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hidePivotFieldList="1" defaultThemeVersion="166925"/>
  <mc:AlternateContent xmlns:mc="http://schemas.openxmlformats.org/markup-compatibility/2006">
    <mc:Choice Requires="x15">
      <x15ac:absPath xmlns:x15ac="http://schemas.microsoft.com/office/spreadsheetml/2010/11/ac" url="F:\study\Data Science\1. Excel\"/>
    </mc:Choice>
  </mc:AlternateContent>
  <xr:revisionPtr revIDLastSave="0" documentId="13_ncr:1_{4A917A30-BE08-4CE5-8167-3742FC1840E7}" xr6:coauthVersionLast="46" xr6:coauthVersionMax="46" xr10:uidLastSave="{00000000-0000-0000-0000-000000000000}"/>
  <workbookProtection workbookAlgorithmName="SHA-512" workbookHashValue="OxNPMARsoqrnutY8F5qc3dCjY6gRVK0R2BNcMT/xl3fIGL+F+9Vsxr8fXdU/fpemqBSjE3P5SXjImHSzujf/6A==" workbookSaltValue="PsJCck92wceF8KjVSdCFnw==" workbookSpinCount="100000" lockStructure="1"/>
  <bookViews>
    <workbookView xWindow="-120" yWindow="-120" windowWidth="20730" windowHeight="11160" activeTab="1" xr2:uid="{144593F0-7226-4213-8025-8D179606A062}"/>
  </bookViews>
  <sheets>
    <sheet name="Sheet1" sheetId="1" r:id="rId1"/>
    <sheet name="PivotTable" sheetId="3" r:id="rId2"/>
    <sheet name="Dashboard" sheetId="4" r:id="rId3"/>
  </sheets>
  <definedNames>
    <definedName name="Month">INDIRECT(PivotTable!$W$15)</definedName>
    <definedName name="Month_address">INDIRECT(PivotTable!$W$15)</definedName>
    <definedName name="Pivot_range">OFFSET(Sheet1!$A$1,,,COUNTA(Sheet1!$A:$A),COUNTA(Sheet1!$1:$1))</definedName>
    <definedName name="series_1">INDIRECT(PivotTable!$W$14)</definedName>
    <definedName name="series_2">INDIRECT(PivotTable!$X$14)</definedName>
    <definedName name="Slicer_Order_Date">#N/A</definedName>
    <definedName name="Slicer_Product_Category">#N/A</definedName>
    <definedName name="Slicer_Product_Sub_Category">#N/A</definedName>
    <definedName name="Slicer_Product_Sub_Category1">#N/A</definedName>
    <definedName name="Slicer_Province">#N/A</definedName>
    <definedName name="Slicer_Years">#N/A</definedName>
  </definedNames>
  <calcPr calcId="181029"/>
  <pivotCaches>
    <pivotCache cacheId="7"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8401" i="1" l="1"/>
  <c r="J8401" i="1"/>
  <c r="I8401" i="1"/>
  <c r="C8401" i="1"/>
  <c r="W16" i="3"/>
  <c r="X12" i="3"/>
  <c r="X15" i="3" s="1"/>
  <c r="W12" i="3"/>
  <c r="W15" i="3" s="1"/>
  <c r="W8" i="3"/>
  <c r="W3" i="3"/>
  <c r="X8" i="3" s="1"/>
  <c r="K8400" i="1"/>
  <c r="J8400" i="1"/>
  <c r="I8400" i="1"/>
  <c r="F8400" i="1"/>
  <c r="C8400" i="1"/>
  <c r="K8399" i="1"/>
  <c r="J8399" i="1"/>
  <c r="I8399" i="1"/>
  <c r="F8399" i="1"/>
  <c r="C8399" i="1"/>
  <c r="J8398" i="1"/>
  <c r="K8398" i="1" s="1"/>
  <c r="I8398" i="1"/>
  <c r="F8398" i="1"/>
  <c r="C8398" i="1"/>
  <c r="K8397" i="1"/>
  <c r="J8397" i="1"/>
  <c r="I8397" i="1"/>
  <c r="F8397" i="1"/>
  <c r="C8397" i="1"/>
  <c r="K8396" i="1"/>
  <c r="J8396" i="1"/>
  <c r="I8396" i="1"/>
  <c r="F8396" i="1"/>
  <c r="C8396" i="1"/>
  <c r="J8395" i="1"/>
  <c r="K8395" i="1" s="1"/>
  <c r="I8395" i="1"/>
  <c r="F8395" i="1"/>
  <c r="C8395" i="1"/>
  <c r="K8394" i="1"/>
  <c r="J8394" i="1"/>
  <c r="I8394" i="1"/>
  <c r="F8394" i="1"/>
  <c r="C8394" i="1"/>
  <c r="K8393" i="1"/>
  <c r="J8393" i="1"/>
  <c r="I8393" i="1"/>
  <c r="F8393" i="1"/>
  <c r="C8393" i="1"/>
  <c r="J8392" i="1"/>
  <c r="K8392" i="1" s="1"/>
  <c r="I8392" i="1"/>
  <c r="F8392" i="1"/>
  <c r="C8392" i="1"/>
  <c r="J8391" i="1"/>
  <c r="K8391" i="1" s="1"/>
  <c r="I8391" i="1"/>
  <c r="F8391" i="1"/>
  <c r="C8391" i="1"/>
  <c r="K8390" i="1"/>
  <c r="J8390" i="1"/>
  <c r="I8390" i="1"/>
  <c r="F8390" i="1"/>
  <c r="C8390" i="1"/>
  <c r="J8389" i="1"/>
  <c r="K8389" i="1" s="1"/>
  <c r="I8389" i="1"/>
  <c r="F8389" i="1"/>
  <c r="C8389" i="1"/>
  <c r="K8388" i="1"/>
  <c r="J8388" i="1"/>
  <c r="I8388" i="1"/>
  <c r="F8388" i="1"/>
  <c r="C8388" i="1"/>
  <c r="J8387" i="1"/>
  <c r="K8387" i="1" s="1"/>
  <c r="I8387" i="1"/>
  <c r="F8387" i="1"/>
  <c r="C8387" i="1"/>
  <c r="K8386" i="1"/>
  <c r="J8386" i="1"/>
  <c r="I8386" i="1"/>
  <c r="F8386" i="1"/>
  <c r="C8386" i="1"/>
  <c r="J8385" i="1"/>
  <c r="K8385" i="1" s="1"/>
  <c r="I8385" i="1"/>
  <c r="F8385" i="1"/>
  <c r="C8385" i="1"/>
  <c r="K8384" i="1"/>
  <c r="J8384" i="1"/>
  <c r="I8384" i="1"/>
  <c r="F8384" i="1"/>
  <c r="C8384" i="1"/>
  <c r="J8383" i="1"/>
  <c r="K8383" i="1" s="1"/>
  <c r="I8383" i="1"/>
  <c r="F8383" i="1"/>
  <c r="C8383" i="1"/>
  <c r="K8382" i="1"/>
  <c r="J8382" i="1"/>
  <c r="I8382" i="1"/>
  <c r="F8382" i="1"/>
  <c r="C8382" i="1"/>
  <c r="J8381" i="1"/>
  <c r="K8381" i="1" s="1"/>
  <c r="I8381" i="1"/>
  <c r="F8381" i="1"/>
  <c r="C8381" i="1"/>
  <c r="K8380" i="1"/>
  <c r="J8380" i="1"/>
  <c r="I8380" i="1"/>
  <c r="F8380" i="1"/>
  <c r="C8380" i="1"/>
  <c r="J8379" i="1"/>
  <c r="K8379" i="1" s="1"/>
  <c r="I8379" i="1"/>
  <c r="F8379" i="1"/>
  <c r="C8379" i="1"/>
  <c r="K8378" i="1"/>
  <c r="J8378" i="1"/>
  <c r="I8378" i="1"/>
  <c r="F8378" i="1"/>
  <c r="C8378" i="1"/>
  <c r="J8377" i="1"/>
  <c r="K8377" i="1" s="1"/>
  <c r="I8377" i="1"/>
  <c r="F8377" i="1"/>
  <c r="C8377" i="1"/>
  <c r="K8376" i="1"/>
  <c r="J8376" i="1"/>
  <c r="I8376" i="1"/>
  <c r="F8376" i="1"/>
  <c r="C8376" i="1"/>
  <c r="J8375" i="1"/>
  <c r="K8375" i="1" s="1"/>
  <c r="I8375" i="1"/>
  <c r="F8375" i="1"/>
  <c r="C8375" i="1"/>
  <c r="K8374" i="1"/>
  <c r="J8374" i="1"/>
  <c r="I8374" i="1"/>
  <c r="F8374" i="1"/>
  <c r="C8374" i="1"/>
  <c r="J8373" i="1"/>
  <c r="K8373" i="1" s="1"/>
  <c r="I8373" i="1"/>
  <c r="F8373" i="1"/>
  <c r="C8373" i="1"/>
  <c r="K8372" i="1"/>
  <c r="J8372" i="1"/>
  <c r="I8372" i="1"/>
  <c r="F8372" i="1"/>
  <c r="C8372" i="1"/>
  <c r="J8371" i="1"/>
  <c r="K8371" i="1" s="1"/>
  <c r="I8371" i="1"/>
  <c r="F8371" i="1"/>
  <c r="C8371" i="1"/>
  <c r="K8370" i="1"/>
  <c r="J8370" i="1"/>
  <c r="I8370" i="1"/>
  <c r="F8370" i="1"/>
  <c r="C8370" i="1"/>
  <c r="J8369" i="1"/>
  <c r="K8369" i="1" s="1"/>
  <c r="I8369" i="1"/>
  <c r="F8369" i="1"/>
  <c r="C8369" i="1"/>
  <c r="K8368" i="1"/>
  <c r="J8368" i="1"/>
  <c r="I8368" i="1"/>
  <c r="F8368" i="1"/>
  <c r="C8368" i="1"/>
  <c r="J8367" i="1"/>
  <c r="K8367" i="1" s="1"/>
  <c r="I8367" i="1"/>
  <c r="F8367" i="1"/>
  <c r="C8367" i="1"/>
  <c r="K8366" i="1"/>
  <c r="J8366" i="1"/>
  <c r="I8366" i="1"/>
  <c r="F8366" i="1"/>
  <c r="C8366" i="1"/>
  <c r="J8365" i="1"/>
  <c r="K8365" i="1" s="1"/>
  <c r="I8365" i="1"/>
  <c r="F8365" i="1"/>
  <c r="C8365" i="1"/>
  <c r="K8364" i="1"/>
  <c r="J8364" i="1"/>
  <c r="I8364" i="1"/>
  <c r="F8364" i="1"/>
  <c r="C8364" i="1"/>
  <c r="J8363" i="1"/>
  <c r="K8363" i="1" s="1"/>
  <c r="I8363" i="1"/>
  <c r="F8363" i="1"/>
  <c r="C8363" i="1"/>
  <c r="K8362" i="1"/>
  <c r="J8362" i="1"/>
  <c r="I8362" i="1"/>
  <c r="F8362" i="1"/>
  <c r="C8362" i="1"/>
  <c r="J8361" i="1"/>
  <c r="K8361" i="1" s="1"/>
  <c r="I8361" i="1"/>
  <c r="F8361" i="1"/>
  <c r="C8361" i="1"/>
  <c r="K8360" i="1"/>
  <c r="J8360" i="1"/>
  <c r="I8360" i="1"/>
  <c r="F8360" i="1"/>
  <c r="C8360" i="1"/>
  <c r="J8359" i="1"/>
  <c r="K8359" i="1" s="1"/>
  <c r="I8359" i="1"/>
  <c r="F8359" i="1"/>
  <c r="C8359" i="1"/>
  <c r="K8358" i="1"/>
  <c r="J8358" i="1"/>
  <c r="I8358" i="1"/>
  <c r="F8358" i="1"/>
  <c r="C8358" i="1"/>
  <c r="J8357" i="1"/>
  <c r="K8357" i="1" s="1"/>
  <c r="I8357" i="1"/>
  <c r="F8357" i="1"/>
  <c r="C8357" i="1"/>
  <c r="K8356" i="1"/>
  <c r="J8356" i="1"/>
  <c r="I8356" i="1"/>
  <c r="F8356" i="1"/>
  <c r="C8356" i="1"/>
  <c r="J8355" i="1"/>
  <c r="K8355" i="1" s="1"/>
  <c r="I8355" i="1"/>
  <c r="F8355" i="1"/>
  <c r="C8355" i="1"/>
  <c r="K8354" i="1"/>
  <c r="J8354" i="1"/>
  <c r="I8354" i="1"/>
  <c r="F8354" i="1"/>
  <c r="C8354" i="1"/>
  <c r="J8353" i="1"/>
  <c r="K8353" i="1" s="1"/>
  <c r="I8353" i="1"/>
  <c r="F8353" i="1"/>
  <c r="C8353" i="1"/>
  <c r="K8352" i="1"/>
  <c r="J8352" i="1"/>
  <c r="I8352" i="1"/>
  <c r="F8352" i="1"/>
  <c r="C8352" i="1"/>
  <c r="J8351" i="1"/>
  <c r="K8351" i="1" s="1"/>
  <c r="I8351" i="1"/>
  <c r="F8351" i="1"/>
  <c r="C8351" i="1"/>
  <c r="K8350" i="1"/>
  <c r="J8350" i="1"/>
  <c r="I8350" i="1"/>
  <c r="F8350" i="1"/>
  <c r="C8350" i="1"/>
  <c r="J8349" i="1"/>
  <c r="K8349" i="1" s="1"/>
  <c r="I8349" i="1"/>
  <c r="F8349" i="1"/>
  <c r="C8349" i="1"/>
  <c r="K8348" i="1"/>
  <c r="J8348" i="1"/>
  <c r="I8348" i="1"/>
  <c r="F8348" i="1"/>
  <c r="C8348" i="1"/>
  <c r="J8347" i="1"/>
  <c r="K8347" i="1" s="1"/>
  <c r="I8347" i="1"/>
  <c r="F8347" i="1"/>
  <c r="C8347" i="1"/>
  <c r="K8346" i="1"/>
  <c r="J8346" i="1"/>
  <c r="I8346" i="1"/>
  <c r="F8346" i="1"/>
  <c r="C8346" i="1"/>
  <c r="J8345" i="1"/>
  <c r="K8345" i="1" s="1"/>
  <c r="I8345" i="1"/>
  <c r="F8345" i="1"/>
  <c r="C8345" i="1"/>
  <c r="K8344" i="1"/>
  <c r="J8344" i="1"/>
  <c r="I8344" i="1"/>
  <c r="F8344" i="1"/>
  <c r="C8344" i="1"/>
  <c r="J8343" i="1"/>
  <c r="K8343" i="1" s="1"/>
  <c r="I8343" i="1"/>
  <c r="F8343" i="1"/>
  <c r="C8343" i="1"/>
  <c r="K8342" i="1"/>
  <c r="J8342" i="1"/>
  <c r="I8342" i="1"/>
  <c r="F8342" i="1"/>
  <c r="C8342" i="1"/>
  <c r="J8341" i="1"/>
  <c r="K8341" i="1" s="1"/>
  <c r="I8341" i="1"/>
  <c r="F8341" i="1"/>
  <c r="C8341" i="1"/>
  <c r="K8340" i="1"/>
  <c r="J8340" i="1"/>
  <c r="I8340" i="1"/>
  <c r="F8340" i="1"/>
  <c r="C8340" i="1"/>
  <c r="J8339" i="1"/>
  <c r="K8339" i="1" s="1"/>
  <c r="I8339" i="1"/>
  <c r="F8339" i="1"/>
  <c r="C8339" i="1"/>
  <c r="K8338" i="1"/>
  <c r="J8338" i="1"/>
  <c r="I8338" i="1"/>
  <c r="F8338" i="1"/>
  <c r="C8338" i="1"/>
  <c r="J8337" i="1"/>
  <c r="K8337" i="1" s="1"/>
  <c r="I8337" i="1"/>
  <c r="F8337" i="1"/>
  <c r="C8337" i="1"/>
  <c r="K8336" i="1"/>
  <c r="J8336" i="1"/>
  <c r="I8336" i="1"/>
  <c r="F8336" i="1"/>
  <c r="C8336" i="1"/>
  <c r="J8335" i="1"/>
  <c r="K8335" i="1" s="1"/>
  <c r="I8335" i="1"/>
  <c r="F8335" i="1"/>
  <c r="C8335" i="1"/>
  <c r="K8334" i="1"/>
  <c r="J8334" i="1"/>
  <c r="I8334" i="1"/>
  <c r="F8334" i="1"/>
  <c r="C8334" i="1"/>
  <c r="J8333" i="1"/>
  <c r="K8333" i="1" s="1"/>
  <c r="I8333" i="1"/>
  <c r="F8333" i="1"/>
  <c r="C8333" i="1"/>
  <c r="K8332" i="1"/>
  <c r="J8332" i="1"/>
  <c r="I8332" i="1"/>
  <c r="F8332" i="1"/>
  <c r="C8332" i="1"/>
  <c r="J8331" i="1"/>
  <c r="K8331" i="1" s="1"/>
  <c r="I8331" i="1"/>
  <c r="F8331" i="1"/>
  <c r="C8331" i="1"/>
  <c r="K8330" i="1"/>
  <c r="J8330" i="1"/>
  <c r="I8330" i="1"/>
  <c r="F8330" i="1"/>
  <c r="C8330" i="1"/>
  <c r="J8329" i="1"/>
  <c r="K8329" i="1" s="1"/>
  <c r="I8329" i="1"/>
  <c r="F8329" i="1"/>
  <c r="C8329" i="1"/>
  <c r="K8328" i="1"/>
  <c r="J8328" i="1"/>
  <c r="I8328" i="1"/>
  <c r="F8328" i="1"/>
  <c r="C8328" i="1"/>
  <c r="J8327" i="1"/>
  <c r="K8327" i="1" s="1"/>
  <c r="I8327" i="1"/>
  <c r="F8327" i="1"/>
  <c r="C8327" i="1"/>
  <c r="K8326" i="1"/>
  <c r="J8326" i="1"/>
  <c r="I8326" i="1"/>
  <c r="F8326" i="1"/>
  <c r="C8326" i="1"/>
  <c r="J8325" i="1"/>
  <c r="K8325" i="1" s="1"/>
  <c r="I8325" i="1"/>
  <c r="F8325" i="1"/>
  <c r="C8325" i="1"/>
  <c r="K8324" i="1"/>
  <c r="J8324" i="1"/>
  <c r="I8324" i="1"/>
  <c r="F8324" i="1"/>
  <c r="C8324" i="1"/>
  <c r="J8323" i="1"/>
  <c r="K8323" i="1" s="1"/>
  <c r="I8323" i="1"/>
  <c r="F8323" i="1"/>
  <c r="C8323" i="1"/>
  <c r="K8322" i="1"/>
  <c r="J8322" i="1"/>
  <c r="I8322" i="1"/>
  <c r="F8322" i="1"/>
  <c r="C8322" i="1"/>
  <c r="J8321" i="1"/>
  <c r="K8321" i="1" s="1"/>
  <c r="I8321" i="1"/>
  <c r="F8321" i="1"/>
  <c r="C8321" i="1"/>
  <c r="K8320" i="1"/>
  <c r="J8320" i="1"/>
  <c r="I8320" i="1"/>
  <c r="F8320" i="1"/>
  <c r="C8320" i="1"/>
  <c r="J8319" i="1"/>
  <c r="K8319" i="1" s="1"/>
  <c r="I8319" i="1"/>
  <c r="F8319" i="1"/>
  <c r="C8319" i="1"/>
  <c r="K8318" i="1"/>
  <c r="J8318" i="1"/>
  <c r="I8318" i="1"/>
  <c r="F8318" i="1"/>
  <c r="C8318" i="1"/>
  <c r="J8317" i="1"/>
  <c r="K8317" i="1" s="1"/>
  <c r="I8317" i="1"/>
  <c r="F8317" i="1"/>
  <c r="C8317" i="1"/>
  <c r="K8316" i="1"/>
  <c r="J8316" i="1"/>
  <c r="I8316" i="1"/>
  <c r="F8316" i="1"/>
  <c r="C8316" i="1"/>
  <c r="J8315" i="1"/>
  <c r="K8315" i="1" s="1"/>
  <c r="I8315" i="1"/>
  <c r="F8315" i="1"/>
  <c r="C8315" i="1"/>
  <c r="K8314" i="1"/>
  <c r="J8314" i="1"/>
  <c r="I8314" i="1"/>
  <c r="F8314" i="1"/>
  <c r="C8314" i="1"/>
  <c r="J8313" i="1"/>
  <c r="K8313" i="1" s="1"/>
  <c r="I8313" i="1"/>
  <c r="F8313" i="1"/>
  <c r="C8313" i="1"/>
  <c r="K8312" i="1"/>
  <c r="J8312" i="1"/>
  <c r="I8312" i="1"/>
  <c r="F8312" i="1"/>
  <c r="C8312" i="1"/>
  <c r="J8311" i="1"/>
  <c r="K8311" i="1" s="1"/>
  <c r="I8311" i="1"/>
  <c r="F8311" i="1"/>
  <c r="C8311" i="1"/>
  <c r="K8310" i="1"/>
  <c r="J8310" i="1"/>
  <c r="I8310" i="1"/>
  <c r="F8310" i="1"/>
  <c r="C8310" i="1"/>
  <c r="J8309" i="1"/>
  <c r="K8309" i="1" s="1"/>
  <c r="I8309" i="1"/>
  <c r="F8309" i="1"/>
  <c r="C8309" i="1"/>
  <c r="K8308" i="1"/>
  <c r="J8308" i="1"/>
  <c r="I8308" i="1"/>
  <c r="F8308" i="1"/>
  <c r="C8308" i="1"/>
  <c r="J8307" i="1"/>
  <c r="K8307" i="1" s="1"/>
  <c r="I8307" i="1"/>
  <c r="F8307" i="1"/>
  <c r="C8307" i="1"/>
  <c r="K8306" i="1"/>
  <c r="J8306" i="1"/>
  <c r="I8306" i="1"/>
  <c r="F8306" i="1"/>
  <c r="C8306" i="1"/>
  <c r="J8305" i="1"/>
  <c r="K8305" i="1" s="1"/>
  <c r="I8305" i="1"/>
  <c r="F8305" i="1"/>
  <c r="C8305" i="1"/>
  <c r="K8304" i="1"/>
  <c r="J8304" i="1"/>
  <c r="I8304" i="1"/>
  <c r="F8304" i="1"/>
  <c r="C8304" i="1"/>
  <c r="J8303" i="1"/>
  <c r="K8303" i="1" s="1"/>
  <c r="I8303" i="1"/>
  <c r="F8303" i="1"/>
  <c r="C8303" i="1"/>
  <c r="K8302" i="1"/>
  <c r="J8302" i="1"/>
  <c r="I8302" i="1"/>
  <c r="F8302" i="1"/>
  <c r="C8302" i="1"/>
  <c r="J8301" i="1"/>
  <c r="K8301" i="1" s="1"/>
  <c r="I8301" i="1"/>
  <c r="F8301" i="1"/>
  <c r="C8301" i="1"/>
  <c r="K8300" i="1"/>
  <c r="J8300" i="1"/>
  <c r="I8300" i="1"/>
  <c r="F8300" i="1"/>
  <c r="C8300" i="1"/>
  <c r="J8299" i="1"/>
  <c r="K8299" i="1" s="1"/>
  <c r="I8299" i="1"/>
  <c r="F8299" i="1"/>
  <c r="C8299" i="1"/>
  <c r="K8298" i="1"/>
  <c r="J8298" i="1"/>
  <c r="I8298" i="1"/>
  <c r="F8298" i="1"/>
  <c r="C8298" i="1"/>
  <c r="J8297" i="1"/>
  <c r="K8297" i="1" s="1"/>
  <c r="I8297" i="1"/>
  <c r="F8297" i="1"/>
  <c r="C8297" i="1"/>
  <c r="K8296" i="1"/>
  <c r="J8296" i="1"/>
  <c r="I8296" i="1"/>
  <c r="F8296" i="1"/>
  <c r="C8296" i="1"/>
  <c r="J8295" i="1"/>
  <c r="K8295" i="1" s="1"/>
  <c r="I8295" i="1"/>
  <c r="F8295" i="1"/>
  <c r="C8295" i="1"/>
  <c r="K8294" i="1"/>
  <c r="J8294" i="1"/>
  <c r="I8294" i="1"/>
  <c r="F8294" i="1"/>
  <c r="C8294" i="1"/>
  <c r="J8293" i="1"/>
  <c r="K8293" i="1" s="1"/>
  <c r="I8293" i="1"/>
  <c r="F8293" i="1"/>
  <c r="C8293" i="1"/>
  <c r="K8292" i="1"/>
  <c r="J8292" i="1"/>
  <c r="I8292" i="1"/>
  <c r="F8292" i="1"/>
  <c r="C8292" i="1"/>
  <c r="J8291" i="1"/>
  <c r="K8291" i="1" s="1"/>
  <c r="I8291" i="1"/>
  <c r="F8291" i="1"/>
  <c r="C8291" i="1"/>
  <c r="K8290" i="1"/>
  <c r="J8290" i="1"/>
  <c r="I8290" i="1"/>
  <c r="F8290" i="1"/>
  <c r="C8290" i="1"/>
  <c r="J8289" i="1"/>
  <c r="K8289" i="1" s="1"/>
  <c r="I8289" i="1"/>
  <c r="F8289" i="1"/>
  <c r="C8289" i="1"/>
  <c r="K8288" i="1"/>
  <c r="J8288" i="1"/>
  <c r="I8288" i="1"/>
  <c r="F8288" i="1"/>
  <c r="C8288" i="1"/>
  <c r="J8287" i="1"/>
  <c r="K8287" i="1" s="1"/>
  <c r="I8287" i="1"/>
  <c r="F8287" i="1"/>
  <c r="C8287" i="1"/>
  <c r="K8286" i="1"/>
  <c r="J8286" i="1"/>
  <c r="I8286" i="1"/>
  <c r="F8286" i="1"/>
  <c r="C8286" i="1"/>
  <c r="J8285" i="1"/>
  <c r="K8285" i="1" s="1"/>
  <c r="I8285" i="1"/>
  <c r="F8285" i="1"/>
  <c r="C8285" i="1"/>
  <c r="K8284" i="1"/>
  <c r="J8284" i="1"/>
  <c r="I8284" i="1"/>
  <c r="F8284" i="1"/>
  <c r="C8284" i="1"/>
  <c r="J8283" i="1"/>
  <c r="K8283" i="1" s="1"/>
  <c r="I8283" i="1"/>
  <c r="F8283" i="1"/>
  <c r="C8283" i="1"/>
  <c r="K8282" i="1"/>
  <c r="J8282" i="1"/>
  <c r="I8282" i="1"/>
  <c r="F8282" i="1"/>
  <c r="C8282" i="1"/>
  <c r="J8281" i="1"/>
  <c r="K8281" i="1" s="1"/>
  <c r="I8281" i="1"/>
  <c r="F8281" i="1"/>
  <c r="C8281" i="1"/>
  <c r="K8280" i="1"/>
  <c r="J8280" i="1"/>
  <c r="I8280" i="1"/>
  <c r="F8280" i="1"/>
  <c r="C8280" i="1"/>
  <c r="J8279" i="1"/>
  <c r="K8279" i="1" s="1"/>
  <c r="I8279" i="1"/>
  <c r="F8279" i="1"/>
  <c r="C8279" i="1"/>
  <c r="K8278" i="1"/>
  <c r="J8278" i="1"/>
  <c r="I8278" i="1"/>
  <c r="F8278" i="1"/>
  <c r="C8278" i="1"/>
  <c r="J8277" i="1"/>
  <c r="K8277" i="1" s="1"/>
  <c r="I8277" i="1"/>
  <c r="F8277" i="1"/>
  <c r="C8277" i="1"/>
  <c r="K8276" i="1"/>
  <c r="J8276" i="1"/>
  <c r="I8276" i="1"/>
  <c r="F8276" i="1"/>
  <c r="C8276" i="1"/>
  <c r="J8275" i="1"/>
  <c r="K8275" i="1" s="1"/>
  <c r="I8275" i="1"/>
  <c r="F8275" i="1"/>
  <c r="C8275" i="1"/>
  <c r="K8274" i="1"/>
  <c r="J8274" i="1"/>
  <c r="I8274" i="1"/>
  <c r="F8274" i="1"/>
  <c r="C8274" i="1"/>
  <c r="J8273" i="1"/>
  <c r="K8273" i="1" s="1"/>
  <c r="I8273" i="1"/>
  <c r="F8273" i="1"/>
  <c r="C8273" i="1"/>
  <c r="K8272" i="1"/>
  <c r="J8272" i="1"/>
  <c r="I8272" i="1"/>
  <c r="F8272" i="1"/>
  <c r="C8272" i="1"/>
  <c r="J8271" i="1"/>
  <c r="K8271" i="1" s="1"/>
  <c r="I8271" i="1"/>
  <c r="F8271" i="1"/>
  <c r="C8271" i="1"/>
  <c r="K8270" i="1"/>
  <c r="J8270" i="1"/>
  <c r="I8270" i="1"/>
  <c r="F8270" i="1"/>
  <c r="C8270" i="1"/>
  <c r="J8269" i="1"/>
  <c r="K8269" i="1" s="1"/>
  <c r="I8269" i="1"/>
  <c r="F8269" i="1"/>
  <c r="C8269" i="1"/>
  <c r="K8268" i="1"/>
  <c r="J8268" i="1"/>
  <c r="I8268" i="1"/>
  <c r="F8268" i="1"/>
  <c r="C8268" i="1"/>
  <c r="J8267" i="1"/>
  <c r="K8267" i="1" s="1"/>
  <c r="I8267" i="1"/>
  <c r="F8267" i="1"/>
  <c r="C8267" i="1"/>
  <c r="K8266" i="1"/>
  <c r="J8266" i="1"/>
  <c r="I8266" i="1"/>
  <c r="F8266" i="1"/>
  <c r="C8266" i="1"/>
  <c r="J8265" i="1"/>
  <c r="K8265" i="1" s="1"/>
  <c r="I8265" i="1"/>
  <c r="F8265" i="1"/>
  <c r="C8265" i="1"/>
  <c r="K8264" i="1"/>
  <c r="J8264" i="1"/>
  <c r="I8264" i="1"/>
  <c r="F8264" i="1"/>
  <c r="C8264" i="1"/>
  <c r="J8263" i="1"/>
  <c r="K8263" i="1" s="1"/>
  <c r="I8263" i="1"/>
  <c r="F8263" i="1"/>
  <c r="C8263" i="1"/>
  <c r="K8262" i="1"/>
  <c r="J8262" i="1"/>
  <c r="I8262" i="1"/>
  <c r="F8262" i="1"/>
  <c r="C8262" i="1"/>
  <c r="J8261" i="1"/>
  <c r="K8261" i="1" s="1"/>
  <c r="I8261" i="1"/>
  <c r="F8261" i="1"/>
  <c r="C8261" i="1"/>
  <c r="K8260" i="1"/>
  <c r="J8260" i="1"/>
  <c r="I8260" i="1"/>
  <c r="F8260" i="1"/>
  <c r="C8260" i="1"/>
  <c r="J8259" i="1"/>
  <c r="K8259" i="1" s="1"/>
  <c r="I8259" i="1"/>
  <c r="F8259" i="1"/>
  <c r="C8259" i="1"/>
  <c r="K8258" i="1"/>
  <c r="J8258" i="1"/>
  <c r="I8258" i="1"/>
  <c r="F8258" i="1"/>
  <c r="C8258" i="1"/>
  <c r="J8257" i="1"/>
  <c r="K8257" i="1" s="1"/>
  <c r="I8257" i="1"/>
  <c r="F8257" i="1"/>
  <c r="C8257" i="1"/>
  <c r="K8256" i="1"/>
  <c r="J8256" i="1"/>
  <c r="I8256" i="1"/>
  <c r="F8256" i="1"/>
  <c r="C8256" i="1"/>
  <c r="J8255" i="1"/>
  <c r="K8255" i="1" s="1"/>
  <c r="I8255" i="1"/>
  <c r="F8255" i="1"/>
  <c r="C8255" i="1"/>
  <c r="K8254" i="1"/>
  <c r="J8254" i="1"/>
  <c r="I8254" i="1"/>
  <c r="F8254" i="1"/>
  <c r="C8254" i="1"/>
  <c r="J8253" i="1"/>
  <c r="K8253" i="1" s="1"/>
  <c r="I8253" i="1"/>
  <c r="F8253" i="1"/>
  <c r="C8253" i="1"/>
  <c r="K8252" i="1"/>
  <c r="J8252" i="1"/>
  <c r="I8252" i="1"/>
  <c r="F8252" i="1"/>
  <c r="C8252" i="1"/>
  <c r="J8251" i="1"/>
  <c r="K8251" i="1" s="1"/>
  <c r="I8251" i="1"/>
  <c r="F8251" i="1"/>
  <c r="C8251" i="1"/>
  <c r="K8250" i="1"/>
  <c r="J8250" i="1"/>
  <c r="I8250" i="1"/>
  <c r="F8250" i="1"/>
  <c r="C8250" i="1"/>
  <c r="J8249" i="1"/>
  <c r="K8249" i="1" s="1"/>
  <c r="I8249" i="1"/>
  <c r="F8249" i="1"/>
  <c r="C8249" i="1"/>
  <c r="K8248" i="1"/>
  <c r="J8248" i="1"/>
  <c r="I8248" i="1"/>
  <c r="F8248" i="1"/>
  <c r="C8248" i="1"/>
  <c r="J8247" i="1"/>
  <c r="K8247" i="1" s="1"/>
  <c r="I8247" i="1"/>
  <c r="F8247" i="1"/>
  <c r="C8247" i="1"/>
  <c r="K8246" i="1"/>
  <c r="J8246" i="1"/>
  <c r="I8246" i="1"/>
  <c r="F8246" i="1"/>
  <c r="C8246" i="1"/>
  <c r="J8245" i="1"/>
  <c r="K8245" i="1" s="1"/>
  <c r="I8245" i="1"/>
  <c r="F8245" i="1"/>
  <c r="C8245" i="1"/>
  <c r="K8244" i="1"/>
  <c r="J8244" i="1"/>
  <c r="I8244" i="1"/>
  <c r="F8244" i="1"/>
  <c r="C8244" i="1"/>
  <c r="J8243" i="1"/>
  <c r="K8243" i="1" s="1"/>
  <c r="I8243" i="1"/>
  <c r="F8243" i="1"/>
  <c r="C8243" i="1"/>
  <c r="K8242" i="1"/>
  <c r="J8242" i="1"/>
  <c r="I8242" i="1"/>
  <c r="F8242" i="1"/>
  <c r="C8242" i="1"/>
  <c r="J8241" i="1"/>
  <c r="K8241" i="1" s="1"/>
  <c r="I8241" i="1"/>
  <c r="F8241" i="1"/>
  <c r="C8241" i="1"/>
  <c r="K8240" i="1"/>
  <c r="J8240" i="1"/>
  <c r="I8240" i="1"/>
  <c r="F8240" i="1"/>
  <c r="C8240" i="1"/>
  <c r="J8239" i="1"/>
  <c r="K8239" i="1" s="1"/>
  <c r="I8239" i="1"/>
  <c r="F8239" i="1"/>
  <c r="C8239" i="1"/>
  <c r="K8238" i="1"/>
  <c r="J8238" i="1"/>
  <c r="I8238" i="1"/>
  <c r="F8238" i="1"/>
  <c r="C8238" i="1"/>
  <c r="J8237" i="1"/>
  <c r="K8237" i="1" s="1"/>
  <c r="I8237" i="1"/>
  <c r="F8237" i="1"/>
  <c r="C8237" i="1"/>
  <c r="K8236" i="1"/>
  <c r="J8236" i="1"/>
  <c r="I8236" i="1"/>
  <c r="F8236" i="1"/>
  <c r="C8236" i="1"/>
  <c r="J8235" i="1"/>
  <c r="K8235" i="1" s="1"/>
  <c r="I8235" i="1"/>
  <c r="F8235" i="1"/>
  <c r="C8235" i="1"/>
  <c r="K8234" i="1"/>
  <c r="J8234" i="1"/>
  <c r="I8234" i="1"/>
  <c r="F8234" i="1"/>
  <c r="C8234" i="1"/>
  <c r="J8233" i="1"/>
  <c r="K8233" i="1" s="1"/>
  <c r="I8233" i="1"/>
  <c r="F8233" i="1"/>
  <c r="C8233" i="1"/>
  <c r="K8232" i="1"/>
  <c r="J8232" i="1"/>
  <c r="I8232" i="1"/>
  <c r="F8232" i="1"/>
  <c r="C8232" i="1"/>
  <c r="J8231" i="1"/>
  <c r="K8231" i="1" s="1"/>
  <c r="I8231" i="1"/>
  <c r="F8231" i="1"/>
  <c r="C8231" i="1"/>
  <c r="K8230" i="1"/>
  <c r="J8230" i="1"/>
  <c r="I8230" i="1"/>
  <c r="F8230" i="1"/>
  <c r="C8230" i="1"/>
  <c r="J8229" i="1"/>
  <c r="K8229" i="1" s="1"/>
  <c r="I8229" i="1"/>
  <c r="F8229" i="1"/>
  <c r="C8229" i="1"/>
  <c r="K8228" i="1"/>
  <c r="J8228" i="1"/>
  <c r="I8228" i="1"/>
  <c r="F8228" i="1"/>
  <c r="C8228" i="1"/>
  <c r="J8227" i="1"/>
  <c r="K8227" i="1" s="1"/>
  <c r="I8227" i="1"/>
  <c r="F8227" i="1"/>
  <c r="C8227" i="1"/>
  <c r="K8226" i="1"/>
  <c r="J8226" i="1"/>
  <c r="I8226" i="1"/>
  <c r="F8226" i="1"/>
  <c r="C8226" i="1"/>
  <c r="J8225" i="1"/>
  <c r="K8225" i="1" s="1"/>
  <c r="I8225" i="1"/>
  <c r="F8225" i="1"/>
  <c r="C8225" i="1"/>
  <c r="K8224" i="1"/>
  <c r="J8224" i="1"/>
  <c r="I8224" i="1"/>
  <c r="F8224" i="1"/>
  <c r="C8224" i="1"/>
  <c r="J8223" i="1"/>
  <c r="K8223" i="1" s="1"/>
  <c r="I8223" i="1"/>
  <c r="F8223" i="1"/>
  <c r="C8223" i="1"/>
  <c r="K8222" i="1"/>
  <c r="J8222" i="1"/>
  <c r="I8222" i="1"/>
  <c r="F8222" i="1"/>
  <c r="C8222" i="1"/>
  <c r="J8221" i="1"/>
  <c r="K8221" i="1" s="1"/>
  <c r="I8221" i="1"/>
  <c r="F8221" i="1"/>
  <c r="C8221" i="1"/>
  <c r="K8220" i="1"/>
  <c r="J8220" i="1"/>
  <c r="I8220" i="1"/>
  <c r="F8220" i="1"/>
  <c r="C8220" i="1"/>
  <c r="J8219" i="1"/>
  <c r="K8219" i="1" s="1"/>
  <c r="I8219" i="1"/>
  <c r="F8219" i="1"/>
  <c r="C8219" i="1"/>
  <c r="K8218" i="1"/>
  <c r="J8218" i="1"/>
  <c r="I8218" i="1"/>
  <c r="F8218" i="1"/>
  <c r="C8218" i="1"/>
  <c r="J8217" i="1"/>
  <c r="K8217" i="1" s="1"/>
  <c r="I8217" i="1"/>
  <c r="F8217" i="1"/>
  <c r="C8217" i="1"/>
  <c r="K8216" i="1"/>
  <c r="J8216" i="1"/>
  <c r="I8216" i="1"/>
  <c r="F8216" i="1"/>
  <c r="C8216" i="1"/>
  <c r="J8215" i="1"/>
  <c r="K8215" i="1" s="1"/>
  <c r="I8215" i="1"/>
  <c r="F8215" i="1"/>
  <c r="C8215" i="1"/>
  <c r="K8214" i="1"/>
  <c r="J8214" i="1"/>
  <c r="I8214" i="1"/>
  <c r="F8214" i="1"/>
  <c r="C8214" i="1"/>
  <c r="J8213" i="1"/>
  <c r="K8213" i="1" s="1"/>
  <c r="I8213" i="1"/>
  <c r="F8213" i="1"/>
  <c r="C8213" i="1"/>
  <c r="K8212" i="1"/>
  <c r="J8212" i="1"/>
  <c r="I8212" i="1"/>
  <c r="F8212" i="1"/>
  <c r="C8212" i="1"/>
  <c r="J8211" i="1"/>
  <c r="K8211" i="1" s="1"/>
  <c r="I8211" i="1"/>
  <c r="F8211" i="1"/>
  <c r="C8211" i="1"/>
  <c r="K8210" i="1"/>
  <c r="J8210" i="1"/>
  <c r="I8210" i="1"/>
  <c r="F8210" i="1"/>
  <c r="C8210" i="1"/>
  <c r="J8209" i="1"/>
  <c r="K8209" i="1" s="1"/>
  <c r="I8209" i="1"/>
  <c r="F8209" i="1"/>
  <c r="C8209" i="1"/>
  <c r="K8208" i="1"/>
  <c r="J8208" i="1"/>
  <c r="I8208" i="1"/>
  <c r="F8208" i="1"/>
  <c r="C8208" i="1"/>
  <c r="J8207" i="1"/>
  <c r="K8207" i="1" s="1"/>
  <c r="I8207" i="1"/>
  <c r="F8207" i="1"/>
  <c r="C8207" i="1"/>
  <c r="K8206" i="1"/>
  <c r="J8206" i="1"/>
  <c r="I8206" i="1"/>
  <c r="F8206" i="1"/>
  <c r="C8206" i="1"/>
  <c r="J8205" i="1"/>
  <c r="K8205" i="1" s="1"/>
  <c r="I8205" i="1"/>
  <c r="F8205" i="1"/>
  <c r="C8205" i="1"/>
  <c r="K8204" i="1"/>
  <c r="J8204" i="1"/>
  <c r="I8204" i="1"/>
  <c r="F8204" i="1"/>
  <c r="C8204" i="1"/>
  <c r="J8203" i="1"/>
  <c r="K8203" i="1" s="1"/>
  <c r="I8203" i="1"/>
  <c r="F8203" i="1"/>
  <c r="C8203" i="1"/>
  <c r="K8202" i="1"/>
  <c r="J8202" i="1"/>
  <c r="I8202" i="1"/>
  <c r="F8202" i="1"/>
  <c r="C8202" i="1"/>
  <c r="J8201" i="1"/>
  <c r="K8201" i="1" s="1"/>
  <c r="I8201" i="1"/>
  <c r="F8201" i="1"/>
  <c r="C8201" i="1"/>
  <c r="K8200" i="1"/>
  <c r="J8200" i="1"/>
  <c r="I8200" i="1"/>
  <c r="F8200" i="1"/>
  <c r="C8200" i="1"/>
  <c r="J8199" i="1"/>
  <c r="K8199" i="1" s="1"/>
  <c r="I8199" i="1"/>
  <c r="F8199" i="1"/>
  <c r="C8199" i="1"/>
  <c r="K8198" i="1"/>
  <c r="J8198" i="1"/>
  <c r="I8198" i="1"/>
  <c r="F8198" i="1"/>
  <c r="C8198" i="1"/>
  <c r="J8197" i="1"/>
  <c r="K8197" i="1" s="1"/>
  <c r="I8197" i="1"/>
  <c r="F8197" i="1"/>
  <c r="C8197" i="1"/>
  <c r="K8196" i="1"/>
  <c r="J8196" i="1"/>
  <c r="I8196" i="1"/>
  <c r="F8196" i="1"/>
  <c r="C8196" i="1"/>
  <c r="J8195" i="1"/>
  <c r="K8195" i="1" s="1"/>
  <c r="I8195" i="1"/>
  <c r="F8195" i="1"/>
  <c r="C8195" i="1"/>
  <c r="K8194" i="1"/>
  <c r="J8194" i="1"/>
  <c r="I8194" i="1"/>
  <c r="F8194" i="1"/>
  <c r="C8194" i="1"/>
  <c r="J8193" i="1"/>
  <c r="K8193" i="1" s="1"/>
  <c r="I8193" i="1"/>
  <c r="F8193" i="1"/>
  <c r="C8193" i="1"/>
  <c r="K8192" i="1"/>
  <c r="J8192" i="1"/>
  <c r="I8192" i="1"/>
  <c r="F8192" i="1"/>
  <c r="C8192" i="1"/>
  <c r="J8191" i="1"/>
  <c r="K8191" i="1" s="1"/>
  <c r="I8191" i="1"/>
  <c r="F8191" i="1"/>
  <c r="C8191" i="1"/>
  <c r="K8190" i="1"/>
  <c r="J8190" i="1"/>
  <c r="I8190" i="1"/>
  <c r="F8190" i="1"/>
  <c r="C8190" i="1"/>
  <c r="J8189" i="1"/>
  <c r="K8189" i="1" s="1"/>
  <c r="I8189" i="1"/>
  <c r="F8189" i="1"/>
  <c r="C8189" i="1"/>
  <c r="K8188" i="1"/>
  <c r="J8188" i="1"/>
  <c r="I8188" i="1"/>
  <c r="F8188" i="1"/>
  <c r="C8188" i="1"/>
  <c r="J8187" i="1"/>
  <c r="K8187" i="1" s="1"/>
  <c r="I8187" i="1"/>
  <c r="F8187" i="1"/>
  <c r="C8187" i="1"/>
  <c r="K8186" i="1"/>
  <c r="J8186" i="1"/>
  <c r="I8186" i="1"/>
  <c r="F8186" i="1"/>
  <c r="C8186" i="1"/>
  <c r="J8185" i="1"/>
  <c r="K8185" i="1" s="1"/>
  <c r="I8185" i="1"/>
  <c r="F8185" i="1"/>
  <c r="C8185" i="1"/>
  <c r="K8184" i="1"/>
  <c r="J8184" i="1"/>
  <c r="I8184" i="1"/>
  <c r="F8184" i="1"/>
  <c r="C8184" i="1"/>
  <c r="J8183" i="1"/>
  <c r="K8183" i="1" s="1"/>
  <c r="I8183" i="1"/>
  <c r="F8183" i="1"/>
  <c r="C8183" i="1"/>
  <c r="K8182" i="1"/>
  <c r="J8182" i="1"/>
  <c r="I8182" i="1"/>
  <c r="F8182" i="1"/>
  <c r="C8182" i="1"/>
  <c r="J8181" i="1"/>
  <c r="K8181" i="1" s="1"/>
  <c r="I8181" i="1"/>
  <c r="F8181" i="1"/>
  <c r="C8181" i="1"/>
  <c r="K8180" i="1"/>
  <c r="J8180" i="1"/>
  <c r="I8180" i="1"/>
  <c r="F8180" i="1"/>
  <c r="C8180" i="1"/>
  <c r="J8179" i="1"/>
  <c r="K8179" i="1" s="1"/>
  <c r="I8179" i="1"/>
  <c r="F8179" i="1"/>
  <c r="C8179" i="1"/>
  <c r="K8178" i="1"/>
  <c r="J8178" i="1"/>
  <c r="I8178" i="1"/>
  <c r="F8178" i="1"/>
  <c r="C8178" i="1"/>
  <c r="J8177" i="1"/>
  <c r="K8177" i="1" s="1"/>
  <c r="I8177" i="1"/>
  <c r="F8177" i="1"/>
  <c r="C8177" i="1"/>
  <c r="K8176" i="1"/>
  <c r="J8176" i="1"/>
  <c r="I8176" i="1"/>
  <c r="F8176" i="1"/>
  <c r="C8176" i="1"/>
  <c r="J8175" i="1"/>
  <c r="K8175" i="1" s="1"/>
  <c r="I8175" i="1"/>
  <c r="F8175" i="1"/>
  <c r="C8175" i="1"/>
  <c r="K8174" i="1"/>
  <c r="J8174" i="1"/>
  <c r="I8174" i="1"/>
  <c r="F8174" i="1"/>
  <c r="C8174" i="1"/>
  <c r="J8173" i="1"/>
  <c r="K8173" i="1" s="1"/>
  <c r="I8173" i="1"/>
  <c r="F8173" i="1"/>
  <c r="C8173" i="1"/>
  <c r="K8172" i="1"/>
  <c r="J8172" i="1"/>
  <c r="I8172" i="1"/>
  <c r="F8172" i="1"/>
  <c r="C8172" i="1"/>
  <c r="J8171" i="1"/>
  <c r="K8171" i="1" s="1"/>
  <c r="I8171" i="1"/>
  <c r="F8171" i="1"/>
  <c r="C8171" i="1"/>
  <c r="K8170" i="1"/>
  <c r="J8170" i="1"/>
  <c r="I8170" i="1"/>
  <c r="F8170" i="1"/>
  <c r="C8170" i="1"/>
  <c r="J8169" i="1"/>
  <c r="K8169" i="1" s="1"/>
  <c r="I8169" i="1"/>
  <c r="F8169" i="1"/>
  <c r="C8169" i="1"/>
  <c r="K8168" i="1"/>
  <c r="J8168" i="1"/>
  <c r="I8168" i="1"/>
  <c r="F8168" i="1"/>
  <c r="C8168" i="1"/>
  <c r="J8167" i="1"/>
  <c r="K8167" i="1" s="1"/>
  <c r="I8167" i="1"/>
  <c r="F8167" i="1"/>
  <c r="C8167" i="1"/>
  <c r="K8166" i="1"/>
  <c r="J8166" i="1"/>
  <c r="I8166" i="1"/>
  <c r="F8166" i="1"/>
  <c r="C8166" i="1"/>
  <c r="J8165" i="1"/>
  <c r="K8165" i="1" s="1"/>
  <c r="I8165" i="1"/>
  <c r="F8165" i="1"/>
  <c r="C8165" i="1"/>
  <c r="K8164" i="1"/>
  <c r="J8164" i="1"/>
  <c r="I8164" i="1"/>
  <c r="F8164" i="1"/>
  <c r="C8164" i="1"/>
  <c r="J8163" i="1"/>
  <c r="K8163" i="1" s="1"/>
  <c r="I8163" i="1"/>
  <c r="F8163" i="1"/>
  <c r="C8163" i="1"/>
  <c r="K8162" i="1"/>
  <c r="J8162" i="1"/>
  <c r="I8162" i="1"/>
  <c r="F8162" i="1"/>
  <c r="C8162" i="1"/>
  <c r="J8161" i="1"/>
  <c r="K8161" i="1" s="1"/>
  <c r="I8161" i="1"/>
  <c r="F8161" i="1"/>
  <c r="C8161" i="1"/>
  <c r="K8160" i="1"/>
  <c r="J8160" i="1"/>
  <c r="I8160" i="1"/>
  <c r="F8160" i="1"/>
  <c r="C8160" i="1"/>
  <c r="J8159" i="1"/>
  <c r="K8159" i="1" s="1"/>
  <c r="I8159" i="1"/>
  <c r="F8159" i="1"/>
  <c r="C8159" i="1"/>
  <c r="K8158" i="1"/>
  <c r="J8158" i="1"/>
  <c r="I8158" i="1"/>
  <c r="F8158" i="1"/>
  <c r="C8158" i="1"/>
  <c r="J8157" i="1"/>
  <c r="K8157" i="1" s="1"/>
  <c r="I8157" i="1"/>
  <c r="F8157" i="1"/>
  <c r="C8157" i="1"/>
  <c r="K8156" i="1"/>
  <c r="J8156" i="1"/>
  <c r="I8156" i="1"/>
  <c r="F8156" i="1"/>
  <c r="C8156" i="1"/>
  <c r="J8155" i="1"/>
  <c r="K8155" i="1" s="1"/>
  <c r="I8155" i="1"/>
  <c r="F8155" i="1"/>
  <c r="C8155" i="1"/>
  <c r="K8154" i="1"/>
  <c r="J8154" i="1"/>
  <c r="I8154" i="1"/>
  <c r="F8154" i="1"/>
  <c r="C8154" i="1"/>
  <c r="J8153" i="1"/>
  <c r="K8153" i="1" s="1"/>
  <c r="I8153" i="1"/>
  <c r="F8153" i="1"/>
  <c r="C8153" i="1"/>
  <c r="K8152" i="1"/>
  <c r="J8152" i="1"/>
  <c r="I8152" i="1"/>
  <c r="F8152" i="1"/>
  <c r="C8152" i="1"/>
  <c r="J8151" i="1"/>
  <c r="K8151" i="1" s="1"/>
  <c r="I8151" i="1"/>
  <c r="F8151" i="1"/>
  <c r="C8151" i="1"/>
  <c r="K8150" i="1"/>
  <c r="J8150" i="1"/>
  <c r="I8150" i="1"/>
  <c r="F8150" i="1"/>
  <c r="C8150" i="1"/>
  <c r="J8149" i="1"/>
  <c r="K8149" i="1" s="1"/>
  <c r="I8149" i="1"/>
  <c r="F8149" i="1"/>
  <c r="C8149" i="1"/>
  <c r="K8148" i="1"/>
  <c r="J8148" i="1"/>
  <c r="I8148" i="1"/>
  <c r="F8148" i="1"/>
  <c r="C8148" i="1"/>
  <c r="J8147" i="1"/>
  <c r="K8147" i="1" s="1"/>
  <c r="I8147" i="1"/>
  <c r="F8147" i="1"/>
  <c r="C8147" i="1"/>
  <c r="K8146" i="1"/>
  <c r="J8146" i="1"/>
  <c r="I8146" i="1"/>
  <c r="F8146" i="1"/>
  <c r="C8146" i="1"/>
  <c r="J8145" i="1"/>
  <c r="K8145" i="1" s="1"/>
  <c r="I8145" i="1"/>
  <c r="F8145" i="1"/>
  <c r="C8145" i="1"/>
  <c r="K8144" i="1"/>
  <c r="J8144" i="1"/>
  <c r="I8144" i="1"/>
  <c r="F8144" i="1"/>
  <c r="C8144" i="1"/>
  <c r="J8143" i="1"/>
  <c r="K8143" i="1" s="1"/>
  <c r="I8143" i="1"/>
  <c r="F8143" i="1"/>
  <c r="C8143" i="1"/>
  <c r="K8142" i="1"/>
  <c r="J8142" i="1"/>
  <c r="I8142" i="1"/>
  <c r="F8142" i="1"/>
  <c r="C8142" i="1"/>
  <c r="J8141" i="1"/>
  <c r="K8141" i="1" s="1"/>
  <c r="I8141" i="1"/>
  <c r="F8141" i="1"/>
  <c r="C8141" i="1"/>
  <c r="K8140" i="1"/>
  <c r="J8140" i="1"/>
  <c r="I8140" i="1"/>
  <c r="F8140" i="1"/>
  <c r="C8140" i="1"/>
  <c r="J8139" i="1"/>
  <c r="K8139" i="1" s="1"/>
  <c r="I8139" i="1"/>
  <c r="F8139" i="1"/>
  <c r="C8139" i="1"/>
  <c r="K8138" i="1"/>
  <c r="J8138" i="1"/>
  <c r="I8138" i="1"/>
  <c r="F8138" i="1"/>
  <c r="C8138" i="1"/>
  <c r="J8137" i="1"/>
  <c r="K8137" i="1" s="1"/>
  <c r="I8137" i="1"/>
  <c r="F8137" i="1"/>
  <c r="C8137" i="1"/>
  <c r="K8136" i="1"/>
  <c r="J8136" i="1"/>
  <c r="I8136" i="1"/>
  <c r="F8136" i="1"/>
  <c r="C8136" i="1"/>
  <c r="J8135" i="1"/>
  <c r="K8135" i="1" s="1"/>
  <c r="I8135" i="1"/>
  <c r="F8135" i="1"/>
  <c r="C8135" i="1"/>
  <c r="K8134" i="1"/>
  <c r="J8134" i="1"/>
  <c r="I8134" i="1"/>
  <c r="F8134" i="1"/>
  <c r="C8134" i="1"/>
  <c r="J8133" i="1"/>
  <c r="K8133" i="1" s="1"/>
  <c r="I8133" i="1"/>
  <c r="F8133" i="1"/>
  <c r="C8133" i="1"/>
  <c r="K8132" i="1"/>
  <c r="J8132" i="1"/>
  <c r="I8132" i="1"/>
  <c r="F8132" i="1"/>
  <c r="C8132" i="1"/>
  <c r="J8131" i="1"/>
  <c r="K8131" i="1" s="1"/>
  <c r="I8131" i="1"/>
  <c r="F8131" i="1"/>
  <c r="C8131" i="1"/>
  <c r="K8130" i="1"/>
  <c r="J8130" i="1"/>
  <c r="I8130" i="1"/>
  <c r="F8130" i="1"/>
  <c r="C8130" i="1"/>
  <c r="J8129" i="1"/>
  <c r="K8129" i="1" s="1"/>
  <c r="I8129" i="1"/>
  <c r="F8129" i="1"/>
  <c r="C8129" i="1"/>
  <c r="K8128" i="1"/>
  <c r="J8128" i="1"/>
  <c r="I8128" i="1"/>
  <c r="F8128" i="1"/>
  <c r="C8128" i="1"/>
  <c r="J8127" i="1"/>
  <c r="K8127" i="1" s="1"/>
  <c r="I8127" i="1"/>
  <c r="F8127" i="1"/>
  <c r="C8127" i="1"/>
  <c r="K8126" i="1"/>
  <c r="J8126" i="1"/>
  <c r="I8126" i="1"/>
  <c r="F8126" i="1"/>
  <c r="C8126" i="1"/>
  <c r="J8125" i="1"/>
  <c r="K8125" i="1" s="1"/>
  <c r="I8125" i="1"/>
  <c r="F8125" i="1"/>
  <c r="C8125" i="1"/>
  <c r="K8124" i="1"/>
  <c r="J8124" i="1"/>
  <c r="I8124" i="1"/>
  <c r="F8124" i="1"/>
  <c r="C8124" i="1"/>
  <c r="J8123" i="1"/>
  <c r="K8123" i="1" s="1"/>
  <c r="I8123" i="1"/>
  <c r="F8123" i="1"/>
  <c r="C8123" i="1"/>
  <c r="K8122" i="1"/>
  <c r="J8122" i="1"/>
  <c r="I8122" i="1"/>
  <c r="F8122" i="1"/>
  <c r="C8122" i="1"/>
  <c r="J8121" i="1"/>
  <c r="K8121" i="1" s="1"/>
  <c r="I8121" i="1"/>
  <c r="F8121" i="1"/>
  <c r="C8121" i="1"/>
  <c r="K8120" i="1"/>
  <c r="J8120" i="1"/>
  <c r="I8120" i="1"/>
  <c r="F8120" i="1"/>
  <c r="C8120" i="1"/>
  <c r="J8119" i="1"/>
  <c r="K8119" i="1" s="1"/>
  <c r="I8119" i="1"/>
  <c r="F8119" i="1"/>
  <c r="C8119" i="1"/>
  <c r="K8118" i="1"/>
  <c r="J8118" i="1"/>
  <c r="I8118" i="1"/>
  <c r="F8118" i="1"/>
  <c r="C8118" i="1"/>
  <c r="J8117" i="1"/>
  <c r="K8117" i="1" s="1"/>
  <c r="I8117" i="1"/>
  <c r="F8117" i="1"/>
  <c r="C8117" i="1"/>
  <c r="K8116" i="1"/>
  <c r="J8116" i="1"/>
  <c r="I8116" i="1"/>
  <c r="F8116" i="1"/>
  <c r="C8116" i="1"/>
  <c r="J8115" i="1"/>
  <c r="K8115" i="1" s="1"/>
  <c r="I8115" i="1"/>
  <c r="F8115" i="1"/>
  <c r="C8115" i="1"/>
  <c r="K8114" i="1"/>
  <c r="J8114" i="1"/>
  <c r="I8114" i="1"/>
  <c r="F8114" i="1"/>
  <c r="C8114" i="1"/>
  <c r="J8113" i="1"/>
  <c r="K8113" i="1" s="1"/>
  <c r="I8113" i="1"/>
  <c r="F8113" i="1"/>
  <c r="C8113" i="1"/>
  <c r="K8112" i="1"/>
  <c r="J8112" i="1"/>
  <c r="I8112" i="1"/>
  <c r="F8112" i="1"/>
  <c r="C8112" i="1"/>
  <c r="J8111" i="1"/>
  <c r="K8111" i="1" s="1"/>
  <c r="I8111" i="1"/>
  <c r="F8111" i="1"/>
  <c r="C8111" i="1"/>
  <c r="K8110" i="1"/>
  <c r="J8110" i="1"/>
  <c r="I8110" i="1"/>
  <c r="F8110" i="1"/>
  <c r="C8110" i="1"/>
  <c r="J8109" i="1"/>
  <c r="K8109" i="1" s="1"/>
  <c r="I8109" i="1"/>
  <c r="F8109" i="1"/>
  <c r="C8109" i="1"/>
  <c r="K8108" i="1"/>
  <c r="J8108" i="1"/>
  <c r="I8108" i="1"/>
  <c r="F8108" i="1"/>
  <c r="C8108" i="1"/>
  <c r="J8107" i="1"/>
  <c r="K8107" i="1" s="1"/>
  <c r="I8107" i="1"/>
  <c r="F8107" i="1"/>
  <c r="C8107" i="1"/>
  <c r="K8106" i="1"/>
  <c r="J8106" i="1"/>
  <c r="I8106" i="1"/>
  <c r="F8106" i="1"/>
  <c r="C8106" i="1"/>
  <c r="J8105" i="1"/>
  <c r="K8105" i="1" s="1"/>
  <c r="I8105" i="1"/>
  <c r="F8105" i="1"/>
  <c r="C8105" i="1"/>
  <c r="K8104" i="1"/>
  <c r="J8104" i="1"/>
  <c r="I8104" i="1"/>
  <c r="F8104" i="1"/>
  <c r="C8104" i="1"/>
  <c r="J8103" i="1"/>
  <c r="K8103" i="1" s="1"/>
  <c r="I8103" i="1"/>
  <c r="F8103" i="1"/>
  <c r="C8103" i="1"/>
  <c r="K8102" i="1"/>
  <c r="J8102" i="1"/>
  <c r="I8102" i="1"/>
  <c r="F8102" i="1"/>
  <c r="C8102" i="1"/>
  <c r="J8101" i="1"/>
  <c r="K8101" i="1" s="1"/>
  <c r="I8101" i="1"/>
  <c r="F8101" i="1"/>
  <c r="C8101" i="1"/>
  <c r="K8100" i="1"/>
  <c r="J8100" i="1"/>
  <c r="I8100" i="1"/>
  <c r="F8100" i="1"/>
  <c r="C8100" i="1"/>
  <c r="J8099" i="1"/>
  <c r="K8099" i="1" s="1"/>
  <c r="I8099" i="1"/>
  <c r="F8099" i="1"/>
  <c r="C8099" i="1"/>
  <c r="K8098" i="1"/>
  <c r="J8098" i="1"/>
  <c r="I8098" i="1"/>
  <c r="F8098" i="1"/>
  <c r="C8098" i="1"/>
  <c r="J8097" i="1"/>
  <c r="K8097" i="1" s="1"/>
  <c r="I8097" i="1"/>
  <c r="F8097" i="1"/>
  <c r="C8097" i="1"/>
  <c r="K8096" i="1"/>
  <c r="J8096" i="1"/>
  <c r="I8096" i="1"/>
  <c r="F8096" i="1"/>
  <c r="C8096" i="1"/>
  <c r="J8095" i="1"/>
  <c r="K8095" i="1" s="1"/>
  <c r="I8095" i="1"/>
  <c r="F8095" i="1"/>
  <c r="C8095" i="1"/>
  <c r="K8094" i="1"/>
  <c r="J8094" i="1"/>
  <c r="I8094" i="1"/>
  <c r="F8094" i="1"/>
  <c r="C8094" i="1"/>
  <c r="J8093" i="1"/>
  <c r="K8093" i="1" s="1"/>
  <c r="I8093" i="1"/>
  <c r="F8093" i="1"/>
  <c r="C8093" i="1"/>
  <c r="K8092" i="1"/>
  <c r="J8092" i="1"/>
  <c r="I8092" i="1"/>
  <c r="F8092" i="1"/>
  <c r="C8092" i="1"/>
  <c r="J8091" i="1"/>
  <c r="K8091" i="1" s="1"/>
  <c r="I8091" i="1"/>
  <c r="F8091" i="1"/>
  <c r="C8091" i="1"/>
  <c r="K8090" i="1"/>
  <c r="J8090" i="1"/>
  <c r="I8090" i="1"/>
  <c r="F8090" i="1"/>
  <c r="C8090" i="1"/>
  <c r="J8089" i="1"/>
  <c r="K8089" i="1" s="1"/>
  <c r="I8089" i="1"/>
  <c r="F8089" i="1"/>
  <c r="C8089" i="1"/>
  <c r="K8088" i="1"/>
  <c r="J8088" i="1"/>
  <c r="I8088" i="1"/>
  <c r="F8088" i="1"/>
  <c r="C8088" i="1"/>
  <c r="J8087" i="1"/>
  <c r="K8087" i="1" s="1"/>
  <c r="I8087" i="1"/>
  <c r="F8087" i="1"/>
  <c r="C8087" i="1"/>
  <c r="K8086" i="1"/>
  <c r="J8086" i="1"/>
  <c r="I8086" i="1"/>
  <c r="F8086" i="1"/>
  <c r="C8086" i="1"/>
  <c r="J8085" i="1"/>
  <c r="K8085" i="1" s="1"/>
  <c r="I8085" i="1"/>
  <c r="F8085" i="1"/>
  <c r="C8085" i="1"/>
  <c r="K8084" i="1"/>
  <c r="J8084" i="1"/>
  <c r="I8084" i="1"/>
  <c r="F8084" i="1"/>
  <c r="C8084" i="1"/>
  <c r="J8083" i="1"/>
  <c r="K8083" i="1" s="1"/>
  <c r="I8083" i="1"/>
  <c r="F8083" i="1"/>
  <c r="C8083" i="1"/>
  <c r="K8082" i="1"/>
  <c r="J8082" i="1"/>
  <c r="I8082" i="1"/>
  <c r="F8082" i="1"/>
  <c r="C8082" i="1"/>
  <c r="J8081" i="1"/>
  <c r="K8081" i="1" s="1"/>
  <c r="I8081" i="1"/>
  <c r="F8081" i="1"/>
  <c r="C8081" i="1"/>
  <c r="K8080" i="1"/>
  <c r="J8080" i="1"/>
  <c r="I8080" i="1"/>
  <c r="F8080" i="1"/>
  <c r="C8080" i="1"/>
  <c r="J8079" i="1"/>
  <c r="K8079" i="1" s="1"/>
  <c r="I8079" i="1"/>
  <c r="F8079" i="1"/>
  <c r="C8079" i="1"/>
  <c r="K8078" i="1"/>
  <c r="J8078" i="1"/>
  <c r="I8078" i="1"/>
  <c r="F8078" i="1"/>
  <c r="C8078" i="1"/>
  <c r="J8077" i="1"/>
  <c r="K8077" i="1" s="1"/>
  <c r="I8077" i="1"/>
  <c r="F8077" i="1"/>
  <c r="C8077" i="1"/>
  <c r="K8076" i="1"/>
  <c r="J8076" i="1"/>
  <c r="I8076" i="1"/>
  <c r="F8076" i="1"/>
  <c r="C8076" i="1"/>
  <c r="J8075" i="1"/>
  <c r="K8075" i="1" s="1"/>
  <c r="I8075" i="1"/>
  <c r="F8075" i="1"/>
  <c r="C8075" i="1"/>
  <c r="K8074" i="1"/>
  <c r="J8074" i="1"/>
  <c r="I8074" i="1"/>
  <c r="F8074" i="1"/>
  <c r="C8074" i="1"/>
  <c r="J8073" i="1"/>
  <c r="K8073" i="1" s="1"/>
  <c r="I8073" i="1"/>
  <c r="F8073" i="1"/>
  <c r="C8073" i="1"/>
  <c r="K8072" i="1"/>
  <c r="J8072" i="1"/>
  <c r="I8072" i="1"/>
  <c r="F8072" i="1"/>
  <c r="C8072" i="1"/>
  <c r="J8071" i="1"/>
  <c r="K8071" i="1" s="1"/>
  <c r="I8071" i="1"/>
  <c r="F8071" i="1"/>
  <c r="C8071" i="1"/>
  <c r="K8070" i="1"/>
  <c r="J8070" i="1"/>
  <c r="I8070" i="1"/>
  <c r="F8070" i="1"/>
  <c r="C8070" i="1"/>
  <c r="J8069" i="1"/>
  <c r="K8069" i="1" s="1"/>
  <c r="I8069" i="1"/>
  <c r="F8069" i="1"/>
  <c r="C8069" i="1"/>
  <c r="K8068" i="1"/>
  <c r="J8068" i="1"/>
  <c r="I8068" i="1"/>
  <c r="F8068" i="1"/>
  <c r="C8068" i="1"/>
  <c r="J8067" i="1"/>
  <c r="K8067" i="1" s="1"/>
  <c r="I8067" i="1"/>
  <c r="F8067" i="1"/>
  <c r="C8067" i="1"/>
  <c r="K8066" i="1"/>
  <c r="J8066" i="1"/>
  <c r="I8066" i="1"/>
  <c r="F8066" i="1"/>
  <c r="C8066" i="1"/>
  <c r="J8065" i="1"/>
  <c r="K8065" i="1" s="1"/>
  <c r="I8065" i="1"/>
  <c r="F8065" i="1"/>
  <c r="C8065" i="1"/>
  <c r="K8064" i="1"/>
  <c r="J8064" i="1"/>
  <c r="I8064" i="1"/>
  <c r="F8064" i="1"/>
  <c r="C8064" i="1"/>
  <c r="J8063" i="1"/>
  <c r="K8063" i="1" s="1"/>
  <c r="I8063" i="1"/>
  <c r="F8063" i="1"/>
  <c r="C8063" i="1"/>
  <c r="K8062" i="1"/>
  <c r="J8062" i="1"/>
  <c r="I8062" i="1"/>
  <c r="F8062" i="1"/>
  <c r="C8062" i="1"/>
  <c r="J8061" i="1"/>
  <c r="K8061" i="1" s="1"/>
  <c r="I8061" i="1"/>
  <c r="F8061" i="1"/>
  <c r="C8061" i="1"/>
  <c r="K8060" i="1"/>
  <c r="J8060" i="1"/>
  <c r="I8060" i="1"/>
  <c r="F8060" i="1"/>
  <c r="C8060" i="1"/>
  <c r="J8059" i="1"/>
  <c r="K8059" i="1" s="1"/>
  <c r="I8059" i="1"/>
  <c r="F8059" i="1"/>
  <c r="C8059" i="1"/>
  <c r="J8058" i="1"/>
  <c r="K8058" i="1" s="1"/>
  <c r="I8058" i="1"/>
  <c r="F8058" i="1"/>
  <c r="C8058" i="1"/>
  <c r="K8057" i="1"/>
  <c r="J8057" i="1"/>
  <c r="I8057" i="1"/>
  <c r="F8057" i="1"/>
  <c r="C8057" i="1"/>
  <c r="J8056" i="1"/>
  <c r="K8056" i="1" s="1"/>
  <c r="I8056" i="1"/>
  <c r="F8056" i="1"/>
  <c r="C8056" i="1"/>
  <c r="K8055" i="1"/>
  <c r="J8055" i="1"/>
  <c r="I8055" i="1"/>
  <c r="F8055" i="1"/>
  <c r="C8055" i="1"/>
  <c r="J8054" i="1"/>
  <c r="K8054" i="1" s="1"/>
  <c r="I8054" i="1"/>
  <c r="F8054" i="1"/>
  <c r="C8054" i="1"/>
  <c r="K8053" i="1"/>
  <c r="J8053" i="1"/>
  <c r="I8053" i="1"/>
  <c r="F8053" i="1"/>
  <c r="C8053" i="1"/>
  <c r="J8052" i="1"/>
  <c r="K8052" i="1" s="1"/>
  <c r="I8052" i="1"/>
  <c r="F8052" i="1"/>
  <c r="C8052" i="1"/>
  <c r="K8051" i="1"/>
  <c r="J8051" i="1"/>
  <c r="I8051" i="1"/>
  <c r="F8051" i="1"/>
  <c r="C8051" i="1"/>
  <c r="J8050" i="1"/>
  <c r="K8050" i="1" s="1"/>
  <c r="I8050" i="1"/>
  <c r="F8050" i="1"/>
  <c r="C8050" i="1"/>
  <c r="K8049" i="1"/>
  <c r="J8049" i="1"/>
  <c r="I8049" i="1"/>
  <c r="F8049" i="1"/>
  <c r="C8049" i="1"/>
  <c r="J8048" i="1"/>
  <c r="K8048" i="1" s="1"/>
  <c r="I8048" i="1"/>
  <c r="F8048" i="1"/>
  <c r="C8048" i="1"/>
  <c r="K8047" i="1"/>
  <c r="J8047" i="1"/>
  <c r="I8047" i="1"/>
  <c r="F8047" i="1"/>
  <c r="C8047" i="1"/>
  <c r="J8046" i="1"/>
  <c r="K8046" i="1" s="1"/>
  <c r="I8046" i="1"/>
  <c r="F8046" i="1"/>
  <c r="C8046" i="1"/>
  <c r="K8045" i="1"/>
  <c r="J8045" i="1"/>
  <c r="I8045" i="1"/>
  <c r="F8045" i="1"/>
  <c r="C8045" i="1"/>
  <c r="J8044" i="1"/>
  <c r="K8044" i="1" s="1"/>
  <c r="I8044" i="1"/>
  <c r="F8044" i="1"/>
  <c r="C8044" i="1"/>
  <c r="K8043" i="1"/>
  <c r="J8043" i="1"/>
  <c r="I8043" i="1"/>
  <c r="F8043" i="1"/>
  <c r="C8043" i="1"/>
  <c r="J8042" i="1"/>
  <c r="K8042" i="1" s="1"/>
  <c r="I8042" i="1"/>
  <c r="F8042" i="1"/>
  <c r="C8042" i="1"/>
  <c r="K8041" i="1"/>
  <c r="J8041" i="1"/>
  <c r="I8041" i="1"/>
  <c r="F8041" i="1"/>
  <c r="C8041" i="1"/>
  <c r="J8040" i="1"/>
  <c r="K8040" i="1" s="1"/>
  <c r="I8040" i="1"/>
  <c r="F8040" i="1"/>
  <c r="C8040" i="1"/>
  <c r="K8039" i="1"/>
  <c r="J8039" i="1"/>
  <c r="I8039" i="1"/>
  <c r="F8039" i="1"/>
  <c r="C8039" i="1"/>
  <c r="J8038" i="1"/>
  <c r="K8038" i="1" s="1"/>
  <c r="I8038" i="1"/>
  <c r="F8038" i="1"/>
  <c r="C8038" i="1"/>
  <c r="K8037" i="1"/>
  <c r="J8037" i="1"/>
  <c r="I8037" i="1"/>
  <c r="F8037" i="1"/>
  <c r="C8037" i="1"/>
  <c r="J8036" i="1"/>
  <c r="K8036" i="1" s="1"/>
  <c r="I8036" i="1"/>
  <c r="F8036" i="1"/>
  <c r="C8036" i="1"/>
  <c r="K8035" i="1"/>
  <c r="J8035" i="1"/>
  <c r="I8035" i="1"/>
  <c r="F8035" i="1"/>
  <c r="C8035" i="1"/>
  <c r="J8034" i="1"/>
  <c r="K8034" i="1" s="1"/>
  <c r="I8034" i="1"/>
  <c r="F8034" i="1"/>
  <c r="C8034" i="1"/>
  <c r="K8033" i="1"/>
  <c r="J8033" i="1"/>
  <c r="I8033" i="1"/>
  <c r="F8033" i="1"/>
  <c r="C8033" i="1"/>
  <c r="J8032" i="1"/>
  <c r="K8032" i="1" s="1"/>
  <c r="I8032" i="1"/>
  <c r="F8032" i="1"/>
  <c r="C8032" i="1"/>
  <c r="K8031" i="1"/>
  <c r="J8031" i="1"/>
  <c r="I8031" i="1"/>
  <c r="F8031" i="1"/>
  <c r="C8031" i="1"/>
  <c r="J8030" i="1"/>
  <c r="K8030" i="1" s="1"/>
  <c r="I8030" i="1"/>
  <c r="F8030" i="1"/>
  <c r="C8030" i="1"/>
  <c r="K8029" i="1"/>
  <c r="J8029" i="1"/>
  <c r="I8029" i="1"/>
  <c r="F8029" i="1"/>
  <c r="C8029" i="1"/>
  <c r="J8028" i="1"/>
  <c r="K8028" i="1" s="1"/>
  <c r="I8028" i="1"/>
  <c r="F8028" i="1"/>
  <c r="C8028" i="1"/>
  <c r="K8027" i="1"/>
  <c r="J8027" i="1"/>
  <c r="I8027" i="1"/>
  <c r="F8027" i="1"/>
  <c r="C8027" i="1"/>
  <c r="J8026" i="1"/>
  <c r="K8026" i="1" s="1"/>
  <c r="I8026" i="1"/>
  <c r="F8026" i="1"/>
  <c r="C8026" i="1"/>
  <c r="K8025" i="1"/>
  <c r="J8025" i="1"/>
  <c r="I8025" i="1"/>
  <c r="F8025" i="1"/>
  <c r="C8025" i="1"/>
  <c r="J8024" i="1"/>
  <c r="K8024" i="1" s="1"/>
  <c r="I8024" i="1"/>
  <c r="F8024" i="1"/>
  <c r="C8024" i="1"/>
  <c r="K8023" i="1"/>
  <c r="J8023" i="1"/>
  <c r="I8023" i="1"/>
  <c r="F8023" i="1"/>
  <c r="C8023" i="1"/>
  <c r="J8022" i="1"/>
  <c r="K8022" i="1" s="1"/>
  <c r="I8022" i="1"/>
  <c r="F8022" i="1"/>
  <c r="C8022" i="1"/>
  <c r="K8021" i="1"/>
  <c r="J8021" i="1"/>
  <c r="I8021" i="1"/>
  <c r="F8021" i="1"/>
  <c r="C8021" i="1"/>
  <c r="J8020" i="1"/>
  <c r="K8020" i="1" s="1"/>
  <c r="I8020" i="1"/>
  <c r="F8020" i="1"/>
  <c r="C8020" i="1"/>
  <c r="K8019" i="1"/>
  <c r="J8019" i="1"/>
  <c r="I8019" i="1"/>
  <c r="F8019" i="1"/>
  <c r="C8019" i="1"/>
  <c r="J8018" i="1"/>
  <c r="K8018" i="1" s="1"/>
  <c r="I8018" i="1"/>
  <c r="F8018" i="1"/>
  <c r="C8018" i="1"/>
  <c r="K8017" i="1"/>
  <c r="J8017" i="1"/>
  <c r="I8017" i="1"/>
  <c r="F8017" i="1"/>
  <c r="C8017" i="1"/>
  <c r="J8016" i="1"/>
  <c r="K8016" i="1" s="1"/>
  <c r="I8016" i="1"/>
  <c r="F8016" i="1"/>
  <c r="C8016" i="1"/>
  <c r="K8015" i="1"/>
  <c r="J8015" i="1"/>
  <c r="I8015" i="1"/>
  <c r="F8015" i="1"/>
  <c r="C8015" i="1"/>
  <c r="J8014" i="1"/>
  <c r="K8014" i="1" s="1"/>
  <c r="I8014" i="1"/>
  <c r="F8014" i="1"/>
  <c r="C8014" i="1"/>
  <c r="K8013" i="1"/>
  <c r="J8013" i="1"/>
  <c r="I8013" i="1"/>
  <c r="F8013" i="1"/>
  <c r="C8013" i="1"/>
  <c r="J8012" i="1"/>
  <c r="K8012" i="1" s="1"/>
  <c r="I8012" i="1"/>
  <c r="F8012" i="1"/>
  <c r="C8012" i="1"/>
  <c r="K8011" i="1"/>
  <c r="J8011" i="1"/>
  <c r="I8011" i="1"/>
  <c r="F8011" i="1"/>
  <c r="C8011" i="1"/>
  <c r="J8010" i="1"/>
  <c r="K8010" i="1" s="1"/>
  <c r="I8010" i="1"/>
  <c r="F8010" i="1"/>
  <c r="C8010" i="1"/>
  <c r="K8009" i="1"/>
  <c r="J8009" i="1"/>
  <c r="I8009" i="1"/>
  <c r="F8009" i="1"/>
  <c r="C8009" i="1"/>
  <c r="J8008" i="1"/>
  <c r="K8008" i="1" s="1"/>
  <c r="I8008" i="1"/>
  <c r="F8008" i="1"/>
  <c r="C8008" i="1"/>
  <c r="K8007" i="1"/>
  <c r="J8007" i="1"/>
  <c r="I8007" i="1"/>
  <c r="F8007" i="1"/>
  <c r="C8007" i="1"/>
  <c r="J8006" i="1"/>
  <c r="K8006" i="1" s="1"/>
  <c r="I8006" i="1"/>
  <c r="F8006" i="1"/>
  <c r="C8006" i="1"/>
  <c r="K8005" i="1"/>
  <c r="J8005" i="1"/>
  <c r="I8005" i="1"/>
  <c r="F8005" i="1"/>
  <c r="C8005" i="1"/>
  <c r="J8004" i="1"/>
  <c r="K8004" i="1" s="1"/>
  <c r="I8004" i="1"/>
  <c r="F8004" i="1"/>
  <c r="C8004" i="1"/>
  <c r="K8003" i="1"/>
  <c r="J8003" i="1"/>
  <c r="I8003" i="1"/>
  <c r="F8003" i="1"/>
  <c r="C8003" i="1"/>
  <c r="J8002" i="1"/>
  <c r="K8002" i="1" s="1"/>
  <c r="I8002" i="1"/>
  <c r="F8002" i="1"/>
  <c r="C8002" i="1"/>
  <c r="K8001" i="1"/>
  <c r="J8001" i="1"/>
  <c r="I8001" i="1"/>
  <c r="F8001" i="1"/>
  <c r="C8001" i="1"/>
  <c r="J8000" i="1"/>
  <c r="K8000" i="1" s="1"/>
  <c r="I8000" i="1"/>
  <c r="F8000" i="1"/>
  <c r="C8000" i="1"/>
  <c r="K7999" i="1"/>
  <c r="J7999" i="1"/>
  <c r="I7999" i="1"/>
  <c r="F7999" i="1"/>
  <c r="C7999" i="1"/>
  <c r="J7998" i="1"/>
  <c r="K7998" i="1" s="1"/>
  <c r="I7998" i="1"/>
  <c r="F7998" i="1"/>
  <c r="C7998" i="1"/>
  <c r="K7997" i="1"/>
  <c r="J7997" i="1"/>
  <c r="I7997" i="1"/>
  <c r="F7997" i="1"/>
  <c r="C7997" i="1"/>
  <c r="J7996" i="1"/>
  <c r="K7996" i="1" s="1"/>
  <c r="I7996" i="1"/>
  <c r="F7996" i="1"/>
  <c r="C7996" i="1"/>
  <c r="K7995" i="1"/>
  <c r="J7995" i="1"/>
  <c r="I7995" i="1"/>
  <c r="F7995" i="1"/>
  <c r="C7995" i="1"/>
  <c r="J7994" i="1"/>
  <c r="K7994" i="1" s="1"/>
  <c r="I7994" i="1"/>
  <c r="F7994" i="1"/>
  <c r="C7994" i="1"/>
  <c r="K7993" i="1"/>
  <c r="J7993" i="1"/>
  <c r="I7993" i="1"/>
  <c r="F7993" i="1"/>
  <c r="C7993" i="1"/>
  <c r="J7992" i="1"/>
  <c r="K7992" i="1" s="1"/>
  <c r="I7992" i="1"/>
  <c r="F7992" i="1"/>
  <c r="C7992" i="1"/>
  <c r="K7991" i="1"/>
  <c r="J7991" i="1"/>
  <c r="I7991" i="1"/>
  <c r="F7991" i="1"/>
  <c r="C7991" i="1"/>
  <c r="J7990" i="1"/>
  <c r="K7990" i="1" s="1"/>
  <c r="I7990" i="1"/>
  <c r="F7990" i="1"/>
  <c r="C7990" i="1"/>
  <c r="K7989" i="1"/>
  <c r="J7989" i="1"/>
  <c r="I7989" i="1"/>
  <c r="F7989" i="1"/>
  <c r="C7989" i="1"/>
  <c r="J7988" i="1"/>
  <c r="K7988" i="1" s="1"/>
  <c r="I7988" i="1"/>
  <c r="F7988" i="1"/>
  <c r="C7988" i="1"/>
  <c r="K7987" i="1"/>
  <c r="J7987" i="1"/>
  <c r="I7987" i="1"/>
  <c r="F7987" i="1"/>
  <c r="C7987" i="1"/>
  <c r="J7986" i="1"/>
  <c r="K7986" i="1" s="1"/>
  <c r="I7986" i="1"/>
  <c r="F7986" i="1"/>
  <c r="C7986" i="1"/>
  <c r="K7985" i="1"/>
  <c r="J7985" i="1"/>
  <c r="I7985" i="1"/>
  <c r="F7985" i="1"/>
  <c r="C7985" i="1"/>
  <c r="J7984" i="1"/>
  <c r="K7984" i="1" s="1"/>
  <c r="I7984" i="1"/>
  <c r="F7984" i="1"/>
  <c r="C7984" i="1"/>
  <c r="K7983" i="1"/>
  <c r="J7983" i="1"/>
  <c r="I7983" i="1"/>
  <c r="F7983" i="1"/>
  <c r="C7983" i="1"/>
  <c r="J7982" i="1"/>
  <c r="K7982" i="1" s="1"/>
  <c r="I7982" i="1"/>
  <c r="F7982" i="1"/>
  <c r="C7982" i="1"/>
  <c r="K7981" i="1"/>
  <c r="J7981" i="1"/>
  <c r="I7981" i="1"/>
  <c r="F7981" i="1"/>
  <c r="C7981" i="1"/>
  <c r="J7980" i="1"/>
  <c r="K7980" i="1" s="1"/>
  <c r="I7980" i="1"/>
  <c r="F7980" i="1"/>
  <c r="C7980" i="1"/>
  <c r="K7979" i="1"/>
  <c r="J7979" i="1"/>
  <c r="I7979" i="1"/>
  <c r="F7979" i="1"/>
  <c r="C7979" i="1"/>
  <c r="K7978" i="1"/>
  <c r="J7978" i="1"/>
  <c r="I7978" i="1"/>
  <c r="F7978" i="1"/>
  <c r="C7978" i="1"/>
  <c r="K7977" i="1"/>
  <c r="J7977" i="1"/>
  <c r="I7977" i="1"/>
  <c r="F7977" i="1"/>
  <c r="C7977" i="1"/>
  <c r="J7976" i="1"/>
  <c r="K7976" i="1" s="1"/>
  <c r="I7976" i="1"/>
  <c r="F7976" i="1"/>
  <c r="C7976" i="1"/>
  <c r="J7975" i="1"/>
  <c r="K7975" i="1" s="1"/>
  <c r="I7975" i="1"/>
  <c r="F7975" i="1"/>
  <c r="C7975" i="1"/>
  <c r="K7974" i="1"/>
  <c r="J7974" i="1"/>
  <c r="I7974" i="1"/>
  <c r="F7974" i="1"/>
  <c r="C7974" i="1"/>
  <c r="K7973" i="1"/>
  <c r="J7973" i="1"/>
  <c r="I7973" i="1"/>
  <c r="F7973" i="1"/>
  <c r="C7973" i="1"/>
  <c r="J7972" i="1"/>
  <c r="K7972" i="1" s="1"/>
  <c r="I7972" i="1"/>
  <c r="F7972" i="1"/>
  <c r="C7972" i="1"/>
  <c r="J7971" i="1"/>
  <c r="K7971" i="1" s="1"/>
  <c r="I7971" i="1"/>
  <c r="F7971" i="1"/>
  <c r="C7971" i="1"/>
  <c r="K7970" i="1"/>
  <c r="J7970" i="1"/>
  <c r="I7970" i="1"/>
  <c r="F7970" i="1"/>
  <c r="C7970" i="1"/>
  <c r="K7969" i="1"/>
  <c r="J7969" i="1"/>
  <c r="I7969" i="1"/>
  <c r="F7969" i="1"/>
  <c r="C7969" i="1"/>
  <c r="J7968" i="1"/>
  <c r="K7968" i="1" s="1"/>
  <c r="I7968" i="1"/>
  <c r="F7968" i="1"/>
  <c r="C7968" i="1"/>
  <c r="J7967" i="1"/>
  <c r="K7967" i="1" s="1"/>
  <c r="I7967" i="1"/>
  <c r="F7967" i="1"/>
  <c r="C7967" i="1"/>
  <c r="K7966" i="1"/>
  <c r="J7966" i="1"/>
  <c r="I7966" i="1"/>
  <c r="F7966" i="1"/>
  <c r="C7966" i="1"/>
  <c r="K7965" i="1"/>
  <c r="J7965" i="1"/>
  <c r="I7965" i="1"/>
  <c r="F7965" i="1"/>
  <c r="C7965" i="1"/>
  <c r="J7964" i="1"/>
  <c r="K7964" i="1" s="1"/>
  <c r="I7964" i="1"/>
  <c r="F7964" i="1"/>
  <c r="C7964" i="1"/>
  <c r="K7963" i="1"/>
  <c r="J7963" i="1"/>
  <c r="I7963" i="1"/>
  <c r="F7963" i="1"/>
  <c r="C7963" i="1"/>
  <c r="K7962" i="1"/>
  <c r="J7962" i="1"/>
  <c r="I7962" i="1"/>
  <c r="F7962" i="1"/>
  <c r="C7962" i="1"/>
  <c r="K7961" i="1"/>
  <c r="J7961" i="1"/>
  <c r="I7961" i="1"/>
  <c r="F7961" i="1"/>
  <c r="C7961" i="1"/>
  <c r="J7960" i="1"/>
  <c r="K7960" i="1" s="1"/>
  <c r="I7960" i="1"/>
  <c r="F7960" i="1"/>
  <c r="C7960" i="1"/>
  <c r="J7959" i="1"/>
  <c r="K7959" i="1" s="1"/>
  <c r="I7959" i="1"/>
  <c r="F7959" i="1"/>
  <c r="C7959" i="1"/>
  <c r="K7958" i="1"/>
  <c r="J7958" i="1"/>
  <c r="I7958" i="1"/>
  <c r="F7958" i="1"/>
  <c r="C7958" i="1"/>
  <c r="K7957" i="1"/>
  <c r="J7957" i="1"/>
  <c r="I7957" i="1"/>
  <c r="F7957" i="1"/>
  <c r="C7957" i="1"/>
  <c r="J7956" i="1"/>
  <c r="K7956" i="1" s="1"/>
  <c r="I7956" i="1"/>
  <c r="F7956" i="1"/>
  <c r="C7956" i="1"/>
  <c r="J7955" i="1"/>
  <c r="K7955" i="1" s="1"/>
  <c r="I7955" i="1"/>
  <c r="F7955" i="1"/>
  <c r="C7955" i="1"/>
  <c r="K7954" i="1"/>
  <c r="J7954" i="1"/>
  <c r="I7954" i="1"/>
  <c r="F7954" i="1"/>
  <c r="C7954" i="1"/>
  <c r="K7953" i="1"/>
  <c r="J7953" i="1"/>
  <c r="I7953" i="1"/>
  <c r="F7953" i="1"/>
  <c r="C7953" i="1"/>
  <c r="J7952" i="1"/>
  <c r="K7952" i="1" s="1"/>
  <c r="I7952" i="1"/>
  <c r="F7952" i="1"/>
  <c r="C7952" i="1"/>
  <c r="J7951" i="1"/>
  <c r="K7951" i="1" s="1"/>
  <c r="I7951" i="1"/>
  <c r="F7951" i="1"/>
  <c r="C7951" i="1"/>
  <c r="K7950" i="1"/>
  <c r="J7950" i="1"/>
  <c r="I7950" i="1"/>
  <c r="F7950" i="1"/>
  <c r="C7950" i="1"/>
  <c r="K7949" i="1"/>
  <c r="J7949" i="1"/>
  <c r="I7949" i="1"/>
  <c r="F7949" i="1"/>
  <c r="C7949" i="1"/>
  <c r="J7948" i="1"/>
  <c r="K7948" i="1" s="1"/>
  <c r="I7948" i="1"/>
  <c r="F7948" i="1"/>
  <c r="C7948" i="1"/>
  <c r="K7947" i="1"/>
  <c r="J7947" i="1"/>
  <c r="I7947" i="1"/>
  <c r="F7947" i="1"/>
  <c r="C7947" i="1"/>
  <c r="K7946" i="1"/>
  <c r="J7946" i="1"/>
  <c r="I7946" i="1"/>
  <c r="F7946" i="1"/>
  <c r="C7946" i="1"/>
  <c r="K7945" i="1"/>
  <c r="J7945" i="1"/>
  <c r="I7945" i="1"/>
  <c r="F7945" i="1"/>
  <c r="C7945" i="1"/>
  <c r="J7944" i="1"/>
  <c r="K7944" i="1" s="1"/>
  <c r="I7944" i="1"/>
  <c r="F7944" i="1"/>
  <c r="C7944" i="1"/>
  <c r="J7943" i="1"/>
  <c r="K7943" i="1" s="1"/>
  <c r="I7943" i="1"/>
  <c r="F7943" i="1"/>
  <c r="C7943" i="1"/>
  <c r="K7942" i="1"/>
  <c r="J7942" i="1"/>
  <c r="I7942" i="1"/>
  <c r="F7942" i="1"/>
  <c r="C7942" i="1"/>
  <c r="K7941" i="1"/>
  <c r="J7941" i="1"/>
  <c r="I7941" i="1"/>
  <c r="F7941" i="1"/>
  <c r="C7941" i="1"/>
  <c r="J7940" i="1"/>
  <c r="K7940" i="1" s="1"/>
  <c r="I7940" i="1"/>
  <c r="F7940" i="1"/>
  <c r="C7940" i="1"/>
  <c r="J7939" i="1"/>
  <c r="K7939" i="1" s="1"/>
  <c r="I7939" i="1"/>
  <c r="F7939" i="1"/>
  <c r="C7939" i="1"/>
  <c r="K7938" i="1"/>
  <c r="J7938" i="1"/>
  <c r="I7938" i="1"/>
  <c r="F7938" i="1"/>
  <c r="C7938" i="1"/>
  <c r="K7937" i="1"/>
  <c r="J7937" i="1"/>
  <c r="I7937" i="1"/>
  <c r="F7937" i="1"/>
  <c r="C7937" i="1"/>
  <c r="J7936" i="1"/>
  <c r="K7936" i="1" s="1"/>
  <c r="I7936" i="1"/>
  <c r="F7936" i="1"/>
  <c r="C7936" i="1"/>
  <c r="J7935" i="1"/>
  <c r="K7935" i="1" s="1"/>
  <c r="I7935" i="1"/>
  <c r="F7935" i="1"/>
  <c r="C7935" i="1"/>
  <c r="K7934" i="1"/>
  <c r="J7934" i="1"/>
  <c r="I7934" i="1"/>
  <c r="F7934" i="1"/>
  <c r="C7934" i="1"/>
  <c r="K7933" i="1"/>
  <c r="J7933" i="1"/>
  <c r="I7933" i="1"/>
  <c r="F7933" i="1"/>
  <c r="C7933" i="1"/>
  <c r="J7932" i="1"/>
  <c r="K7932" i="1" s="1"/>
  <c r="I7932" i="1"/>
  <c r="F7932" i="1"/>
  <c r="C7932" i="1"/>
  <c r="K7931" i="1"/>
  <c r="J7931" i="1"/>
  <c r="I7931" i="1"/>
  <c r="F7931" i="1"/>
  <c r="C7931" i="1"/>
  <c r="K7930" i="1"/>
  <c r="J7930" i="1"/>
  <c r="I7930" i="1"/>
  <c r="F7930" i="1"/>
  <c r="C7930" i="1"/>
  <c r="K7929" i="1"/>
  <c r="J7929" i="1"/>
  <c r="I7929" i="1"/>
  <c r="F7929" i="1"/>
  <c r="C7929" i="1"/>
  <c r="J7928" i="1"/>
  <c r="K7928" i="1" s="1"/>
  <c r="I7928" i="1"/>
  <c r="F7928" i="1"/>
  <c r="C7928" i="1"/>
  <c r="J7927" i="1"/>
  <c r="K7927" i="1" s="1"/>
  <c r="I7927" i="1"/>
  <c r="F7927" i="1"/>
  <c r="C7927" i="1"/>
  <c r="K7926" i="1"/>
  <c r="J7926" i="1"/>
  <c r="I7926" i="1"/>
  <c r="F7926" i="1"/>
  <c r="C7926" i="1"/>
  <c r="K7925" i="1"/>
  <c r="J7925" i="1"/>
  <c r="I7925" i="1"/>
  <c r="F7925" i="1"/>
  <c r="C7925" i="1"/>
  <c r="J7924" i="1"/>
  <c r="K7924" i="1" s="1"/>
  <c r="I7924" i="1"/>
  <c r="F7924" i="1"/>
  <c r="C7924" i="1"/>
  <c r="J7923" i="1"/>
  <c r="K7923" i="1" s="1"/>
  <c r="I7923" i="1"/>
  <c r="F7923" i="1"/>
  <c r="C7923" i="1"/>
  <c r="K7922" i="1"/>
  <c r="J7922" i="1"/>
  <c r="I7922" i="1"/>
  <c r="F7922" i="1"/>
  <c r="C7922" i="1"/>
  <c r="K7921" i="1"/>
  <c r="J7921" i="1"/>
  <c r="I7921" i="1"/>
  <c r="F7921" i="1"/>
  <c r="C7921" i="1"/>
  <c r="J7920" i="1"/>
  <c r="K7920" i="1" s="1"/>
  <c r="I7920" i="1"/>
  <c r="F7920" i="1"/>
  <c r="C7920" i="1"/>
  <c r="J7919" i="1"/>
  <c r="K7919" i="1" s="1"/>
  <c r="I7919" i="1"/>
  <c r="F7919" i="1"/>
  <c r="C7919" i="1"/>
  <c r="K7918" i="1"/>
  <c r="J7918" i="1"/>
  <c r="I7918" i="1"/>
  <c r="F7918" i="1"/>
  <c r="C7918" i="1"/>
  <c r="K7917" i="1"/>
  <c r="J7917" i="1"/>
  <c r="I7917" i="1"/>
  <c r="F7917" i="1"/>
  <c r="C7917" i="1"/>
  <c r="J7916" i="1"/>
  <c r="K7916" i="1" s="1"/>
  <c r="I7916" i="1"/>
  <c r="F7916" i="1"/>
  <c r="C7916" i="1"/>
  <c r="K7915" i="1"/>
  <c r="J7915" i="1"/>
  <c r="I7915" i="1"/>
  <c r="F7915" i="1"/>
  <c r="C7915" i="1"/>
  <c r="K7914" i="1"/>
  <c r="J7914" i="1"/>
  <c r="I7914" i="1"/>
  <c r="F7914" i="1"/>
  <c r="C7914" i="1"/>
  <c r="K7913" i="1"/>
  <c r="J7913" i="1"/>
  <c r="I7913" i="1"/>
  <c r="F7913" i="1"/>
  <c r="C7913" i="1"/>
  <c r="J7912" i="1"/>
  <c r="K7912" i="1" s="1"/>
  <c r="I7912" i="1"/>
  <c r="F7912" i="1"/>
  <c r="C7912" i="1"/>
  <c r="J7911" i="1"/>
  <c r="K7911" i="1" s="1"/>
  <c r="I7911" i="1"/>
  <c r="F7911" i="1"/>
  <c r="C7911" i="1"/>
  <c r="K7910" i="1"/>
  <c r="J7910" i="1"/>
  <c r="I7910" i="1"/>
  <c r="F7910" i="1"/>
  <c r="C7910" i="1"/>
  <c r="K7909" i="1"/>
  <c r="J7909" i="1"/>
  <c r="I7909" i="1"/>
  <c r="F7909" i="1"/>
  <c r="C7909" i="1"/>
  <c r="J7908" i="1"/>
  <c r="K7908" i="1" s="1"/>
  <c r="I7908" i="1"/>
  <c r="F7908" i="1"/>
  <c r="C7908" i="1"/>
  <c r="J7907" i="1"/>
  <c r="K7907" i="1" s="1"/>
  <c r="I7907" i="1"/>
  <c r="F7907" i="1"/>
  <c r="C7907" i="1"/>
  <c r="K7906" i="1"/>
  <c r="J7906" i="1"/>
  <c r="I7906" i="1"/>
  <c r="F7906" i="1"/>
  <c r="C7906" i="1"/>
  <c r="K7905" i="1"/>
  <c r="J7905" i="1"/>
  <c r="I7905" i="1"/>
  <c r="F7905" i="1"/>
  <c r="C7905" i="1"/>
  <c r="J7904" i="1"/>
  <c r="K7904" i="1" s="1"/>
  <c r="I7904" i="1"/>
  <c r="F7904" i="1"/>
  <c r="C7904" i="1"/>
  <c r="J7903" i="1"/>
  <c r="K7903" i="1" s="1"/>
  <c r="I7903" i="1"/>
  <c r="F7903" i="1"/>
  <c r="C7903" i="1"/>
  <c r="K7902" i="1"/>
  <c r="J7902" i="1"/>
  <c r="I7902" i="1"/>
  <c r="F7902" i="1"/>
  <c r="C7902" i="1"/>
  <c r="K7901" i="1"/>
  <c r="J7901" i="1"/>
  <c r="I7901" i="1"/>
  <c r="F7901" i="1"/>
  <c r="C7901" i="1"/>
  <c r="J7900" i="1"/>
  <c r="K7900" i="1" s="1"/>
  <c r="I7900" i="1"/>
  <c r="F7900" i="1"/>
  <c r="C7900" i="1"/>
  <c r="K7899" i="1"/>
  <c r="J7899" i="1"/>
  <c r="I7899" i="1"/>
  <c r="F7899" i="1"/>
  <c r="C7899" i="1"/>
  <c r="K7898" i="1"/>
  <c r="J7898" i="1"/>
  <c r="I7898" i="1"/>
  <c r="F7898" i="1"/>
  <c r="C7898" i="1"/>
  <c r="K7897" i="1"/>
  <c r="J7897" i="1"/>
  <c r="I7897" i="1"/>
  <c r="F7897" i="1"/>
  <c r="C7897" i="1"/>
  <c r="J7896" i="1"/>
  <c r="K7896" i="1" s="1"/>
  <c r="I7896" i="1"/>
  <c r="F7896" i="1"/>
  <c r="C7896" i="1"/>
  <c r="J7895" i="1"/>
  <c r="K7895" i="1" s="1"/>
  <c r="I7895" i="1"/>
  <c r="F7895" i="1"/>
  <c r="C7895" i="1"/>
  <c r="K7894" i="1"/>
  <c r="J7894" i="1"/>
  <c r="I7894" i="1"/>
  <c r="F7894" i="1"/>
  <c r="C7894" i="1"/>
  <c r="K7893" i="1"/>
  <c r="J7893" i="1"/>
  <c r="I7893" i="1"/>
  <c r="F7893" i="1"/>
  <c r="C7893" i="1"/>
  <c r="J7892" i="1"/>
  <c r="K7892" i="1" s="1"/>
  <c r="I7892" i="1"/>
  <c r="F7892" i="1"/>
  <c r="C7892" i="1"/>
  <c r="J7891" i="1"/>
  <c r="K7891" i="1" s="1"/>
  <c r="I7891" i="1"/>
  <c r="F7891" i="1"/>
  <c r="C7891" i="1"/>
  <c r="K7890" i="1"/>
  <c r="J7890" i="1"/>
  <c r="I7890" i="1"/>
  <c r="F7890" i="1"/>
  <c r="C7890" i="1"/>
  <c r="K7889" i="1"/>
  <c r="J7889" i="1"/>
  <c r="I7889" i="1"/>
  <c r="F7889" i="1"/>
  <c r="C7889" i="1"/>
  <c r="J7888" i="1"/>
  <c r="K7888" i="1" s="1"/>
  <c r="I7888" i="1"/>
  <c r="F7888" i="1"/>
  <c r="C7888" i="1"/>
  <c r="J7887" i="1"/>
  <c r="K7887" i="1" s="1"/>
  <c r="I7887" i="1"/>
  <c r="F7887" i="1"/>
  <c r="C7887" i="1"/>
  <c r="K7886" i="1"/>
  <c r="J7886" i="1"/>
  <c r="I7886" i="1"/>
  <c r="F7886" i="1"/>
  <c r="C7886" i="1"/>
  <c r="K7885" i="1"/>
  <c r="J7885" i="1"/>
  <c r="I7885" i="1"/>
  <c r="F7885" i="1"/>
  <c r="C7885" i="1"/>
  <c r="J7884" i="1"/>
  <c r="K7884" i="1" s="1"/>
  <c r="I7884" i="1"/>
  <c r="F7884" i="1"/>
  <c r="C7884" i="1"/>
  <c r="K7883" i="1"/>
  <c r="J7883" i="1"/>
  <c r="I7883" i="1"/>
  <c r="F7883" i="1"/>
  <c r="C7883" i="1"/>
  <c r="K7882" i="1"/>
  <c r="J7882" i="1"/>
  <c r="I7882" i="1"/>
  <c r="F7882" i="1"/>
  <c r="C7882" i="1"/>
  <c r="K7881" i="1"/>
  <c r="J7881" i="1"/>
  <c r="I7881" i="1"/>
  <c r="F7881" i="1"/>
  <c r="C7881" i="1"/>
  <c r="J7880" i="1"/>
  <c r="K7880" i="1" s="1"/>
  <c r="I7880" i="1"/>
  <c r="F7880" i="1"/>
  <c r="C7880" i="1"/>
  <c r="K7879" i="1"/>
  <c r="J7879" i="1"/>
  <c r="I7879" i="1"/>
  <c r="F7879" i="1"/>
  <c r="C7879" i="1"/>
  <c r="K7878" i="1"/>
  <c r="J7878" i="1"/>
  <c r="I7878" i="1"/>
  <c r="F7878" i="1"/>
  <c r="C7878" i="1"/>
  <c r="K7877" i="1"/>
  <c r="J7877" i="1"/>
  <c r="I7877" i="1"/>
  <c r="F7877" i="1"/>
  <c r="C7877" i="1"/>
  <c r="J7876" i="1"/>
  <c r="K7876" i="1" s="1"/>
  <c r="I7876" i="1"/>
  <c r="F7876" i="1"/>
  <c r="C7876" i="1"/>
  <c r="J7875" i="1"/>
  <c r="K7875" i="1" s="1"/>
  <c r="I7875" i="1"/>
  <c r="F7875" i="1"/>
  <c r="C7875" i="1"/>
  <c r="K7874" i="1"/>
  <c r="J7874" i="1"/>
  <c r="I7874" i="1"/>
  <c r="F7874" i="1"/>
  <c r="C7874" i="1"/>
  <c r="K7873" i="1"/>
  <c r="J7873" i="1"/>
  <c r="I7873" i="1"/>
  <c r="F7873" i="1"/>
  <c r="C7873" i="1"/>
  <c r="J7872" i="1"/>
  <c r="K7872" i="1" s="1"/>
  <c r="I7872" i="1"/>
  <c r="F7872" i="1"/>
  <c r="C7872" i="1"/>
  <c r="J7871" i="1"/>
  <c r="K7871" i="1" s="1"/>
  <c r="I7871" i="1"/>
  <c r="F7871" i="1"/>
  <c r="C7871" i="1"/>
  <c r="K7870" i="1"/>
  <c r="J7870" i="1"/>
  <c r="I7870" i="1"/>
  <c r="F7870" i="1"/>
  <c r="C7870" i="1"/>
  <c r="K7869" i="1"/>
  <c r="J7869" i="1"/>
  <c r="I7869" i="1"/>
  <c r="F7869" i="1"/>
  <c r="C7869" i="1"/>
  <c r="J7868" i="1"/>
  <c r="K7868" i="1" s="1"/>
  <c r="I7868" i="1"/>
  <c r="F7868" i="1"/>
  <c r="C7868" i="1"/>
  <c r="K7867" i="1"/>
  <c r="J7867" i="1"/>
  <c r="I7867" i="1"/>
  <c r="F7867" i="1"/>
  <c r="C7867" i="1"/>
  <c r="K7866" i="1"/>
  <c r="J7866" i="1"/>
  <c r="I7866" i="1"/>
  <c r="F7866" i="1"/>
  <c r="C7866" i="1"/>
  <c r="K7865" i="1"/>
  <c r="J7865" i="1"/>
  <c r="I7865" i="1"/>
  <c r="F7865" i="1"/>
  <c r="C7865" i="1"/>
  <c r="J7864" i="1"/>
  <c r="K7864" i="1" s="1"/>
  <c r="I7864" i="1"/>
  <c r="F7864" i="1"/>
  <c r="C7864" i="1"/>
  <c r="J7863" i="1"/>
  <c r="K7863" i="1" s="1"/>
  <c r="I7863" i="1"/>
  <c r="F7863" i="1"/>
  <c r="C7863" i="1"/>
  <c r="K7862" i="1"/>
  <c r="J7862" i="1"/>
  <c r="I7862" i="1"/>
  <c r="F7862" i="1"/>
  <c r="C7862" i="1"/>
  <c r="K7861" i="1"/>
  <c r="J7861" i="1"/>
  <c r="I7861" i="1"/>
  <c r="F7861" i="1"/>
  <c r="C7861" i="1"/>
  <c r="J7860" i="1"/>
  <c r="K7860" i="1" s="1"/>
  <c r="I7860" i="1"/>
  <c r="F7860" i="1"/>
  <c r="C7860" i="1"/>
  <c r="J7859" i="1"/>
  <c r="K7859" i="1" s="1"/>
  <c r="I7859" i="1"/>
  <c r="F7859" i="1"/>
  <c r="C7859" i="1"/>
  <c r="K7858" i="1"/>
  <c r="J7858" i="1"/>
  <c r="I7858" i="1"/>
  <c r="F7858" i="1"/>
  <c r="C7858" i="1"/>
  <c r="K7857" i="1"/>
  <c r="J7857" i="1"/>
  <c r="I7857" i="1"/>
  <c r="F7857" i="1"/>
  <c r="C7857" i="1"/>
  <c r="J7856" i="1"/>
  <c r="K7856" i="1" s="1"/>
  <c r="I7856" i="1"/>
  <c r="F7856" i="1"/>
  <c r="C7856" i="1"/>
  <c r="J7855" i="1"/>
  <c r="K7855" i="1" s="1"/>
  <c r="I7855" i="1"/>
  <c r="F7855" i="1"/>
  <c r="C7855" i="1"/>
  <c r="K7854" i="1"/>
  <c r="J7854" i="1"/>
  <c r="I7854" i="1"/>
  <c r="F7854" i="1"/>
  <c r="C7854" i="1"/>
  <c r="K7853" i="1"/>
  <c r="J7853" i="1"/>
  <c r="I7853" i="1"/>
  <c r="F7853" i="1"/>
  <c r="C7853" i="1"/>
  <c r="J7852" i="1"/>
  <c r="K7852" i="1" s="1"/>
  <c r="I7852" i="1"/>
  <c r="F7852" i="1"/>
  <c r="C7852" i="1"/>
  <c r="K7851" i="1"/>
  <c r="J7851" i="1"/>
  <c r="I7851" i="1"/>
  <c r="F7851" i="1"/>
  <c r="C7851" i="1"/>
  <c r="K7850" i="1"/>
  <c r="J7850" i="1"/>
  <c r="I7850" i="1"/>
  <c r="F7850" i="1"/>
  <c r="C7850" i="1"/>
  <c r="K7849" i="1"/>
  <c r="J7849" i="1"/>
  <c r="I7849" i="1"/>
  <c r="F7849" i="1"/>
  <c r="C7849" i="1"/>
  <c r="J7848" i="1"/>
  <c r="K7848" i="1" s="1"/>
  <c r="I7848" i="1"/>
  <c r="F7848" i="1"/>
  <c r="C7848" i="1"/>
  <c r="J7847" i="1"/>
  <c r="K7847" i="1" s="1"/>
  <c r="I7847" i="1"/>
  <c r="F7847" i="1"/>
  <c r="C7847" i="1"/>
  <c r="K7846" i="1"/>
  <c r="J7846" i="1"/>
  <c r="I7846" i="1"/>
  <c r="F7846" i="1"/>
  <c r="C7846" i="1"/>
  <c r="K7845" i="1"/>
  <c r="J7845" i="1"/>
  <c r="I7845" i="1"/>
  <c r="F7845" i="1"/>
  <c r="C7845" i="1"/>
  <c r="J7844" i="1"/>
  <c r="K7844" i="1" s="1"/>
  <c r="I7844" i="1"/>
  <c r="F7844" i="1"/>
  <c r="C7844" i="1"/>
  <c r="J7843" i="1"/>
  <c r="K7843" i="1" s="1"/>
  <c r="I7843" i="1"/>
  <c r="F7843" i="1"/>
  <c r="C7843" i="1"/>
  <c r="K7842" i="1"/>
  <c r="J7842" i="1"/>
  <c r="I7842" i="1"/>
  <c r="F7842" i="1"/>
  <c r="C7842" i="1"/>
  <c r="K7841" i="1"/>
  <c r="J7841" i="1"/>
  <c r="I7841" i="1"/>
  <c r="F7841" i="1"/>
  <c r="C7841" i="1"/>
  <c r="J7840" i="1"/>
  <c r="K7840" i="1" s="1"/>
  <c r="I7840" i="1"/>
  <c r="F7840" i="1"/>
  <c r="C7840" i="1"/>
  <c r="J7839" i="1"/>
  <c r="K7839" i="1" s="1"/>
  <c r="I7839" i="1"/>
  <c r="F7839" i="1"/>
  <c r="C7839" i="1"/>
  <c r="K7838" i="1"/>
  <c r="J7838" i="1"/>
  <c r="I7838" i="1"/>
  <c r="F7838" i="1"/>
  <c r="C7838" i="1"/>
  <c r="K7837" i="1"/>
  <c r="J7837" i="1"/>
  <c r="I7837" i="1"/>
  <c r="F7837" i="1"/>
  <c r="C7837" i="1"/>
  <c r="J7836" i="1"/>
  <c r="K7836" i="1" s="1"/>
  <c r="I7836" i="1"/>
  <c r="F7836" i="1"/>
  <c r="C7836" i="1"/>
  <c r="K7835" i="1"/>
  <c r="J7835" i="1"/>
  <c r="I7835" i="1"/>
  <c r="F7835" i="1"/>
  <c r="C7835" i="1"/>
  <c r="J7834" i="1"/>
  <c r="K7834" i="1" s="1"/>
  <c r="I7834" i="1"/>
  <c r="F7834" i="1"/>
  <c r="C7834" i="1"/>
  <c r="K7833" i="1"/>
  <c r="J7833" i="1"/>
  <c r="I7833" i="1"/>
  <c r="F7833" i="1"/>
  <c r="C7833" i="1"/>
  <c r="J7832" i="1"/>
  <c r="K7832" i="1" s="1"/>
  <c r="I7832" i="1"/>
  <c r="F7832" i="1"/>
  <c r="C7832" i="1"/>
  <c r="K7831" i="1"/>
  <c r="J7831" i="1"/>
  <c r="I7831" i="1"/>
  <c r="F7831" i="1"/>
  <c r="C7831" i="1"/>
  <c r="K7830" i="1"/>
  <c r="J7830" i="1"/>
  <c r="I7830" i="1"/>
  <c r="F7830" i="1"/>
  <c r="C7830" i="1"/>
  <c r="K7829" i="1"/>
  <c r="J7829" i="1"/>
  <c r="I7829" i="1"/>
  <c r="F7829" i="1"/>
  <c r="C7829" i="1"/>
  <c r="J7828" i="1"/>
  <c r="K7828" i="1" s="1"/>
  <c r="I7828" i="1"/>
  <c r="F7828" i="1"/>
  <c r="C7828" i="1"/>
  <c r="J7827" i="1"/>
  <c r="K7827" i="1" s="1"/>
  <c r="I7827" i="1"/>
  <c r="F7827" i="1"/>
  <c r="C7827" i="1"/>
  <c r="J7826" i="1"/>
  <c r="K7826" i="1" s="1"/>
  <c r="I7826" i="1"/>
  <c r="F7826" i="1"/>
  <c r="C7826" i="1"/>
  <c r="K7825" i="1"/>
  <c r="J7825" i="1"/>
  <c r="I7825" i="1"/>
  <c r="F7825" i="1"/>
  <c r="C7825" i="1"/>
  <c r="J7824" i="1"/>
  <c r="K7824" i="1" s="1"/>
  <c r="I7824" i="1"/>
  <c r="F7824" i="1"/>
  <c r="C7824" i="1"/>
  <c r="J7823" i="1"/>
  <c r="K7823" i="1" s="1"/>
  <c r="I7823" i="1"/>
  <c r="F7823" i="1"/>
  <c r="C7823" i="1"/>
  <c r="J7822" i="1"/>
  <c r="K7822" i="1" s="1"/>
  <c r="I7822" i="1"/>
  <c r="F7822" i="1"/>
  <c r="C7822" i="1"/>
  <c r="K7821" i="1"/>
  <c r="J7821" i="1"/>
  <c r="I7821" i="1"/>
  <c r="F7821" i="1"/>
  <c r="C7821" i="1"/>
  <c r="J7820" i="1"/>
  <c r="K7820" i="1" s="1"/>
  <c r="I7820" i="1"/>
  <c r="F7820" i="1"/>
  <c r="C7820" i="1"/>
  <c r="K7819" i="1"/>
  <c r="J7819" i="1"/>
  <c r="I7819" i="1"/>
  <c r="F7819" i="1"/>
  <c r="C7819" i="1"/>
  <c r="J7818" i="1"/>
  <c r="K7818" i="1" s="1"/>
  <c r="I7818" i="1"/>
  <c r="F7818" i="1"/>
  <c r="C7818" i="1"/>
  <c r="K7817" i="1"/>
  <c r="J7817" i="1"/>
  <c r="I7817" i="1"/>
  <c r="F7817" i="1"/>
  <c r="C7817" i="1"/>
  <c r="J7816" i="1"/>
  <c r="K7816" i="1" s="1"/>
  <c r="I7816" i="1"/>
  <c r="F7816" i="1"/>
  <c r="C7816" i="1"/>
  <c r="K7815" i="1"/>
  <c r="J7815" i="1"/>
  <c r="I7815" i="1"/>
  <c r="F7815" i="1"/>
  <c r="C7815" i="1"/>
  <c r="K7814" i="1"/>
  <c r="J7814" i="1"/>
  <c r="I7814" i="1"/>
  <c r="F7814" i="1"/>
  <c r="C7814" i="1"/>
  <c r="K7813" i="1"/>
  <c r="J7813" i="1"/>
  <c r="I7813" i="1"/>
  <c r="F7813" i="1"/>
  <c r="C7813" i="1"/>
  <c r="J7812" i="1"/>
  <c r="K7812" i="1" s="1"/>
  <c r="I7812" i="1"/>
  <c r="F7812" i="1"/>
  <c r="C7812" i="1"/>
  <c r="J7811" i="1"/>
  <c r="K7811" i="1" s="1"/>
  <c r="I7811" i="1"/>
  <c r="F7811" i="1"/>
  <c r="C7811" i="1"/>
  <c r="J7810" i="1"/>
  <c r="K7810" i="1" s="1"/>
  <c r="I7810" i="1"/>
  <c r="F7810" i="1"/>
  <c r="C7810" i="1"/>
  <c r="K7809" i="1"/>
  <c r="J7809" i="1"/>
  <c r="I7809" i="1"/>
  <c r="F7809" i="1"/>
  <c r="C7809" i="1"/>
  <c r="J7808" i="1"/>
  <c r="K7808" i="1" s="1"/>
  <c r="I7808" i="1"/>
  <c r="F7808" i="1"/>
  <c r="C7808" i="1"/>
  <c r="J7807" i="1"/>
  <c r="K7807" i="1" s="1"/>
  <c r="I7807" i="1"/>
  <c r="F7807" i="1"/>
  <c r="C7807" i="1"/>
  <c r="J7806" i="1"/>
  <c r="K7806" i="1" s="1"/>
  <c r="I7806" i="1"/>
  <c r="F7806" i="1"/>
  <c r="C7806" i="1"/>
  <c r="K7805" i="1"/>
  <c r="J7805" i="1"/>
  <c r="I7805" i="1"/>
  <c r="F7805" i="1"/>
  <c r="C7805" i="1"/>
  <c r="J7804" i="1"/>
  <c r="K7804" i="1" s="1"/>
  <c r="I7804" i="1"/>
  <c r="F7804" i="1"/>
  <c r="C7804" i="1"/>
  <c r="K7803" i="1"/>
  <c r="J7803" i="1"/>
  <c r="I7803" i="1"/>
  <c r="F7803" i="1"/>
  <c r="C7803" i="1"/>
  <c r="J7802" i="1"/>
  <c r="K7802" i="1" s="1"/>
  <c r="I7802" i="1"/>
  <c r="F7802" i="1"/>
  <c r="C7802" i="1"/>
  <c r="K7801" i="1"/>
  <c r="J7801" i="1"/>
  <c r="I7801" i="1"/>
  <c r="F7801" i="1"/>
  <c r="C7801" i="1"/>
  <c r="J7800" i="1"/>
  <c r="K7800" i="1" s="1"/>
  <c r="I7800" i="1"/>
  <c r="F7800" i="1"/>
  <c r="C7800" i="1"/>
  <c r="K7799" i="1"/>
  <c r="J7799" i="1"/>
  <c r="I7799" i="1"/>
  <c r="F7799" i="1"/>
  <c r="C7799" i="1"/>
  <c r="K7798" i="1"/>
  <c r="J7798" i="1"/>
  <c r="I7798" i="1"/>
  <c r="F7798" i="1"/>
  <c r="C7798" i="1"/>
  <c r="K7797" i="1"/>
  <c r="J7797" i="1"/>
  <c r="I7797" i="1"/>
  <c r="F7797" i="1"/>
  <c r="C7797" i="1"/>
  <c r="J7796" i="1"/>
  <c r="K7796" i="1" s="1"/>
  <c r="I7796" i="1"/>
  <c r="F7796" i="1"/>
  <c r="C7796" i="1"/>
  <c r="J7795" i="1"/>
  <c r="K7795" i="1" s="1"/>
  <c r="I7795" i="1"/>
  <c r="F7795" i="1"/>
  <c r="C7795" i="1"/>
  <c r="J7794" i="1"/>
  <c r="K7794" i="1" s="1"/>
  <c r="I7794" i="1"/>
  <c r="F7794" i="1"/>
  <c r="C7794" i="1"/>
  <c r="K7793" i="1"/>
  <c r="J7793" i="1"/>
  <c r="I7793" i="1"/>
  <c r="F7793" i="1"/>
  <c r="C7793" i="1"/>
  <c r="J7792" i="1"/>
  <c r="K7792" i="1" s="1"/>
  <c r="I7792" i="1"/>
  <c r="F7792" i="1"/>
  <c r="C7792" i="1"/>
  <c r="J7791" i="1"/>
  <c r="K7791" i="1" s="1"/>
  <c r="I7791" i="1"/>
  <c r="F7791" i="1"/>
  <c r="C7791" i="1"/>
  <c r="J7790" i="1"/>
  <c r="K7790" i="1" s="1"/>
  <c r="I7790" i="1"/>
  <c r="F7790" i="1"/>
  <c r="C7790" i="1"/>
  <c r="K7789" i="1"/>
  <c r="J7789" i="1"/>
  <c r="I7789" i="1"/>
  <c r="F7789" i="1"/>
  <c r="C7789" i="1"/>
  <c r="J7788" i="1"/>
  <c r="K7788" i="1" s="1"/>
  <c r="I7788" i="1"/>
  <c r="F7788" i="1"/>
  <c r="C7788" i="1"/>
  <c r="K7787" i="1"/>
  <c r="J7787" i="1"/>
  <c r="I7787" i="1"/>
  <c r="F7787" i="1"/>
  <c r="C7787" i="1"/>
  <c r="J7786" i="1"/>
  <c r="K7786" i="1" s="1"/>
  <c r="I7786" i="1"/>
  <c r="F7786" i="1"/>
  <c r="C7786" i="1"/>
  <c r="K7785" i="1"/>
  <c r="J7785" i="1"/>
  <c r="I7785" i="1"/>
  <c r="F7785" i="1"/>
  <c r="C7785" i="1"/>
  <c r="J7784" i="1"/>
  <c r="K7784" i="1" s="1"/>
  <c r="I7784" i="1"/>
  <c r="F7784" i="1"/>
  <c r="C7784" i="1"/>
  <c r="K7783" i="1"/>
  <c r="J7783" i="1"/>
  <c r="I7783" i="1"/>
  <c r="F7783" i="1"/>
  <c r="C7783" i="1"/>
  <c r="K7782" i="1"/>
  <c r="J7782" i="1"/>
  <c r="I7782" i="1"/>
  <c r="F7782" i="1"/>
  <c r="C7782" i="1"/>
  <c r="K7781" i="1"/>
  <c r="J7781" i="1"/>
  <c r="I7781" i="1"/>
  <c r="F7781" i="1"/>
  <c r="C7781" i="1"/>
  <c r="J7780" i="1"/>
  <c r="K7780" i="1" s="1"/>
  <c r="I7780" i="1"/>
  <c r="F7780" i="1"/>
  <c r="C7780" i="1"/>
  <c r="J7779" i="1"/>
  <c r="K7779" i="1" s="1"/>
  <c r="I7779" i="1"/>
  <c r="F7779" i="1"/>
  <c r="C7779" i="1"/>
  <c r="J7778" i="1"/>
  <c r="K7778" i="1" s="1"/>
  <c r="I7778" i="1"/>
  <c r="F7778" i="1"/>
  <c r="C7778" i="1"/>
  <c r="K7777" i="1"/>
  <c r="J7777" i="1"/>
  <c r="I7777" i="1"/>
  <c r="F7777" i="1"/>
  <c r="C7777" i="1"/>
  <c r="J7776" i="1"/>
  <c r="K7776" i="1" s="1"/>
  <c r="I7776" i="1"/>
  <c r="F7776" i="1"/>
  <c r="C7776" i="1"/>
  <c r="J7775" i="1"/>
  <c r="K7775" i="1" s="1"/>
  <c r="I7775" i="1"/>
  <c r="F7775" i="1"/>
  <c r="C7775" i="1"/>
  <c r="J7774" i="1"/>
  <c r="K7774" i="1" s="1"/>
  <c r="I7774" i="1"/>
  <c r="F7774" i="1"/>
  <c r="C7774" i="1"/>
  <c r="K7773" i="1"/>
  <c r="J7773" i="1"/>
  <c r="I7773" i="1"/>
  <c r="F7773" i="1"/>
  <c r="C7773" i="1"/>
  <c r="J7772" i="1"/>
  <c r="K7772" i="1" s="1"/>
  <c r="I7772" i="1"/>
  <c r="F7772" i="1"/>
  <c r="C7772" i="1"/>
  <c r="K7771" i="1"/>
  <c r="J7771" i="1"/>
  <c r="I7771" i="1"/>
  <c r="F7771" i="1"/>
  <c r="C7771" i="1"/>
  <c r="J7770" i="1"/>
  <c r="K7770" i="1" s="1"/>
  <c r="I7770" i="1"/>
  <c r="F7770" i="1"/>
  <c r="C7770" i="1"/>
  <c r="K7769" i="1"/>
  <c r="J7769" i="1"/>
  <c r="I7769" i="1"/>
  <c r="F7769" i="1"/>
  <c r="C7769" i="1"/>
  <c r="J7768" i="1"/>
  <c r="K7768" i="1" s="1"/>
  <c r="I7768" i="1"/>
  <c r="F7768" i="1"/>
  <c r="C7768" i="1"/>
  <c r="K7767" i="1"/>
  <c r="J7767" i="1"/>
  <c r="I7767" i="1"/>
  <c r="F7767" i="1"/>
  <c r="C7767" i="1"/>
  <c r="K7766" i="1"/>
  <c r="J7766" i="1"/>
  <c r="I7766" i="1"/>
  <c r="F7766" i="1"/>
  <c r="C7766" i="1"/>
  <c r="K7765" i="1"/>
  <c r="J7765" i="1"/>
  <c r="I7765" i="1"/>
  <c r="F7765" i="1"/>
  <c r="C7765" i="1"/>
  <c r="J7764" i="1"/>
  <c r="K7764" i="1" s="1"/>
  <c r="I7764" i="1"/>
  <c r="F7764" i="1"/>
  <c r="C7764" i="1"/>
  <c r="J7763" i="1"/>
  <c r="K7763" i="1" s="1"/>
  <c r="I7763" i="1"/>
  <c r="F7763" i="1"/>
  <c r="C7763" i="1"/>
  <c r="J7762" i="1"/>
  <c r="K7762" i="1" s="1"/>
  <c r="I7762" i="1"/>
  <c r="F7762" i="1"/>
  <c r="C7762" i="1"/>
  <c r="K7761" i="1"/>
  <c r="J7761" i="1"/>
  <c r="I7761" i="1"/>
  <c r="F7761" i="1"/>
  <c r="C7761" i="1"/>
  <c r="J7760" i="1"/>
  <c r="K7760" i="1" s="1"/>
  <c r="I7760" i="1"/>
  <c r="F7760" i="1"/>
  <c r="C7760" i="1"/>
  <c r="J7759" i="1"/>
  <c r="K7759" i="1" s="1"/>
  <c r="I7759" i="1"/>
  <c r="F7759" i="1"/>
  <c r="C7759" i="1"/>
  <c r="J7758" i="1"/>
  <c r="K7758" i="1" s="1"/>
  <c r="I7758" i="1"/>
  <c r="F7758" i="1"/>
  <c r="C7758" i="1"/>
  <c r="K7757" i="1"/>
  <c r="J7757" i="1"/>
  <c r="I7757" i="1"/>
  <c r="F7757" i="1"/>
  <c r="C7757" i="1"/>
  <c r="J7756" i="1"/>
  <c r="K7756" i="1" s="1"/>
  <c r="I7756" i="1"/>
  <c r="F7756" i="1"/>
  <c r="C7756" i="1"/>
  <c r="K7755" i="1"/>
  <c r="J7755" i="1"/>
  <c r="I7755" i="1"/>
  <c r="F7755" i="1"/>
  <c r="C7755" i="1"/>
  <c r="J7754" i="1"/>
  <c r="K7754" i="1" s="1"/>
  <c r="I7754" i="1"/>
  <c r="F7754" i="1"/>
  <c r="C7754" i="1"/>
  <c r="K7753" i="1"/>
  <c r="J7753" i="1"/>
  <c r="I7753" i="1"/>
  <c r="F7753" i="1"/>
  <c r="C7753" i="1"/>
  <c r="J7752" i="1"/>
  <c r="K7752" i="1" s="1"/>
  <c r="I7752" i="1"/>
  <c r="F7752" i="1"/>
  <c r="C7752" i="1"/>
  <c r="K7751" i="1"/>
  <c r="J7751" i="1"/>
  <c r="I7751" i="1"/>
  <c r="F7751" i="1"/>
  <c r="C7751" i="1"/>
  <c r="K7750" i="1"/>
  <c r="J7750" i="1"/>
  <c r="I7750" i="1"/>
  <c r="F7750" i="1"/>
  <c r="C7750" i="1"/>
  <c r="K7749" i="1"/>
  <c r="J7749" i="1"/>
  <c r="I7749" i="1"/>
  <c r="F7749" i="1"/>
  <c r="C7749" i="1"/>
  <c r="J7748" i="1"/>
  <c r="K7748" i="1" s="1"/>
  <c r="I7748" i="1"/>
  <c r="F7748" i="1"/>
  <c r="C7748" i="1"/>
  <c r="J7747" i="1"/>
  <c r="K7747" i="1" s="1"/>
  <c r="I7747" i="1"/>
  <c r="F7747" i="1"/>
  <c r="C7747" i="1"/>
  <c r="J7746" i="1"/>
  <c r="K7746" i="1" s="1"/>
  <c r="I7746" i="1"/>
  <c r="F7746" i="1"/>
  <c r="C7746" i="1"/>
  <c r="K7745" i="1"/>
  <c r="J7745" i="1"/>
  <c r="I7745" i="1"/>
  <c r="F7745" i="1"/>
  <c r="C7745" i="1"/>
  <c r="J7744" i="1"/>
  <c r="K7744" i="1" s="1"/>
  <c r="I7744" i="1"/>
  <c r="F7744" i="1"/>
  <c r="C7744" i="1"/>
  <c r="J7743" i="1"/>
  <c r="K7743" i="1" s="1"/>
  <c r="I7743" i="1"/>
  <c r="F7743" i="1"/>
  <c r="C7743" i="1"/>
  <c r="J7742" i="1"/>
  <c r="K7742" i="1" s="1"/>
  <c r="I7742" i="1"/>
  <c r="F7742" i="1"/>
  <c r="C7742" i="1"/>
  <c r="K7741" i="1"/>
  <c r="J7741" i="1"/>
  <c r="I7741" i="1"/>
  <c r="F7741" i="1"/>
  <c r="C7741" i="1"/>
  <c r="J7740" i="1"/>
  <c r="K7740" i="1" s="1"/>
  <c r="I7740" i="1"/>
  <c r="F7740" i="1"/>
  <c r="C7740" i="1"/>
  <c r="K7739" i="1"/>
  <c r="J7739" i="1"/>
  <c r="I7739" i="1"/>
  <c r="F7739" i="1"/>
  <c r="C7739" i="1"/>
  <c r="J7738" i="1"/>
  <c r="K7738" i="1" s="1"/>
  <c r="I7738" i="1"/>
  <c r="F7738" i="1"/>
  <c r="C7738" i="1"/>
  <c r="K7737" i="1"/>
  <c r="J7737" i="1"/>
  <c r="I7737" i="1"/>
  <c r="F7737" i="1"/>
  <c r="C7737" i="1"/>
  <c r="J7736" i="1"/>
  <c r="K7736" i="1" s="1"/>
  <c r="I7736" i="1"/>
  <c r="F7736" i="1"/>
  <c r="C7736" i="1"/>
  <c r="K7735" i="1"/>
  <c r="J7735" i="1"/>
  <c r="I7735" i="1"/>
  <c r="F7735" i="1"/>
  <c r="C7735" i="1"/>
  <c r="K7734" i="1"/>
  <c r="J7734" i="1"/>
  <c r="I7734" i="1"/>
  <c r="F7734" i="1"/>
  <c r="C7734" i="1"/>
  <c r="K7733" i="1"/>
  <c r="J7733" i="1"/>
  <c r="I7733" i="1"/>
  <c r="F7733" i="1"/>
  <c r="C7733" i="1"/>
  <c r="J7732" i="1"/>
  <c r="K7732" i="1" s="1"/>
  <c r="I7732" i="1"/>
  <c r="F7732" i="1"/>
  <c r="C7732" i="1"/>
  <c r="J7731" i="1"/>
  <c r="K7731" i="1" s="1"/>
  <c r="I7731" i="1"/>
  <c r="F7731" i="1"/>
  <c r="C7731" i="1"/>
  <c r="J7730" i="1"/>
  <c r="K7730" i="1" s="1"/>
  <c r="I7730" i="1"/>
  <c r="F7730" i="1"/>
  <c r="C7730" i="1"/>
  <c r="K7729" i="1"/>
  <c r="J7729" i="1"/>
  <c r="I7729" i="1"/>
  <c r="F7729" i="1"/>
  <c r="C7729" i="1"/>
  <c r="J7728" i="1"/>
  <c r="K7728" i="1" s="1"/>
  <c r="I7728" i="1"/>
  <c r="F7728" i="1"/>
  <c r="C7728" i="1"/>
  <c r="J7727" i="1"/>
  <c r="K7727" i="1" s="1"/>
  <c r="I7727" i="1"/>
  <c r="F7727" i="1"/>
  <c r="C7727" i="1"/>
  <c r="J7726" i="1"/>
  <c r="K7726" i="1" s="1"/>
  <c r="I7726" i="1"/>
  <c r="F7726" i="1"/>
  <c r="C7726" i="1"/>
  <c r="K7725" i="1"/>
  <c r="J7725" i="1"/>
  <c r="I7725" i="1"/>
  <c r="F7725" i="1"/>
  <c r="C7725" i="1"/>
  <c r="J7724" i="1"/>
  <c r="K7724" i="1" s="1"/>
  <c r="I7724" i="1"/>
  <c r="F7724" i="1"/>
  <c r="C7724" i="1"/>
  <c r="K7723" i="1"/>
  <c r="J7723" i="1"/>
  <c r="I7723" i="1"/>
  <c r="F7723" i="1"/>
  <c r="C7723" i="1"/>
  <c r="J7722" i="1"/>
  <c r="K7722" i="1" s="1"/>
  <c r="I7722" i="1"/>
  <c r="F7722" i="1"/>
  <c r="C7722" i="1"/>
  <c r="K7721" i="1"/>
  <c r="J7721" i="1"/>
  <c r="I7721" i="1"/>
  <c r="F7721" i="1"/>
  <c r="C7721" i="1"/>
  <c r="J7720" i="1"/>
  <c r="K7720" i="1" s="1"/>
  <c r="I7720" i="1"/>
  <c r="F7720" i="1"/>
  <c r="C7720" i="1"/>
  <c r="K7719" i="1"/>
  <c r="J7719" i="1"/>
  <c r="I7719" i="1"/>
  <c r="F7719" i="1"/>
  <c r="C7719" i="1"/>
  <c r="K7718" i="1"/>
  <c r="J7718" i="1"/>
  <c r="I7718" i="1"/>
  <c r="F7718" i="1"/>
  <c r="C7718" i="1"/>
  <c r="J7717" i="1"/>
  <c r="K7717" i="1" s="1"/>
  <c r="I7717" i="1"/>
  <c r="F7717" i="1"/>
  <c r="C7717" i="1"/>
  <c r="J7716" i="1"/>
  <c r="K7716" i="1" s="1"/>
  <c r="I7716" i="1"/>
  <c r="F7716" i="1"/>
  <c r="C7716" i="1"/>
  <c r="J7715" i="1"/>
  <c r="K7715" i="1" s="1"/>
  <c r="I7715" i="1"/>
  <c r="F7715" i="1"/>
  <c r="C7715" i="1"/>
  <c r="K7714" i="1"/>
  <c r="J7714" i="1"/>
  <c r="I7714" i="1"/>
  <c r="F7714" i="1"/>
  <c r="C7714" i="1"/>
  <c r="J7713" i="1"/>
  <c r="K7713" i="1" s="1"/>
  <c r="I7713" i="1"/>
  <c r="F7713" i="1"/>
  <c r="C7713" i="1"/>
  <c r="J7712" i="1"/>
  <c r="K7712" i="1" s="1"/>
  <c r="I7712" i="1"/>
  <c r="F7712" i="1"/>
  <c r="C7712" i="1"/>
  <c r="K7711" i="1"/>
  <c r="J7711" i="1"/>
  <c r="I7711" i="1"/>
  <c r="F7711" i="1"/>
  <c r="C7711" i="1"/>
  <c r="K7710" i="1"/>
  <c r="J7710" i="1"/>
  <c r="I7710" i="1"/>
  <c r="F7710" i="1"/>
  <c r="C7710" i="1"/>
  <c r="J7709" i="1"/>
  <c r="K7709" i="1" s="1"/>
  <c r="I7709" i="1"/>
  <c r="F7709" i="1"/>
  <c r="C7709" i="1"/>
  <c r="J7708" i="1"/>
  <c r="K7708" i="1" s="1"/>
  <c r="I7708" i="1"/>
  <c r="F7708" i="1"/>
  <c r="C7708" i="1"/>
  <c r="J7707" i="1"/>
  <c r="K7707" i="1" s="1"/>
  <c r="I7707" i="1"/>
  <c r="F7707" i="1"/>
  <c r="C7707" i="1"/>
  <c r="K7706" i="1"/>
  <c r="J7706" i="1"/>
  <c r="I7706" i="1"/>
  <c r="F7706" i="1"/>
  <c r="C7706" i="1"/>
  <c r="J7705" i="1"/>
  <c r="K7705" i="1" s="1"/>
  <c r="I7705" i="1"/>
  <c r="F7705" i="1"/>
  <c r="C7705" i="1"/>
  <c r="J7704" i="1"/>
  <c r="K7704" i="1" s="1"/>
  <c r="I7704" i="1"/>
  <c r="F7704" i="1"/>
  <c r="C7704" i="1"/>
  <c r="K7703" i="1"/>
  <c r="J7703" i="1"/>
  <c r="I7703" i="1"/>
  <c r="F7703" i="1"/>
  <c r="C7703" i="1"/>
  <c r="K7702" i="1"/>
  <c r="J7702" i="1"/>
  <c r="I7702" i="1"/>
  <c r="F7702" i="1"/>
  <c r="C7702" i="1"/>
  <c r="J7701" i="1"/>
  <c r="K7701" i="1" s="1"/>
  <c r="I7701" i="1"/>
  <c r="F7701" i="1"/>
  <c r="C7701" i="1"/>
  <c r="J7700" i="1"/>
  <c r="K7700" i="1" s="1"/>
  <c r="I7700" i="1"/>
  <c r="F7700" i="1"/>
  <c r="C7700" i="1"/>
  <c r="J7699" i="1"/>
  <c r="K7699" i="1" s="1"/>
  <c r="I7699" i="1"/>
  <c r="F7699" i="1"/>
  <c r="C7699" i="1"/>
  <c r="K7698" i="1"/>
  <c r="J7698" i="1"/>
  <c r="I7698" i="1"/>
  <c r="F7698" i="1"/>
  <c r="C7698" i="1"/>
  <c r="J7697" i="1"/>
  <c r="K7697" i="1" s="1"/>
  <c r="I7697" i="1"/>
  <c r="F7697" i="1"/>
  <c r="C7697" i="1"/>
  <c r="J7696" i="1"/>
  <c r="K7696" i="1" s="1"/>
  <c r="I7696" i="1"/>
  <c r="F7696" i="1"/>
  <c r="C7696" i="1"/>
  <c r="K7695" i="1"/>
  <c r="J7695" i="1"/>
  <c r="I7695" i="1"/>
  <c r="F7695" i="1"/>
  <c r="C7695" i="1"/>
  <c r="K7694" i="1"/>
  <c r="J7694" i="1"/>
  <c r="I7694" i="1"/>
  <c r="F7694" i="1"/>
  <c r="C7694" i="1"/>
  <c r="J7693" i="1"/>
  <c r="K7693" i="1" s="1"/>
  <c r="I7693" i="1"/>
  <c r="F7693" i="1"/>
  <c r="C7693" i="1"/>
  <c r="J7692" i="1"/>
  <c r="K7692" i="1" s="1"/>
  <c r="I7692" i="1"/>
  <c r="F7692" i="1"/>
  <c r="C7692" i="1"/>
  <c r="J7691" i="1"/>
  <c r="K7691" i="1" s="1"/>
  <c r="I7691" i="1"/>
  <c r="F7691" i="1"/>
  <c r="C7691" i="1"/>
  <c r="K7690" i="1"/>
  <c r="J7690" i="1"/>
  <c r="I7690" i="1"/>
  <c r="F7690" i="1"/>
  <c r="C7690" i="1"/>
  <c r="J7689" i="1"/>
  <c r="K7689" i="1" s="1"/>
  <c r="I7689" i="1"/>
  <c r="F7689" i="1"/>
  <c r="C7689" i="1"/>
  <c r="J7688" i="1"/>
  <c r="K7688" i="1" s="1"/>
  <c r="I7688" i="1"/>
  <c r="F7688" i="1"/>
  <c r="C7688" i="1"/>
  <c r="K7687" i="1"/>
  <c r="J7687" i="1"/>
  <c r="I7687" i="1"/>
  <c r="F7687" i="1"/>
  <c r="C7687" i="1"/>
  <c r="K7686" i="1"/>
  <c r="J7686" i="1"/>
  <c r="I7686" i="1"/>
  <c r="F7686" i="1"/>
  <c r="C7686" i="1"/>
  <c r="J7685" i="1"/>
  <c r="K7685" i="1" s="1"/>
  <c r="I7685" i="1"/>
  <c r="F7685" i="1"/>
  <c r="C7685" i="1"/>
  <c r="J7684" i="1"/>
  <c r="K7684" i="1" s="1"/>
  <c r="I7684" i="1"/>
  <c r="F7684" i="1"/>
  <c r="C7684" i="1"/>
  <c r="J7683" i="1"/>
  <c r="K7683" i="1" s="1"/>
  <c r="I7683" i="1"/>
  <c r="F7683" i="1"/>
  <c r="C7683" i="1"/>
  <c r="K7682" i="1"/>
  <c r="J7682" i="1"/>
  <c r="I7682" i="1"/>
  <c r="F7682" i="1"/>
  <c r="C7682" i="1"/>
  <c r="J7681" i="1"/>
  <c r="K7681" i="1" s="1"/>
  <c r="I7681" i="1"/>
  <c r="F7681" i="1"/>
  <c r="C7681" i="1"/>
  <c r="J7680" i="1"/>
  <c r="K7680" i="1" s="1"/>
  <c r="I7680" i="1"/>
  <c r="F7680" i="1"/>
  <c r="C7680" i="1"/>
  <c r="K7679" i="1"/>
  <c r="J7679" i="1"/>
  <c r="I7679" i="1"/>
  <c r="F7679" i="1"/>
  <c r="C7679" i="1"/>
  <c r="K7678" i="1"/>
  <c r="J7678" i="1"/>
  <c r="I7678" i="1"/>
  <c r="F7678" i="1"/>
  <c r="C7678" i="1"/>
  <c r="J7677" i="1"/>
  <c r="K7677" i="1" s="1"/>
  <c r="I7677" i="1"/>
  <c r="F7677" i="1"/>
  <c r="C7677" i="1"/>
  <c r="J7676" i="1"/>
  <c r="K7676" i="1" s="1"/>
  <c r="I7676" i="1"/>
  <c r="F7676" i="1"/>
  <c r="C7676" i="1"/>
  <c r="J7675" i="1"/>
  <c r="K7675" i="1" s="1"/>
  <c r="I7675" i="1"/>
  <c r="F7675" i="1"/>
  <c r="C7675" i="1"/>
  <c r="K7674" i="1"/>
  <c r="J7674" i="1"/>
  <c r="I7674" i="1"/>
  <c r="F7674" i="1"/>
  <c r="C7674" i="1"/>
  <c r="J7673" i="1"/>
  <c r="K7673" i="1" s="1"/>
  <c r="I7673" i="1"/>
  <c r="F7673" i="1"/>
  <c r="C7673" i="1"/>
  <c r="J7672" i="1"/>
  <c r="K7672" i="1" s="1"/>
  <c r="I7672" i="1"/>
  <c r="F7672" i="1"/>
  <c r="C7672" i="1"/>
  <c r="K7671" i="1"/>
  <c r="J7671" i="1"/>
  <c r="I7671" i="1"/>
  <c r="F7671" i="1"/>
  <c r="C7671" i="1"/>
  <c r="K7670" i="1"/>
  <c r="J7670" i="1"/>
  <c r="I7670" i="1"/>
  <c r="F7670" i="1"/>
  <c r="C7670" i="1"/>
  <c r="J7669" i="1"/>
  <c r="K7669" i="1" s="1"/>
  <c r="I7669" i="1"/>
  <c r="F7669" i="1"/>
  <c r="C7669" i="1"/>
  <c r="J7668" i="1"/>
  <c r="K7668" i="1" s="1"/>
  <c r="I7668" i="1"/>
  <c r="F7668" i="1"/>
  <c r="C7668" i="1"/>
  <c r="J7667" i="1"/>
  <c r="K7667" i="1" s="1"/>
  <c r="I7667" i="1"/>
  <c r="F7667" i="1"/>
  <c r="C7667" i="1"/>
  <c r="K7666" i="1"/>
  <c r="J7666" i="1"/>
  <c r="I7666" i="1"/>
  <c r="F7666" i="1"/>
  <c r="C7666" i="1"/>
  <c r="J7665" i="1"/>
  <c r="K7665" i="1" s="1"/>
  <c r="I7665" i="1"/>
  <c r="F7665" i="1"/>
  <c r="C7665" i="1"/>
  <c r="J7664" i="1"/>
  <c r="K7664" i="1" s="1"/>
  <c r="I7664" i="1"/>
  <c r="F7664" i="1"/>
  <c r="C7664" i="1"/>
  <c r="K7663" i="1"/>
  <c r="J7663" i="1"/>
  <c r="I7663" i="1"/>
  <c r="F7663" i="1"/>
  <c r="C7663" i="1"/>
  <c r="K7662" i="1"/>
  <c r="J7662" i="1"/>
  <c r="I7662" i="1"/>
  <c r="F7662" i="1"/>
  <c r="C7662" i="1"/>
  <c r="J7661" i="1"/>
  <c r="K7661" i="1" s="1"/>
  <c r="I7661" i="1"/>
  <c r="F7661" i="1"/>
  <c r="C7661" i="1"/>
  <c r="J7660" i="1"/>
  <c r="K7660" i="1" s="1"/>
  <c r="I7660" i="1"/>
  <c r="F7660" i="1"/>
  <c r="C7660" i="1"/>
  <c r="J7659" i="1"/>
  <c r="K7659" i="1" s="1"/>
  <c r="I7659" i="1"/>
  <c r="F7659" i="1"/>
  <c r="C7659" i="1"/>
  <c r="K7658" i="1"/>
  <c r="J7658" i="1"/>
  <c r="I7658" i="1"/>
  <c r="F7658" i="1"/>
  <c r="C7658" i="1"/>
  <c r="J7657" i="1"/>
  <c r="K7657" i="1" s="1"/>
  <c r="I7657" i="1"/>
  <c r="F7657" i="1"/>
  <c r="C7657" i="1"/>
  <c r="J7656" i="1"/>
  <c r="K7656" i="1" s="1"/>
  <c r="I7656" i="1"/>
  <c r="F7656" i="1"/>
  <c r="C7656" i="1"/>
  <c r="K7655" i="1"/>
  <c r="J7655" i="1"/>
  <c r="I7655" i="1"/>
  <c r="F7655" i="1"/>
  <c r="C7655" i="1"/>
  <c r="K7654" i="1"/>
  <c r="J7654" i="1"/>
  <c r="I7654" i="1"/>
  <c r="F7654" i="1"/>
  <c r="C7654" i="1"/>
  <c r="J7653" i="1"/>
  <c r="K7653" i="1" s="1"/>
  <c r="I7653" i="1"/>
  <c r="F7653" i="1"/>
  <c r="C7653" i="1"/>
  <c r="J7652" i="1"/>
  <c r="K7652" i="1" s="1"/>
  <c r="I7652" i="1"/>
  <c r="F7652" i="1"/>
  <c r="C7652" i="1"/>
  <c r="J7651" i="1"/>
  <c r="K7651" i="1" s="1"/>
  <c r="I7651" i="1"/>
  <c r="F7651" i="1"/>
  <c r="C7651" i="1"/>
  <c r="K7650" i="1"/>
  <c r="J7650" i="1"/>
  <c r="I7650" i="1"/>
  <c r="F7650" i="1"/>
  <c r="C7650" i="1"/>
  <c r="J7649" i="1"/>
  <c r="K7649" i="1" s="1"/>
  <c r="I7649" i="1"/>
  <c r="F7649" i="1"/>
  <c r="C7649" i="1"/>
  <c r="J7648" i="1"/>
  <c r="K7648" i="1" s="1"/>
  <c r="I7648" i="1"/>
  <c r="F7648" i="1"/>
  <c r="C7648" i="1"/>
  <c r="K7647" i="1"/>
  <c r="J7647" i="1"/>
  <c r="I7647" i="1"/>
  <c r="F7647" i="1"/>
  <c r="C7647" i="1"/>
  <c r="K7646" i="1"/>
  <c r="J7646" i="1"/>
  <c r="I7646" i="1"/>
  <c r="F7646" i="1"/>
  <c r="C7646" i="1"/>
  <c r="J7645" i="1"/>
  <c r="K7645" i="1" s="1"/>
  <c r="I7645" i="1"/>
  <c r="F7645" i="1"/>
  <c r="C7645" i="1"/>
  <c r="J7644" i="1"/>
  <c r="K7644" i="1" s="1"/>
  <c r="I7644" i="1"/>
  <c r="F7644" i="1"/>
  <c r="C7644" i="1"/>
  <c r="J7643" i="1"/>
  <c r="K7643" i="1" s="1"/>
  <c r="I7643" i="1"/>
  <c r="F7643" i="1"/>
  <c r="C7643" i="1"/>
  <c r="K7642" i="1"/>
  <c r="J7642" i="1"/>
  <c r="I7642" i="1"/>
  <c r="F7642" i="1"/>
  <c r="C7642" i="1"/>
  <c r="J7641" i="1"/>
  <c r="K7641" i="1" s="1"/>
  <c r="I7641" i="1"/>
  <c r="F7641" i="1"/>
  <c r="C7641" i="1"/>
  <c r="J7640" i="1"/>
  <c r="K7640" i="1" s="1"/>
  <c r="I7640" i="1"/>
  <c r="F7640" i="1"/>
  <c r="C7640" i="1"/>
  <c r="K7639" i="1"/>
  <c r="J7639" i="1"/>
  <c r="I7639" i="1"/>
  <c r="F7639" i="1"/>
  <c r="C7639" i="1"/>
  <c r="K7638" i="1"/>
  <c r="J7638" i="1"/>
  <c r="I7638" i="1"/>
  <c r="F7638" i="1"/>
  <c r="C7638" i="1"/>
  <c r="J7637" i="1"/>
  <c r="K7637" i="1" s="1"/>
  <c r="I7637" i="1"/>
  <c r="F7637" i="1"/>
  <c r="C7637" i="1"/>
  <c r="J7636" i="1"/>
  <c r="K7636" i="1" s="1"/>
  <c r="I7636" i="1"/>
  <c r="F7636" i="1"/>
  <c r="C7636" i="1"/>
  <c r="K7635" i="1"/>
  <c r="J7635" i="1"/>
  <c r="I7635" i="1"/>
  <c r="F7635" i="1"/>
  <c r="C7635" i="1"/>
  <c r="K7634" i="1"/>
  <c r="J7634" i="1"/>
  <c r="I7634" i="1"/>
  <c r="F7634" i="1"/>
  <c r="C7634" i="1"/>
  <c r="J7633" i="1"/>
  <c r="K7633" i="1" s="1"/>
  <c r="I7633" i="1"/>
  <c r="F7633" i="1"/>
  <c r="C7633" i="1"/>
  <c r="K7632" i="1"/>
  <c r="J7632" i="1"/>
  <c r="I7632" i="1"/>
  <c r="F7632" i="1"/>
  <c r="C7632" i="1"/>
  <c r="J7631" i="1"/>
  <c r="K7631" i="1" s="1"/>
  <c r="I7631" i="1"/>
  <c r="F7631" i="1"/>
  <c r="C7631" i="1"/>
  <c r="K7630" i="1"/>
  <c r="J7630" i="1"/>
  <c r="I7630" i="1"/>
  <c r="F7630" i="1"/>
  <c r="C7630" i="1"/>
  <c r="J7629" i="1"/>
  <c r="K7629" i="1" s="1"/>
  <c r="I7629" i="1"/>
  <c r="F7629" i="1"/>
  <c r="C7629" i="1"/>
  <c r="K7628" i="1"/>
  <c r="J7628" i="1"/>
  <c r="I7628" i="1"/>
  <c r="F7628" i="1"/>
  <c r="C7628" i="1"/>
  <c r="K7627" i="1"/>
  <c r="J7627" i="1"/>
  <c r="I7627" i="1"/>
  <c r="F7627" i="1"/>
  <c r="C7627" i="1"/>
  <c r="K7626" i="1"/>
  <c r="J7626" i="1"/>
  <c r="I7626" i="1"/>
  <c r="F7626" i="1"/>
  <c r="C7626" i="1"/>
  <c r="J7625" i="1"/>
  <c r="K7625" i="1" s="1"/>
  <c r="I7625" i="1"/>
  <c r="F7625" i="1"/>
  <c r="C7625" i="1"/>
  <c r="J7624" i="1"/>
  <c r="K7624" i="1" s="1"/>
  <c r="I7624" i="1"/>
  <c r="F7624" i="1"/>
  <c r="C7624" i="1"/>
  <c r="K7623" i="1"/>
  <c r="J7623" i="1"/>
  <c r="I7623" i="1"/>
  <c r="F7623" i="1"/>
  <c r="C7623" i="1"/>
  <c r="K7622" i="1"/>
  <c r="J7622" i="1"/>
  <c r="I7622" i="1"/>
  <c r="F7622" i="1"/>
  <c r="C7622" i="1"/>
  <c r="J7621" i="1"/>
  <c r="K7621" i="1" s="1"/>
  <c r="I7621" i="1"/>
  <c r="F7621" i="1"/>
  <c r="C7621" i="1"/>
  <c r="J7620" i="1"/>
  <c r="K7620" i="1" s="1"/>
  <c r="I7620" i="1"/>
  <c r="F7620" i="1"/>
  <c r="C7620" i="1"/>
  <c r="J7619" i="1"/>
  <c r="K7619" i="1" s="1"/>
  <c r="I7619" i="1"/>
  <c r="F7619" i="1"/>
  <c r="C7619" i="1"/>
  <c r="K7618" i="1"/>
  <c r="J7618" i="1"/>
  <c r="I7618" i="1"/>
  <c r="F7618" i="1"/>
  <c r="C7618" i="1"/>
  <c r="J7617" i="1"/>
  <c r="K7617" i="1" s="1"/>
  <c r="I7617" i="1"/>
  <c r="F7617" i="1"/>
  <c r="C7617" i="1"/>
  <c r="K7616" i="1"/>
  <c r="J7616" i="1"/>
  <c r="I7616" i="1"/>
  <c r="F7616" i="1"/>
  <c r="C7616" i="1"/>
  <c r="J7615" i="1"/>
  <c r="K7615" i="1" s="1"/>
  <c r="I7615" i="1"/>
  <c r="F7615" i="1"/>
  <c r="C7615" i="1"/>
  <c r="K7614" i="1"/>
  <c r="J7614" i="1"/>
  <c r="I7614" i="1"/>
  <c r="F7614" i="1"/>
  <c r="C7614" i="1"/>
  <c r="J7613" i="1"/>
  <c r="K7613" i="1" s="1"/>
  <c r="I7613" i="1"/>
  <c r="F7613" i="1"/>
  <c r="C7613" i="1"/>
  <c r="K7612" i="1"/>
  <c r="J7612" i="1"/>
  <c r="I7612" i="1"/>
  <c r="F7612" i="1"/>
  <c r="C7612" i="1"/>
  <c r="K7611" i="1"/>
  <c r="J7611" i="1"/>
  <c r="I7611" i="1"/>
  <c r="F7611" i="1"/>
  <c r="C7611" i="1"/>
  <c r="K7610" i="1"/>
  <c r="J7610" i="1"/>
  <c r="I7610" i="1"/>
  <c r="F7610" i="1"/>
  <c r="C7610" i="1"/>
  <c r="J7609" i="1"/>
  <c r="K7609" i="1" s="1"/>
  <c r="I7609" i="1"/>
  <c r="F7609" i="1"/>
  <c r="C7609" i="1"/>
  <c r="J7608" i="1"/>
  <c r="K7608" i="1" s="1"/>
  <c r="I7608" i="1"/>
  <c r="F7608" i="1"/>
  <c r="C7608" i="1"/>
  <c r="K7607" i="1"/>
  <c r="J7607" i="1"/>
  <c r="I7607" i="1"/>
  <c r="F7607" i="1"/>
  <c r="C7607" i="1"/>
  <c r="K7606" i="1"/>
  <c r="J7606" i="1"/>
  <c r="I7606" i="1"/>
  <c r="F7606" i="1"/>
  <c r="C7606" i="1"/>
  <c r="J7605" i="1"/>
  <c r="K7605" i="1" s="1"/>
  <c r="I7605" i="1"/>
  <c r="F7605" i="1"/>
  <c r="C7605" i="1"/>
  <c r="J7604" i="1"/>
  <c r="K7604" i="1" s="1"/>
  <c r="I7604" i="1"/>
  <c r="F7604" i="1"/>
  <c r="C7604" i="1"/>
  <c r="K7603" i="1"/>
  <c r="J7603" i="1"/>
  <c r="I7603" i="1"/>
  <c r="F7603" i="1"/>
  <c r="C7603" i="1"/>
  <c r="K7602" i="1"/>
  <c r="J7602" i="1"/>
  <c r="I7602" i="1"/>
  <c r="F7602" i="1"/>
  <c r="C7602" i="1"/>
  <c r="J7601" i="1"/>
  <c r="K7601" i="1" s="1"/>
  <c r="I7601" i="1"/>
  <c r="F7601" i="1"/>
  <c r="C7601" i="1"/>
  <c r="K7600" i="1"/>
  <c r="J7600" i="1"/>
  <c r="I7600" i="1"/>
  <c r="F7600" i="1"/>
  <c r="C7600" i="1"/>
  <c r="J7599" i="1"/>
  <c r="K7599" i="1" s="1"/>
  <c r="I7599" i="1"/>
  <c r="F7599" i="1"/>
  <c r="C7599" i="1"/>
  <c r="K7598" i="1"/>
  <c r="J7598" i="1"/>
  <c r="I7598" i="1"/>
  <c r="F7598" i="1"/>
  <c r="C7598" i="1"/>
  <c r="J7597" i="1"/>
  <c r="K7597" i="1" s="1"/>
  <c r="I7597" i="1"/>
  <c r="F7597" i="1"/>
  <c r="C7597" i="1"/>
  <c r="K7596" i="1"/>
  <c r="J7596" i="1"/>
  <c r="I7596" i="1"/>
  <c r="F7596" i="1"/>
  <c r="C7596" i="1"/>
  <c r="J7595" i="1"/>
  <c r="K7595" i="1" s="1"/>
  <c r="I7595" i="1"/>
  <c r="F7595" i="1"/>
  <c r="C7595" i="1"/>
  <c r="K7594" i="1"/>
  <c r="J7594" i="1"/>
  <c r="I7594" i="1"/>
  <c r="F7594" i="1"/>
  <c r="C7594" i="1"/>
  <c r="J7593" i="1"/>
  <c r="K7593" i="1" s="1"/>
  <c r="I7593" i="1"/>
  <c r="F7593" i="1"/>
  <c r="C7593" i="1"/>
  <c r="J7592" i="1"/>
  <c r="K7592" i="1" s="1"/>
  <c r="I7592" i="1"/>
  <c r="F7592" i="1"/>
  <c r="C7592" i="1"/>
  <c r="K7591" i="1"/>
  <c r="J7591" i="1"/>
  <c r="I7591" i="1"/>
  <c r="F7591" i="1"/>
  <c r="C7591" i="1"/>
  <c r="K7590" i="1"/>
  <c r="J7590" i="1"/>
  <c r="I7590" i="1"/>
  <c r="F7590" i="1"/>
  <c r="C7590" i="1"/>
  <c r="J7589" i="1"/>
  <c r="K7589" i="1" s="1"/>
  <c r="I7589" i="1"/>
  <c r="F7589" i="1"/>
  <c r="C7589" i="1"/>
  <c r="J7588" i="1"/>
  <c r="K7588" i="1" s="1"/>
  <c r="I7588" i="1"/>
  <c r="F7588" i="1"/>
  <c r="C7588" i="1"/>
  <c r="J7587" i="1"/>
  <c r="K7587" i="1" s="1"/>
  <c r="I7587" i="1"/>
  <c r="F7587" i="1"/>
  <c r="C7587" i="1"/>
  <c r="K7586" i="1"/>
  <c r="J7586" i="1"/>
  <c r="I7586" i="1"/>
  <c r="F7586" i="1"/>
  <c r="C7586" i="1"/>
  <c r="J7585" i="1"/>
  <c r="K7585" i="1" s="1"/>
  <c r="I7585" i="1"/>
  <c r="F7585" i="1"/>
  <c r="C7585" i="1"/>
  <c r="J7584" i="1"/>
  <c r="K7584" i="1" s="1"/>
  <c r="I7584" i="1"/>
  <c r="F7584" i="1"/>
  <c r="C7584" i="1"/>
  <c r="J7583" i="1"/>
  <c r="K7583" i="1" s="1"/>
  <c r="I7583" i="1"/>
  <c r="F7583" i="1"/>
  <c r="C7583" i="1"/>
  <c r="K7582" i="1"/>
  <c r="J7582" i="1"/>
  <c r="I7582" i="1"/>
  <c r="F7582" i="1"/>
  <c r="C7582" i="1"/>
  <c r="J7581" i="1"/>
  <c r="K7581" i="1" s="1"/>
  <c r="I7581" i="1"/>
  <c r="F7581" i="1"/>
  <c r="C7581" i="1"/>
  <c r="K7580" i="1"/>
  <c r="J7580" i="1"/>
  <c r="I7580" i="1"/>
  <c r="F7580" i="1"/>
  <c r="C7580" i="1"/>
  <c r="J7579" i="1"/>
  <c r="K7579" i="1" s="1"/>
  <c r="I7579" i="1"/>
  <c r="F7579" i="1"/>
  <c r="C7579" i="1"/>
  <c r="K7578" i="1"/>
  <c r="J7578" i="1"/>
  <c r="I7578" i="1"/>
  <c r="F7578" i="1"/>
  <c r="C7578" i="1"/>
  <c r="J7577" i="1"/>
  <c r="K7577" i="1" s="1"/>
  <c r="I7577" i="1"/>
  <c r="F7577" i="1"/>
  <c r="C7577" i="1"/>
  <c r="J7576" i="1"/>
  <c r="K7576" i="1" s="1"/>
  <c r="I7576" i="1"/>
  <c r="F7576" i="1"/>
  <c r="C7576" i="1"/>
  <c r="K7575" i="1"/>
  <c r="J7575" i="1"/>
  <c r="I7575" i="1"/>
  <c r="F7575" i="1"/>
  <c r="C7575" i="1"/>
  <c r="K7574" i="1"/>
  <c r="J7574" i="1"/>
  <c r="I7574" i="1"/>
  <c r="F7574" i="1"/>
  <c r="C7574" i="1"/>
  <c r="J7573" i="1"/>
  <c r="K7573" i="1" s="1"/>
  <c r="I7573" i="1"/>
  <c r="F7573" i="1"/>
  <c r="C7573" i="1"/>
  <c r="J7572" i="1"/>
  <c r="K7572" i="1" s="1"/>
  <c r="I7572" i="1"/>
  <c r="F7572" i="1"/>
  <c r="C7572" i="1"/>
  <c r="J7571" i="1"/>
  <c r="K7571" i="1" s="1"/>
  <c r="I7571" i="1"/>
  <c r="F7571" i="1"/>
  <c r="C7571" i="1"/>
  <c r="K7570" i="1"/>
  <c r="J7570" i="1"/>
  <c r="I7570" i="1"/>
  <c r="F7570" i="1"/>
  <c r="C7570" i="1"/>
  <c r="J7569" i="1"/>
  <c r="K7569" i="1" s="1"/>
  <c r="I7569" i="1"/>
  <c r="F7569" i="1"/>
  <c r="C7569" i="1"/>
  <c r="J7568" i="1"/>
  <c r="K7568" i="1" s="1"/>
  <c r="I7568" i="1"/>
  <c r="F7568" i="1"/>
  <c r="C7568" i="1"/>
  <c r="J7567" i="1"/>
  <c r="K7567" i="1" s="1"/>
  <c r="I7567" i="1"/>
  <c r="F7567" i="1"/>
  <c r="C7567" i="1"/>
  <c r="K7566" i="1"/>
  <c r="J7566" i="1"/>
  <c r="I7566" i="1"/>
  <c r="F7566" i="1"/>
  <c r="C7566" i="1"/>
  <c r="J7565" i="1"/>
  <c r="K7565" i="1" s="1"/>
  <c r="I7565" i="1"/>
  <c r="F7565" i="1"/>
  <c r="C7565" i="1"/>
  <c r="K7564" i="1"/>
  <c r="J7564" i="1"/>
  <c r="I7564" i="1"/>
  <c r="F7564" i="1"/>
  <c r="C7564" i="1"/>
  <c r="J7563" i="1"/>
  <c r="K7563" i="1" s="1"/>
  <c r="I7563" i="1"/>
  <c r="F7563" i="1"/>
  <c r="C7563" i="1"/>
  <c r="K7562" i="1"/>
  <c r="J7562" i="1"/>
  <c r="I7562" i="1"/>
  <c r="F7562" i="1"/>
  <c r="C7562" i="1"/>
  <c r="J7561" i="1"/>
  <c r="K7561" i="1" s="1"/>
  <c r="I7561" i="1"/>
  <c r="F7561" i="1"/>
  <c r="C7561" i="1"/>
  <c r="J7560" i="1"/>
  <c r="K7560" i="1" s="1"/>
  <c r="I7560" i="1"/>
  <c r="F7560" i="1"/>
  <c r="C7560" i="1"/>
  <c r="K7559" i="1"/>
  <c r="J7559" i="1"/>
  <c r="I7559" i="1"/>
  <c r="F7559" i="1"/>
  <c r="C7559" i="1"/>
  <c r="K7558" i="1"/>
  <c r="J7558" i="1"/>
  <c r="I7558" i="1"/>
  <c r="F7558" i="1"/>
  <c r="C7558" i="1"/>
  <c r="J7557" i="1"/>
  <c r="K7557" i="1" s="1"/>
  <c r="I7557" i="1"/>
  <c r="F7557" i="1"/>
  <c r="C7557" i="1"/>
  <c r="J7556" i="1"/>
  <c r="K7556" i="1" s="1"/>
  <c r="I7556" i="1"/>
  <c r="F7556" i="1"/>
  <c r="C7556" i="1"/>
  <c r="J7555" i="1"/>
  <c r="K7555" i="1" s="1"/>
  <c r="I7555" i="1"/>
  <c r="F7555" i="1"/>
  <c r="C7555" i="1"/>
  <c r="K7554" i="1"/>
  <c r="J7554" i="1"/>
  <c r="I7554" i="1"/>
  <c r="F7554" i="1"/>
  <c r="C7554" i="1"/>
  <c r="J7553" i="1"/>
  <c r="K7553" i="1" s="1"/>
  <c r="I7553" i="1"/>
  <c r="F7553" i="1"/>
  <c r="C7553" i="1"/>
  <c r="J7552" i="1"/>
  <c r="K7552" i="1" s="1"/>
  <c r="I7552" i="1"/>
  <c r="F7552" i="1"/>
  <c r="C7552" i="1"/>
  <c r="J7551" i="1"/>
  <c r="K7551" i="1" s="1"/>
  <c r="I7551" i="1"/>
  <c r="F7551" i="1"/>
  <c r="C7551" i="1"/>
  <c r="K7550" i="1"/>
  <c r="J7550" i="1"/>
  <c r="I7550" i="1"/>
  <c r="F7550" i="1"/>
  <c r="C7550" i="1"/>
  <c r="J7549" i="1"/>
  <c r="K7549" i="1" s="1"/>
  <c r="I7549" i="1"/>
  <c r="F7549" i="1"/>
  <c r="C7549" i="1"/>
  <c r="K7548" i="1"/>
  <c r="J7548" i="1"/>
  <c r="I7548" i="1"/>
  <c r="F7548" i="1"/>
  <c r="C7548" i="1"/>
  <c r="J7547" i="1"/>
  <c r="K7547" i="1" s="1"/>
  <c r="I7547" i="1"/>
  <c r="F7547" i="1"/>
  <c r="C7547" i="1"/>
  <c r="K7546" i="1"/>
  <c r="J7546" i="1"/>
  <c r="I7546" i="1"/>
  <c r="F7546" i="1"/>
  <c r="C7546" i="1"/>
  <c r="J7545" i="1"/>
  <c r="K7545" i="1" s="1"/>
  <c r="I7545" i="1"/>
  <c r="F7545" i="1"/>
  <c r="C7545" i="1"/>
  <c r="J7544" i="1"/>
  <c r="K7544" i="1" s="1"/>
  <c r="I7544" i="1"/>
  <c r="F7544" i="1"/>
  <c r="C7544" i="1"/>
  <c r="K7543" i="1"/>
  <c r="J7543" i="1"/>
  <c r="I7543" i="1"/>
  <c r="F7543" i="1"/>
  <c r="C7543" i="1"/>
  <c r="K7542" i="1"/>
  <c r="J7542" i="1"/>
  <c r="I7542" i="1"/>
  <c r="F7542" i="1"/>
  <c r="C7542" i="1"/>
  <c r="J7541" i="1"/>
  <c r="K7541" i="1" s="1"/>
  <c r="I7541" i="1"/>
  <c r="F7541" i="1"/>
  <c r="C7541" i="1"/>
  <c r="J7540" i="1"/>
  <c r="K7540" i="1" s="1"/>
  <c r="I7540" i="1"/>
  <c r="F7540" i="1"/>
  <c r="C7540" i="1"/>
  <c r="J7539" i="1"/>
  <c r="K7539" i="1" s="1"/>
  <c r="I7539" i="1"/>
  <c r="F7539" i="1"/>
  <c r="C7539" i="1"/>
  <c r="K7538" i="1"/>
  <c r="J7538" i="1"/>
  <c r="I7538" i="1"/>
  <c r="F7538" i="1"/>
  <c r="C7538" i="1"/>
  <c r="J7537" i="1"/>
  <c r="K7537" i="1" s="1"/>
  <c r="I7537" i="1"/>
  <c r="F7537" i="1"/>
  <c r="C7537" i="1"/>
  <c r="J7536" i="1"/>
  <c r="K7536" i="1" s="1"/>
  <c r="I7536" i="1"/>
  <c r="F7536" i="1"/>
  <c r="C7536" i="1"/>
  <c r="J7535" i="1"/>
  <c r="K7535" i="1" s="1"/>
  <c r="I7535" i="1"/>
  <c r="F7535" i="1"/>
  <c r="C7535" i="1"/>
  <c r="K7534" i="1"/>
  <c r="J7534" i="1"/>
  <c r="I7534" i="1"/>
  <c r="F7534" i="1"/>
  <c r="C7534" i="1"/>
  <c r="J7533" i="1"/>
  <c r="K7533" i="1" s="1"/>
  <c r="I7533" i="1"/>
  <c r="F7533" i="1"/>
  <c r="C7533" i="1"/>
  <c r="K7532" i="1"/>
  <c r="J7532" i="1"/>
  <c r="I7532" i="1"/>
  <c r="F7532" i="1"/>
  <c r="C7532" i="1"/>
  <c r="K7531" i="1"/>
  <c r="J7531" i="1"/>
  <c r="I7531" i="1"/>
  <c r="F7531" i="1"/>
  <c r="C7531" i="1"/>
  <c r="K7530" i="1"/>
  <c r="J7530" i="1"/>
  <c r="I7530" i="1"/>
  <c r="F7530" i="1"/>
  <c r="C7530" i="1"/>
  <c r="J7529" i="1"/>
  <c r="K7529" i="1" s="1"/>
  <c r="I7529" i="1"/>
  <c r="F7529" i="1"/>
  <c r="C7529" i="1"/>
  <c r="J7528" i="1"/>
  <c r="K7528" i="1" s="1"/>
  <c r="I7528" i="1"/>
  <c r="F7528" i="1"/>
  <c r="C7528" i="1"/>
  <c r="K7527" i="1"/>
  <c r="J7527" i="1"/>
  <c r="I7527" i="1"/>
  <c r="F7527" i="1"/>
  <c r="C7527" i="1"/>
  <c r="K7526" i="1"/>
  <c r="J7526" i="1"/>
  <c r="I7526" i="1"/>
  <c r="F7526" i="1"/>
  <c r="C7526" i="1"/>
  <c r="J7525" i="1"/>
  <c r="K7525" i="1" s="1"/>
  <c r="I7525" i="1"/>
  <c r="F7525" i="1"/>
  <c r="C7525" i="1"/>
  <c r="J7524" i="1"/>
  <c r="K7524" i="1" s="1"/>
  <c r="I7524" i="1"/>
  <c r="F7524" i="1"/>
  <c r="C7524" i="1"/>
  <c r="J7523" i="1"/>
  <c r="K7523" i="1" s="1"/>
  <c r="I7523" i="1"/>
  <c r="F7523" i="1"/>
  <c r="C7523" i="1"/>
  <c r="K7522" i="1"/>
  <c r="J7522" i="1"/>
  <c r="I7522" i="1"/>
  <c r="F7522" i="1"/>
  <c r="C7522" i="1"/>
  <c r="J7521" i="1"/>
  <c r="K7521" i="1" s="1"/>
  <c r="I7521" i="1"/>
  <c r="F7521" i="1"/>
  <c r="C7521" i="1"/>
  <c r="K7520" i="1"/>
  <c r="J7520" i="1"/>
  <c r="I7520" i="1"/>
  <c r="F7520" i="1"/>
  <c r="C7520" i="1"/>
  <c r="J7519" i="1"/>
  <c r="K7519" i="1" s="1"/>
  <c r="I7519" i="1"/>
  <c r="F7519" i="1"/>
  <c r="C7519" i="1"/>
  <c r="K7518" i="1"/>
  <c r="J7518" i="1"/>
  <c r="I7518" i="1"/>
  <c r="F7518" i="1"/>
  <c r="C7518" i="1"/>
  <c r="J7517" i="1"/>
  <c r="K7517" i="1" s="1"/>
  <c r="I7517" i="1"/>
  <c r="F7517" i="1"/>
  <c r="C7517" i="1"/>
  <c r="K7516" i="1"/>
  <c r="J7516" i="1"/>
  <c r="I7516" i="1"/>
  <c r="F7516" i="1"/>
  <c r="C7516" i="1"/>
  <c r="K7515" i="1"/>
  <c r="J7515" i="1"/>
  <c r="I7515" i="1"/>
  <c r="F7515" i="1"/>
  <c r="C7515" i="1"/>
  <c r="K7514" i="1"/>
  <c r="J7514" i="1"/>
  <c r="I7514" i="1"/>
  <c r="F7514" i="1"/>
  <c r="C7514" i="1"/>
  <c r="J7513" i="1"/>
  <c r="K7513" i="1" s="1"/>
  <c r="I7513" i="1"/>
  <c r="F7513" i="1"/>
  <c r="C7513" i="1"/>
  <c r="J7512" i="1"/>
  <c r="K7512" i="1" s="1"/>
  <c r="I7512" i="1"/>
  <c r="F7512" i="1"/>
  <c r="C7512" i="1"/>
  <c r="K7511" i="1"/>
  <c r="J7511" i="1"/>
  <c r="I7511" i="1"/>
  <c r="F7511" i="1"/>
  <c r="C7511" i="1"/>
  <c r="K7510" i="1"/>
  <c r="J7510" i="1"/>
  <c r="I7510" i="1"/>
  <c r="F7510" i="1"/>
  <c r="C7510" i="1"/>
  <c r="J7509" i="1"/>
  <c r="K7509" i="1" s="1"/>
  <c r="I7509" i="1"/>
  <c r="F7509" i="1"/>
  <c r="C7509" i="1"/>
  <c r="J7508" i="1"/>
  <c r="K7508" i="1" s="1"/>
  <c r="I7508" i="1"/>
  <c r="F7508" i="1"/>
  <c r="C7508" i="1"/>
  <c r="K7507" i="1"/>
  <c r="J7507" i="1"/>
  <c r="I7507" i="1"/>
  <c r="F7507" i="1"/>
  <c r="C7507" i="1"/>
  <c r="K7506" i="1"/>
  <c r="J7506" i="1"/>
  <c r="I7506" i="1"/>
  <c r="F7506" i="1"/>
  <c r="C7506" i="1"/>
  <c r="J7505" i="1"/>
  <c r="K7505" i="1" s="1"/>
  <c r="I7505" i="1"/>
  <c r="F7505" i="1"/>
  <c r="C7505" i="1"/>
  <c r="K7504" i="1"/>
  <c r="J7504" i="1"/>
  <c r="I7504" i="1"/>
  <c r="F7504" i="1"/>
  <c r="C7504" i="1"/>
  <c r="J7503" i="1"/>
  <c r="K7503" i="1" s="1"/>
  <c r="I7503" i="1"/>
  <c r="F7503" i="1"/>
  <c r="C7503" i="1"/>
  <c r="K7502" i="1"/>
  <c r="J7502" i="1"/>
  <c r="I7502" i="1"/>
  <c r="F7502" i="1"/>
  <c r="C7502" i="1"/>
  <c r="J7501" i="1"/>
  <c r="K7501" i="1" s="1"/>
  <c r="I7501" i="1"/>
  <c r="F7501" i="1"/>
  <c r="C7501" i="1"/>
  <c r="K7500" i="1"/>
  <c r="J7500" i="1"/>
  <c r="I7500" i="1"/>
  <c r="F7500" i="1"/>
  <c r="C7500" i="1"/>
  <c r="K7499" i="1"/>
  <c r="J7499" i="1"/>
  <c r="I7499" i="1"/>
  <c r="F7499" i="1"/>
  <c r="C7499" i="1"/>
  <c r="K7498" i="1"/>
  <c r="J7498" i="1"/>
  <c r="I7498" i="1"/>
  <c r="F7498" i="1"/>
  <c r="C7498" i="1"/>
  <c r="J7497" i="1"/>
  <c r="K7497" i="1" s="1"/>
  <c r="I7497" i="1"/>
  <c r="F7497" i="1"/>
  <c r="C7497" i="1"/>
  <c r="K7496" i="1"/>
  <c r="J7496" i="1"/>
  <c r="I7496" i="1"/>
  <c r="F7496" i="1"/>
  <c r="C7496" i="1"/>
  <c r="K7495" i="1"/>
  <c r="J7495" i="1"/>
  <c r="I7495" i="1"/>
  <c r="F7495" i="1"/>
  <c r="C7495" i="1"/>
  <c r="K7494" i="1"/>
  <c r="J7494" i="1"/>
  <c r="I7494" i="1"/>
  <c r="F7494" i="1"/>
  <c r="C7494" i="1"/>
  <c r="J7493" i="1"/>
  <c r="K7493" i="1" s="1"/>
  <c r="I7493" i="1"/>
  <c r="F7493" i="1"/>
  <c r="C7493" i="1"/>
  <c r="J7492" i="1"/>
  <c r="K7492" i="1" s="1"/>
  <c r="I7492" i="1"/>
  <c r="F7492" i="1"/>
  <c r="C7492" i="1"/>
  <c r="J7491" i="1"/>
  <c r="K7491" i="1" s="1"/>
  <c r="I7491" i="1"/>
  <c r="F7491" i="1"/>
  <c r="C7491" i="1"/>
  <c r="K7490" i="1"/>
  <c r="J7490" i="1"/>
  <c r="I7490" i="1"/>
  <c r="F7490" i="1"/>
  <c r="C7490" i="1"/>
  <c r="J7489" i="1"/>
  <c r="K7489" i="1" s="1"/>
  <c r="I7489" i="1"/>
  <c r="F7489" i="1"/>
  <c r="C7489" i="1"/>
  <c r="K7488" i="1"/>
  <c r="J7488" i="1"/>
  <c r="I7488" i="1"/>
  <c r="F7488" i="1"/>
  <c r="C7488" i="1"/>
  <c r="J7487" i="1"/>
  <c r="K7487" i="1" s="1"/>
  <c r="I7487" i="1"/>
  <c r="F7487" i="1"/>
  <c r="C7487" i="1"/>
  <c r="K7486" i="1"/>
  <c r="J7486" i="1"/>
  <c r="I7486" i="1"/>
  <c r="F7486" i="1"/>
  <c r="C7486" i="1"/>
  <c r="J7485" i="1"/>
  <c r="K7485" i="1" s="1"/>
  <c r="I7485" i="1"/>
  <c r="F7485" i="1"/>
  <c r="C7485" i="1"/>
  <c r="K7484" i="1"/>
  <c r="J7484" i="1"/>
  <c r="I7484" i="1"/>
  <c r="F7484" i="1"/>
  <c r="C7484" i="1"/>
  <c r="K7483" i="1"/>
  <c r="J7483" i="1"/>
  <c r="I7483" i="1"/>
  <c r="F7483" i="1"/>
  <c r="C7483" i="1"/>
  <c r="K7482" i="1"/>
  <c r="J7482" i="1"/>
  <c r="I7482" i="1"/>
  <c r="F7482" i="1"/>
  <c r="C7482" i="1"/>
  <c r="J7481" i="1"/>
  <c r="K7481" i="1" s="1"/>
  <c r="I7481" i="1"/>
  <c r="F7481" i="1"/>
  <c r="C7481" i="1"/>
  <c r="J7480" i="1"/>
  <c r="K7480" i="1" s="1"/>
  <c r="I7480" i="1"/>
  <c r="F7480" i="1"/>
  <c r="C7480" i="1"/>
  <c r="K7479" i="1"/>
  <c r="J7479" i="1"/>
  <c r="I7479" i="1"/>
  <c r="F7479" i="1"/>
  <c r="C7479" i="1"/>
  <c r="K7478" i="1"/>
  <c r="J7478" i="1"/>
  <c r="I7478" i="1"/>
  <c r="F7478" i="1"/>
  <c r="C7478" i="1"/>
  <c r="J7477" i="1"/>
  <c r="K7477" i="1" s="1"/>
  <c r="I7477" i="1"/>
  <c r="F7477" i="1"/>
  <c r="C7477" i="1"/>
  <c r="J7476" i="1"/>
  <c r="K7476" i="1" s="1"/>
  <c r="I7476" i="1"/>
  <c r="F7476" i="1"/>
  <c r="C7476" i="1"/>
  <c r="K7475" i="1"/>
  <c r="J7475" i="1"/>
  <c r="I7475" i="1"/>
  <c r="F7475" i="1"/>
  <c r="C7475" i="1"/>
  <c r="K7474" i="1"/>
  <c r="J7474" i="1"/>
  <c r="I7474" i="1"/>
  <c r="F7474" i="1"/>
  <c r="C7474" i="1"/>
  <c r="K7473" i="1"/>
  <c r="J7473" i="1"/>
  <c r="I7473" i="1"/>
  <c r="F7473" i="1"/>
  <c r="C7473" i="1"/>
  <c r="J7472" i="1"/>
  <c r="K7472" i="1" s="1"/>
  <c r="I7472" i="1"/>
  <c r="F7472" i="1"/>
  <c r="C7472" i="1"/>
  <c r="J7471" i="1"/>
  <c r="K7471" i="1" s="1"/>
  <c r="I7471" i="1"/>
  <c r="F7471" i="1"/>
  <c r="C7471" i="1"/>
  <c r="K7470" i="1"/>
  <c r="J7470" i="1"/>
  <c r="I7470" i="1"/>
  <c r="F7470" i="1"/>
  <c r="C7470" i="1"/>
  <c r="K7469" i="1"/>
  <c r="J7469" i="1"/>
  <c r="I7469" i="1"/>
  <c r="F7469" i="1"/>
  <c r="C7469" i="1"/>
  <c r="J7468" i="1"/>
  <c r="K7468" i="1" s="1"/>
  <c r="I7468" i="1"/>
  <c r="F7468" i="1"/>
  <c r="C7468" i="1"/>
  <c r="J7467" i="1"/>
  <c r="K7467" i="1" s="1"/>
  <c r="I7467" i="1"/>
  <c r="F7467" i="1"/>
  <c r="C7467" i="1"/>
  <c r="K7466" i="1"/>
  <c r="J7466" i="1"/>
  <c r="I7466" i="1"/>
  <c r="F7466" i="1"/>
  <c r="C7466" i="1"/>
  <c r="K7465" i="1"/>
  <c r="J7465" i="1"/>
  <c r="I7465" i="1"/>
  <c r="F7465" i="1"/>
  <c r="C7465" i="1"/>
  <c r="J7464" i="1"/>
  <c r="K7464" i="1" s="1"/>
  <c r="I7464" i="1"/>
  <c r="F7464" i="1"/>
  <c r="C7464" i="1"/>
  <c r="J7463" i="1"/>
  <c r="K7463" i="1" s="1"/>
  <c r="I7463" i="1"/>
  <c r="F7463" i="1"/>
  <c r="C7463" i="1"/>
  <c r="K7462" i="1"/>
  <c r="J7462" i="1"/>
  <c r="I7462" i="1"/>
  <c r="F7462" i="1"/>
  <c r="C7462" i="1"/>
  <c r="K7461" i="1"/>
  <c r="J7461" i="1"/>
  <c r="I7461" i="1"/>
  <c r="F7461" i="1"/>
  <c r="C7461" i="1"/>
  <c r="J7460" i="1"/>
  <c r="K7460" i="1" s="1"/>
  <c r="I7460" i="1"/>
  <c r="F7460" i="1"/>
  <c r="C7460" i="1"/>
  <c r="K7459" i="1"/>
  <c r="J7459" i="1"/>
  <c r="I7459" i="1"/>
  <c r="F7459" i="1"/>
  <c r="C7459" i="1"/>
  <c r="K7458" i="1"/>
  <c r="J7458" i="1"/>
  <c r="I7458" i="1"/>
  <c r="F7458" i="1"/>
  <c r="C7458" i="1"/>
  <c r="K7457" i="1"/>
  <c r="J7457" i="1"/>
  <c r="I7457" i="1"/>
  <c r="F7457" i="1"/>
  <c r="C7457" i="1"/>
  <c r="J7456" i="1"/>
  <c r="K7456" i="1" s="1"/>
  <c r="I7456" i="1"/>
  <c r="F7456" i="1"/>
  <c r="C7456" i="1"/>
  <c r="K7455" i="1"/>
  <c r="J7455" i="1"/>
  <c r="I7455" i="1"/>
  <c r="F7455" i="1"/>
  <c r="C7455" i="1"/>
  <c r="K7454" i="1"/>
  <c r="J7454" i="1"/>
  <c r="I7454" i="1"/>
  <c r="F7454" i="1"/>
  <c r="C7454" i="1"/>
  <c r="K7453" i="1"/>
  <c r="J7453" i="1"/>
  <c r="I7453" i="1"/>
  <c r="F7453" i="1"/>
  <c r="C7453" i="1"/>
  <c r="J7452" i="1"/>
  <c r="K7452" i="1" s="1"/>
  <c r="I7452" i="1"/>
  <c r="F7452" i="1"/>
  <c r="C7452" i="1"/>
  <c r="J7451" i="1"/>
  <c r="K7451" i="1" s="1"/>
  <c r="I7451" i="1"/>
  <c r="F7451" i="1"/>
  <c r="C7451" i="1"/>
  <c r="K7450" i="1"/>
  <c r="J7450" i="1"/>
  <c r="I7450" i="1"/>
  <c r="F7450" i="1"/>
  <c r="C7450" i="1"/>
  <c r="K7449" i="1"/>
  <c r="J7449" i="1"/>
  <c r="I7449" i="1"/>
  <c r="F7449" i="1"/>
  <c r="C7449" i="1"/>
  <c r="J7448" i="1"/>
  <c r="K7448" i="1" s="1"/>
  <c r="I7448" i="1"/>
  <c r="F7448" i="1"/>
  <c r="C7448" i="1"/>
  <c r="J7447" i="1"/>
  <c r="K7447" i="1" s="1"/>
  <c r="I7447" i="1"/>
  <c r="F7447" i="1"/>
  <c r="C7447" i="1"/>
  <c r="K7446" i="1"/>
  <c r="J7446" i="1"/>
  <c r="I7446" i="1"/>
  <c r="F7446" i="1"/>
  <c r="C7446" i="1"/>
  <c r="K7445" i="1"/>
  <c r="J7445" i="1"/>
  <c r="I7445" i="1"/>
  <c r="F7445" i="1"/>
  <c r="C7445" i="1"/>
  <c r="J7444" i="1"/>
  <c r="K7444" i="1" s="1"/>
  <c r="I7444" i="1"/>
  <c r="F7444" i="1"/>
  <c r="C7444" i="1"/>
  <c r="K7443" i="1"/>
  <c r="J7443" i="1"/>
  <c r="I7443" i="1"/>
  <c r="F7443" i="1"/>
  <c r="C7443" i="1"/>
  <c r="K7442" i="1"/>
  <c r="J7442" i="1"/>
  <c r="I7442" i="1"/>
  <c r="F7442" i="1"/>
  <c r="C7442" i="1"/>
  <c r="K7441" i="1"/>
  <c r="J7441" i="1"/>
  <c r="I7441" i="1"/>
  <c r="F7441" i="1"/>
  <c r="C7441" i="1"/>
  <c r="J7440" i="1"/>
  <c r="K7440" i="1" s="1"/>
  <c r="I7440" i="1"/>
  <c r="F7440" i="1"/>
  <c r="C7440" i="1"/>
  <c r="J7439" i="1"/>
  <c r="K7439" i="1" s="1"/>
  <c r="I7439" i="1"/>
  <c r="F7439" i="1"/>
  <c r="C7439" i="1"/>
  <c r="K7438" i="1"/>
  <c r="J7438" i="1"/>
  <c r="I7438" i="1"/>
  <c r="F7438" i="1"/>
  <c r="C7438" i="1"/>
  <c r="K7437" i="1"/>
  <c r="J7437" i="1"/>
  <c r="I7437" i="1"/>
  <c r="F7437" i="1"/>
  <c r="C7437" i="1"/>
  <c r="J7436" i="1"/>
  <c r="K7436" i="1" s="1"/>
  <c r="I7436" i="1"/>
  <c r="F7436" i="1"/>
  <c r="C7436" i="1"/>
  <c r="J7435" i="1"/>
  <c r="K7435" i="1" s="1"/>
  <c r="I7435" i="1"/>
  <c r="F7435" i="1"/>
  <c r="C7435" i="1"/>
  <c r="K7434" i="1"/>
  <c r="J7434" i="1"/>
  <c r="I7434" i="1"/>
  <c r="F7434" i="1"/>
  <c r="C7434" i="1"/>
  <c r="K7433" i="1"/>
  <c r="J7433" i="1"/>
  <c r="I7433" i="1"/>
  <c r="F7433" i="1"/>
  <c r="C7433" i="1"/>
  <c r="J7432" i="1"/>
  <c r="K7432" i="1" s="1"/>
  <c r="I7432" i="1"/>
  <c r="F7432" i="1"/>
  <c r="C7432" i="1"/>
  <c r="J7431" i="1"/>
  <c r="K7431" i="1" s="1"/>
  <c r="I7431" i="1"/>
  <c r="F7431" i="1"/>
  <c r="C7431" i="1"/>
  <c r="K7430" i="1"/>
  <c r="J7430" i="1"/>
  <c r="I7430" i="1"/>
  <c r="F7430" i="1"/>
  <c r="C7430" i="1"/>
  <c r="K7429" i="1"/>
  <c r="J7429" i="1"/>
  <c r="I7429" i="1"/>
  <c r="F7429" i="1"/>
  <c r="C7429" i="1"/>
  <c r="J7428" i="1"/>
  <c r="K7428" i="1" s="1"/>
  <c r="I7428" i="1"/>
  <c r="F7428" i="1"/>
  <c r="C7428" i="1"/>
  <c r="K7427" i="1"/>
  <c r="J7427" i="1"/>
  <c r="I7427" i="1"/>
  <c r="F7427" i="1"/>
  <c r="C7427" i="1"/>
  <c r="K7426" i="1"/>
  <c r="J7426" i="1"/>
  <c r="I7426" i="1"/>
  <c r="F7426" i="1"/>
  <c r="C7426" i="1"/>
  <c r="K7425" i="1"/>
  <c r="J7425" i="1"/>
  <c r="I7425" i="1"/>
  <c r="F7425" i="1"/>
  <c r="C7425" i="1"/>
  <c r="J7424" i="1"/>
  <c r="K7424" i="1" s="1"/>
  <c r="I7424" i="1"/>
  <c r="F7424" i="1"/>
  <c r="C7424" i="1"/>
  <c r="J7423" i="1"/>
  <c r="K7423" i="1" s="1"/>
  <c r="I7423" i="1"/>
  <c r="F7423" i="1"/>
  <c r="C7423" i="1"/>
  <c r="K7422" i="1"/>
  <c r="J7422" i="1"/>
  <c r="I7422" i="1"/>
  <c r="F7422" i="1"/>
  <c r="C7422" i="1"/>
  <c r="K7421" i="1"/>
  <c r="J7421" i="1"/>
  <c r="I7421" i="1"/>
  <c r="F7421" i="1"/>
  <c r="C7421" i="1"/>
  <c r="J7420" i="1"/>
  <c r="K7420" i="1" s="1"/>
  <c r="I7420" i="1"/>
  <c r="F7420" i="1"/>
  <c r="C7420" i="1"/>
  <c r="J7419" i="1"/>
  <c r="K7419" i="1" s="1"/>
  <c r="I7419" i="1"/>
  <c r="F7419" i="1"/>
  <c r="C7419" i="1"/>
  <c r="K7418" i="1"/>
  <c r="J7418" i="1"/>
  <c r="I7418" i="1"/>
  <c r="F7418" i="1"/>
  <c r="C7418" i="1"/>
  <c r="K7417" i="1"/>
  <c r="J7417" i="1"/>
  <c r="I7417" i="1"/>
  <c r="F7417" i="1"/>
  <c r="C7417" i="1"/>
  <c r="J7416" i="1"/>
  <c r="K7416" i="1" s="1"/>
  <c r="I7416" i="1"/>
  <c r="F7416" i="1"/>
  <c r="C7416" i="1"/>
  <c r="J7415" i="1"/>
  <c r="K7415" i="1" s="1"/>
  <c r="I7415" i="1"/>
  <c r="F7415" i="1"/>
  <c r="C7415" i="1"/>
  <c r="K7414" i="1"/>
  <c r="J7414" i="1"/>
  <c r="I7414" i="1"/>
  <c r="F7414" i="1"/>
  <c r="C7414" i="1"/>
  <c r="K7413" i="1"/>
  <c r="J7413" i="1"/>
  <c r="I7413" i="1"/>
  <c r="F7413" i="1"/>
  <c r="C7413" i="1"/>
  <c r="J7412" i="1"/>
  <c r="K7412" i="1" s="1"/>
  <c r="I7412" i="1"/>
  <c r="F7412" i="1"/>
  <c r="C7412" i="1"/>
  <c r="K7411" i="1"/>
  <c r="J7411" i="1"/>
  <c r="I7411" i="1"/>
  <c r="F7411" i="1"/>
  <c r="C7411" i="1"/>
  <c r="K7410" i="1"/>
  <c r="J7410" i="1"/>
  <c r="I7410" i="1"/>
  <c r="F7410" i="1"/>
  <c r="C7410" i="1"/>
  <c r="K7409" i="1"/>
  <c r="J7409" i="1"/>
  <c r="I7409" i="1"/>
  <c r="F7409" i="1"/>
  <c r="C7409" i="1"/>
  <c r="J7408" i="1"/>
  <c r="K7408" i="1" s="1"/>
  <c r="I7408" i="1"/>
  <c r="F7408" i="1"/>
  <c r="C7408" i="1"/>
  <c r="J7407" i="1"/>
  <c r="K7407" i="1" s="1"/>
  <c r="I7407" i="1"/>
  <c r="F7407" i="1"/>
  <c r="C7407" i="1"/>
  <c r="K7406" i="1"/>
  <c r="J7406" i="1"/>
  <c r="I7406" i="1"/>
  <c r="F7406" i="1"/>
  <c r="C7406" i="1"/>
  <c r="K7405" i="1"/>
  <c r="J7405" i="1"/>
  <c r="I7405" i="1"/>
  <c r="F7405" i="1"/>
  <c r="C7405" i="1"/>
  <c r="J7404" i="1"/>
  <c r="K7404" i="1" s="1"/>
  <c r="I7404" i="1"/>
  <c r="F7404" i="1"/>
  <c r="C7404" i="1"/>
  <c r="J7403" i="1"/>
  <c r="K7403" i="1" s="1"/>
  <c r="I7403" i="1"/>
  <c r="F7403" i="1"/>
  <c r="C7403" i="1"/>
  <c r="K7402" i="1"/>
  <c r="J7402" i="1"/>
  <c r="I7402" i="1"/>
  <c r="F7402" i="1"/>
  <c r="C7402" i="1"/>
  <c r="K7401" i="1"/>
  <c r="J7401" i="1"/>
  <c r="I7401" i="1"/>
  <c r="F7401" i="1"/>
  <c r="C7401" i="1"/>
  <c r="J7400" i="1"/>
  <c r="K7400" i="1" s="1"/>
  <c r="I7400" i="1"/>
  <c r="F7400" i="1"/>
  <c r="C7400" i="1"/>
  <c r="J7399" i="1"/>
  <c r="K7399" i="1" s="1"/>
  <c r="I7399" i="1"/>
  <c r="F7399" i="1"/>
  <c r="C7399" i="1"/>
  <c r="K7398" i="1"/>
  <c r="J7398" i="1"/>
  <c r="I7398" i="1"/>
  <c r="F7398" i="1"/>
  <c r="C7398" i="1"/>
  <c r="K7397" i="1"/>
  <c r="J7397" i="1"/>
  <c r="I7397" i="1"/>
  <c r="F7397" i="1"/>
  <c r="C7397" i="1"/>
  <c r="J7396" i="1"/>
  <c r="K7396" i="1" s="1"/>
  <c r="I7396" i="1"/>
  <c r="F7396" i="1"/>
  <c r="C7396" i="1"/>
  <c r="K7395" i="1"/>
  <c r="J7395" i="1"/>
  <c r="I7395" i="1"/>
  <c r="F7395" i="1"/>
  <c r="C7395" i="1"/>
  <c r="K7394" i="1"/>
  <c r="J7394" i="1"/>
  <c r="I7394" i="1"/>
  <c r="F7394" i="1"/>
  <c r="C7394" i="1"/>
  <c r="K7393" i="1"/>
  <c r="J7393" i="1"/>
  <c r="I7393" i="1"/>
  <c r="F7393" i="1"/>
  <c r="C7393" i="1"/>
  <c r="J7392" i="1"/>
  <c r="K7392" i="1" s="1"/>
  <c r="I7392" i="1"/>
  <c r="F7392" i="1"/>
  <c r="C7392" i="1"/>
  <c r="J7391" i="1"/>
  <c r="K7391" i="1" s="1"/>
  <c r="I7391" i="1"/>
  <c r="F7391" i="1"/>
  <c r="C7391" i="1"/>
  <c r="K7390" i="1"/>
  <c r="J7390" i="1"/>
  <c r="I7390" i="1"/>
  <c r="F7390" i="1"/>
  <c r="C7390" i="1"/>
  <c r="K7389" i="1"/>
  <c r="J7389" i="1"/>
  <c r="I7389" i="1"/>
  <c r="F7389" i="1"/>
  <c r="C7389" i="1"/>
  <c r="J7388" i="1"/>
  <c r="K7388" i="1" s="1"/>
  <c r="I7388" i="1"/>
  <c r="F7388" i="1"/>
  <c r="C7388" i="1"/>
  <c r="J7387" i="1"/>
  <c r="K7387" i="1" s="1"/>
  <c r="I7387" i="1"/>
  <c r="F7387" i="1"/>
  <c r="C7387" i="1"/>
  <c r="K7386" i="1"/>
  <c r="J7386" i="1"/>
  <c r="I7386" i="1"/>
  <c r="F7386" i="1"/>
  <c r="C7386" i="1"/>
  <c r="K7385" i="1"/>
  <c r="J7385" i="1"/>
  <c r="I7385" i="1"/>
  <c r="F7385" i="1"/>
  <c r="C7385" i="1"/>
  <c r="J7384" i="1"/>
  <c r="K7384" i="1" s="1"/>
  <c r="I7384" i="1"/>
  <c r="F7384" i="1"/>
  <c r="C7384" i="1"/>
  <c r="J7383" i="1"/>
  <c r="K7383" i="1" s="1"/>
  <c r="I7383" i="1"/>
  <c r="F7383" i="1"/>
  <c r="C7383" i="1"/>
  <c r="K7382" i="1"/>
  <c r="J7382" i="1"/>
  <c r="I7382" i="1"/>
  <c r="F7382" i="1"/>
  <c r="C7382" i="1"/>
  <c r="K7381" i="1"/>
  <c r="J7381" i="1"/>
  <c r="I7381" i="1"/>
  <c r="F7381" i="1"/>
  <c r="C7381" i="1"/>
  <c r="J7380" i="1"/>
  <c r="K7380" i="1" s="1"/>
  <c r="I7380" i="1"/>
  <c r="F7380" i="1"/>
  <c r="C7380" i="1"/>
  <c r="K7379" i="1"/>
  <c r="J7379" i="1"/>
  <c r="I7379" i="1"/>
  <c r="F7379" i="1"/>
  <c r="C7379" i="1"/>
  <c r="K7378" i="1"/>
  <c r="J7378" i="1"/>
  <c r="I7378" i="1"/>
  <c r="F7378" i="1"/>
  <c r="C7378" i="1"/>
  <c r="K7377" i="1"/>
  <c r="J7377" i="1"/>
  <c r="I7377" i="1"/>
  <c r="F7377" i="1"/>
  <c r="C7377" i="1"/>
  <c r="J7376" i="1"/>
  <c r="K7376" i="1" s="1"/>
  <c r="I7376" i="1"/>
  <c r="F7376" i="1"/>
  <c r="C7376" i="1"/>
  <c r="K7375" i="1"/>
  <c r="J7375" i="1"/>
  <c r="I7375" i="1"/>
  <c r="F7375" i="1"/>
  <c r="C7375" i="1"/>
  <c r="K7374" i="1"/>
  <c r="J7374" i="1"/>
  <c r="I7374" i="1"/>
  <c r="F7374" i="1"/>
  <c r="C7374" i="1"/>
  <c r="K7373" i="1"/>
  <c r="J7373" i="1"/>
  <c r="I7373" i="1"/>
  <c r="F7373" i="1"/>
  <c r="C7373" i="1"/>
  <c r="J7372" i="1"/>
  <c r="K7372" i="1" s="1"/>
  <c r="I7372" i="1"/>
  <c r="F7372" i="1"/>
  <c r="C7372" i="1"/>
  <c r="J7371" i="1"/>
  <c r="K7371" i="1" s="1"/>
  <c r="I7371" i="1"/>
  <c r="F7371" i="1"/>
  <c r="C7371" i="1"/>
  <c r="K7370" i="1"/>
  <c r="J7370" i="1"/>
  <c r="I7370" i="1"/>
  <c r="F7370" i="1"/>
  <c r="C7370" i="1"/>
  <c r="K7369" i="1"/>
  <c r="J7369" i="1"/>
  <c r="I7369" i="1"/>
  <c r="F7369" i="1"/>
  <c r="C7369" i="1"/>
  <c r="J7368" i="1"/>
  <c r="K7368" i="1" s="1"/>
  <c r="I7368" i="1"/>
  <c r="F7368" i="1"/>
  <c r="C7368" i="1"/>
  <c r="J7367" i="1"/>
  <c r="K7367" i="1" s="1"/>
  <c r="I7367" i="1"/>
  <c r="F7367" i="1"/>
  <c r="C7367" i="1"/>
  <c r="K7366" i="1"/>
  <c r="J7366" i="1"/>
  <c r="I7366" i="1"/>
  <c r="F7366" i="1"/>
  <c r="C7366" i="1"/>
  <c r="K7365" i="1"/>
  <c r="J7365" i="1"/>
  <c r="I7365" i="1"/>
  <c r="F7365" i="1"/>
  <c r="C7365" i="1"/>
  <c r="J7364" i="1"/>
  <c r="K7364" i="1" s="1"/>
  <c r="I7364" i="1"/>
  <c r="F7364" i="1"/>
  <c r="C7364" i="1"/>
  <c r="K7363" i="1"/>
  <c r="J7363" i="1"/>
  <c r="I7363" i="1"/>
  <c r="F7363" i="1"/>
  <c r="C7363" i="1"/>
  <c r="K7362" i="1"/>
  <c r="J7362" i="1"/>
  <c r="I7362" i="1"/>
  <c r="F7362" i="1"/>
  <c r="C7362" i="1"/>
  <c r="K7361" i="1"/>
  <c r="J7361" i="1"/>
  <c r="I7361" i="1"/>
  <c r="F7361" i="1"/>
  <c r="C7361" i="1"/>
  <c r="J7360" i="1"/>
  <c r="K7360" i="1" s="1"/>
  <c r="I7360" i="1"/>
  <c r="F7360" i="1"/>
  <c r="C7360" i="1"/>
  <c r="J7359" i="1"/>
  <c r="K7359" i="1" s="1"/>
  <c r="I7359" i="1"/>
  <c r="F7359" i="1"/>
  <c r="C7359" i="1"/>
  <c r="K7358" i="1"/>
  <c r="J7358" i="1"/>
  <c r="I7358" i="1"/>
  <c r="F7358" i="1"/>
  <c r="C7358" i="1"/>
  <c r="K7357" i="1"/>
  <c r="J7357" i="1"/>
  <c r="I7357" i="1"/>
  <c r="F7357" i="1"/>
  <c r="C7357" i="1"/>
  <c r="J7356" i="1"/>
  <c r="K7356" i="1" s="1"/>
  <c r="I7356" i="1"/>
  <c r="F7356" i="1"/>
  <c r="C7356" i="1"/>
  <c r="J7355" i="1"/>
  <c r="K7355" i="1" s="1"/>
  <c r="I7355" i="1"/>
  <c r="F7355" i="1"/>
  <c r="C7355" i="1"/>
  <c r="K7354" i="1"/>
  <c r="J7354" i="1"/>
  <c r="I7354" i="1"/>
  <c r="F7354" i="1"/>
  <c r="C7354" i="1"/>
  <c r="K7353" i="1"/>
  <c r="J7353" i="1"/>
  <c r="I7353" i="1"/>
  <c r="F7353" i="1"/>
  <c r="C7353" i="1"/>
  <c r="J7352" i="1"/>
  <c r="K7352" i="1" s="1"/>
  <c r="I7352" i="1"/>
  <c r="F7352" i="1"/>
  <c r="C7352" i="1"/>
  <c r="J7351" i="1"/>
  <c r="K7351" i="1" s="1"/>
  <c r="I7351" i="1"/>
  <c r="F7351" i="1"/>
  <c r="C7351" i="1"/>
  <c r="K7350" i="1"/>
  <c r="J7350" i="1"/>
  <c r="I7350" i="1"/>
  <c r="F7350" i="1"/>
  <c r="C7350" i="1"/>
  <c r="K7349" i="1"/>
  <c r="J7349" i="1"/>
  <c r="I7349" i="1"/>
  <c r="F7349" i="1"/>
  <c r="C7349" i="1"/>
  <c r="J7348" i="1"/>
  <c r="K7348" i="1" s="1"/>
  <c r="I7348" i="1"/>
  <c r="F7348" i="1"/>
  <c r="C7348" i="1"/>
  <c r="K7347" i="1"/>
  <c r="J7347" i="1"/>
  <c r="I7347" i="1"/>
  <c r="F7347" i="1"/>
  <c r="C7347" i="1"/>
  <c r="K7346" i="1"/>
  <c r="J7346" i="1"/>
  <c r="I7346" i="1"/>
  <c r="F7346" i="1"/>
  <c r="C7346" i="1"/>
  <c r="K7345" i="1"/>
  <c r="J7345" i="1"/>
  <c r="I7345" i="1"/>
  <c r="F7345" i="1"/>
  <c r="C7345" i="1"/>
  <c r="J7344" i="1"/>
  <c r="K7344" i="1" s="1"/>
  <c r="I7344" i="1"/>
  <c r="F7344" i="1"/>
  <c r="C7344" i="1"/>
  <c r="J7343" i="1"/>
  <c r="K7343" i="1" s="1"/>
  <c r="I7343" i="1"/>
  <c r="F7343" i="1"/>
  <c r="C7343" i="1"/>
  <c r="K7342" i="1"/>
  <c r="J7342" i="1"/>
  <c r="I7342" i="1"/>
  <c r="F7342" i="1"/>
  <c r="C7342" i="1"/>
  <c r="K7341" i="1"/>
  <c r="J7341" i="1"/>
  <c r="I7341" i="1"/>
  <c r="F7341" i="1"/>
  <c r="C7341" i="1"/>
  <c r="J7340" i="1"/>
  <c r="K7340" i="1" s="1"/>
  <c r="I7340" i="1"/>
  <c r="F7340" i="1"/>
  <c r="C7340" i="1"/>
  <c r="J7339" i="1"/>
  <c r="K7339" i="1" s="1"/>
  <c r="I7339" i="1"/>
  <c r="F7339" i="1"/>
  <c r="C7339" i="1"/>
  <c r="K7338" i="1"/>
  <c r="J7338" i="1"/>
  <c r="I7338" i="1"/>
  <c r="F7338" i="1"/>
  <c r="C7338" i="1"/>
  <c r="K7337" i="1"/>
  <c r="J7337" i="1"/>
  <c r="I7337" i="1"/>
  <c r="F7337" i="1"/>
  <c r="C7337" i="1"/>
  <c r="J7336" i="1"/>
  <c r="K7336" i="1" s="1"/>
  <c r="I7336" i="1"/>
  <c r="F7336" i="1"/>
  <c r="C7336" i="1"/>
  <c r="J7335" i="1"/>
  <c r="K7335" i="1" s="1"/>
  <c r="I7335" i="1"/>
  <c r="F7335" i="1"/>
  <c r="C7335" i="1"/>
  <c r="K7334" i="1"/>
  <c r="J7334" i="1"/>
  <c r="I7334" i="1"/>
  <c r="F7334" i="1"/>
  <c r="C7334" i="1"/>
  <c r="K7333" i="1"/>
  <c r="J7333" i="1"/>
  <c r="I7333" i="1"/>
  <c r="F7333" i="1"/>
  <c r="C7333" i="1"/>
  <c r="J7332" i="1"/>
  <c r="K7332" i="1" s="1"/>
  <c r="I7332" i="1"/>
  <c r="F7332" i="1"/>
  <c r="C7332" i="1"/>
  <c r="K7331" i="1"/>
  <c r="J7331" i="1"/>
  <c r="I7331" i="1"/>
  <c r="F7331" i="1"/>
  <c r="C7331" i="1"/>
  <c r="K7330" i="1"/>
  <c r="J7330" i="1"/>
  <c r="I7330" i="1"/>
  <c r="F7330" i="1"/>
  <c r="C7330" i="1"/>
  <c r="K7329" i="1"/>
  <c r="J7329" i="1"/>
  <c r="I7329" i="1"/>
  <c r="F7329" i="1"/>
  <c r="C7329" i="1"/>
  <c r="J7328" i="1"/>
  <c r="K7328" i="1" s="1"/>
  <c r="I7328" i="1"/>
  <c r="F7328" i="1"/>
  <c r="C7328" i="1"/>
  <c r="J7327" i="1"/>
  <c r="K7327" i="1" s="1"/>
  <c r="I7327" i="1"/>
  <c r="F7327" i="1"/>
  <c r="C7327" i="1"/>
  <c r="K7326" i="1"/>
  <c r="J7326" i="1"/>
  <c r="I7326" i="1"/>
  <c r="F7326" i="1"/>
  <c r="C7326" i="1"/>
  <c r="K7325" i="1"/>
  <c r="J7325" i="1"/>
  <c r="I7325" i="1"/>
  <c r="F7325" i="1"/>
  <c r="C7325" i="1"/>
  <c r="J7324" i="1"/>
  <c r="K7324" i="1" s="1"/>
  <c r="I7324" i="1"/>
  <c r="F7324" i="1"/>
  <c r="C7324" i="1"/>
  <c r="J7323" i="1"/>
  <c r="K7323" i="1" s="1"/>
  <c r="I7323" i="1"/>
  <c r="F7323" i="1"/>
  <c r="C7323" i="1"/>
  <c r="K7322" i="1"/>
  <c r="J7322" i="1"/>
  <c r="I7322" i="1"/>
  <c r="F7322" i="1"/>
  <c r="C7322" i="1"/>
  <c r="K7321" i="1"/>
  <c r="J7321" i="1"/>
  <c r="I7321" i="1"/>
  <c r="F7321" i="1"/>
  <c r="C7321" i="1"/>
  <c r="J7320" i="1"/>
  <c r="K7320" i="1" s="1"/>
  <c r="I7320" i="1"/>
  <c r="F7320" i="1"/>
  <c r="C7320" i="1"/>
  <c r="J7319" i="1"/>
  <c r="K7319" i="1" s="1"/>
  <c r="I7319" i="1"/>
  <c r="F7319" i="1"/>
  <c r="C7319" i="1"/>
  <c r="K7318" i="1"/>
  <c r="J7318" i="1"/>
  <c r="I7318" i="1"/>
  <c r="F7318" i="1"/>
  <c r="C7318" i="1"/>
  <c r="K7317" i="1"/>
  <c r="J7317" i="1"/>
  <c r="I7317" i="1"/>
  <c r="F7317" i="1"/>
  <c r="C7317" i="1"/>
  <c r="J7316" i="1"/>
  <c r="K7316" i="1" s="1"/>
  <c r="I7316" i="1"/>
  <c r="F7316" i="1"/>
  <c r="C7316" i="1"/>
  <c r="K7315" i="1"/>
  <c r="J7315" i="1"/>
  <c r="I7315" i="1"/>
  <c r="F7315" i="1"/>
  <c r="C7315" i="1"/>
  <c r="K7314" i="1"/>
  <c r="J7314" i="1"/>
  <c r="I7314" i="1"/>
  <c r="F7314" i="1"/>
  <c r="C7314" i="1"/>
  <c r="K7313" i="1"/>
  <c r="J7313" i="1"/>
  <c r="I7313" i="1"/>
  <c r="F7313" i="1"/>
  <c r="C7313" i="1"/>
  <c r="J7312" i="1"/>
  <c r="K7312" i="1" s="1"/>
  <c r="I7312" i="1"/>
  <c r="F7312" i="1"/>
  <c r="C7312" i="1"/>
  <c r="J7311" i="1"/>
  <c r="K7311" i="1" s="1"/>
  <c r="I7311" i="1"/>
  <c r="F7311" i="1"/>
  <c r="C7311" i="1"/>
  <c r="K7310" i="1"/>
  <c r="J7310" i="1"/>
  <c r="I7310" i="1"/>
  <c r="F7310" i="1"/>
  <c r="C7310" i="1"/>
  <c r="K7309" i="1"/>
  <c r="J7309" i="1"/>
  <c r="I7309" i="1"/>
  <c r="F7309" i="1"/>
  <c r="C7309" i="1"/>
  <c r="J7308" i="1"/>
  <c r="K7308" i="1" s="1"/>
  <c r="I7308" i="1"/>
  <c r="F7308" i="1"/>
  <c r="C7308" i="1"/>
  <c r="J7307" i="1"/>
  <c r="K7307" i="1" s="1"/>
  <c r="I7307" i="1"/>
  <c r="F7307" i="1"/>
  <c r="C7307" i="1"/>
  <c r="K7306" i="1"/>
  <c r="J7306" i="1"/>
  <c r="I7306" i="1"/>
  <c r="F7306" i="1"/>
  <c r="C7306" i="1"/>
  <c r="K7305" i="1"/>
  <c r="J7305" i="1"/>
  <c r="I7305" i="1"/>
  <c r="F7305" i="1"/>
  <c r="C7305" i="1"/>
  <c r="J7304" i="1"/>
  <c r="K7304" i="1" s="1"/>
  <c r="I7304" i="1"/>
  <c r="F7304" i="1"/>
  <c r="C7304" i="1"/>
  <c r="J7303" i="1"/>
  <c r="K7303" i="1" s="1"/>
  <c r="I7303" i="1"/>
  <c r="F7303" i="1"/>
  <c r="C7303" i="1"/>
  <c r="K7302" i="1"/>
  <c r="J7302" i="1"/>
  <c r="I7302" i="1"/>
  <c r="F7302" i="1"/>
  <c r="C7302" i="1"/>
  <c r="K7301" i="1"/>
  <c r="J7301" i="1"/>
  <c r="I7301" i="1"/>
  <c r="F7301" i="1"/>
  <c r="C7301" i="1"/>
  <c r="J7300" i="1"/>
  <c r="K7300" i="1" s="1"/>
  <c r="I7300" i="1"/>
  <c r="F7300" i="1"/>
  <c r="C7300" i="1"/>
  <c r="K7299" i="1"/>
  <c r="J7299" i="1"/>
  <c r="I7299" i="1"/>
  <c r="F7299" i="1"/>
  <c r="C7299" i="1"/>
  <c r="K7298" i="1"/>
  <c r="J7298" i="1"/>
  <c r="I7298" i="1"/>
  <c r="F7298" i="1"/>
  <c r="C7298" i="1"/>
  <c r="K7297" i="1"/>
  <c r="J7297" i="1"/>
  <c r="I7297" i="1"/>
  <c r="F7297" i="1"/>
  <c r="C7297" i="1"/>
  <c r="J7296" i="1"/>
  <c r="K7296" i="1" s="1"/>
  <c r="I7296" i="1"/>
  <c r="F7296" i="1"/>
  <c r="C7296" i="1"/>
  <c r="J7295" i="1"/>
  <c r="K7295" i="1" s="1"/>
  <c r="I7295" i="1"/>
  <c r="F7295" i="1"/>
  <c r="C7295" i="1"/>
  <c r="K7294" i="1"/>
  <c r="J7294" i="1"/>
  <c r="I7294" i="1"/>
  <c r="F7294" i="1"/>
  <c r="C7294" i="1"/>
  <c r="K7293" i="1"/>
  <c r="J7293" i="1"/>
  <c r="I7293" i="1"/>
  <c r="F7293" i="1"/>
  <c r="C7293" i="1"/>
  <c r="J7292" i="1"/>
  <c r="K7292" i="1" s="1"/>
  <c r="I7292" i="1"/>
  <c r="F7292" i="1"/>
  <c r="C7292" i="1"/>
  <c r="J7291" i="1"/>
  <c r="K7291" i="1" s="1"/>
  <c r="I7291" i="1"/>
  <c r="F7291" i="1"/>
  <c r="C7291" i="1"/>
  <c r="K7290" i="1"/>
  <c r="J7290" i="1"/>
  <c r="I7290" i="1"/>
  <c r="F7290" i="1"/>
  <c r="C7290" i="1"/>
  <c r="K7289" i="1"/>
  <c r="J7289" i="1"/>
  <c r="I7289" i="1"/>
  <c r="F7289" i="1"/>
  <c r="C7289" i="1"/>
  <c r="J7288" i="1"/>
  <c r="K7288" i="1" s="1"/>
  <c r="I7288" i="1"/>
  <c r="F7288" i="1"/>
  <c r="C7288" i="1"/>
  <c r="J7287" i="1"/>
  <c r="K7287" i="1" s="1"/>
  <c r="I7287" i="1"/>
  <c r="F7287" i="1"/>
  <c r="C7287" i="1"/>
  <c r="K7286" i="1"/>
  <c r="J7286" i="1"/>
  <c r="I7286" i="1"/>
  <c r="F7286" i="1"/>
  <c r="C7286" i="1"/>
  <c r="K7285" i="1"/>
  <c r="J7285" i="1"/>
  <c r="I7285" i="1"/>
  <c r="F7285" i="1"/>
  <c r="C7285" i="1"/>
  <c r="J7284" i="1"/>
  <c r="K7284" i="1" s="1"/>
  <c r="I7284" i="1"/>
  <c r="F7284" i="1"/>
  <c r="C7284" i="1"/>
  <c r="K7283" i="1"/>
  <c r="J7283" i="1"/>
  <c r="I7283" i="1"/>
  <c r="F7283" i="1"/>
  <c r="C7283" i="1"/>
  <c r="K7282" i="1"/>
  <c r="J7282" i="1"/>
  <c r="I7282" i="1"/>
  <c r="F7282" i="1"/>
  <c r="C7282" i="1"/>
  <c r="K7281" i="1"/>
  <c r="J7281" i="1"/>
  <c r="I7281" i="1"/>
  <c r="F7281" i="1"/>
  <c r="C7281" i="1"/>
  <c r="J7280" i="1"/>
  <c r="K7280" i="1" s="1"/>
  <c r="I7280" i="1"/>
  <c r="F7280" i="1"/>
  <c r="C7280" i="1"/>
  <c r="J7279" i="1"/>
  <c r="K7279" i="1" s="1"/>
  <c r="I7279" i="1"/>
  <c r="F7279" i="1"/>
  <c r="C7279" i="1"/>
  <c r="K7278" i="1"/>
  <c r="J7278" i="1"/>
  <c r="I7278" i="1"/>
  <c r="F7278" i="1"/>
  <c r="C7278" i="1"/>
  <c r="K7277" i="1"/>
  <c r="J7277" i="1"/>
  <c r="I7277" i="1"/>
  <c r="F7277" i="1"/>
  <c r="C7277" i="1"/>
  <c r="J7276" i="1"/>
  <c r="K7276" i="1" s="1"/>
  <c r="I7276" i="1"/>
  <c r="F7276" i="1"/>
  <c r="C7276" i="1"/>
  <c r="J7275" i="1"/>
  <c r="K7275" i="1" s="1"/>
  <c r="I7275" i="1"/>
  <c r="F7275" i="1"/>
  <c r="C7275" i="1"/>
  <c r="K7274" i="1"/>
  <c r="J7274" i="1"/>
  <c r="I7274" i="1"/>
  <c r="F7274" i="1"/>
  <c r="C7274" i="1"/>
  <c r="K7273" i="1"/>
  <c r="J7273" i="1"/>
  <c r="I7273" i="1"/>
  <c r="F7273" i="1"/>
  <c r="C7273" i="1"/>
  <c r="J7272" i="1"/>
  <c r="K7272" i="1" s="1"/>
  <c r="I7272" i="1"/>
  <c r="F7272" i="1"/>
  <c r="C7272" i="1"/>
  <c r="J7271" i="1"/>
  <c r="K7271" i="1" s="1"/>
  <c r="I7271" i="1"/>
  <c r="F7271" i="1"/>
  <c r="C7271" i="1"/>
  <c r="K7270" i="1"/>
  <c r="J7270" i="1"/>
  <c r="I7270" i="1"/>
  <c r="F7270" i="1"/>
  <c r="C7270" i="1"/>
  <c r="K7269" i="1"/>
  <c r="J7269" i="1"/>
  <c r="I7269" i="1"/>
  <c r="F7269" i="1"/>
  <c r="C7269" i="1"/>
  <c r="J7268" i="1"/>
  <c r="K7268" i="1" s="1"/>
  <c r="I7268" i="1"/>
  <c r="F7268" i="1"/>
  <c r="C7268" i="1"/>
  <c r="K7267" i="1"/>
  <c r="J7267" i="1"/>
  <c r="I7267" i="1"/>
  <c r="F7267" i="1"/>
  <c r="C7267" i="1"/>
  <c r="K7266" i="1"/>
  <c r="J7266" i="1"/>
  <c r="I7266" i="1"/>
  <c r="F7266" i="1"/>
  <c r="C7266" i="1"/>
  <c r="K7265" i="1"/>
  <c r="J7265" i="1"/>
  <c r="I7265" i="1"/>
  <c r="F7265" i="1"/>
  <c r="C7265" i="1"/>
  <c r="J7264" i="1"/>
  <c r="K7264" i="1" s="1"/>
  <c r="I7264" i="1"/>
  <c r="F7264" i="1"/>
  <c r="C7264" i="1"/>
  <c r="K7263" i="1"/>
  <c r="J7263" i="1"/>
  <c r="I7263" i="1"/>
  <c r="F7263" i="1"/>
  <c r="C7263" i="1"/>
  <c r="K7262" i="1"/>
  <c r="J7262" i="1"/>
  <c r="I7262" i="1"/>
  <c r="F7262" i="1"/>
  <c r="C7262" i="1"/>
  <c r="K7261" i="1"/>
  <c r="J7261" i="1"/>
  <c r="I7261" i="1"/>
  <c r="F7261" i="1"/>
  <c r="C7261" i="1"/>
  <c r="J7260" i="1"/>
  <c r="K7260" i="1" s="1"/>
  <c r="I7260" i="1"/>
  <c r="F7260" i="1"/>
  <c r="C7260" i="1"/>
  <c r="J7259" i="1"/>
  <c r="K7259" i="1" s="1"/>
  <c r="I7259" i="1"/>
  <c r="F7259" i="1"/>
  <c r="C7259" i="1"/>
  <c r="K7258" i="1"/>
  <c r="J7258" i="1"/>
  <c r="I7258" i="1"/>
  <c r="F7258" i="1"/>
  <c r="C7258" i="1"/>
  <c r="K7257" i="1"/>
  <c r="J7257" i="1"/>
  <c r="I7257" i="1"/>
  <c r="F7257" i="1"/>
  <c r="C7257" i="1"/>
  <c r="J7256" i="1"/>
  <c r="K7256" i="1" s="1"/>
  <c r="I7256" i="1"/>
  <c r="F7256" i="1"/>
  <c r="C7256" i="1"/>
  <c r="J7255" i="1"/>
  <c r="K7255" i="1" s="1"/>
  <c r="I7255" i="1"/>
  <c r="F7255" i="1"/>
  <c r="C7255" i="1"/>
  <c r="K7254" i="1"/>
  <c r="J7254" i="1"/>
  <c r="I7254" i="1"/>
  <c r="F7254" i="1"/>
  <c r="C7254" i="1"/>
  <c r="K7253" i="1"/>
  <c r="J7253" i="1"/>
  <c r="I7253" i="1"/>
  <c r="F7253" i="1"/>
  <c r="C7253" i="1"/>
  <c r="J7252" i="1"/>
  <c r="K7252" i="1" s="1"/>
  <c r="I7252" i="1"/>
  <c r="F7252" i="1"/>
  <c r="C7252" i="1"/>
  <c r="K7251" i="1"/>
  <c r="J7251" i="1"/>
  <c r="I7251" i="1"/>
  <c r="F7251" i="1"/>
  <c r="C7251" i="1"/>
  <c r="K7250" i="1"/>
  <c r="J7250" i="1"/>
  <c r="I7250" i="1"/>
  <c r="F7250" i="1"/>
  <c r="C7250" i="1"/>
  <c r="K7249" i="1"/>
  <c r="J7249" i="1"/>
  <c r="I7249" i="1"/>
  <c r="F7249" i="1"/>
  <c r="C7249" i="1"/>
  <c r="J7248" i="1"/>
  <c r="K7248" i="1" s="1"/>
  <c r="I7248" i="1"/>
  <c r="F7248" i="1"/>
  <c r="C7248" i="1"/>
  <c r="J7247" i="1"/>
  <c r="K7247" i="1" s="1"/>
  <c r="I7247" i="1"/>
  <c r="F7247" i="1"/>
  <c r="C7247" i="1"/>
  <c r="K7246" i="1"/>
  <c r="J7246" i="1"/>
  <c r="I7246" i="1"/>
  <c r="F7246" i="1"/>
  <c r="C7246" i="1"/>
  <c r="K7245" i="1"/>
  <c r="J7245" i="1"/>
  <c r="I7245" i="1"/>
  <c r="F7245" i="1"/>
  <c r="C7245" i="1"/>
  <c r="J7244" i="1"/>
  <c r="K7244" i="1" s="1"/>
  <c r="I7244" i="1"/>
  <c r="F7244" i="1"/>
  <c r="C7244" i="1"/>
  <c r="J7243" i="1"/>
  <c r="K7243" i="1" s="1"/>
  <c r="I7243" i="1"/>
  <c r="F7243" i="1"/>
  <c r="C7243" i="1"/>
  <c r="K7242" i="1"/>
  <c r="J7242" i="1"/>
  <c r="I7242" i="1"/>
  <c r="F7242" i="1"/>
  <c r="C7242" i="1"/>
  <c r="K7241" i="1"/>
  <c r="J7241" i="1"/>
  <c r="I7241" i="1"/>
  <c r="F7241" i="1"/>
  <c r="C7241" i="1"/>
  <c r="J7240" i="1"/>
  <c r="K7240" i="1" s="1"/>
  <c r="I7240" i="1"/>
  <c r="F7240" i="1"/>
  <c r="C7240" i="1"/>
  <c r="J7239" i="1"/>
  <c r="K7239" i="1" s="1"/>
  <c r="I7239" i="1"/>
  <c r="F7239" i="1"/>
  <c r="C7239" i="1"/>
  <c r="K7238" i="1"/>
  <c r="J7238" i="1"/>
  <c r="I7238" i="1"/>
  <c r="F7238" i="1"/>
  <c r="C7238" i="1"/>
  <c r="K7237" i="1"/>
  <c r="J7237" i="1"/>
  <c r="I7237" i="1"/>
  <c r="F7237" i="1"/>
  <c r="C7237" i="1"/>
  <c r="J7236" i="1"/>
  <c r="K7236" i="1" s="1"/>
  <c r="I7236" i="1"/>
  <c r="F7236" i="1"/>
  <c r="C7236" i="1"/>
  <c r="K7235" i="1"/>
  <c r="J7235" i="1"/>
  <c r="I7235" i="1"/>
  <c r="F7235" i="1"/>
  <c r="C7235" i="1"/>
  <c r="K7234" i="1"/>
  <c r="J7234" i="1"/>
  <c r="I7234" i="1"/>
  <c r="F7234" i="1"/>
  <c r="C7234" i="1"/>
  <c r="K7233" i="1"/>
  <c r="J7233" i="1"/>
  <c r="I7233" i="1"/>
  <c r="F7233" i="1"/>
  <c r="C7233" i="1"/>
  <c r="J7232" i="1"/>
  <c r="K7232" i="1" s="1"/>
  <c r="I7232" i="1"/>
  <c r="F7232" i="1"/>
  <c r="C7232" i="1"/>
  <c r="K7231" i="1"/>
  <c r="J7231" i="1"/>
  <c r="I7231" i="1"/>
  <c r="F7231" i="1"/>
  <c r="C7231" i="1"/>
  <c r="K7230" i="1"/>
  <c r="J7230" i="1"/>
  <c r="I7230" i="1"/>
  <c r="F7230" i="1"/>
  <c r="C7230" i="1"/>
  <c r="K7229" i="1"/>
  <c r="J7229" i="1"/>
  <c r="I7229" i="1"/>
  <c r="F7229" i="1"/>
  <c r="C7229" i="1"/>
  <c r="J7228" i="1"/>
  <c r="K7228" i="1" s="1"/>
  <c r="I7228" i="1"/>
  <c r="F7228" i="1"/>
  <c r="C7228" i="1"/>
  <c r="J7227" i="1"/>
  <c r="K7227" i="1" s="1"/>
  <c r="I7227" i="1"/>
  <c r="F7227" i="1"/>
  <c r="C7227" i="1"/>
  <c r="K7226" i="1"/>
  <c r="J7226" i="1"/>
  <c r="I7226" i="1"/>
  <c r="F7226" i="1"/>
  <c r="C7226" i="1"/>
  <c r="K7225" i="1"/>
  <c r="J7225" i="1"/>
  <c r="I7225" i="1"/>
  <c r="F7225" i="1"/>
  <c r="C7225" i="1"/>
  <c r="J7224" i="1"/>
  <c r="K7224" i="1" s="1"/>
  <c r="I7224" i="1"/>
  <c r="F7224" i="1"/>
  <c r="C7224" i="1"/>
  <c r="J7223" i="1"/>
  <c r="K7223" i="1" s="1"/>
  <c r="I7223" i="1"/>
  <c r="F7223" i="1"/>
  <c r="C7223" i="1"/>
  <c r="K7222" i="1"/>
  <c r="J7222" i="1"/>
  <c r="I7222" i="1"/>
  <c r="F7222" i="1"/>
  <c r="C7222" i="1"/>
  <c r="K7221" i="1"/>
  <c r="J7221" i="1"/>
  <c r="I7221" i="1"/>
  <c r="F7221" i="1"/>
  <c r="C7221" i="1"/>
  <c r="J7220" i="1"/>
  <c r="K7220" i="1" s="1"/>
  <c r="I7220" i="1"/>
  <c r="F7220" i="1"/>
  <c r="C7220" i="1"/>
  <c r="K7219" i="1"/>
  <c r="J7219" i="1"/>
  <c r="I7219" i="1"/>
  <c r="F7219" i="1"/>
  <c r="C7219" i="1"/>
  <c r="K7218" i="1"/>
  <c r="J7218" i="1"/>
  <c r="I7218" i="1"/>
  <c r="F7218" i="1"/>
  <c r="C7218" i="1"/>
  <c r="K7217" i="1"/>
  <c r="J7217" i="1"/>
  <c r="I7217" i="1"/>
  <c r="F7217" i="1"/>
  <c r="C7217" i="1"/>
  <c r="J7216" i="1"/>
  <c r="K7216" i="1" s="1"/>
  <c r="I7216" i="1"/>
  <c r="F7216" i="1"/>
  <c r="C7216" i="1"/>
  <c r="J7215" i="1"/>
  <c r="K7215" i="1" s="1"/>
  <c r="I7215" i="1"/>
  <c r="F7215" i="1"/>
  <c r="C7215" i="1"/>
  <c r="K7214" i="1"/>
  <c r="J7214" i="1"/>
  <c r="I7214" i="1"/>
  <c r="F7214" i="1"/>
  <c r="C7214" i="1"/>
  <c r="K7213" i="1"/>
  <c r="J7213" i="1"/>
  <c r="I7213" i="1"/>
  <c r="F7213" i="1"/>
  <c r="C7213" i="1"/>
  <c r="J7212" i="1"/>
  <c r="K7212" i="1" s="1"/>
  <c r="I7212" i="1"/>
  <c r="F7212" i="1"/>
  <c r="C7212" i="1"/>
  <c r="J7211" i="1"/>
  <c r="K7211" i="1" s="1"/>
  <c r="I7211" i="1"/>
  <c r="F7211" i="1"/>
  <c r="C7211" i="1"/>
  <c r="K7210" i="1"/>
  <c r="J7210" i="1"/>
  <c r="I7210" i="1"/>
  <c r="F7210" i="1"/>
  <c r="C7210" i="1"/>
  <c r="K7209" i="1"/>
  <c r="J7209" i="1"/>
  <c r="I7209" i="1"/>
  <c r="F7209" i="1"/>
  <c r="C7209" i="1"/>
  <c r="J7208" i="1"/>
  <c r="K7208" i="1" s="1"/>
  <c r="I7208" i="1"/>
  <c r="F7208" i="1"/>
  <c r="C7208" i="1"/>
  <c r="J7207" i="1"/>
  <c r="K7207" i="1" s="1"/>
  <c r="I7207" i="1"/>
  <c r="F7207" i="1"/>
  <c r="C7207" i="1"/>
  <c r="K7206" i="1"/>
  <c r="J7206" i="1"/>
  <c r="I7206" i="1"/>
  <c r="F7206" i="1"/>
  <c r="C7206" i="1"/>
  <c r="K7205" i="1"/>
  <c r="J7205" i="1"/>
  <c r="I7205" i="1"/>
  <c r="F7205" i="1"/>
  <c r="C7205" i="1"/>
  <c r="J7204" i="1"/>
  <c r="K7204" i="1" s="1"/>
  <c r="I7204" i="1"/>
  <c r="F7204" i="1"/>
  <c r="C7204" i="1"/>
  <c r="K7203" i="1"/>
  <c r="J7203" i="1"/>
  <c r="I7203" i="1"/>
  <c r="F7203" i="1"/>
  <c r="C7203" i="1"/>
  <c r="K7202" i="1"/>
  <c r="J7202" i="1"/>
  <c r="I7202" i="1"/>
  <c r="F7202" i="1"/>
  <c r="C7202" i="1"/>
  <c r="K7201" i="1"/>
  <c r="J7201" i="1"/>
  <c r="I7201" i="1"/>
  <c r="F7201" i="1"/>
  <c r="C7201" i="1"/>
  <c r="J7200" i="1"/>
  <c r="K7200" i="1" s="1"/>
  <c r="I7200" i="1"/>
  <c r="F7200" i="1"/>
  <c r="C7200" i="1"/>
  <c r="K7199" i="1"/>
  <c r="J7199" i="1"/>
  <c r="I7199" i="1"/>
  <c r="F7199" i="1"/>
  <c r="C7199" i="1"/>
  <c r="K7198" i="1"/>
  <c r="J7198" i="1"/>
  <c r="I7198" i="1"/>
  <c r="F7198" i="1"/>
  <c r="C7198" i="1"/>
  <c r="K7197" i="1"/>
  <c r="J7197" i="1"/>
  <c r="I7197" i="1"/>
  <c r="F7197" i="1"/>
  <c r="C7197" i="1"/>
  <c r="J7196" i="1"/>
  <c r="K7196" i="1" s="1"/>
  <c r="I7196" i="1"/>
  <c r="F7196" i="1"/>
  <c r="C7196" i="1"/>
  <c r="J7195" i="1"/>
  <c r="K7195" i="1" s="1"/>
  <c r="I7195" i="1"/>
  <c r="F7195" i="1"/>
  <c r="C7195" i="1"/>
  <c r="K7194" i="1"/>
  <c r="J7194" i="1"/>
  <c r="I7194" i="1"/>
  <c r="F7194" i="1"/>
  <c r="C7194" i="1"/>
  <c r="K7193" i="1"/>
  <c r="J7193" i="1"/>
  <c r="I7193" i="1"/>
  <c r="F7193" i="1"/>
  <c r="C7193" i="1"/>
  <c r="J7192" i="1"/>
  <c r="K7192" i="1" s="1"/>
  <c r="I7192" i="1"/>
  <c r="F7192" i="1"/>
  <c r="C7192" i="1"/>
  <c r="J7191" i="1"/>
  <c r="K7191" i="1" s="1"/>
  <c r="I7191" i="1"/>
  <c r="F7191" i="1"/>
  <c r="C7191" i="1"/>
  <c r="K7190" i="1"/>
  <c r="J7190" i="1"/>
  <c r="I7190" i="1"/>
  <c r="F7190" i="1"/>
  <c r="C7190" i="1"/>
  <c r="K7189" i="1"/>
  <c r="J7189" i="1"/>
  <c r="I7189" i="1"/>
  <c r="F7189" i="1"/>
  <c r="C7189" i="1"/>
  <c r="J7188" i="1"/>
  <c r="K7188" i="1" s="1"/>
  <c r="I7188" i="1"/>
  <c r="F7188" i="1"/>
  <c r="C7188" i="1"/>
  <c r="K7187" i="1"/>
  <c r="J7187" i="1"/>
  <c r="I7187" i="1"/>
  <c r="F7187" i="1"/>
  <c r="C7187" i="1"/>
  <c r="K7186" i="1"/>
  <c r="J7186" i="1"/>
  <c r="I7186" i="1"/>
  <c r="F7186" i="1"/>
  <c r="C7186" i="1"/>
  <c r="K7185" i="1"/>
  <c r="J7185" i="1"/>
  <c r="I7185" i="1"/>
  <c r="F7185" i="1"/>
  <c r="C7185" i="1"/>
  <c r="J7184" i="1"/>
  <c r="K7184" i="1" s="1"/>
  <c r="I7184" i="1"/>
  <c r="F7184" i="1"/>
  <c r="C7184" i="1"/>
  <c r="J7183" i="1"/>
  <c r="K7183" i="1" s="1"/>
  <c r="I7183" i="1"/>
  <c r="F7183" i="1"/>
  <c r="C7183" i="1"/>
  <c r="K7182" i="1"/>
  <c r="J7182" i="1"/>
  <c r="I7182" i="1"/>
  <c r="F7182" i="1"/>
  <c r="C7182" i="1"/>
  <c r="K7181" i="1"/>
  <c r="J7181" i="1"/>
  <c r="I7181" i="1"/>
  <c r="F7181" i="1"/>
  <c r="C7181" i="1"/>
  <c r="J7180" i="1"/>
  <c r="K7180" i="1" s="1"/>
  <c r="I7180" i="1"/>
  <c r="F7180" i="1"/>
  <c r="C7180" i="1"/>
  <c r="J7179" i="1"/>
  <c r="K7179" i="1" s="1"/>
  <c r="I7179" i="1"/>
  <c r="F7179" i="1"/>
  <c r="C7179" i="1"/>
  <c r="K7178" i="1"/>
  <c r="J7178" i="1"/>
  <c r="I7178" i="1"/>
  <c r="F7178" i="1"/>
  <c r="C7178" i="1"/>
  <c r="K7177" i="1"/>
  <c r="J7177" i="1"/>
  <c r="I7177" i="1"/>
  <c r="F7177" i="1"/>
  <c r="C7177" i="1"/>
  <c r="J7176" i="1"/>
  <c r="K7176" i="1" s="1"/>
  <c r="I7176" i="1"/>
  <c r="F7176" i="1"/>
  <c r="C7176" i="1"/>
  <c r="J7175" i="1"/>
  <c r="K7175" i="1" s="1"/>
  <c r="I7175" i="1"/>
  <c r="F7175" i="1"/>
  <c r="C7175" i="1"/>
  <c r="K7174" i="1"/>
  <c r="J7174" i="1"/>
  <c r="I7174" i="1"/>
  <c r="F7174" i="1"/>
  <c r="C7174" i="1"/>
  <c r="K7173" i="1"/>
  <c r="J7173" i="1"/>
  <c r="I7173" i="1"/>
  <c r="F7173" i="1"/>
  <c r="C7173" i="1"/>
  <c r="J7172" i="1"/>
  <c r="K7172" i="1" s="1"/>
  <c r="I7172" i="1"/>
  <c r="F7172" i="1"/>
  <c r="C7172" i="1"/>
  <c r="K7171" i="1"/>
  <c r="J7171" i="1"/>
  <c r="I7171" i="1"/>
  <c r="F7171" i="1"/>
  <c r="C7171" i="1"/>
  <c r="K7170" i="1"/>
  <c r="J7170" i="1"/>
  <c r="I7170" i="1"/>
  <c r="F7170" i="1"/>
  <c r="C7170" i="1"/>
  <c r="K7169" i="1"/>
  <c r="J7169" i="1"/>
  <c r="I7169" i="1"/>
  <c r="F7169" i="1"/>
  <c r="C7169" i="1"/>
  <c r="J7168" i="1"/>
  <c r="K7168" i="1" s="1"/>
  <c r="I7168" i="1"/>
  <c r="F7168" i="1"/>
  <c r="C7168" i="1"/>
  <c r="K7167" i="1"/>
  <c r="J7167" i="1"/>
  <c r="I7167" i="1"/>
  <c r="F7167" i="1"/>
  <c r="C7167" i="1"/>
  <c r="K7166" i="1"/>
  <c r="J7166" i="1"/>
  <c r="I7166" i="1"/>
  <c r="F7166" i="1"/>
  <c r="C7166" i="1"/>
  <c r="K7165" i="1"/>
  <c r="J7165" i="1"/>
  <c r="I7165" i="1"/>
  <c r="F7165" i="1"/>
  <c r="C7165" i="1"/>
  <c r="J7164" i="1"/>
  <c r="K7164" i="1" s="1"/>
  <c r="I7164" i="1"/>
  <c r="F7164" i="1"/>
  <c r="C7164" i="1"/>
  <c r="J7163" i="1"/>
  <c r="K7163" i="1" s="1"/>
  <c r="I7163" i="1"/>
  <c r="F7163" i="1"/>
  <c r="C7163" i="1"/>
  <c r="K7162" i="1"/>
  <c r="J7162" i="1"/>
  <c r="I7162" i="1"/>
  <c r="F7162" i="1"/>
  <c r="C7162" i="1"/>
  <c r="K7161" i="1"/>
  <c r="J7161" i="1"/>
  <c r="I7161" i="1"/>
  <c r="F7161" i="1"/>
  <c r="C7161" i="1"/>
  <c r="J7160" i="1"/>
  <c r="K7160" i="1" s="1"/>
  <c r="I7160" i="1"/>
  <c r="F7160" i="1"/>
  <c r="C7160" i="1"/>
  <c r="J7159" i="1"/>
  <c r="K7159" i="1" s="1"/>
  <c r="I7159" i="1"/>
  <c r="F7159" i="1"/>
  <c r="C7159" i="1"/>
  <c r="J7158" i="1"/>
  <c r="K7158" i="1" s="1"/>
  <c r="I7158" i="1"/>
  <c r="F7158" i="1"/>
  <c r="C7158" i="1"/>
  <c r="K7157" i="1"/>
  <c r="J7157" i="1"/>
  <c r="I7157" i="1"/>
  <c r="F7157" i="1"/>
  <c r="C7157" i="1"/>
  <c r="J7156" i="1"/>
  <c r="K7156" i="1" s="1"/>
  <c r="I7156" i="1"/>
  <c r="F7156" i="1"/>
  <c r="C7156" i="1"/>
  <c r="K7155" i="1"/>
  <c r="J7155" i="1"/>
  <c r="I7155" i="1"/>
  <c r="F7155" i="1"/>
  <c r="C7155" i="1"/>
  <c r="J7154" i="1"/>
  <c r="K7154" i="1" s="1"/>
  <c r="I7154" i="1"/>
  <c r="F7154" i="1"/>
  <c r="C7154" i="1"/>
  <c r="K7153" i="1"/>
  <c r="J7153" i="1"/>
  <c r="I7153" i="1"/>
  <c r="F7153" i="1"/>
  <c r="C7153" i="1"/>
  <c r="J7152" i="1"/>
  <c r="K7152" i="1" s="1"/>
  <c r="I7152" i="1"/>
  <c r="F7152" i="1"/>
  <c r="C7152" i="1"/>
  <c r="K7151" i="1"/>
  <c r="J7151" i="1"/>
  <c r="I7151" i="1"/>
  <c r="F7151" i="1"/>
  <c r="C7151" i="1"/>
  <c r="K7150" i="1"/>
  <c r="J7150" i="1"/>
  <c r="I7150" i="1"/>
  <c r="F7150" i="1"/>
  <c r="C7150" i="1"/>
  <c r="K7149" i="1"/>
  <c r="J7149" i="1"/>
  <c r="I7149" i="1"/>
  <c r="F7149" i="1"/>
  <c r="C7149" i="1"/>
  <c r="J7148" i="1"/>
  <c r="K7148" i="1" s="1"/>
  <c r="I7148" i="1"/>
  <c r="F7148" i="1"/>
  <c r="C7148" i="1"/>
  <c r="J7147" i="1"/>
  <c r="K7147" i="1" s="1"/>
  <c r="I7147" i="1"/>
  <c r="F7147" i="1"/>
  <c r="C7147" i="1"/>
  <c r="K7146" i="1"/>
  <c r="J7146" i="1"/>
  <c r="I7146" i="1"/>
  <c r="F7146" i="1"/>
  <c r="C7146" i="1"/>
  <c r="K7145" i="1"/>
  <c r="J7145" i="1"/>
  <c r="I7145" i="1"/>
  <c r="F7145" i="1"/>
  <c r="C7145" i="1"/>
  <c r="J7144" i="1"/>
  <c r="K7144" i="1" s="1"/>
  <c r="I7144" i="1"/>
  <c r="F7144" i="1"/>
  <c r="C7144" i="1"/>
  <c r="J7143" i="1"/>
  <c r="K7143" i="1" s="1"/>
  <c r="I7143" i="1"/>
  <c r="F7143" i="1"/>
  <c r="C7143" i="1"/>
  <c r="J7142" i="1"/>
  <c r="K7142" i="1" s="1"/>
  <c r="I7142" i="1"/>
  <c r="F7142" i="1"/>
  <c r="C7142" i="1"/>
  <c r="K7141" i="1"/>
  <c r="J7141" i="1"/>
  <c r="I7141" i="1"/>
  <c r="F7141" i="1"/>
  <c r="C7141" i="1"/>
  <c r="J7140" i="1"/>
  <c r="K7140" i="1" s="1"/>
  <c r="I7140" i="1"/>
  <c r="F7140" i="1"/>
  <c r="C7140" i="1"/>
  <c r="K7139" i="1"/>
  <c r="J7139" i="1"/>
  <c r="I7139" i="1"/>
  <c r="F7139" i="1"/>
  <c r="C7139" i="1"/>
  <c r="J7138" i="1"/>
  <c r="K7138" i="1" s="1"/>
  <c r="I7138" i="1"/>
  <c r="F7138" i="1"/>
  <c r="C7138" i="1"/>
  <c r="K7137" i="1"/>
  <c r="J7137" i="1"/>
  <c r="I7137" i="1"/>
  <c r="F7137" i="1"/>
  <c r="C7137" i="1"/>
  <c r="J7136" i="1"/>
  <c r="K7136" i="1" s="1"/>
  <c r="I7136" i="1"/>
  <c r="F7136" i="1"/>
  <c r="C7136" i="1"/>
  <c r="K7135" i="1"/>
  <c r="J7135" i="1"/>
  <c r="I7135" i="1"/>
  <c r="F7135" i="1"/>
  <c r="C7135" i="1"/>
  <c r="K7134" i="1"/>
  <c r="J7134" i="1"/>
  <c r="I7134" i="1"/>
  <c r="F7134" i="1"/>
  <c r="C7134" i="1"/>
  <c r="K7133" i="1"/>
  <c r="J7133" i="1"/>
  <c r="I7133" i="1"/>
  <c r="F7133" i="1"/>
  <c r="C7133" i="1"/>
  <c r="J7132" i="1"/>
  <c r="K7132" i="1" s="1"/>
  <c r="I7132" i="1"/>
  <c r="F7132" i="1"/>
  <c r="C7132" i="1"/>
  <c r="J7131" i="1"/>
  <c r="K7131" i="1" s="1"/>
  <c r="I7131" i="1"/>
  <c r="F7131" i="1"/>
  <c r="C7131" i="1"/>
  <c r="K7130" i="1"/>
  <c r="J7130" i="1"/>
  <c r="I7130" i="1"/>
  <c r="F7130" i="1"/>
  <c r="C7130" i="1"/>
  <c r="K7129" i="1"/>
  <c r="J7129" i="1"/>
  <c r="I7129" i="1"/>
  <c r="F7129" i="1"/>
  <c r="C7129" i="1"/>
  <c r="J7128" i="1"/>
  <c r="K7128" i="1" s="1"/>
  <c r="I7128" i="1"/>
  <c r="F7128" i="1"/>
  <c r="C7128" i="1"/>
  <c r="J7127" i="1"/>
  <c r="K7127" i="1" s="1"/>
  <c r="I7127" i="1"/>
  <c r="F7127" i="1"/>
  <c r="C7127" i="1"/>
  <c r="J7126" i="1"/>
  <c r="K7126" i="1" s="1"/>
  <c r="I7126" i="1"/>
  <c r="F7126" i="1"/>
  <c r="C7126" i="1"/>
  <c r="K7125" i="1"/>
  <c r="J7125" i="1"/>
  <c r="I7125" i="1"/>
  <c r="F7125" i="1"/>
  <c r="C7125" i="1"/>
  <c r="J7124" i="1"/>
  <c r="K7124" i="1" s="1"/>
  <c r="I7124" i="1"/>
  <c r="F7124" i="1"/>
  <c r="C7124" i="1"/>
  <c r="K7123" i="1"/>
  <c r="J7123" i="1"/>
  <c r="I7123" i="1"/>
  <c r="F7123" i="1"/>
  <c r="C7123" i="1"/>
  <c r="J7122" i="1"/>
  <c r="K7122" i="1" s="1"/>
  <c r="I7122" i="1"/>
  <c r="F7122" i="1"/>
  <c r="C7122" i="1"/>
  <c r="K7121" i="1"/>
  <c r="J7121" i="1"/>
  <c r="I7121" i="1"/>
  <c r="F7121" i="1"/>
  <c r="C7121" i="1"/>
  <c r="J7120" i="1"/>
  <c r="K7120" i="1" s="1"/>
  <c r="I7120" i="1"/>
  <c r="F7120" i="1"/>
  <c r="C7120" i="1"/>
  <c r="K7119" i="1"/>
  <c r="J7119" i="1"/>
  <c r="I7119" i="1"/>
  <c r="F7119" i="1"/>
  <c r="C7119" i="1"/>
  <c r="K7118" i="1"/>
  <c r="J7118" i="1"/>
  <c r="I7118" i="1"/>
  <c r="F7118" i="1"/>
  <c r="C7118" i="1"/>
  <c r="K7117" i="1"/>
  <c r="J7117" i="1"/>
  <c r="I7117" i="1"/>
  <c r="F7117" i="1"/>
  <c r="C7117" i="1"/>
  <c r="J7116" i="1"/>
  <c r="K7116" i="1" s="1"/>
  <c r="I7116" i="1"/>
  <c r="F7116" i="1"/>
  <c r="C7116" i="1"/>
  <c r="J7115" i="1"/>
  <c r="K7115" i="1" s="1"/>
  <c r="I7115" i="1"/>
  <c r="F7115" i="1"/>
  <c r="C7115" i="1"/>
  <c r="K7114" i="1"/>
  <c r="J7114" i="1"/>
  <c r="I7114" i="1"/>
  <c r="F7114" i="1"/>
  <c r="C7114" i="1"/>
  <c r="K7113" i="1"/>
  <c r="J7113" i="1"/>
  <c r="I7113" i="1"/>
  <c r="F7113" i="1"/>
  <c r="C7113" i="1"/>
  <c r="J7112" i="1"/>
  <c r="K7112" i="1" s="1"/>
  <c r="I7112" i="1"/>
  <c r="F7112" i="1"/>
  <c r="C7112" i="1"/>
  <c r="J7111" i="1"/>
  <c r="K7111" i="1" s="1"/>
  <c r="I7111" i="1"/>
  <c r="F7111" i="1"/>
  <c r="C7111" i="1"/>
  <c r="J7110" i="1"/>
  <c r="K7110" i="1" s="1"/>
  <c r="I7110" i="1"/>
  <c r="F7110" i="1"/>
  <c r="C7110" i="1"/>
  <c r="K7109" i="1"/>
  <c r="J7109" i="1"/>
  <c r="I7109" i="1"/>
  <c r="F7109" i="1"/>
  <c r="C7109" i="1"/>
  <c r="J7108" i="1"/>
  <c r="K7108" i="1" s="1"/>
  <c r="I7108" i="1"/>
  <c r="F7108" i="1"/>
  <c r="C7108" i="1"/>
  <c r="K7107" i="1"/>
  <c r="J7107" i="1"/>
  <c r="I7107" i="1"/>
  <c r="F7107" i="1"/>
  <c r="C7107" i="1"/>
  <c r="J7106" i="1"/>
  <c r="K7106" i="1" s="1"/>
  <c r="I7106" i="1"/>
  <c r="F7106" i="1"/>
  <c r="C7106" i="1"/>
  <c r="K7105" i="1"/>
  <c r="J7105" i="1"/>
  <c r="I7105" i="1"/>
  <c r="F7105" i="1"/>
  <c r="C7105" i="1"/>
  <c r="J7104" i="1"/>
  <c r="K7104" i="1" s="1"/>
  <c r="I7104" i="1"/>
  <c r="F7104" i="1"/>
  <c r="C7104" i="1"/>
  <c r="K7103" i="1"/>
  <c r="J7103" i="1"/>
  <c r="I7103" i="1"/>
  <c r="F7103" i="1"/>
  <c r="C7103" i="1"/>
  <c r="K7102" i="1"/>
  <c r="J7102" i="1"/>
  <c r="I7102" i="1"/>
  <c r="F7102" i="1"/>
  <c r="C7102" i="1"/>
  <c r="K7101" i="1"/>
  <c r="J7101" i="1"/>
  <c r="I7101" i="1"/>
  <c r="F7101" i="1"/>
  <c r="C7101" i="1"/>
  <c r="J7100" i="1"/>
  <c r="K7100" i="1" s="1"/>
  <c r="I7100" i="1"/>
  <c r="F7100" i="1"/>
  <c r="C7100" i="1"/>
  <c r="J7099" i="1"/>
  <c r="K7099" i="1" s="1"/>
  <c r="I7099" i="1"/>
  <c r="F7099" i="1"/>
  <c r="C7099" i="1"/>
  <c r="K7098" i="1"/>
  <c r="J7098" i="1"/>
  <c r="I7098" i="1"/>
  <c r="F7098" i="1"/>
  <c r="C7098" i="1"/>
  <c r="K7097" i="1"/>
  <c r="J7097" i="1"/>
  <c r="I7097" i="1"/>
  <c r="F7097" i="1"/>
  <c r="C7097" i="1"/>
  <c r="J7096" i="1"/>
  <c r="K7096" i="1" s="1"/>
  <c r="I7096" i="1"/>
  <c r="F7096" i="1"/>
  <c r="C7096" i="1"/>
  <c r="J7095" i="1"/>
  <c r="K7095" i="1" s="1"/>
  <c r="I7095" i="1"/>
  <c r="F7095" i="1"/>
  <c r="C7095" i="1"/>
  <c r="J7094" i="1"/>
  <c r="K7094" i="1" s="1"/>
  <c r="I7094" i="1"/>
  <c r="F7094" i="1"/>
  <c r="C7094" i="1"/>
  <c r="K7093" i="1"/>
  <c r="J7093" i="1"/>
  <c r="I7093" i="1"/>
  <c r="F7093" i="1"/>
  <c r="C7093" i="1"/>
  <c r="J7092" i="1"/>
  <c r="K7092" i="1" s="1"/>
  <c r="I7092" i="1"/>
  <c r="F7092" i="1"/>
  <c r="C7092" i="1"/>
  <c r="K7091" i="1"/>
  <c r="J7091" i="1"/>
  <c r="I7091" i="1"/>
  <c r="F7091" i="1"/>
  <c r="C7091" i="1"/>
  <c r="J7090" i="1"/>
  <c r="K7090" i="1" s="1"/>
  <c r="I7090" i="1"/>
  <c r="F7090" i="1"/>
  <c r="C7090" i="1"/>
  <c r="K7089" i="1"/>
  <c r="J7089" i="1"/>
  <c r="I7089" i="1"/>
  <c r="F7089" i="1"/>
  <c r="C7089" i="1"/>
  <c r="J7088" i="1"/>
  <c r="K7088" i="1" s="1"/>
  <c r="I7088" i="1"/>
  <c r="F7088" i="1"/>
  <c r="C7088" i="1"/>
  <c r="K7087" i="1"/>
  <c r="J7087" i="1"/>
  <c r="I7087" i="1"/>
  <c r="F7087" i="1"/>
  <c r="C7087" i="1"/>
  <c r="K7086" i="1"/>
  <c r="J7086" i="1"/>
  <c r="I7086" i="1"/>
  <c r="F7086" i="1"/>
  <c r="C7086" i="1"/>
  <c r="K7085" i="1"/>
  <c r="J7085" i="1"/>
  <c r="I7085" i="1"/>
  <c r="F7085" i="1"/>
  <c r="C7085" i="1"/>
  <c r="J7084" i="1"/>
  <c r="K7084" i="1" s="1"/>
  <c r="I7084" i="1"/>
  <c r="F7084" i="1"/>
  <c r="C7084" i="1"/>
  <c r="J7083" i="1"/>
  <c r="K7083" i="1" s="1"/>
  <c r="I7083" i="1"/>
  <c r="F7083" i="1"/>
  <c r="C7083" i="1"/>
  <c r="K7082" i="1"/>
  <c r="J7082" i="1"/>
  <c r="I7082" i="1"/>
  <c r="F7082" i="1"/>
  <c r="C7082" i="1"/>
  <c r="K7081" i="1"/>
  <c r="J7081" i="1"/>
  <c r="I7081" i="1"/>
  <c r="F7081" i="1"/>
  <c r="C7081" i="1"/>
  <c r="J7080" i="1"/>
  <c r="K7080" i="1" s="1"/>
  <c r="I7080" i="1"/>
  <c r="F7080" i="1"/>
  <c r="C7080" i="1"/>
  <c r="J7079" i="1"/>
  <c r="K7079" i="1" s="1"/>
  <c r="I7079" i="1"/>
  <c r="F7079" i="1"/>
  <c r="C7079" i="1"/>
  <c r="J7078" i="1"/>
  <c r="K7078" i="1" s="1"/>
  <c r="I7078" i="1"/>
  <c r="F7078" i="1"/>
  <c r="C7078" i="1"/>
  <c r="K7077" i="1"/>
  <c r="J7077" i="1"/>
  <c r="I7077" i="1"/>
  <c r="F7077" i="1"/>
  <c r="C7077" i="1"/>
  <c r="J7076" i="1"/>
  <c r="K7076" i="1" s="1"/>
  <c r="I7076" i="1"/>
  <c r="F7076" i="1"/>
  <c r="C7076" i="1"/>
  <c r="K7075" i="1"/>
  <c r="J7075" i="1"/>
  <c r="I7075" i="1"/>
  <c r="F7075" i="1"/>
  <c r="C7075" i="1"/>
  <c r="J7074" i="1"/>
  <c r="K7074" i="1" s="1"/>
  <c r="I7074" i="1"/>
  <c r="F7074" i="1"/>
  <c r="C7074" i="1"/>
  <c r="K7073" i="1"/>
  <c r="J7073" i="1"/>
  <c r="I7073" i="1"/>
  <c r="F7073" i="1"/>
  <c r="C7073" i="1"/>
  <c r="J7072" i="1"/>
  <c r="K7072" i="1" s="1"/>
  <c r="I7072" i="1"/>
  <c r="F7072" i="1"/>
  <c r="C7072" i="1"/>
  <c r="K7071" i="1"/>
  <c r="J7071" i="1"/>
  <c r="I7071" i="1"/>
  <c r="F7071" i="1"/>
  <c r="C7071" i="1"/>
  <c r="K7070" i="1"/>
  <c r="J7070" i="1"/>
  <c r="I7070" i="1"/>
  <c r="F7070" i="1"/>
  <c r="C7070" i="1"/>
  <c r="K7069" i="1"/>
  <c r="J7069" i="1"/>
  <c r="I7069" i="1"/>
  <c r="F7069" i="1"/>
  <c r="C7069" i="1"/>
  <c r="J7068" i="1"/>
  <c r="K7068" i="1" s="1"/>
  <c r="I7068" i="1"/>
  <c r="F7068" i="1"/>
  <c r="C7068" i="1"/>
  <c r="J7067" i="1"/>
  <c r="K7067" i="1" s="1"/>
  <c r="I7067" i="1"/>
  <c r="F7067" i="1"/>
  <c r="C7067" i="1"/>
  <c r="K7066" i="1"/>
  <c r="J7066" i="1"/>
  <c r="I7066" i="1"/>
  <c r="F7066" i="1"/>
  <c r="C7066" i="1"/>
  <c r="K7065" i="1"/>
  <c r="J7065" i="1"/>
  <c r="I7065" i="1"/>
  <c r="F7065" i="1"/>
  <c r="C7065" i="1"/>
  <c r="J7064" i="1"/>
  <c r="K7064" i="1" s="1"/>
  <c r="I7064" i="1"/>
  <c r="F7064" i="1"/>
  <c r="C7064" i="1"/>
  <c r="J7063" i="1"/>
  <c r="K7063" i="1" s="1"/>
  <c r="I7063" i="1"/>
  <c r="F7063" i="1"/>
  <c r="C7063" i="1"/>
  <c r="J7062" i="1"/>
  <c r="K7062" i="1" s="1"/>
  <c r="I7062" i="1"/>
  <c r="F7062" i="1"/>
  <c r="C7062" i="1"/>
  <c r="K7061" i="1"/>
  <c r="J7061" i="1"/>
  <c r="I7061" i="1"/>
  <c r="F7061" i="1"/>
  <c r="C7061" i="1"/>
  <c r="J7060" i="1"/>
  <c r="K7060" i="1" s="1"/>
  <c r="I7060" i="1"/>
  <c r="F7060" i="1"/>
  <c r="C7060" i="1"/>
  <c r="K7059" i="1"/>
  <c r="J7059" i="1"/>
  <c r="I7059" i="1"/>
  <c r="F7059" i="1"/>
  <c r="C7059" i="1"/>
  <c r="J7058" i="1"/>
  <c r="K7058" i="1" s="1"/>
  <c r="I7058" i="1"/>
  <c r="F7058" i="1"/>
  <c r="C7058" i="1"/>
  <c r="K7057" i="1"/>
  <c r="J7057" i="1"/>
  <c r="I7057" i="1"/>
  <c r="F7057" i="1"/>
  <c r="C7057" i="1"/>
  <c r="J7056" i="1"/>
  <c r="K7056" i="1" s="1"/>
  <c r="I7056" i="1"/>
  <c r="F7056" i="1"/>
  <c r="C7056" i="1"/>
  <c r="K7055" i="1"/>
  <c r="J7055" i="1"/>
  <c r="I7055" i="1"/>
  <c r="F7055" i="1"/>
  <c r="C7055" i="1"/>
  <c r="K7054" i="1"/>
  <c r="J7054" i="1"/>
  <c r="I7054" i="1"/>
  <c r="F7054" i="1"/>
  <c r="C7054" i="1"/>
  <c r="K7053" i="1"/>
  <c r="J7053" i="1"/>
  <c r="I7053" i="1"/>
  <c r="F7053" i="1"/>
  <c r="C7053" i="1"/>
  <c r="J7052" i="1"/>
  <c r="K7052" i="1" s="1"/>
  <c r="I7052" i="1"/>
  <c r="F7052" i="1"/>
  <c r="C7052" i="1"/>
  <c r="J7051" i="1"/>
  <c r="K7051" i="1" s="1"/>
  <c r="I7051" i="1"/>
  <c r="F7051" i="1"/>
  <c r="C7051" i="1"/>
  <c r="K7050" i="1"/>
  <c r="J7050" i="1"/>
  <c r="I7050" i="1"/>
  <c r="F7050" i="1"/>
  <c r="C7050" i="1"/>
  <c r="K7049" i="1"/>
  <c r="J7049" i="1"/>
  <c r="I7049" i="1"/>
  <c r="F7049" i="1"/>
  <c r="C7049" i="1"/>
  <c r="J7048" i="1"/>
  <c r="K7048" i="1" s="1"/>
  <c r="I7048" i="1"/>
  <c r="F7048" i="1"/>
  <c r="C7048" i="1"/>
  <c r="J7047" i="1"/>
  <c r="K7047" i="1" s="1"/>
  <c r="I7047" i="1"/>
  <c r="F7047" i="1"/>
  <c r="C7047" i="1"/>
  <c r="J7046" i="1"/>
  <c r="K7046" i="1" s="1"/>
  <c r="I7046" i="1"/>
  <c r="F7046" i="1"/>
  <c r="C7046" i="1"/>
  <c r="K7045" i="1"/>
  <c r="J7045" i="1"/>
  <c r="I7045" i="1"/>
  <c r="F7045" i="1"/>
  <c r="C7045" i="1"/>
  <c r="J7044" i="1"/>
  <c r="K7044" i="1" s="1"/>
  <c r="I7044" i="1"/>
  <c r="F7044" i="1"/>
  <c r="C7044" i="1"/>
  <c r="K7043" i="1"/>
  <c r="J7043" i="1"/>
  <c r="I7043" i="1"/>
  <c r="F7043" i="1"/>
  <c r="C7043" i="1"/>
  <c r="J7042" i="1"/>
  <c r="K7042" i="1" s="1"/>
  <c r="I7042" i="1"/>
  <c r="F7042" i="1"/>
  <c r="C7042" i="1"/>
  <c r="K7041" i="1"/>
  <c r="J7041" i="1"/>
  <c r="I7041" i="1"/>
  <c r="F7041" i="1"/>
  <c r="C7041" i="1"/>
  <c r="J7040" i="1"/>
  <c r="K7040" i="1" s="1"/>
  <c r="I7040" i="1"/>
  <c r="F7040" i="1"/>
  <c r="C7040" i="1"/>
  <c r="K7039" i="1"/>
  <c r="J7039" i="1"/>
  <c r="I7039" i="1"/>
  <c r="F7039" i="1"/>
  <c r="C7039" i="1"/>
  <c r="K7038" i="1"/>
  <c r="J7038" i="1"/>
  <c r="I7038" i="1"/>
  <c r="F7038" i="1"/>
  <c r="C7038" i="1"/>
  <c r="K7037" i="1"/>
  <c r="J7037" i="1"/>
  <c r="I7037" i="1"/>
  <c r="F7037" i="1"/>
  <c r="C7037" i="1"/>
  <c r="J7036" i="1"/>
  <c r="K7036" i="1" s="1"/>
  <c r="I7036" i="1"/>
  <c r="F7036" i="1"/>
  <c r="C7036" i="1"/>
  <c r="J7035" i="1"/>
  <c r="K7035" i="1" s="1"/>
  <c r="I7035" i="1"/>
  <c r="F7035" i="1"/>
  <c r="C7035" i="1"/>
  <c r="K7034" i="1"/>
  <c r="J7034" i="1"/>
  <c r="I7034" i="1"/>
  <c r="F7034" i="1"/>
  <c r="C7034" i="1"/>
  <c r="K7033" i="1"/>
  <c r="J7033" i="1"/>
  <c r="I7033" i="1"/>
  <c r="F7033" i="1"/>
  <c r="C7033" i="1"/>
  <c r="J7032" i="1"/>
  <c r="K7032" i="1" s="1"/>
  <c r="I7032" i="1"/>
  <c r="F7032" i="1"/>
  <c r="C7032" i="1"/>
  <c r="J7031" i="1"/>
  <c r="K7031" i="1" s="1"/>
  <c r="I7031" i="1"/>
  <c r="F7031" i="1"/>
  <c r="C7031" i="1"/>
  <c r="J7030" i="1"/>
  <c r="K7030" i="1" s="1"/>
  <c r="I7030" i="1"/>
  <c r="F7030" i="1"/>
  <c r="C7030" i="1"/>
  <c r="K7029" i="1"/>
  <c r="J7029" i="1"/>
  <c r="I7029" i="1"/>
  <c r="F7029" i="1"/>
  <c r="C7029" i="1"/>
  <c r="J7028" i="1"/>
  <c r="K7028" i="1" s="1"/>
  <c r="I7028" i="1"/>
  <c r="F7028" i="1"/>
  <c r="C7028" i="1"/>
  <c r="K7027" i="1"/>
  <c r="J7027" i="1"/>
  <c r="I7027" i="1"/>
  <c r="F7027" i="1"/>
  <c r="C7027" i="1"/>
  <c r="J7026" i="1"/>
  <c r="K7026" i="1" s="1"/>
  <c r="I7026" i="1"/>
  <c r="F7026" i="1"/>
  <c r="C7026" i="1"/>
  <c r="K7025" i="1"/>
  <c r="J7025" i="1"/>
  <c r="I7025" i="1"/>
  <c r="F7025" i="1"/>
  <c r="C7025" i="1"/>
  <c r="J7024" i="1"/>
  <c r="K7024" i="1" s="1"/>
  <c r="I7024" i="1"/>
  <c r="F7024" i="1"/>
  <c r="C7024" i="1"/>
  <c r="K7023" i="1"/>
  <c r="J7023" i="1"/>
  <c r="I7023" i="1"/>
  <c r="F7023" i="1"/>
  <c r="C7023" i="1"/>
  <c r="K7022" i="1"/>
  <c r="J7022" i="1"/>
  <c r="I7022" i="1"/>
  <c r="F7022" i="1"/>
  <c r="C7022" i="1"/>
  <c r="K7021" i="1"/>
  <c r="J7021" i="1"/>
  <c r="I7021" i="1"/>
  <c r="F7021" i="1"/>
  <c r="C7021" i="1"/>
  <c r="J7020" i="1"/>
  <c r="K7020" i="1" s="1"/>
  <c r="I7020" i="1"/>
  <c r="F7020" i="1"/>
  <c r="C7020" i="1"/>
  <c r="J7019" i="1"/>
  <c r="K7019" i="1" s="1"/>
  <c r="I7019" i="1"/>
  <c r="F7019" i="1"/>
  <c r="C7019" i="1"/>
  <c r="K7018" i="1"/>
  <c r="J7018" i="1"/>
  <c r="I7018" i="1"/>
  <c r="F7018" i="1"/>
  <c r="C7018" i="1"/>
  <c r="K7017" i="1"/>
  <c r="J7017" i="1"/>
  <c r="I7017" i="1"/>
  <c r="F7017" i="1"/>
  <c r="C7017" i="1"/>
  <c r="J7016" i="1"/>
  <c r="K7016" i="1" s="1"/>
  <c r="I7016" i="1"/>
  <c r="F7016" i="1"/>
  <c r="C7016" i="1"/>
  <c r="J7015" i="1"/>
  <c r="K7015" i="1" s="1"/>
  <c r="I7015" i="1"/>
  <c r="F7015" i="1"/>
  <c r="C7015" i="1"/>
  <c r="J7014" i="1"/>
  <c r="K7014" i="1" s="1"/>
  <c r="I7014" i="1"/>
  <c r="F7014" i="1"/>
  <c r="C7014" i="1"/>
  <c r="K7013" i="1"/>
  <c r="J7013" i="1"/>
  <c r="I7013" i="1"/>
  <c r="F7013" i="1"/>
  <c r="C7013" i="1"/>
  <c r="J7012" i="1"/>
  <c r="K7012" i="1" s="1"/>
  <c r="I7012" i="1"/>
  <c r="F7012" i="1"/>
  <c r="C7012" i="1"/>
  <c r="K7011" i="1"/>
  <c r="J7011" i="1"/>
  <c r="I7011" i="1"/>
  <c r="F7011" i="1"/>
  <c r="C7011" i="1"/>
  <c r="J7010" i="1"/>
  <c r="K7010" i="1" s="1"/>
  <c r="I7010" i="1"/>
  <c r="F7010" i="1"/>
  <c r="C7010" i="1"/>
  <c r="K7009" i="1"/>
  <c r="J7009" i="1"/>
  <c r="I7009" i="1"/>
  <c r="F7009" i="1"/>
  <c r="C7009" i="1"/>
  <c r="J7008" i="1"/>
  <c r="K7008" i="1" s="1"/>
  <c r="I7008" i="1"/>
  <c r="F7008" i="1"/>
  <c r="C7008" i="1"/>
  <c r="K7007" i="1"/>
  <c r="J7007" i="1"/>
  <c r="I7007" i="1"/>
  <c r="F7007" i="1"/>
  <c r="C7007" i="1"/>
  <c r="K7006" i="1"/>
  <c r="J7006" i="1"/>
  <c r="I7006" i="1"/>
  <c r="F7006" i="1"/>
  <c r="C7006" i="1"/>
  <c r="K7005" i="1"/>
  <c r="J7005" i="1"/>
  <c r="I7005" i="1"/>
  <c r="F7005" i="1"/>
  <c r="C7005" i="1"/>
  <c r="J7004" i="1"/>
  <c r="K7004" i="1" s="1"/>
  <c r="I7004" i="1"/>
  <c r="F7004" i="1"/>
  <c r="C7004" i="1"/>
  <c r="J7003" i="1"/>
  <c r="K7003" i="1" s="1"/>
  <c r="I7003" i="1"/>
  <c r="F7003" i="1"/>
  <c r="C7003" i="1"/>
  <c r="K7002" i="1"/>
  <c r="J7002" i="1"/>
  <c r="I7002" i="1"/>
  <c r="F7002" i="1"/>
  <c r="C7002" i="1"/>
  <c r="K7001" i="1"/>
  <c r="J7001" i="1"/>
  <c r="I7001" i="1"/>
  <c r="F7001" i="1"/>
  <c r="C7001" i="1"/>
  <c r="J7000" i="1"/>
  <c r="K7000" i="1" s="1"/>
  <c r="I7000" i="1"/>
  <c r="F7000" i="1"/>
  <c r="C7000" i="1"/>
  <c r="J6999" i="1"/>
  <c r="K6999" i="1" s="1"/>
  <c r="I6999" i="1"/>
  <c r="F6999" i="1"/>
  <c r="C6999" i="1"/>
  <c r="J6998" i="1"/>
  <c r="K6998" i="1" s="1"/>
  <c r="I6998" i="1"/>
  <c r="F6998" i="1"/>
  <c r="C6998" i="1"/>
  <c r="K6997" i="1"/>
  <c r="J6997" i="1"/>
  <c r="I6997" i="1"/>
  <c r="F6997" i="1"/>
  <c r="C6997" i="1"/>
  <c r="J6996" i="1"/>
  <c r="K6996" i="1" s="1"/>
  <c r="I6996" i="1"/>
  <c r="F6996" i="1"/>
  <c r="C6996" i="1"/>
  <c r="K6995" i="1"/>
  <c r="J6995" i="1"/>
  <c r="I6995" i="1"/>
  <c r="F6995" i="1"/>
  <c r="C6995" i="1"/>
  <c r="J6994" i="1"/>
  <c r="K6994" i="1" s="1"/>
  <c r="I6994" i="1"/>
  <c r="F6994" i="1"/>
  <c r="C6994" i="1"/>
  <c r="K6993" i="1"/>
  <c r="J6993" i="1"/>
  <c r="I6993" i="1"/>
  <c r="F6993" i="1"/>
  <c r="C6993" i="1"/>
  <c r="J6992" i="1"/>
  <c r="K6992" i="1" s="1"/>
  <c r="I6992" i="1"/>
  <c r="F6992" i="1"/>
  <c r="C6992" i="1"/>
  <c r="K6991" i="1"/>
  <c r="J6991" i="1"/>
  <c r="I6991" i="1"/>
  <c r="F6991" i="1"/>
  <c r="C6991" i="1"/>
  <c r="K6990" i="1"/>
  <c r="J6990" i="1"/>
  <c r="I6990" i="1"/>
  <c r="F6990" i="1"/>
  <c r="C6990" i="1"/>
  <c r="K6989" i="1"/>
  <c r="J6989" i="1"/>
  <c r="I6989" i="1"/>
  <c r="F6989" i="1"/>
  <c r="C6989" i="1"/>
  <c r="J6988" i="1"/>
  <c r="K6988" i="1" s="1"/>
  <c r="I6988" i="1"/>
  <c r="F6988" i="1"/>
  <c r="C6988" i="1"/>
  <c r="J6987" i="1"/>
  <c r="K6987" i="1" s="1"/>
  <c r="I6987" i="1"/>
  <c r="F6987" i="1"/>
  <c r="C6987" i="1"/>
  <c r="K6986" i="1"/>
  <c r="J6986" i="1"/>
  <c r="I6986" i="1"/>
  <c r="F6986" i="1"/>
  <c r="C6986" i="1"/>
  <c r="K6985" i="1"/>
  <c r="J6985" i="1"/>
  <c r="I6985" i="1"/>
  <c r="F6985" i="1"/>
  <c r="C6985" i="1"/>
  <c r="J6984" i="1"/>
  <c r="K6984" i="1" s="1"/>
  <c r="I6984" i="1"/>
  <c r="F6984" i="1"/>
  <c r="C6984" i="1"/>
  <c r="J6983" i="1"/>
  <c r="K6983" i="1" s="1"/>
  <c r="I6983" i="1"/>
  <c r="F6983" i="1"/>
  <c r="C6983" i="1"/>
  <c r="J6982" i="1"/>
  <c r="K6982" i="1" s="1"/>
  <c r="I6982" i="1"/>
  <c r="F6982" i="1"/>
  <c r="C6982" i="1"/>
  <c r="K6981" i="1"/>
  <c r="J6981" i="1"/>
  <c r="I6981" i="1"/>
  <c r="F6981" i="1"/>
  <c r="C6981" i="1"/>
  <c r="J6980" i="1"/>
  <c r="K6980" i="1" s="1"/>
  <c r="I6980" i="1"/>
  <c r="F6980" i="1"/>
  <c r="C6980" i="1"/>
  <c r="K6979" i="1"/>
  <c r="J6979" i="1"/>
  <c r="I6979" i="1"/>
  <c r="F6979" i="1"/>
  <c r="C6979" i="1"/>
  <c r="J6978" i="1"/>
  <c r="K6978" i="1" s="1"/>
  <c r="I6978" i="1"/>
  <c r="F6978" i="1"/>
  <c r="C6978" i="1"/>
  <c r="K6977" i="1"/>
  <c r="J6977" i="1"/>
  <c r="I6977" i="1"/>
  <c r="F6977" i="1"/>
  <c r="C6977" i="1"/>
  <c r="J6976" i="1"/>
  <c r="K6976" i="1" s="1"/>
  <c r="I6976" i="1"/>
  <c r="F6976" i="1"/>
  <c r="C6976" i="1"/>
  <c r="K6975" i="1"/>
  <c r="J6975" i="1"/>
  <c r="I6975" i="1"/>
  <c r="F6975" i="1"/>
  <c r="C6975" i="1"/>
  <c r="K6974" i="1"/>
  <c r="J6974" i="1"/>
  <c r="I6974" i="1"/>
  <c r="F6974" i="1"/>
  <c r="C6974" i="1"/>
  <c r="K6973" i="1"/>
  <c r="J6973" i="1"/>
  <c r="I6973" i="1"/>
  <c r="F6973" i="1"/>
  <c r="C6973" i="1"/>
  <c r="J6972" i="1"/>
  <c r="K6972" i="1" s="1"/>
  <c r="I6972" i="1"/>
  <c r="F6972" i="1"/>
  <c r="C6972" i="1"/>
  <c r="J6971" i="1"/>
  <c r="K6971" i="1" s="1"/>
  <c r="I6971" i="1"/>
  <c r="F6971" i="1"/>
  <c r="C6971" i="1"/>
  <c r="K6970" i="1"/>
  <c r="J6970" i="1"/>
  <c r="I6970" i="1"/>
  <c r="F6970" i="1"/>
  <c r="C6970" i="1"/>
  <c r="K6969" i="1"/>
  <c r="J6969" i="1"/>
  <c r="I6969" i="1"/>
  <c r="F6969" i="1"/>
  <c r="C6969" i="1"/>
  <c r="J6968" i="1"/>
  <c r="K6968" i="1" s="1"/>
  <c r="I6968" i="1"/>
  <c r="F6968" i="1"/>
  <c r="C6968" i="1"/>
  <c r="J6967" i="1"/>
  <c r="K6967" i="1" s="1"/>
  <c r="I6967" i="1"/>
  <c r="F6967" i="1"/>
  <c r="C6967" i="1"/>
  <c r="J6966" i="1"/>
  <c r="K6966" i="1" s="1"/>
  <c r="I6966" i="1"/>
  <c r="F6966" i="1"/>
  <c r="C6966" i="1"/>
  <c r="K6965" i="1"/>
  <c r="J6965" i="1"/>
  <c r="I6965" i="1"/>
  <c r="F6965" i="1"/>
  <c r="C6965" i="1"/>
  <c r="J6964" i="1"/>
  <c r="K6964" i="1" s="1"/>
  <c r="I6964" i="1"/>
  <c r="F6964" i="1"/>
  <c r="C6964" i="1"/>
  <c r="K6963" i="1"/>
  <c r="J6963" i="1"/>
  <c r="I6963" i="1"/>
  <c r="F6963" i="1"/>
  <c r="C6963" i="1"/>
  <c r="J6962" i="1"/>
  <c r="K6962" i="1" s="1"/>
  <c r="I6962" i="1"/>
  <c r="F6962" i="1"/>
  <c r="C6962" i="1"/>
  <c r="K6961" i="1"/>
  <c r="J6961" i="1"/>
  <c r="I6961" i="1"/>
  <c r="F6961" i="1"/>
  <c r="C6961" i="1"/>
  <c r="J6960" i="1"/>
  <c r="K6960" i="1" s="1"/>
  <c r="I6960" i="1"/>
  <c r="F6960" i="1"/>
  <c r="C6960" i="1"/>
  <c r="K6959" i="1"/>
  <c r="J6959" i="1"/>
  <c r="I6959" i="1"/>
  <c r="F6959" i="1"/>
  <c r="C6959" i="1"/>
  <c r="K6958" i="1"/>
  <c r="J6958" i="1"/>
  <c r="I6958" i="1"/>
  <c r="F6958" i="1"/>
  <c r="C6958" i="1"/>
  <c r="K6957" i="1"/>
  <c r="J6957" i="1"/>
  <c r="I6957" i="1"/>
  <c r="F6957" i="1"/>
  <c r="C6957" i="1"/>
  <c r="J6956" i="1"/>
  <c r="K6956" i="1" s="1"/>
  <c r="I6956" i="1"/>
  <c r="F6956" i="1"/>
  <c r="C6956" i="1"/>
  <c r="J6955" i="1"/>
  <c r="K6955" i="1" s="1"/>
  <c r="I6955" i="1"/>
  <c r="F6955" i="1"/>
  <c r="C6955" i="1"/>
  <c r="K6954" i="1"/>
  <c r="J6954" i="1"/>
  <c r="I6954" i="1"/>
  <c r="F6954" i="1"/>
  <c r="C6954" i="1"/>
  <c r="K6953" i="1"/>
  <c r="J6953" i="1"/>
  <c r="I6953" i="1"/>
  <c r="F6953" i="1"/>
  <c r="C6953" i="1"/>
  <c r="J6952" i="1"/>
  <c r="K6952" i="1" s="1"/>
  <c r="I6952" i="1"/>
  <c r="F6952" i="1"/>
  <c r="C6952" i="1"/>
  <c r="J6951" i="1"/>
  <c r="K6951" i="1" s="1"/>
  <c r="I6951" i="1"/>
  <c r="F6951" i="1"/>
  <c r="C6951" i="1"/>
  <c r="J6950" i="1"/>
  <c r="K6950" i="1" s="1"/>
  <c r="I6950" i="1"/>
  <c r="F6950" i="1"/>
  <c r="C6950" i="1"/>
  <c r="K6949" i="1"/>
  <c r="J6949" i="1"/>
  <c r="I6949" i="1"/>
  <c r="F6949" i="1"/>
  <c r="C6949" i="1"/>
  <c r="J6948" i="1"/>
  <c r="K6948" i="1" s="1"/>
  <c r="I6948" i="1"/>
  <c r="F6948" i="1"/>
  <c r="C6948" i="1"/>
  <c r="K6947" i="1"/>
  <c r="J6947" i="1"/>
  <c r="I6947" i="1"/>
  <c r="F6947" i="1"/>
  <c r="C6947" i="1"/>
  <c r="J6946" i="1"/>
  <c r="K6946" i="1" s="1"/>
  <c r="I6946" i="1"/>
  <c r="F6946" i="1"/>
  <c r="C6946" i="1"/>
  <c r="K6945" i="1"/>
  <c r="J6945" i="1"/>
  <c r="I6945" i="1"/>
  <c r="F6945" i="1"/>
  <c r="C6945" i="1"/>
  <c r="J6944" i="1"/>
  <c r="K6944" i="1" s="1"/>
  <c r="I6944" i="1"/>
  <c r="F6944" i="1"/>
  <c r="C6944" i="1"/>
  <c r="K6943" i="1"/>
  <c r="J6943" i="1"/>
  <c r="I6943" i="1"/>
  <c r="F6943" i="1"/>
  <c r="C6943" i="1"/>
  <c r="K6942" i="1"/>
  <c r="J6942" i="1"/>
  <c r="I6942" i="1"/>
  <c r="F6942" i="1"/>
  <c r="C6942" i="1"/>
  <c r="K6941" i="1"/>
  <c r="J6941" i="1"/>
  <c r="I6941" i="1"/>
  <c r="F6941" i="1"/>
  <c r="C6941" i="1"/>
  <c r="J6940" i="1"/>
  <c r="K6940" i="1" s="1"/>
  <c r="I6940" i="1"/>
  <c r="F6940" i="1"/>
  <c r="C6940" i="1"/>
  <c r="J6939" i="1"/>
  <c r="K6939" i="1" s="1"/>
  <c r="I6939" i="1"/>
  <c r="F6939" i="1"/>
  <c r="C6939" i="1"/>
  <c r="K6938" i="1"/>
  <c r="J6938" i="1"/>
  <c r="I6938" i="1"/>
  <c r="F6938" i="1"/>
  <c r="C6938" i="1"/>
  <c r="K6937" i="1"/>
  <c r="J6937" i="1"/>
  <c r="I6937" i="1"/>
  <c r="F6937" i="1"/>
  <c r="C6937" i="1"/>
  <c r="J6936" i="1"/>
  <c r="K6936" i="1" s="1"/>
  <c r="I6936" i="1"/>
  <c r="F6936" i="1"/>
  <c r="C6936" i="1"/>
  <c r="J6935" i="1"/>
  <c r="K6935" i="1" s="1"/>
  <c r="I6935" i="1"/>
  <c r="F6935" i="1"/>
  <c r="C6935" i="1"/>
  <c r="J6934" i="1"/>
  <c r="K6934" i="1" s="1"/>
  <c r="I6934" i="1"/>
  <c r="F6934" i="1"/>
  <c r="C6934" i="1"/>
  <c r="K6933" i="1"/>
  <c r="J6933" i="1"/>
  <c r="I6933" i="1"/>
  <c r="F6933" i="1"/>
  <c r="C6933" i="1"/>
  <c r="J6932" i="1"/>
  <c r="K6932" i="1" s="1"/>
  <c r="I6932" i="1"/>
  <c r="F6932" i="1"/>
  <c r="C6932" i="1"/>
  <c r="K6931" i="1"/>
  <c r="J6931" i="1"/>
  <c r="I6931" i="1"/>
  <c r="F6931" i="1"/>
  <c r="C6931" i="1"/>
  <c r="J6930" i="1"/>
  <c r="K6930" i="1" s="1"/>
  <c r="I6930" i="1"/>
  <c r="F6930" i="1"/>
  <c r="C6930" i="1"/>
  <c r="K6929" i="1"/>
  <c r="J6929" i="1"/>
  <c r="I6929" i="1"/>
  <c r="F6929" i="1"/>
  <c r="C6929" i="1"/>
  <c r="J6928" i="1"/>
  <c r="K6928" i="1" s="1"/>
  <c r="I6928" i="1"/>
  <c r="F6928" i="1"/>
  <c r="C6928" i="1"/>
  <c r="K6927" i="1"/>
  <c r="J6927" i="1"/>
  <c r="I6927" i="1"/>
  <c r="F6927" i="1"/>
  <c r="C6927" i="1"/>
  <c r="K6926" i="1"/>
  <c r="J6926" i="1"/>
  <c r="I6926" i="1"/>
  <c r="F6926" i="1"/>
  <c r="C6926" i="1"/>
  <c r="K6925" i="1"/>
  <c r="J6925" i="1"/>
  <c r="I6925" i="1"/>
  <c r="F6925" i="1"/>
  <c r="C6925" i="1"/>
  <c r="J6924" i="1"/>
  <c r="K6924" i="1" s="1"/>
  <c r="I6924" i="1"/>
  <c r="F6924" i="1"/>
  <c r="C6924" i="1"/>
  <c r="J6923" i="1"/>
  <c r="K6923" i="1" s="1"/>
  <c r="I6923" i="1"/>
  <c r="F6923" i="1"/>
  <c r="C6923" i="1"/>
  <c r="K6922" i="1"/>
  <c r="J6922" i="1"/>
  <c r="I6922" i="1"/>
  <c r="F6922" i="1"/>
  <c r="C6922" i="1"/>
  <c r="K6921" i="1"/>
  <c r="J6921" i="1"/>
  <c r="I6921" i="1"/>
  <c r="F6921" i="1"/>
  <c r="C6921" i="1"/>
  <c r="J6920" i="1"/>
  <c r="K6920" i="1" s="1"/>
  <c r="I6920" i="1"/>
  <c r="F6920" i="1"/>
  <c r="C6920" i="1"/>
  <c r="J6919" i="1"/>
  <c r="K6919" i="1" s="1"/>
  <c r="I6919" i="1"/>
  <c r="F6919" i="1"/>
  <c r="C6919" i="1"/>
  <c r="J6918" i="1"/>
  <c r="K6918" i="1" s="1"/>
  <c r="I6918" i="1"/>
  <c r="F6918" i="1"/>
  <c r="C6918" i="1"/>
  <c r="J6917" i="1"/>
  <c r="K6917" i="1" s="1"/>
  <c r="I6917" i="1"/>
  <c r="F6917" i="1"/>
  <c r="C6917" i="1"/>
  <c r="K6916" i="1"/>
  <c r="J6916" i="1"/>
  <c r="I6916" i="1"/>
  <c r="F6916" i="1"/>
  <c r="C6916" i="1"/>
  <c r="J6915" i="1"/>
  <c r="K6915" i="1" s="1"/>
  <c r="I6915" i="1"/>
  <c r="F6915" i="1"/>
  <c r="C6915" i="1"/>
  <c r="J6914" i="1"/>
  <c r="K6914" i="1" s="1"/>
  <c r="I6914" i="1"/>
  <c r="F6914" i="1"/>
  <c r="C6914" i="1"/>
  <c r="K6913" i="1"/>
  <c r="J6913" i="1"/>
  <c r="I6913" i="1"/>
  <c r="F6913" i="1"/>
  <c r="C6913" i="1"/>
  <c r="K6912" i="1"/>
  <c r="J6912" i="1"/>
  <c r="I6912" i="1"/>
  <c r="F6912" i="1"/>
  <c r="C6912" i="1"/>
  <c r="J6911" i="1"/>
  <c r="K6911" i="1" s="1"/>
  <c r="I6911" i="1"/>
  <c r="F6911" i="1"/>
  <c r="C6911" i="1"/>
  <c r="J6910" i="1"/>
  <c r="K6910" i="1" s="1"/>
  <c r="I6910" i="1"/>
  <c r="F6910" i="1"/>
  <c r="C6910" i="1"/>
  <c r="J6909" i="1"/>
  <c r="K6909" i="1" s="1"/>
  <c r="I6909" i="1"/>
  <c r="F6909" i="1"/>
  <c r="C6909" i="1"/>
  <c r="K6908" i="1"/>
  <c r="J6908" i="1"/>
  <c r="I6908" i="1"/>
  <c r="F6908" i="1"/>
  <c r="C6908" i="1"/>
  <c r="J6907" i="1"/>
  <c r="K6907" i="1" s="1"/>
  <c r="I6907" i="1"/>
  <c r="F6907" i="1"/>
  <c r="C6907" i="1"/>
  <c r="J6906" i="1"/>
  <c r="K6906" i="1" s="1"/>
  <c r="I6906" i="1"/>
  <c r="F6906" i="1"/>
  <c r="C6906" i="1"/>
  <c r="K6905" i="1"/>
  <c r="J6905" i="1"/>
  <c r="I6905" i="1"/>
  <c r="F6905" i="1"/>
  <c r="C6905" i="1"/>
  <c r="K6904" i="1"/>
  <c r="J6904" i="1"/>
  <c r="I6904" i="1"/>
  <c r="F6904" i="1"/>
  <c r="C6904" i="1"/>
  <c r="J6903" i="1"/>
  <c r="K6903" i="1" s="1"/>
  <c r="I6903" i="1"/>
  <c r="F6903" i="1"/>
  <c r="C6903" i="1"/>
  <c r="J6902" i="1"/>
  <c r="K6902" i="1" s="1"/>
  <c r="I6902" i="1"/>
  <c r="F6902" i="1"/>
  <c r="C6902" i="1"/>
  <c r="J6901" i="1"/>
  <c r="K6901" i="1" s="1"/>
  <c r="I6901" i="1"/>
  <c r="F6901" i="1"/>
  <c r="C6901" i="1"/>
  <c r="K6900" i="1"/>
  <c r="J6900" i="1"/>
  <c r="I6900" i="1"/>
  <c r="F6900" i="1"/>
  <c r="C6900" i="1"/>
  <c r="J6899" i="1"/>
  <c r="K6899" i="1" s="1"/>
  <c r="I6899" i="1"/>
  <c r="F6899" i="1"/>
  <c r="C6899" i="1"/>
  <c r="J6898" i="1"/>
  <c r="K6898" i="1" s="1"/>
  <c r="I6898" i="1"/>
  <c r="F6898" i="1"/>
  <c r="C6898" i="1"/>
  <c r="K6897" i="1"/>
  <c r="J6897" i="1"/>
  <c r="I6897" i="1"/>
  <c r="F6897" i="1"/>
  <c r="C6897" i="1"/>
  <c r="K6896" i="1"/>
  <c r="J6896" i="1"/>
  <c r="I6896" i="1"/>
  <c r="F6896" i="1"/>
  <c r="C6896" i="1"/>
  <c r="J6895" i="1"/>
  <c r="K6895" i="1" s="1"/>
  <c r="I6895" i="1"/>
  <c r="F6895" i="1"/>
  <c r="C6895" i="1"/>
  <c r="J6894" i="1"/>
  <c r="K6894" i="1" s="1"/>
  <c r="I6894" i="1"/>
  <c r="F6894" i="1"/>
  <c r="C6894" i="1"/>
  <c r="J6893" i="1"/>
  <c r="K6893" i="1" s="1"/>
  <c r="I6893" i="1"/>
  <c r="F6893" i="1"/>
  <c r="C6893" i="1"/>
  <c r="K6892" i="1"/>
  <c r="J6892" i="1"/>
  <c r="I6892" i="1"/>
  <c r="F6892" i="1"/>
  <c r="C6892" i="1"/>
  <c r="J6891" i="1"/>
  <c r="K6891" i="1" s="1"/>
  <c r="I6891" i="1"/>
  <c r="F6891" i="1"/>
  <c r="C6891" i="1"/>
  <c r="J6890" i="1"/>
  <c r="K6890" i="1" s="1"/>
  <c r="I6890" i="1"/>
  <c r="F6890" i="1"/>
  <c r="C6890" i="1"/>
  <c r="K6889" i="1"/>
  <c r="J6889" i="1"/>
  <c r="I6889" i="1"/>
  <c r="F6889" i="1"/>
  <c r="C6889" i="1"/>
  <c r="K6888" i="1"/>
  <c r="J6888" i="1"/>
  <c r="I6888" i="1"/>
  <c r="F6888" i="1"/>
  <c r="C6888" i="1"/>
  <c r="J6887" i="1"/>
  <c r="K6887" i="1" s="1"/>
  <c r="I6887" i="1"/>
  <c r="F6887" i="1"/>
  <c r="C6887" i="1"/>
  <c r="J6886" i="1"/>
  <c r="K6886" i="1" s="1"/>
  <c r="I6886" i="1"/>
  <c r="F6886" i="1"/>
  <c r="C6886" i="1"/>
  <c r="J6885" i="1"/>
  <c r="K6885" i="1" s="1"/>
  <c r="I6885" i="1"/>
  <c r="F6885" i="1"/>
  <c r="C6885" i="1"/>
  <c r="K6884" i="1"/>
  <c r="J6884" i="1"/>
  <c r="I6884" i="1"/>
  <c r="F6884" i="1"/>
  <c r="C6884" i="1"/>
  <c r="J6883" i="1"/>
  <c r="K6883" i="1" s="1"/>
  <c r="I6883" i="1"/>
  <c r="F6883" i="1"/>
  <c r="C6883" i="1"/>
  <c r="J6882" i="1"/>
  <c r="K6882" i="1" s="1"/>
  <c r="I6882" i="1"/>
  <c r="F6882" i="1"/>
  <c r="C6882" i="1"/>
  <c r="K6881" i="1"/>
  <c r="J6881" i="1"/>
  <c r="I6881" i="1"/>
  <c r="F6881" i="1"/>
  <c r="C6881" i="1"/>
  <c r="K6880" i="1"/>
  <c r="J6880" i="1"/>
  <c r="I6880" i="1"/>
  <c r="F6880" i="1"/>
  <c r="C6880" i="1"/>
  <c r="J6879" i="1"/>
  <c r="K6879" i="1" s="1"/>
  <c r="I6879" i="1"/>
  <c r="F6879" i="1"/>
  <c r="C6879" i="1"/>
  <c r="J6878" i="1"/>
  <c r="K6878" i="1" s="1"/>
  <c r="I6878" i="1"/>
  <c r="F6878" i="1"/>
  <c r="C6878" i="1"/>
  <c r="J6877" i="1"/>
  <c r="K6877" i="1" s="1"/>
  <c r="I6877" i="1"/>
  <c r="F6877" i="1"/>
  <c r="C6877" i="1"/>
  <c r="K6876" i="1"/>
  <c r="J6876" i="1"/>
  <c r="I6876" i="1"/>
  <c r="F6876" i="1"/>
  <c r="C6876" i="1"/>
  <c r="J6875" i="1"/>
  <c r="K6875" i="1" s="1"/>
  <c r="I6875" i="1"/>
  <c r="F6875" i="1"/>
  <c r="C6875" i="1"/>
  <c r="J6874" i="1"/>
  <c r="K6874" i="1" s="1"/>
  <c r="I6874" i="1"/>
  <c r="F6874" i="1"/>
  <c r="C6874" i="1"/>
  <c r="K6873" i="1"/>
  <c r="J6873" i="1"/>
  <c r="I6873" i="1"/>
  <c r="F6873" i="1"/>
  <c r="C6873" i="1"/>
  <c r="K6872" i="1"/>
  <c r="J6872" i="1"/>
  <c r="I6872" i="1"/>
  <c r="F6872" i="1"/>
  <c r="C6872" i="1"/>
  <c r="J6871" i="1"/>
  <c r="K6871" i="1" s="1"/>
  <c r="I6871" i="1"/>
  <c r="F6871" i="1"/>
  <c r="C6871" i="1"/>
  <c r="J6870" i="1"/>
  <c r="K6870" i="1" s="1"/>
  <c r="I6870" i="1"/>
  <c r="F6870" i="1"/>
  <c r="C6870" i="1"/>
  <c r="J6869" i="1"/>
  <c r="K6869" i="1" s="1"/>
  <c r="I6869" i="1"/>
  <c r="F6869" i="1"/>
  <c r="C6869" i="1"/>
  <c r="K6868" i="1"/>
  <c r="J6868" i="1"/>
  <c r="I6868" i="1"/>
  <c r="F6868" i="1"/>
  <c r="C6868" i="1"/>
  <c r="J6867" i="1"/>
  <c r="K6867" i="1" s="1"/>
  <c r="I6867" i="1"/>
  <c r="F6867" i="1"/>
  <c r="C6867" i="1"/>
  <c r="J6866" i="1"/>
  <c r="K6866" i="1" s="1"/>
  <c r="I6866" i="1"/>
  <c r="F6866" i="1"/>
  <c r="C6866" i="1"/>
  <c r="K6865" i="1"/>
  <c r="J6865" i="1"/>
  <c r="I6865" i="1"/>
  <c r="F6865" i="1"/>
  <c r="C6865" i="1"/>
  <c r="K6864" i="1"/>
  <c r="J6864" i="1"/>
  <c r="I6864" i="1"/>
  <c r="F6864" i="1"/>
  <c r="C6864" i="1"/>
  <c r="J6863" i="1"/>
  <c r="K6863" i="1" s="1"/>
  <c r="I6863" i="1"/>
  <c r="F6863" i="1"/>
  <c r="C6863" i="1"/>
  <c r="J6862" i="1"/>
  <c r="K6862" i="1" s="1"/>
  <c r="I6862" i="1"/>
  <c r="F6862" i="1"/>
  <c r="C6862" i="1"/>
  <c r="J6861" i="1"/>
  <c r="K6861" i="1" s="1"/>
  <c r="I6861" i="1"/>
  <c r="F6861" i="1"/>
  <c r="C6861" i="1"/>
  <c r="K6860" i="1"/>
  <c r="J6860" i="1"/>
  <c r="I6860" i="1"/>
  <c r="F6860" i="1"/>
  <c r="C6860" i="1"/>
  <c r="J6859" i="1"/>
  <c r="K6859" i="1" s="1"/>
  <c r="I6859" i="1"/>
  <c r="F6859" i="1"/>
  <c r="C6859" i="1"/>
  <c r="J6858" i="1"/>
  <c r="K6858" i="1" s="1"/>
  <c r="I6858" i="1"/>
  <c r="F6858" i="1"/>
  <c r="C6858" i="1"/>
  <c r="K6857" i="1"/>
  <c r="J6857" i="1"/>
  <c r="I6857" i="1"/>
  <c r="F6857" i="1"/>
  <c r="C6857" i="1"/>
  <c r="K6856" i="1"/>
  <c r="J6856" i="1"/>
  <c r="I6856" i="1"/>
  <c r="F6856" i="1"/>
  <c r="C6856" i="1"/>
  <c r="J6855" i="1"/>
  <c r="K6855" i="1" s="1"/>
  <c r="I6855" i="1"/>
  <c r="F6855" i="1"/>
  <c r="C6855" i="1"/>
  <c r="J6854" i="1"/>
  <c r="K6854" i="1" s="1"/>
  <c r="I6854" i="1"/>
  <c r="F6854" i="1"/>
  <c r="C6854" i="1"/>
  <c r="J6853" i="1"/>
  <c r="K6853" i="1" s="1"/>
  <c r="I6853" i="1"/>
  <c r="F6853" i="1"/>
  <c r="C6853" i="1"/>
  <c r="K6852" i="1"/>
  <c r="J6852" i="1"/>
  <c r="I6852" i="1"/>
  <c r="F6852" i="1"/>
  <c r="C6852" i="1"/>
  <c r="J6851" i="1"/>
  <c r="K6851" i="1" s="1"/>
  <c r="I6851" i="1"/>
  <c r="F6851" i="1"/>
  <c r="C6851" i="1"/>
  <c r="J6850" i="1"/>
  <c r="K6850" i="1" s="1"/>
  <c r="I6850" i="1"/>
  <c r="F6850" i="1"/>
  <c r="C6850" i="1"/>
  <c r="K6849" i="1"/>
  <c r="J6849" i="1"/>
  <c r="I6849" i="1"/>
  <c r="F6849" i="1"/>
  <c r="C6849" i="1"/>
  <c r="K6848" i="1"/>
  <c r="J6848" i="1"/>
  <c r="I6848" i="1"/>
  <c r="F6848" i="1"/>
  <c r="C6848" i="1"/>
  <c r="J6847" i="1"/>
  <c r="K6847" i="1" s="1"/>
  <c r="I6847" i="1"/>
  <c r="F6847" i="1"/>
  <c r="C6847" i="1"/>
  <c r="J6846" i="1"/>
  <c r="K6846" i="1" s="1"/>
  <c r="I6846" i="1"/>
  <c r="F6846" i="1"/>
  <c r="C6846" i="1"/>
  <c r="J6845" i="1"/>
  <c r="K6845" i="1" s="1"/>
  <c r="I6845" i="1"/>
  <c r="F6845" i="1"/>
  <c r="C6845" i="1"/>
  <c r="K6844" i="1"/>
  <c r="J6844" i="1"/>
  <c r="I6844" i="1"/>
  <c r="F6844" i="1"/>
  <c r="C6844" i="1"/>
  <c r="J6843" i="1"/>
  <c r="K6843" i="1" s="1"/>
  <c r="I6843" i="1"/>
  <c r="F6843" i="1"/>
  <c r="C6843" i="1"/>
  <c r="J6842" i="1"/>
  <c r="K6842" i="1" s="1"/>
  <c r="I6842" i="1"/>
  <c r="F6842" i="1"/>
  <c r="C6842" i="1"/>
  <c r="K6841" i="1"/>
  <c r="J6841" i="1"/>
  <c r="I6841" i="1"/>
  <c r="F6841" i="1"/>
  <c r="C6841" i="1"/>
  <c r="K6840" i="1"/>
  <c r="J6840" i="1"/>
  <c r="I6840" i="1"/>
  <c r="F6840" i="1"/>
  <c r="C6840" i="1"/>
  <c r="J6839" i="1"/>
  <c r="K6839" i="1" s="1"/>
  <c r="I6839" i="1"/>
  <c r="F6839" i="1"/>
  <c r="C6839" i="1"/>
  <c r="J6838" i="1"/>
  <c r="K6838" i="1" s="1"/>
  <c r="I6838" i="1"/>
  <c r="F6838" i="1"/>
  <c r="C6838" i="1"/>
  <c r="J6837" i="1"/>
  <c r="K6837" i="1" s="1"/>
  <c r="I6837" i="1"/>
  <c r="F6837" i="1"/>
  <c r="C6837" i="1"/>
  <c r="K6836" i="1"/>
  <c r="J6836" i="1"/>
  <c r="I6836" i="1"/>
  <c r="F6836" i="1"/>
  <c r="C6836" i="1"/>
  <c r="J6835" i="1"/>
  <c r="K6835" i="1" s="1"/>
  <c r="I6835" i="1"/>
  <c r="F6835" i="1"/>
  <c r="C6835" i="1"/>
  <c r="J6834" i="1"/>
  <c r="K6834" i="1" s="1"/>
  <c r="I6834" i="1"/>
  <c r="F6834" i="1"/>
  <c r="C6834" i="1"/>
  <c r="K6833" i="1"/>
  <c r="J6833" i="1"/>
  <c r="I6833" i="1"/>
  <c r="F6833" i="1"/>
  <c r="C6833" i="1"/>
  <c r="K6832" i="1"/>
  <c r="J6832" i="1"/>
  <c r="I6832" i="1"/>
  <c r="F6832" i="1"/>
  <c r="C6832" i="1"/>
  <c r="J6831" i="1"/>
  <c r="K6831" i="1" s="1"/>
  <c r="I6831" i="1"/>
  <c r="F6831" i="1"/>
  <c r="C6831" i="1"/>
  <c r="J6830" i="1"/>
  <c r="K6830" i="1" s="1"/>
  <c r="I6830" i="1"/>
  <c r="F6830" i="1"/>
  <c r="C6830" i="1"/>
  <c r="J6829" i="1"/>
  <c r="K6829" i="1" s="1"/>
  <c r="I6829" i="1"/>
  <c r="F6829" i="1"/>
  <c r="C6829" i="1"/>
  <c r="K6828" i="1"/>
  <c r="J6828" i="1"/>
  <c r="I6828" i="1"/>
  <c r="F6828" i="1"/>
  <c r="C6828" i="1"/>
  <c r="J6827" i="1"/>
  <c r="K6827" i="1" s="1"/>
  <c r="I6827" i="1"/>
  <c r="F6827" i="1"/>
  <c r="C6827" i="1"/>
  <c r="J6826" i="1"/>
  <c r="K6826" i="1" s="1"/>
  <c r="I6826" i="1"/>
  <c r="F6826" i="1"/>
  <c r="C6826" i="1"/>
  <c r="K6825" i="1"/>
  <c r="J6825" i="1"/>
  <c r="I6825" i="1"/>
  <c r="F6825" i="1"/>
  <c r="C6825" i="1"/>
  <c r="K6824" i="1"/>
  <c r="J6824" i="1"/>
  <c r="I6824" i="1"/>
  <c r="F6824" i="1"/>
  <c r="C6824" i="1"/>
  <c r="J6823" i="1"/>
  <c r="K6823" i="1" s="1"/>
  <c r="I6823" i="1"/>
  <c r="F6823" i="1"/>
  <c r="C6823" i="1"/>
  <c r="J6822" i="1"/>
  <c r="K6822" i="1" s="1"/>
  <c r="I6822" i="1"/>
  <c r="F6822" i="1"/>
  <c r="C6822" i="1"/>
  <c r="J6821" i="1"/>
  <c r="K6821" i="1" s="1"/>
  <c r="I6821" i="1"/>
  <c r="F6821" i="1"/>
  <c r="C6821" i="1"/>
  <c r="K6820" i="1"/>
  <c r="J6820" i="1"/>
  <c r="I6820" i="1"/>
  <c r="F6820" i="1"/>
  <c r="C6820" i="1"/>
  <c r="J6819" i="1"/>
  <c r="K6819" i="1" s="1"/>
  <c r="I6819" i="1"/>
  <c r="F6819" i="1"/>
  <c r="C6819" i="1"/>
  <c r="J6818" i="1"/>
  <c r="K6818" i="1" s="1"/>
  <c r="I6818" i="1"/>
  <c r="F6818" i="1"/>
  <c r="C6818" i="1"/>
  <c r="K6817" i="1"/>
  <c r="J6817" i="1"/>
  <c r="I6817" i="1"/>
  <c r="F6817" i="1"/>
  <c r="C6817" i="1"/>
  <c r="K6816" i="1"/>
  <c r="J6816" i="1"/>
  <c r="I6816" i="1"/>
  <c r="F6816" i="1"/>
  <c r="C6816" i="1"/>
  <c r="J6815" i="1"/>
  <c r="K6815" i="1" s="1"/>
  <c r="I6815" i="1"/>
  <c r="F6815" i="1"/>
  <c r="C6815" i="1"/>
  <c r="J6814" i="1"/>
  <c r="K6814" i="1" s="1"/>
  <c r="I6814" i="1"/>
  <c r="F6814" i="1"/>
  <c r="C6814" i="1"/>
  <c r="J6813" i="1"/>
  <c r="K6813" i="1" s="1"/>
  <c r="I6813" i="1"/>
  <c r="F6813" i="1"/>
  <c r="C6813" i="1"/>
  <c r="K6812" i="1"/>
  <c r="J6812" i="1"/>
  <c r="I6812" i="1"/>
  <c r="F6812" i="1"/>
  <c r="C6812" i="1"/>
  <c r="J6811" i="1"/>
  <c r="K6811" i="1" s="1"/>
  <c r="I6811" i="1"/>
  <c r="F6811" i="1"/>
  <c r="C6811" i="1"/>
  <c r="J6810" i="1"/>
  <c r="K6810" i="1" s="1"/>
  <c r="I6810" i="1"/>
  <c r="F6810" i="1"/>
  <c r="C6810" i="1"/>
  <c r="K6809" i="1"/>
  <c r="J6809" i="1"/>
  <c r="I6809" i="1"/>
  <c r="F6809" i="1"/>
  <c r="C6809" i="1"/>
  <c r="K6808" i="1"/>
  <c r="J6808" i="1"/>
  <c r="I6808" i="1"/>
  <c r="F6808" i="1"/>
  <c r="C6808" i="1"/>
  <c r="J6807" i="1"/>
  <c r="K6807" i="1" s="1"/>
  <c r="I6807" i="1"/>
  <c r="F6807" i="1"/>
  <c r="C6807" i="1"/>
  <c r="J6806" i="1"/>
  <c r="K6806" i="1" s="1"/>
  <c r="I6806" i="1"/>
  <c r="F6806" i="1"/>
  <c r="C6806" i="1"/>
  <c r="J6805" i="1"/>
  <c r="K6805" i="1" s="1"/>
  <c r="I6805" i="1"/>
  <c r="F6805" i="1"/>
  <c r="C6805" i="1"/>
  <c r="K6804" i="1"/>
  <c r="J6804" i="1"/>
  <c r="I6804" i="1"/>
  <c r="F6804" i="1"/>
  <c r="C6804" i="1"/>
  <c r="J6803" i="1"/>
  <c r="K6803" i="1" s="1"/>
  <c r="I6803" i="1"/>
  <c r="F6803" i="1"/>
  <c r="C6803" i="1"/>
  <c r="J6802" i="1"/>
  <c r="K6802" i="1" s="1"/>
  <c r="I6802" i="1"/>
  <c r="F6802" i="1"/>
  <c r="C6802" i="1"/>
  <c r="K6801" i="1"/>
  <c r="J6801" i="1"/>
  <c r="I6801" i="1"/>
  <c r="F6801" i="1"/>
  <c r="C6801" i="1"/>
  <c r="K6800" i="1"/>
  <c r="J6800" i="1"/>
  <c r="I6800" i="1"/>
  <c r="F6800" i="1"/>
  <c r="C6800" i="1"/>
  <c r="J6799" i="1"/>
  <c r="K6799" i="1" s="1"/>
  <c r="I6799" i="1"/>
  <c r="F6799" i="1"/>
  <c r="C6799" i="1"/>
  <c r="J6798" i="1"/>
  <c r="K6798" i="1" s="1"/>
  <c r="I6798" i="1"/>
  <c r="F6798" i="1"/>
  <c r="C6798" i="1"/>
  <c r="J6797" i="1"/>
  <c r="K6797" i="1" s="1"/>
  <c r="I6797" i="1"/>
  <c r="F6797" i="1"/>
  <c r="C6797" i="1"/>
  <c r="K6796" i="1"/>
  <c r="J6796" i="1"/>
  <c r="I6796" i="1"/>
  <c r="F6796" i="1"/>
  <c r="C6796" i="1"/>
  <c r="J6795" i="1"/>
  <c r="K6795" i="1" s="1"/>
  <c r="I6795" i="1"/>
  <c r="F6795" i="1"/>
  <c r="C6795" i="1"/>
  <c r="J6794" i="1"/>
  <c r="K6794" i="1" s="1"/>
  <c r="I6794" i="1"/>
  <c r="F6794" i="1"/>
  <c r="C6794" i="1"/>
  <c r="K6793" i="1"/>
  <c r="J6793" i="1"/>
  <c r="I6793" i="1"/>
  <c r="F6793" i="1"/>
  <c r="C6793" i="1"/>
  <c r="K6792" i="1"/>
  <c r="J6792" i="1"/>
  <c r="I6792" i="1"/>
  <c r="F6792" i="1"/>
  <c r="C6792" i="1"/>
  <c r="J6791" i="1"/>
  <c r="K6791" i="1" s="1"/>
  <c r="I6791" i="1"/>
  <c r="F6791" i="1"/>
  <c r="C6791" i="1"/>
  <c r="J6790" i="1"/>
  <c r="K6790" i="1" s="1"/>
  <c r="I6790" i="1"/>
  <c r="F6790" i="1"/>
  <c r="C6790" i="1"/>
  <c r="J6789" i="1"/>
  <c r="K6789" i="1" s="1"/>
  <c r="I6789" i="1"/>
  <c r="F6789" i="1"/>
  <c r="C6789" i="1"/>
  <c r="K6788" i="1"/>
  <c r="J6788" i="1"/>
  <c r="I6788" i="1"/>
  <c r="F6788" i="1"/>
  <c r="C6788" i="1"/>
  <c r="J6787" i="1"/>
  <c r="K6787" i="1" s="1"/>
  <c r="I6787" i="1"/>
  <c r="F6787" i="1"/>
  <c r="C6787" i="1"/>
  <c r="J6786" i="1"/>
  <c r="K6786" i="1" s="1"/>
  <c r="I6786" i="1"/>
  <c r="F6786" i="1"/>
  <c r="C6786" i="1"/>
  <c r="K6785" i="1"/>
  <c r="J6785" i="1"/>
  <c r="I6785" i="1"/>
  <c r="F6785" i="1"/>
  <c r="C6785" i="1"/>
  <c r="K6784" i="1"/>
  <c r="J6784" i="1"/>
  <c r="I6784" i="1"/>
  <c r="F6784" i="1"/>
  <c r="C6784" i="1"/>
  <c r="J6783" i="1"/>
  <c r="K6783" i="1" s="1"/>
  <c r="I6783" i="1"/>
  <c r="F6783" i="1"/>
  <c r="C6783" i="1"/>
  <c r="J6782" i="1"/>
  <c r="K6782" i="1" s="1"/>
  <c r="I6782" i="1"/>
  <c r="F6782" i="1"/>
  <c r="C6782" i="1"/>
  <c r="J6781" i="1"/>
  <c r="K6781" i="1" s="1"/>
  <c r="I6781" i="1"/>
  <c r="F6781" i="1"/>
  <c r="C6781" i="1"/>
  <c r="K6780" i="1"/>
  <c r="J6780" i="1"/>
  <c r="I6780" i="1"/>
  <c r="F6780" i="1"/>
  <c r="C6780" i="1"/>
  <c r="J6779" i="1"/>
  <c r="K6779" i="1" s="1"/>
  <c r="I6779" i="1"/>
  <c r="F6779" i="1"/>
  <c r="C6779" i="1"/>
  <c r="J6778" i="1"/>
  <c r="K6778" i="1" s="1"/>
  <c r="I6778" i="1"/>
  <c r="F6778" i="1"/>
  <c r="C6778" i="1"/>
  <c r="K6777" i="1"/>
  <c r="J6777" i="1"/>
  <c r="I6777" i="1"/>
  <c r="F6777" i="1"/>
  <c r="C6777" i="1"/>
  <c r="K6776" i="1"/>
  <c r="J6776" i="1"/>
  <c r="I6776" i="1"/>
  <c r="F6776" i="1"/>
  <c r="C6776" i="1"/>
  <c r="J6775" i="1"/>
  <c r="K6775" i="1" s="1"/>
  <c r="I6775" i="1"/>
  <c r="F6775" i="1"/>
  <c r="C6775" i="1"/>
  <c r="J6774" i="1"/>
  <c r="K6774" i="1" s="1"/>
  <c r="I6774" i="1"/>
  <c r="F6774" i="1"/>
  <c r="C6774" i="1"/>
  <c r="J6773" i="1"/>
  <c r="K6773" i="1" s="1"/>
  <c r="I6773" i="1"/>
  <c r="F6773" i="1"/>
  <c r="C6773" i="1"/>
  <c r="K6772" i="1"/>
  <c r="J6772" i="1"/>
  <c r="I6772" i="1"/>
  <c r="F6772" i="1"/>
  <c r="C6772" i="1"/>
  <c r="J6771" i="1"/>
  <c r="K6771" i="1" s="1"/>
  <c r="I6771" i="1"/>
  <c r="F6771" i="1"/>
  <c r="C6771" i="1"/>
  <c r="J6770" i="1"/>
  <c r="K6770" i="1" s="1"/>
  <c r="I6770" i="1"/>
  <c r="F6770" i="1"/>
  <c r="C6770" i="1"/>
  <c r="K6769" i="1"/>
  <c r="J6769" i="1"/>
  <c r="I6769" i="1"/>
  <c r="F6769" i="1"/>
  <c r="C6769" i="1"/>
  <c r="K6768" i="1"/>
  <c r="J6768" i="1"/>
  <c r="I6768" i="1"/>
  <c r="F6768" i="1"/>
  <c r="C6768" i="1"/>
  <c r="J6767" i="1"/>
  <c r="K6767" i="1" s="1"/>
  <c r="I6767" i="1"/>
  <c r="F6767" i="1"/>
  <c r="C6767" i="1"/>
  <c r="J6766" i="1"/>
  <c r="K6766" i="1" s="1"/>
  <c r="I6766" i="1"/>
  <c r="F6766" i="1"/>
  <c r="C6766" i="1"/>
  <c r="J6765" i="1"/>
  <c r="K6765" i="1" s="1"/>
  <c r="I6765" i="1"/>
  <c r="F6765" i="1"/>
  <c r="C6765" i="1"/>
  <c r="K6764" i="1"/>
  <c r="J6764" i="1"/>
  <c r="I6764" i="1"/>
  <c r="F6764" i="1"/>
  <c r="C6764" i="1"/>
  <c r="J6763" i="1"/>
  <c r="K6763" i="1" s="1"/>
  <c r="I6763" i="1"/>
  <c r="F6763" i="1"/>
  <c r="C6763" i="1"/>
  <c r="J6762" i="1"/>
  <c r="K6762" i="1" s="1"/>
  <c r="I6762" i="1"/>
  <c r="F6762" i="1"/>
  <c r="C6762" i="1"/>
  <c r="K6761" i="1"/>
  <c r="J6761" i="1"/>
  <c r="I6761" i="1"/>
  <c r="F6761" i="1"/>
  <c r="C6761" i="1"/>
  <c r="K6760" i="1"/>
  <c r="J6760" i="1"/>
  <c r="I6760" i="1"/>
  <c r="F6760" i="1"/>
  <c r="C6760" i="1"/>
  <c r="J6759" i="1"/>
  <c r="K6759" i="1" s="1"/>
  <c r="I6759" i="1"/>
  <c r="F6759" i="1"/>
  <c r="C6759" i="1"/>
  <c r="J6758" i="1"/>
  <c r="K6758" i="1" s="1"/>
  <c r="I6758" i="1"/>
  <c r="F6758" i="1"/>
  <c r="C6758" i="1"/>
  <c r="J6757" i="1"/>
  <c r="K6757" i="1" s="1"/>
  <c r="I6757" i="1"/>
  <c r="F6757" i="1"/>
  <c r="C6757" i="1"/>
  <c r="K6756" i="1"/>
  <c r="J6756" i="1"/>
  <c r="I6756" i="1"/>
  <c r="F6756" i="1"/>
  <c r="C6756" i="1"/>
  <c r="J6755" i="1"/>
  <c r="K6755" i="1" s="1"/>
  <c r="I6755" i="1"/>
  <c r="F6755" i="1"/>
  <c r="C6755" i="1"/>
  <c r="J6754" i="1"/>
  <c r="K6754" i="1" s="1"/>
  <c r="I6754" i="1"/>
  <c r="F6754" i="1"/>
  <c r="C6754" i="1"/>
  <c r="K6753" i="1"/>
  <c r="J6753" i="1"/>
  <c r="I6753" i="1"/>
  <c r="F6753" i="1"/>
  <c r="C6753" i="1"/>
  <c r="K6752" i="1"/>
  <c r="J6752" i="1"/>
  <c r="I6752" i="1"/>
  <c r="F6752" i="1"/>
  <c r="C6752" i="1"/>
  <c r="J6751" i="1"/>
  <c r="K6751" i="1" s="1"/>
  <c r="I6751" i="1"/>
  <c r="F6751" i="1"/>
  <c r="C6751" i="1"/>
  <c r="J6750" i="1"/>
  <c r="K6750" i="1" s="1"/>
  <c r="I6750" i="1"/>
  <c r="F6750" i="1"/>
  <c r="C6750" i="1"/>
  <c r="J6749" i="1"/>
  <c r="K6749" i="1" s="1"/>
  <c r="I6749" i="1"/>
  <c r="F6749" i="1"/>
  <c r="C6749" i="1"/>
  <c r="K6748" i="1"/>
  <c r="J6748" i="1"/>
  <c r="I6748" i="1"/>
  <c r="F6748" i="1"/>
  <c r="C6748" i="1"/>
  <c r="J6747" i="1"/>
  <c r="K6747" i="1" s="1"/>
  <c r="I6747" i="1"/>
  <c r="F6747" i="1"/>
  <c r="C6747" i="1"/>
  <c r="J6746" i="1"/>
  <c r="K6746" i="1" s="1"/>
  <c r="I6746" i="1"/>
  <c r="F6746" i="1"/>
  <c r="C6746" i="1"/>
  <c r="K6745" i="1"/>
  <c r="J6745" i="1"/>
  <c r="I6745" i="1"/>
  <c r="F6745" i="1"/>
  <c r="C6745" i="1"/>
  <c r="K6744" i="1"/>
  <c r="J6744" i="1"/>
  <c r="I6744" i="1"/>
  <c r="F6744" i="1"/>
  <c r="C6744" i="1"/>
  <c r="J6743" i="1"/>
  <c r="K6743" i="1" s="1"/>
  <c r="I6743" i="1"/>
  <c r="F6743" i="1"/>
  <c r="C6743" i="1"/>
  <c r="J6742" i="1"/>
  <c r="K6742" i="1" s="1"/>
  <c r="I6742" i="1"/>
  <c r="F6742" i="1"/>
  <c r="C6742" i="1"/>
  <c r="J6741" i="1"/>
  <c r="K6741" i="1" s="1"/>
  <c r="I6741" i="1"/>
  <c r="F6741" i="1"/>
  <c r="C6741" i="1"/>
  <c r="K6740" i="1"/>
  <c r="J6740" i="1"/>
  <c r="I6740" i="1"/>
  <c r="F6740" i="1"/>
  <c r="C6740" i="1"/>
  <c r="J6739" i="1"/>
  <c r="K6739" i="1" s="1"/>
  <c r="I6739" i="1"/>
  <c r="F6739" i="1"/>
  <c r="C6739" i="1"/>
  <c r="J6738" i="1"/>
  <c r="K6738" i="1" s="1"/>
  <c r="I6738" i="1"/>
  <c r="F6738" i="1"/>
  <c r="C6738" i="1"/>
  <c r="K6737" i="1"/>
  <c r="J6737" i="1"/>
  <c r="I6737" i="1"/>
  <c r="F6737" i="1"/>
  <c r="C6737" i="1"/>
  <c r="K6736" i="1"/>
  <c r="J6736" i="1"/>
  <c r="I6736" i="1"/>
  <c r="F6736" i="1"/>
  <c r="C6736" i="1"/>
  <c r="J6735" i="1"/>
  <c r="K6735" i="1" s="1"/>
  <c r="I6735" i="1"/>
  <c r="F6735" i="1"/>
  <c r="C6735" i="1"/>
  <c r="J6734" i="1"/>
  <c r="K6734" i="1" s="1"/>
  <c r="I6734" i="1"/>
  <c r="F6734" i="1"/>
  <c r="C6734" i="1"/>
  <c r="J6733" i="1"/>
  <c r="K6733" i="1" s="1"/>
  <c r="I6733" i="1"/>
  <c r="F6733" i="1"/>
  <c r="C6733" i="1"/>
  <c r="K6732" i="1"/>
  <c r="J6732" i="1"/>
  <c r="I6732" i="1"/>
  <c r="F6732" i="1"/>
  <c r="C6732" i="1"/>
  <c r="J6731" i="1"/>
  <c r="K6731" i="1" s="1"/>
  <c r="I6731" i="1"/>
  <c r="F6731" i="1"/>
  <c r="C6731" i="1"/>
  <c r="K6730" i="1"/>
  <c r="J6730" i="1"/>
  <c r="I6730" i="1"/>
  <c r="F6730" i="1"/>
  <c r="C6730" i="1"/>
  <c r="K6729" i="1"/>
  <c r="J6729" i="1"/>
  <c r="I6729" i="1"/>
  <c r="F6729" i="1"/>
  <c r="C6729" i="1"/>
  <c r="K6728" i="1"/>
  <c r="J6728" i="1"/>
  <c r="I6728" i="1"/>
  <c r="F6728" i="1"/>
  <c r="C6728" i="1"/>
  <c r="J6727" i="1"/>
  <c r="K6727" i="1" s="1"/>
  <c r="I6727" i="1"/>
  <c r="F6727" i="1"/>
  <c r="C6727" i="1"/>
  <c r="J6726" i="1"/>
  <c r="K6726" i="1" s="1"/>
  <c r="I6726" i="1"/>
  <c r="F6726" i="1"/>
  <c r="C6726" i="1"/>
  <c r="K6725" i="1"/>
  <c r="J6725" i="1"/>
  <c r="I6725" i="1"/>
  <c r="F6725" i="1"/>
  <c r="C6725" i="1"/>
  <c r="K6724" i="1"/>
  <c r="J6724" i="1"/>
  <c r="I6724" i="1"/>
  <c r="F6724" i="1"/>
  <c r="C6724" i="1"/>
  <c r="J6723" i="1"/>
  <c r="K6723" i="1" s="1"/>
  <c r="I6723" i="1"/>
  <c r="F6723" i="1"/>
  <c r="C6723" i="1"/>
  <c r="J6722" i="1"/>
  <c r="K6722" i="1" s="1"/>
  <c r="I6722" i="1"/>
  <c r="F6722" i="1"/>
  <c r="C6722" i="1"/>
  <c r="K6721" i="1"/>
  <c r="J6721" i="1"/>
  <c r="I6721" i="1"/>
  <c r="F6721" i="1"/>
  <c r="C6721" i="1"/>
  <c r="K6720" i="1"/>
  <c r="J6720" i="1"/>
  <c r="I6720" i="1"/>
  <c r="F6720" i="1"/>
  <c r="C6720" i="1"/>
  <c r="J6719" i="1"/>
  <c r="K6719" i="1" s="1"/>
  <c r="I6719" i="1"/>
  <c r="F6719" i="1"/>
  <c r="C6719" i="1"/>
  <c r="K6718" i="1"/>
  <c r="J6718" i="1"/>
  <c r="I6718" i="1"/>
  <c r="F6718" i="1"/>
  <c r="C6718" i="1"/>
  <c r="J6717" i="1"/>
  <c r="K6717" i="1" s="1"/>
  <c r="I6717" i="1"/>
  <c r="F6717" i="1"/>
  <c r="C6717" i="1"/>
  <c r="K6716" i="1"/>
  <c r="J6716" i="1"/>
  <c r="I6716" i="1"/>
  <c r="F6716" i="1"/>
  <c r="C6716" i="1"/>
  <c r="J6715" i="1"/>
  <c r="K6715" i="1" s="1"/>
  <c r="I6715" i="1"/>
  <c r="F6715" i="1"/>
  <c r="C6715" i="1"/>
  <c r="K6714" i="1"/>
  <c r="J6714" i="1"/>
  <c r="I6714" i="1"/>
  <c r="F6714" i="1"/>
  <c r="C6714" i="1"/>
  <c r="K6713" i="1"/>
  <c r="J6713" i="1"/>
  <c r="I6713" i="1"/>
  <c r="F6713" i="1"/>
  <c r="C6713" i="1"/>
  <c r="K6712" i="1"/>
  <c r="J6712" i="1"/>
  <c r="I6712" i="1"/>
  <c r="F6712" i="1"/>
  <c r="C6712" i="1"/>
  <c r="J6711" i="1"/>
  <c r="K6711" i="1" s="1"/>
  <c r="I6711" i="1"/>
  <c r="F6711" i="1"/>
  <c r="C6711" i="1"/>
  <c r="J6710" i="1"/>
  <c r="K6710" i="1" s="1"/>
  <c r="I6710" i="1"/>
  <c r="F6710" i="1"/>
  <c r="C6710" i="1"/>
  <c r="K6709" i="1"/>
  <c r="J6709" i="1"/>
  <c r="I6709" i="1"/>
  <c r="F6709" i="1"/>
  <c r="C6709" i="1"/>
  <c r="K6708" i="1"/>
  <c r="J6708" i="1"/>
  <c r="I6708" i="1"/>
  <c r="F6708" i="1"/>
  <c r="C6708" i="1"/>
  <c r="J6707" i="1"/>
  <c r="K6707" i="1" s="1"/>
  <c r="I6707" i="1"/>
  <c r="F6707" i="1"/>
  <c r="C6707" i="1"/>
  <c r="J6706" i="1"/>
  <c r="K6706" i="1" s="1"/>
  <c r="I6706" i="1"/>
  <c r="F6706" i="1"/>
  <c r="C6706" i="1"/>
  <c r="J6705" i="1"/>
  <c r="K6705" i="1" s="1"/>
  <c r="I6705" i="1"/>
  <c r="F6705" i="1"/>
  <c r="C6705" i="1"/>
  <c r="K6704" i="1"/>
  <c r="J6704" i="1"/>
  <c r="I6704" i="1"/>
  <c r="F6704" i="1"/>
  <c r="C6704" i="1"/>
  <c r="J6703" i="1"/>
  <c r="K6703" i="1" s="1"/>
  <c r="I6703" i="1"/>
  <c r="F6703" i="1"/>
  <c r="C6703" i="1"/>
  <c r="K6702" i="1"/>
  <c r="J6702" i="1"/>
  <c r="I6702" i="1"/>
  <c r="F6702" i="1"/>
  <c r="C6702" i="1"/>
  <c r="J6701" i="1"/>
  <c r="K6701" i="1" s="1"/>
  <c r="I6701" i="1"/>
  <c r="F6701" i="1"/>
  <c r="C6701" i="1"/>
  <c r="K6700" i="1"/>
  <c r="J6700" i="1"/>
  <c r="I6700" i="1"/>
  <c r="F6700" i="1"/>
  <c r="C6700" i="1"/>
  <c r="J6699" i="1"/>
  <c r="K6699" i="1" s="1"/>
  <c r="I6699" i="1"/>
  <c r="F6699" i="1"/>
  <c r="C6699" i="1"/>
  <c r="K6698" i="1"/>
  <c r="J6698" i="1"/>
  <c r="I6698" i="1"/>
  <c r="F6698" i="1"/>
  <c r="C6698" i="1"/>
  <c r="K6697" i="1"/>
  <c r="J6697" i="1"/>
  <c r="I6697" i="1"/>
  <c r="F6697" i="1"/>
  <c r="C6697" i="1"/>
  <c r="K6696" i="1"/>
  <c r="J6696" i="1"/>
  <c r="I6696" i="1"/>
  <c r="F6696" i="1"/>
  <c r="C6696" i="1"/>
  <c r="J6695" i="1"/>
  <c r="K6695" i="1" s="1"/>
  <c r="I6695" i="1"/>
  <c r="F6695" i="1"/>
  <c r="C6695" i="1"/>
  <c r="J6694" i="1"/>
  <c r="K6694" i="1" s="1"/>
  <c r="I6694" i="1"/>
  <c r="F6694" i="1"/>
  <c r="C6694" i="1"/>
  <c r="K6693" i="1"/>
  <c r="J6693" i="1"/>
  <c r="I6693" i="1"/>
  <c r="F6693" i="1"/>
  <c r="C6693" i="1"/>
  <c r="K6692" i="1"/>
  <c r="J6692" i="1"/>
  <c r="I6692" i="1"/>
  <c r="F6692" i="1"/>
  <c r="C6692" i="1"/>
  <c r="J6691" i="1"/>
  <c r="K6691" i="1" s="1"/>
  <c r="I6691" i="1"/>
  <c r="F6691" i="1"/>
  <c r="C6691" i="1"/>
  <c r="J6690" i="1"/>
  <c r="K6690" i="1" s="1"/>
  <c r="I6690" i="1"/>
  <c r="F6690" i="1"/>
  <c r="C6690" i="1"/>
  <c r="K6689" i="1"/>
  <c r="J6689" i="1"/>
  <c r="I6689" i="1"/>
  <c r="F6689" i="1"/>
  <c r="C6689" i="1"/>
  <c r="K6688" i="1"/>
  <c r="J6688" i="1"/>
  <c r="I6688" i="1"/>
  <c r="F6688" i="1"/>
  <c r="C6688" i="1"/>
  <c r="J6687" i="1"/>
  <c r="K6687" i="1" s="1"/>
  <c r="I6687" i="1"/>
  <c r="F6687" i="1"/>
  <c r="C6687" i="1"/>
  <c r="K6686" i="1"/>
  <c r="J6686" i="1"/>
  <c r="I6686" i="1"/>
  <c r="F6686" i="1"/>
  <c r="C6686" i="1"/>
  <c r="J6685" i="1"/>
  <c r="K6685" i="1" s="1"/>
  <c r="I6685" i="1"/>
  <c r="F6685" i="1"/>
  <c r="C6685" i="1"/>
  <c r="K6684" i="1"/>
  <c r="J6684" i="1"/>
  <c r="I6684" i="1"/>
  <c r="F6684" i="1"/>
  <c r="C6684" i="1"/>
  <c r="J6683" i="1"/>
  <c r="K6683" i="1" s="1"/>
  <c r="I6683" i="1"/>
  <c r="F6683" i="1"/>
  <c r="C6683" i="1"/>
  <c r="K6682" i="1"/>
  <c r="J6682" i="1"/>
  <c r="I6682" i="1"/>
  <c r="F6682" i="1"/>
  <c r="C6682" i="1"/>
  <c r="K6681" i="1"/>
  <c r="J6681" i="1"/>
  <c r="I6681" i="1"/>
  <c r="F6681" i="1"/>
  <c r="C6681" i="1"/>
  <c r="K6680" i="1"/>
  <c r="J6680" i="1"/>
  <c r="I6680" i="1"/>
  <c r="F6680" i="1"/>
  <c r="C6680" i="1"/>
  <c r="J6679" i="1"/>
  <c r="K6679" i="1" s="1"/>
  <c r="I6679" i="1"/>
  <c r="F6679" i="1"/>
  <c r="C6679" i="1"/>
  <c r="J6678" i="1"/>
  <c r="K6678" i="1" s="1"/>
  <c r="I6678" i="1"/>
  <c r="F6678" i="1"/>
  <c r="C6678" i="1"/>
  <c r="K6677" i="1"/>
  <c r="J6677" i="1"/>
  <c r="I6677" i="1"/>
  <c r="F6677" i="1"/>
  <c r="C6677" i="1"/>
  <c r="K6676" i="1"/>
  <c r="J6676" i="1"/>
  <c r="I6676" i="1"/>
  <c r="F6676" i="1"/>
  <c r="C6676" i="1"/>
  <c r="J6675" i="1"/>
  <c r="K6675" i="1" s="1"/>
  <c r="I6675" i="1"/>
  <c r="F6675" i="1"/>
  <c r="C6675" i="1"/>
  <c r="J6674" i="1"/>
  <c r="K6674" i="1" s="1"/>
  <c r="I6674" i="1"/>
  <c r="F6674" i="1"/>
  <c r="C6674" i="1"/>
  <c r="J6673" i="1"/>
  <c r="K6673" i="1" s="1"/>
  <c r="I6673" i="1"/>
  <c r="F6673" i="1"/>
  <c r="C6673" i="1"/>
  <c r="K6672" i="1"/>
  <c r="J6672" i="1"/>
  <c r="I6672" i="1"/>
  <c r="F6672" i="1"/>
  <c r="C6672" i="1"/>
  <c r="J6671" i="1"/>
  <c r="K6671" i="1" s="1"/>
  <c r="I6671" i="1"/>
  <c r="F6671" i="1"/>
  <c r="C6671" i="1"/>
  <c r="K6670" i="1"/>
  <c r="J6670" i="1"/>
  <c r="I6670" i="1"/>
  <c r="F6670" i="1"/>
  <c r="C6670" i="1"/>
  <c r="J6669" i="1"/>
  <c r="K6669" i="1" s="1"/>
  <c r="I6669" i="1"/>
  <c r="F6669" i="1"/>
  <c r="C6669" i="1"/>
  <c r="K6668" i="1"/>
  <c r="J6668" i="1"/>
  <c r="I6668" i="1"/>
  <c r="F6668" i="1"/>
  <c r="C6668" i="1"/>
  <c r="J6667" i="1"/>
  <c r="K6667" i="1" s="1"/>
  <c r="I6667" i="1"/>
  <c r="F6667" i="1"/>
  <c r="C6667" i="1"/>
  <c r="K6666" i="1"/>
  <c r="J6666" i="1"/>
  <c r="I6666" i="1"/>
  <c r="F6666" i="1"/>
  <c r="C6666" i="1"/>
  <c r="K6665" i="1"/>
  <c r="J6665" i="1"/>
  <c r="I6665" i="1"/>
  <c r="F6665" i="1"/>
  <c r="C6665" i="1"/>
  <c r="K6664" i="1"/>
  <c r="J6664" i="1"/>
  <c r="I6664" i="1"/>
  <c r="F6664" i="1"/>
  <c r="C6664" i="1"/>
  <c r="J6663" i="1"/>
  <c r="K6663" i="1" s="1"/>
  <c r="I6663" i="1"/>
  <c r="F6663" i="1"/>
  <c r="C6663" i="1"/>
  <c r="J6662" i="1"/>
  <c r="K6662" i="1" s="1"/>
  <c r="I6662" i="1"/>
  <c r="F6662" i="1"/>
  <c r="C6662" i="1"/>
  <c r="K6661" i="1"/>
  <c r="J6661" i="1"/>
  <c r="I6661" i="1"/>
  <c r="F6661" i="1"/>
  <c r="C6661" i="1"/>
  <c r="K6660" i="1"/>
  <c r="J6660" i="1"/>
  <c r="I6660" i="1"/>
  <c r="F6660" i="1"/>
  <c r="C6660" i="1"/>
  <c r="J6659" i="1"/>
  <c r="K6659" i="1" s="1"/>
  <c r="I6659" i="1"/>
  <c r="F6659" i="1"/>
  <c r="C6659" i="1"/>
  <c r="J6658" i="1"/>
  <c r="K6658" i="1" s="1"/>
  <c r="I6658" i="1"/>
  <c r="F6658" i="1"/>
  <c r="C6658" i="1"/>
  <c r="K6657" i="1"/>
  <c r="J6657" i="1"/>
  <c r="I6657" i="1"/>
  <c r="F6657" i="1"/>
  <c r="C6657" i="1"/>
  <c r="K6656" i="1"/>
  <c r="J6656" i="1"/>
  <c r="I6656" i="1"/>
  <c r="F6656" i="1"/>
  <c r="C6656" i="1"/>
  <c r="J6655" i="1"/>
  <c r="K6655" i="1" s="1"/>
  <c r="I6655" i="1"/>
  <c r="F6655" i="1"/>
  <c r="C6655" i="1"/>
  <c r="K6654" i="1"/>
  <c r="J6654" i="1"/>
  <c r="I6654" i="1"/>
  <c r="F6654" i="1"/>
  <c r="C6654" i="1"/>
  <c r="J6653" i="1"/>
  <c r="K6653" i="1" s="1"/>
  <c r="I6653" i="1"/>
  <c r="F6653" i="1"/>
  <c r="C6653" i="1"/>
  <c r="K6652" i="1"/>
  <c r="J6652" i="1"/>
  <c r="I6652" i="1"/>
  <c r="F6652" i="1"/>
  <c r="C6652" i="1"/>
  <c r="J6651" i="1"/>
  <c r="K6651" i="1" s="1"/>
  <c r="I6651" i="1"/>
  <c r="F6651" i="1"/>
  <c r="C6651" i="1"/>
  <c r="K6650" i="1"/>
  <c r="J6650" i="1"/>
  <c r="I6650" i="1"/>
  <c r="F6650" i="1"/>
  <c r="C6650" i="1"/>
  <c r="K6649" i="1"/>
  <c r="J6649" i="1"/>
  <c r="I6649" i="1"/>
  <c r="F6649" i="1"/>
  <c r="C6649" i="1"/>
  <c r="K6648" i="1"/>
  <c r="J6648" i="1"/>
  <c r="I6648" i="1"/>
  <c r="F6648" i="1"/>
  <c r="C6648" i="1"/>
  <c r="J6647" i="1"/>
  <c r="K6647" i="1" s="1"/>
  <c r="I6647" i="1"/>
  <c r="F6647" i="1"/>
  <c r="C6647" i="1"/>
  <c r="J6646" i="1"/>
  <c r="K6646" i="1" s="1"/>
  <c r="I6646" i="1"/>
  <c r="F6646" i="1"/>
  <c r="C6646" i="1"/>
  <c r="K6645" i="1"/>
  <c r="J6645" i="1"/>
  <c r="I6645" i="1"/>
  <c r="F6645" i="1"/>
  <c r="C6645" i="1"/>
  <c r="K6644" i="1"/>
  <c r="J6644" i="1"/>
  <c r="I6644" i="1"/>
  <c r="F6644" i="1"/>
  <c r="C6644" i="1"/>
  <c r="J6643" i="1"/>
  <c r="K6643" i="1" s="1"/>
  <c r="I6643" i="1"/>
  <c r="F6643" i="1"/>
  <c r="C6643" i="1"/>
  <c r="J6642" i="1"/>
  <c r="K6642" i="1" s="1"/>
  <c r="I6642" i="1"/>
  <c r="F6642" i="1"/>
  <c r="C6642" i="1"/>
  <c r="J6641" i="1"/>
  <c r="K6641" i="1" s="1"/>
  <c r="I6641" i="1"/>
  <c r="F6641" i="1"/>
  <c r="C6641" i="1"/>
  <c r="K6640" i="1"/>
  <c r="J6640" i="1"/>
  <c r="I6640" i="1"/>
  <c r="F6640" i="1"/>
  <c r="C6640" i="1"/>
  <c r="J6639" i="1"/>
  <c r="K6639" i="1" s="1"/>
  <c r="I6639" i="1"/>
  <c r="F6639" i="1"/>
  <c r="C6639" i="1"/>
  <c r="K6638" i="1"/>
  <c r="J6638" i="1"/>
  <c r="I6638" i="1"/>
  <c r="F6638" i="1"/>
  <c r="C6638" i="1"/>
  <c r="J6637" i="1"/>
  <c r="K6637" i="1" s="1"/>
  <c r="I6637" i="1"/>
  <c r="F6637" i="1"/>
  <c r="C6637" i="1"/>
  <c r="K6636" i="1"/>
  <c r="J6636" i="1"/>
  <c r="I6636" i="1"/>
  <c r="F6636" i="1"/>
  <c r="C6636" i="1"/>
  <c r="J6635" i="1"/>
  <c r="K6635" i="1" s="1"/>
  <c r="I6635" i="1"/>
  <c r="F6635" i="1"/>
  <c r="C6635" i="1"/>
  <c r="K6634" i="1"/>
  <c r="J6634" i="1"/>
  <c r="I6634" i="1"/>
  <c r="F6634" i="1"/>
  <c r="C6634" i="1"/>
  <c r="K6633" i="1"/>
  <c r="J6633" i="1"/>
  <c r="I6633" i="1"/>
  <c r="F6633" i="1"/>
  <c r="C6633" i="1"/>
  <c r="K6632" i="1"/>
  <c r="J6632" i="1"/>
  <c r="I6632" i="1"/>
  <c r="F6632" i="1"/>
  <c r="C6632" i="1"/>
  <c r="J6631" i="1"/>
  <c r="K6631" i="1" s="1"/>
  <c r="I6631" i="1"/>
  <c r="F6631" i="1"/>
  <c r="C6631" i="1"/>
  <c r="J6630" i="1"/>
  <c r="K6630" i="1" s="1"/>
  <c r="I6630" i="1"/>
  <c r="F6630" i="1"/>
  <c r="C6630" i="1"/>
  <c r="K6629" i="1"/>
  <c r="J6629" i="1"/>
  <c r="I6629" i="1"/>
  <c r="F6629" i="1"/>
  <c r="C6629" i="1"/>
  <c r="K6628" i="1"/>
  <c r="J6628" i="1"/>
  <c r="I6628" i="1"/>
  <c r="F6628" i="1"/>
  <c r="C6628" i="1"/>
  <c r="J6627" i="1"/>
  <c r="K6627" i="1" s="1"/>
  <c r="I6627" i="1"/>
  <c r="F6627" i="1"/>
  <c r="C6627" i="1"/>
  <c r="J6626" i="1"/>
  <c r="K6626" i="1" s="1"/>
  <c r="I6626" i="1"/>
  <c r="F6626" i="1"/>
  <c r="C6626" i="1"/>
  <c r="K6625" i="1"/>
  <c r="J6625" i="1"/>
  <c r="I6625" i="1"/>
  <c r="F6625" i="1"/>
  <c r="C6625" i="1"/>
  <c r="K6624" i="1"/>
  <c r="J6624" i="1"/>
  <c r="I6624" i="1"/>
  <c r="F6624" i="1"/>
  <c r="C6624" i="1"/>
  <c r="J6623" i="1"/>
  <c r="K6623" i="1" s="1"/>
  <c r="I6623" i="1"/>
  <c r="F6623" i="1"/>
  <c r="C6623" i="1"/>
  <c r="K6622" i="1"/>
  <c r="J6622" i="1"/>
  <c r="I6622" i="1"/>
  <c r="F6622" i="1"/>
  <c r="C6622" i="1"/>
  <c r="J6621" i="1"/>
  <c r="K6621" i="1" s="1"/>
  <c r="I6621" i="1"/>
  <c r="F6621" i="1"/>
  <c r="C6621" i="1"/>
  <c r="K6620" i="1"/>
  <c r="J6620" i="1"/>
  <c r="I6620" i="1"/>
  <c r="F6620" i="1"/>
  <c r="C6620" i="1"/>
  <c r="J6619" i="1"/>
  <c r="K6619" i="1" s="1"/>
  <c r="I6619" i="1"/>
  <c r="F6619" i="1"/>
  <c r="C6619" i="1"/>
  <c r="K6618" i="1"/>
  <c r="J6618" i="1"/>
  <c r="I6618" i="1"/>
  <c r="F6618" i="1"/>
  <c r="C6618" i="1"/>
  <c r="K6617" i="1"/>
  <c r="J6617" i="1"/>
  <c r="I6617" i="1"/>
  <c r="F6617" i="1"/>
  <c r="C6617" i="1"/>
  <c r="K6616" i="1"/>
  <c r="J6616" i="1"/>
  <c r="I6616" i="1"/>
  <c r="F6616" i="1"/>
  <c r="C6616" i="1"/>
  <c r="J6615" i="1"/>
  <c r="K6615" i="1" s="1"/>
  <c r="I6615" i="1"/>
  <c r="F6615" i="1"/>
  <c r="C6615" i="1"/>
  <c r="J6614" i="1"/>
  <c r="K6614" i="1" s="1"/>
  <c r="I6614" i="1"/>
  <c r="F6614" i="1"/>
  <c r="C6614" i="1"/>
  <c r="K6613" i="1"/>
  <c r="J6613" i="1"/>
  <c r="I6613" i="1"/>
  <c r="F6613" i="1"/>
  <c r="C6613" i="1"/>
  <c r="K6612" i="1"/>
  <c r="J6612" i="1"/>
  <c r="I6612" i="1"/>
  <c r="F6612" i="1"/>
  <c r="C6612" i="1"/>
  <c r="J6611" i="1"/>
  <c r="K6611" i="1" s="1"/>
  <c r="I6611" i="1"/>
  <c r="F6611" i="1"/>
  <c r="C6611" i="1"/>
  <c r="J6610" i="1"/>
  <c r="K6610" i="1" s="1"/>
  <c r="I6610" i="1"/>
  <c r="F6610" i="1"/>
  <c r="C6610" i="1"/>
  <c r="J6609" i="1"/>
  <c r="K6609" i="1" s="1"/>
  <c r="I6609" i="1"/>
  <c r="F6609" i="1"/>
  <c r="C6609" i="1"/>
  <c r="K6608" i="1"/>
  <c r="J6608" i="1"/>
  <c r="I6608" i="1"/>
  <c r="F6608" i="1"/>
  <c r="C6608" i="1"/>
  <c r="J6607" i="1"/>
  <c r="K6607" i="1" s="1"/>
  <c r="I6607" i="1"/>
  <c r="F6607" i="1"/>
  <c r="C6607" i="1"/>
  <c r="K6606" i="1"/>
  <c r="J6606" i="1"/>
  <c r="I6606" i="1"/>
  <c r="F6606" i="1"/>
  <c r="C6606" i="1"/>
  <c r="J6605" i="1"/>
  <c r="K6605" i="1" s="1"/>
  <c r="I6605" i="1"/>
  <c r="F6605" i="1"/>
  <c r="C6605" i="1"/>
  <c r="K6604" i="1"/>
  <c r="J6604" i="1"/>
  <c r="I6604" i="1"/>
  <c r="F6604" i="1"/>
  <c r="C6604" i="1"/>
  <c r="J6603" i="1"/>
  <c r="K6603" i="1" s="1"/>
  <c r="I6603" i="1"/>
  <c r="F6603" i="1"/>
  <c r="C6603" i="1"/>
  <c r="K6602" i="1"/>
  <c r="J6602" i="1"/>
  <c r="I6602" i="1"/>
  <c r="F6602" i="1"/>
  <c r="C6602" i="1"/>
  <c r="K6601" i="1"/>
  <c r="J6601" i="1"/>
  <c r="I6601" i="1"/>
  <c r="F6601" i="1"/>
  <c r="C6601" i="1"/>
  <c r="K6600" i="1"/>
  <c r="J6600" i="1"/>
  <c r="I6600" i="1"/>
  <c r="F6600" i="1"/>
  <c r="C6600" i="1"/>
  <c r="J6599" i="1"/>
  <c r="K6599" i="1" s="1"/>
  <c r="I6599" i="1"/>
  <c r="F6599" i="1"/>
  <c r="C6599" i="1"/>
  <c r="J6598" i="1"/>
  <c r="K6598" i="1" s="1"/>
  <c r="I6598" i="1"/>
  <c r="F6598" i="1"/>
  <c r="C6598" i="1"/>
  <c r="K6597" i="1"/>
  <c r="J6597" i="1"/>
  <c r="I6597" i="1"/>
  <c r="F6597" i="1"/>
  <c r="C6597" i="1"/>
  <c r="K6596" i="1"/>
  <c r="J6596" i="1"/>
  <c r="I6596" i="1"/>
  <c r="F6596" i="1"/>
  <c r="C6596" i="1"/>
  <c r="J6595" i="1"/>
  <c r="K6595" i="1" s="1"/>
  <c r="I6595" i="1"/>
  <c r="F6595" i="1"/>
  <c r="C6595" i="1"/>
  <c r="J6594" i="1"/>
  <c r="K6594" i="1" s="1"/>
  <c r="I6594" i="1"/>
  <c r="F6594" i="1"/>
  <c r="C6594" i="1"/>
  <c r="K6593" i="1"/>
  <c r="J6593" i="1"/>
  <c r="I6593" i="1"/>
  <c r="F6593" i="1"/>
  <c r="C6593" i="1"/>
  <c r="K6592" i="1"/>
  <c r="J6592" i="1"/>
  <c r="I6592" i="1"/>
  <c r="F6592" i="1"/>
  <c r="C6592" i="1"/>
  <c r="J6591" i="1"/>
  <c r="K6591" i="1" s="1"/>
  <c r="I6591" i="1"/>
  <c r="F6591" i="1"/>
  <c r="C6591" i="1"/>
  <c r="K6590" i="1"/>
  <c r="J6590" i="1"/>
  <c r="I6590" i="1"/>
  <c r="F6590" i="1"/>
  <c r="C6590" i="1"/>
  <c r="J6589" i="1"/>
  <c r="K6589" i="1" s="1"/>
  <c r="I6589" i="1"/>
  <c r="F6589" i="1"/>
  <c r="C6589" i="1"/>
  <c r="K6588" i="1"/>
  <c r="J6588" i="1"/>
  <c r="I6588" i="1"/>
  <c r="F6588" i="1"/>
  <c r="C6588" i="1"/>
  <c r="J6587" i="1"/>
  <c r="K6587" i="1" s="1"/>
  <c r="I6587" i="1"/>
  <c r="F6587" i="1"/>
  <c r="C6587" i="1"/>
  <c r="K6586" i="1"/>
  <c r="J6586" i="1"/>
  <c r="I6586" i="1"/>
  <c r="F6586" i="1"/>
  <c r="C6586" i="1"/>
  <c r="K6585" i="1"/>
  <c r="J6585" i="1"/>
  <c r="I6585" i="1"/>
  <c r="F6585" i="1"/>
  <c r="C6585" i="1"/>
  <c r="K6584" i="1"/>
  <c r="J6584" i="1"/>
  <c r="I6584" i="1"/>
  <c r="F6584" i="1"/>
  <c r="C6584" i="1"/>
  <c r="J6583" i="1"/>
  <c r="K6583" i="1" s="1"/>
  <c r="I6583" i="1"/>
  <c r="F6583" i="1"/>
  <c r="C6583" i="1"/>
  <c r="J6582" i="1"/>
  <c r="K6582" i="1" s="1"/>
  <c r="I6582" i="1"/>
  <c r="F6582" i="1"/>
  <c r="C6582" i="1"/>
  <c r="K6581" i="1"/>
  <c r="J6581" i="1"/>
  <c r="I6581" i="1"/>
  <c r="F6581" i="1"/>
  <c r="C6581" i="1"/>
  <c r="K6580" i="1"/>
  <c r="J6580" i="1"/>
  <c r="I6580" i="1"/>
  <c r="F6580" i="1"/>
  <c r="C6580" i="1"/>
  <c r="J6579" i="1"/>
  <c r="K6579" i="1" s="1"/>
  <c r="I6579" i="1"/>
  <c r="F6579" i="1"/>
  <c r="C6579" i="1"/>
  <c r="J6578" i="1"/>
  <c r="K6578" i="1" s="1"/>
  <c r="I6578" i="1"/>
  <c r="F6578" i="1"/>
  <c r="C6578" i="1"/>
  <c r="J6577" i="1"/>
  <c r="K6577" i="1" s="1"/>
  <c r="I6577" i="1"/>
  <c r="F6577" i="1"/>
  <c r="C6577" i="1"/>
  <c r="K6576" i="1"/>
  <c r="J6576" i="1"/>
  <c r="I6576" i="1"/>
  <c r="F6576" i="1"/>
  <c r="C6576" i="1"/>
  <c r="J6575" i="1"/>
  <c r="K6575" i="1" s="1"/>
  <c r="I6575" i="1"/>
  <c r="F6575" i="1"/>
  <c r="C6575" i="1"/>
  <c r="K6574" i="1"/>
  <c r="J6574" i="1"/>
  <c r="I6574" i="1"/>
  <c r="F6574" i="1"/>
  <c r="C6574" i="1"/>
  <c r="J6573" i="1"/>
  <c r="K6573" i="1" s="1"/>
  <c r="I6573" i="1"/>
  <c r="F6573" i="1"/>
  <c r="C6573" i="1"/>
  <c r="K6572" i="1"/>
  <c r="J6572" i="1"/>
  <c r="I6572" i="1"/>
  <c r="F6572" i="1"/>
  <c r="C6572" i="1"/>
  <c r="J6571" i="1"/>
  <c r="K6571" i="1" s="1"/>
  <c r="I6571" i="1"/>
  <c r="F6571" i="1"/>
  <c r="C6571" i="1"/>
  <c r="K6570" i="1"/>
  <c r="J6570" i="1"/>
  <c r="I6570" i="1"/>
  <c r="F6570" i="1"/>
  <c r="C6570" i="1"/>
  <c r="K6569" i="1"/>
  <c r="J6569" i="1"/>
  <c r="I6569" i="1"/>
  <c r="F6569" i="1"/>
  <c r="C6569" i="1"/>
  <c r="K6568" i="1"/>
  <c r="J6568" i="1"/>
  <c r="I6568" i="1"/>
  <c r="F6568" i="1"/>
  <c r="C6568" i="1"/>
  <c r="J6567" i="1"/>
  <c r="K6567" i="1" s="1"/>
  <c r="I6567" i="1"/>
  <c r="F6567" i="1"/>
  <c r="C6567" i="1"/>
  <c r="J6566" i="1"/>
  <c r="K6566" i="1" s="1"/>
  <c r="I6566" i="1"/>
  <c r="F6566" i="1"/>
  <c r="C6566" i="1"/>
  <c r="K6565" i="1"/>
  <c r="J6565" i="1"/>
  <c r="I6565" i="1"/>
  <c r="F6565" i="1"/>
  <c r="C6565" i="1"/>
  <c r="K6564" i="1"/>
  <c r="J6564" i="1"/>
  <c r="I6564" i="1"/>
  <c r="F6564" i="1"/>
  <c r="C6564" i="1"/>
  <c r="J6563" i="1"/>
  <c r="K6563" i="1" s="1"/>
  <c r="I6563" i="1"/>
  <c r="F6563" i="1"/>
  <c r="C6563" i="1"/>
  <c r="J6562" i="1"/>
  <c r="K6562" i="1" s="1"/>
  <c r="I6562" i="1"/>
  <c r="F6562" i="1"/>
  <c r="C6562" i="1"/>
  <c r="K6561" i="1"/>
  <c r="J6561" i="1"/>
  <c r="I6561" i="1"/>
  <c r="F6561" i="1"/>
  <c r="C6561" i="1"/>
  <c r="K6560" i="1"/>
  <c r="J6560" i="1"/>
  <c r="I6560" i="1"/>
  <c r="F6560" i="1"/>
  <c r="C6560" i="1"/>
  <c r="J6559" i="1"/>
  <c r="K6559" i="1" s="1"/>
  <c r="I6559" i="1"/>
  <c r="F6559" i="1"/>
  <c r="C6559" i="1"/>
  <c r="K6558" i="1"/>
  <c r="J6558" i="1"/>
  <c r="I6558" i="1"/>
  <c r="F6558" i="1"/>
  <c r="C6558" i="1"/>
  <c r="J6557" i="1"/>
  <c r="K6557" i="1" s="1"/>
  <c r="I6557" i="1"/>
  <c r="F6557" i="1"/>
  <c r="C6557" i="1"/>
  <c r="K6556" i="1"/>
  <c r="J6556" i="1"/>
  <c r="I6556" i="1"/>
  <c r="F6556" i="1"/>
  <c r="C6556" i="1"/>
  <c r="J6555" i="1"/>
  <c r="K6555" i="1" s="1"/>
  <c r="I6555" i="1"/>
  <c r="F6555" i="1"/>
  <c r="C6555" i="1"/>
  <c r="K6554" i="1"/>
  <c r="J6554" i="1"/>
  <c r="I6554" i="1"/>
  <c r="F6554" i="1"/>
  <c r="C6554" i="1"/>
  <c r="K6553" i="1"/>
  <c r="J6553" i="1"/>
  <c r="I6553" i="1"/>
  <c r="F6553" i="1"/>
  <c r="C6553" i="1"/>
  <c r="K6552" i="1"/>
  <c r="J6552" i="1"/>
  <c r="I6552" i="1"/>
  <c r="F6552" i="1"/>
  <c r="C6552" i="1"/>
  <c r="J6551" i="1"/>
  <c r="K6551" i="1" s="1"/>
  <c r="I6551" i="1"/>
  <c r="F6551" i="1"/>
  <c r="C6551" i="1"/>
  <c r="J6550" i="1"/>
  <c r="K6550" i="1" s="1"/>
  <c r="I6550" i="1"/>
  <c r="F6550" i="1"/>
  <c r="C6550" i="1"/>
  <c r="K6549" i="1"/>
  <c r="J6549" i="1"/>
  <c r="I6549" i="1"/>
  <c r="F6549" i="1"/>
  <c r="C6549" i="1"/>
  <c r="K6548" i="1"/>
  <c r="J6548" i="1"/>
  <c r="I6548" i="1"/>
  <c r="F6548" i="1"/>
  <c r="C6548" i="1"/>
  <c r="J6547" i="1"/>
  <c r="K6547" i="1" s="1"/>
  <c r="I6547" i="1"/>
  <c r="F6547" i="1"/>
  <c r="C6547" i="1"/>
  <c r="J6546" i="1"/>
  <c r="K6546" i="1" s="1"/>
  <c r="I6546" i="1"/>
  <c r="F6546" i="1"/>
  <c r="C6546" i="1"/>
  <c r="J6545" i="1"/>
  <c r="K6545" i="1" s="1"/>
  <c r="I6545" i="1"/>
  <c r="F6545" i="1"/>
  <c r="C6545" i="1"/>
  <c r="K6544" i="1"/>
  <c r="J6544" i="1"/>
  <c r="I6544" i="1"/>
  <c r="F6544" i="1"/>
  <c r="C6544" i="1"/>
  <c r="J6543" i="1"/>
  <c r="K6543" i="1" s="1"/>
  <c r="I6543" i="1"/>
  <c r="F6543" i="1"/>
  <c r="C6543" i="1"/>
  <c r="K6542" i="1"/>
  <c r="J6542" i="1"/>
  <c r="I6542" i="1"/>
  <c r="F6542" i="1"/>
  <c r="C6542" i="1"/>
  <c r="J6541" i="1"/>
  <c r="K6541" i="1" s="1"/>
  <c r="I6541" i="1"/>
  <c r="F6541" i="1"/>
  <c r="C6541" i="1"/>
  <c r="K6540" i="1"/>
  <c r="J6540" i="1"/>
  <c r="I6540" i="1"/>
  <c r="F6540" i="1"/>
  <c r="C6540" i="1"/>
  <c r="J6539" i="1"/>
  <c r="K6539" i="1" s="1"/>
  <c r="I6539" i="1"/>
  <c r="F6539" i="1"/>
  <c r="C6539" i="1"/>
  <c r="K6538" i="1"/>
  <c r="J6538" i="1"/>
  <c r="I6538" i="1"/>
  <c r="F6538" i="1"/>
  <c r="C6538" i="1"/>
  <c r="K6537" i="1"/>
  <c r="J6537" i="1"/>
  <c r="I6537" i="1"/>
  <c r="F6537" i="1"/>
  <c r="C6537" i="1"/>
  <c r="K6536" i="1"/>
  <c r="J6536" i="1"/>
  <c r="I6536" i="1"/>
  <c r="F6536" i="1"/>
  <c r="C6536" i="1"/>
  <c r="J6535" i="1"/>
  <c r="K6535" i="1" s="1"/>
  <c r="I6535" i="1"/>
  <c r="F6535" i="1"/>
  <c r="C6535" i="1"/>
  <c r="J6534" i="1"/>
  <c r="K6534" i="1" s="1"/>
  <c r="I6534" i="1"/>
  <c r="F6534" i="1"/>
  <c r="C6534" i="1"/>
  <c r="K6533" i="1"/>
  <c r="J6533" i="1"/>
  <c r="I6533" i="1"/>
  <c r="F6533" i="1"/>
  <c r="C6533" i="1"/>
  <c r="K6532" i="1"/>
  <c r="J6532" i="1"/>
  <c r="I6532" i="1"/>
  <c r="F6532" i="1"/>
  <c r="C6532" i="1"/>
  <c r="J6531" i="1"/>
  <c r="K6531" i="1" s="1"/>
  <c r="I6531" i="1"/>
  <c r="F6531" i="1"/>
  <c r="C6531" i="1"/>
  <c r="J6530" i="1"/>
  <c r="K6530" i="1" s="1"/>
  <c r="I6530" i="1"/>
  <c r="F6530" i="1"/>
  <c r="C6530" i="1"/>
  <c r="K6529" i="1"/>
  <c r="J6529" i="1"/>
  <c r="I6529" i="1"/>
  <c r="F6529" i="1"/>
  <c r="C6529" i="1"/>
  <c r="K6528" i="1"/>
  <c r="J6528" i="1"/>
  <c r="I6528" i="1"/>
  <c r="F6528" i="1"/>
  <c r="C6528" i="1"/>
  <c r="J6527" i="1"/>
  <c r="K6527" i="1" s="1"/>
  <c r="I6527" i="1"/>
  <c r="F6527" i="1"/>
  <c r="C6527" i="1"/>
  <c r="K6526" i="1"/>
  <c r="J6526" i="1"/>
  <c r="I6526" i="1"/>
  <c r="F6526" i="1"/>
  <c r="C6526" i="1"/>
  <c r="J6525" i="1"/>
  <c r="K6525" i="1" s="1"/>
  <c r="I6525" i="1"/>
  <c r="F6525" i="1"/>
  <c r="C6525" i="1"/>
  <c r="K6524" i="1"/>
  <c r="J6524" i="1"/>
  <c r="I6524" i="1"/>
  <c r="F6524" i="1"/>
  <c r="C6524" i="1"/>
  <c r="J6523" i="1"/>
  <c r="K6523" i="1" s="1"/>
  <c r="I6523" i="1"/>
  <c r="F6523" i="1"/>
  <c r="C6523" i="1"/>
  <c r="K6522" i="1"/>
  <c r="J6522" i="1"/>
  <c r="I6522" i="1"/>
  <c r="F6522" i="1"/>
  <c r="C6522" i="1"/>
  <c r="K6521" i="1"/>
  <c r="J6521" i="1"/>
  <c r="I6521" i="1"/>
  <c r="F6521" i="1"/>
  <c r="C6521" i="1"/>
  <c r="K6520" i="1"/>
  <c r="J6520" i="1"/>
  <c r="I6520" i="1"/>
  <c r="F6520" i="1"/>
  <c r="C6520" i="1"/>
  <c r="J6519" i="1"/>
  <c r="K6519" i="1" s="1"/>
  <c r="I6519" i="1"/>
  <c r="F6519" i="1"/>
  <c r="C6519" i="1"/>
  <c r="J6518" i="1"/>
  <c r="K6518" i="1" s="1"/>
  <c r="I6518" i="1"/>
  <c r="F6518" i="1"/>
  <c r="C6518" i="1"/>
  <c r="K6517" i="1"/>
  <c r="J6517" i="1"/>
  <c r="I6517" i="1"/>
  <c r="F6517" i="1"/>
  <c r="C6517" i="1"/>
  <c r="K6516" i="1"/>
  <c r="J6516" i="1"/>
  <c r="I6516" i="1"/>
  <c r="F6516" i="1"/>
  <c r="C6516" i="1"/>
  <c r="J6515" i="1"/>
  <c r="K6515" i="1" s="1"/>
  <c r="I6515" i="1"/>
  <c r="F6515" i="1"/>
  <c r="C6515" i="1"/>
  <c r="J6514" i="1"/>
  <c r="K6514" i="1" s="1"/>
  <c r="I6514" i="1"/>
  <c r="F6514" i="1"/>
  <c r="C6514" i="1"/>
  <c r="J6513" i="1"/>
  <c r="K6513" i="1" s="1"/>
  <c r="I6513" i="1"/>
  <c r="F6513" i="1"/>
  <c r="C6513" i="1"/>
  <c r="K6512" i="1"/>
  <c r="J6512" i="1"/>
  <c r="I6512" i="1"/>
  <c r="F6512" i="1"/>
  <c r="C6512" i="1"/>
  <c r="J6511" i="1"/>
  <c r="K6511" i="1" s="1"/>
  <c r="I6511" i="1"/>
  <c r="F6511" i="1"/>
  <c r="C6511" i="1"/>
  <c r="K6510" i="1"/>
  <c r="J6510" i="1"/>
  <c r="I6510" i="1"/>
  <c r="F6510" i="1"/>
  <c r="C6510" i="1"/>
  <c r="J6509" i="1"/>
  <c r="K6509" i="1" s="1"/>
  <c r="I6509" i="1"/>
  <c r="F6509" i="1"/>
  <c r="C6509" i="1"/>
  <c r="K6508" i="1"/>
  <c r="J6508" i="1"/>
  <c r="I6508" i="1"/>
  <c r="F6508" i="1"/>
  <c r="C6508" i="1"/>
  <c r="J6507" i="1"/>
  <c r="K6507" i="1" s="1"/>
  <c r="I6507" i="1"/>
  <c r="F6507" i="1"/>
  <c r="C6507" i="1"/>
  <c r="K6506" i="1"/>
  <c r="J6506" i="1"/>
  <c r="I6506" i="1"/>
  <c r="F6506" i="1"/>
  <c r="C6506" i="1"/>
  <c r="K6505" i="1"/>
  <c r="J6505" i="1"/>
  <c r="I6505" i="1"/>
  <c r="F6505" i="1"/>
  <c r="C6505" i="1"/>
  <c r="K6504" i="1"/>
  <c r="J6504" i="1"/>
  <c r="I6504" i="1"/>
  <c r="F6504" i="1"/>
  <c r="C6504" i="1"/>
  <c r="J6503" i="1"/>
  <c r="K6503" i="1" s="1"/>
  <c r="I6503" i="1"/>
  <c r="F6503" i="1"/>
  <c r="C6503" i="1"/>
  <c r="J6502" i="1"/>
  <c r="K6502" i="1" s="1"/>
  <c r="I6502" i="1"/>
  <c r="F6502" i="1"/>
  <c r="C6502" i="1"/>
  <c r="K6501" i="1"/>
  <c r="J6501" i="1"/>
  <c r="I6501" i="1"/>
  <c r="F6501" i="1"/>
  <c r="C6501" i="1"/>
  <c r="K6500" i="1"/>
  <c r="J6500" i="1"/>
  <c r="I6500" i="1"/>
  <c r="F6500" i="1"/>
  <c r="C6500" i="1"/>
  <c r="J6499" i="1"/>
  <c r="K6499" i="1" s="1"/>
  <c r="I6499" i="1"/>
  <c r="F6499" i="1"/>
  <c r="C6499" i="1"/>
  <c r="J6498" i="1"/>
  <c r="K6498" i="1" s="1"/>
  <c r="I6498" i="1"/>
  <c r="F6498" i="1"/>
  <c r="C6498" i="1"/>
  <c r="K6497" i="1"/>
  <c r="J6497" i="1"/>
  <c r="I6497" i="1"/>
  <c r="F6497" i="1"/>
  <c r="C6497" i="1"/>
  <c r="K6496" i="1"/>
  <c r="J6496" i="1"/>
  <c r="I6496" i="1"/>
  <c r="F6496" i="1"/>
  <c r="C6496" i="1"/>
  <c r="J6495" i="1"/>
  <c r="K6495" i="1" s="1"/>
  <c r="I6495" i="1"/>
  <c r="F6495" i="1"/>
  <c r="C6495" i="1"/>
  <c r="K6494" i="1"/>
  <c r="J6494" i="1"/>
  <c r="I6494" i="1"/>
  <c r="F6494" i="1"/>
  <c r="C6494" i="1"/>
  <c r="J6493" i="1"/>
  <c r="K6493" i="1" s="1"/>
  <c r="I6493" i="1"/>
  <c r="F6493" i="1"/>
  <c r="C6493" i="1"/>
  <c r="K6492" i="1"/>
  <c r="J6492" i="1"/>
  <c r="I6492" i="1"/>
  <c r="F6492" i="1"/>
  <c r="C6492" i="1"/>
  <c r="J6491" i="1"/>
  <c r="K6491" i="1" s="1"/>
  <c r="I6491" i="1"/>
  <c r="F6491" i="1"/>
  <c r="C6491" i="1"/>
  <c r="K6490" i="1"/>
  <c r="J6490" i="1"/>
  <c r="I6490" i="1"/>
  <c r="F6490" i="1"/>
  <c r="C6490" i="1"/>
  <c r="K6489" i="1"/>
  <c r="J6489" i="1"/>
  <c r="I6489" i="1"/>
  <c r="F6489" i="1"/>
  <c r="C6489" i="1"/>
  <c r="K6488" i="1"/>
  <c r="J6488" i="1"/>
  <c r="I6488" i="1"/>
  <c r="F6488" i="1"/>
  <c r="C6488" i="1"/>
  <c r="J6487" i="1"/>
  <c r="K6487" i="1" s="1"/>
  <c r="I6487" i="1"/>
  <c r="F6487" i="1"/>
  <c r="C6487" i="1"/>
  <c r="J6486" i="1"/>
  <c r="K6486" i="1" s="1"/>
  <c r="I6486" i="1"/>
  <c r="F6486" i="1"/>
  <c r="C6486" i="1"/>
  <c r="K6485" i="1"/>
  <c r="J6485" i="1"/>
  <c r="I6485" i="1"/>
  <c r="F6485" i="1"/>
  <c r="C6485" i="1"/>
  <c r="K6484" i="1"/>
  <c r="J6484" i="1"/>
  <c r="I6484" i="1"/>
  <c r="F6484" i="1"/>
  <c r="C6484" i="1"/>
  <c r="J6483" i="1"/>
  <c r="K6483" i="1" s="1"/>
  <c r="I6483" i="1"/>
  <c r="F6483" i="1"/>
  <c r="C6483" i="1"/>
  <c r="J6482" i="1"/>
  <c r="K6482" i="1" s="1"/>
  <c r="I6482" i="1"/>
  <c r="F6482" i="1"/>
  <c r="C6482" i="1"/>
  <c r="J6481" i="1"/>
  <c r="K6481" i="1" s="1"/>
  <c r="I6481" i="1"/>
  <c r="F6481" i="1"/>
  <c r="C6481" i="1"/>
  <c r="K6480" i="1"/>
  <c r="J6480" i="1"/>
  <c r="I6480" i="1"/>
  <c r="F6480" i="1"/>
  <c r="C6480" i="1"/>
  <c r="J6479" i="1"/>
  <c r="K6479" i="1" s="1"/>
  <c r="I6479" i="1"/>
  <c r="F6479" i="1"/>
  <c r="C6479" i="1"/>
  <c r="K6478" i="1"/>
  <c r="J6478" i="1"/>
  <c r="I6478" i="1"/>
  <c r="F6478" i="1"/>
  <c r="C6478" i="1"/>
  <c r="J6477" i="1"/>
  <c r="K6477" i="1" s="1"/>
  <c r="I6477" i="1"/>
  <c r="F6477" i="1"/>
  <c r="C6477" i="1"/>
  <c r="K6476" i="1"/>
  <c r="J6476" i="1"/>
  <c r="I6476" i="1"/>
  <c r="F6476" i="1"/>
  <c r="C6476" i="1"/>
  <c r="J6475" i="1"/>
  <c r="K6475" i="1" s="1"/>
  <c r="I6475" i="1"/>
  <c r="F6475" i="1"/>
  <c r="C6475" i="1"/>
  <c r="K6474" i="1"/>
  <c r="J6474" i="1"/>
  <c r="I6474" i="1"/>
  <c r="F6474" i="1"/>
  <c r="C6474" i="1"/>
  <c r="K6473" i="1"/>
  <c r="J6473" i="1"/>
  <c r="I6473" i="1"/>
  <c r="F6473" i="1"/>
  <c r="C6473" i="1"/>
  <c r="K6472" i="1"/>
  <c r="J6472" i="1"/>
  <c r="I6472" i="1"/>
  <c r="F6472" i="1"/>
  <c r="C6472" i="1"/>
  <c r="J6471" i="1"/>
  <c r="K6471" i="1" s="1"/>
  <c r="I6471" i="1"/>
  <c r="F6471" i="1"/>
  <c r="C6471" i="1"/>
  <c r="J6470" i="1"/>
  <c r="K6470" i="1" s="1"/>
  <c r="I6470" i="1"/>
  <c r="F6470" i="1"/>
  <c r="C6470" i="1"/>
  <c r="K6469" i="1"/>
  <c r="J6469" i="1"/>
  <c r="I6469" i="1"/>
  <c r="F6469" i="1"/>
  <c r="C6469" i="1"/>
  <c r="K6468" i="1"/>
  <c r="J6468" i="1"/>
  <c r="I6468" i="1"/>
  <c r="F6468" i="1"/>
  <c r="C6468" i="1"/>
  <c r="J6467" i="1"/>
  <c r="K6467" i="1" s="1"/>
  <c r="I6467" i="1"/>
  <c r="F6467" i="1"/>
  <c r="C6467" i="1"/>
  <c r="K6466" i="1"/>
  <c r="J6466" i="1"/>
  <c r="I6466" i="1"/>
  <c r="F6466" i="1"/>
  <c r="C6466" i="1"/>
  <c r="K6465" i="1"/>
  <c r="J6465" i="1"/>
  <c r="I6465" i="1"/>
  <c r="F6465" i="1"/>
  <c r="C6465" i="1"/>
  <c r="K6464" i="1"/>
  <c r="J6464" i="1"/>
  <c r="I6464" i="1"/>
  <c r="F6464" i="1"/>
  <c r="C6464" i="1"/>
  <c r="J6463" i="1"/>
  <c r="K6463" i="1" s="1"/>
  <c r="I6463" i="1"/>
  <c r="F6463" i="1"/>
  <c r="C6463" i="1"/>
  <c r="J6462" i="1"/>
  <c r="K6462" i="1" s="1"/>
  <c r="I6462" i="1"/>
  <c r="F6462" i="1"/>
  <c r="C6462" i="1"/>
  <c r="K6461" i="1"/>
  <c r="J6461" i="1"/>
  <c r="I6461" i="1"/>
  <c r="F6461" i="1"/>
  <c r="C6461" i="1"/>
  <c r="K6460" i="1"/>
  <c r="J6460" i="1"/>
  <c r="I6460" i="1"/>
  <c r="F6460" i="1"/>
  <c r="C6460" i="1"/>
  <c r="J6459" i="1"/>
  <c r="K6459" i="1" s="1"/>
  <c r="I6459" i="1"/>
  <c r="F6459" i="1"/>
  <c r="C6459" i="1"/>
  <c r="J6458" i="1"/>
  <c r="K6458" i="1" s="1"/>
  <c r="I6458" i="1"/>
  <c r="F6458" i="1"/>
  <c r="C6458" i="1"/>
  <c r="K6457" i="1"/>
  <c r="J6457" i="1"/>
  <c r="I6457" i="1"/>
  <c r="F6457" i="1"/>
  <c r="C6457" i="1"/>
  <c r="K6456" i="1"/>
  <c r="J6456" i="1"/>
  <c r="I6456" i="1"/>
  <c r="F6456" i="1"/>
  <c r="C6456" i="1"/>
  <c r="J6455" i="1"/>
  <c r="K6455" i="1" s="1"/>
  <c r="I6455" i="1"/>
  <c r="F6455" i="1"/>
  <c r="C6455" i="1"/>
  <c r="J6454" i="1"/>
  <c r="K6454" i="1" s="1"/>
  <c r="I6454" i="1"/>
  <c r="F6454" i="1"/>
  <c r="C6454" i="1"/>
  <c r="K6453" i="1"/>
  <c r="J6453" i="1"/>
  <c r="I6453" i="1"/>
  <c r="F6453" i="1"/>
  <c r="C6453" i="1"/>
  <c r="K6452" i="1"/>
  <c r="J6452" i="1"/>
  <c r="I6452" i="1"/>
  <c r="F6452" i="1"/>
  <c r="C6452" i="1"/>
  <c r="J6451" i="1"/>
  <c r="K6451" i="1" s="1"/>
  <c r="I6451" i="1"/>
  <c r="F6451" i="1"/>
  <c r="C6451" i="1"/>
  <c r="K6450" i="1"/>
  <c r="J6450" i="1"/>
  <c r="I6450" i="1"/>
  <c r="F6450" i="1"/>
  <c r="C6450" i="1"/>
  <c r="K6449" i="1"/>
  <c r="J6449" i="1"/>
  <c r="I6449" i="1"/>
  <c r="F6449" i="1"/>
  <c r="C6449" i="1"/>
  <c r="K6448" i="1"/>
  <c r="J6448" i="1"/>
  <c r="I6448" i="1"/>
  <c r="F6448" i="1"/>
  <c r="C6448" i="1"/>
  <c r="J6447" i="1"/>
  <c r="K6447" i="1" s="1"/>
  <c r="I6447" i="1"/>
  <c r="F6447" i="1"/>
  <c r="C6447" i="1"/>
  <c r="J6446" i="1"/>
  <c r="K6446" i="1" s="1"/>
  <c r="I6446" i="1"/>
  <c r="F6446" i="1"/>
  <c r="C6446" i="1"/>
  <c r="K6445" i="1"/>
  <c r="J6445" i="1"/>
  <c r="I6445" i="1"/>
  <c r="F6445" i="1"/>
  <c r="C6445" i="1"/>
  <c r="K6444" i="1"/>
  <c r="J6444" i="1"/>
  <c r="I6444" i="1"/>
  <c r="F6444" i="1"/>
  <c r="C6444" i="1"/>
  <c r="J6443" i="1"/>
  <c r="K6443" i="1" s="1"/>
  <c r="I6443" i="1"/>
  <c r="F6443" i="1"/>
  <c r="C6443" i="1"/>
  <c r="J6442" i="1"/>
  <c r="K6442" i="1" s="1"/>
  <c r="I6442" i="1"/>
  <c r="F6442" i="1"/>
  <c r="C6442" i="1"/>
  <c r="K6441" i="1"/>
  <c r="J6441" i="1"/>
  <c r="I6441" i="1"/>
  <c r="F6441" i="1"/>
  <c r="C6441" i="1"/>
  <c r="K6440" i="1"/>
  <c r="J6440" i="1"/>
  <c r="I6440" i="1"/>
  <c r="F6440" i="1"/>
  <c r="C6440" i="1"/>
  <c r="J6439" i="1"/>
  <c r="K6439" i="1" s="1"/>
  <c r="I6439" i="1"/>
  <c r="F6439" i="1"/>
  <c r="C6439" i="1"/>
  <c r="J6438" i="1"/>
  <c r="K6438" i="1" s="1"/>
  <c r="I6438" i="1"/>
  <c r="F6438" i="1"/>
  <c r="C6438" i="1"/>
  <c r="K6437" i="1"/>
  <c r="J6437" i="1"/>
  <c r="I6437" i="1"/>
  <c r="F6437" i="1"/>
  <c r="C6437" i="1"/>
  <c r="K6436" i="1"/>
  <c r="J6436" i="1"/>
  <c r="I6436" i="1"/>
  <c r="F6436" i="1"/>
  <c r="C6436" i="1"/>
  <c r="J6435" i="1"/>
  <c r="K6435" i="1" s="1"/>
  <c r="I6435" i="1"/>
  <c r="F6435" i="1"/>
  <c r="C6435" i="1"/>
  <c r="K6434" i="1"/>
  <c r="J6434" i="1"/>
  <c r="I6434" i="1"/>
  <c r="F6434" i="1"/>
  <c r="C6434" i="1"/>
  <c r="K6433" i="1"/>
  <c r="J6433" i="1"/>
  <c r="I6433" i="1"/>
  <c r="F6433" i="1"/>
  <c r="C6433" i="1"/>
  <c r="K6432" i="1"/>
  <c r="J6432" i="1"/>
  <c r="I6432" i="1"/>
  <c r="F6432" i="1"/>
  <c r="C6432" i="1"/>
  <c r="J6431" i="1"/>
  <c r="K6431" i="1" s="1"/>
  <c r="I6431" i="1"/>
  <c r="F6431" i="1"/>
  <c r="C6431" i="1"/>
  <c r="J6430" i="1"/>
  <c r="K6430" i="1" s="1"/>
  <c r="I6430" i="1"/>
  <c r="F6430" i="1"/>
  <c r="C6430" i="1"/>
  <c r="K6429" i="1"/>
  <c r="J6429" i="1"/>
  <c r="I6429" i="1"/>
  <c r="F6429" i="1"/>
  <c r="C6429" i="1"/>
  <c r="K6428" i="1"/>
  <c r="J6428" i="1"/>
  <c r="I6428" i="1"/>
  <c r="F6428" i="1"/>
  <c r="C6428" i="1"/>
  <c r="J6427" i="1"/>
  <c r="K6427" i="1" s="1"/>
  <c r="I6427" i="1"/>
  <c r="F6427" i="1"/>
  <c r="C6427" i="1"/>
  <c r="J6426" i="1"/>
  <c r="K6426" i="1" s="1"/>
  <c r="I6426" i="1"/>
  <c r="F6426" i="1"/>
  <c r="C6426" i="1"/>
  <c r="K6425" i="1"/>
  <c r="J6425" i="1"/>
  <c r="I6425" i="1"/>
  <c r="F6425" i="1"/>
  <c r="C6425" i="1"/>
  <c r="K6424" i="1"/>
  <c r="J6424" i="1"/>
  <c r="I6424" i="1"/>
  <c r="F6424" i="1"/>
  <c r="C6424" i="1"/>
  <c r="J6423" i="1"/>
  <c r="K6423" i="1" s="1"/>
  <c r="I6423" i="1"/>
  <c r="F6423" i="1"/>
  <c r="C6423" i="1"/>
  <c r="J6422" i="1"/>
  <c r="K6422" i="1" s="1"/>
  <c r="I6422" i="1"/>
  <c r="F6422" i="1"/>
  <c r="C6422" i="1"/>
  <c r="K6421" i="1"/>
  <c r="J6421" i="1"/>
  <c r="I6421" i="1"/>
  <c r="F6421" i="1"/>
  <c r="C6421" i="1"/>
  <c r="K6420" i="1"/>
  <c r="J6420" i="1"/>
  <c r="I6420" i="1"/>
  <c r="F6420" i="1"/>
  <c r="C6420" i="1"/>
  <c r="J6419" i="1"/>
  <c r="K6419" i="1" s="1"/>
  <c r="I6419" i="1"/>
  <c r="F6419" i="1"/>
  <c r="C6419" i="1"/>
  <c r="K6418" i="1"/>
  <c r="J6418" i="1"/>
  <c r="I6418" i="1"/>
  <c r="F6418" i="1"/>
  <c r="C6418" i="1"/>
  <c r="K6417" i="1"/>
  <c r="J6417" i="1"/>
  <c r="I6417" i="1"/>
  <c r="F6417" i="1"/>
  <c r="C6417" i="1"/>
  <c r="K6416" i="1"/>
  <c r="J6416" i="1"/>
  <c r="I6416" i="1"/>
  <c r="F6416" i="1"/>
  <c r="C6416" i="1"/>
  <c r="J6415" i="1"/>
  <c r="K6415" i="1" s="1"/>
  <c r="I6415" i="1"/>
  <c r="F6415" i="1"/>
  <c r="C6415" i="1"/>
  <c r="J6414" i="1"/>
  <c r="K6414" i="1" s="1"/>
  <c r="I6414" i="1"/>
  <c r="F6414" i="1"/>
  <c r="C6414" i="1"/>
  <c r="K6413" i="1"/>
  <c r="J6413" i="1"/>
  <c r="I6413" i="1"/>
  <c r="F6413" i="1"/>
  <c r="C6413" i="1"/>
  <c r="K6412" i="1"/>
  <c r="J6412" i="1"/>
  <c r="I6412" i="1"/>
  <c r="F6412" i="1"/>
  <c r="C6412" i="1"/>
  <c r="J6411" i="1"/>
  <c r="K6411" i="1" s="1"/>
  <c r="I6411" i="1"/>
  <c r="F6411" i="1"/>
  <c r="C6411" i="1"/>
  <c r="J6410" i="1"/>
  <c r="K6410" i="1" s="1"/>
  <c r="I6410" i="1"/>
  <c r="F6410" i="1"/>
  <c r="C6410" i="1"/>
  <c r="K6409" i="1"/>
  <c r="J6409" i="1"/>
  <c r="I6409" i="1"/>
  <c r="F6409" i="1"/>
  <c r="C6409" i="1"/>
  <c r="K6408" i="1"/>
  <c r="J6408" i="1"/>
  <c r="I6408" i="1"/>
  <c r="F6408" i="1"/>
  <c r="C6408" i="1"/>
  <c r="J6407" i="1"/>
  <c r="K6407" i="1" s="1"/>
  <c r="I6407" i="1"/>
  <c r="F6407" i="1"/>
  <c r="C6407" i="1"/>
  <c r="J6406" i="1"/>
  <c r="K6406" i="1" s="1"/>
  <c r="I6406" i="1"/>
  <c r="F6406" i="1"/>
  <c r="C6406" i="1"/>
  <c r="K6405" i="1"/>
  <c r="J6405" i="1"/>
  <c r="I6405" i="1"/>
  <c r="F6405" i="1"/>
  <c r="C6405" i="1"/>
  <c r="K6404" i="1"/>
  <c r="J6404" i="1"/>
  <c r="I6404" i="1"/>
  <c r="F6404" i="1"/>
  <c r="C6404" i="1"/>
  <c r="J6403" i="1"/>
  <c r="K6403" i="1" s="1"/>
  <c r="I6403" i="1"/>
  <c r="F6403" i="1"/>
  <c r="C6403" i="1"/>
  <c r="K6402" i="1"/>
  <c r="J6402" i="1"/>
  <c r="I6402" i="1"/>
  <c r="F6402" i="1"/>
  <c r="C6402" i="1"/>
  <c r="K6401" i="1"/>
  <c r="J6401" i="1"/>
  <c r="I6401" i="1"/>
  <c r="F6401" i="1"/>
  <c r="C6401" i="1"/>
  <c r="K6400" i="1"/>
  <c r="J6400" i="1"/>
  <c r="I6400" i="1"/>
  <c r="F6400" i="1"/>
  <c r="C6400" i="1"/>
  <c r="J6399" i="1"/>
  <c r="K6399" i="1" s="1"/>
  <c r="I6399" i="1"/>
  <c r="F6399" i="1"/>
  <c r="C6399" i="1"/>
  <c r="J6398" i="1"/>
  <c r="K6398" i="1" s="1"/>
  <c r="I6398" i="1"/>
  <c r="F6398" i="1"/>
  <c r="C6398" i="1"/>
  <c r="K6397" i="1"/>
  <c r="J6397" i="1"/>
  <c r="I6397" i="1"/>
  <c r="F6397" i="1"/>
  <c r="C6397" i="1"/>
  <c r="K6396" i="1"/>
  <c r="J6396" i="1"/>
  <c r="I6396" i="1"/>
  <c r="F6396" i="1"/>
  <c r="C6396" i="1"/>
  <c r="J6395" i="1"/>
  <c r="K6395" i="1" s="1"/>
  <c r="I6395" i="1"/>
  <c r="F6395" i="1"/>
  <c r="C6395" i="1"/>
  <c r="J6394" i="1"/>
  <c r="K6394" i="1" s="1"/>
  <c r="I6394" i="1"/>
  <c r="F6394" i="1"/>
  <c r="C6394" i="1"/>
  <c r="K6393" i="1"/>
  <c r="J6393" i="1"/>
  <c r="I6393" i="1"/>
  <c r="F6393" i="1"/>
  <c r="C6393" i="1"/>
  <c r="K6392" i="1"/>
  <c r="J6392" i="1"/>
  <c r="I6392" i="1"/>
  <c r="F6392" i="1"/>
  <c r="C6392" i="1"/>
  <c r="J6391" i="1"/>
  <c r="K6391" i="1" s="1"/>
  <c r="I6391" i="1"/>
  <c r="F6391" i="1"/>
  <c r="C6391" i="1"/>
  <c r="J6390" i="1"/>
  <c r="K6390" i="1" s="1"/>
  <c r="I6390" i="1"/>
  <c r="F6390" i="1"/>
  <c r="C6390" i="1"/>
  <c r="K6389" i="1"/>
  <c r="J6389" i="1"/>
  <c r="I6389" i="1"/>
  <c r="F6389" i="1"/>
  <c r="C6389" i="1"/>
  <c r="K6388" i="1"/>
  <c r="J6388" i="1"/>
  <c r="I6388" i="1"/>
  <c r="F6388" i="1"/>
  <c r="C6388" i="1"/>
  <c r="J6387" i="1"/>
  <c r="K6387" i="1" s="1"/>
  <c r="I6387" i="1"/>
  <c r="F6387" i="1"/>
  <c r="C6387" i="1"/>
  <c r="K6386" i="1"/>
  <c r="J6386" i="1"/>
  <c r="I6386" i="1"/>
  <c r="F6386" i="1"/>
  <c r="C6386" i="1"/>
  <c r="K6385" i="1"/>
  <c r="J6385" i="1"/>
  <c r="I6385" i="1"/>
  <c r="F6385" i="1"/>
  <c r="C6385" i="1"/>
  <c r="K6384" i="1"/>
  <c r="J6384" i="1"/>
  <c r="I6384" i="1"/>
  <c r="F6384" i="1"/>
  <c r="C6384" i="1"/>
  <c r="J6383" i="1"/>
  <c r="K6383" i="1" s="1"/>
  <c r="I6383" i="1"/>
  <c r="F6383" i="1"/>
  <c r="C6383" i="1"/>
  <c r="J6382" i="1"/>
  <c r="K6382" i="1" s="1"/>
  <c r="I6382" i="1"/>
  <c r="F6382" i="1"/>
  <c r="C6382" i="1"/>
  <c r="K6381" i="1"/>
  <c r="J6381" i="1"/>
  <c r="I6381" i="1"/>
  <c r="F6381" i="1"/>
  <c r="C6381" i="1"/>
  <c r="K6380" i="1"/>
  <c r="J6380" i="1"/>
  <c r="I6380" i="1"/>
  <c r="F6380" i="1"/>
  <c r="C6380" i="1"/>
  <c r="J6379" i="1"/>
  <c r="K6379" i="1" s="1"/>
  <c r="I6379" i="1"/>
  <c r="F6379" i="1"/>
  <c r="C6379" i="1"/>
  <c r="J6378" i="1"/>
  <c r="K6378" i="1" s="1"/>
  <c r="I6378" i="1"/>
  <c r="F6378" i="1"/>
  <c r="C6378" i="1"/>
  <c r="K6377" i="1"/>
  <c r="J6377" i="1"/>
  <c r="I6377" i="1"/>
  <c r="F6377" i="1"/>
  <c r="C6377" i="1"/>
  <c r="K6376" i="1"/>
  <c r="J6376" i="1"/>
  <c r="I6376" i="1"/>
  <c r="F6376" i="1"/>
  <c r="C6376" i="1"/>
  <c r="J6375" i="1"/>
  <c r="K6375" i="1" s="1"/>
  <c r="I6375" i="1"/>
  <c r="F6375" i="1"/>
  <c r="C6375" i="1"/>
  <c r="J6374" i="1"/>
  <c r="K6374" i="1" s="1"/>
  <c r="I6374" i="1"/>
  <c r="F6374" i="1"/>
  <c r="C6374" i="1"/>
  <c r="K6373" i="1"/>
  <c r="J6373" i="1"/>
  <c r="I6373" i="1"/>
  <c r="F6373" i="1"/>
  <c r="C6373" i="1"/>
  <c r="K6372" i="1"/>
  <c r="J6372" i="1"/>
  <c r="I6372" i="1"/>
  <c r="F6372" i="1"/>
  <c r="C6372" i="1"/>
  <c r="J6371" i="1"/>
  <c r="K6371" i="1" s="1"/>
  <c r="I6371" i="1"/>
  <c r="F6371" i="1"/>
  <c r="C6371" i="1"/>
  <c r="K6370" i="1"/>
  <c r="J6370" i="1"/>
  <c r="I6370" i="1"/>
  <c r="F6370" i="1"/>
  <c r="C6370" i="1"/>
  <c r="K6369" i="1"/>
  <c r="J6369" i="1"/>
  <c r="I6369" i="1"/>
  <c r="F6369" i="1"/>
  <c r="C6369" i="1"/>
  <c r="K6368" i="1"/>
  <c r="J6368" i="1"/>
  <c r="I6368" i="1"/>
  <c r="F6368" i="1"/>
  <c r="C6368" i="1"/>
  <c r="J6367" i="1"/>
  <c r="K6367" i="1" s="1"/>
  <c r="I6367" i="1"/>
  <c r="F6367" i="1"/>
  <c r="C6367" i="1"/>
  <c r="J6366" i="1"/>
  <c r="K6366" i="1" s="1"/>
  <c r="I6366" i="1"/>
  <c r="F6366" i="1"/>
  <c r="C6366" i="1"/>
  <c r="K6365" i="1"/>
  <c r="J6365" i="1"/>
  <c r="I6365" i="1"/>
  <c r="F6365" i="1"/>
  <c r="C6365" i="1"/>
  <c r="K6364" i="1"/>
  <c r="J6364" i="1"/>
  <c r="I6364" i="1"/>
  <c r="F6364" i="1"/>
  <c r="C6364" i="1"/>
  <c r="J6363" i="1"/>
  <c r="K6363" i="1" s="1"/>
  <c r="I6363" i="1"/>
  <c r="F6363" i="1"/>
  <c r="C6363" i="1"/>
  <c r="J6362" i="1"/>
  <c r="K6362" i="1" s="1"/>
  <c r="I6362" i="1"/>
  <c r="F6362" i="1"/>
  <c r="C6362" i="1"/>
  <c r="K6361" i="1"/>
  <c r="J6361" i="1"/>
  <c r="I6361" i="1"/>
  <c r="F6361" i="1"/>
  <c r="C6361" i="1"/>
  <c r="K6360" i="1"/>
  <c r="J6360" i="1"/>
  <c r="I6360" i="1"/>
  <c r="F6360" i="1"/>
  <c r="C6360" i="1"/>
  <c r="J6359" i="1"/>
  <c r="K6359" i="1" s="1"/>
  <c r="I6359" i="1"/>
  <c r="F6359" i="1"/>
  <c r="C6359" i="1"/>
  <c r="J6358" i="1"/>
  <c r="K6358" i="1" s="1"/>
  <c r="I6358" i="1"/>
  <c r="F6358" i="1"/>
  <c r="C6358" i="1"/>
  <c r="K6357" i="1"/>
  <c r="J6357" i="1"/>
  <c r="I6357" i="1"/>
  <c r="F6357" i="1"/>
  <c r="C6357" i="1"/>
  <c r="K6356" i="1"/>
  <c r="J6356" i="1"/>
  <c r="I6356" i="1"/>
  <c r="F6356" i="1"/>
  <c r="C6356" i="1"/>
  <c r="J6355" i="1"/>
  <c r="K6355" i="1" s="1"/>
  <c r="I6355" i="1"/>
  <c r="F6355" i="1"/>
  <c r="C6355" i="1"/>
  <c r="K6354" i="1"/>
  <c r="J6354" i="1"/>
  <c r="I6354" i="1"/>
  <c r="F6354" i="1"/>
  <c r="C6354" i="1"/>
  <c r="K6353" i="1"/>
  <c r="J6353" i="1"/>
  <c r="I6353" i="1"/>
  <c r="F6353" i="1"/>
  <c r="C6353" i="1"/>
  <c r="K6352" i="1"/>
  <c r="J6352" i="1"/>
  <c r="I6352" i="1"/>
  <c r="F6352" i="1"/>
  <c r="C6352" i="1"/>
  <c r="J6351" i="1"/>
  <c r="K6351" i="1" s="1"/>
  <c r="I6351" i="1"/>
  <c r="F6351" i="1"/>
  <c r="C6351" i="1"/>
  <c r="J6350" i="1"/>
  <c r="K6350" i="1" s="1"/>
  <c r="I6350" i="1"/>
  <c r="F6350" i="1"/>
  <c r="C6350" i="1"/>
  <c r="K6349" i="1"/>
  <c r="J6349" i="1"/>
  <c r="I6349" i="1"/>
  <c r="F6349" i="1"/>
  <c r="C6349" i="1"/>
  <c r="K6348" i="1"/>
  <c r="J6348" i="1"/>
  <c r="I6348" i="1"/>
  <c r="F6348" i="1"/>
  <c r="C6348" i="1"/>
  <c r="J6347" i="1"/>
  <c r="K6347" i="1" s="1"/>
  <c r="I6347" i="1"/>
  <c r="F6347" i="1"/>
  <c r="C6347" i="1"/>
  <c r="J6346" i="1"/>
  <c r="K6346" i="1" s="1"/>
  <c r="I6346" i="1"/>
  <c r="F6346" i="1"/>
  <c r="C6346" i="1"/>
  <c r="K6345" i="1"/>
  <c r="J6345" i="1"/>
  <c r="I6345" i="1"/>
  <c r="F6345" i="1"/>
  <c r="C6345" i="1"/>
  <c r="K6344" i="1"/>
  <c r="J6344" i="1"/>
  <c r="I6344" i="1"/>
  <c r="F6344" i="1"/>
  <c r="C6344" i="1"/>
  <c r="J6343" i="1"/>
  <c r="K6343" i="1" s="1"/>
  <c r="I6343" i="1"/>
  <c r="F6343" i="1"/>
  <c r="C6343" i="1"/>
  <c r="J6342" i="1"/>
  <c r="K6342" i="1" s="1"/>
  <c r="I6342" i="1"/>
  <c r="F6342" i="1"/>
  <c r="C6342" i="1"/>
  <c r="K6341" i="1"/>
  <c r="J6341" i="1"/>
  <c r="I6341" i="1"/>
  <c r="F6341" i="1"/>
  <c r="C6341" i="1"/>
  <c r="K6340" i="1"/>
  <c r="J6340" i="1"/>
  <c r="I6340" i="1"/>
  <c r="F6340" i="1"/>
  <c r="C6340" i="1"/>
  <c r="J6339" i="1"/>
  <c r="K6339" i="1" s="1"/>
  <c r="I6339" i="1"/>
  <c r="F6339" i="1"/>
  <c r="C6339" i="1"/>
  <c r="K6338" i="1"/>
  <c r="J6338" i="1"/>
  <c r="I6338" i="1"/>
  <c r="F6338" i="1"/>
  <c r="C6338" i="1"/>
  <c r="K6337" i="1"/>
  <c r="J6337" i="1"/>
  <c r="I6337" i="1"/>
  <c r="F6337" i="1"/>
  <c r="C6337" i="1"/>
  <c r="K6336" i="1"/>
  <c r="J6336" i="1"/>
  <c r="I6336" i="1"/>
  <c r="F6336" i="1"/>
  <c r="C6336" i="1"/>
  <c r="J6335" i="1"/>
  <c r="K6335" i="1" s="1"/>
  <c r="I6335" i="1"/>
  <c r="F6335" i="1"/>
  <c r="C6335" i="1"/>
  <c r="J6334" i="1"/>
  <c r="K6334" i="1" s="1"/>
  <c r="I6334" i="1"/>
  <c r="F6334" i="1"/>
  <c r="C6334" i="1"/>
  <c r="K6333" i="1"/>
  <c r="J6333" i="1"/>
  <c r="I6333" i="1"/>
  <c r="F6333" i="1"/>
  <c r="C6333" i="1"/>
  <c r="K6332" i="1"/>
  <c r="J6332" i="1"/>
  <c r="I6332" i="1"/>
  <c r="F6332" i="1"/>
  <c r="C6332" i="1"/>
  <c r="J6331" i="1"/>
  <c r="K6331" i="1" s="1"/>
  <c r="I6331" i="1"/>
  <c r="F6331" i="1"/>
  <c r="C6331" i="1"/>
  <c r="J6330" i="1"/>
  <c r="K6330" i="1" s="1"/>
  <c r="I6330" i="1"/>
  <c r="F6330" i="1"/>
  <c r="C6330" i="1"/>
  <c r="K6329" i="1"/>
  <c r="J6329" i="1"/>
  <c r="I6329" i="1"/>
  <c r="F6329" i="1"/>
  <c r="C6329" i="1"/>
  <c r="K6328" i="1"/>
  <c r="J6328" i="1"/>
  <c r="I6328" i="1"/>
  <c r="F6328" i="1"/>
  <c r="C6328" i="1"/>
  <c r="J6327" i="1"/>
  <c r="K6327" i="1" s="1"/>
  <c r="I6327" i="1"/>
  <c r="F6327" i="1"/>
  <c r="C6327" i="1"/>
  <c r="J6326" i="1"/>
  <c r="K6326" i="1" s="1"/>
  <c r="I6326" i="1"/>
  <c r="F6326" i="1"/>
  <c r="C6326" i="1"/>
  <c r="K6325" i="1"/>
  <c r="J6325" i="1"/>
  <c r="I6325" i="1"/>
  <c r="F6325" i="1"/>
  <c r="C6325" i="1"/>
  <c r="K6324" i="1"/>
  <c r="J6324" i="1"/>
  <c r="I6324" i="1"/>
  <c r="F6324" i="1"/>
  <c r="C6324" i="1"/>
  <c r="J6323" i="1"/>
  <c r="K6323" i="1" s="1"/>
  <c r="I6323" i="1"/>
  <c r="F6323" i="1"/>
  <c r="C6323" i="1"/>
  <c r="K6322" i="1"/>
  <c r="J6322" i="1"/>
  <c r="I6322" i="1"/>
  <c r="F6322" i="1"/>
  <c r="C6322" i="1"/>
  <c r="K6321" i="1"/>
  <c r="J6321" i="1"/>
  <c r="I6321" i="1"/>
  <c r="F6321" i="1"/>
  <c r="C6321" i="1"/>
  <c r="K6320" i="1"/>
  <c r="J6320" i="1"/>
  <c r="I6320" i="1"/>
  <c r="F6320" i="1"/>
  <c r="C6320" i="1"/>
  <c r="J6319" i="1"/>
  <c r="K6319" i="1" s="1"/>
  <c r="I6319" i="1"/>
  <c r="F6319" i="1"/>
  <c r="C6319" i="1"/>
  <c r="J6318" i="1"/>
  <c r="K6318" i="1" s="1"/>
  <c r="I6318" i="1"/>
  <c r="F6318" i="1"/>
  <c r="C6318" i="1"/>
  <c r="K6317" i="1"/>
  <c r="J6317" i="1"/>
  <c r="I6317" i="1"/>
  <c r="F6317" i="1"/>
  <c r="C6317" i="1"/>
  <c r="K6316" i="1"/>
  <c r="J6316" i="1"/>
  <c r="I6316" i="1"/>
  <c r="F6316" i="1"/>
  <c r="C6316" i="1"/>
  <c r="J6315" i="1"/>
  <c r="K6315" i="1" s="1"/>
  <c r="I6315" i="1"/>
  <c r="F6315" i="1"/>
  <c r="C6315" i="1"/>
  <c r="J6314" i="1"/>
  <c r="K6314" i="1" s="1"/>
  <c r="I6314" i="1"/>
  <c r="F6314" i="1"/>
  <c r="C6314" i="1"/>
  <c r="K6313" i="1"/>
  <c r="J6313" i="1"/>
  <c r="I6313" i="1"/>
  <c r="F6313" i="1"/>
  <c r="C6313" i="1"/>
  <c r="K6312" i="1"/>
  <c r="J6312" i="1"/>
  <c r="I6312" i="1"/>
  <c r="F6312" i="1"/>
  <c r="C6312" i="1"/>
  <c r="J6311" i="1"/>
  <c r="K6311" i="1" s="1"/>
  <c r="I6311" i="1"/>
  <c r="F6311" i="1"/>
  <c r="C6311" i="1"/>
  <c r="J6310" i="1"/>
  <c r="K6310" i="1" s="1"/>
  <c r="I6310" i="1"/>
  <c r="F6310" i="1"/>
  <c r="C6310" i="1"/>
  <c r="K6309" i="1"/>
  <c r="J6309" i="1"/>
  <c r="I6309" i="1"/>
  <c r="F6309" i="1"/>
  <c r="C6309" i="1"/>
  <c r="K6308" i="1"/>
  <c r="J6308" i="1"/>
  <c r="I6308" i="1"/>
  <c r="F6308" i="1"/>
  <c r="C6308" i="1"/>
  <c r="J6307" i="1"/>
  <c r="K6307" i="1" s="1"/>
  <c r="I6307" i="1"/>
  <c r="F6307" i="1"/>
  <c r="C6307" i="1"/>
  <c r="K6306" i="1"/>
  <c r="J6306" i="1"/>
  <c r="I6306" i="1"/>
  <c r="F6306" i="1"/>
  <c r="C6306" i="1"/>
  <c r="K6305" i="1"/>
  <c r="J6305" i="1"/>
  <c r="I6305" i="1"/>
  <c r="F6305" i="1"/>
  <c r="C6305" i="1"/>
  <c r="K6304" i="1"/>
  <c r="J6304" i="1"/>
  <c r="I6304" i="1"/>
  <c r="F6304" i="1"/>
  <c r="C6304" i="1"/>
  <c r="J6303" i="1"/>
  <c r="K6303" i="1" s="1"/>
  <c r="I6303" i="1"/>
  <c r="F6303" i="1"/>
  <c r="C6303" i="1"/>
  <c r="J6302" i="1"/>
  <c r="K6302" i="1" s="1"/>
  <c r="I6302" i="1"/>
  <c r="F6302" i="1"/>
  <c r="C6302" i="1"/>
  <c r="K6301" i="1"/>
  <c r="J6301" i="1"/>
  <c r="I6301" i="1"/>
  <c r="F6301" i="1"/>
  <c r="C6301" i="1"/>
  <c r="K6300" i="1"/>
  <c r="J6300" i="1"/>
  <c r="I6300" i="1"/>
  <c r="F6300" i="1"/>
  <c r="C6300" i="1"/>
  <c r="J6299" i="1"/>
  <c r="K6299" i="1" s="1"/>
  <c r="I6299" i="1"/>
  <c r="F6299" i="1"/>
  <c r="C6299" i="1"/>
  <c r="J6298" i="1"/>
  <c r="K6298" i="1" s="1"/>
  <c r="I6298" i="1"/>
  <c r="F6298" i="1"/>
  <c r="C6298" i="1"/>
  <c r="K6297" i="1"/>
  <c r="J6297" i="1"/>
  <c r="I6297" i="1"/>
  <c r="F6297" i="1"/>
  <c r="C6297" i="1"/>
  <c r="K6296" i="1"/>
  <c r="J6296" i="1"/>
  <c r="I6296" i="1"/>
  <c r="F6296" i="1"/>
  <c r="C6296" i="1"/>
  <c r="J6295" i="1"/>
  <c r="K6295" i="1" s="1"/>
  <c r="I6295" i="1"/>
  <c r="F6295" i="1"/>
  <c r="C6295" i="1"/>
  <c r="J6294" i="1"/>
  <c r="K6294" i="1" s="1"/>
  <c r="I6294" i="1"/>
  <c r="F6294" i="1"/>
  <c r="C6294" i="1"/>
  <c r="K6293" i="1"/>
  <c r="J6293" i="1"/>
  <c r="I6293" i="1"/>
  <c r="F6293" i="1"/>
  <c r="C6293" i="1"/>
  <c r="K6292" i="1"/>
  <c r="J6292" i="1"/>
  <c r="I6292" i="1"/>
  <c r="F6292" i="1"/>
  <c r="C6292" i="1"/>
  <c r="J6291" i="1"/>
  <c r="K6291" i="1" s="1"/>
  <c r="I6291" i="1"/>
  <c r="F6291" i="1"/>
  <c r="C6291" i="1"/>
  <c r="K6290" i="1"/>
  <c r="J6290" i="1"/>
  <c r="I6290" i="1"/>
  <c r="F6290" i="1"/>
  <c r="C6290" i="1"/>
  <c r="K6289" i="1"/>
  <c r="J6289" i="1"/>
  <c r="I6289" i="1"/>
  <c r="F6289" i="1"/>
  <c r="C6289" i="1"/>
  <c r="K6288" i="1"/>
  <c r="J6288" i="1"/>
  <c r="I6288" i="1"/>
  <c r="F6288" i="1"/>
  <c r="C6288" i="1"/>
  <c r="J6287" i="1"/>
  <c r="K6287" i="1" s="1"/>
  <c r="I6287" i="1"/>
  <c r="F6287" i="1"/>
  <c r="C6287" i="1"/>
  <c r="J6286" i="1"/>
  <c r="K6286" i="1" s="1"/>
  <c r="I6286" i="1"/>
  <c r="F6286" i="1"/>
  <c r="C6286" i="1"/>
  <c r="K6285" i="1"/>
  <c r="J6285" i="1"/>
  <c r="I6285" i="1"/>
  <c r="F6285" i="1"/>
  <c r="C6285" i="1"/>
  <c r="K6284" i="1"/>
  <c r="J6284" i="1"/>
  <c r="I6284" i="1"/>
  <c r="F6284" i="1"/>
  <c r="C6284" i="1"/>
  <c r="J6283" i="1"/>
  <c r="K6283" i="1" s="1"/>
  <c r="I6283" i="1"/>
  <c r="F6283" i="1"/>
  <c r="C6283" i="1"/>
  <c r="J6282" i="1"/>
  <c r="K6282" i="1" s="1"/>
  <c r="I6282" i="1"/>
  <c r="F6282" i="1"/>
  <c r="C6282" i="1"/>
  <c r="K6281" i="1"/>
  <c r="J6281" i="1"/>
  <c r="I6281" i="1"/>
  <c r="F6281" i="1"/>
  <c r="C6281" i="1"/>
  <c r="K6280" i="1"/>
  <c r="J6280" i="1"/>
  <c r="I6280" i="1"/>
  <c r="F6280" i="1"/>
  <c r="C6280" i="1"/>
  <c r="J6279" i="1"/>
  <c r="K6279" i="1" s="1"/>
  <c r="I6279" i="1"/>
  <c r="F6279" i="1"/>
  <c r="C6279" i="1"/>
  <c r="J6278" i="1"/>
  <c r="K6278" i="1" s="1"/>
  <c r="I6278" i="1"/>
  <c r="F6278" i="1"/>
  <c r="C6278" i="1"/>
  <c r="K6277" i="1"/>
  <c r="J6277" i="1"/>
  <c r="I6277" i="1"/>
  <c r="F6277" i="1"/>
  <c r="C6277" i="1"/>
  <c r="K6276" i="1"/>
  <c r="J6276" i="1"/>
  <c r="I6276" i="1"/>
  <c r="F6276" i="1"/>
  <c r="C6276" i="1"/>
  <c r="J6275" i="1"/>
  <c r="K6275" i="1" s="1"/>
  <c r="I6275" i="1"/>
  <c r="F6275" i="1"/>
  <c r="C6275" i="1"/>
  <c r="K6274" i="1"/>
  <c r="J6274" i="1"/>
  <c r="I6274" i="1"/>
  <c r="F6274" i="1"/>
  <c r="C6274" i="1"/>
  <c r="K6273" i="1"/>
  <c r="J6273" i="1"/>
  <c r="I6273" i="1"/>
  <c r="F6273" i="1"/>
  <c r="C6273" i="1"/>
  <c r="K6272" i="1"/>
  <c r="J6272" i="1"/>
  <c r="I6272" i="1"/>
  <c r="F6272" i="1"/>
  <c r="C6272" i="1"/>
  <c r="J6271" i="1"/>
  <c r="K6271" i="1" s="1"/>
  <c r="I6271" i="1"/>
  <c r="F6271" i="1"/>
  <c r="C6271" i="1"/>
  <c r="J6270" i="1"/>
  <c r="K6270" i="1" s="1"/>
  <c r="I6270" i="1"/>
  <c r="F6270" i="1"/>
  <c r="C6270" i="1"/>
  <c r="K6269" i="1"/>
  <c r="J6269" i="1"/>
  <c r="I6269" i="1"/>
  <c r="F6269" i="1"/>
  <c r="C6269" i="1"/>
  <c r="K6268" i="1"/>
  <c r="J6268" i="1"/>
  <c r="I6268" i="1"/>
  <c r="F6268" i="1"/>
  <c r="C6268" i="1"/>
  <c r="J6267" i="1"/>
  <c r="K6267" i="1" s="1"/>
  <c r="I6267" i="1"/>
  <c r="F6267" i="1"/>
  <c r="C6267" i="1"/>
  <c r="J6266" i="1"/>
  <c r="K6266" i="1" s="1"/>
  <c r="I6266" i="1"/>
  <c r="F6266" i="1"/>
  <c r="C6266" i="1"/>
  <c r="K6265" i="1"/>
  <c r="J6265" i="1"/>
  <c r="I6265" i="1"/>
  <c r="F6265" i="1"/>
  <c r="C6265" i="1"/>
  <c r="K6264" i="1"/>
  <c r="J6264" i="1"/>
  <c r="I6264" i="1"/>
  <c r="F6264" i="1"/>
  <c r="C6264" i="1"/>
  <c r="J6263" i="1"/>
  <c r="K6263" i="1" s="1"/>
  <c r="I6263" i="1"/>
  <c r="F6263" i="1"/>
  <c r="C6263" i="1"/>
  <c r="J6262" i="1"/>
  <c r="K6262" i="1" s="1"/>
  <c r="I6262" i="1"/>
  <c r="F6262" i="1"/>
  <c r="C6262" i="1"/>
  <c r="K6261" i="1"/>
  <c r="J6261" i="1"/>
  <c r="I6261" i="1"/>
  <c r="F6261" i="1"/>
  <c r="C6261" i="1"/>
  <c r="K6260" i="1"/>
  <c r="J6260" i="1"/>
  <c r="I6260" i="1"/>
  <c r="F6260" i="1"/>
  <c r="C6260" i="1"/>
  <c r="J6259" i="1"/>
  <c r="K6259" i="1" s="1"/>
  <c r="I6259" i="1"/>
  <c r="F6259" i="1"/>
  <c r="C6259" i="1"/>
  <c r="K6258" i="1"/>
  <c r="J6258" i="1"/>
  <c r="I6258" i="1"/>
  <c r="F6258" i="1"/>
  <c r="C6258" i="1"/>
  <c r="K6257" i="1"/>
  <c r="J6257" i="1"/>
  <c r="I6257" i="1"/>
  <c r="F6257" i="1"/>
  <c r="C6257" i="1"/>
  <c r="K6256" i="1"/>
  <c r="J6256" i="1"/>
  <c r="I6256" i="1"/>
  <c r="F6256" i="1"/>
  <c r="C6256" i="1"/>
  <c r="J6255" i="1"/>
  <c r="K6255" i="1" s="1"/>
  <c r="I6255" i="1"/>
  <c r="F6255" i="1"/>
  <c r="C6255" i="1"/>
  <c r="J6254" i="1"/>
  <c r="K6254" i="1" s="1"/>
  <c r="I6254" i="1"/>
  <c r="F6254" i="1"/>
  <c r="C6254" i="1"/>
  <c r="K6253" i="1"/>
  <c r="J6253" i="1"/>
  <c r="I6253" i="1"/>
  <c r="F6253" i="1"/>
  <c r="C6253" i="1"/>
  <c r="K6252" i="1"/>
  <c r="J6252" i="1"/>
  <c r="I6252" i="1"/>
  <c r="F6252" i="1"/>
  <c r="C6252" i="1"/>
  <c r="J6251" i="1"/>
  <c r="K6251" i="1" s="1"/>
  <c r="I6251" i="1"/>
  <c r="F6251" i="1"/>
  <c r="C6251" i="1"/>
  <c r="J6250" i="1"/>
  <c r="K6250" i="1" s="1"/>
  <c r="I6250" i="1"/>
  <c r="F6250" i="1"/>
  <c r="C6250" i="1"/>
  <c r="K6249" i="1"/>
  <c r="J6249" i="1"/>
  <c r="I6249" i="1"/>
  <c r="F6249" i="1"/>
  <c r="C6249" i="1"/>
  <c r="K6248" i="1"/>
  <c r="J6248" i="1"/>
  <c r="I6248" i="1"/>
  <c r="F6248" i="1"/>
  <c r="C6248" i="1"/>
  <c r="J6247" i="1"/>
  <c r="K6247" i="1" s="1"/>
  <c r="I6247" i="1"/>
  <c r="F6247" i="1"/>
  <c r="C6247" i="1"/>
  <c r="J6246" i="1"/>
  <c r="K6246" i="1" s="1"/>
  <c r="I6246" i="1"/>
  <c r="F6246" i="1"/>
  <c r="C6246" i="1"/>
  <c r="K6245" i="1"/>
  <c r="J6245" i="1"/>
  <c r="I6245" i="1"/>
  <c r="F6245" i="1"/>
  <c r="C6245" i="1"/>
  <c r="K6244" i="1"/>
  <c r="J6244" i="1"/>
  <c r="I6244" i="1"/>
  <c r="F6244" i="1"/>
  <c r="C6244" i="1"/>
  <c r="J6243" i="1"/>
  <c r="K6243" i="1" s="1"/>
  <c r="I6243" i="1"/>
  <c r="F6243" i="1"/>
  <c r="C6243" i="1"/>
  <c r="K6242" i="1"/>
  <c r="J6242" i="1"/>
  <c r="I6242" i="1"/>
  <c r="F6242" i="1"/>
  <c r="C6242" i="1"/>
  <c r="K6241" i="1"/>
  <c r="J6241" i="1"/>
  <c r="I6241" i="1"/>
  <c r="F6241" i="1"/>
  <c r="C6241" i="1"/>
  <c r="K6240" i="1"/>
  <c r="J6240" i="1"/>
  <c r="I6240" i="1"/>
  <c r="F6240" i="1"/>
  <c r="C6240" i="1"/>
  <c r="J6239" i="1"/>
  <c r="K6239" i="1" s="1"/>
  <c r="I6239" i="1"/>
  <c r="F6239" i="1"/>
  <c r="C6239" i="1"/>
  <c r="J6238" i="1"/>
  <c r="K6238" i="1" s="1"/>
  <c r="I6238" i="1"/>
  <c r="F6238" i="1"/>
  <c r="C6238" i="1"/>
  <c r="K6237" i="1"/>
  <c r="J6237" i="1"/>
  <c r="I6237" i="1"/>
  <c r="F6237" i="1"/>
  <c r="C6237" i="1"/>
  <c r="K6236" i="1"/>
  <c r="J6236" i="1"/>
  <c r="I6236" i="1"/>
  <c r="F6236" i="1"/>
  <c r="C6236" i="1"/>
  <c r="J6235" i="1"/>
  <c r="K6235" i="1" s="1"/>
  <c r="I6235" i="1"/>
  <c r="F6235" i="1"/>
  <c r="C6235" i="1"/>
  <c r="J6234" i="1"/>
  <c r="K6234" i="1" s="1"/>
  <c r="I6234" i="1"/>
  <c r="F6234" i="1"/>
  <c r="C6234" i="1"/>
  <c r="K6233" i="1"/>
  <c r="J6233" i="1"/>
  <c r="I6233" i="1"/>
  <c r="F6233" i="1"/>
  <c r="C6233" i="1"/>
  <c r="K6232" i="1"/>
  <c r="J6232" i="1"/>
  <c r="I6232" i="1"/>
  <c r="F6232" i="1"/>
  <c r="C6232" i="1"/>
  <c r="J6231" i="1"/>
  <c r="K6231" i="1" s="1"/>
  <c r="I6231" i="1"/>
  <c r="F6231" i="1"/>
  <c r="C6231" i="1"/>
  <c r="J6230" i="1"/>
  <c r="K6230" i="1" s="1"/>
  <c r="I6230" i="1"/>
  <c r="F6230" i="1"/>
  <c r="C6230" i="1"/>
  <c r="K6229" i="1"/>
  <c r="J6229" i="1"/>
  <c r="I6229" i="1"/>
  <c r="F6229" i="1"/>
  <c r="C6229" i="1"/>
  <c r="K6228" i="1"/>
  <c r="J6228" i="1"/>
  <c r="I6228" i="1"/>
  <c r="F6228" i="1"/>
  <c r="C6228" i="1"/>
  <c r="J6227" i="1"/>
  <c r="K6227" i="1" s="1"/>
  <c r="I6227" i="1"/>
  <c r="F6227" i="1"/>
  <c r="C6227" i="1"/>
  <c r="K6226" i="1"/>
  <c r="J6226" i="1"/>
  <c r="I6226" i="1"/>
  <c r="F6226" i="1"/>
  <c r="C6226" i="1"/>
  <c r="K6225" i="1"/>
  <c r="J6225" i="1"/>
  <c r="I6225" i="1"/>
  <c r="F6225" i="1"/>
  <c r="C6225" i="1"/>
  <c r="K6224" i="1"/>
  <c r="J6224" i="1"/>
  <c r="I6224" i="1"/>
  <c r="F6224" i="1"/>
  <c r="C6224" i="1"/>
  <c r="J6223" i="1"/>
  <c r="K6223" i="1" s="1"/>
  <c r="I6223" i="1"/>
  <c r="F6223" i="1"/>
  <c r="C6223" i="1"/>
  <c r="J6222" i="1"/>
  <c r="K6222" i="1" s="1"/>
  <c r="I6222" i="1"/>
  <c r="F6222" i="1"/>
  <c r="C6222" i="1"/>
  <c r="K6221" i="1"/>
  <c r="J6221" i="1"/>
  <c r="I6221" i="1"/>
  <c r="F6221" i="1"/>
  <c r="C6221" i="1"/>
  <c r="K6220" i="1"/>
  <c r="J6220" i="1"/>
  <c r="I6220" i="1"/>
  <c r="F6220" i="1"/>
  <c r="C6220" i="1"/>
  <c r="J6219" i="1"/>
  <c r="K6219" i="1" s="1"/>
  <c r="I6219" i="1"/>
  <c r="F6219" i="1"/>
  <c r="C6219" i="1"/>
  <c r="J6218" i="1"/>
  <c r="K6218" i="1" s="1"/>
  <c r="I6218" i="1"/>
  <c r="F6218" i="1"/>
  <c r="C6218" i="1"/>
  <c r="K6217" i="1"/>
  <c r="J6217" i="1"/>
  <c r="I6217" i="1"/>
  <c r="F6217" i="1"/>
  <c r="C6217" i="1"/>
  <c r="K6216" i="1"/>
  <c r="J6216" i="1"/>
  <c r="I6216" i="1"/>
  <c r="F6216" i="1"/>
  <c r="C6216" i="1"/>
  <c r="J6215" i="1"/>
  <c r="K6215" i="1" s="1"/>
  <c r="I6215" i="1"/>
  <c r="F6215" i="1"/>
  <c r="C6215" i="1"/>
  <c r="J6214" i="1"/>
  <c r="K6214" i="1" s="1"/>
  <c r="I6214" i="1"/>
  <c r="F6214" i="1"/>
  <c r="C6214" i="1"/>
  <c r="K6213" i="1"/>
  <c r="J6213" i="1"/>
  <c r="I6213" i="1"/>
  <c r="F6213" i="1"/>
  <c r="C6213" i="1"/>
  <c r="K6212" i="1"/>
  <c r="J6212" i="1"/>
  <c r="I6212" i="1"/>
  <c r="F6212" i="1"/>
  <c r="C6212" i="1"/>
  <c r="J6211" i="1"/>
  <c r="K6211" i="1" s="1"/>
  <c r="I6211" i="1"/>
  <c r="F6211" i="1"/>
  <c r="C6211" i="1"/>
  <c r="K6210" i="1"/>
  <c r="J6210" i="1"/>
  <c r="I6210" i="1"/>
  <c r="F6210" i="1"/>
  <c r="C6210" i="1"/>
  <c r="K6209" i="1"/>
  <c r="J6209" i="1"/>
  <c r="I6209" i="1"/>
  <c r="F6209" i="1"/>
  <c r="C6209" i="1"/>
  <c r="K6208" i="1"/>
  <c r="J6208" i="1"/>
  <c r="I6208" i="1"/>
  <c r="F6208" i="1"/>
  <c r="C6208" i="1"/>
  <c r="J6207" i="1"/>
  <c r="K6207" i="1" s="1"/>
  <c r="I6207" i="1"/>
  <c r="F6207" i="1"/>
  <c r="C6207" i="1"/>
  <c r="J6206" i="1"/>
  <c r="K6206" i="1" s="1"/>
  <c r="I6206" i="1"/>
  <c r="F6206" i="1"/>
  <c r="C6206" i="1"/>
  <c r="K6205" i="1"/>
  <c r="J6205" i="1"/>
  <c r="I6205" i="1"/>
  <c r="F6205" i="1"/>
  <c r="C6205" i="1"/>
  <c r="K6204" i="1"/>
  <c r="J6204" i="1"/>
  <c r="I6204" i="1"/>
  <c r="F6204" i="1"/>
  <c r="C6204" i="1"/>
  <c r="J6203" i="1"/>
  <c r="K6203" i="1" s="1"/>
  <c r="I6203" i="1"/>
  <c r="F6203" i="1"/>
  <c r="C6203" i="1"/>
  <c r="J6202" i="1"/>
  <c r="K6202" i="1" s="1"/>
  <c r="I6202" i="1"/>
  <c r="F6202" i="1"/>
  <c r="C6202" i="1"/>
  <c r="K6201" i="1"/>
  <c r="J6201" i="1"/>
  <c r="I6201" i="1"/>
  <c r="F6201" i="1"/>
  <c r="C6201" i="1"/>
  <c r="K6200" i="1"/>
  <c r="J6200" i="1"/>
  <c r="I6200" i="1"/>
  <c r="F6200" i="1"/>
  <c r="C6200" i="1"/>
  <c r="J6199" i="1"/>
  <c r="K6199" i="1" s="1"/>
  <c r="I6199" i="1"/>
  <c r="F6199" i="1"/>
  <c r="C6199" i="1"/>
  <c r="J6198" i="1"/>
  <c r="K6198" i="1" s="1"/>
  <c r="I6198" i="1"/>
  <c r="F6198" i="1"/>
  <c r="C6198" i="1"/>
  <c r="K6197" i="1"/>
  <c r="J6197" i="1"/>
  <c r="I6197" i="1"/>
  <c r="F6197" i="1"/>
  <c r="C6197" i="1"/>
  <c r="K6196" i="1"/>
  <c r="J6196" i="1"/>
  <c r="I6196" i="1"/>
  <c r="F6196" i="1"/>
  <c r="C6196" i="1"/>
  <c r="J6195" i="1"/>
  <c r="K6195" i="1" s="1"/>
  <c r="I6195" i="1"/>
  <c r="F6195" i="1"/>
  <c r="C6195" i="1"/>
  <c r="K6194" i="1"/>
  <c r="J6194" i="1"/>
  <c r="I6194" i="1"/>
  <c r="F6194" i="1"/>
  <c r="C6194" i="1"/>
  <c r="K6193" i="1"/>
  <c r="J6193" i="1"/>
  <c r="I6193" i="1"/>
  <c r="F6193" i="1"/>
  <c r="C6193" i="1"/>
  <c r="K6192" i="1"/>
  <c r="J6192" i="1"/>
  <c r="I6192" i="1"/>
  <c r="F6192" i="1"/>
  <c r="C6192" i="1"/>
  <c r="J6191" i="1"/>
  <c r="K6191" i="1" s="1"/>
  <c r="I6191" i="1"/>
  <c r="F6191" i="1"/>
  <c r="C6191" i="1"/>
  <c r="J6190" i="1"/>
  <c r="K6190" i="1" s="1"/>
  <c r="I6190" i="1"/>
  <c r="F6190" i="1"/>
  <c r="C6190" i="1"/>
  <c r="K6189" i="1"/>
  <c r="J6189" i="1"/>
  <c r="I6189" i="1"/>
  <c r="F6189" i="1"/>
  <c r="C6189" i="1"/>
  <c r="K6188" i="1"/>
  <c r="J6188" i="1"/>
  <c r="I6188" i="1"/>
  <c r="F6188" i="1"/>
  <c r="C6188" i="1"/>
  <c r="J6187" i="1"/>
  <c r="K6187" i="1" s="1"/>
  <c r="I6187" i="1"/>
  <c r="F6187" i="1"/>
  <c r="C6187" i="1"/>
  <c r="J6186" i="1"/>
  <c r="K6186" i="1" s="1"/>
  <c r="I6186" i="1"/>
  <c r="F6186" i="1"/>
  <c r="C6186" i="1"/>
  <c r="K6185" i="1"/>
  <c r="J6185" i="1"/>
  <c r="I6185" i="1"/>
  <c r="F6185" i="1"/>
  <c r="C6185" i="1"/>
  <c r="K6184" i="1"/>
  <c r="J6184" i="1"/>
  <c r="I6184" i="1"/>
  <c r="F6184" i="1"/>
  <c r="C6184" i="1"/>
  <c r="J6183" i="1"/>
  <c r="K6183" i="1" s="1"/>
  <c r="I6183" i="1"/>
  <c r="F6183" i="1"/>
  <c r="C6183" i="1"/>
  <c r="J6182" i="1"/>
  <c r="K6182" i="1" s="1"/>
  <c r="I6182" i="1"/>
  <c r="F6182" i="1"/>
  <c r="C6182" i="1"/>
  <c r="K6181" i="1"/>
  <c r="J6181" i="1"/>
  <c r="I6181" i="1"/>
  <c r="F6181" i="1"/>
  <c r="C6181" i="1"/>
  <c r="K6180" i="1"/>
  <c r="J6180" i="1"/>
  <c r="I6180" i="1"/>
  <c r="F6180" i="1"/>
  <c r="C6180" i="1"/>
  <c r="J6179" i="1"/>
  <c r="K6179" i="1" s="1"/>
  <c r="I6179" i="1"/>
  <c r="F6179" i="1"/>
  <c r="C6179" i="1"/>
  <c r="K6178" i="1"/>
  <c r="J6178" i="1"/>
  <c r="I6178" i="1"/>
  <c r="F6178" i="1"/>
  <c r="C6178" i="1"/>
  <c r="K6177" i="1"/>
  <c r="J6177" i="1"/>
  <c r="I6177" i="1"/>
  <c r="F6177" i="1"/>
  <c r="C6177" i="1"/>
  <c r="K6176" i="1"/>
  <c r="J6176" i="1"/>
  <c r="I6176" i="1"/>
  <c r="F6176" i="1"/>
  <c r="C6176" i="1"/>
  <c r="J6175" i="1"/>
  <c r="K6175" i="1" s="1"/>
  <c r="I6175" i="1"/>
  <c r="F6175" i="1"/>
  <c r="C6175" i="1"/>
  <c r="J6174" i="1"/>
  <c r="K6174" i="1" s="1"/>
  <c r="I6174" i="1"/>
  <c r="F6174" i="1"/>
  <c r="C6174" i="1"/>
  <c r="K6173" i="1"/>
  <c r="J6173" i="1"/>
  <c r="I6173" i="1"/>
  <c r="F6173" i="1"/>
  <c r="C6173" i="1"/>
  <c r="K6172" i="1"/>
  <c r="J6172" i="1"/>
  <c r="I6172" i="1"/>
  <c r="F6172" i="1"/>
  <c r="C6172" i="1"/>
  <c r="J6171" i="1"/>
  <c r="K6171" i="1" s="1"/>
  <c r="I6171" i="1"/>
  <c r="F6171" i="1"/>
  <c r="C6171" i="1"/>
  <c r="J6170" i="1"/>
  <c r="K6170" i="1" s="1"/>
  <c r="I6170" i="1"/>
  <c r="F6170" i="1"/>
  <c r="C6170" i="1"/>
  <c r="K6169" i="1"/>
  <c r="J6169" i="1"/>
  <c r="I6169" i="1"/>
  <c r="F6169" i="1"/>
  <c r="C6169" i="1"/>
  <c r="K6168" i="1"/>
  <c r="J6168" i="1"/>
  <c r="I6168" i="1"/>
  <c r="F6168" i="1"/>
  <c r="C6168" i="1"/>
  <c r="J6167" i="1"/>
  <c r="K6167" i="1" s="1"/>
  <c r="I6167" i="1"/>
  <c r="F6167" i="1"/>
  <c r="C6167" i="1"/>
  <c r="J6166" i="1"/>
  <c r="K6166" i="1" s="1"/>
  <c r="I6166" i="1"/>
  <c r="F6166" i="1"/>
  <c r="C6166" i="1"/>
  <c r="K6165" i="1"/>
  <c r="J6165" i="1"/>
  <c r="I6165" i="1"/>
  <c r="F6165" i="1"/>
  <c r="C6165" i="1"/>
  <c r="K6164" i="1"/>
  <c r="J6164" i="1"/>
  <c r="I6164" i="1"/>
  <c r="F6164" i="1"/>
  <c r="C6164" i="1"/>
  <c r="J6163" i="1"/>
  <c r="K6163" i="1" s="1"/>
  <c r="I6163" i="1"/>
  <c r="F6163" i="1"/>
  <c r="C6163" i="1"/>
  <c r="K6162" i="1"/>
  <c r="J6162" i="1"/>
  <c r="I6162" i="1"/>
  <c r="F6162" i="1"/>
  <c r="C6162" i="1"/>
  <c r="K6161" i="1"/>
  <c r="J6161" i="1"/>
  <c r="I6161" i="1"/>
  <c r="F6161" i="1"/>
  <c r="C6161" i="1"/>
  <c r="K6160" i="1"/>
  <c r="J6160" i="1"/>
  <c r="I6160" i="1"/>
  <c r="F6160" i="1"/>
  <c r="C6160" i="1"/>
  <c r="J6159" i="1"/>
  <c r="K6159" i="1" s="1"/>
  <c r="I6159" i="1"/>
  <c r="F6159" i="1"/>
  <c r="C6159" i="1"/>
  <c r="J6158" i="1"/>
  <c r="K6158" i="1" s="1"/>
  <c r="I6158" i="1"/>
  <c r="F6158" i="1"/>
  <c r="C6158" i="1"/>
  <c r="K6157" i="1"/>
  <c r="J6157" i="1"/>
  <c r="I6157" i="1"/>
  <c r="F6157" i="1"/>
  <c r="C6157" i="1"/>
  <c r="K6156" i="1"/>
  <c r="J6156" i="1"/>
  <c r="I6156" i="1"/>
  <c r="F6156" i="1"/>
  <c r="C6156" i="1"/>
  <c r="J6155" i="1"/>
  <c r="K6155" i="1" s="1"/>
  <c r="I6155" i="1"/>
  <c r="F6155" i="1"/>
  <c r="C6155" i="1"/>
  <c r="J6154" i="1"/>
  <c r="K6154" i="1" s="1"/>
  <c r="I6154" i="1"/>
  <c r="F6154" i="1"/>
  <c r="C6154" i="1"/>
  <c r="K6153" i="1"/>
  <c r="J6153" i="1"/>
  <c r="I6153" i="1"/>
  <c r="F6153" i="1"/>
  <c r="C6153" i="1"/>
  <c r="K6152" i="1"/>
  <c r="J6152" i="1"/>
  <c r="I6152" i="1"/>
  <c r="F6152" i="1"/>
  <c r="C6152" i="1"/>
  <c r="J6151" i="1"/>
  <c r="K6151" i="1" s="1"/>
  <c r="I6151" i="1"/>
  <c r="F6151" i="1"/>
  <c r="C6151" i="1"/>
  <c r="J6150" i="1"/>
  <c r="K6150" i="1" s="1"/>
  <c r="I6150" i="1"/>
  <c r="F6150" i="1"/>
  <c r="C6150" i="1"/>
  <c r="K6149" i="1"/>
  <c r="J6149" i="1"/>
  <c r="I6149" i="1"/>
  <c r="F6149" i="1"/>
  <c r="C6149" i="1"/>
  <c r="K6148" i="1"/>
  <c r="J6148" i="1"/>
  <c r="I6148" i="1"/>
  <c r="F6148" i="1"/>
  <c r="C6148" i="1"/>
  <c r="J6147" i="1"/>
  <c r="K6147" i="1" s="1"/>
  <c r="I6147" i="1"/>
  <c r="F6147" i="1"/>
  <c r="C6147" i="1"/>
  <c r="K6146" i="1"/>
  <c r="J6146" i="1"/>
  <c r="I6146" i="1"/>
  <c r="F6146" i="1"/>
  <c r="C6146" i="1"/>
  <c r="K6145" i="1"/>
  <c r="J6145" i="1"/>
  <c r="I6145" i="1"/>
  <c r="F6145" i="1"/>
  <c r="C6145" i="1"/>
  <c r="K6144" i="1"/>
  <c r="J6144" i="1"/>
  <c r="I6144" i="1"/>
  <c r="F6144" i="1"/>
  <c r="C6144" i="1"/>
  <c r="J6143" i="1"/>
  <c r="K6143" i="1" s="1"/>
  <c r="I6143" i="1"/>
  <c r="F6143" i="1"/>
  <c r="C6143" i="1"/>
  <c r="J6142" i="1"/>
  <c r="K6142" i="1" s="1"/>
  <c r="I6142" i="1"/>
  <c r="F6142" i="1"/>
  <c r="C6142" i="1"/>
  <c r="K6141" i="1"/>
  <c r="J6141" i="1"/>
  <c r="I6141" i="1"/>
  <c r="F6141" i="1"/>
  <c r="C6141" i="1"/>
  <c r="K6140" i="1"/>
  <c r="J6140" i="1"/>
  <c r="I6140" i="1"/>
  <c r="F6140" i="1"/>
  <c r="C6140" i="1"/>
  <c r="J6139" i="1"/>
  <c r="K6139" i="1" s="1"/>
  <c r="I6139" i="1"/>
  <c r="F6139" i="1"/>
  <c r="C6139" i="1"/>
  <c r="J6138" i="1"/>
  <c r="K6138" i="1" s="1"/>
  <c r="I6138" i="1"/>
  <c r="F6138" i="1"/>
  <c r="C6138" i="1"/>
  <c r="K6137" i="1"/>
  <c r="J6137" i="1"/>
  <c r="I6137" i="1"/>
  <c r="F6137" i="1"/>
  <c r="C6137" i="1"/>
  <c r="K6136" i="1"/>
  <c r="J6136" i="1"/>
  <c r="I6136" i="1"/>
  <c r="F6136" i="1"/>
  <c r="C6136" i="1"/>
  <c r="J6135" i="1"/>
  <c r="K6135" i="1" s="1"/>
  <c r="I6135" i="1"/>
  <c r="F6135" i="1"/>
  <c r="C6135" i="1"/>
  <c r="J6134" i="1"/>
  <c r="K6134" i="1" s="1"/>
  <c r="I6134" i="1"/>
  <c r="F6134" i="1"/>
  <c r="C6134" i="1"/>
  <c r="K6133" i="1"/>
  <c r="J6133" i="1"/>
  <c r="I6133" i="1"/>
  <c r="F6133" i="1"/>
  <c r="C6133" i="1"/>
  <c r="K6132" i="1"/>
  <c r="J6132" i="1"/>
  <c r="I6132" i="1"/>
  <c r="F6132" i="1"/>
  <c r="C6132" i="1"/>
  <c r="J6131" i="1"/>
  <c r="K6131" i="1" s="1"/>
  <c r="I6131" i="1"/>
  <c r="F6131" i="1"/>
  <c r="C6131" i="1"/>
  <c r="K6130" i="1"/>
  <c r="J6130" i="1"/>
  <c r="I6130" i="1"/>
  <c r="F6130" i="1"/>
  <c r="C6130" i="1"/>
  <c r="K6129" i="1"/>
  <c r="J6129" i="1"/>
  <c r="I6129" i="1"/>
  <c r="F6129" i="1"/>
  <c r="C6129" i="1"/>
  <c r="K6128" i="1"/>
  <c r="J6128" i="1"/>
  <c r="I6128" i="1"/>
  <c r="F6128" i="1"/>
  <c r="C6128" i="1"/>
  <c r="J6127" i="1"/>
  <c r="K6127" i="1" s="1"/>
  <c r="I6127" i="1"/>
  <c r="F6127" i="1"/>
  <c r="C6127" i="1"/>
  <c r="J6126" i="1"/>
  <c r="K6126" i="1" s="1"/>
  <c r="I6126" i="1"/>
  <c r="F6126" i="1"/>
  <c r="C6126" i="1"/>
  <c r="K6125" i="1"/>
  <c r="J6125" i="1"/>
  <c r="I6125" i="1"/>
  <c r="F6125" i="1"/>
  <c r="C6125" i="1"/>
  <c r="K6124" i="1"/>
  <c r="J6124" i="1"/>
  <c r="I6124" i="1"/>
  <c r="F6124" i="1"/>
  <c r="C6124" i="1"/>
  <c r="J6123" i="1"/>
  <c r="K6123" i="1" s="1"/>
  <c r="I6123" i="1"/>
  <c r="F6123" i="1"/>
  <c r="C6123" i="1"/>
  <c r="J6122" i="1"/>
  <c r="K6122" i="1" s="1"/>
  <c r="I6122" i="1"/>
  <c r="F6122" i="1"/>
  <c r="C6122" i="1"/>
  <c r="K6121" i="1"/>
  <c r="J6121" i="1"/>
  <c r="I6121" i="1"/>
  <c r="F6121" i="1"/>
  <c r="C6121" i="1"/>
  <c r="K6120" i="1"/>
  <c r="J6120" i="1"/>
  <c r="I6120" i="1"/>
  <c r="F6120" i="1"/>
  <c r="C6120" i="1"/>
  <c r="J6119" i="1"/>
  <c r="K6119" i="1" s="1"/>
  <c r="I6119" i="1"/>
  <c r="F6119" i="1"/>
  <c r="C6119" i="1"/>
  <c r="J6118" i="1"/>
  <c r="K6118" i="1" s="1"/>
  <c r="I6118" i="1"/>
  <c r="F6118" i="1"/>
  <c r="C6118" i="1"/>
  <c r="K6117" i="1"/>
  <c r="J6117" i="1"/>
  <c r="I6117" i="1"/>
  <c r="F6117" i="1"/>
  <c r="C6117" i="1"/>
  <c r="K6116" i="1"/>
  <c r="J6116" i="1"/>
  <c r="I6116" i="1"/>
  <c r="F6116" i="1"/>
  <c r="C6116" i="1"/>
  <c r="J6115" i="1"/>
  <c r="K6115" i="1" s="1"/>
  <c r="I6115" i="1"/>
  <c r="F6115" i="1"/>
  <c r="C6115" i="1"/>
  <c r="K6114" i="1"/>
  <c r="J6114" i="1"/>
  <c r="I6114" i="1"/>
  <c r="F6114" i="1"/>
  <c r="C6114" i="1"/>
  <c r="K6113" i="1"/>
  <c r="J6113" i="1"/>
  <c r="I6113" i="1"/>
  <c r="F6113" i="1"/>
  <c r="C6113" i="1"/>
  <c r="K6112" i="1"/>
  <c r="J6112" i="1"/>
  <c r="I6112" i="1"/>
  <c r="F6112" i="1"/>
  <c r="C6112" i="1"/>
  <c r="J6111" i="1"/>
  <c r="K6111" i="1" s="1"/>
  <c r="I6111" i="1"/>
  <c r="F6111" i="1"/>
  <c r="C6111" i="1"/>
  <c r="J6110" i="1"/>
  <c r="K6110" i="1" s="1"/>
  <c r="I6110" i="1"/>
  <c r="F6110" i="1"/>
  <c r="C6110" i="1"/>
  <c r="K6109" i="1"/>
  <c r="J6109" i="1"/>
  <c r="I6109" i="1"/>
  <c r="F6109" i="1"/>
  <c r="C6109" i="1"/>
  <c r="K6108" i="1"/>
  <c r="J6108" i="1"/>
  <c r="I6108" i="1"/>
  <c r="F6108" i="1"/>
  <c r="C6108" i="1"/>
  <c r="J6107" i="1"/>
  <c r="K6107" i="1" s="1"/>
  <c r="I6107" i="1"/>
  <c r="F6107" i="1"/>
  <c r="C6107" i="1"/>
  <c r="J6106" i="1"/>
  <c r="K6106" i="1" s="1"/>
  <c r="I6106" i="1"/>
  <c r="F6106" i="1"/>
  <c r="C6106" i="1"/>
  <c r="K6105" i="1"/>
  <c r="J6105" i="1"/>
  <c r="I6105" i="1"/>
  <c r="F6105" i="1"/>
  <c r="C6105" i="1"/>
  <c r="K6104" i="1"/>
  <c r="J6104" i="1"/>
  <c r="I6104" i="1"/>
  <c r="F6104" i="1"/>
  <c r="C6104" i="1"/>
  <c r="J6103" i="1"/>
  <c r="K6103" i="1" s="1"/>
  <c r="I6103" i="1"/>
  <c r="F6103" i="1"/>
  <c r="C6103" i="1"/>
  <c r="J6102" i="1"/>
  <c r="K6102" i="1" s="1"/>
  <c r="I6102" i="1"/>
  <c r="F6102" i="1"/>
  <c r="C6102" i="1"/>
  <c r="K6101" i="1"/>
  <c r="J6101" i="1"/>
  <c r="I6101" i="1"/>
  <c r="F6101" i="1"/>
  <c r="C6101" i="1"/>
  <c r="K6100" i="1"/>
  <c r="J6100" i="1"/>
  <c r="I6100" i="1"/>
  <c r="F6100" i="1"/>
  <c r="C6100" i="1"/>
  <c r="J6099" i="1"/>
  <c r="K6099" i="1" s="1"/>
  <c r="I6099" i="1"/>
  <c r="F6099" i="1"/>
  <c r="C6099" i="1"/>
  <c r="K6098" i="1"/>
  <c r="J6098" i="1"/>
  <c r="I6098" i="1"/>
  <c r="F6098" i="1"/>
  <c r="C6098" i="1"/>
  <c r="K6097" i="1"/>
  <c r="J6097" i="1"/>
  <c r="I6097" i="1"/>
  <c r="F6097" i="1"/>
  <c r="C6097" i="1"/>
  <c r="K6096" i="1"/>
  <c r="J6096" i="1"/>
  <c r="I6096" i="1"/>
  <c r="F6096" i="1"/>
  <c r="C6096" i="1"/>
  <c r="J6095" i="1"/>
  <c r="K6095" i="1" s="1"/>
  <c r="I6095" i="1"/>
  <c r="F6095" i="1"/>
  <c r="C6095" i="1"/>
  <c r="J6094" i="1"/>
  <c r="K6094" i="1" s="1"/>
  <c r="I6094" i="1"/>
  <c r="F6094" i="1"/>
  <c r="C6094" i="1"/>
  <c r="K6093" i="1"/>
  <c r="J6093" i="1"/>
  <c r="I6093" i="1"/>
  <c r="F6093" i="1"/>
  <c r="C6093" i="1"/>
  <c r="K6092" i="1"/>
  <c r="J6092" i="1"/>
  <c r="I6092" i="1"/>
  <c r="F6092" i="1"/>
  <c r="C6092" i="1"/>
  <c r="J6091" i="1"/>
  <c r="K6091" i="1" s="1"/>
  <c r="I6091" i="1"/>
  <c r="F6091" i="1"/>
  <c r="C6091" i="1"/>
  <c r="J6090" i="1"/>
  <c r="K6090" i="1" s="1"/>
  <c r="I6090" i="1"/>
  <c r="F6090" i="1"/>
  <c r="C6090" i="1"/>
  <c r="K6089" i="1"/>
  <c r="J6089" i="1"/>
  <c r="I6089" i="1"/>
  <c r="F6089" i="1"/>
  <c r="C6089" i="1"/>
  <c r="K6088" i="1"/>
  <c r="J6088" i="1"/>
  <c r="I6088" i="1"/>
  <c r="F6088" i="1"/>
  <c r="C6088" i="1"/>
  <c r="J6087" i="1"/>
  <c r="K6087" i="1" s="1"/>
  <c r="I6087" i="1"/>
  <c r="F6087" i="1"/>
  <c r="C6087" i="1"/>
  <c r="J6086" i="1"/>
  <c r="K6086" i="1" s="1"/>
  <c r="I6086" i="1"/>
  <c r="F6086" i="1"/>
  <c r="C6086" i="1"/>
  <c r="K6085" i="1"/>
  <c r="J6085" i="1"/>
  <c r="I6085" i="1"/>
  <c r="F6085" i="1"/>
  <c r="C6085" i="1"/>
  <c r="K6084" i="1"/>
  <c r="J6084" i="1"/>
  <c r="I6084" i="1"/>
  <c r="F6084" i="1"/>
  <c r="C6084" i="1"/>
  <c r="J6083" i="1"/>
  <c r="K6083" i="1" s="1"/>
  <c r="I6083" i="1"/>
  <c r="F6083" i="1"/>
  <c r="C6083" i="1"/>
  <c r="K6082" i="1"/>
  <c r="J6082" i="1"/>
  <c r="I6082" i="1"/>
  <c r="F6082" i="1"/>
  <c r="C6082" i="1"/>
  <c r="K6081" i="1"/>
  <c r="J6081" i="1"/>
  <c r="I6081" i="1"/>
  <c r="F6081" i="1"/>
  <c r="C6081" i="1"/>
  <c r="K6080" i="1"/>
  <c r="J6080" i="1"/>
  <c r="I6080" i="1"/>
  <c r="F6080" i="1"/>
  <c r="C6080" i="1"/>
  <c r="J6079" i="1"/>
  <c r="K6079" i="1" s="1"/>
  <c r="I6079" i="1"/>
  <c r="F6079" i="1"/>
  <c r="C6079" i="1"/>
  <c r="J6078" i="1"/>
  <c r="K6078" i="1" s="1"/>
  <c r="I6078" i="1"/>
  <c r="F6078" i="1"/>
  <c r="C6078" i="1"/>
  <c r="K6077" i="1"/>
  <c r="J6077" i="1"/>
  <c r="I6077" i="1"/>
  <c r="F6077" i="1"/>
  <c r="C6077" i="1"/>
  <c r="K6076" i="1"/>
  <c r="J6076" i="1"/>
  <c r="I6076" i="1"/>
  <c r="F6076" i="1"/>
  <c r="C6076" i="1"/>
  <c r="J6075" i="1"/>
  <c r="K6075" i="1" s="1"/>
  <c r="I6075" i="1"/>
  <c r="F6075" i="1"/>
  <c r="C6075" i="1"/>
  <c r="J6074" i="1"/>
  <c r="K6074" i="1" s="1"/>
  <c r="I6074" i="1"/>
  <c r="F6074" i="1"/>
  <c r="C6074" i="1"/>
  <c r="K6073" i="1"/>
  <c r="J6073" i="1"/>
  <c r="I6073" i="1"/>
  <c r="F6073" i="1"/>
  <c r="C6073" i="1"/>
  <c r="K6072" i="1"/>
  <c r="J6072" i="1"/>
  <c r="I6072" i="1"/>
  <c r="F6072" i="1"/>
  <c r="C6072" i="1"/>
  <c r="J6071" i="1"/>
  <c r="K6071" i="1" s="1"/>
  <c r="I6071" i="1"/>
  <c r="F6071" i="1"/>
  <c r="C6071" i="1"/>
  <c r="J6070" i="1"/>
  <c r="K6070" i="1" s="1"/>
  <c r="I6070" i="1"/>
  <c r="F6070" i="1"/>
  <c r="C6070" i="1"/>
  <c r="K6069" i="1"/>
  <c r="J6069" i="1"/>
  <c r="I6069" i="1"/>
  <c r="F6069" i="1"/>
  <c r="C6069" i="1"/>
  <c r="K6068" i="1"/>
  <c r="J6068" i="1"/>
  <c r="I6068" i="1"/>
  <c r="F6068" i="1"/>
  <c r="C6068" i="1"/>
  <c r="J6067" i="1"/>
  <c r="K6067" i="1" s="1"/>
  <c r="I6067" i="1"/>
  <c r="F6067" i="1"/>
  <c r="C6067" i="1"/>
  <c r="K6066" i="1"/>
  <c r="J6066" i="1"/>
  <c r="I6066" i="1"/>
  <c r="F6066" i="1"/>
  <c r="C6066" i="1"/>
  <c r="K6065" i="1"/>
  <c r="J6065" i="1"/>
  <c r="I6065" i="1"/>
  <c r="F6065" i="1"/>
  <c r="C6065" i="1"/>
  <c r="K6064" i="1"/>
  <c r="J6064" i="1"/>
  <c r="I6064" i="1"/>
  <c r="F6064" i="1"/>
  <c r="C6064" i="1"/>
  <c r="J6063" i="1"/>
  <c r="K6063" i="1" s="1"/>
  <c r="I6063" i="1"/>
  <c r="F6063" i="1"/>
  <c r="C6063" i="1"/>
  <c r="J6062" i="1"/>
  <c r="K6062" i="1" s="1"/>
  <c r="I6062" i="1"/>
  <c r="F6062" i="1"/>
  <c r="C6062" i="1"/>
  <c r="K6061" i="1"/>
  <c r="J6061" i="1"/>
  <c r="I6061" i="1"/>
  <c r="F6061" i="1"/>
  <c r="C6061" i="1"/>
  <c r="K6060" i="1"/>
  <c r="J6060" i="1"/>
  <c r="I6060" i="1"/>
  <c r="F6060" i="1"/>
  <c r="C6060" i="1"/>
  <c r="J6059" i="1"/>
  <c r="K6059" i="1" s="1"/>
  <c r="I6059" i="1"/>
  <c r="F6059" i="1"/>
  <c r="C6059" i="1"/>
  <c r="J6058" i="1"/>
  <c r="K6058" i="1" s="1"/>
  <c r="I6058" i="1"/>
  <c r="F6058" i="1"/>
  <c r="C6058" i="1"/>
  <c r="K6057" i="1"/>
  <c r="J6057" i="1"/>
  <c r="I6057" i="1"/>
  <c r="F6057" i="1"/>
  <c r="C6057" i="1"/>
  <c r="K6056" i="1"/>
  <c r="J6056" i="1"/>
  <c r="I6056" i="1"/>
  <c r="F6056" i="1"/>
  <c r="C6056" i="1"/>
  <c r="J6055" i="1"/>
  <c r="K6055" i="1" s="1"/>
  <c r="I6055" i="1"/>
  <c r="F6055" i="1"/>
  <c r="C6055" i="1"/>
  <c r="J6054" i="1"/>
  <c r="K6054" i="1" s="1"/>
  <c r="I6054" i="1"/>
  <c r="F6054" i="1"/>
  <c r="C6054" i="1"/>
  <c r="K6053" i="1"/>
  <c r="J6053" i="1"/>
  <c r="I6053" i="1"/>
  <c r="F6053" i="1"/>
  <c r="C6053" i="1"/>
  <c r="K6052" i="1"/>
  <c r="J6052" i="1"/>
  <c r="I6052" i="1"/>
  <c r="F6052" i="1"/>
  <c r="C6052" i="1"/>
  <c r="J6051" i="1"/>
  <c r="K6051" i="1" s="1"/>
  <c r="I6051" i="1"/>
  <c r="F6051" i="1"/>
  <c r="C6051" i="1"/>
  <c r="K6050" i="1"/>
  <c r="J6050" i="1"/>
  <c r="I6050" i="1"/>
  <c r="F6050" i="1"/>
  <c r="C6050" i="1"/>
  <c r="K6049" i="1"/>
  <c r="J6049" i="1"/>
  <c r="I6049" i="1"/>
  <c r="F6049" i="1"/>
  <c r="C6049" i="1"/>
  <c r="K6048" i="1"/>
  <c r="J6048" i="1"/>
  <c r="I6048" i="1"/>
  <c r="F6048" i="1"/>
  <c r="C6048" i="1"/>
  <c r="J6047" i="1"/>
  <c r="K6047" i="1" s="1"/>
  <c r="I6047" i="1"/>
  <c r="F6047" i="1"/>
  <c r="C6047" i="1"/>
  <c r="J6046" i="1"/>
  <c r="K6046" i="1" s="1"/>
  <c r="I6046" i="1"/>
  <c r="F6046" i="1"/>
  <c r="C6046" i="1"/>
  <c r="K6045" i="1"/>
  <c r="J6045" i="1"/>
  <c r="I6045" i="1"/>
  <c r="F6045" i="1"/>
  <c r="C6045" i="1"/>
  <c r="K6044" i="1"/>
  <c r="J6044" i="1"/>
  <c r="I6044" i="1"/>
  <c r="F6044" i="1"/>
  <c r="C6044" i="1"/>
  <c r="J6043" i="1"/>
  <c r="K6043" i="1" s="1"/>
  <c r="I6043" i="1"/>
  <c r="F6043" i="1"/>
  <c r="C6043" i="1"/>
  <c r="J6042" i="1"/>
  <c r="K6042" i="1" s="1"/>
  <c r="I6042" i="1"/>
  <c r="F6042" i="1"/>
  <c r="C6042" i="1"/>
  <c r="K6041" i="1"/>
  <c r="J6041" i="1"/>
  <c r="I6041" i="1"/>
  <c r="F6041" i="1"/>
  <c r="C6041" i="1"/>
  <c r="K6040" i="1"/>
  <c r="J6040" i="1"/>
  <c r="I6040" i="1"/>
  <c r="F6040" i="1"/>
  <c r="C6040" i="1"/>
  <c r="J6039" i="1"/>
  <c r="K6039" i="1" s="1"/>
  <c r="I6039" i="1"/>
  <c r="F6039" i="1"/>
  <c r="C6039" i="1"/>
  <c r="J6038" i="1"/>
  <c r="K6038" i="1" s="1"/>
  <c r="I6038" i="1"/>
  <c r="F6038" i="1"/>
  <c r="C6038" i="1"/>
  <c r="K6037" i="1"/>
  <c r="J6037" i="1"/>
  <c r="I6037" i="1"/>
  <c r="F6037" i="1"/>
  <c r="C6037" i="1"/>
  <c r="K6036" i="1"/>
  <c r="J6036" i="1"/>
  <c r="I6036" i="1"/>
  <c r="F6036" i="1"/>
  <c r="C6036" i="1"/>
  <c r="J6035" i="1"/>
  <c r="K6035" i="1" s="1"/>
  <c r="I6035" i="1"/>
  <c r="F6035" i="1"/>
  <c r="C6035" i="1"/>
  <c r="K6034" i="1"/>
  <c r="J6034" i="1"/>
  <c r="I6034" i="1"/>
  <c r="F6034" i="1"/>
  <c r="C6034" i="1"/>
  <c r="K6033" i="1"/>
  <c r="J6033" i="1"/>
  <c r="I6033" i="1"/>
  <c r="F6033" i="1"/>
  <c r="C6033" i="1"/>
  <c r="K6032" i="1"/>
  <c r="J6032" i="1"/>
  <c r="I6032" i="1"/>
  <c r="F6032" i="1"/>
  <c r="C6032" i="1"/>
  <c r="J6031" i="1"/>
  <c r="K6031" i="1" s="1"/>
  <c r="I6031" i="1"/>
  <c r="F6031" i="1"/>
  <c r="C6031" i="1"/>
  <c r="J6030" i="1"/>
  <c r="K6030" i="1" s="1"/>
  <c r="I6030" i="1"/>
  <c r="F6030" i="1"/>
  <c r="C6030" i="1"/>
  <c r="K6029" i="1"/>
  <c r="J6029" i="1"/>
  <c r="I6029" i="1"/>
  <c r="F6029" i="1"/>
  <c r="C6029" i="1"/>
  <c r="K6028" i="1"/>
  <c r="J6028" i="1"/>
  <c r="I6028" i="1"/>
  <c r="F6028" i="1"/>
  <c r="C6028" i="1"/>
  <c r="J6027" i="1"/>
  <c r="K6027" i="1" s="1"/>
  <c r="I6027" i="1"/>
  <c r="F6027" i="1"/>
  <c r="C6027" i="1"/>
  <c r="J6026" i="1"/>
  <c r="K6026" i="1" s="1"/>
  <c r="I6026" i="1"/>
  <c r="F6026" i="1"/>
  <c r="C6026" i="1"/>
  <c r="K6025" i="1"/>
  <c r="J6025" i="1"/>
  <c r="I6025" i="1"/>
  <c r="F6025" i="1"/>
  <c r="C6025" i="1"/>
  <c r="K6024" i="1"/>
  <c r="J6024" i="1"/>
  <c r="I6024" i="1"/>
  <c r="F6024" i="1"/>
  <c r="C6024" i="1"/>
  <c r="J6023" i="1"/>
  <c r="K6023" i="1" s="1"/>
  <c r="I6023" i="1"/>
  <c r="F6023" i="1"/>
  <c r="C6023" i="1"/>
  <c r="J6022" i="1"/>
  <c r="K6022" i="1" s="1"/>
  <c r="I6022" i="1"/>
  <c r="F6022" i="1"/>
  <c r="C6022" i="1"/>
  <c r="K6021" i="1"/>
  <c r="J6021" i="1"/>
  <c r="I6021" i="1"/>
  <c r="F6021" i="1"/>
  <c r="C6021" i="1"/>
  <c r="K6020" i="1"/>
  <c r="J6020" i="1"/>
  <c r="I6020" i="1"/>
  <c r="F6020" i="1"/>
  <c r="C6020" i="1"/>
  <c r="J6019" i="1"/>
  <c r="K6019" i="1" s="1"/>
  <c r="I6019" i="1"/>
  <c r="F6019" i="1"/>
  <c r="C6019" i="1"/>
  <c r="K6018" i="1"/>
  <c r="J6018" i="1"/>
  <c r="I6018" i="1"/>
  <c r="F6018" i="1"/>
  <c r="C6018" i="1"/>
  <c r="K6017" i="1"/>
  <c r="J6017" i="1"/>
  <c r="I6017" i="1"/>
  <c r="F6017" i="1"/>
  <c r="C6017" i="1"/>
  <c r="K6016" i="1"/>
  <c r="J6016" i="1"/>
  <c r="I6016" i="1"/>
  <c r="F6016" i="1"/>
  <c r="C6016" i="1"/>
  <c r="J6015" i="1"/>
  <c r="K6015" i="1" s="1"/>
  <c r="I6015" i="1"/>
  <c r="F6015" i="1"/>
  <c r="C6015" i="1"/>
  <c r="J6014" i="1"/>
  <c r="K6014" i="1" s="1"/>
  <c r="I6014" i="1"/>
  <c r="F6014" i="1"/>
  <c r="C6014" i="1"/>
  <c r="K6013" i="1"/>
  <c r="J6013" i="1"/>
  <c r="I6013" i="1"/>
  <c r="F6013" i="1"/>
  <c r="C6013" i="1"/>
  <c r="K6012" i="1"/>
  <c r="J6012" i="1"/>
  <c r="I6012" i="1"/>
  <c r="F6012" i="1"/>
  <c r="C6012" i="1"/>
  <c r="J6011" i="1"/>
  <c r="K6011" i="1" s="1"/>
  <c r="I6011" i="1"/>
  <c r="F6011" i="1"/>
  <c r="C6011" i="1"/>
  <c r="J6010" i="1"/>
  <c r="K6010" i="1" s="1"/>
  <c r="I6010" i="1"/>
  <c r="F6010" i="1"/>
  <c r="C6010" i="1"/>
  <c r="K6009" i="1"/>
  <c r="J6009" i="1"/>
  <c r="I6009" i="1"/>
  <c r="F6009" i="1"/>
  <c r="C6009" i="1"/>
  <c r="K6008" i="1"/>
  <c r="J6008" i="1"/>
  <c r="I6008" i="1"/>
  <c r="F6008" i="1"/>
  <c r="C6008" i="1"/>
  <c r="J6007" i="1"/>
  <c r="K6007" i="1" s="1"/>
  <c r="I6007" i="1"/>
  <c r="F6007" i="1"/>
  <c r="C6007" i="1"/>
  <c r="J6006" i="1"/>
  <c r="K6006" i="1" s="1"/>
  <c r="I6006" i="1"/>
  <c r="F6006" i="1"/>
  <c r="C6006" i="1"/>
  <c r="K6005" i="1"/>
  <c r="J6005" i="1"/>
  <c r="I6005" i="1"/>
  <c r="F6005" i="1"/>
  <c r="C6005" i="1"/>
  <c r="K6004" i="1"/>
  <c r="J6004" i="1"/>
  <c r="I6004" i="1"/>
  <c r="F6004" i="1"/>
  <c r="C6004" i="1"/>
  <c r="J6003" i="1"/>
  <c r="K6003" i="1" s="1"/>
  <c r="I6003" i="1"/>
  <c r="F6003" i="1"/>
  <c r="C6003" i="1"/>
  <c r="K6002" i="1"/>
  <c r="J6002" i="1"/>
  <c r="I6002" i="1"/>
  <c r="F6002" i="1"/>
  <c r="C6002" i="1"/>
  <c r="K6001" i="1"/>
  <c r="J6001" i="1"/>
  <c r="I6001" i="1"/>
  <c r="F6001" i="1"/>
  <c r="C6001" i="1"/>
  <c r="K6000" i="1"/>
  <c r="J6000" i="1"/>
  <c r="I6000" i="1"/>
  <c r="F6000" i="1"/>
  <c r="C6000" i="1"/>
  <c r="J5999" i="1"/>
  <c r="K5999" i="1" s="1"/>
  <c r="I5999" i="1"/>
  <c r="F5999" i="1"/>
  <c r="C5999" i="1"/>
  <c r="J5998" i="1"/>
  <c r="K5998" i="1" s="1"/>
  <c r="I5998" i="1"/>
  <c r="F5998" i="1"/>
  <c r="C5998" i="1"/>
  <c r="K5997" i="1"/>
  <c r="J5997" i="1"/>
  <c r="I5997" i="1"/>
  <c r="F5997" i="1"/>
  <c r="C5997" i="1"/>
  <c r="K5996" i="1"/>
  <c r="J5996" i="1"/>
  <c r="I5996" i="1"/>
  <c r="F5996" i="1"/>
  <c r="C5996" i="1"/>
  <c r="J5995" i="1"/>
  <c r="K5995" i="1" s="1"/>
  <c r="I5995" i="1"/>
  <c r="F5995" i="1"/>
  <c r="C5995" i="1"/>
  <c r="J5994" i="1"/>
  <c r="K5994" i="1" s="1"/>
  <c r="I5994" i="1"/>
  <c r="F5994" i="1"/>
  <c r="C5994" i="1"/>
  <c r="K5993" i="1"/>
  <c r="J5993" i="1"/>
  <c r="I5993" i="1"/>
  <c r="F5993" i="1"/>
  <c r="C5993" i="1"/>
  <c r="K5992" i="1"/>
  <c r="J5992" i="1"/>
  <c r="I5992" i="1"/>
  <c r="F5992" i="1"/>
  <c r="C5992" i="1"/>
  <c r="J5991" i="1"/>
  <c r="K5991" i="1" s="1"/>
  <c r="I5991" i="1"/>
  <c r="F5991" i="1"/>
  <c r="C5991" i="1"/>
  <c r="J5990" i="1"/>
  <c r="K5990" i="1" s="1"/>
  <c r="I5990" i="1"/>
  <c r="F5990" i="1"/>
  <c r="C5990" i="1"/>
  <c r="K5989" i="1"/>
  <c r="J5989" i="1"/>
  <c r="I5989" i="1"/>
  <c r="F5989" i="1"/>
  <c r="C5989" i="1"/>
  <c r="K5988" i="1"/>
  <c r="J5988" i="1"/>
  <c r="I5988" i="1"/>
  <c r="F5988" i="1"/>
  <c r="C5988" i="1"/>
  <c r="J5987" i="1"/>
  <c r="K5987" i="1" s="1"/>
  <c r="I5987" i="1"/>
  <c r="F5987" i="1"/>
  <c r="C5987" i="1"/>
  <c r="K5986" i="1"/>
  <c r="J5986" i="1"/>
  <c r="I5986" i="1"/>
  <c r="F5986" i="1"/>
  <c r="C5986" i="1"/>
  <c r="K5985" i="1"/>
  <c r="J5985" i="1"/>
  <c r="I5985" i="1"/>
  <c r="F5985" i="1"/>
  <c r="C5985" i="1"/>
  <c r="K5984" i="1"/>
  <c r="J5984" i="1"/>
  <c r="I5984" i="1"/>
  <c r="F5984" i="1"/>
  <c r="C5984" i="1"/>
  <c r="J5983" i="1"/>
  <c r="K5983" i="1" s="1"/>
  <c r="I5983" i="1"/>
  <c r="F5983" i="1"/>
  <c r="C5983" i="1"/>
  <c r="J5982" i="1"/>
  <c r="K5982" i="1" s="1"/>
  <c r="I5982" i="1"/>
  <c r="F5982" i="1"/>
  <c r="C5982" i="1"/>
  <c r="K5981" i="1"/>
  <c r="J5981" i="1"/>
  <c r="I5981" i="1"/>
  <c r="F5981" i="1"/>
  <c r="C5981" i="1"/>
  <c r="K5980" i="1"/>
  <c r="J5980" i="1"/>
  <c r="I5980" i="1"/>
  <c r="F5980" i="1"/>
  <c r="C5980" i="1"/>
  <c r="J5979" i="1"/>
  <c r="K5979" i="1" s="1"/>
  <c r="I5979" i="1"/>
  <c r="F5979" i="1"/>
  <c r="C5979" i="1"/>
  <c r="J5978" i="1"/>
  <c r="K5978" i="1" s="1"/>
  <c r="I5978" i="1"/>
  <c r="F5978" i="1"/>
  <c r="C5978" i="1"/>
  <c r="K5977" i="1"/>
  <c r="J5977" i="1"/>
  <c r="I5977" i="1"/>
  <c r="F5977" i="1"/>
  <c r="C5977" i="1"/>
  <c r="K5976" i="1"/>
  <c r="J5976" i="1"/>
  <c r="I5976" i="1"/>
  <c r="F5976" i="1"/>
  <c r="C5976" i="1"/>
  <c r="J5975" i="1"/>
  <c r="K5975" i="1" s="1"/>
  <c r="I5975" i="1"/>
  <c r="F5975" i="1"/>
  <c r="C5975" i="1"/>
  <c r="J5974" i="1"/>
  <c r="K5974" i="1" s="1"/>
  <c r="I5974" i="1"/>
  <c r="F5974" i="1"/>
  <c r="C5974" i="1"/>
  <c r="K5973" i="1"/>
  <c r="J5973" i="1"/>
  <c r="I5973" i="1"/>
  <c r="F5973" i="1"/>
  <c r="C5973" i="1"/>
  <c r="K5972" i="1"/>
  <c r="J5972" i="1"/>
  <c r="I5972" i="1"/>
  <c r="F5972" i="1"/>
  <c r="C5972" i="1"/>
  <c r="J5971" i="1"/>
  <c r="K5971" i="1" s="1"/>
  <c r="I5971" i="1"/>
  <c r="F5971" i="1"/>
  <c r="C5971" i="1"/>
  <c r="K5970" i="1"/>
  <c r="J5970" i="1"/>
  <c r="I5970" i="1"/>
  <c r="F5970" i="1"/>
  <c r="C5970" i="1"/>
  <c r="K5969" i="1"/>
  <c r="J5969" i="1"/>
  <c r="I5969" i="1"/>
  <c r="F5969" i="1"/>
  <c r="C5969" i="1"/>
  <c r="K5968" i="1"/>
  <c r="J5968" i="1"/>
  <c r="I5968" i="1"/>
  <c r="F5968" i="1"/>
  <c r="C5968" i="1"/>
  <c r="J5967" i="1"/>
  <c r="K5967" i="1" s="1"/>
  <c r="I5967" i="1"/>
  <c r="F5967" i="1"/>
  <c r="C5967" i="1"/>
  <c r="J5966" i="1"/>
  <c r="K5966" i="1" s="1"/>
  <c r="I5966" i="1"/>
  <c r="F5966" i="1"/>
  <c r="C5966" i="1"/>
  <c r="K5965" i="1"/>
  <c r="J5965" i="1"/>
  <c r="I5965" i="1"/>
  <c r="F5965" i="1"/>
  <c r="C5965" i="1"/>
  <c r="K5964" i="1"/>
  <c r="J5964" i="1"/>
  <c r="I5964" i="1"/>
  <c r="F5964" i="1"/>
  <c r="C5964" i="1"/>
  <c r="J5963" i="1"/>
  <c r="K5963" i="1" s="1"/>
  <c r="I5963" i="1"/>
  <c r="F5963" i="1"/>
  <c r="C5963" i="1"/>
  <c r="J5962" i="1"/>
  <c r="K5962" i="1" s="1"/>
  <c r="I5962" i="1"/>
  <c r="F5962" i="1"/>
  <c r="C5962" i="1"/>
  <c r="K5961" i="1"/>
  <c r="J5961" i="1"/>
  <c r="I5961" i="1"/>
  <c r="F5961" i="1"/>
  <c r="C5961" i="1"/>
  <c r="K5960" i="1"/>
  <c r="J5960" i="1"/>
  <c r="I5960" i="1"/>
  <c r="F5960" i="1"/>
  <c r="C5960" i="1"/>
  <c r="J5959" i="1"/>
  <c r="K5959" i="1" s="1"/>
  <c r="I5959" i="1"/>
  <c r="F5959" i="1"/>
  <c r="C5959" i="1"/>
  <c r="J5958" i="1"/>
  <c r="K5958" i="1" s="1"/>
  <c r="I5958" i="1"/>
  <c r="F5958" i="1"/>
  <c r="C5958" i="1"/>
  <c r="K5957" i="1"/>
  <c r="J5957" i="1"/>
  <c r="I5957" i="1"/>
  <c r="F5957" i="1"/>
  <c r="C5957" i="1"/>
  <c r="K5956" i="1"/>
  <c r="J5956" i="1"/>
  <c r="I5956" i="1"/>
  <c r="F5956" i="1"/>
  <c r="C5956" i="1"/>
  <c r="J5955" i="1"/>
  <c r="K5955" i="1" s="1"/>
  <c r="I5955" i="1"/>
  <c r="F5955" i="1"/>
  <c r="C5955" i="1"/>
  <c r="K5954" i="1"/>
  <c r="J5954" i="1"/>
  <c r="I5954" i="1"/>
  <c r="F5954" i="1"/>
  <c r="C5954" i="1"/>
  <c r="K5953" i="1"/>
  <c r="J5953" i="1"/>
  <c r="I5953" i="1"/>
  <c r="F5953" i="1"/>
  <c r="C5953" i="1"/>
  <c r="K5952" i="1"/>
  <c r="J5952" i="1"/>
  <c r="I5952" i="1"/>
  <c r="F5952" i="1"/>
  <c r="C5952" i="1"/>
  <c r="J5951" i="1"/>
  <c r="K5951" i="1" s="1"/>
  <c r="I5951" i="1"/>
  <c r="F5951" i="1"/>
  <c r="C5951" i="1"/>
  <c r="J5950" i="1"/>
  <c r="K5950" i="1" s="1"/>
  <c r="I5950" i="1"/>
  <c r="F5950" i="1"/>
  <c r="C5950" i="1"/>
  <c r="K5949" i="1"/>
  <c r="J5949" i="1"/>
  <c r="I5949" i="1"/>
  <c r="F5949" i="1"/>
  <c r="C5949" i="1"/>
  <c r="K5948" i="1"/>
  <c r="J5948" i="1"/>
  <c r="I5948" i="1"/>
  <c r="F5948" i="1"/>
  <c r="C5948" i="1"/>
  <c r="J5947" i="1"/>
  <c r="K5947" i="1" s="1"/>
  <c r="I5947" i="1"/>
  <c r="F5947" i="1"/>
  <c r="C5947" i="1"/>
  <c r="J5946" i="1"/>
  <c r="K5946" i="1" s="1"/>
  <c r="I5946" i="1"/>
  <c r="F5946" i="1"/>
  <c r="C5946" i="1"/>
  <c r="K5945" i="1"/>
  <c r="J5945" i="1"/>
  <c r="I5945" i="1"/>
  <c r="F5945" i="1"/>
  <c r="C5945" i="1"/>
  <c r="K5944" i="1"/>
  <c r="J5944" i="1"/>
  <c r="I5944" i="1"/>
  <c r="F5944" i="1"/>
  <c r="C5944" i="1"/>
  <c r="J5943" i="1"/>
  <c r="K5943" i="1" s="1"/>
  <c r="I5943" i="1"/>
  <c r="F5943" i="1"/>
  <c r="C5943" i="1"/>
  <c r="J5942" i="1"/>
  <c r="K5942" i="1" s="1"/>
  <c r="I5942" i="1"/>
  <c r="F5942" i="1"/>
  <c r="C5942" i="1"/>
  <c r="K5941" i="1"/>
  <c r="J5941" i="1"/>
  <c r="I5941" i="1"/>
  <c r="F5941" i="1"/>
  <c r="C5941" i="1"/>
  <c r="K5940" i="1"/>
  <c r="J5940" i="1"/>
  <c r="I5940" i="1"/>
  <c r="F5940" i="1"/>
  <c r="C5940" i="1"/>
  <c r="J5939" i="1"/>
  <c r="K5939" i="1" s="1"/>
  <c r="I5939" i="1"/>
  <c r="F5939" i="1"/>
  <c r="C5939" i="1"/>
  <c r="K5938" i="1"/>
  <c r="J5938" i="1"/>
  <c r="I5938" i="1"/>
  <c r="F5938" i="1"/>
  <c r="C5938" i="1"/>
  <c r="K5937" i="1"/>
  <c r="J5937" i="1"/>
  <c r="I5937" i="1"/>
  <c r="F5937" i="1"/>
  <c r="C5937" i="1"/>
  <c r="K5936" i="1"/>
  <c r="J5936" i="1"/>
  <c r="I5936" i="1"/>
  <c r="F5936" i="1"/>
  <c r="C5936" i="1"/>
  <c r="J5935" i="1"/>
  <c r="K5935" i="1" s="1"/>
  <c r="I5935" i="1"/>
  <c r="F5935" i="1"/>
  <c r="C5935" i="1"/>
  <c r="J5934" i="1"/>
  <c r="K5934" i="1" s="1"/>
  <c r="I5934" i="1"/>
  <c r="F5934" i="1"/>
  <c r="C5934" i="1"/>
  <c r="K5933" i="1"/>
  <c r="J5933" i="1"/>
  <c r="I5933" i="1"/>
  <c r="F5933" i="1"/>
  <c r="C5933" i="1"/>
  <c r="K5932" i="1"/>
  <c r="J5932" i="1"/>
  <c r="I5932" i="1"/>
  <c r="F5932" i="1"/>
  <c r="C5932" i="1"/>
  <c r="J5931" i="1"/>
  <c r="K5931" i="1" s="1"/>
  <c r="I5931" i="1"/>
  <c r="F5931" i="1"/>
  <c r="C5931" i="1"/>
  <c r="J5930" i="1"/>
  <c r="K5930" i="1" s="1"/>
  <c r="I5930" i="1"/>
  <c r="F5930" i="1"/>
  <c r="C5930" i="1"/>
  <c r="K5929" i="1"/>
  <c r="J5929" i="1"/>
  <c r="I5929" i="1"/>
  <c r="F5929" i="1"/>
  <c r="C5929" i="1"/>
  <c r="K5928" i="1"/>
  <c r="J5928" i="1"/>
  <c r="I5928" i="1"/>
  <c r="F5928" i="1"/>
  <c r="C5928" i="1"/>
  <c r="J5927" i="1"/>
  <c r="K5927" i="1" s="1"/>
  <c r="I5927" i="1"/>
  <c r="F5927" i="1"/>
  <c r="C5927" i="1"/>
  <c r="J5926" i="1"/>
  <c r="K5926" i="1" s="1"/>
  <c r="I5926" i="1"/>
  <c r="F5926" i="1"/>
  <c r="C5926" i="1"/>
  <c r="K5925" i="1"/>
  <c r="J5925" i="1"/>
  <c r="I5925" i="1"/>
  <c r="F5925" i="1"/>
  <c r="C5925" i="1"/>
  <c r="K5924" i="1"/>
  <c r="J5924" i="1"/>
  <c r="I5924" i="1"/>
  <c r="F5924" i="1"/>
  <c r="C5924" i="1"/>
  <c r="J5923" i="1"/>
  <c r="K5923" i="1" s="1"/>
  <c r="I5923" i="1"/>
  <c r="F5923" i="1"/>
  <c r="C5923" i="1"/>
  <c r="K5922" i="1"/>
  <c r="J5922" i="1"/>
  <c r="I5922" i="1"/>
  <c r="F5922" i="1"/>
  <c r="C5922" i="1"/>
  <c r="K5921" i="1"/>
  <c r="J5921" i="1"/>
  <c r="I5921" i="1"/>
  <c r="F5921" i="1"/>
  <c r="C5921" i="1"/>
  <c r="K5920" i="1"/>
  <c r="J5920" i="1"/>
  <c r="I5920" i="1"/>
  <c r="F5920" i="1"/>
  <c r="C5920" i="1"/>
  <c r="J5919" i="1"/>
  <c r="K5919" i="1" s="1"/>
  <c r="I5919" i="1"/>
  <c r="F5919" i="1"/>
  <c r="C5919" i="1"/>
  <c r="J5918" i="1"/>
  <c r="K5918" i="1" s="1"/>
  <c r="I5918" i="1"/>
  <c r="F5918" i="1"/>
  <c r="C5918" i="1"/>
  <c r="K5917" i="1"/>
  <c r="J5917" i="1"/>
  <c r="I5917" i="1"/>
  <c r="F5917" i="1"/>
  <c r="C5917" i="1"/>
  <c r="K5916" i="1"/>
  <c r="J5916" i="1"/>
  <c r="I5916" i="1"/>
  <c r="F5916" i="1"/>
  <c r="C5916" i="1"/>
  <c r="J5915" i="1"/>
  <c r="K5915" i="1" s="1"/>
  <c r="I5915" i="1"/>
  <c r="F5915" i="1"/>
  <c r="C5915" i="1"/>
  <c r="J5914" i="1"/>
  <c r="K5914" i="1" s="1"/>
  <c r="I5914" i="1"/>
  <c r="F5914" i="1"/>
  <c r="C5914" i="1"/>
  <c r="K5913" i="1"/>
  <c r="J5913" i="1"/>
  <c r="I5913" i="1"/>
  <c r="F5913" i="1"/>
  <c r="C5913" i="1"/>
  <c r="K5912" i="1"/>
  <c r="J5912" i="1"/>
  <c r="I5912" i="1"/>
  <c r="F5912" i="1"/>
  <c r="C5912" i="1"/>
  <c r="J5911" i="1"/>
  <c r="K5911" i="1" s="1"/>
  <c r="I5911" i="1"/>
  <c r="F5911" i="1"/>
  <c r="C5911" i="1"/>
  <c r="J5910" i="1"/>
  <c r="K5910" i="1" s="1"/>
  <c r="I5910" i="1"/>
  <c r="F5910" i="1"/>
  <c r="C5910" i="1"/>
  <c r="K5909" i="1"/>
  <c r="J5909" i="1"/>
  <c r="I5909" i="1"/>
  <c r="F5909" i="1"/>
  <c r="C5909" i="1"/>
  <c r="K5908" i="1"/>
  <c r="J5908" i="1"/>
  <c r="I5908" i="1"/>
  <c r="F5908" i="1"/>
  <c r="C5908" i="1"/>
  <c r="J5907" i="1"/>
  <c r="K5907" i="1" s="1"/>
  <c r="I5907" i="1"/>
  <c r="F5907" i="1"/>
  <c r="C5907" i="1"/>
  <c r="K5906" i="1"/>
  <c r="J5906" i="1"/>
  <c r="I5906" i="1"/>
  <c r="F5906" i="1"/>
  <c r="C5906" i="1"/>
  <c r="K5905" i="1"/>
  <c r="J5905" i="1"/>
  <c r="I5905" i="1"/>
  <c r="F5905" i="1"/>
  <c r="C5905" i="1"/>
  <c r="K5904" i="1"/>
  <c r="J5904" i="1"/>
  <c r="I5904" i="1"/>
  <c r="F5904" i="1"/>
  <c r="C5904" i="1"/>
  <c r="J5903" i="1"/>
  <c r="K5903" i="1" s="1"/>
  <c r="I5903" i="1"/>
  <c r="F5903" i="1"/>
  <c r="C5903" i="1"/>
  <c r="J5902" i="1"/>
  <c r="K5902" i="1" s="1"/>
  <c r="I5902" i="1"/>
  <c r="F5902" i="1"/>
  <c r="C5902" i="1"/>
  <c r="K5901" i="1"/>
  <c r="J5901" i="1"/>
  <c r="I5901" i="1"/>
  <c r="F5901" i="1"/>
  <c r="C5901" i="1"/>
  <c r="K5900" i="1"/>
  <c r="J5900" i="1"/>
  <c r="I5900" i="1"/>
  <c r="F5900" i="1"/>
  <c r="C5900" i="1"/>
  <c r="J5899" i="1"/>
  <c r="K5899" i="1" s="1"/>
  <c r="I5899" i="1"/>
  <c r="F5899" i="1"/>
  <c r="C5899" i="1"/>
  <c r="J5898" i="1"/>
  <c r="K5898" i="1" s="1"/>
  <c r="I5898" i="1"/>
  <c r="F5898" i="1"/>
  <c r="C5898" i="1"/>
  <c r="K5897" i="1"/>
  <c r="J5897" i="1"/>
  <c r="I5897" i="1"/>
  <c r="F5897" i="1"/>
  <c r="C5897" i="1"/>
  <c r="K5896" i="1"/>
  <c r="J5896" i="1"/>
  <c r="I5896" i="1"/>
  <c r="F5896" i="1"/>
  <c r="C5896" i="1"/>
  <c r="J5895" i="1"/>
  <c r="K5895" i="1" s="1"/>
  <c r="I5895" i="1"/>
  <c r="F5895" i="1"/>
  <c r="C5895" i="1"/>
  <c r="J5894" i="1"/>
  <c r="K5894" i="1" s="1"/>
  <c r="I5894" i="1"/>
  <c r="F5894" i="1"/>
  <c r="C5894" i="1"/>
  <c r="K5893" i="1"/>
  <c r="J5893" i="1"/>
  <c r="I5893" i="1"/>
  <c r="F5893" i="1"/>
  <c r="C5893" i="1"/>
  <c r="K5892" i="1"/>
  <c r="J5892" i="1"/>
  <c r="I5892" i="1"/>
  <c r="F5892" i="1"/>
  <c r="C5892" i="1"/>
  <c r="J5891" i="1"/>
  <c r="K5891" i="1" s="1"/>
  <c r="I5891" i="1"/>
  <c r="F5891" i="1"/>
  <c r="C5891" i="1"/>
  <c r="K5890" i="1"/>
  <c r="J5890" i="1"/>
  <c r="I5890" i="1"/>
  <c r="F5890" i="1"/>
  <c r="C5890" i="1"/>
  <c r="K5889" i="1"/>
  <c r="J5889" i="1"/>
  <c r="I5889" i="1"/>
  <c r="F5889" i="1"/>
  <c r="C5889" i="1"/>
  <c r="K5888" i="1"/>
  <c r="J5888" i="1"/>
  <c r="I5888" i="1"/>
  <c r="F5888" i="1"/>
  <c r="C5888" i="1"/>
  <c r="J5887" i="1"/>
  <c r="K5887" i="1" s="1"/>
  <c r="I5887" i="1"/>
  <c r="F5887" i="1"/>
  <c r="C5887" i="1"/>
  <c r="J5886" i="1"/>
  <c r="K5886" i="1" s="1"/>
  <c r="I5886" i="1"/>
  <c r="F5886" i="1"/>
  <c r="C5886" i="1"/>
  <c r="K5885" i="1"/>
  <c r="J5885" i="1"/>
  <c r="I5885" i="1"/>
  <c r="F5885" i="1"/>
  <c r="C5885" i="1"/>
  <c r="K5884" i="1"/>
  <c r="J5884" i="1"/>
  <c r="I5884" i="1"/>
  <c r="F5884" i="1"/>
  <c r="C5884" i="1"/>
  <c r="J5883" i="1"/>
  <c r="K5883" i="1" s="1"/>
  <c r="I5883" i="1"/>
  <c r="F5883" i="1"/>
  <c r="C5883" i="1"/>
  <c r="J5882" i="1"/>
  <c r="K5882" i="1" s="1"/>
  <c r="I5882" i="1"/>
  <c r="F5882" i="1"/>
  <c r="C5882" i="1"/>
  <c r="K5881" i="1"/>
  <c r="J5881" i="1"/>
  <c r="I5881" i="1"/>
  <c r="F5881" i="1"/>
  <c r="C5881" i="1"/>
  <c r="K5880" i="1"/>
  <c r="J5880" i="1"/>
  <c r="I5880" i="1"/>
  <c r="F5880" i="1"/>
  <c r="C5880" i="1"/>
  <c r="J5879" i="1"/>
  <c r="K5879" i="1" s="1"/>
  <c r="I5879" i="1"/>
  <c r="F5879" i="1"/>
  <c r="C5879" i="1"/>
  <c r="J5878" i="1"/>
  <c r="K5878" i="1" s="1"/>
  <c r="I5878" i="1"/>
  <c r="F5878" i="1"/>
  <c r="C5878" i="1"/>
  <c r="K5877" i="1"/>
  <c r="J5877" i="1"/>
  <c r="I5877" i="1"/>
  <c r="F5877" i="1"/>
  <c r="C5877" i="1"/>
  <c r="K5876" i="1"/>
  <c r="J5876" i="1"/>
  <c r="I5876" i="1"/>
  <c r="F5876" i="1"/>
  <c r="C5876" i="1"/>
  <c r="J5875" i="1"/>
  <c r="K5875" i="1" s="1"/>
  <c r="I5875" i="1"/>
  <c r="F5875" i="1"/>
  <c r="C5875" i="1"/>
  <c r="K5874" i="1"/>
  <c r="J5874" i="1"/>
  <c r="I5874" i="1"/>
  <c r="F5874" i="1"/>
  <c r="C5874" i="1"/>
  <c r="K5873" i="1"/>
  <c r="J5873" i="1"/>
  <c r="I5873" i="1"/>
  <c r="F5873" i="1"/>
  <c r="C5873" i="1"/>
  <c r="K5872" i="1"/>
  <c r="J5872" i="1"/>
  <c r="I5872" i="1"/>
  <c r="F5872" i="1"/>
  <c r="C5872" i="1"/>
  <c r="J5871" i="1"/>
  <c r="K5871" i="1" s="1"/>
  <c r="I5871" i="1"/>
  <c r="F5871" i="1"/>
  <c r="C5871" i="1"/>
  <c r="J5870" i="1"/>
  <c r="K5870" i="1" s="1"/>
  <c r="I5870" i="1"/>
  <c r="F5870" i="1"/>
  <c r="C5870" i="1"/>
  <c r="K5869" i="1"/>
  <c r="J5869" i="1"/>
  <c r="I5869" i="1"/>
  <c r="F5869" i="1"/>
  <c r="C5869" i="1"/>
  <c r="K5868" i="1"/>
  <c r="J5868" i="1"/>
  <c r="I5868" i="1"/>
  <c r="F5868" i="1"/>
  <c r="C5868" i="1"/>
  <c r="J5867" i="1"/>
  <c r="K5867" i="1" s="1"/>
  <c r="I5867" i="1"/>
  <c r="F5867" i="1"/>
  <c r="C5867" i="1"/>
  <c r="J5866" i="1"/>
  <c r="K5866" i="1" s="1"/>
  <c r="I5866" i="1"/>
  <c r="F5866" i="1"/>
  <c r="C5866" i="1"/>
  <c r="K5865" i="1"/>
  <c r="J5865" i="1"/>
  <c r="I5865" i="1"/>
  <c r="F5865" i="1"/>
  <c r="C5865" i="1"/>
  <c r="K5864" i="1"/>
  <c r="J5864" i="1"/>
  <c r="I5864" i="1"/>
  <c r="F5864" i="1"/>
  <c r="C5864" i="1"/>
  <c r="J5863" i="1"/>
  <c r="K5863" i="1" s="1"/>
  <c r="I5863" i="1"/>
  <c r="F5863" i="1"/>
  <c r="C5863" i="1"/>
  <c r="J5862" i="1"/>
  <c r="K5862" i="1" s="1"/>
  <c r="I5862" i="1"/>
  <c r="F5862" i="1"/>
  <c r="C5862" i="1"/>
  <c r="K5861" i="1"/>
  <c r="J5861" i="1"/>
  <c r="I5861" i="1"/>
  <c r="F5861" i="1"/>
  <c r="C5861" i="1"/>
  <c r="K5860" i="1"/>
  <c r="J5860" i="1"/>
  <c r="I5860" i="1"/>
  <c r="F5860" i="1"/>
  <c r="C5860" i="1"/>
  <c r="J5859" i="1"/>
  <c r="K5859" i="1" s="1"/>
  <c r="I5859" i="1"/>
  <c r="F5859" i="1"/>
  <c r="C5859" i="1"/>
  <c r="K5858" i="1"/>
  <c r="J5858" i="1"/>
  <c r="I5858" i="1"/>
  <c r="F5858" i="1"/>
  <c r="C5858" i="1"/>
  <c r="K5857" i="1"/>
  <c r="J5857" i="1"/>
  <c r="I5857" i="1"/>
  <c r="F5857" i="1"/>
  <c r="C5857" i="1"/>
  <c r="K5856" i="1"/>
  <c r="J5856" i="1"/>
  <c r="I5856" i="1"/>
  <c r="F5856" i="1"/>
  <c r="C5856" i="1"/>
  <c r="J5855" i="1"/>
  <c r="K5855" i="1" s="1"/>
  <c r="I5855" i="1"/>
  <c r="F5855" i="1"/>
  <c r="C5855" i="1"/>
  <c r="J5854" i="1"/>
  <c r="K5854" i="1" s="1"/>
  <c r="I5854" i="1"/>
  <c r="F5854" i="1"/>
  <c r="C5854" i="1"/>
  <c r="K5853" i="1"/>
  <c r="J5853" i="1"/>
  <c r="I5853" i="1"/>
  <c r="F5853" i="1"/>
  <c r="C5853" i="1"/>
  <c r="K5852" i="1"/>
  <c r="J5852" i="1"/>
  <c r="I5852" i="1"/>
  <c r="F5852" i="1"/>
  <c r="C5852" i="1"/>
  <c r="J5851" i="1"/>
  <c r="K5851" i="1" s="1"/>
  <c r="I5851" i="1"/>
  <c r="F5851" i="1"/>
  <c r="C5851" i="1"/>
  <c r="J5850" i="1"/>
  <c r="K5850" i="1" s="1"/>
  <c r="I5850" i="1"/>
  <c r="F5850" i="1"/>
  <c r="C5850" i="1"/>
  <c r="K5849" i="1"/>
  <c r="J5849" i="1"/>
  <c r="I5849" i="1"/>
  <c r="F5849" i="1"/>
  <c r="C5849" i="1"/>
  <c r="K5848" i="1"/>
  <c r="J5848" i="1"/>
  <c r="I5848" i="1"/>
  <c r="F5848" i="1"/>
  <c r="C5848" i="1"/>
  <c r="J5847" i="1"/>
  <c r="K5847" i="1" s="1"/>
  <c r="I5847" i="1"/>
  <c r="F5847" i="1"/>
  <c r="C5847" i="1"/>
  <c r="J5846" i="1"/>
  <c r="K5846" i="1" s="1"/>
  <c r="I5846" i="1"/>
  <c r="F5846" i="1"/>
  <c r="C5846" i="1"/>
  <c r="K5845" i="1"/>
  <c r="J5845" i="1"/>
  <c r="I5845" i="1"/>
  <c r="F5845" i="1"/>
  <c r="C5845" i="1"/>
  <c r="K5844" i="1"/>
  <c r="J5844" i="1"/>
  <c r="I5844" i="1"/>
  <c r="F5844" i="1"/>
  <c r="C5844" i="1"/>
  <c r="J5843" i="1"/>
  <c r="K5843" i="1" s="1"/>
  <c r="I5843" i="1"/>
  <c r="F5843" i="1"/>
  <c r="C5843" i="1"/>
  <c r="K5842" i="1"/>
  <c r="J5842" i="1"/>
  <c r="I5842" i="1"/>
  <c r="F5842" i="1"/>
  <c r="C5842" i="1"/>
  <c r="K5841" i="1"/>
  <c r="J5841" i="1"/>
  <c r="I5841" i="1"/>
  <c r="F5841" i="1"/>
  <c r="C5841" i="1"/>
  <c r="K5840" i="1"/>
  <c r="J5840" i="1"/>
  <c r="I5840" i="1"/>
  <c r="F5840" i="1"/>
  <c r="C5840" i="1"/>
  <c r="J5839" i="1"/>
  <c r="K5839" i="1" s="1"/>
  <c r="I5839" i="1"/>
  <c r="F5839" i="1"/>
  <c r="C5839" i="1"/>
  <c r="J5838" i="1"/>
  <c r="K5838" i="1" s="1"/>
  <c r="I5838" i="1"/>
  <c r="F5838" i="1"/>
  <c r="C5838" i="1"/>
  <c r="K5837" i="1"/>
  <c r="J5837" i="1"/>
  <c r="I5837" i="1"/>
  <c r="F5837" i="1"/>
  <c r="C5837" i="1"/>
  <c r="K5836" i="1"/>
  <c r="J5836" i="1"/>
  <c r="I5836" i="1"/>
  <c r="F5836" i="1"/>
  <c r="C5836" i="1"/>
  <c r="J5835" i="1"/>
  <c r="K5835" i="1" s="1"/>
  <c r="I5835" i="1"/>
  <c r="F5835" i="1"/>
  <c r="C5835" i="1"/>
  <c r="J5834" i="1"/>
  <c r="K5834" i="1" s="1"/>
  <c r="I5834" i="1"/>
  <c r="F5834" i="1"/>
  <c r="C5834" i="1"/>
  <c r="K5833" i="1"/>
  <c r="J5833" i="1"/>
  <c r="I5833" i="1"/>
  <c r="F5833" i="1"/>
  <c r="C5833" i="1"/>
  <c r="K5832" i="1"/>
  <c r="J5832" i="1"/>
  <c r="I5832" i="1"/>
  <c r="F5832" i="1"/>
  <c r="C5832" i="1"/>
  <c r="J5831" i="1"/>
  <c r="K5831" i="1" s="1"/>
  <c r="I5831" i="1"/>
  <c r="F5831" i="1"/>
  <c r="C5831" i="1"/>
  <c r="J5830" i="1"/>
  <c r="K5830" i="1" s="1"/>
  <c r="I5830" i="1"/>
  <c r="F5830" i="1"/>
  <c r="C5830" i="1"/>
  <c r="K5829" i="1"/>
  <c r="J5829" i="1"/>
  <c r="I5829" i="1"/>
  <c r="F5829" i="1"/>
  <c r="C5829" i="1"/>
  <c r="K5828" i="1"/>
  <c r="J5828" i="1"/>
  <c r="I5828" i="1"/>
  <c r="F5828" i="1"/>
  <c r="C5828" i="1"/>
  <c r="J5827" i="1"/>
  <c r="K5827" i="1" s="1"/>
  <c r="I5827" i="1"/>
  <c r="F5827" i="1"/>
  <c r="C5827" i="1"/>
  <c r="K5826" i="1"/>
  <c r="J5826" i="1"/>
  <c r="I5826" i="1"/>
  <c r="F5826" i="1"/>
  <c r="C5826" i="1"/>
  <c r="K5825" i="1"/>
  <c r="J5825" i="1"/>
  <c r="I5825" i="1"/>
  <c r="F5825" i="1"/>
  <c r="C5825" i="1"/>
  <c r="K5824" i="1"/>
  <c r="J5824" i="1"/>
  <c r="I5824" i="1"/>
  <c r="F5824" i="1"/>
  <c r="C5824" i="1"/>
  <c r="J5823" i="1"/>
  <c r="K5823" i="1" s="1"/>
  <c r="I5823" i="1"/>
  <c r="F5823" i="1"/>
  <c r="C5823" i="1"/>
  <c r="J5822" i="1"/>
  <c r="K5822" i="1" s="1"/>
  <c r="I5822" i="1"/>
  <c r="F5822" i="1"/>
  <c r="C5822" i="1"/>
  <c r="K5821" i="1"/>
  <c r="J5821" i="1"/>
  <c r="I5821" i="1"/>
  <c r="F5821" i="1"/>
  <c r="C5821" i="1"/>
  <c r="K5820" i="1"/>
  <c r="J5820" i="1"/>
  <c r="I5820" i="1"/>
  <c r="F5820" i="1"/>
  <c r="C5820" i="1"/>
  <c r="J5819" i="1"/>
  <c r="K5819" i="1" s="1"/>
  <c r="I5819" i="1"/>
  <c r="F5819" i="1"/>
  <c r="C5819" i="1"/>
  <c r="J5818" i="1"/>
  <c r="K5818" i="1" s="1"/>
  <c r="I5818" i="1"/>
  <c r="F5818" i="1"/>
  <c r="C5818" i="1"/>
  <c r="K5817" i="1"/>
  <c r="J5817" i="1"/>
  <c r="I5817" i="1"/>
  <c r="F5817" i="1"/>
  <c r="C5817" i="1"/>
  <c r="K5816" i="1"/>
  <c r="J5816" i="1"/>
  <c r="I5816" i="1"/>
  <c r="F5816" i="1"/>
  <c r="C5816" i="1"/>
  <c r="J5815" i="1"/>
  <c r="K5815" i="1" s="1"/>
  <c r="I5815" i="1"/>
  <c r="F5815" i="1"/>
  <c r="C5815" i="1"/>
  <c r="J5814" i="1"/>
  <c r="K5814" i="1" s="1"/>
  <c r="I5814" i="1"/>
  <c r="F5814" i="1"/>
  <c r="C5814" i="1"/>
  <c r="K5813" i="1"/>
  <c r="J5813" i="1"/>
  <c r="I5813" i="1"/>
  <c r="F5813" i="1"/>
  <c r="C5813" i="1"/>
  <c r="K5812" i="1"/>
  <c r="J5812" i="1"/>
  <c r="I5812" i="1"/>
  <c r="F5812" i="1"/>
  <c r="C5812" i="1"/>
  <c r="J5811" i="1"/>
  <c r="K5811" i="1" s="1"/>
  <c r="I5811" i="1"/>
  <c r="F5811" i="1"/>
  <c r="C5811" i="1"/>
  <c r="K5810" i="1"/>
  <c r="J5810" i="1"/>
  <c r="I5810" i="1"/>
  <c r="F5810" i="1"/>
  <c r="C5810" i="1"/>
  <c r="K5809" i="1"/>
  <c r="J5809" i="1"/>
  <c r="I5809" i="1"/>
  <c r="F5809" i="1"/>
  <c r="C5809" i="1"/>
  <c r="K5808" i="1"/>
  <c r="J5808" i="1"/>
  <c r="I5808" i="1"/>
  <c r="F5808" i="1"/>
  <c r="C5808" i="1"/>
  <c r="J5807" i="1"/>
  <c r="K5807" i="1" s="1"/>
  <c r="I5807" i="1"/>
  <c r="F5807" i="1"/>
  <c r="C5807" i="1"/>
  <c r="J5806" i="1"/>
  <c r="K5806" i="1" s="1"/>
  <c r="I5806" i="1"/>
  <c r="F5806" i="1"/>
  <c r="C5806" i="1"/>
  <c r="K5805" i="1"/>
  <c r="J5805" i="1"/>
  <c r="I5805" i="1"/>
  <c r="F5805" i="1"/>
  <c r="C5805" i="1"/>
  <c r="K5804" i="1"/>
  <c r="J5804" i="1"/>
  <c r="I5804" i="1"/>
  <c r="F5804" i="1"/>
  <c r="C5804" i="1"/>
  <c r="J5803" i="1"/>
  <c r="K5803" i="1" s="1"/>
  <c r="I5803" i="1"/>
  <c r="F5803" i="1"/>
  <c r="C5803" i="1"/>
  <c r="J5802" i="1"/>
  <c r="K5802" i="1" s="1"/>
  <c r="I5802" i="1"/>
  <c r="F5802" i="1"/>
  <c r="C5802" i="1"/>
  <c r="K5801" i="1"/>
  <c r="J5801" i="1"/>
  <c r="I5801" i="1"/>
  <c r="F5801" i="1"/>
  <c r="C5801" i="1"/>
  <c r="K5800" i="1"/>
  <c r="J5800" i="1"/>
  <c r="I5800" i="1"/>
  <c r="F5800" i="1"/>
  <c r="C5800" i="1"/>
  <c r="J5799" i="1"/>
  <c r="K5799" i="1" s="1"/>
  <c r="I5799" i="1"/>
  <c r="F5799" i="1"/>
  <c r="C5799" i="1"/>
  <c r="J5798" i="1"/>
  <c r="K5798" i="1" s="1"/>
  <c r="I5798" i="1"/>
  <c r="F5798" i="1"/>
  <c r="C5798" i="1"/>
  <c r="K5797" i="1"/>
  <c r="J5797" i="1"/>
  <c r="I5797" i="1"/>
  <c r="F5797" i="1"/>
  <c r="C5797" i="1"/>
  <c r="K5796" i="1"/>
  <c r="J5796" i="1"/>
  <c r="I5796" i="1"/>
  <c r="F5796" i="1"/>
  <c r="C5796" i="1"/>
  <c r="J5795" i="1"/>
  <c r="K5795" i="1" s="1"/>
  <c r="I5795" i="1"/>
  <c r="F5795" i="1"/>
  <c r="C5795" i="1"/>
  <c r="K5794" i="1"/>
  <c r="J5794" i="1"/>
  <c r="I5794" i="1"/>
  <c r="F5794" i="1"/>
  <c r="C5794" i="1"/>
  <c r="K5793" i="1"/>
  <c r="J5793" i="1"/>
  <c r="I5793" i="1"/>
  <c r="F5793" i="1"/>
  <c r="C5793" i="1"/>
  <c r="K5792" i="1"/>
  <c r="J5792" i="1"/>
  <c r="I5792" i="1"/>
  <c r="F5792" i="1"/>
  <c r="C5792" i="1"/>
  <c r="J5791" i="1"/>
  <c r="K5791" i="1" s="1"/>
  <c r="I5791" i="1"/>
  <c r="F5791" i="1"/>
  <c r="C5791" i="1"/>
  <c r="J5790" i="1"/>
  <c r="K5790" i="1" s="1"/>
  <c r="I5790" i="1"/>
  <c r="F5790" i="1"/>
  <c r="C5790" i="1"/>
  <c r="K5789" i="1"/>
  <c r="J5789" i="1"/>
  <c r="I5789" i="1"/>
  <c r="F5789" i="1"/>
  <c r="C5789" i="1"/>
  <c r="K5788" i="1"/>
  <c r="J5788" i="1"/>
  <c r="I5788" i="1"/>
  <c r="F5788" i="1"/>
  <c r="C5788" i="1"/>
  <c r="J5787" i="1"/>
  <c r="K5787" i="1" s="1"/>
  <c r="I5787" i="1"/>
  <c r="F5787" i="1"/>
  <c r="C5787" i="1"/>
  <c r="J5786" i="1"/>
  <c r="K5786" i="1" s="1"/>
  <c r="I5786" i="1"/>
  <c r="F5786" i="1"/>
  <c r="C5786" i="1"/>
  <c r="K5785" i="1"/>
  <c r="J5785" i="1"/>
  <c r="I5785" i="1"/>
  <c r="F5785" i="1"/>
  <c r="C5785" i="1"/>
  <c r="K5784" i="1"/>
  <c r="J5784" i="1"/>
  <c r="I5784" i="1"/>
  <c r="F5784" i="1"/>
  <c r="C5784" i="1"/>
  <c r="J5783" i="1"/>
  <c r="K5783" i="1" s="1"/>
  <c r="I5783" i="1"/>
  <c r="F5783" i="1"/>
  <c r="C5783" i="1"/>
  <c r="J5782" i="1"/>
  <c r="K5782" i="1" s="1"/>
  <c r="I5782" i="1"/>
  <c r="F5782" i="1"/>
  <c r="C5782" i="1"/>
  <c r="K5781" i="1"/>
  <c r="J5781" i="1"/>
  <c r="I5781" i="1"/>
  <c r="F5781" i="1"/>
  <c r="C5781" i="1"/>
  <c r="K5780" i="1"/>
  <c r="J5780" i="1"/>
  <c r="I5780" i="1"/>
  <c r="F5780" i="1"/>
  <c r="C5780" i="1"/>
  <c r="J5779" i="1"/>
  <c r="K5779" i="1" s="1"/>
  <c r="I5779" i="1"/>
  <c r="F5779" i="1"/>
  <c r="C5779" i="1"/>
  <c r="K5778" i="1"/>
  <c r="J5778" i="1"/>
  <c r="I5778" i="1"/>
  <c r="F5778" i="1"/>
  <c r="C5778" i="1"/>
  <c r="K5777" i="1"/>
  <c r="J5777" i="1"/>
  <c r="I5777" i="1"/>
  <c r="F5777" i="1"/>
  <c r="C5777" i="1"/>
  <c r="K5776" i="1"/>
  <c r="J5776" i="1"/>
  <c r="I5776" i="1"/>
  <c r="F5776" i="1"/>
  <c r="C5776" i="1"/>
  <c r="J5775" i="1"/>
  <c r="K5775" i="1" s="1"/>
  <c r="I5775" i="1"/>
  <c r="F5775" i="1"/>
  <c r="C5775" i="1"/>
  <c r="J5774" i="1"/>
  <c r="K5774" i="1" s="1"/>
  <c r="I5774" i="1"/>
  <c r="F5774" i="1"/>
  <c r="C5774" i="1"/>
  <c r="K5773" i="1"/>
  <c r="J5773" i="1"/>
  <c r="I5773" i="1"/>
  <c r="F5773" i="1"/>
  <c r="C5773" i="1"/>
  <c r="K5772" i="1"/>
  <c r="J5772" i="1"/>
  <c r="I5772" i="1"/>
  <c r="F5772" i="1"/>
  <c r="C5772" i="1"/>
  <c r="J5771" i="1"/>
  <c r="K5771" i="1" s="1"/>
  <c r="I5771" i="1"/>
  <c r="F5771" i="1"/>
  <c r="C5771" i="1"/>
  <c r="J5770" i="1"/>
  <c r="K5770" i="1" s="1"/>
  <c r="I5770" i="1"/>
  <c r="F5770" i="1"/>
  <c r="C5770" i="1"/>
  <c r="K5769" i="1"/>
  <c r="J5769" i="1"/>
  <c r="I5769" i="1"/>
  <c r="F5769" i="1"/>
  <c r="C5769" i="1"/>
  <c r="K5768" i="1"/>
  <c r="J5768" i="1"/>
  <c r="I5768" i="1"/>
  <c r="F5768" i="1"/>
  <c r="C5768" i="1"/>
  <c r="J5767" i="1"/>
  <c r="K5767" i="1" s="1"/>
  <c r="I5767" i="1"/>
  <c r="F5767" i="1"/>
  <c r="C5767" i="1"/>
  <c r="J5766" i="1"/>
  <c r="K5766" i="1" s="1"/>
  <c r="I5766" i="1"/>
  <c r="F5766" i="1"/>
  <c r="C5766" i="1"/>
  <c r="K5765" i="1"/>
  <c r="J5765" i="1"/>
  <c r="I5765" i="1"/>
  <c r="F5765" i="1"/>
  <c r="C5765" i="1"/>
  <c r="K5764" i="1"/>
  <c r="J5764" i="1"/>
  <c r="I5764" i="1"/>
  <c r="F5764" i="1"/>
  <c r="C5764" i="1"/>
  <c r="J5763" i="1"/>
  <c r="K5763" i="1" s="1"/>
  <c r="I5763" i="1"/>
  <c r="F5763" i="1"/>
  <c r="C5763" i="1"/>
  <c r="K5762" i="1"/>
  <c r="J5762" i="1"/>
  <c r="I5762" i="1"/>
  <c r="F5762" i="1"/>
  <c r="C5762" i="1"/>
  <c r="K5761" i="1"/>
  <c r="J5761" i="1"/>
  <c r="I5761" i="1"/>
  <c r="F5761" i="1"/>
  <c r="C5761" i="1"/>
  <c r="K5760" i="1"/>
  <c r="J5760" i="1"/>
  <c r="I5760" i="1"/>
  <c r="F5760" i="1"/>
  <c r="C5760" i="1"/>
  <c r="J5759" i="1"/>
  <c r="K5759" i="1" s="1"/>
  <c r="I5759" i="1"/>
  <c r="F5759" i="1"/>
  <c r="C5759" i="1"/>
  <c r="J5758" i="1"/>
  <c r="K5758" i="1" s="1"/>
  <c r="I5758" i="1"/>
  <c r="F5758" i="1"/>
  <c r="C5758" i="1"/>
  <c r="K5757" i="1"/>
  <c r="J5757" i="1"/>
  <c r="I5757" i="1"/>
  <c r="F5757" i="1"/>
  <c r="C5757" i="1"/>
  <c r="K5756" i="1"/>
  <c r="J5756" i="1"/>
  <c r="I5756" i="1"/>
  <c r="F5756" i="1"/>
  <c r="C5756" i="1"/>
  <c r="J5755" i="1"/>
  <c r="K5755" i="1" s="1"/>
  <c r="I5755" i="1"/>
  <c r="F5755" i="1"/>
  <c r="C5755" i="1"/>
  <c r="J5754" i="1"/>
  <c r="K5754" i="1" s="1"/>
  <c r="I5754" i="1"/>
  <c r="F5754" i="1"/>
  <c r="C5754" i="1"/>
  <c r="K5753" i="1"/>
  <c r="J5753" i="1"/>
  <c r="I5753" i="1"/>
  <c r="F5753" i="1"/>
  <c r="C5753" i="1"/>
  <c r="K5752" i="1"/>
  <c r="J5752" i="1"/>
  <c r="I5752" i="1"/>
  <c r="F5752" i="1"/>
  <c r="C5752" i="1"/>
  <c r="J5751" i="1"/>
  <c r="K5751" i="1" s="1"/>
  <c r="I5751" i="1"/>
  <c r="F5751" i="1"/>
  <c r="C5751" i="1"/>
  <c r="J5750" i="1"/>
  <c r="K5750" i="1" s="1"/>
  <c r="I5750" i="1"/>
  <c r="F5750" i="1"/>
  <c r="C5750" i="1"/>
  <c r="K5749" i="1"/>
  <c r="J5749" i="1"/>
  <c r="I5749" i="1"/>
  <c r="F5749" i="1"/>
  <c r="C5749" i="1"/>
  <c r="K5748" i="1"/>
  <c r="J5748" i="1"/>
  <c r="I5748" i="1"/>
  <c r="F5748" i="1"/>
  <c r="C5748" i="1"/>
  <c r="J5747" i="1"/>
  <c r="K5747" i="1" s="1"/>
  <c r="I5747" i="1"/>
  <c r="F5747" i="1"/>
  <c r="C5747" i="1"/>
  <c r="K5746" i="1"/>
  <c r="J5746" i="1"/>
  <c r="I5746" i="1"/>
  <c r="F5746" i="1"/>
  <c r="C5746" i="1"/>
  <c r="K5745" i="1"/>
  <c r="J5745" i="1"/>
  <c r="I5745" i="1"/>
  <c r="F5745" i="1"/>
  <c r="C5745" i="1"/>
  <c r="K5744" i="1"/>
  <c r="J5744" i="1"/>
  <c r="I5744" i="1"/>
  <c r="F5744" i="1"/>
  <c r="C5744" i="1"/>
  <c r="J5743" i="1"/>
  <c r="K5743" i="1" s="1"/>
  <c r="I5743" i="1"/>
  <c r="F5743" i="1"/>
  <c r="C5743" i="1"/>
  <c r="J5742" i="1"/>
  <c r="K5742" i="1" s="1"/>
  <c r="I5742" i="1"/>
  <c r="F5742" i="1"/>
  <c r="C5742" i="1"/>
  <c r="K5741" i="1"/>
  <c r="J5741" i="1"/>
  <c r="I5741" i="1"/>
  <c r="F5741" i="1"/>
  <c r="C5741" i="1"/>
  <c r="K5740" i="1"/>
  <c r="J5740" i="1"/>
  <c r="I5740" i="1"/>
  <c r="F5740" i="1"/>
  <c r="C5740" i="1"/>
  <c r="J5739" i="1"/>
  <c r="K5739" i="1" s="1"/>
  <c r="I5739" i="1"/>
  <c r="F5739" i="1"/>
  <c r="C5739" i="1"/>
  <c r="J5738" i="1"/>
  <c r="K5738" i="1" s="1"/>
  <c r="I5738" i="1"/>
  <c r="F5738" i="1"/>
  <c r="C5738" i="1"/>
  <c r="K5737" i="1"/>
  <c r="J5737" i="1"/>
  <c r="I5737" i="1"/>
  <c r="F5737" i="1"/>
  <c r="C5737" i="1"/>
  <c r="K5736" i="1"/>
  <c r="J5736" i="1"/>
  <c r="I5736" i="1"/>
  <c r="F5736" i="1"/>
  <c r="C5736" i="1"/>
  <c r="J5735" i="1"/>
  <c r="K5735" i="1" s="1"/>
  <c r="I5735" i="1"/>
  <c r="F5735" i="1"/>
  <c r="C5735" i="1"/>
  <c r="J5734" i="1"/>
  <c r="K5734" i="1" s="1"/>
  <c r="I5734" i="1"/>
  <c r="F5734" i="1"/>
  <c r="C5734" i="1"/>
  <c r="K5733" i="1"/>
  <c r="J5733" i="1"/>
  <c r="I5733" i="1"/>
  <c r="F5733" i="1"/>
  <c r="C5733" i="1"/>
  <c r="K5732" i="1"/>
  <c r="J5732" i="1"/>
  <c r="I5732" i="1"/>
  <c r="F5732" i="1"/>
  <c r="C5732" i="1"/>
  <c r="J5731" i="1"/>
  <c r="K5731" i="1" s="1"/>
  <c r="I5731" i="1"/>
  <c r="F5731" i="1"/>
  <c r="C5731" i="1"/>
  <c r="K5730" i="1"/>
  <c r="J5730" i="1"/>
  <c r="I5730" i="1"/>
  <c r="F5730" i="1"/>
  <c r="C5730" i="1"/>
  <c r="K5729" i="1"/>
  <c r="J5729" i="1"/>
  <c r="I5729" i="1"/>
  <c r="F5729" i="1"/>
  <c r="C5729" i="1"/>
  <c r="K5728" i="1"/>
  <c r="J5728" i="1"/>
  <c r="I5728" i="1"/>
  <c r="F5728" i="1"/>
  <c r="C5728" i="1"/>
  <c r="J5727" i="1"/>
  <c r="K5727" i="1" s="1"/>
  <c r="I5727" i="1"/>
  <c r="F5727" i="1"/>
  <c r="C5727" i="1"/>
  <c r="J5726" i="1"/>
  <c r="K5726" i="1" s="1"/>
  <c r="I5726" i="1"/>
  <c r="F5726" i="1"/>
  <c r="C5726" i="1"/>
  <c r="K5725" i="1"/>
  <c r="J5725" i="1"/>
  <c r="I5725" i="1"/>
  <c r="F5725" i="1"/>
  <c r="C5725" i="1"/>
  <c r="K5724" i="1"/>
  <c r="J5724" i="1"/>
  <c r="I5724" i="1"/>
  <c r="F5724" i="1"/>
  <c r="C5724" i="1"/>
  <c r="J5723" i="1"/>
  <c r="K5723" i="1" s="1"/>
  <c r="I5723" i="1"/>
  <c r="F5723" i="1"/>
  <c r="C5723" i="1"/>
  <c r="J5722" i="1"/>
  <c r="K5722" i="1" s="1"/>
  <c r="I5722" i="1"/>
  <c r="F5722" i="1"/>
  <c r="C5722" i="1"/>
  <c r="K5721" i="1"/>
  <c r="J5721" i="1"/>
  <c r="I5721" i="1"/>
  <c r="F5721" i="1"/>
  <c r="C5721" i="1"/>
  <c r="K5720" i="1"/>
  <c r="J5720" i="1"/>
  <c r="I5720" i="1"/>
  <c r="F5720" i="1"/>
  <c r="C5720" i="1"/>
  <c r="J5719" i="1"/>
  <c r="K5719" i="1" s="1"/>
  <c r="I5719" i="1"/>
  <c r="F5719" i="1"/>
  <c r="C5719" i="1"/>
  <c r="J5718" i="1"/>
  <c r="K5718" i="1" s="1"/>
  <c r="I5718" i="1"/>
  <c r="F5718" i="1"/>
  <c r="C5718" i="1"/>
  <c r="K5717" i="1"/>
  <c r="J5717" i="1"/>
  <c r="I5717" i="1"/>
  <c r="F5717" i="1"/>
  <c r="C5717" i="1"/>
  <c r="K5716" i="1"/>
  <c r="J5716" i="1"/>
  <c r="I5716" i="1"/>
  <c r="F5716" i="1"/>
  <c r="C5716" i="1"/>
  <c r="J5715" i="1"/>
  <c r="K5715" i="1" s="1"/>
  <c r="I5715" i="1"/>
  <c r="F5715" i="1"/>
  <c r="C5715" i="1"/>
  <c r="K5714" i="1"/>
  <c r="J5714" i="1"/>
  <c r="I5714" i="1"/>
  <c r="F5714" i="1"/>
  <c r="C5714" i="1"/>
  <c r="K5713" i="1"/>
  <c r="J5713" i="1"/>
  <c r="I5713" i="1"/>
  <c r="F5713" i="1"/>
  <c r="C5713" i="1"/>
  <c r="K5712" i="1"/>
  <c r="J5712" i="1"/>
  <c r="I5712" i="1"/>
  <c r="F5712" i="1"/>
  <c r="C5712" i="1"/>
  <c r="J5711" i="1"/>
  <c r="K5711" i="1" s="1"/>
  <c r="I5711" i="1"/>
  <c r="F5711" i="1"/>
  <c r="C5711" i="1"/>
  <c r="J5710" i="1"/>
  <c r="K5710" i="1" s="1"/>
  <c r="I5710" i="1"/>
  <c r="F5710" i="1"/>
  <c r="C5710" i="1"/>
  <c r="K5709" i="1"/>
  <c r="J5709" i="1"/>
  <c r="I5709" i="1"/>
  <c r="F5709" i="1"/>
  <c r="C5709" i="1"/>
  <c r="K5708" i="1"/>
  <c r="J5708" i="1"/>
  <c r="I5708" i="1"/>
  <c r="F5708" i="1"/>
  <c r="C5708" i="1"/>
  <c r="J5707" i="1"/>
  <c r="K5707" i="1" s="1"/>
  <c r="I5707" i="1"/>
  <c r="F5707" i="1"/>
  <c r="C5707" i="1"/>
  <c r="J5706" i="1"/>
  <c r="K5706" i="1" s="1"/>
  <c r="I5706" i="1"/>
  <c r="F5706" i="1"/>
  <c r="C5706" i="1"/>
  <c r="K5705" i="1"/>
  <c r="J5705" i="1"/>
  <c r="I5705" i="1"/>
  <c r="F5705" i="1"/>
  <c r="C5705" i="1"/>
  <c r="K5704" i="1"/>
  <c r="J5704" i="1"/>
  <c r="I5704" i="1"/>
  <c r="F5704" i="1"/>
  <c r="C5704" i="1"/>
  <c r="J5703" i="1"/>
  <c r="K5703" i="1" s="1"/>
  <c r="I5703" i="1"/>
  <c r="F5703" i="1"/>
  <c r="C5703" i="1"/>
  <c r="J5702" i="1"/>
  <c r="K5702" i="1" s="1"/>
  <c r="I5702" i="1"/>
  <c r="F5702" i="1"/>
  <c r="C5702" i="1"/>
  <c r="K5701" i="1"/>
  <c r="J5701" i="1"/>
  <c r="I5701" i="1"/>
  <c r="F5701" i="1"/>
  <c r="C5701" i="1"/>
  <c r="K5700" i="1"/>
  <c r="J5700" i="1"/>
  <c r="I5700" i="1"/>
  <c r="F5700" i="1"/>
  <c r="C5700" i="1"/>
  <c r="J5699" i="1"/>
  <c r="K5699" i="1" s="1"/>
  <c r="I5699" i="1"/>
  <c r="F5699" i="1"/>
  <c r="C5699" i="1"/>
  <c r="K5698" i="1"/>
  <c r="J5698" i="1"/>
  <c r="I5698" i="1"/>
  <c r="F5698" i="1"/>
  <c r="C5698" i="1"/>
  <c r="K5697" i="1"/>
  <c r="J5697" i="1"/>
  <c r="I5697" i="1"/>
  <c r="F5697" i="1"/>
  <c r="C5697" i="1"/>
  <c r="K5696" i="1"/>
  <c r="J5696" i="1"/>
  <c r="I5696" i="1"/>
  <c r="F5696" i="1"/>
  <c r="C5696" i="1"/>
  <c r="J5695" i="1"/>
  <c r="K5695" i="1" s="1"/>
  <c r="I5695" i="1"/>
  <c r="F5695" i="1"/>
  <c r="C5695" i="1"/>
  <c r="J5694" i="1"/>
  <c r="K5694" i="1" s="1"/>
  <c r="I5694" i="1"/>
  <c r="F5694" i="1"/>
  <c r="C5694" i="1"/>
  <c r="K5693" i="1"/>
  <c r="J5693" i="1"/>
  <c r="I5693" i="1"/>
  <c r="F5693" i="1"/>
  <c r="C5693" i="1"/>
  <c r="K5692" i="1"/>
  <c r="J5692" i="1"/>
  <c r="I5692" i="1"/>
  <c r="F5692" i="1"/>
  <c r="C5692" i="1"/>
  <c r="J5691" i="1"/>
  <c r="K5691" i="1" s="1"/>
  <c r="I5691" i="1"/>
  <c r="F5691" i="1"/>
  <c r="C5691" i="1"/>
  <c r="J5690" i="1"/>
  <c r="K5690" i="1" s="1"/>
  <c r="I5690" i="1"/>
  <c r="F5690" i="1"/>
  <c r="C5690" i="1"/>
  <c r="K5689" i="1"/>
  <c r="J5689" i="1"/>
  <c r="I5689" i="1"/>
  <c r="F5689" i="1"/>
  <c r="C5689" i="1"/>
  <c r="K5688" i="1"/>
  <c r="J5688" i="1"/>
  <c r="I5688" i="1"/>
  <c r="F5688" i="1"/>
  <c r="C5688" i="1"/>
  <c r="J5687" i="1"/>
  <c r="K5687" i="1" s="1"/>
  <c r="I5687" i="1"/>
  <c r="F5687" i="1"/>
  <c r="C5687" i="1"/>
  <c r="J5686" i="1"/>
  <c r="K5686" i="1" s="1"/>
  <c r="I5686" i="1"/>
  <c r="F5686" i="1"/>
  <c r="C5686" i="1"/>
  <c r="K5685" i="1"/>
  <c r="J5685" i="1"/>
  <c r="I5685" i="1"/>
  <c r="F5685" i="1"/>
  <c r="C5685" i="1"/>
  <c r="K5684" i="1"/>
  <c r="J5684" i="1"/>
  <c r="I5684" i="1"/>
  <c r="F5684" i="1"/>
  <c r="C5684" i="1"/>
  <c r="J5683" i="1"/>
  <c r="K5683" i="1" s="1"/>
  <c r="I5683" i="1"/>
  <c r="F5683" i="1"/>
  <c r="C5683" i="1"/>
  <c r="K5682" i="1"/>
  <c r="J5682" i="1"/>
  <c r="I5682" i="1"/>
  <c r="F5682" i="1"/>
  <c r="C5682" i="1"/>
  <c r="K5681" i="1"/>
  <c r="J5681" i="1"/>
  <c r="I5681" i="1"/>
  <c r="F5681" i="1"/>
  <c r="C5681" i="1"/>
  <c r="K5680" i="1"/>
  <c r="J5680" i="1"/>
  <c r="I5680" i="1"/>
  <c r="F5680" i="1"/>
  <c r="C5680" i="1"/>
  <c r="J5679" i="1"/>
  <c r="K5679" i="1" s="1"/>
  <c r="I5679" i="1"/>
  <c r="F5679" i="1"/>
  <c r="C5679" i="1"/>
  <c r="J5678" i="1"/>
  <c r="K5678" i="1" s="1"/>
  <c r="I5678" i="1"/>
  <c r="F5678" i="1"/>
  <c r="C5678" i="1"/>
  <c r="K5677" i="1"/>
  <c r="J5677" i="1"/>
  <c r="I5677" i="1"/>
  <c r="F5677" i="1"/>
  <c r="C5677" i="1"/>
  <c r="K5676" i="1"/>
  <c r="J5676" i="1"/>
  <c r="I5676" i="1"/>
  <c r="F5676" i="1"/>
  <c r="C5676" i="1"/>
  <c r="J5675" i="1"/>
  <c r="K5675" i="1" s="1"/>
  <c r="I5675" i="1"/>
  <c r="F5675" i="1"/>
  <c r="C5675" i="1"/>
  <c r="J5674" i="1"/>
  <c r="K5674" i="1" s="1"/>
  <c r="I5674" i="1"/>
  <c r="F5674" i="1"/>
  <c r="C5674" i="1"/>
  <c r="K5673" i="1"/>
  <c r="J5673" i="1"/>
  <c r="I5673" i="1"/>
  <c r="F5673" i="1"/>
  <c r="C5673" i="1"/>
  <c r="K5672" i="1"/>
  <c r="J5672" i="1"/>
  <c r="I5672" i="1"/>
  <c r="F5672" i="1"/>
  <c r="C5672" i="1"/>
  <c r="J5671" i="1"/>
  <c r="K5671" i="1" s="1"/>
  <c r="I5671" i="1"/>
  <c r="F5671" i="1"/>
  <c r="C5671" i="1"/>
  <c r="J5670" i="1"/>
  <c r="K5670" i="1" s="1"/>
  <c r="I5670" i="1"/>
  <c r="F5670" i="1"/>
  <c r="C5670" i="1"/>
  <c r="J5669" i="1"/>
  <c r="K5669" i="1" s="1"/>
  <c r="I5669" i="1"/>
  <c r="F5669" i="1"/>
  <c r="C5669" i="1"/>
  <c r="K5668" i="1"/>
  <c r="J5668" i="1"/>
  <c r="I5668" i="1"/>
  <c r="F5668" i="1"/>
  <c r="C5668" i="1"/>
  <c r="J5667" i="1"/>
  <c r="K5667" i="1" s="1"/>
  <c r="I5667" i="1"/>
  <c r="F5667" i="1"/>
  <c r="C5667" i="1"/>
  <c r="K5666" i="1"/>
  <c r="J5666" i="1"/>
  <c r="I5666" i="1"/>
  <c r="F5666" i="1"/>
  <c r="C5666" i="1"/>
  <c r="J5665" i="1"/>
  <c r="K5665" i="1" s="1"/>
  <c r="I5665" i="1"/>
  <c r="F5665" i="1"/>
  <c r="C5665" i="1"/>
  <c r="K5664" i="1"/>
  <c r="J5664" i="1"/>
  <c r="I5664" i="1"/>
  <c r="F5664" i="1"/>
  <c r="C5664" i="1"/>
  <c r="J5663" i="1"/>
  <c r="K5663" i="1" s="1"/>
  <c r="I5663" i="1"/>
  <c r="F5663" i="1"/>
  <c r="C5663" i="1"/>
  <c r="J5662" i="1"/>
  <c r="K5662" i="1" s="1"/>
  <c r="I5662" i="1"/>
  <c r="F5662" i="1"/>
  <c r="C5662" i="1"/>
  <c r="K5661" i="1"/>
  <c r="J5661" i="1"/>
  <c r="I5661" i="1"/>
  <c r="F5661" i="1"/>
  <c r="C5661" i="1"/>
  <c r="K5660" i="1"/>
  <c r="J5660" i="1"/>
  <c r="I5660" i="1"/>
  <c r="F5660" i="1"/>
  <c r="C5660" i="1"/>
  <c r="J5659" i="1"/>
  <c r="K5659" i="1" s="1"/>
  <c r="I5659" i="1"/>
  <c r="F5659" i="1"/>
  <c r="C5659" i="1"/>
  <c r="J5658" i="1"/>
  <c r="K5658" i="1" s="1"/>
  <c r="I5658" i="1"/>
  <c r="F5658" i="1"/>
  <c r="C5658" i="1"/>
  <c r="J5657" i="1"/>
  <c r="K5657" i="1" s="1"/>
  <c r="I5657" i="1"/>
  <c r="F5657" i="1"/>
  <c r="C5657" i="1"/>
  <c r="K5656" i="1"/>
  <c r="J5656" i="1"/>
  <c r="I5656" i="1"/>
  <c r="F5656" i="1"/>
  <c r="C5656" i="1"/>
  <c r="J5655" i="1"/>
  <c r="K5655" i="1" s="1"/>
  <c r="I5655" i="1"/>
  <c r="F5655" i="1"/>
  <c r="C5655" i="1"/>
  <c r="J5654" i="1"/>
  <c r="K5654" i="1" s="1"/>
  <c r="I5654" i="1"/>
  <c r="F5654" i="1"/>
  <c r="C5654" i="1"/>
  <c r="J5653" i="1"/>
  <c r="K5653" i="1" s="1"/>
  <c r="I5653" i="1"/>
  <c r="F5653" i="1"/>
  <c r="C5653" i="1"/>
  <c r="K5652" i="1"/>
  <c r="J5652" i="1"/>
  <c r="I5652" i="1"/>
  <c r="F5652" i="1"/>
  <c r="C5652" i="1"/>
  <c r="J5651" i="1"/>
  <c r="K5651" i="1" s="1"/>
  <c r="I5651" i="1"/>
  <c r="F5651" i="1"/>
  <c r="C5651" i="1"/>
  <c r="K5650" i="1"/>
  <c r="J5650" i="1"/>
  <c r="I5650" i="1"/>
  <c r="F5650" i="1"/>
  <c r="C5650" i="1"/>
  <c r="J5649" i="1"/>
  <c r="K5649" i="1" s="1"/>
  <c r="I5649" i="1"/>
  <c r="F5649" i="1"/>
  <c r="C5649" i="1"/>
  <c r="K5648" i="1"/>
  <c r="J5648" i="1"/>
  <c r="I5648" i="1"/>
  <c r="F5648" i="1"/>
  <c r="C5648" i="1"/>
  <c r="J5647" i="1"/>
  <c r="K5647" i="1" s="1"/>
  <c r="I5647" i="1"/>
  <c r="F5647" i="1"/>
  <c r="C5647" i="1"/>
  <c r="J5646" i="1"/>
  <c r="K5646" i="1" s="1"/>
  <c r="I5646" i="1"/>
  <c r="F5646" i="1"/>
  <c r="C5646" i="1"/>
  <c r="K5645" i="1"/>
  <c r="J5645" i="1"/>
  <c r="I5645" i="1"/>
  <c r="F5645" i="1"/>
  <c r="C5645" i="1"/>
  <c r="K5644" i="1"/>
  <c r="J5644" i="1"/>
  <c r="I5644" i="1"/>
  <c r="F5644" i="1"/>
  <c r="C5644" i="1"/>
  <c r="J5643" i="1"/>
  <c r="K5643" i="1" s="1"/>
  <c r="I5643" i="1"/>
  <c r="F5643" i="1"/>
  <c r="C5643" i="1"/>
  <c r="J5642" i="1"/>
  <c r="K5642" i="1" s="1"/>
  <c r="I5642" i="1"/>
  <c r="F5642" i="1"/>
  <c r="C5642" i="1"/>
  <c r="J5641" i="1"/>
  <c r="K5641" i="1" s="1"/>
  <c r="I5641" i="1"/>
  <c r="F5641" i="1"/>
  <c r="C5641" i="1"/>
  <c r="K5640" i="1"/>
  <c r="J5640" i="1"/>
  <c r="I5640" i="1"/>
  <c r="F5640" i="1"/>
  <c r="C5640" i="1"/>
  <c r="J5639" i="1"/>
  <c r="K5639" i="1" s="1"/>
  <c r="I5639" i="1"/>
  <c r="F5639" i="1"/>
  <c r="C5639" i="1"/>
  <c r="J5638" i="1"/>
  <c r="K5638" i="1" s="1"/>
  <c r="I5638" i="1"/>
  <c r="F5638" i="1"/>
  <c r="C5638" i="1"/>
  <c r="J5637" i="1"/>
  <c r="K5637" i="1" s="1"/>
  <c r="I5637" i="1"/>
  <c r="F5637" i="1"/>
  <c r="C5637" i="1"/>
  <c r="K5636" i="1"/>
  <c r="J5636" i="1"/>
  <c r="I5636" i="1"/>
  <c r="F5636" i="1"/>
  <c r="C5636" i="1"/>
  <c r="J5635" i="1"/>
  <c r="K5635" i="1" s="1"/>
  <c r="I5635" i="1"/>
  <c r="F5635" i="1"/>
  <c r="C5635" i="1"/>
  <c r="K5634" i="1"/>
  <c r="J5634" i="1"/>
  <c r="I5634" i="1"/>
  <c r="F5634" i="1"/>
  <c r="C5634" i="1"/>
  <c r="J5633" i="1"/>
  <c r="K5633" i="1" s="1"/>
  <c r="I5633" i="1"/>
  <c r="F5633" i="1"/>
  <c r="C5633" i="1"/>
  <c r="K5632" i="1"/>
  <c r="J5632" i="1"/>
  <c r="I5632" i="1"/>
  <c r="F5632" i="1"/>
  <c r="C5632" i="1"/>
  <c r="J5631" i="1"/>
  <c r="K5631" i="1" s="1"/>
  <c r="I5631" i="1"/>
  <c r="F5631" i="1"/>
  <c r="C5631" i="1"/>
  <c r="J5630" i="1"/>
  <c r="K5630" i="1" s="1"/>
  <c r="I5630" i="1"/>
  <c r="F5630" i="1"/>
  <c r="C5630" i="1"/>
  <c r="K5629" i="1"/>
  <c r="J5629" i="1"/>
  <c r="I5629" i="1"/>
  <c r="F5629" i="1"/>
  <c r="C5629" i="1"/>
  <c r="K5628" i="1"/>
  <c r="J5628" i="1"/>
  <c r="I5628" i="1"/>
  <c r="F5628" i="1"/>
  <c r="C5628" i="1"/>
  <c r="J5627" i="1"/>
  <c r="K5627" i="1" s="1"/>
  <c r="I5627" i="1"/>
  <c r="F5627" i="1"/>
  <c r="C5627" i="1"/>
  <c r="J5626" i="1"/>
  <c r="K5626" i="1" s="1"/>
  <c r="I5626" i="1"/>
  <c r="F5626" i="1"/>
  <c r="C5626" i="1"/>
  <c r="J5625" i="1"/>
  <c r="K5625" i="1" s="1"/>
  <c r="I5625" i="1"/>
  <c r="F5625" i="1"/>
  <c r="C5625" i="1"/>
  <c r="K5624" i="1"/>
  <c r="J5624" i="1"/>
  <c r="I5624" i="1"/>
  <c r="F5624" i="1"/>
  <c r="C5624" i="1"/>
  <c r="J5623" i="1"/>
  <c r="K5623" i="1" s="1"/>
  <c r="I5623" i="1"/>
  <c r="F5623" i="1"/>
  <c r="C5623" i="1"/>
  <c r="J5622" i="1"/>
  <c r="K5622" i="1" s="1"/>
  <c r="I5622" i="1"/>
  <c r="F5622" i="1"/>
  <c r="C5622" i="1"/>
  <c r="J5621" i="1"/>
  <c r="K5621" i="1" s="1"/>
  <c r="I5621" i="1"/>
  <c r="F5621" i="1"/>
  <c r="C5621" i="1"/>
  <c r="K5620" i="1"/>
  <c r="J5620" i="1"/>
  <c r="I5620" i="1"/>
  <c r="F5620" i="1"/>
  <c r="C5620" i="1"/>
  <c r="J5619" i="1"/>
  <c r="K5619" i="1" s="1"/>
  <c r="I5619" i="1"/>
  <c r="F5619" i="1"/>
  <c r="C5619" i="1"/>
  <c r="K5618" i="1"/>
  <c r="J5618" i="1"/>
  <c r="I5618" i="1"/>
  <c r="F5618" i="1"/>
  <c r="C5618" i="1"/>
  <c r="J5617" i="1"/>
  <c r="K5617" i="1" s="1"/>
  <c r="I5617" i="1"/>
  <c r="F5617" i="1"/>
  <c r="C5617" i="1"/>
  <c r="K5616" i="1"/>
  <c r="J5616" i="1"/>
  <c r="I5616" i="1"/>
  <c r="F5616" i="1"/>
  <c r="C5616" i="1"/>
  <c r="J5615" i="1"/>
  <c r="K5615" i="1" s="1"/>
  <c r="I5615" i="1"/>
  <c r="F5615" i="1"/>
  <c r="C5615" i="1"/>
  <c r="J5614" i="1"/>
  <c r="K5614" i="1" s="1"/>
  <c r="I5614" i="1"/>
  <c r="F5614" i="1"/>
  <c r="C5614" i="1"/>
  <c r="K5613" i="1"/>
  <c r="J5613" i="1"/>
  <c r="I5613" i="1"/>
  <c r="F5613" i="1"/>
  <c r="C5613" i="1"/>
  <c r="K5612" i="1"/>
  <c r="J5612" i="1"/>
  <c r="I5612" i="1"/>
  <c r="F5612" i="1"/>
  <c r="C5612" i="1"/>
  <c r="J5611" i="1"/>
  <c r="K5611" i="1" s="1"/>
  <c r="I5611" i="1"/>
  <c r="F5611" i="1"/>
  <c r="C5611" i="1"/>
  <c r="J5610" i="1"/>
  <c r="K5610" i="1" s="1"/>
  <c r="I5610" i="1"/>
  <c r="F5610" i="1"/>
  <c r="C5610" i="1"/>
  <c r="J5609" i="1"/>
  <c r="K5609" i="1" s="1"/>
  <c r="I5609" i="1"/>
  <c r="F5609" i="1"/>
  <c r="C5609" i="1"/>
  <c r="K5608" i="1"/>
  <c r="J5608" i="1"/>
  <c r="I5608" i="1"/>
  <c r="F5608" i="1"/>
  <c r="C5608" i="1"/>
  <c r="J5607" i="1"/>
  <c r="K5607" i="1" s="1"/>
  <c r="I5607" i="1"/>
  <c r="F5607" i="1"/>
  <c r="C5607" i="1"/>
  <c r="J5606" i="1"/>
  <c r="K5606" i="1" s="1"/>
  <c r="I5606" i="1"/>
  <c r="F5606" i="1"/>
  <c r="C5606" i="1"/>
  <c r="J5605" i="1"/>
  <c r="K5605" i="1" s="1"/>
  <c r="I5605" i="1"/>
  <c r="F5605" i="1"/>
  <c r="C5605" i="1"/>
  <c r="K5604" i="1"/>
  <c r="J5604" i="1"/>
  <c r="I5604" i="1"/>
  <c r="F5604" i="1"/>
  <c r="C5604" i="1"/>
  <c r="J5603" i="1"/>
  <c r="K5603" i="1" s="1"/>
  <c r="I5603" i="1"/>
  <c r="F5603" i="1"/>
  <c r="C5603" i="1"/>
  <c r="K5602" i="1"/>
  <c r="J5602" i="1"/>
  <c r="I5602" i="1"/>
  <c r="F5602" i="1"/>
  <c r="C5602" i="1"/>
  <c r="J5601" i="1"/>
  <c r="K5601" i="1" s="1"/>
  <c r="I5601" i="1"/>
  <c r="F5601" i="1"/>
  <c r="C5601" i="1"/>
  <c r="K5600" i="1"/>
  <c r="J5600" i="1"/>
  <c r="I5600" i="1"/>
  <c r="F5600" i="1"/>
  <c r="C5600" i="1"/>
  <c r="J5599" i="1"/>
  <c r="K5599" i="1" s="1"/>
  <c r="I5599" i="1"/>
  <c r="F5599" i="1"/>
  <c r="C5599" i="1"/>
  <c r="J5598" i="1"/>
  <c r="K5598" i="1" s="1"/>
  <c r="I5598" i="1"/>
  <c r="F5598" i="1"/>
  <c r="C5598" i="1"/>
  <c r="K5597" i="1"/>
  <c r="J5597" i="1"/>
  <c r="I5597" i="1"/>
  <c r="F5597" i="1"/>
  <c r="C5597" i="1"/>
  <c r="K5596" i="1"/>
  <c r="J5596" i="1"/>
  <c r="I5596" i="1"/>
  <c r="F5596" i="1"/>
  <c r="C5596" i="1"/>
  <c r="J5595" i="1"/>
  <c r="K5595" i="1" s="1"/>
  <c r="I5595" i="1"/>
  <c r="F5595" i="1"/>
  <c r="C5595" i="1"/>
  <c r="J5594" i="1"/>
  <c r="K5594" i="1" s="1"/>
  <c r="I5594" i="1"/>
  <c r="F5594" i="1"/>
  <c r="C5594" i="1"/>
  <c r="J5593" i="1"/>
  <c r="K5593" i="1" s="1"/>
  <c r="I5593" i="1"/>
  <c r="F5593" i="1"/>
  <c r="C5593" i="1"/>
  <c r="K5592" i="1"/>
  <c r="J5592" i="1"/>
  <c r="I5592" i="1"/>
  <c r="F5592" i="1"/>
  <c r="C5592" i="1"/>
  <c r="J5591" i="1"/>
  <c r="K5591" i="1" s="1"/>
  <c r="I5591" i="1"/>
  <c r="F5591" i="1"/>
  <c r="C5591" i="1"/>
  <c r="J5590" i="1"/>
  <c r="K5590" i="1" s="1"/>
  <c r="I5590" i="1"/>
  <c r="F5590" i="1"/>
  <c r="C5590" i="1"/>
  <c r="J5589" i="1"/>
  <c r="K5589" i="1" s="1"/>
  <c r="I5589" i="1"/>
  <c r="F5589" i="1"/>
  <c r="C5589" i="1"/>
  <c r="K5588" i="1"/>
  <c r="J5588" i="1"/>
  <c r="I5588" i="1"/>
  <c r="F5588" i="1"/>
  <c r="C5588" i="1"/>
  <c r="J5587" i="1"/>
  <c r="K5587" i="1" s="1"/>
  <c r="I5587" i="1"/>
  <c r="F5587" i="1"/>
  <c r="C5587" i="1"/>
  <c r="K5586" i="1"/>
  <c r="J5586" i="1"/>
  <c r="I5586" i="1"/>
  <c r="F5586" i="1"/>
  <c r="C5586" i="1"/>
  <c r="J5585" i="1"/>
  <c r="K5585" i="1" s="1"/>
  <c r="I5585" i="1"/>
  <c r="F5585" i="1"/>
  <c r="C5585" i="1"/>
  <c r="K5584" i="1"/>
  <c r="J5584" i="1"/>
  <c r="I5584" i="1"/>
  <c r="F5584" i="1"/>
  <c r="C5584" i="1"/>
  <c r="J5583" i="1"/>
  <c r="K5583" i="1" s="1"/>
  <c r="I5583" i="1"/>
  <c r="F5583" i="1"/>
  <c r="C5583" i="1"/>
  <c r="J5582" i="1"/>
  <c r="K5582" i="1" s="1"/>
  <c r="I5582" i="1"/>
  <c r="F5582" i="1"/>
  <c r="C5582" i="1"/>
  <c r="K5581" i="1"/>
  <c r="J5581" i="1"/>
  <c r="I5581" i="1"/>
  <c r="F5581" i="1"/>
  <c r="C5581" i="1"/>
  <c r="K5580" i="1"/>
  <c r="J5580" i="1"/>
  <c r="I5580" i="1"/>
  <c r="F5580" i="1"/>
  <c r="C5580" i="1"/>
  <c r="J5579" i="1"/>
  <c r="K5579" i="1" s="1"/>
  <c r="I5579" i="1"/>
  <c r="F5579" i="1"/>
  <c r="C5579" i="1"/>
  <c r="J5578" i="1"/>
  <c r="K5578" i="1" s="1"/>
  <c r="I5578" i="1"/>
  <c r="F5578" i="1"/>
  <c r="C5578" i="1"/>
  <c r="J5577" i="1"/>
  <c r="K5577" i="1" s="1"/>
  <c r="I5577" i="1"/>
  <c r="F5577" i="1"/>
  <c r="C5577" i="1"/>
  <c r="K5576" i="1"/>
  <c r="J5576" i="1"/>
  <c r="I5576" i="1"/>
  <c r="F5576" i="1"/>
  <c r="C5576" i="1"/>
  <c r="J5575" i="1"/>
  <c r="K5575" i="1" s="1"/>
  <c r="I5575" i="1"/>
  <c r="F5575" i="1"/>
  <c r="C5575" i="1"/>
  <c r="J5574" i="1"/>
  <c r="K5574" i="1" s="1"/>
  <c r="I5574" i="1"/>
  <c r="F5574" i="1"/>
  <c r="C5574" i="1"/>
  <c r="J5573" i="1"/>
  <c r="K5573" i="1" s="1"/>
  <c r="I5573" i="1"/>
  <c r="F5573" i="1"/>
  <c r="C5573" i="1"/>
  <c r="K5572" i="1"/>
  <c r="J5572" i="1"/>
  <c r="I5572" i="1"/>
  <c r="F5572" i="1"/>
  <c r="C5572" i="1"/>
  <c r="J5571" i="1"/>
  <c r="K5571" i="1" s="1"/>
  <c r="I5571" i="1"/>
  <c r="F5571" i="1"/>
  <c r="C5571" i="1"/>
  <c r="K5570" i="1"/>
  <c r="J5570" i="1"/>
  <c r="I5570" i="1"/>
  <c r="F5570" i="1"/>
  <c r="C5570" i="1"/>
  <c r="J5569" i="1"/>
  <c r="K5569" i="1" s="1"/>
  <c r="I5569" i="1"/>
  <c r="F5569" i="1"/>
  <c r="C5569" i="1"/>
  <c r="K5568" i="1"/>
  <c r="J5568" i="1"/>
  <c r="I5568" i="1"/>
  <c r="F5568" i="1"/>
  <c r="C5568" i="1"/>
  <c r="J5567" i="1"/>
  <c r="K5567" i="1" s="1"/>
  <c r="I5567" i="1"/>
  <c r="F5567" i="1"/>
  <c r="C5567" i="1"/>
  <c r="J5566" i="1"/>
  <c r="K5566" i="1" s="1"/>
  <c r="I5566" i="1"/>
  <c r="F5566" i="1"/>
  <c r="C5566" i="1"/>
  <c r="K5565" i="1"/>
  <c r="J5565" i="1"/>
  <c r="I5565" i="1"/>
  <c r="F5565" i="1"/>
  <c r="C5565" i="1"/>
  <c r="K5564" i="1"/>
  <c r="J5564" i="1"/>
  <c r="I5564" i="1"/>
  <c r="F5564" i="1"/>
  <c r="C5564" i="1"/>
  <c r="J5563" i="1"/>
  <c r="K5563" i="1" s="1"/>
  <c r="I5563" i="1"/>
  <c r="F5563" i="1"/>
  <c r="C5563" i="1"/>
  <c r="J5562" i="1"/>
  <c r="K5562" i="1" s="1"/>
  <c r="I5562" i="1"/>
  <c r="F5562" i="1"/>
  <c r="C5562" i="1"/>
  <c r="J5561" i="1"/>
  <c r="K5561" i="1" s="1"/>
  <c r="I5561" i="1"/>
  <c r="F5561" i="1"/>
  <c r="C5561" i="1"/>
  <c r="K5560" i="1"/>
  <c r="J5560" i="1"/>
  <c r="I5560" i="1"/>
  <c r="F5560" i="1"/>
  <c r="C5560" i="1"/>
  <c r="J5559" i="1"/>
  <c r="K5559" i="1" s="1"/>
  <c r="I5559" i="1"/>
  <c r="F5559" i="1"/>
  <c r="C5559" i="1"/>
  <c r="J5558" i="1"/>
  <c r="K5558" i="1" s="1"/>
  <c r="I5558" i="1"/>
  <c r="F5558" i="1"/>
  <c r="C5558" i="1"/>
  <c r="J5557" i="1"/>
  <c r="K5557" i="1" s="1"/>
  <c r="I5557" i="1"/>
  <c r="F5557" i="1"/>
  <c r="C5557" i="1"/>
  <c r="K5556" i="1"/>
  <c r="J5556" i="1"/>
  <c r="I5556" i="1"/>
  <c r="F5556" i="1"/>
  <c r="C5556" i="1"/>
  <c r="J5555" i="1"/>
  <c r="K5555" i="1" s="1"/>
  <c r="I5555" i="1"/>
  <c r="F5555" i="1"/>
  <c r="C5555" i="1"/>
  <c r="K5554" i="1"/>
  <c r="J5554" i="1"/>
  <c r="I5554" i="1"/>
  <c r="F5554" i="1"/>
  <c r="C5554" i="1"/>
  <c r="J5553" i="1"/>
  <c r="K5553" i="1" s="1"/>
  <c r="I5553" i="1"/>
  <c r="F5553" i="1"/>
  <c r="C5553" i="1"/>
  <c r="K5552" i="1"/>
  <c r="J5552" i="1"/>
  <c r="I5552" i="1"/>
  <c r="F5552" i="1"/>
  <c r="C5552" i="1"/>
  <c r="J5551" i="1"/>
  <c r="K5551" i="1" s="1"/>
  <c r="I5551" i="1"/>
  <c r="F5551" i="1"/>
  <c r="C5551" i="1"/>
  <c r="J5550" i="1"/>
  <c r="K5550" i="1" s="1"/>
  <c r="I5550" i="1"/>
  <c r="F5550" i="1"/>
  <c r="C5550" i="1"/>
  <c r="K5549" i="1"/>
  <c r="J5549" i="1"/>
  <c r="I5549" i="1"/>
  <c r="F5549" i="1"/>
  <c r="C5549" i="1"/>
  <c r="K5548" i="1"/>
  <c r="J5548" i="1"/>
  <c r="I5548" i="1"/>
  <c r="F5548" i="1"/>
  <c r="C5548" i="1"/>
  <c r="J5547" i="1"/>
  <c r="K5547" i="1" s="1"/>
  <c r="I5547" i="1"/>
  <c r="F5547" i="1"/>
  <c r="C5547" i="1"/>
  <c r="J5546" i="1"/>
  <c r="K5546" i="1" s="1"/>
  <c r="I5546" i="1"/>
  <c r="F5546" i="1"/>
  <c r="C5546" i="1"/>
  <c r="J5545" i="1"/>
  <c r="K5545" i="1" s="1"/>
  <c r="I5545" i="1"/>
  <c r="F5545" i="1"/>
  <c r="C5545" i="1"/>
  <c r="K5544" i="1"/>
  <c r="J5544" i="1"/>
  <c r="I5544" i="1"/>
  <c r="F5544" i="1"/>
  <c r="C5544" i="1"/>
  <c r="J5543" i="1"/>
  <c r="K5543" i="1" s="1"/>
  <c r="I5543" i="1"/>
  <c r="F5543" i="1"/>
  <c r="C5543" i="1"/>
  <c r="J5542" i="1"/>
  <c r="K5542" i="1" s="1"/>
  <c r="I5542" i="1"/>
  <c r="F5542" i="1"/>
  <c r="C5542" i="1"/>
  <c r="J5541" i="1"/>
  <c r="K5541" i="1" s="1"/>
  <c r="I5541" i="1"/>
  <c r="F5541" i="1"/>
  <c r="C5541" i="1"/>
  <c r="K5540" i="1"/>
  <c r="J5540" i="1"/>
  <c r="I5540" i="1"/>
  <c r="F5540" i="1"/>
  <c r="C5540" i="1"/>
  <c r="J5539" i="1"/>
  <c r="K5539" i="1" s="1"/>
  <c r="I5539" i="1"/>
  <c r="F5539" i="1"/>
  <c r="C5539" i="1"/>
  <c r="K5538" i="1"/>
  <c r="J5538" i="1"/>
  <c r="I5538" i="1"/>
  <c r="F5538" i="1"/>
  <c r="C5538" i="1"/>
  <c r="J5537" i="1"/>
  <c r="K5537" i="1" s="1"/>
  <c r="I5537" i="1"/>
  <c r="F5537" i="1"/>
  <c r="C5537" i="1"/>
  <c r="K5536" i="1"/>
  <c r="J5536" i="1"/>
  <c r="I5536" i="1"/>
  <c r="F5536" i="1"/>
  <c r="C5536" i="1"/>
  <c r="J5535" i="1"/>
  <c r="K5535" i="1" s="1"/>
  <c r="I5535" i="1"/>
  <c r="F5535" i="1"/>
  <c r="C5535" i="1"/>
  <c r="J5534" i="1"/>
  <c r="K5534" i="1" s="1"/>
  <c r="I5534" i="1"/>
  <c r="F5534" i="1"/>
  <c r="C5534" i="1"/>
  <c r="K5533" i="1"/>
  <c r="J5533" i="1"/>
  <c r="I5533" i="1"/>
  <c r="F5533" i="1"/>
  <c r="C5533" i="1"/>
  <c r="K5532" i="1"/>
  <c r="J5532" i="1"/>
  <c r="I5532" i="1"/>
  <c r="F5532" i="1"/>
  <c r="C5532" i="1"/>
  <c r="J5531" i="1"/>
  <c r="K5531" i="1" s="1"/>
  <c r="I5531" i="1"/>
  <c r="F5531" i="1"/>
  <c r="C5531" i="1"/>
  <c r="J5530" i="1"/>
  <c r="K5530" i="1" s="1"/>
  <c r="I5530" i="1"/>
  <c r="F5530" i="1"/>
  <c r="C5530" i="1"/>
  <c r="J5529" i="1"/>
  <c r="K5529" i="1" s="1"/>
  <c r="I5529" i="1"/>
  <c r="F5529" i="1"/>
  <c r="C5529" i="1"/>
  <c r="K5528" i="1"/>
  <c r="J5528" i="1"/>
  <c r="I5528" i="1"/>
  <c r="F5528" i="1"/>
  <c r="C5528" i="1"/>
  <c r="J5527" i="1"/>
  <c r="K5527" i="1" s="1"/>
  <c r="I5527" i="1"/>
  <c r="F5527" i="1"/>
  <c r="C5527" i="1"/>
  <c r="J5526" i="1"/>
  <c r="K5526" i="1" s="1"/>
  <c r="I5526" i="1"/>
  <c r="F5526" i="1"/>
  <c r="C5526" i="1"/>
  <c r="J5525" i="1"/>
  <c r="K5525" i="1" s="1"/>
  <c r="I5525" i="1"/>
  <c r="F5525" i="1"/>
  <c r="C5525" i="1"/>
  <c r="K5524" i="1"/>
  <c r="J5524" i="1"/>
  <c r="I5524" i="1"/>
  <c r="F5524" i="1"/>
  <c r="C5524" i="1"/>
  <c r="J5523" i="1"/>
  <c r="K5523" i="1" s="1"/>
  <c r="I5523" i="1"/>
  <c r="F5523" i="1"/>
  <c r="C5523" i="1"/>
  <c r="K5522" i="1"/>
  <c r="J5522" i="1"/>
  <c r="I5522" i="1"/>
  <c r="F5522" i="1"/>
  <c r="C5522" i="1"/>
  <c r="J5521" i="1"/>
  <c r="K5521" i="1" s="1"/>
  <c r="I5521" i="1"/>
  <c r="F5521" i="1"/>
  <c r="C5521" i="1"/>
  <c r="K5520" i="1"/>
  <c r="J5520" i="1"/>
  <c r="I5520" i="1"/>
  <c r="F5520" i="1"/>
  <c r="C5520" i="1"/>
  <c r="J5519" i="1"/>
  <c r="K5519" i="1" s="1"/>
  <c r="I5519" i="1"/>
  <c r="F5519" i="1"/>
  <c r="C5519" i="1"/>
  <c r="K5518" i="1"/>
  <c r="J5518" i="1"/>
  <c r="I5518" i="1"/>
  <c r="F5518" i="1"/>
  <c r="C5518" i="1"/>
  <c r="K5517" i="1"/>
  <c r="J5517" i="1"/>
  <c r="I5517" i="1"/>
  <c r="F5517" i="1"/>
  <c r="C5517" i="1"/>
  <c r="K5516" i="1"/>
  <c r="J5516" i="1"/>
  <c r="I5516" i="1"/>
  <c r="F5516" i="1"/>
  <c r="C5516" i="1"/>
  <c r="J5515" i="1"/>
  <c r="K5515" i="1" s="1"/>
  <c r="I5515" i="1"/>
  <c r="F5515" i="1"/>
  <c r="C5515" i="1"/>
  <c r="J5514" i="1"/>
  <c r="K5514" i="1" s="1"/>
  <c r="I5514" i="1"/>
  <c r="F5514" i="1"/>
  <c r="C5514" i="1"/>
  <c r="J5513" i="1"/>
  <c r="K5513" i="1" s="1"/>
  <c r="I5513" i="1"/>
  <c r="F5513" i="1"/>
  <c r="C5513" i="1"/>
  <c r="K5512" i="1"/>
  <c r="J5512" i="1"/>
  <c r="I5512" i="1"/>
  <c r="F5512" i="1"/>
  <c r="C5512" i="1"/>
  <c r="J5511" i="1"/>
  <c r="K5511" i="1" s="1"/>
  <c r="I5511" i="1"/>
  <c r="F5511" i="1"/>
  <c r="C5511" i="1"/>
  <c r="J5510" i="1"/>
  <c r="K5510" i="1" s="1"/>
  <c r="I5510" i="1"/>
  <c r="F5510" i="1"/>
  <c r="C5510" i="1"/>
  <c r="J5509" i="1"/>
  <c r="K5509" i="1" s="1"/>
  <c r="I5509" i="1"/>
  <c r="F5509" i="1"/>
  <c r="C5509" i="1"/>
  <c r="K5508" i="1"/>
  <c r="J5508" i="1"/>
  <c r="I5508" i="1"/>
  <c r="F5508" i="1"/>
  <c r="C5508" i="1"/>
  <c r="J5507" i="1"/>
  <c r="K5507" i="1" s="1"/>
  <c r="I5507" i="1"/>
  <c r="F5507" i="1"/>
  <c r="C5507" i="1"/>
  <c r="K5506" i="1"/>
  <c r="J5506" i="1"/>
  <c r="I5506" i="1"/>
  <c r="F5506" i="1"/>
  <c r="C5506" i="1"/>
  <c r="J5505" i="1"/>
  <c r="K5505" i="1" s="1"/>
  <c r="I5505" i="1"/>
  <c r="F5505" i="1"/>
  <c r="C5505" i="1"/>
  <c r="K5504" i="1"/>
  <c r="J5504" i="1"/>
  <c r="I5504" i="1"/>
  <c r="F5504" i="1"/>
  <c r="C5504" i="1"/>
  <c r="J5503" i="1"/>
  <c r="K5503" i="1" s="1"/>
  <c r="I5503" i="1"/>
  <c r="F5503" i="1"/>
  <c r="C5503" i="1"/>
  <c r="K5502" i="1"/>
  <c r="J5502" i="1"/>
  <c r="I5502" i="1"/>
  <c r="F5502" i="1"/>
  <c r="C5502" i="1"/>
  <c r="K5501" i="1"/>
  <c r="J5501" i="1"/>
  <c r="I5501" i="1"/>
  <c r="F5501" i="1"/>
  <c r="C5501" i="1"/>
  <c r="K5500" i="1"/>
  <c r="J5500" i="1"/>
  <c r="I5500" i="1"/>
  <c r="F5500" i="1"/>
  <c r="C5500" i="1"/>
  <c r="J5499" i="1"/>
  <c r="K5499" i="1" s="1"/>
  <c r="I5499" i="1"/>
  <c r="F5499" i="1"/>
  <c r="C5499" i="1"/>
  <c r="J5498" i="1"/>
  <c r="K5498" i="1" s="1"/>
  <c r="I5498" i="1"/>
  <c r="F5498" i="1"/>
  <c r="C5498" i="1"/>
  <c r="J5497" i="1"/>
  <c r="K5497" i="1" s="1"/>
  <c r="I5497" i="1"/>
  <c r="F5497" i="1"/>
  <c r="C5497" i="1"/>
  <c r="K5496" i="1"/>
  <c r="J5496" i="1"/>
  <c r="I5496" i="1"/>
  <c r="F5496" i="1"/>
  <c r="C5496" i="1"/>
  <c r="J5495" i="1"/>
  <c r="K5495" i="1" s="1"/>
  <c r="I5495" i="1"/>
  <c r="F5495" i="1"/>
  <c r="C5495" i="1"/>
  <c r="J5494" i="1"/>
  <c r="K5494" i="1" s="1"/>
  <c r="I5494" i="1"/>
  <c r="F5494" i="1"/>
  <c r="C5494" i="1"/>
  <c r="J5493" i="1"/>
  <c r="K5493" i="1" s="1"/>
  <c r="I5493" i="1"/>
  <c r="F5493" i="1"/>
  <c r="C5493" i="1"/>
  <c r="K5492" i="1"/>
  <c r="J5492" i="1"/>
  <c r="I5492" i="1"/>
  <c r="F5492" i="1"/>
  <c r="C5492" i="1"/>
  <c r="J5491" i="1"/>
  <c r="K5491" i="1" s="1"/>
  <c r="I5491" i="1"/>
  <c r="F5491" i="1"/>
  <c r="C5491" i="1"/>
  <c r="K5490" i="1"/>
  <c r="J5490" i="1"/>
  <c r="I5490" i="1"/>
  <c r="F5490" i="1"/>
  <c r="C5490" i="1"/>
  <c r="J5489" i="1"/>
  <c r="K5489" i="1" s="1"/>
  <c r="I5489" i="1"/>
  <c r="F5489" i="1"/>
  <c r="C5489" i="1"/>
  <c r="K5488" i="1"/>
  <c r="J5488" i="1"/>
  <c r="I5488" i="1"/>
  <c r="F5488" i="1"/>
  <c r="C5488" i="1"/>
  <c r="J5487" i="1"/>
  <c r="K5487" i="1" s="1"/>
  <c r="I5487" i="1"/>
  <c r="F5487" i="1"/>
  <c r="C5487" i="1"/>
  <c r="K5486" i="1"/>
  <c r="J5486" i="1"/>
  <c r="I5486" i="1"/>
  <c r="F5486" i="1"/>
  <c r="C5486" i="1"/>
  <c r="K5485" i="1"/>
  <c r="J5485" i="1"/>
  <c r="I5485" i="1"/>
  <c r="F5485" i="1"/>
  <c r="C5485" i="1"/>
  <c r="K5484" i="1"/>
  <c r="J5484" i="1"/>
  <c r="I5484" i="1"/>
  <c r="F5484" i="1"/>
  <c r="C5484" i="1"/>
  <c r="J5483" i="1"/>
  <c r="K5483" i="1" s="1"/>
  <c r="I5483" i="1"/>
  <c r="F5483" i="1"/>
  <c r="C5483" i="1"/>
  <c r="J5482" i="1"/>
  <c r="K5482" i="1" s="1"/>
  <c r="I5482" i="1"/>
  <c r="F5482" i="1"/>
  <c r="C5482" i="1"/>
  <c r="J5481" i="1"/>
  <c r="K5481" i="1" s="1"/>
  <c r="I5481" i="1"/>
  <c r="F5481" i="1"/>
  <c r="C5481" i="1"/>
  <c r="K5480" i="1"/>
  <c r="J5480" i="1"/>
  <c r="I5480" i="1"/>
  <c r="F5480" i="1"/>
  <c r="C5480" i="1"/>
  <c r="J5479" i="1"/>
  <c r="K5479" i="1" s="1"/>
  <c r="I5479" i="1"/>
  <c r="F5479" i="1"/>
  <c r="C5479" i="1"/>
  <c r="J5478" i="1"/>
  <c r="K5478" i="1" s="1"/>
  <c r="I5478" i="1"/>
  <c r="F5478" i="1"/>
  <c r="C5478" i="1"/>
  <c r="J5477" i="1"/>
  <c r="K5477" i="1" s="1"/>
  <c r="I5477" i="1"/>
  <c r="F5477" i="1"/>
  <c r="C5477" i="1"/>
  <c r="K5476" i="1"/>
  <c r="J5476" i="1"/>
  <c r="I5476" i="1"/>
  <c r="F5476" i="1"/>
  <c r="C5476" i="1"/>
  <c r="J5475" i="1"/>
  <c r="K5475" i="1" s="1"/>
  <c r="I5475" i="1"/>
  <c r="F5475" i="1"/>
  <c r="C5475" i="1"/>
  <c r="K5474" i="1"/>
  <c r="J5474" i="1"/>
  <c r="I5474" i="1"/>
  <c r="F5474" i="1"/>
  <c r="C5474" i="1"/>
  <c r="J5473" i="1"/>
  <c r="K5473" i="1" s="1"/>
  <c r="I5473" i="1"/>
  <c r="F5473" i="1"/>
  <c r="C5473" i="1"/>
  <c r="K5472" i="1"/>
  <c r="J5472" i="1"/>
  <c r="I5472" i="1"/>
  <c r="F5472" i="1"/>
  <c r="C5472" i="1"/>
  <c r="J5471" i="1"/>
  <c r="K5471" i="1" s="1"/>
  <c r="I5471" i="1"/>
  <c r="F5471" i="1"/>
  <c r="C5471" i="1"/>
  <c r="K5470" i="1"/>
  <c r="J5470" i="1"/>
  <c r="I5470" i="1"/>
  <c r="F5470" i="1"/>
  <c r="C5470" i="1"/>
  <c r="K5469" i="1"/>
  <c r="J5469" i="1"/>
  <c r="I5469" i="1"/>
  <c r="F5469" i="1"/>
  <c r="C5469" i="1"/>
  <c r="K5468" i="1"/>
  <c r="J5468" i="1"/>
  <c r="I5468" i="1"/>
  <c r="F5468" i="1"/>
  <c r="C5468" i="1"/>
  <c r="J5467" i="1"/>
  <c r="K5467" i="1" s="1"/>
  <c r="I5467" i="1"/>
  <c r="F5467" i="1"/>
  <c r="C5467" i="1"/>
  <c r="J5466" i="1"/>
  <c r="K5466" i="1" s="1"/>
  <c r="I5466" i="1"/>
  <c r="F5466" i="1"/>
  <c r="C5466" i="1"/>
  <c r="J5465" i="1"/>
  <c r="K5465" i="1" s="1"/>
  <c r="I5465" i="1"/>
  <c r="F5465" i="1"/>
  <c r="C5465" i="1"/>
  <c r="K5464" i="1"/>
  <c r="J5464" i="1"/>
  <c r="I5464" i="1"/>
  <c r="F5464" i="1"/>
  <c r="C5464" i="1"/>
  <c r="J5463" i="1"/>
  <c r="K5463" i="1" s="1"/>
  <c r="I5463" i="1"/>
  <c r="F5463" i="1"/>
  <c r="C5463" i="1"/>
  <c r="J5462" i="1"/>
  <c r="K5462" i="1" s="1"/>
  <c r="I5462" i="1"/>
  <c r="F5462" i="1"/>
  <c r="C5462" i="1"/>
  <c r="J5461" i="1"/>
  <c r="K5461" i="1" s="1"/>
  <c r="I5461" i="1"/>
  <c r="F5461" i="1"/>
  <c r="C5461" i="1"/>
  <c r="K5460" i="1"/>
  <c r="J5460" i="1"/>
  <c r="I5460" i="1"/>
  <c r="F5460" i="1"/>
  <c r="C5460" i="1"/>
  <c r="J5459" i="1"/>
  <c r="K5459" i="1" s="1"/>
  <c r="I5459" i="1"/>
  <c r="F5459" i="1"/>
  <c r="C5459" i="1"/>
  <c r="K5458" i="1"/>
  <c r="J5458" i="1"/>
  <c r="I5458" i="1"/>
  <c r="F5458" i="1"/>
  <c r="C5458" i="1"/>
  <c r="J5457" i="1"/>
  <c r="K5457" i="1" s="1"/>
  <c r="I5457" i="1"/>
  <c r="F5457" i="1"/>
  <c r="C5457" i="1"/>
  <c r="K5456" i="1"/>
  <c r="J5456" i="1"/>
  <c r="I5456" i="1"/>
  <c r="F5456" i="1"/>
  <c r="C5456" i="1"/>
  <c r="J5455" i="1"/>
  <c r="K5455" i="1" s="1"/>
  <c r="I5455" i="1"/>
  <c r="F5455" i="1"/>
  <c r="C5455" i="1"/>
  <c r="K5454" i="1"/>
  <c r="J5454" i="1"/>
  <c r="I5454" i="1"/>
  <c r="F5454" i="1"/>
  <c r="C5454" i="1"/>
  <c r="K5453" i="1"/>
  <c r="J5453" i="1"/>
  <c r="I5453" i="1"/>
  <c r="F5453" i="1"/>
  <c r="C5453" i="1"/>
  <c r="K5452" i="1"/>
  <c r="J5452" i="1"/>
  <c r="I5452" i="1"/>
  <c r="F5452" i="1"/>
  <c r="C5452" i="1"/>
  <c r="J5451" i="1"/>
  <c r="K5451" i="1" s="1"/>
  <c r="I5451" i="1"/>
  <c r="F5451" i="1"/>
  <c r="C5451" i="1"/>
  <c r="J5450" i="1"/>
  <c r="K5450" i="1" s="1"/>
  <c r="I5450" i="1"/>
  <c r="F5450" i="1"/>
  <c r="C5450" i="1"/>
  <c r="J5449" i="1"/>
  <c r="K5449" i="1" s="1"/>
  <c r="I5449" i="1"/>
  <c r="F5449" i="1"/>
  <c r="C5449" i="1"/>
  <c r="K5448" i="1"/>
  <c r="J5448" i="1"/>
  <c r="I5448" i="1"/>
  <c r="F5448" i="1"/>
  <c r="C5448" i="1"/>
  <c r="J5447" i="1"/>
  <c r="K5447" i="1" s="1"/>
  <c r="I5447" i="1"/>
  <c r="F5447" i="1"/>
  <c r="C5447" i="1"/>
  <c r="J5446" i="1"/>
  <c r="K5446" i="1" s="1"/>
  <c r="I5446" i="1"/>
  <c r="F5446" i="1"/>
  <c r="C5446" i="1"/>
  <c r="J5445" i="1"/>
  <c r="K5445" i="1" s="1"/>
  <c r="I5445" i="1"/>
  <c r="F5445" i="1"/>
  <c r="C5445" i="1"/>
  <c r="K5444" i="1"/>
  <c r="J5444" i="1"/>
  <c r="I5444" i="1"/>
  <c r="F5444" i="1"/>
  <c r="C5444" i="1"/>
  <c r="J5443" i="1"/>
  <c r="K5443" i="1" s="1"/>
  <c r="I5443" i="1"/>
  <c r="F5443" i="1"/>
  <c r="C5443" i="1"/>
  <c r="K5442" i="1"/>
  <c r="J5442" i="1"/>
  <c r="I5442" i="1"/>
  <c r="F5442" i="1"/>
  <c r="C5442" i="1"/>
  <c r="J5441" i="1"/>
  <c r="K5441" i="1" s="1"/>
  <c r="I5441" i="1"/>
  <c r="F5441" i="1"/>
  <c r="C5441" i="1"/>
  <c r="K5440" i="1"/>
  <c r="J5440" i="1"/>
  <c r="I5440" i="1"/>
  <c r="F5440" i="1"/>
  <c r="C5440" i="1"/>
  <c r="J5439" i="1"/>
  <c r="K5439" i="1" s="1"/>
  <c r="I5439" i="1"/>
  <c r="F5439" i="1"/>
  <c r="C5439" i="1"/>
  <c r="K5438" i="1"/>
  <c r="J5438" i="1"/>
  <c r="I5438" i="1"/>
  <c r="F5438" i="1"/>
  <c r="C5438" i="1"/>
  <c r="K5437" i="1"/>
  <c r="J5437" i="1"/>
  <c r="I5437" i="1"/>
  <c r="F5437" i="1"/>
  <c r="C5437" i="1"/>
  <c r="K5436" i="1"/>
  <c r="J5436" i="1"/>
  <c r="I5436" i="1"/>
  <c r="F5436" i="1"/>
  <c r="C5436" i="1"/>
  <c r="J5435" i="1"/>
  <c r="K5435" i="1" s="1"/>
  <c r="I5435" i="1"/>
  <c r="F5435" i="1"/>
  <c r="C5435" i="1"/>
  <c r="J5434" i="1"/>
  <c r="K5434" i="1" s="1"/>
  <c r="I5434" i="1"/>
  <c r="F5434" i="1"/>
  <c r="C5434" i="1"/>
  <c r="J5433" i="1"/>
  <c r="K5433" i="1" s="1"/>
  <c r="I5433" i="1"/>
  <c r="F5433" i="1"/>
  <c r="C5433" i="1"/>
  <c r="K5432" i="1"/>
  <c r="J5432" i="1"/>
  <c r="I5432" i="1"/>
  <c r="F5432" i="1"/>
  <c r="C5432" i="1"/>
  <c r="J5431" i="1"/>
  <c r="K5431" i="1" s="1"/>
  <c r="I5431" i="1"/>
  <c r="F5431" i="1"/>
  <c r="C5431" i="1"/>
  <c r="J5430" i="1"/>
  <c r="K5430" i="1" s="1"/>
  <c r="I5430" i="1"/>
  <c r="F5430" i="1"/>
  <c r="C5430" i="1"/>
  <c r="J5429" i="1"/>
  <c r="K5429" i="1" s="1"/>
  <c r="I5429" i="1"/>
  <c r="F5429" i="1"/>
  <c r="C5429" i="1"/>
  <c r="K5428" i="1"/>
  <c r="J5428" i="1"/>
  <c r="I5428" i="1"/>
  <c r="F5428" i="1"/>
  <c r="C5428" i="1"/>
  <c r="J5427" i="1"/>
  <c r="K5427" i="1" s="1"/>
  <c r="I5427" i="1"/>
  <c r="F5427" i="1"/>
  <c r="C5427" i="1"/>
  <c r="K5426" i="1"/>
  <c r="J5426" i="1"/>
  <c r="I5426" i="1"/>
  <c r="F5426" i="1"/>
  <c r="C5426" i="1"/>
  <c r="J5425" i="1"/>
  <c r="K5425" i="1" s="1"/>
  <c r="I5425" i="1"/>
  <c r="F5425" i="1"/>
  <c r="C5425" i="1"/>
  <c r="K5424" i="1"/>
  <c r="J5424" i="1"/>
  <c r="I5424" i="1"/>
  <c r="F5424" i="1"/>
  <c r="C5424" i="1"/>
  <c r="J5423" i="1"/>
  <c r="K5423" i="1" s="1"/>
  <c r="I5423" i="1"/>
  <c r="F5423" i="1"/>
  <c r="C5423" i="1"/>
  <c r="K5422" i="1"/>
  <c r="J5422" i="1"/>
  <c r="I5422" i="1"/>
  <c r="F5422" i="1"/>
  <c r="C5422" i="1"/>
  <c r="K5421" i="1"/>
  <c r="J5421" i="1"/>
  <c r="I5421" i="1"/>
  <c r="F5421" i="1"/>
  <c r="C5421" i="1"/>
  <c r="K5420" i="1"/>
  <c r="J5420" i="1"/>
  <c r="I5420" i="1"/>
  <c r="F5420" i="1"/>
  <c r="C5420" i="1"/>
  <c r="J5419" i="1"/>
  <c r="K5419" i="1" s="1"/>
  <c r="I5419" i="1"/>
  <c r="F5419" i="1"/>
  <c r="C5419" i="1"/>
  <c r="J5418" i="1"/>
  <c r="K5418" i="1" s="1"/>
  <c r="I5418" i="1"/>
  <c r="F5418" i="1"/>
  <c r="C5418" i="1"/>
  <c r="J5417" i="1"/>
  <c r="K5417" i="1" s="1"/>
  <c r="I5417" i="1"/>
  <c r="F5417" i="1"/>
  <c r="C5417" i="1"/>
  <c r="K5416" i="1"/>
  <c r="J5416" i="1"/>
  <c r="I5416" i="1"/>
  <c r="F5416" i="1"/>
  <c r="C5416" i="1"/>
  <c r="J5415" i="1"/>
  <c r="K5415" i="1" s="1"/>
  <c r="I5415" i="1"/>
  <c r="F5415" i="1"/>
  <c r="C5415" i="1"/>
  <c r="J5414" i="1"/>
  <c r="K5414" i="1" s="1"/>
  <c r="I5414" i="1"/>
  <c r="F5414" i="1"/>
  <c r="C5414" i="1"/>
  <c r="J5413" i="1"/>
  <c r="K5413" i="1" s="1"/>
  <c r="I5413" i="1"/>
  <c r="F5413" i="1"/>
  <c r="C5413" i="1"/>
  <c r="K5412" i="1"/>
  <c r="J5412" i="1"/>
  <c r="I5412" i="1"/>
  <c r="F5412" i="1"/>
  <c r="C5412" i="1"/>
  <c r="J5411" i="1"/>
  <c r="K5411" i="1" s="1"/>
  <c r="I5411" i="1"/>
  <c r="F5411" i="1"/>
  <c r="C5411" i="1"/>
  <c r="K5410" i="1"/>
  <c r="J5410" i="1"/>
  <c r="I5410" i="1"/>
  <c r="F5410" i="1"/>
  <c r="C5410" i="1"/>
  <c r="J5409" i="1"/>
  <c r="K5409" i="1" s="1"/>
  <c r="I5409" i="1"/>
  <c r="F5409" i="1"/>
  <c r="C5409" i="1"/>
  <c r="K5408" i="1"/>
  <c r="J5408" i="1"/>
  <c r="I5408" i="1"/>
  <c r="F5408" i="1"/>
  <c r="C5408" i="1"/>
  <c r="J5407" i="1"/>
  <c r="K5407" i="1" s="1"/>
  <c r="I5407" i="1"/>
  <c r="F5407" i="1"/>
  <c r="C5407" i="1"/>
  <c r="K5406" i="1"/>
  <c r="J5406" i="1"/>
  <c r="I5406" i="1"/>
  <c r="F5406" i="1"/>
  <c r="C5406" i="1"/>
  <c r="K5405" i="1"/>
  <c r="J5405" i="1"/>
  <c r="I5405" i="1"/>
  <c r="F5405" i="1"/>
  <c r="C5405" i="1"/>
  <c r="K5404" i="1"/>
  <c r="J5404" i="1"/>
  <c r="I5404" i="1"/>
  <c r="F5404" i="1"/>
  <c r="C5404" i="1"/>
  <c r="J5403" i="1"/>
  <c r="K5403" i="1" s="1"/>
  <c r="I5403" i="1"/>
  <c r="F5403" i="1"/>
  <c r="C5403" i="1"/>
  <c r="J5402" i="1"/>
  <c r="K5402" i="1" s="1"/>
  <c r="I5402" i="1"/>
  <c r="F5402" i="1"/>
  <c r="C5402" i="1"/>
  <c r="J5401" i="1"/>
  <c r="K5401" i="1" s="1"/>
  <c r="I5401" i="1"/>
  <c r="F5401" i="1"/>
  <c r="C5401" i="1"/>
  <c r="K5400" i="1"/>
  <c r="J5400" i="1"/>
  <c r="I5400" i="1"/>
  <c r="F5400" i="1"/>
  <c r="C5400" i="1"/>
  <c r="J5399" i="1"/>
  <c r="K5399" i="1" s="1"/>
  <c r="I5399" i="1"/>
  <c r="F5399" i="1"/>
  <c r="C5399" i="1"/>
  <c r="J5398" i="1"/>
  <c r="K5398" i="1" s="1"/>
  <c r="I5398" i="1"/>
  <c r="F5398" i="1"/>
  <c r="C5398" i="1"/>
  <c r="J5397" i="1"/>
  <c r="K5397" i="1" s="1"/>
  <c r="I5397" i="1"/>
  <c r="F5397" i="1"/>
  <c r="C5397" i="1"/>
  <c r="K5396" i="1"/>
  <c r="J5396" i="1"/>
  <c r="I5396" i="1"/>
  <c r="F5396" i="1"/>
  <c r="C5396" i="1"/>
  <c r="J5395" i="1"/>
  <c r="K5395" i="1" s="1"/>
  <c r="I5395" i="1"/>
  <c r="F5395" i="1"/>
  <c r="C5395" i="1"/>
  <c r="K5394" i="1"/>
  <c r="J5394" i="1"/>
  <c r="I5394" i="1"/>
  <c r="F5394" i="1"/>
  <c r="C5394" i="1"/>
  <c r="J5393" i="1"/>
  <c r="K5393" i="1" s="1"/>
  <c r="I5393" i="1"/>
  <c r="F5393" i="1"/>
  <c r="C5393" i="1"/>
  <c r="K5392" i="1"/>
  <c r="J5392" i="1"/>
  <c r="I5392" i="1"/>
  <c r="F5392" i="1"/>
  <c r="C5392" i="1"/>
  <c r="J5391" i="1"/>
  <c r="K5391" i="1" s="1"/>
  <c r="I5391" i="1"/>
  <c r="F5391" i="1"/>
  <c r="C5391" i="1"/>
  <c r="K5390" i="1"/>
  <c r="J5390" i="1"/>
  <c r="I5390" i="1"/>
  <c r="F5390" i="1"/>
  <c r="C5390" i="1"/>
  <c r="K5389" i="1"/>
  <c r="J5389" i="1"/>
  <c r="I5389" i="1"/>
  <c r="F5389" i="1"/>
  <c r="C5389" i="1"/>
  <c r="K5388" i="1"/>
  <c r="J5388" i="1"/>
  <c r="I5388" i="1"/>
  <c r="F5388" i="1"/>
  <c r="C5388" i="1"/>
  <c r="J5387" i="1"/>
  <c r="K5387" i="1" s="1"/>
  <c r="I5387" i="1"/>
  <c r="F5387" i="1"/>
  <c r="C5387" i="1"/>
  <c r="J5386" i="1"/>
  <c r="K5386" i="1" s="1"/>
  <c r="I5386" i="1"/>
  <c r="F5386" i="1"/>
  <c r="C5386" i="1"/>
  <c r="J5385" i="1"/>
  <c r="K5385" i="1" s="1"/>
  <c r="I5385" i="1"/>
  <c r="F5385" i="1"/>
  <c r="C5385" i="1"/>
  <c r="K5384" i="1"/>
  <c r="J5384" i="1"/>
  <c r="I5384" i="1"/>
  <c r="F5384" i="1"/>
  <c r="C5384" i="1"/>
  <c r="J5383" i="1"/>
  <c r="K5383" i="1" s="1"/>
  <c r="I5383" i="1"/>
  <c r="F5383" i="1"/>
  <c r="C5383" i="1"/>
  <c r="J5382" i="1"/>
  <c r="K5382" i="1" s="1"/>
  <c r="I5382" i="1"/>
  <c r="F5382" i="1"/>
  <c r="C5382" i="1"/>
  <c r="J5381" i="1"/>
  <c r="K5381" i="1" s="1"/>
  <c r="I5381" i="1"/>
  <c r="F5381" i="1"/>
  <c r="C5381" i="1"/>
  <c r="K5380" i="1"/>
  <c r="J5380" i="1"/>
  <c r="I5380" i="1"/>
  <c r="F5380" i="1"/>
  <c r="C5380" i="1"/>
  <c r="J5379" i="1"/>
  <c r="K5379" i="1" s="1"/>
  <c r="I5379" i="1"/>
  <c r="F5379" i="1"/>
  <c r="C5379" i="1"/>
  <c r="K5378" i="1"/>
  <c r="J5378" i="1"/>
  <c r="I5378" i="1"/>
  <c r="F5378" i="1"/>
  <c r="C5378" i="1"/>
  <c r="J5377" i="1"/>
  <c r="K5377" i="1" s="1"/>
  <c r="I5377" i="1"/>
  <c r="F5377" i="1"/>
  <c r="C5377" i="1"/>
  <c r="K5376" i="1"/>
  <c r="J5376" i="1"/>
  <c r="I5376" i="1"/>
  <c r="F5376" i="1"/>
  <c r="C5376" i="1"/>
  <c r="J5375" i="1"/>
  <c r="K5375" i="1" s="1"/>
  <c r="I5375" i="1"/>
  <c r="F5375" i="1"/>
  <c r="C5375" i="1"/>
  <c r="K5374" i="1"/>
  <c r="J5374" i="1"/>
  <c r="I5374" i="1"/>
  <c r="F5374" i="1"/>
  <c r="C5374" i="1"/>
  <c r="K5373" i="1"/>
  <c r="J5373" i="1"/>
  <c r="I5373" i="1"/>
  <c r="F5373" i="1"/>
  <c r="C5373" i="1"/>
  <c r="K5372" i="1"/>
  <c r="J5372" i="1"/>
  <c r="I5372" i="1"/>
  <c r="F5372" i="1"/>
  <c r="C5372" i="1"/>
  <c r="J5371" i="1"/>
  <c r="K5371" i="1" s="1"/>
  <c r="I5371" i="1"/>
  <c r="F5371" i="1"/>
  <c r="C5371" i="1"/>
  <c r="J5370" i="1"/>
  <c r="K5370" i="1" s="1"/>
  <c r="I5370" i="1"/>
  <c r="F5370" i="1"/>
  <c r="C5370" i="1"/>
  <c r="J5369" i="1"/>
  <c r="K5369" i="1" s="1"/>
  <c r="I5369" i="1"/>
  <c r="F5369" i="1"/>
  <c r="C5369" i="1"/>
  <c r="K5368" i="1"/>
  <c r="J5368" i="1"/>
  <c r="I5368" i="1"/>
  <c r="F5368" i="1"/>
  <c r="C5368" i="1"/>
  <c r="J5367" i="1"/>
  <c r="K5367" i="1" s="1"/>
  <c r="I5367" i="1"/>
  <c r="F5367" i="1"/>
  <c r="C5367" i="1"/>
  <c r="J5366" i="1"/>
  <c r="K5366" i="1" s="1"/>
  <c r="I5366" i="1"/>
  <c r="F5366" i="1"/>
  <c r="C5366" i="1"/>
  <c r="J5365" i="1"/>
  <c r="K5365" i="1" s="1"/>
  <c r="I5365" i="1"/>
  <c r="F5365" i="1"/>
  <c r="C5365" i="1"/>
  <c r="K5364" i="1"/>
  <c r="J5364" i="1"/>
  <c r="I5364" i="1"/>
  <c r="F5364" i="1"/>
  <c r="C5364" i="1"/>
  <c r="J5363" i="1"/>
  <c r="K5363" i="1" s="1"/>
  <c r="I5363" i="1"/>
  <c r="F5363" i="1"/>
  <c r="C5363" i="1"/>
  <c r="K5362" i="1"/>
  <c r="J5362" i="1"/>
  <c r="I5362" i="1"/>
  <c r="F5362" i="1"/>
  <c r="C5362" i="1"/>
  <c r="J5361" i="1"/>
  <c r="K5361" i="1" s="1"/>
  <c r="I5361" i="1"/>
  <c r="F5361" i="1"/>
  <c r="C5361" i="1"/>
  <c r="K5360" i="1"/>
  <c r="J5360" i="1"/>
  <c r="I5360" i="1"/>
  <c r="F5360" i="1"/>
  <c r="C5360" i="1"/>
  <c r="J5359" i="1"/>
  <c r="K5359" i="1" s="1"/>
  <c r="I5359" i="1"/>
  <c r="F5359" i="1"/>
  <c r="C5359" i="1"/>
  <c r="K5358" i="1"/>
  <c r="J5358" i="1"/>
  <c r="I5358" i="1"/>
  <c r="F5358" i="1"/>
  <c r="C5358" i="1"/>
  <c r="K5357" i="1"/>
  <c r="J5357" i="1"/>
  <c r="I5357" i="1"/>
  <c r="F5357" i="1"/>
  <c r="C5357" i="1"/>
  <c r="K5356" i="1"/>
  <c r="J5356" i="1"/>
  <c r="I5356" i="1"/>
  <c r="F5356" i="1"/>
  <c r="C5356" i="1"/>
  <c r="J5355" i="1"/>
  <c r="K5355" i="1" s="1"/>
  <c r="I5355" i="1"/>
  <c r="F5355" i="1"/>
  <c r="C5355" i="1"/>
  <c r="J5354" i="1"/>
  <c r="K5354" i="1" s="1"/>
  <c r="I5354" i="1"/>
  <c r="F5354" i="1"/>
  <c r="C5354" i="1"/>
  <c r="J5353" i="1"/>
  <c r="K5353" i="1" s="1"/>
  <c r="I5353" i="1"/>
  <c r="F5353" i="1"/>
  <c r="C5353" i="1"/>
  <c r="K5352" i="1"/>
  <c r="J5352" i="1"/>
  <c r="I5352" i="1"/>
  <c r="F5352" i="1"/>
  <c r="C5352" i="1"/>
  <c r="J5351" i="1"/>
  <c r="K5351" i="1" s="1"/>
  <c r="I5351" i="1"/>
  <c r="F5351" i="1"/>
  <c r="C5351" i="1"/>
  <c r="J5350" i="1"/>
  <c r="K5350" i="1" s="1"/>
  <c r="I5350" i="1"/>
  <c r="F5350" i="1"/>
  <c r="C5350" i="1"/>
  <c r="J5349" i="1"/>
  <c r="K5349" i="1" s="1"/>
  <c r="I5349" i="1"/>
  <c r="F5349" i="1"/>
  <c r="C5349" i="1"/>
  <c r="K5348" i="1"/>
  <c r="J5348" i="1"/>
  <c r="I5348" i="1"/>
  <c r="F5348" i="1"/>
  <c r="C5348" i="1"/>
  <c r="J5347" i="1"/>
  <c r="K5347" i="1" s="1"/>
  <c r="I5347" i="1"/>
  <c r="F5347" i="1"/>
  <c r="C5347" i="1"/>
  <c r="K5346" i="1"/>
  <c r="J5346" i="1"/>
  <c r="I5346" i="1"/>
  <c r="F5346" i="1"/>
  <c r="C5346" i="1"/>
  <c r="J5345" i="1"/>
  <c r="K5345" i="1" s="1"/>
  <c r="I5345" i="1"/>
  <c r="F5345" i="1"/>
  <c r="C5345" i="1"/>
  <c r="K5344" i="1"/>
  <c r="J5344" i="1"/>
  <c r="I5344" i="1"/>
  <c r="F5344" i="1"/>
  <c r="C5344" i="1"/>
  <c r="J5343" i="1"/>
  <c r="K5343" i="1" s="1"/>
  <c r="I5343" i="1"/>
  <c r="F5343" i="1"/>
  <c r="C5343" i="1"/>
  <c r="K5342" i="1"/>
  <c r="J5342" i="1"/>
  <c r="I5342" i="1"/>
  <c r="F5342" i="1"/>
  <c r="C5342" i="1"/>
  <c r="K5341" i="1"/>
  <c r="J5341" i="1"/>
  <c r="I5341" i="1"/>
  <c r="F5341" i="1"/>
  <c r="C5341" i="1"/>
  <c r="K5340" i="1"/>
  <c r="J5340" i="1"/>
  <c r="I5340" i="1"/>
  <c r="F5340" i="1"/>
  <c r="C5340" i="1"/>
  <c r="J5339" i="1"/>
  <c r="K5339" i="1" s="1"/>
  <c r="I5339" i="1"/>
  <c r="F5339" i="1"/>
  <c r="C5339" i="1"/>
  <c r="J5338" i="1"/>
  <c r="K5338" i="1" s="1"/>
  <c r="I5338" i="1"/>
  <c r="F5338" i="1"/>
  <c r="C5338" i="1"/>
  <c r="J5337" i="1"/>
  <c r="K5337" i="1" s="1"/>
  <c r="I5337" i="1"/>
  <c r="F5337" i="1"/>
  <c r="C5337" i="1"/>
  <c r="K5336" i="1"/>
  <c r="J5336" i="1"/>
  <c r="I5336" i="1"/>
  <c r="F5336" i="1"/>
  <c r="C5336" i="1"/>
  <c r="J5335" i="1"/>
  <c r="K5335" i="1" s="1"/>
  <c r="I5335" i="1"/>
  <c r="F5335" i="1"/>
  <c r="C5335" i="1"/>
  <c r="J5334" i="1"/>
  <c r="K5334" i="1" s="1"/>
  <c r="I5334" i="1"/>
  <c r="F5334" i="1"/>
  <c r="C5334" i="1"/>
  <c r="J5333" i="1"/>
  <c r="K5333" i="1" s="1"/>
  <c r="I5333" i="1"/>
  <c r="F5333" i="1"/>
  <c r="C5333" i="1"/>
  <c r="K5332" i="1"/>
  <c r="J5332" i="1"/>
  <c r="I5332" i="1"/>
  <c r="F5332" i="1"/>
  <c r="C5332" i="1"/>
  <c r="J5331" i="1"/>
  <c r="K5331" i="1" s="1"/>
  <c r="I5331" i="1"/>
  <c r="F5331" i="1"/>
  <c r="C5331" i="1"/>
  <c r="K5330" i="1"/>
  <c r="J5330" i="1"/>
  <c r="I5330" i="1"/>
  <c r="F5330" i="1"/>
  <c r="C5330" i="1"/>
  <c r="J5329" i="1"/>
  <c r="K5329" i="1" s="1"/>
  <c r="I5329" i="1"/>
  <c r="F5329" i="1"/>
  <c r="C5329" i="1"/>
  <c r="J5328" i="1"/>
  <c r="K5328" i="1" s="1"/>
  <c r="I5328" i="1"/>
  <c r="F5328" i="1"/>
  <c r="C5328" i="1"/>
  <c r="J5327" i="1"/>
  <c r="K5327" i="1" s="1"/>
  <c r="I5327" i="1"/>
  <c r="F5327" i="1"/>
  <c r="C5327" i="1"/>
  <c r="K5326" i="1"/>
  <c r="J5326" i="1"/>
  <c r="I5326" i="1"/>
  <c r="F5326" i="1"/>
  <c r="C5326" i="1"/>
  <c r="J5325" i="1"/>
  <c r="K5325" i="1" s="1"/>
  <c r="I5325" i="1"/>
  <c r="F5325" i="1"/>
  <c r="C5325" i="1"/>
  <c r="J5324" i="1"/>
  <c r="K5324" i="1" s="1"/>
  <c r="I5324" i="1"/>
  <c r="F5324" i="1"/>
  <c r="C5324" i="1"/>
  <c r="K5323" i="1"/>
  <c r="J5323" i="1"/>
  <c r="I5323" i="1"/>
  <c r="F5323" i="1"/>
  <c r="C5323" i="1"/>
  <c r="K5322" i="1"/>
  <c r="J5322" i="1"/>
  <c r="I5322" i="1"/>
  <c r="F5322" i="1"/>
  <c r="C5322" i="1"/>
  <c r="J5321" i="1"/>
  <c r="K5321" i="1" s="1"/>
  <c r="I5321" i="1"/>
  <c r="F5321" i="1"/>
  <c r="C5321" i="1"/>
  <c r="J5320" i="1"/>
  <c r="K5320" i="1" s="1"/>
  <c r="I5320" i="1"/>
  <c r="F5320" i="1"/>
  <c r="C5320" i="1"/>
  <c r="J5319" i="1"/>
  <c r="K5319" i="1" s="1"/>
  <c r="I5319" i="1"/>
  <c r="F5319" i="1"/>
  <c r="C5319" i="1"/>
  <c r="K5318" i="1"/>
  <c r="J5318" i="1"/>
  <c r="I5318" i="1"/>
  <c r="F5318" i="1"/>
  <c r="C5318" i="1"/>
  <c r="J5317" i="1"/>
  <c r="K5317" i="1" s="1"/>
  <c r="I5317" i="1"/>
  <c r="F5317" i="1"/>
  <c r="C5317" i="1"/>
  <c r="J5316" i="1"/>
  <c r="K5316" i="1" s="1"/>
  <c r="I5316" i="1"/>
  <c r="F5316" i="1"/>
  <c r="C5316" i="1"/>
  <c r="K5315" i="1"/>
  <c r="J5315" i="1"/>
  <c r="I5315" i="1"/>
  <c r="F5315" i="1"/>
  <c r="C5315" i="1"/>
  <c r="K5314" i="1"/>
  <c r="J5314" i="1"/>
  <c r="I5314" i="1"/>
  <c r="F5314" i="1"/>
  <c r="C5314" i="1"/>
  <c r="J5313" i="1"/>
  <c r="K5313" i="1" s="1"/>
  <c r="I5313" i="1"/>
  <c r="F5313" i="1"/>
  <c r="C5313" i="1"/>
  <c r="J5312" i="1"/>
  <c r="K5312" i="1" s="1"/>
  <c r="I5312" i="1"/>
  <c r="F5312" i="1"/>
  <c r="C5312" i="1"/>
  <c r="J5311" i="1"/>
  <c r="K5311" i="1" s="1"/>
  <c r="I5311" i="1"/>
  <c r="F5311" i="1"/>
  <c r="C5311" i="1"/>
  <c r="K5310" i="1"/>
  <c r="J5310" i="1"/>
  <c r="I5310" i="1"/>
  <c r="F5310" i="1"/>
  <c r="C5310" i="1"/>
  <c r="J5309" i="1"/>
  <c r="K5309" i="1" s="1"/>
  <c r="I5309" i="1"/>
  <c r="F5309" i="1"/>
  <c r="C5309" i="1"/>
  <c r="J5308" i="1"/>
  <c r="K5308" i="1" s="1"/>
  <c r="I5308" i="1"/>
  <c r="F5308" i="1"/>
  <c r="C5308" i="1"/>
  <c r="K5307" i="1"/>
  <c r="J5307" i="1"/>
  <c r="I5307" i="1"/>
  <c r="F5307" i="1"/>
  <c r="C5307" i="1"/>
  <c r="K5306" i="1"/>
  <c r="J5306" i="1"/>
  <c r="I5306" i="1"/>
  <c r="F5306" i="1"/>
  <c r="C5306" i="1"/>
  <c r="J5305" i="1"/>
  <c r="K5305" i="1" s="1"/>
  <c r="I5305" i="1"/>
  <c r="F5305" i="1"/>
  <c r="C5305" i="1"/>
  <c r="J5304" i="1"/>
  <c r="K5304" i="1" s="1"/>
  <c r="I5304" i="1"/>
  <c r="F5304" i="1"/>
  <c r="C5304" i="1"/>
  <c r="J5303" i="1"/>
  <c r="K5303" i="1" s="1"/>
  <c r="I5303" i="1"/>
  <c r="F5303" i="1"/>
  <c r="C5303" i="1"/>
  <c r="K5302" i="1"/>
  <c r="J5302" i="1"/>
  <c r="I5302" i="1"/>
  <c r="F5302" i="1"/>
  <c r="C5302" i="1"/>
  <c r="J5301" i="1"/>
  <c r="K5301" i="1" s="1"/>
  <c r="I5301" i="1"/>
  <c r="F5301" i="1"/>
  <c r="C5301" i="1"/>
  <c r="J5300" i="1"/>
  <c r="K5300" i="1" s="1"/>
  <c r="I5300" i="1"/>
  <c r="F5300" i="1"/>
  <c r="C5300" i="1"/>
  <c r="K5299" i="1"/>
  <c r="J5299" i="1"/>
  <c r="I5299" i="1"/>
  <c r="F5299" i="1"/>
  <c r="C5299" i="1"/>
  <c r="K5298" i="1"/>
  <c r="J5298" i="1"/>
  <c r="I5298" i="1"/>
  <c r="F5298" i="1"/>
  <c r="C5298" i="1"/>
  <c r="J5297" i="1"/>
  <c r="K5297" i="1" s="1"/>
  <c r="I5297" i="1"/>
  <c r="F5297" i="1"/>
  <c r="C5297" i="1"/>
  <c r="J5296" i="1"/>
  <c r="K5296" i="1" s="1"/>
  <c r="I5296" i="1"/>
  <c r="F5296" i="1"/>
  <c r="C5296" i="1"/>
  <c r="J5295" i="1"/>
  <c r="K5295" i="1" s="1"/>
  <c r="I5295" i="1"/>
  <c r="F5295" i="1"/>
  <c r="C5295" i="1"/>
  <c r="K5294" i="1"/>
  <c r="J5294" i="1"/>
  <c r="I5294" i="1"/>
  <c r="F5294" i="1"/>
  <c r="C5294" i="1"/>
  <c r="J5293" i="1"/>
  <c r="K5293" i="1" s="1"/>
  <c r="I5293" i="1"/>
  <c r="F5293" i="1"/>
  <c r="C5293" i="1"/>
  <c r="J5292" i="1"/>
  <c r="K5292" i="1" s="1"/>
  <c r="I5292" i="1"/>
  <c r="F5292" i="1"/>
  <c r="C5292" i="1"/>
  <c r="K5291" i="1"/>
  <c r="J5291" i="1"/>
  <c r="I5291" i="1"/>
  <c r="F5291" i="1"/>
  <c r="C5291" i="1"/>
  <c r="K5290" i="1"/>
  <c r="J5290" i="1"/>
  <c r="I5290" i="1"/>
  <c r="F5290" i="1"/>
  <c r="C5290" i="1"/>
  <c r="J5289" i="1"/>
  <c r="K5289" i="1" s="1"/>
  <c r="I5289" i="1"/>
  <c r="F5289" i="1"/>
  <c r="C5289" i="1"/>
  <c r="J5288" i="1"/>
  <c r="K5288" i="1" s="1"/>
  <c r="I5288" i="1"/>
  <c r="F5288" i="1"/>
  <c r="C5288" i="1"/>
  <c r="J5287" i="1"/>
  <c r="K5287" i="1" s="1"/>
  <c r="I5287" i="1"/>
  <c r="F5287" i="1"/>
  <c r="C5287" i="1"/>
  <c r="K5286" i="1"/>
  <c r="J5286" i="1"/>
  <c r="I5286" i="1"/>
  <c r="F5286" i="1"/>
  <c r="C5286" i="1"/>
  <c r="J5285" i="1"/>
  <c r="K5285" i="1" s="1"/>
  <c r="I5285" i="1"/>
  <c r="F5285" i="1"/>
  <c r="C5285" i="1"/>
  <c r="J5284" i="1"/>
  <c r="K5284" i="1" s="1"/>
  <c r="I5284" i="1"/>
  <c r="F5284" i="1"/>
  <c r="C5284" i="1"/>
  <c r="K5283" i="1"/>
  <c r="J5283" i="1"/>
  <c r="I5283" i="1"/>
  <c r="F5283" i="1"/>
  <c r="C5283" i="1"/>
  <c r="K5282" i="1"/>
  <c r="J5282" i="1"/>
  <c r="I5282" i="1"/>
  <c r="F5282" i="1"/>
  <c r="C5282" i="1"/>
  <c r="J5281" i="1"/>
  <c r="K5281" i="1" s="1"/>
  <c r="I5281" i="1"/>
  <c r="F5281" i="1"/>
  <c r="C5281" i="1"/>
  <c r="J5280" i="1"/>
  <c r="K5280" i="1" s="1"/>
  <c r="I5280" i="1"/>
  <c r="F5280" i="1"/>
  <c r="C5280" i="1"/>
  <c r="J5279" i="1"/>
  <c r="K5279" i="1" s="1"/>
  <c r="I5279" i="1"/>
  <c r="F5279" i="1"/>
  <c r="C5279" i="1"/>
  <c r="K5278" i="1"/>
  <c r="J5278" i="1"/>
  <c r="I5278" i="1"/>
  <c r="F5278" i="1"/>
  <c r="C5278" i="1"/>
  <c r="J5277" i="1"/>
  <c r="K5277" i="1" s="1"/>
  <c r="I5277" i="1"/>
  <c r="F5277" i="1"/>
  <c r="C5277" i="1"/>
  <c r="J5276" i="1"/>
  <c r="K5276" i="1" s="1"/>
  <c r="I5276" i="1"/>
  <c r="F5276" i="1"/>
  <c r="C5276" i="1"/>
  <c r="K5275" i="1"/>
  <c r="J5275" i="1"/>
  <c r="I5275" i="1"/>
  <c r="F5275" i="1"/>
  <c r="C5275" i="1"/>
  <c r="K5274" i="1"/>
  <c r="J5274" i="1"/>
  <c r="I5274" i="1"/>
  <c r="F5274" i="1"/>
  <c r="C5274" i="1"/>
  <c r="J5273" i="1"/>
  <c r="K5273" i="1" s="1"/>
  <c r="I5273" i="1"/>
  <c r="F5273" i="1"/>
  <c r="C5273" i="1"/>
  <c r="J5272" i="1"/>
  <c r="K5272" i="1" s="1"/>
  <c r="I5272" i="1"/>
  <c r="F5272" i="1"/>
  <c r="C5272" i="1"/>
  <c r="J5271" i="1"/>
  <c r="K5271" i="1" s="1"/>
  <c r="I5271" i="1"/>
  <c r="F5271" i="1"/>
  <c r="C5271" i="1"/>
  <c r="K5270" i="1"/>
  <c r="J5270" i="1"/>
  <c r="I5270" i="1"/>
  <c r="F5270" i="1"/>
  <c r="C5270" i="1"/>
  <c r="J5269" i="1"/>
  <c r="K5269" i="1" s="1"/>
  <c r="I5269" i="1"/>
  <c r="F5269" i="1"/>
  <c r="C5269" i="1"/>
  <c r="J5268" i="1"/>
  <c r="K5268" i="1" s="1"/>
  <c r="I5268" i="1"/>
  <c r="F5268" i="1"/>
  <c r="C5268" i="1"/>
  <c r="K5267" i="1"/>
  <c r="J5267" i="1"/>
  <c r="I5267" i="1"/>
  <c r="F5267" i="1"/>
  <c r="C5267" i="1"/>
  <c r="K5266" i="1"/>
  <c r="J5266" i="1"/>
  <c r="I5266" i="1"/>
  <c r="F5266" i="1"/>
  <c r="C5266" i="1"/>
  <c r="J5265" i="1"/>
  <c r="K5265" i="1" s="1"/>
  <c r="I5265" i="1"/>
  <c r="F5265" i="1"/>
  <c r="C5265" i="1"/>
  <c r="J5264" i="1"/>
  <c r="K5264" i="1" s="1"/>
  <c r="I5264" i="1"/>
  <c r="F5264" i="1"/>
  <c r="C5264" i="1"/>
  <c r="J5263" i="1"/>
  <c r="K5263" i="1" s="1"/>
  <c r="I5263" i="1"/>
  <c r="F5263" i="1"/>
  <c r="C5263" i="1"/>
  <c r="K5262" i="1"/>
  <c r="J5262" i="1"/>
  <c r="I5262" i="1"/>
  <c r="F5262" i="1"/>
  <c r="C5262" i="1"/>
  <c r="J5261" i="1"/>
  <c r="K5261" i="1" s="1"/>
  <c r="I5261" i="1"/>
  <c r="F5261" i="1"/>
  <c r="C5261" i="1"/>
  <c r="J5260" i="1"/>
  <c r="K5260" i="1" s="1"/>
  <c r="I5260" i="1"/>
  <c r="F5260" i="1"/>
  <c r="C5260" i="1"/>
  <c r="K5259" i="1"/>
  <c r="J5259" i="1"/>
  <c r="I5259" i="1"/>
  <c r="F5259" i="1"/>
  <c r="C5259" i="1"/>
  <c r="K5258" i="1"/>
  <c r="J5258" i="1"/>
  <c r="I5258" i="1"/>
  <c r="F5258" i="1"/>
  <c r="C5258" i="1"/>
  <c r="J5257" i="1"/>
  <c r="K5257" i="1" s="1"/>
  <c r="I5257" i="1"/>
  <c r="F5257" i="1"/>
  <c r="C5257" i="1"/>
  <c r="J5256" i="1"/>
  <c r="K5256" i="1" s="1"/>
  <c r="I5256" i="1"/>
  <c r="F5256" i="1"/>
  <c r="C5256" i="1"/>
  <c r="J5255" i="1"/>
  <c r="K5255" i="1" s="1"/>
  <c r="I5255" i="1"/>
  <c r="F5255" i="1"/>
  <c r="C5255" i="1"/>
  <c r="K5254" i="1"/>
  <c r="J5254" i="1"/>
  <c r="I5254" i="1"/>
  <c r="F5254" i="1"/>
  <c r="C5254" i="1"/>
  <c r="J5253" i="1"/>
  <c r="K5253" i="1" s="1"/>
  <c r="I5253" i="1"/>
  <c r="F5253" i="1"/>
  <c r="C5253" i="1"/>
  <c r="J5252" i="1"/>
  <c r="K5252" i="1" s="1"/>
  <c r="I5252" i="1"/>
  <c r="F5252" i="1"/>
  <c r="C5252" i="1"/>
  <c r="K5251" i="1"/>
  <c r="J5251" i="1"/>
  <c r="I5251" i="1"/>
  <c r="F5251" i="1"/>
  <c r="C5251" i="1"/>
  <c r="K5250" i="1"/>
  <c r="J5250" i="1"/>
  <c r="I5250" i="1"/>
  <c r="F5250" i="1"/>
  <c r="C5250" i="1"/>
  <c r="J5249" i="1"/>
  <c r="K5249" i="1" s="1"/>
  <c r="I5249" i="1"/>
  <c r="F5249" i="1"/>
  <c r="C5249" i="1"/>
  <c r="J5248" i="1"/>
  <c r="K5248" i="1" s="1"/>
  <c r="I5248" i="1"/>
  <c r="F5248" i="1"/>
  <c r="C5248" i="1"/>
  <c r="J5247" i="1"/>
  <c r="K5247" i="1" s="1"/>
  <c r="I5247" i="1"/>
  <c r="F5247" i="1"/>
  <c r="C5247" i="1"/>
  <c r="K5246" i="1"/>
  <c r="J5246" i="1"/>
  <c r="I5246" i="1"/>
  <c r="F5246" i="1"/>
  <c r="C5246" i="1"/>
  <c r="J5245" i="1"/>
  <c r="K5245" i="1" s="1"/>
  <c r="I5245" i="1"/>
  <c r="F5245" i="1"/>
  <c r="C5245" i="1"/>
  <c r="J5244" i="1"/>
  <c r="K5244" i="1" s="1"/>
  <c r="I5244" i="1"/>
  <c r="F5244" i="1"/>
  <c r="C5244" i="1"/>
  <c r="K5243" i="1"/>
  <c r="J5243" i="1"/>
  <c r="I5243" i="1"/>
  <c r="F5243" i="1"/>
  <c r="C5243" i="1"/>
  <c r="K5242" i="1"/>
  <c r="J5242" i="1"/>
  <c r="I5242" i="1"/>
  <c r="F5242" i="1"/>
  <c r="C5242" i="1"/>
  <c r="J5241" i="1"/>
  <c r="K5241" i="1" s="1"/>
  <c r="I5241" i="1"/>
  <c r="F5241" i="1"/>
  <c r="C5241" i="1"/>
  <c r="J5240" i="1"/>
  <c r="K5240" i="1" s="1"/>
  <c r="I5240" i="1"/>
  <c r="F5240" i="1"/>
  <c r="C5240" i="1"/>
  <c r="J5239" i="1"/>
  <c r="K5239" i="1" s="1"/>
  <c r="I5239" i="1"/>
  <c r="F5239" i="1"/>
  <c r="C5239" i="1"/>
  <c r="K5238" i="1"/>
  <c r="J5238" i="1"/>
  <c r="I5238" i="1"/>
  <c r="F5238" i="1"/>
  <c r="C5238" i="1"/>
  <c r="J5237" i="1"/>
  <c r="K5237" i="1" s="1"/>
  <c r="I5237" i="1"/>
  <c r="F5237" i="1"/>
  <c r="C5237" i="1"/>
  <c r="J5236" i="1"/>
  <c r="K5236" i="1" s="1"/>
  <c r="I5236" i="1"/>
  <c r="F5236" i="1"/>
  <c r="C5236" i="1"/>
  <c r="K5235" i="1"/>
  <c r="J5235" i="1"/>
  <c r="I5235" i="1"/>
  <c r="F5235" i="1"/>
  <c r="C5235" i="1"/>
  <c r="K5234" i="1"/>
  <c r="J5234" i="1"/>
  <c r="I5234" i="1"/>
  <c r="F5234" i="1"/>
  <c r="C5234" i="1"/>
  <c r="J5233" i="1"/>
  <c r="K5233" i="1" s="1"/>
  <c r="I5233" i="1"/>
  <c r="F5233" i="1"/>
  <c r="C5233" i="1"/>
  <c r="J5232" i="1"/>
  <c r="K5232" i="1" s="1"/>
  <c r="I5232" i="1"/>
  <c r="F5232" i="1"/>
  <c r="C5232" i="1"/>
  <c r="J5231" i="1"/>
  <c r="K5231" i="1" s="1"/>
  <c r="I5231" i="1"/>
  <c r="F5231" i="1"/>
  <c r="C5231" i="1"/>
  <c r="K5230" i="1"/>
  <c r="J5230" i="1"/>
  <c r="I5230" i="1"/>
  <c r="F5230" i="1"/>
  <c r="C5230" i="1"/>
  <c r="J5229" i="1"/>
  <c r="K5229" i="1" s="1"/>
  <c r="I5229" i="1"/>
  <c r="F5229" i="1"/>
  <c r="C5229" i="1"/>
  <c r="J5228" i="1"/>
  <c r="K5228" i="1" s="1"/>
  <c r="I5228" i="1"/>
  <c r="F5228" i="1"/>
  <c r="C5228" i="1"/>
  <c r="K5227" i="1"/>
  <c r="J5227" i="1"/>
  <c r="I5227" i="1"/>
  <c r="F5227" i="1"/>
  <c r="C5227" i="1"/>
  <c r="K5226" i="1"/>
  <c r="J5226" i="1"/>
  <c r="I5226" i="1"/>
  <c r="F5226" i="1"/>
  <c r="C5226" i="1"/>
  <c r="J5225" i="1"/>
  <c r="K5225" i="1" s="1"/>
  <c r="I5225" i="1"/>
  <c r="F5225" i="1"/>
  <c r="C5225" i="1"/>
  <c r="J5224" i="1"/>
  <c r="K5224" i="1" s="1"/>
  <c r="I5224" i="1"/>
  <c r="F5224" i="1"/>
  <c r="C5224" i="1"/>
  <c r="J5223" i="1"/>
  <c r="K5223" i="1" s="1"/>
  <c r="I5223" i="1"/>
  <c r="F5223" i="1"/>
  <c r="C5223" i="1"/>
  <c r="K5222" i="1"/>
  <c r="J5222" i="1"/>
  <c r="I5222" i="1"/>
  <c r="F5222" i="1"/>
  <c r="C5222" i="1"/>
  <c r="J5221" i="1"/>
  <c r="K5221" i="1" s="1"/>
  <c r="I5221" i="1"/>
  <c r="F5221" i="1"/>
  <c r="C5221" i="1"/>
  <c r="J5220" i="1"/>
  <c r="K5220" i="1" s="1"/>
  <c r="I5220" i="1"/>
  <c r="F5220" i="1"/>
  <c r="C5220" i="1"/>
  <c r="K5219" i="1"/>
  <c r="J5219" i="1"/>
  <c r="I5219" i="1"/>
  <c r="F5219" i="1"/>
  <c r="C5219" i="1"/>
  <c r="K5218" i="1"/>
  <c r="J5218" i="1"/>
  <c r="I5218" i="1"/>
  <c r="F5218" i="1"/>
  <c r="C5218" i="1"/>
  <c r="J5217" i="1"/>
  <c r="K5217" i="1" s="1"/>
  <c r="I5217" i="1"/>
  <c r="F5217" i="1"/>
  <c r="C5217" i="1"/>
  <c r="J5216" i="1"/>
  <c r="K5216" i="1" s="1"/>
  <c r="I5216" i="1"/>
  <c r="F5216" i="1"/>
  <c r="C5216" i="1"/>
  <c r="J5215" i="1"/>
  <c r="K5215" i="1" s="1"/>
  <c r="I5215" i="1"/>
  <c r="F5215" i="1"/>
  <c r="C5215" i="1"/>
  <c r="K5214" i="1"/>
  <c r="J5214" i="1"/>
  <c r="I5214" i="1"/>
  <c r="F5214" i="1"/>
  <c r="C5214" i="1"/>
  <c r="J5213" i="1"/>
  <c r="K5213" i="1" s="1"/>
  <c r="I5213" i="1"/>
  <c r="F5213" i="1"/>
  <c r="C5213" i="1"/>
  <c r="J5212" i="1"/>
  <c r="K5212" i="1" s="1"/>
  <c r="I5212" i="1"/>
  <c r="F5212" i="1"/>
  <c r="C5212" i="1"/>
  <c r="K5211" i="1"/>
  <c r="J5211" i="1"/>
  <c r="I5211" i="1"/>
  <c r="F5211" i="1"/>
  <c r="C5211" i="1"/>
  <c r="K5210" i="1"/>
  <c r="J5210" i="1"/>
  <c r="I5210" i="1"/>
  <c r="F5210" i="1"/>
  <c r="C5210" i="1"/>
  <c r="J5209" i="1"/>
  <c r="K5209" i="1" s="1"/>
  <c r="I5209" i="1"/>
  <c r="F5209" i="1"/>
  <c r="C5209" i="1"/>
  <c r="J5208" i="1"/>
  <c r="K5208" i="1" s="1"/>
  <c r="I5208" i="1"/>
  <c r="F5208" i="1"/>
  <c r="C5208" i="1"/>
  <c r="J5207" i="1"/>
  <c r="K5207" i="1" s="1"/>
  <c r="I5207" i="1"/>
  <c r="F5207" i="1"/>
  <c r="C5207" i="1"/>
  <c r="K5206" i="1"/>
  <c r="J5206" i="1"/>
  <c r="I5206" i="1"/>
  <c r="F5206" i="1"/>
  <c r="C5206" i="1"/>
  <c r="J5205" i="1"/>
  <c r="K5205" i="1" s="1"/>
  <c r="I5205" i="1"/>
  <c r="F5205" i="1"/>
  <c r="C5205" i="1"/>
  <c r="J5204" i="1"/>
  <c r="K5204" i="1" s="1"/>
  <c r="I5204" i="1"/>
  <c r="F5204" i="1"/>
  <c r="C5204" i="1"/>
  <c r="K5203" i="1"/>
  <c r="J5203" i="1"/>
  <c r="I5203" i="1"/>
  <c r="F5203" i="1"/>
  <c r="C5203" i="1"/>
  <c r="K5202" i="1"/>
  <c r="J5202" i="1"/>
  <c r="I5202" i="1"/>
  <c r="F5202" i="1"/>
  <c r="C5202" i="1"/>
  <c r="J5201" i="1"/>
  <c r="K5201" i="1" s="1"/>
  <c r="I5201" i="1"/>
  <c r="F5201" i="1"/>
  <c r="C5201" i="1"/>
  <c r="J5200" i="1"/>
  <c r="K5200" i="1" s="1"/>
  <c r="I5200" i="1"/>
  <c r="F5200" i="1"/>
  <c r="C5200" i="1"/>
  <c r="J5199" i="1"/>
  <c r="K5199" i="1" s="1"/>
  <c r="I5199" i="1"/>
  <c r="F5199" i="1"/>
  <c r="C5199" i="1"/>
  <c r="K5198" i="1"/>
  <c r="J5198" i="1"/>
  <c r="I5198" i="1"/>
  <c r="F5198" i="1"/>
  <c r="C5198" i="1"/>
  <c r="J5197" i="1"/>
  <c r="K5197" i="1" s="1"/>
  <c r="I5197" i="1"/>
  <c r="F5197" i="1"/>
  <c r="C5197" i="1"/>
  <c r="J5196" i="1"/>
  <c r="K5196" i="1" s="1"/>
  <c r="I5196" i="1"/>
  <c r="F5196" i="1"/>
  <c r="C5196" i="1"/>
  <c r="K5195" i="1"/>
  <c r="J5195" i="1"/>
  <c r="I5195" i="1"/>
  <c r="F5195" i="1"/>
  <c r="C5195" i="1"/>
  <c r="K5194" i="1"/>
  <c r="J5194" i="1"/>
  <c r="I5194" i="1"/>
  <c r="F5194" i="1"/>
  <c r="C5194" i="1"/>
  <c r="J5193" i="1"/>
  <c r="K5193" i="1" s="1"/>
  <c r="I5193" i="1"/>
  <c r="F5193" i="1"/>
  <c r="C5193" i="1"/>
  <c r="J5192" i="1"/>
  <c r="K5192" i="1" s="1"/>
  <c r="I5192" i="1"/>
  <c r="F5192" i="1"/>
  <c r="C5192" i="1"/>
  <c r="J5191" i="1"/>
  <c r="K5191" i="1" s="1"/>
  <c r="I5191" i="1"/>
  <c r="F5191" i="1"/>
  <c r="C5191" i="1"/>
  <c r="K5190" i="1"/>
  <c r="J5190" i="1"/>
  <c r="I5190" i="1"/>
  <c r="F5190" i="1"/>
  <c r="C5190" i="1"/>
  <c r="J5189" i="1"/>
  <c r="K5189" i="1" s="1"/>
  <c r="I5189" i="1"/>
  <c r="F5189" i="1"/>
  <c r="C5189" i="1"/>
  <c r="J5188" i="1"/>
  <c r="K5188" i="1" s="1"/>
  <c r="I5188" i="1"/>
  <c r="F5188" i="1"/>
  <c r="C5188" i="1"/>
  <c r="K5187" i="1"/>
  <c r="J5187" i="1"/>
  <c r="I5187" i="1"/>
  <c r="F5187" i="1"/>
  <c r="C5187" i="1"/>
  <c r="K5186" i="1"/>
  <c r="J5186" i="1"/>
  <c r="I5186" i="1"/>
  <c r="F5186" i="1"/>
  <c r="C5186" i="1"/>
  <c r="J5185" i="1"/>
  <c r="K5185" i="1" s="1"/>
  <c r="I5185" i="1"/>
  <c r="F5185" i="1"/>
  <c r="C5185" i="1"/>
  <c r="J5184" i="1"/>
  <c r="K5184" i="1" s="1"/>
  <c r="I5184" i="1"/>
  <c r="F5184" i="1"/>
  <c r="C5184" i="1"/>
  <c r="J5183" i="1"/>
  <c r="K5183" i="1" s="1"/>
  <c r="I5183" i="1"/>
  <c r="F5183" i="1"/>
  <c r="C5183" i="1"/>
  <c r="K5182" i="1"/>
  <c r="J5182" i="1"/>
  <c r="I5182" i="1"/>
  <c r="F5182" i="1"/>
  <c r="C5182" i="1"/>
  <c r="J5181" i="1"/>
  <c r="K5181" i="1" s="1"/>
  <c r="I5181" i="1"/>
  <c r="F5181" i="1"/>
  <c r="C5181" i="1"/>
  <c r="J5180" i="1"/>
  <c r="K5180" i="1" s="1"/>
  <c r="I5180" i="1"/>
  <c r="F5180" i="1"/>
  <c r="C5180" i="1"/>
  <c r="K5179" i="1"/>
  <c r="J5179" i="1"/>
  <c r="I5179" i="1"/>
  <c r="F5179" i="1"/>
  <c r="C5179" i="1"/>
  <c r="K5178" i="1"/>
  <c r="J5178" i="1"/>
  <c r="I5178" i="1"/>
  <c r="F5178" i="1"/>
  <c r="C5178" i="1"/>
  <c r="J5177" i="1"/>
  <c r="K5177" i="1" s="1"/>
  <c r="I5177" i="1"/>
  <c r="F5177" i="1"/>
  <c r="C5177" i="1"/>
  <c r="J5176" i="1"/>
  <c r="K5176" i="1" s="1"/>
  <c r="I5176" i="1"/>
  <c r="F5176" i="1"/>
  <c r="C5176" i="1"/>
  <c r="J5175" i="1"/>
  <c r="K5175" i="1" s="1"/>
  <c r="I5175" i="1"/>
  <c r="F5175" i="1"/>
  <c r="C5175" i="1"/>
  <c r="K5174" i="1"/>
  <c r="J5174" i="1"/>
  <c r="I5174" i="1"/>
  <c r="F5174" i="1"/>
  <c r="C5174" i="1"/>
  <c r="J5173" i="1"/>
  <c r="K5173" i="1" s="1"/>
  <c r="I5173" i="1"/>
  <c r="F5173" i="1"/>
  <c r="C5173" i="1"/>
  <c r="J5172" i="1"/>
  <c r="K5172" i="1" s="1"/>
  <c r="I5172" i="1"/>
  <c r="F5172" i="1"/>
  <c r="C5172" i="1"/>
  <c r="K5171" i="1"/>
  <c r="J5171" i="1"/>
  <c r="I5171" i="1"/>
  <c r="F5171" i="1"/>
  <c r="C5171" i="1"/>
  <c r="K5170" i="1"/>
  <c r="J5170" i="1"/>
  <c r="I5170" i="1"/>
  <c r="F5170" i="1"/>
  <c r="C5170" i="1"/>
  <c r="J5169" i="1"/>
  <c r="K5169" i="1" s="1"/>
  <c r="I5169" i="1"/>
  <c r="F5169" i="1"/>
  <c r="C5169" i="1"/>
  <c r="J5168" i="1"/>
  <c r="K5168" i="1" s="1"/>
  <c r="I5168" i="1"/>
  <c r="F5168" i="1"/>
  <c r="C5168" i="1"/>
  <c r="J5167" i="1"/>
  <c r="K5167" i="1" s="1"/>
  <c r="I5167" i="1"/>
  <c r="F5167" i="1"/>
  <c r="C5167" i="1"/>
  <c r="K5166" i="1"/>
  <c r="J5166" i="1"/>
  <c r="I5166" i="1"/>
  <c r="F5166" i="1"/>
  <c r="C5166" i="1"/>
  <c r="J5165" i="1"/>
  <c r="K5165" i="1" s="1"/>
  <c r="I5165" i="1"/>
  <c r="F5165" i="1"/>
  <c r="C5165" i="1"/>
  <c r="J5164" i="1"/>
  <c r="K5164" i="1" s="1"/>
  <c r="I5164" i="1"/>
  <c r="F5164" i="1"/>
  <c r="C5164" i="1"/>
  <c r="K5163" i="1"/>
  <c r="J5163" i="1"/>
  <c r="I5163" i="1"/>
  <c r="F5163" i="1"/>
  <c r="C5163" i="1"/>
  <c r="K5162" i="1"/>
  <c r="J5162" i="1"/>
  <c r="I5162" i="1"/>
  <c r="F5162" i="1"/>
  <c r="C5162" i="1"/>
  <c r="J5161" i="1"/>
  <c r="K5161" i="1" s="1"/>
  <c r="I5161" i="1"/>
  <c r="F5161" i="1"/>
  <c r="C5161" i="1"/>
  <c r="J5160" i="1"/>
  <c r="K5160" i="1" s="1"/>
  <c r="I5160" i="1"/>
  <c r="F5160" i="1"/>
  <c r="C5160" i="1"/>
  <c r="J5159" i="1"/>
  <c r="K5159" i="1" s="1"/>
  <c r="I5159" i="1"/>
  <c r="F5159" i="1"/>
  <c r="C5159" i="1"/>
  <c r="K5158" i="1"/>
  <c r="J5158" i="1"/>
  <c r="I5158" i="1"/>
  <c r="F5158" i="1"/>
  <c r="C5158" i="1"/>
  <c r="J5157" i="1"/>
  <c r="K5157" i="1" s="1"/>
  <c r="I5157" i="1"/>
  <c r="F5157" i="1"/>
  <c r="C5157" i="1"/>
  <c r="J5156" i="1"/>
  <c r="K5156" i="1" s="1"/>
  <c r="I5156" i="1"/>
  <c r="F5156" i="1"/>
  <c r="C5156" i="1"/>
  <c r="K5155" i="1"/>
  <c r="J5155" i="1"/>
  <c r="I5155" i="1"/>
  <c r="F5155" i="1"/>
  <c r="C5155" i="1"/>
  <c r="K5154" i="1"/>
  <c r="J5154" i="1"/>
  <c r="I5154" i="1"/>
  <c r="F5154" i="1"/>
  <c r="C5154" i="1"/>
  <c r="J5153" i="1"/>
  <c r="K5153" i="1" s="1"/>
  <c r="I5153" i="1"/>
  <c r="F5153" i="1"/>
  <c r="C5153" i="1"/>
  <c r="J5152" i="1"/>
  <c r="K5152" i="1" s="1"/>
  <c r="I5152" i="1"/>
  <c r="F5152" i="1"/>
  <c r="C5152" i="1"/>
  <c r="J5151" i="1"/>
  <c r="K5151" i="1" s="1"/>
  <c r="I5151" i="1"/>
  <c r="F5151" i="1"/>
  <c r="C5151" i="1"/>
  <c r="K5150" i="1"/>
  <c r="J5150" i="1"/>
  <c r="I5150" i="1"/>
  <c r="F5150" i="1"/>
  <c r="C5150" i="1"/>
  <c r="J5149" i="1"/>
  <c r="K5149" i="1" s="1"/>
  <c r="I5149" i="1"/>
  <c r="F5149" i="1"/>
  <c r="C5149" i="1"/>
  <c r="J5148" i="1"/>
  <c r="K5148" i="1" s="1"/>
  <c r="I5148" i="1"/>
  <c r="F5148" i="1"/>
  <c r="C5148" i="1"/>
  <c r="K5147" i="1"/>
  <c r="J5147" i="1"/>
  <c r="I5147" i="1"/>
  <c r="F5147" i="1"/>
  <c r="C5147" i="1"/>
  <c r="K5146" i="1"/>
  <c r="J5146" i="1"/>
  <c r="I5146" i="1"/>
  <c r="F5146" i="1"/>
  <c r="C5146" i="1"/>
  <c r="J5145" i="1"/>
  <c r="K5145" i="1" s="1"/>
  <c r="I5145" i="1"/>
  <c r="F5145" i="1"/>
  <c r="C5145" i="1"/>
  <c r="J5144" i="1"/>
  <c r="K5144" i="1" s="1"/>
  <c r="I5144" i="1"/>
  <c r="F5144" i="1"/>
  <c r="C5144" i="1"/>
  <c r="J5143" i="1"/>
  <c r="K5143" i="1" s="1"/>
  <c r="I5143" i="1"/>
  <c r="F5143" i="1"/>
  <c r="C5143" i="1"/>
  <c r="K5142" i="1"/>
  <c r="J5142" i="1"/>
  <c r="I5142" i="1"/>
  <c r="F5142" i="1"/>
  <c r="C5142" i="1"/>
  <c r="J5141" i="1"/>
  <c r="K5141" i="1" s="1"/>
  <c r="I5141" i="1"/>
  <c r="F5141" i="1"/>
  <c r="C5141" i="1"/>
  <c r="J5140" i="1"/>
  <c r="K5140" i="1" s="1"/>
  <c r="I5140" i="1"/>
  <c r="F5140" i="1"/>
  <c r="C5140" i="1"/>
  <c r="K5139" i="1"/>
  <c r="J5139" i="1"/>
  <c r="I5139" i="1"/>
  <c r="F5139" i="1"/>
  <c r="C5139" i="1"/>
  <c r="K5138" i="1"/>
  <c r="J5138" i="1"/>
  <c r="I5138" i="1"/>
  <c r="F5138" i="1"/>
  <c r="C5138" i="1"/>
  <c r="J5137" i="1"/>
  <c r="K5137" i="1" s="1"/>
  <c r="I5137" i="1"/>
  <c r="F5137" i="1"/>
  <c r="C5137" i="1"/>
  <c r="J5136" i="1"/>
  <c r="K5136" i="1" s="1"/>
  <c r="I5136" i="1"/>
  <c r="F5136" i="1"/>
  <c r="C5136" i="1"/>
  <c r="J5135" i="1"/>
  <c r="K5135" i="1" s="1"/>
  <c r="I5135" i="1"/>
  <c r="F5135" i="1"/>
  <c r="C5135" i="1"/>
  <c r="K5134" i="1"/>
  <c r="J5134" i="1"/>
  <c r="I5134" i="1"/>
  <c r="F5134" i="1"/>
  <c r="C5134" i="1"/>
  <c r="J5133" i="1"/>
  <c r="K5133" i="1" s="1"/>
  <c r="I5133" i="1"/>
  <c r="F5133" i="1"/>
  <c r="C5133" i="1"/>
  <c r="J5132" i="1"/>
  <c r="K5132" i="1" s="1"/>
  <c r="I5132" i="1"/>
  <c r="F5132" i="1"/>
  <c r="C5132" i="1"/>
  <c r="K5131" i="1"/>
  <c r="J5131" i="1"/>
  <c r="I5131" i="1"/>
  <c r="F5131" i="1"/>
  <c r="C5131" i="1"/>
  <c r="K5130" i="1"/>
  <c r="J5130" i="1"/>
  <c r="I5130" i="1"/>
  <c r="F5130" i="1"/>
  <c r="C5130" i="1"/>
  <c r="J5129" i="1"/>
  <c r="K5129" i="1" s="1"/>
  <c r="I5129" i="1"/>
  <c r="F5129" i="1"/>
  <c r="C5129" i="1"/>
  <c r="J5128" i="1"/>
  <c r="K5128" i="1" s="1"/>
  <c r="I5128" i="1"/>
  <c r="F5128" i="1"/>
  <c r="C5128" i="1"/>
  <c r="J5127" i="1"/>
  <c r="K5127" i="1" s="1"/>
  <c r="I5127" i="1"/>
  <c r="F5127" i="1"/>
  <c r="C5127" i="1"/>
  <c r="K5126" i="1"/>
  <c r="J5126" i="1"/>
  <c r="I5126" i="1"/>
  <c r="F5126" i="1"/>
  <c r="C5126" i="1"/>
  <c r="J5125" i="1"/>
  <c r="K5125" i="1" s="1"/>
  <c r="I5125" i="1"/>
  <c r="F5125" i="1"/>
  <c r="C5125" i="1"/>
  <c r="J5124" i="1"/>
  <c r="K5124" i="1" s="1"/>
  <c r="I5124" i="1"/>
  <c r="F5124" i="1"/>
  <c r="C5124" i="1"/>
  <c r="K5123" i="1"/>
  <c r="J5123" i="1"/>
  <c r="I5123" i="1"/>
  <c r="F5123" i="1"/>
  <c r="C5123" i="1"/>
  <c r="K5122" i="1"/>
  <c r="J5122" i="1"/>
  <c r="I5122" i="1"/>
  <c r="F5122" i="1"/>
  <c r="C5122" i="1"/>
  <c r="J5121" i="1"/>
  <c r="K5121" i="1" s="1"/>
  <c r="I5121" i="1"/>
  <c r="F5121" i="1"/>
  <c r="C5121" i="1"/>
  <c r="J5120" i="1"/>
  <c r="K5120" i="1" s="1"/>
  <c r="I5120" i="1"/>
  <c r="F5120" i="1"/>
  <c r="C5120" i="1"/>
  <c r="J5119" i="1"/>
  <c r="K5119" i="1" s="1"/>
  <c r="I5119" i="1"/>
  <c r="F5119" i="1"/>
  <c r="C5119" i="1"/>
  <c r="K5118" i="1"/>
  <c r="J5118" i="1"/>
  <c r="I5118" i="1"/>
  <c r="F5118" i="1"/>
  <c r="C5118" i="1"/>
  <c r="J5117" i="1"/>
  <c r="K5117" i="1" s="1"/>
  <c r="I5117" i="1"/>
  <c r="F5117" i="1"/>
  <c r="C5117" i="1"/>
  <c r="J5116" i="1"/>
  <c r="K5116" i="1" s="1"/>
  <c r="I5116" i="1"/>
  <c r="F5116" i="1"/>
  <c r="C5116" i="1"/>
  <c r="K5115" i="1"/>
  <c r="J5115" i="1"/>
  <c r="I5115" i="1"/>
  <c r="F5115" i="1"/>
  <c r="C5115" i="1"/>
  <c r="K5114" i="1"/>
  <c r="J5114" i="1"/>
  <c r="I5114" i="1"/>
  <c r="F5114" i="1"/>
  <c r="C5114" i="1"/>
  <c r="J5113" i="1"/>
  <c r="K5113" i="1" s="1"/>
  <c r="I5113" i="1"/>
  <c r="F5113" i="1"/>
  <c r="C5113" i="1"/>
  <c r="J5112" i="1"/>
  <c r="K5112" i="1" s="1"/>
  <c r="I5112" i="1"/>
  <c r="F5112" i="1"/>
  <c r="C5112" i="1"/>
  <c r="K5111" i="1"/>
  <c r="J5111" i="1"/>
  <c r="I5111" i="1"/>
  <c r="F5111" i="1"/>
  <c r="C5111" i="1"/>
  <c r="K5110" i="1"/>
  <c r="J5110" i="1"/>
  <c r="I5110" i="1"/>
  <c r="F5110" i="1"/>
  <c r="C5110" i="1"/>
  <c r="J5109" i="1"/>
  <c r="K5109" i="1" s="1"/>
  <c r="I5109" i="1"/>
  <c r="F5109" i="1"/>
  <c r="C5109" i="1"/>
  <c r="K5108" i="1"/>
  <c r="J5108" i="1"/>
  <c r="I5108" i="1"/>
  <c r="F5108" i="1"/>
  <c r="C5108" i="1"/>
  <c r="J5107" i="1"/>
  <c r="K5107" i="1" s="1"/>
  <c r="I5107" i="1"/>
  <c r="F5107" i="1"/>
  <c r="C5107" i="1"/>
  <c r="K5106" i="1"/>
  <c r="J5106" i="1"/>
  <c r="I5106" i="1"/>
  <c r="F5106" i="1"/>
  <c r="C5106" i="1"/>
  <c r="J5105" i="1"/>
  <c r="K5105" i="1" s="1"/>
  <c r="I5105" i="1"/>
  <c r="F5105" i="1"/>
  <c r="C5105" i="1"/>
  <c r="K5104" i="1"/>
  <c r="J5104" i="1"/>
  <c r="I5104" i="1"/>
  <c r="F5104" i="1"/>
  <c r="C5104" i="1"/>
  <c r="K5103" i="1"/>
  <c r="J5103" i="1"/>
  <c r="I5103" i="1"/>
  <c r="F5103" i="1"/>
  <c r="C5103" i="1"/>
  <c r="K5102" i="1"/>
  <c r="J5102" i="1"/>
  <c r="I5102" i="1"/>
  <c r="F5102" i="1"/>
  <c r="C5102" i="1"/>
  <c r="J5101" i="1"/>
  <c r="K5101" i="1" s="1"/>
  <c r="I5101" i="1"/>
  <c r="F5101" i="1"/>
  <c r="C5101" i="1"/>
  <c r="K5100" i="1"/>
  <c r="J5100" i="1"/>
  <c r="I5100" i="1"/>
  <c r="F5100" i="1"/>
  <c r="C5100" i="1"/>
  <c r="K5099" i="1"/>
  <c r="J5099" i="1"/>
  <c r="I5099" i="1"/>
  <c r="F5099" i="1"/>
  <c r="C5099" i="1"/>
  <c r="K5098" i="1"/>
  <c r="J5098" i="1"/>
  <c r="I5098" i="1"/>
  <c r="F5098" i="1"/>
  <c r="C5098" i="1"/>
  <c r="J5097" i="1"/>
  <c r="K5097" i="1" s="1"/>
  <c r="I5097" i="1"/>
  <c r="F5097" i="1"/>
  <c r="C5097" i="1"/>
  <c r="J5096" i="1"/>
  <c r="K5096" i="1" s="1"/>
  <c r="I5096" i="1"/>
  <c r="F5096" i="1"/>
  <c r="C5096" i="1"/>
  <c r="K5095" i="1"/>
  <c r="J5095" i="1"/>
  <c r="I5095" i="1"/>
  <c r="F5095" i="1"/>
  <c r="C5095" i="1"/>
  <c r="K5094" i="1"/>
  <c r="J5094" i="1"/>
  <c r="I5094" i="1"/>
  <c r="F5094" i="1"/>
  <c r="C5094" i="1"/>
  <c r="J5093" i="1"/>
  <c r="K5093" i="1" s="1"/>
  <c r="I5093" i="1"/>
  <c r="F5093" i="1"/>
  <c r="C5093" i="1"/>
  <c r="K5092" i="1"/>
  <c r="J5092" i="1"/>
  <c r="I5092" i="1"/>
  <c r="F5092" i="1"/>
  <c r="C5092" i="1"/>
  <c r="J5091" i="1"/>
  <c r="K5091" i="1" s="1"/>
  <c r="I5091" i="1"/>
  <c r="F5091" i="1"/>
  <c r="C5091" i="1"/>
  <c r="K5090" i="1"/>
  <c r="J5090" i="1"/>
  <c r="I5090" i="1"/>
  <c r="F5090" i="1"/>
  <c r="C5090" i="1"/>
  <c r="J5089" i="1"/>
  <c r="K5089" i="1" s="1"/>
  <c r="I5089" i="1"/>
  <c r="F5089" i="1"/>
  <c r="C5089" i="1"/>
  <c r="K5088" i="1"/>
  <c r="J5088" i="1"/>
  <c r="I5088" i="1"/>
  <c r="F5088" i="1"/>
  <c r="C5088" i="1"/>
  <c r="K5087" i="1"/>
  <c r="J5087" i="1"/>
  <c r="I5087" i="1"/>
  <c r="F5087" i="1"/>
  <c r="C5087" i="1"/>
  <c r="K5086" i="1"/>
  <c r="J5086" i="1"/>
  <c r="I5086" i="1"/>
  <c r="F5086" i="1"/>
  <c r="C5086" i="1"/>
  <c r="J5085" i="1"/>
  <c r="K5085" i="1" s="1"/>
  <c r="I5085" i="1"/>
  <c r="F5085" i="1"/>
  <c r="C5085" i="1"/>
  <c r="K5084" i="1"/>
  <c r="J5084" i="1"/>
  <c r="I5084" i="1"/>
  <c r="F5084" i="1"/>
  <c r="C5084" i="1"/>
  <c r="K5083" i="1"/>
  <c r="J5083" i="1"/>
  <c r="I5083" i="1"/>
  <c r="F5083" i="1"/>
  <c r="C5083" i="1"/>
  <c r="K5082" i="1"/>
  <c r="J5082" i="1"/>
  <c r="I5082" i="1"/>
  <c r="F5082" i="1"/>
  <c r="C5082" i="1"/>
  <c r="J5081" i="1"/>
  <c r="K5081" i="1" s="1"/>
  <c r="I5081" i="1"/>
  <c r="F5081" i="1"/>
  <c r="C5081" i="1"/>
  <c r="J5080" i="1"/>
  <c r="K5080" i="1" s="1"/>
  <c r="I5080" i="1"/>
  <c r="F5080" i="1"/>
  <c r="C5080" i="1"/>
  <c r="K5079" i="1"/>
  <c r="J5079" i="1"/>
  <c r="I5079" i="1"/>
  <c r="F5079" i="1"/>
  <c r="C5079" i="1"/>
  <c r="K5078" i="1"/>
  <c r="J5078" i="1"/>
  <c r="I5078" i="1"/>
  <c r="F5078" i="1"/>
  <c r="C5078" i="1"/>
  <c r="J5077" i="1"/>
  <c r="K5077" i="1" s="1"/>
  <c r="I5077" i="1"/>
  <c r="F5077" i="1"/>
  <c r="C5077" i="1"/>
  <c r="K5076" i="1"/>
  <c r="J5076" i="1"/>
  <c r="I5076" i="1"/>
  <c r="F5076" i="1"/>
  <c r="C5076" i="1"/>
  <c r="J5075" i="1"/>
  <c r="K5075" i="1" s="1"/>
  <c r="I5075" i="1"/>
  <c r="F5075" i="1"/>
  <c r="C5075" i="1"/>
  <c r="K5074" i="1"/>
  <c r="J5074" i="1"/>
  <c r="I5074" i="1"/>
  <c r="F5074" i="1"/>
  <c r="C5074" i="1"/>
  <c r="J5073" i="1"/>
  <c r="K5073" i="1" s="1"/>
  <c r="I5073" i="1"/>
  <c r="F5073" i="1"/>
  <c r="C5073" i="1"/>
  <c r="K5072" i="1"/>
  <c r="J5072" i="1"/>
  <c r="I5072" i="1"/>
  <c r="F5072" i="1"/>
  <c r="C5072" i="1"/>
  <c r="K5071" i="1"/>
  <c r="J5071" i="1"/>
  <c r="I5071" i="1"/>
  <c r="F5071" i="1"/>
  <c r="C5071" i="1"/>
  <c r="K5070" i="1"/>
  <c r="J5070" i="1"/>
  <c r="I5070" i="1"/>
  <c r="F5070" i="1"/>
  <c r="C5070" i="1"/>
  <c r="J5069" i="1"/>
  <c r="K5069" i="1" s="1"/>
  <c r="I5069" i="1"/>
  <c r="F5069" i="1"/>
  <c r="C5069" i="1"/>
  <c r="K5068" i="1"/>
  <c r="J5068" i="1"/>
  <c r="I5068" i="1"/>
  <c r="F5068" i="1"/>
  <c r="C5068" i="1"/>
  <c r="K5067" i="1"/>
  <c r="J5067" i="1"/>
  <c r="I5067" i="1"/>
  <c r="F5067" i="1"/>
  <c r="C5067" i="1"/>
  <c r="K5066" i="1"/>
  <c r="J5066" i="1"/>
  <c r="I5066" i="1"/>
  <c r="F5066" i="1"/>
  <c r="C5066" i="1"/>
  <c r="J5065" i="1"/>
  <c r="K5065" i="1" s="1"/>
  <c r="I5065" i="1"/>
  <c r="F5065" i="1"/>
  <c r="C5065" i="1"/>
  <c r="J5064" i="1"/>
  <c r="K5064" i="1" s="1"/>
  <c r="I5064" i="1"/>
  <c r="F5064" i="1"/>
  <c r="C5064" i="1"/>
  <c r="K5063" i="1"/>
  <c r="J5063" i="1"/>
  <c r="I5063" i="1"/>
  <c r="F5063" i="1"/>
  <c r="C5063" i="1"/>
  <c r="K5062" i="1"/>
  <c r="J5062" i="1"/>
  <c r="I5062" i="1"/>
  <c r="F5062" i="1"/>
  <c r="C5062" i="1"/>
  <c r="J5061" i="1"/>
  <c r="K5061" i="1" s="1"/>
  <c r="I5061" i="1"/>
  <c r="F5061" i="1"/>
  <c r="C5061" i="1"/>
  <c r="K5060" i="1"/>
  <c r="J5060" i="1"/>
  <c r="I5060" i="1"/>
  <c r="F5060" i="1"/>
  <c r="C5060" i="1"/>
  <c r="J5059" i="1"/>
  <c r="K5059" i="1" s="1"/>
  <c r="I5059" i="1"/>
  <c r="F5059" i="1"/>
  <c r="C5059" i="1"/>
  <c r="K5058" i="1"/>
  <c r="J5058" i="1"/>
  <c r="I5058" i="1"/>
  <c r="F5058" i="1"/>
  <c r="C5058" i="1"/>
  <c r="J5057" i="1"/>
  <c r="K5057" i="1" s="1"/>
  <c r="I5057" i="1"/>
  <c r="F5057" i="1"/>
  <c r="C5057" i="1"/>
  <c r="K5056" i="1"/>
  <c r="J5056" i="1"/>
  <c r="I5056" i="1"/>
  <c r="F5056" i="1"/>
  <c r="C5056" i="1"/>
  <c r="K5055" i="1"/>
  <c r="J5055" i="1"/>
  <c r="I5055" i="1"/>
  <c r="F5055" i="1"/>
  <c r="C5055" i="1"/>
  <c r="K5054" i="1"/>
  <c r="J5054" i="1"/>
  <c r="I5054" i="1"/>
  <c r="F5054" i="1"/>
  <c r="C5054" i="1"/>
  <c r="J5053" i="1"/>
  <c r="K5053" i="1" s="1"/>
  <c r="I5053" i="1"/>
  <c r="F5053" i="1"/>
  <c r="C5053" i="1"/>
  <c r="K5052" i="1"/>
  <c r="J5052" i="1"/>
  <c r="I5052" i="1"/>
  <c r="F5052" i="1"/>
  <c r="C5052" i="1"/>
  <c r="K5051" i="1"/>
  <c r="J5051" i="1"/>
  <c r="I5051" i="1"/>
  <c r="F5051" i="1"/>
  <c r="C5051" i="1"/>
  <c r="K5050" i="1"/>
  <c r="J5050" i="1"/>
  <c r="I5050" i="1"/>
  <c r="F5050" i="1"/>
  <c r="C5050" i="1"/>
  <c r="J5049" i="1"/>
  <c r="K5049" i="1" s="1"/>
  <c r="I5049" i="1"/>
  <c r="F5049" i="1"/>
  <c r="C5049" i="1"/>
  <c r="J5048" i="1"/>
  <c r="K5048" i="1" s="1"/>
  <c r="I5048" i="1"/>
  <c r="F5048" i="1"/>
  <c r="C5048" i="1"/>
  <c r="K5047" i="1"/>
  <c r="J5047" i="1"/>
  <c r="I5047" i="1"/>
  <c r="F5047" i="1"/>
  <c r="C5047" i="1"/>
  <c r="K5046" i="1"/>
  <c r="J5046" i="1"/>
  <c r="I5046" i="1"/>
  <c r="F5046" i="1"/>
  <c r="C5046" i="1"/>
  <c r="J5045" i="1"/>
  <c r="K5045" i="1" s="1"/>
  <c r="I5045" i="1"/>
  <c r="F5045" i="1"/>
  <c r="C5045" i="1"/>
  <c r="K5044" i="1"/>
  <c r="J5044" i="1"/>
  <c r="I5044" i="1"/>
  <c r="F5044" i="1"/>
  <c r="C5044" i="1"/>
  <c r="J5043" i="1"/>
  <c r="K5043" i="1" s="1"/>
  <c r="I5043" i="1"/>
  <c r="F5043" i="1"/>
  <c r="C5043" i="1"/>
  <c r="K5042" i="1"/>
  <c r="J5042" i="1"/>
  <c r="I5042" i="1"/>
  <c r="F5042" i="1"/>
  <c r="C5042" i="1"/>
  <c r="J5041" i="1"/>
  <c r="K5041" i="1" s="1"/>
  <c r="I5041" i="1"/>
  <c r="F5041" i="1"/>
  <c r="C5041" i="1"/>
  <c r="K5040" i="1"/>
  <c r="J5040" i="1"/>
  <c r="I5040" i="1"/>
  <c r="F5040" i="1"/>
  <c r="C5040" i="1"/>
  <c r="K5039" i="1"/>
  <c r="J5039" i="1"/>
  <c r="I5039" i="1"/>
  <c r="F5039" i="1"/>
  <c r="C5039" i="1"/>
  <c r="K5038" i="1"/>
  <c r="J5038" i="1"/>
  <c r="I5038" i="1"/>
  <c r="F5038" i="1"/>
  <c r="C5038" i="1"/>
  <c r="J5037" i="1"/>
  <c r="K5037" i="1" s="1"/>
  <c r="I5037" i="1"/>
  <c r="F5037" i="1"/>
  <c r="C5037" i="1"/>
  <c r="K5036" i="1"/>
  <c r="J5036" i="1"/>
  <c r="I5036" i="1"/>
  <c r="F5036" i="1"/>
  <c r="C5036" i="1"/>
  <c r="K5035" i="1"/>
  <c r="J5035" i="1"/>
  <c r="I5035" i="1"/>
  <c r="F5035" i="1"/>
  <c r="C5035" i="1"/>
  <c r="K5034" i="1"/>
  <c r="J5034" i="1"/>
  <c r="I5034" i="1"/>
  <c r="F5034" i="1"/>
  <c r="C5034" i="1"/>
  <c r="J5033" i="1"/>
  <c r="K5033" i="1" s="1"/>
  <c r="I5033" i="1"/>
  <c r="F5033" i="1"/>
  <c r="C5033" i="1"/>
  <c r="J5032" i="1"/>
  <c r="K5032" i="1" s="1"/>
  <c r="I5032" i="1"/>
  <c r="F5032" i="1"/>
  <c r="C5032" i="1"/>
  <c r="K5031" i="1"/>
  <c r="J5031" i="1"/>
  <c r="I5031" i="1"/>
  <c r="F5031" i="1"/>
  <c r="C5031" i="1"/>
  <c r="K5030" i="1"/>
  <c r="J5030" i="1"/>
  <c r="I5030" i="1"/>
  <c r="F5030" i="1"/>
  <c r="C5030" i="1"/>
  <c r="J5029" i="1"/>
  <c r="K5029" i="1" s="1"/>
  <c r="I5029" i="1"/>
  <c r="F5029" i="1"/>
  <c r="C5029" i="1"/>
  <c r="K5028" i="1"/>
  <c r="J5028" i="1"/>
  <c r="I5028" i="1"/>
  <c r="F5028" i="1"/>
  <c r="C5028" i="1"/>
  <c r="J5027" i="1"/>
  <c r="K5027" i="1" s="1"/>
  <c r="I5027" i="1"/>
  <c r="F5027" i="1"/>
  <c r="C5027" i="1"/>
  <c r="K5026" i="1"/>
  <c r="J5026" i="1"/>
  <c r="I5026" i="1"/>
  <c r="F5026" i="1"/>
  <c r="C5026" i="1"/>
  <c r="J5025" i="1"/>
  <c r="K5025" i="1" s="1"/>
  <c r="I5025" i="1"/>
  <c r="F5025" i="1"/>
  <c r="C5025" i="1"/>
  <c r="K5024" i="1"/>
  <c r="J5024" i="1"/>
  <c r="I5024" i="1"/>
  <c r="F5024" i="1"/>
  <c r="C5024" i="1"/>
  <c r="K5023" i="1"/>
  <c r="J5023" i="1"/>
  <c r="I5023" i="1"/>
  <c r="F5023" i="1"/>
  <c r="C5023" i="1"/>
  <c r="K5022" i="1"/>
  <c r="J5022" i="1"/>
  <c r="I5022" i="1"/>
  <c r="F5022" i="1"/>
  <c r="C5022" i="1"/>
  <c r="J5021" i="1"/>
  <c r="K5021" i="1" s="1"/>
  <c r="I5021" i="1"/>
  <c r="F5021" i="1"/>
  <c r="C5021" i="1"/>
  <c r="K5020" i="1"/>
  <c r="J5020" i="1"/>
  <c r="I5020" i="1"/>
  <c r="F5020" i="1"/>
  <c r="C5020" i="1"/>
  <c r="K5019" i="1"/>
  <c r="J5019" i="1"/>
  <c r="I5019" i="1"/>
  <c r="F5019" i="1"/>
  <c r="C5019" i="1"/>
  <c r="K5018" i="1"/>
  <c r="J5018" i="1"/>
  <c r="I5018" i="1"/>
  <c r="F5018" i="1"/>
  <c r="C5018" i="1"/>
  <c r="J5017" i="1"/>
  <c r="K5017" i="1" s="1"/>
  <c r="I5017" i="1"/>
  <c r="F5017" i="1"/>
  <c r="C5017" i="1"/>
  <c r="J5016" i="1"/>
  <c r="K5016" i="1" s="1"/>
  <c r="I5016" i="1"/>
  <c r="F5016" i="1"/>
  <c r="C5016" i="1"/>
  <c r="K5015" i="1"/>
  <c r="J5015" i="1"/>
  <c r="I5015" i="1"/>
  <c r="F5015" i="1"/>
  <c r="C5015" i="1"/>
  <c r="K5014" i="1"/>
  <c r="J5014" i="1"/>
  <c r="I5014" i="1"/>
  <c r="F5014" i="1"/>
  <c r="C5014" i="1"/>
  <c r="J5013" i="1"/>
  <c r="K5013" i="1" s="1"/>
  <c r="I5013" i="1"/>
  <c r="F5013" i="1"/>
  <c r="C5013" i="1"/>
  <c r="K5012" i="1"/>
  <c r="J5012" i="1"/>
  <c r="I5012" i="1"/>
  <c r="F5012" i="1"/>
  <c r="C5012" i="1"/>
  <c r="J5011" i="1"/>
  <c r="K5011" i="1" s="1"/>
  <c r="I5011" i="1"/>
  <c r="F5011" i="1"/>
  <c r="C5011" i="1"/>
  <c r="K5010" i="1"/>
  <c r="J5010" i="1"/>
  <c r="I5010" i="1"/>
  <c r="F5010" i="1"/>
  <c r="C5010" i="1"/>
  <c r="J5009" i="1"/>
  <c r="K5009" i="1" s="1"/>
  <c r="I5009" i="1"/>
  <c r="F5009" i="1"/>
  <c r="C5009" i="1"/>
  <c r="K5008" i="1"/>
  <c r="J5008" i="1"/>
  <c r="I5008" i="1"/>
  <c r="F5008" i="1"/>
  <c r="C5008" i="1"/>
  <c r="K5007" i="1"/>
  <c r="J5007" i="1"/>
  <c r="I5007" i="1"/>
  <c r="F5007" i="1"/>
  <c r="C5007" i="1"/>
  <c r="K5006" i="1"/>
  <c r="J5006" i="1"/>
  <c r="I5006" i="1"/>
  <c r="F5006" i="1"/>
  <c r="C5006" i="1"/>
  <c r="J5005" i="1"/>
  <c r="K5005" i="1" s="1"/>
  <c r="I5005" i="1"/>
  <c r="F5005" i="1"/>
  <c r="C5005" i="1"/>
  <c r="K5004" i="1"/>
  <c r="J5004" i="1"/>
  <c r="I5004" i="1"/>
  <c r="F5004" i="1"/>
  <c r="C5004" i="1"/>
  <c r="K5003" i="1"/>
  <c r="J5003" i="1"/>
  <c r="I5003" i="1"/>
  <c r="F5003" i="1"/>
  <c r="C5003" i="1"/>
  <c r="K5002" i="1"/>
  <c r="J5002" i="1"/>
  <c r="I5002" i="1"/>
  <c r="F5002" i="1"/>
  <c r="C5002" i="1"/>
  <c r="J5001" i="1"/>
  <c r="K5001" i="1" s="1"/>
  <c r="I5001" i="1"/>
  <c r="F5001" i="1"/>
  <c r="C5001" i="1"/>
  <c r="J5000" i="1"/>
  <c r="K5000" i="1" s="1"/>
  <c r="I5000" i="1"/>
  <c r="F5000" i="1"/>
  <c r="C5000" i="1"/>
  <c r="K4999" i="1"/>
  <c r="J4999" i="1"/>
  <c r="I4999" i="1"/>
  <c r="F4999" i="1"/>
  <c r="C4999" i="1"/>
  <c r="K4998" i="1"/>
  <c r="J4998" i="1"/>
  <c r="I4998" i="1"/>
  <c r="F4998" i="1"/>
  <c r="C4998" i="1"/>
  <c r="J4997" i="1"/>
  <c r="K4997" i="1" s="1"/>
  <c r="I4997" i="1"/>
  <c r="F4997" i="1"/>
  <c r="C4997" i="1"/>
  <c r="K4996" i="1"/>
  <c r="J4996" i="1"/>
  <c r="I4996" i="1"/>
  <c r="F4996" i="1"/>
  <c r="C4996" i="1"/>
  <c r="J4995" i="1"/>
  <c r="K4995" i="1" s="1"/>
  <c r="I4995" i="1"/>
  <c r="F4995" i="1"/>
  <c r="C4995" i="1"/>
  <c r="K4994" i="1"/>
  <c r="J4994" i="1"/>
  <c r="I4994" i="1"/>
  <c r="F4994" i="1"/>
  <c r="C4994" i="1"/>
  <c r="J4993" i="1"/>
  <c r="K4993" i="1" s="1"/>
  <c r="I4993" i="1"/>
  <c r="F4993" i="1"/>
  <c r="C4993" i="1"/>
  <c r="K4992" i="1"/>
  <c r="J4992" i="1"/>
  <c r="I4992" i="1"/>
  <c r="F4992" i="1"/>
  <c r="C4992" i="1"/>
  <c r="K4991" i="1"/>
  <c r="J4991" i="1"/>
  <c r="I4991" i="1"/>
  <c r="F4991" i="1"/>
  <c r="C4991" i="1"/>
  <c r="K4990" i="1"/>
  <c r="J4990" i="1"/>
  <c r="I4990" i="1"/>
  <c r="F4990" i="1"/>
  <c r="C4990" i="1"/>
  <c r="J4989" i="1"/>
  <c r="K4989" i="1" s="1"/>
  <c r="I4989" i="1"/>
  <c r="F4989" i="1"/>
  <c r="C4989" i="1"/>
  <c r="K4988" i="1"/>
  <c r="J4988" i="1"/>
  <c r="I4988" i="1"/>
  <c r="F4988" i="1"/>
  <c r="C4988" i="1"/>
  <c r="K4987" i="1"/>
  <c r="J4987" i="1"/>
  <c r="I4987" i="1"/>
  <c r="F4987" i="1"/>
  <c r="C4987" i="1"/>
  <c r="K4986" i="1"/>
  <c r="J4986" i="1"/>
  <c r="I4986" i="1"/>
  <c r="F4986" i="1"/>
  <c r="C4986" i="1"/>
  <c r="J4985" i="1"/>
  <c r="K4985" i="1" s="1"/>
  <c r="I4985" i="1"/>
  <c r="F4985" i="1"/>
  <c r="C4985" i="1"/>
  <c r="J4984" i="1"/>
  <c r="K4984" i="1" s="1"/>
  <c r="I4984" i="1"/>
  <c r="F4984" i="1"/>
  <c r="C4984" i="1"/>
  <c r="K4983" i="1"/>
  <c r="J4983" i="1"/>
  <c r="I4983" i="1"/>
  <c r="F4983" i="1"/>
  <c r="C4983" i="1"/>
  <c r="K4982" i="1"/>
  <c r="J4982" i="1"/>
  <c r="I4982" i="1"/>
  <c r="F4982" i="1"/>
  <c r="C4982" i="1"/>
  <c r="J4981" i="1"/>
  <c r="K4981" i="1" s="1"/>
  <c r="I4981" i="1"/>
  <c r="F4981" i="1"/>
  <c r="C4981" i="1"/>
  <c r="K4980" i="1"/>
  <c r="J4980" i="1"/>
  <c r="I4980" i="1"/>
  <c r="F4980" i="1"/>
  <c r="C4980" i="1"/>
  <c r="J4979" i="1"/>
  <c r="K4979" i="1" s="1"/>
  <c r="I4979" i="1"/>
  <c r="F4979" i="1"/>
  <c r="C4979" i="1"/>
  <c r="K4978" i="1"/>
  <c r="J4978" i="1"/>
  <c r="I4978" i="1"/>
  <c r="F4978" i="1"/>
  <c r="C4978" i="1"/>
  <c r="J4977" i="1"/>
  <c r="K4977" i="1" s="1"/>
  <c r="I4977" i="1"/>
  <c r="F4977" i="1"/>
  <c r="C4977" i="1"/>
  <c r="K4976" i="1"/>
  <c r="J4976" i="1"/>
  <c r="I4976" i="1"/>
  <c r="F4976" i="1"/>
  <c r="C4976" i="1"/>
  <c r="K4975" i="1"/>
  <c r="J4975" i="1"/>
  <c r="I4975" i="1"/>
  <c r="F4975" i="1"/>
  <c r="C4975" i="1"/>
  <c r="K4974" i="1"/>
  <c r="J4974" i="1"/>
  <c r="I4974" i="1"/>
  <c r="F4974" i="1"/>
  <c r="C4974" i="1"/>
  <c r="J4973" i="1"/>
  <c r="K4973" i="1" s="1"/>
  <c r="I4973" i="1"/>
  <c r="F4973" i="1"/>
  <c r="C4973" i="1"/>
  <c r="K4972" i="1"/>
  <c r="J4972" i="1"/>
  <c r="I4972" i="1"/>
  <c r="F4972" i="1"/>
  <c r="C4972" i="1"/>
  <c r="K4971" i="1"/>
  <c r="J4971" i="1"/>
  <c r="I4971" i="1"/>
  <c r="F4971" i="1"/>
  <c r="C4971" i="1"/>
  <c r="K4970" i="1"/>
  <c r="J4970" i="1"/>
  <c r="I4970" i="1"/>
  <c r="F4970" i="1"/>
  <c r="C4970" i="1"/>
  <c r="J4969" i="1"/>
  <c r="K4969" i="1" s="1"/>
  <c r="I4969" i="1"/>
  <c r="F4969" i="1"/>
  <c r="C4969" i="1"/>
  <c r="J4968" i="1"/>
  <c r="K4968" i="1" s="1"/>
  <c r="I4968" i="1"/>
  <c r="F4968" i="1"/>
  <c r="C4968" i="1"/>
  <c r="K4967" i="1"/>
  <c r="J4967" i="1"/>
  <c r="I4967" i="1"/>
  <c r="F4967" i="1"/>
  <c r="C4967" i="1"/>
  <c r="K4966" i="1"/>
  <c r="J4966" i="1"/>
  <c r="I4966" i="1"/>
  <c r="F4966" i="1"/>
  <c r="C4966" i="1"/>
  <c r="J4965" i="1"/>
  <c r="K4965" i="1" s="1"/>
  <c r="I4965" i="1"/>
  <c r="F4965" i="1"/>
  <c r="C4965" i="1"/>
  <c r="K4964" i="1"/>
  <c r="J4964" i="1"/>
  <c r="I4964" i="1"/>
  <c r="F4964" i="1"/>
  <c r="C4964" i="1"/>
  <c r="J4963" i="1"/>
  <c r="K4963" i="1" s="1"/>
  <c r="I4963" i="1"/>
  <c r="F4963" i="1"/>
  <c r="C4963" i="1"/>
  <c r="K4962" i="1"/>
  <c r="J4962" i="1"/>
  <c r="I4962" i="1"/>
  <c r="F4962" i="1"/>
  <c r="C4962" i="1"/>
  <c r="J4961" i="1"/>
  <c r="K4961" i="1" s="1"/>
  <c r="I4961" i="1"/>
  <c r="F4961" i="1"/>
  <c r="C4961" i="1"/>
  <c r="K4960" i="1"/>
  <c r="J4960" i="1"/>
  <c r="I4960" i="1"/>
  <c r="F4960" i="1"/>
  <c r="C4960" i="1"/>
  <c r="K4959" i="1"/>
  <c r="J4959" i="1"/>
  <c r="I4959" i="1"/>
  <c r="F4959" i="1"/>
  <c r="C4959" i="1"/>
  <c r="K4958" i="1"/>
  <c r="J4958" i="1"/>
  <c r="I4958" i="1"/>
  <c r="F4958" i="1"/>
  <c r="C4958" i="1"/>
  <c r="J4957" i="1"/>
  <c r="K4957" i="1" s="1"/>
  <c r="I4957" i="1"/>
  <c r="F4957" i="1"/>
  <c r="C4957" i="1"/>
  <c r="K4956" i="1"/>
  <c r="J4956" i="1"/>
  <c r="I4956" i="1"/>
  <c r="F4956" i="1"/>
  <c r="C4956" i="1"/>
  <c r="K4955" i="1"/>
  <c r="J4955" i="1"/>
  <c r="I4955" i="1"/>
  <c r="F4955" i="1"/>
  <c r="C4955" i="1"/>
  <c r="K4954" i="1"/>
  <c r="J4954" i="1"/>
  <c r="I4954" i="1"/>
  <c r="F4954" i="1"/>
  <c r="C4954" i="1"/>
  <c r="J4953" i="1"/>
  <c r="K4953" i="1" s="1"/>
  <c r="I4953" i="1"/>
  <c r="F4953" i="1"/>
  <c r="C4953" i="1"/>
  <c r="J4952" i="1"/>
  <c r="K4952" i="1" s="1"/>
  <c r="I4952" i="1"/>
  <c r="F4952" i="1"/>
  <c r="C4952" i="1"/>
  <c r="K4951" i="1"/>
  <c r="J4951" i="1"/>
  <c r="I4951" i="1"/>
  <c r="F4951" i="1"/>
  <c r="C4951" i="1"/>
  <c r="K4950" i="1"/>
  <c r="J4950" i="1"/>
  <c r="I4950" i="1"/>
  <c r="F4950" i="1"/>
  <c r="C4950" i="1"/>
  <c r="J4949" i="1"/>
  <c r="K4949" i="1" s="1"/>
  <c r="I4949" i="1"/>
  <c r="F4949" i="1"/>
  <c r="C4949" i="1"/>
  <c r="K4948" i="1"/>
  <c r="J4948" i="1"/>
  <c r="I4948" i="1"/>
  <c r="F4948" i="1"/>
  <c r="C4948" i="1"/>
  <c r="J4947" i="1"/>
  <c r="K4947" i="1" s="1"/>
  <c r="I4947" i="1"/>
  <c r="F4947" i="1"/>
  <c r="C4947" i="1"/>
  <c r="K4946" i="1"/>
  <c r="J4946" i="1"/>
  <c r="I4946" i="1"/>
  <c r="F4946" i="1"/>
  <c r="C4946" i="1"/>
  <c r="J4945" i="1"/>
  <c r="K4945" i="1" s="1"/>
  <c r="I4945" i="1"/>
  <c r="F4945" i="1"/>
  <c r="C4945" i="1"/>
  <c r="K4944" i="1"/>
  <c r="J4944" i="1"/>
  <c r="I4944" i="1"/>
  <c r="F4944" i="1"/>
  <c r="C4944" i="1"/>
  <c r="K4943" i="1"/>
  <c r="J4943" i="1"/>
  <c r="I4943" i="1"/>
  <c r="F4943" i="1"/>
  <c r="C4943" i="1"/>
  <c r="K4942" i="1"/>
  <c r="J4942" i="1"/>
  <c r="I4942" i="1"/>
  <c r="F4942" i="1"/>
  <c r="C4942" i="1"/>
  <c r="J4941" i="1"/>
  <c r="K4941" i="1" s="1"/>
  <c r="I4941" i="1"/>
  <c r="F4941" i="1"/>
  <c r="C4941" i="1"/>
  <c r="K4940" i="1"/>
  <c r="J4940" i="1"/>
  <c r="I4940" i="1"/>
  <c r="F4940" i="1"/>
  <c r="C4940" i="1"/>
  <c r="K4939" i="1"/>
  <c r="J4939" i="1"/>
  <c r="I4939" i="1"/>
  <c r="F4939" i="1"/>
  <c r="C4939" i="1"/>
  <c r="K4938" i="1"/>
  <c r="J4938" i="1"/>
  <c r="I4938" i="1"/>
  <c r="F4938" i="1"/>
  <c r="C4938" i="1"/>
  <c r="J4937" i="1"/>
  <c r="K4937" i="1" s="1"/>
  <c r="I4937" i="1"/>
  <c r="F4937" i="1"/>
  <c r="C4937" i="1"/>
  <c r="J4936" i="1"/>
  <c r="K4936" i="1" s="1"/>
  <c r="I4936" i="1"/>
  <c r="F4936" i="1"/>
  <c r="C4936" i="1"/>
  <c r="K4935" i="1"/>
  <c r="J4935" i="1"/>
  <c r="I4935" i="1"/>
  <c r="F4935" i="1"/>
  <c r="C4935" i="1"/>
  <c r="K4934" i="1"/>
  <c r="J4934" i="1"/>
  <c r="I4934" i="1"/>
  <c r="F4934" i="1"/>
  <c r="C4934" i="1"/>
  <c r="J4933" i="1"/>
  <c r="K4933" i="1" s="1"/>
  <c r="I4933" i="1"/>
  <c r="F4933" i="1"/>
  <c r="C4933" i="1"/>
  <c r="K4932" i="1"/>
  <c r="J4932" i="1"/>
  <c r="I4932" i="1"/>
  <c r="F4932" i="1"/>
  <c r="C4932" i="1"/>
  <c r="J4931" i="1"/>
  <c r="K4931" i="1" s="1"/>
  <c r="I4931" i="1"/>
  <c r="F4931" i="1"/>
  <c r="C4931" i="1"/>
  <c r="K4930" i="1"/>
  <c r="J4930" i="1"/>
  <c r="I4930" i="1"/>
  <c r="F4930" i="1"/>
  <c r="C4930" i="1"/>
  <c r="J4929" i="1"/>
  <c r="K4929" i="1" s="1"/>
  <c r="I4929" i="1"/>
  <c r="F4929" i="1"/>
  <c r="C4929" i="1"/>
  <c r="K4928" i="1"/>
  <c r="J4928" i="1"/>
  <c r="I4928" i="1"/>
  <c r="F4928" i="1"/>
  <c r="C4928" i="1"/>
  <c r="K4927" i="1"/>
  <c r="J4927" i="1"/>
  <c r="I4927" i="1"/>
  <c r="F4927" i="1"/>
  <c r="C4927" i="1"/>
  <c r="K4926" i="1"/>
  <c r="J4926" i="1"/>
  <c r="I4926" i="1"/>
  <c r="F4926" i="1"/>
  <c r="C4926" i="1"/>
  <c r="J4925" i="1"/>
  <c r="K4925" i="1" s="1"/>
  <c r="I4925" i="1"/>
  <c r="F4925" i="1"/>
  <c r="C4925" i="1"/>
  <c r="K4924" i="1"/>
  <c r="J4924" i="1"/>
  <c r="I4924" i="1"/>
  <c r="F4924" i="1"/>
  <c r="C4924" i="1"/>
  <c r="K4923" i="1"/>
  <c r="J4923" i="1"/>
  <c r="I4923" i="1"/>
  <c r="F4923" i="1"/>
  <c r="C4923" i="1"/>
  <c r="K4922" i="1"/>
  <c r="J4922" i="1"/>
  <c r="I4922" i="1"/>
  <c r="F4922" i="1"/>
  <c r="C4922" i="1"/>
  <c r="J4921" i="1"/>
  <c r="K4921" i="1" s="1"/>
  <c r="I4921" i="1"/>
  <c r="F4921" i="1"/>
  <c r="C4921" i="1"/>
  <c r="J4920" i="1"/>
  <c r="K4920" i="1" s="1"/>
  <c r="I4920" i="1"/>
  <c r="F4920" i="1"/>
  <c r="C4920" i="1"/>
  <c r="K4919" i="1"/>
  <c r="J4919" i="1"/>
  <c r="I4919" i="1"/>
  <c r="F4919" i="1"/>
  <c r="C4919" i="1"/>
  <c r="K4918" i="1"/>
  <c r="J4918" i="1"/>
  <c r="I4918" i="1"/>
  <c r="F4918" i="1"/>
  <c r="C4918" i="1"/>
  <c r="J4917" i="1"/>
  <c r="K4917" i="1" s="1"/>
  <c r="I4917" i="1"/>
  <c r="F4917" i="1"/>
  <c r="C4917" i="1"/>
  <c r="K4916" i="1"/>
  <c r="J4916" i="1"/>
  <c r="I4916" i="1"/>
  <c r="F4916" i="1"/>
  <c r="C4916" i="1"/>
  <c r="J4915" i="1"/>
  <c r="K4915" i="1" s="1"/>
  <c r="I4915" i="1"/>
  <c r="F4915" i="1"/>
  <c r="C4915" i="1"/>
  <c r="K4914" i="1"/>
  <c r="J4914" i="1"/>
  <c r="I4914" i="1"/>
  <c r="F4914" i="1"/>
  <c r="C4914" i="1"/>
  <c r="J4913" i="1"/>
  <c r="K4913" i="1" s="1"/>
  <c r="I4913" i="1"/>
  <c r="F4913" i="1"/>
  <c r="C4913" i="1"/>
  <c r="K4912" i="1"/>
  <c r="J4912" i="1"/>
  <c r="I4912" i="1"/>
  <c r="F4912" i="1"/>
  <c r="C4912" i="1"/>
  <c r="K4911" i="1"/>
  <c r="J4911" i="1"/>
  <c r="I4911" i="1"/>
  <c r="F4911" i="1"/>
  <c r="C4911" i="1"/>
  <c r="K4910" i="1"/>
  <c r="J4910" i="1"/>
  <c r="I4910" i="1"/>
  <c r="F4910" i="1"/>
  <c r="C4910" i="1"/>
  <c r="J4909" i="1"/>
  <c r="K4909" i="1" s="1"/>
  <c r="I4909" i="1"/>
  <c r="F4909" i="1"/>
  <c r="C4909" i="1"/>
  <c r="K4908" i="1"/>
  <c r="J4908" i="1"/>
  <c r="I4908" i="1"/>
  <c r="F4908" i="1"/>
  <c r="C4908" i="1"/>
  <c r="K4907" i="1"/>
  <c r="J4907" i="1"/>
  <c r="I4907" i="1"/>
  <c r="F4907" i="1"/>
  <c r="C4907" i="1"/>
  <c r="K4906" i="1"/>
  <c r="J4906" i="1"/>
  <c r="I4906" i="1"/>
  <c r="F4906" i="1"/>
  <c r="C4906" i="1"/>
  <c r="J4905" i="1"/>
  <c r="K4905" i="1" s="1"/>
  <c r="I4905" i="1"/>
  <c r="F4905" i="1"/>
  <c r="C4905" i="1"/>
  <c r="J4904" i="1"/>
  <c r="K4904" i="1" s="1"/>
  <c r="I4904" i="1"/>
  <c r="F4904" i="1"/>
  <c r="C4904" i="1"/>
  <c r="K4903" i="1"/>
  <c r="J4903" i="1"/>
  <c r="I4903" i="1"/>
  <c r="F4903" i="1"/>
  <c r="C4903" i="1"/>
  <c r="K4902" i="1"/>
  <c r="J4902" i="1"/>
  <c r="I4902" i="1"/>
  <c r="F4902" i="1"/>
  <c r="C4902" i="1"/>
  <c r="J4901" i="1"/>
  <c r="K4901" i="1" s="1"/>
  <c r="I4901" i="1"/>
  <c r="F4901" i="1"/>
  <c r="C4901" i="1"/>
  <c r="K4900" i="1"/>
  <c r="J4900" i="1"/>
  <c r="I4900" i="1"/>
  <c r="F4900" i="1"/>
  <c r="C4900" i="1"/>
  <c r="J4899" i="1"/>
  <c r="K4899" i="1" s="1"/>
  <c r="I4899" i="1"/>
  <c r="F4899" i="1"/>
  <c r="C4899" i="1"/>
  <c r="K4898" i="1"/>
  <c r="J4898" i="1"/>
  <c r="I4898" i="1"/>
  <c r="F4898" i="1"/>
  <c r="C4898" i="1"/>
  <c r="J4897" i="1"/>
  <c r="K4897" i="1" s="1"/>
  <c r="I4897" i="1"/>
  <c r="F4897" i="1"/>
  <c r="C4897" i="1"/>
  <c r="K4896" i="1"/>
  <c r="J4896" i="1"/>
  <c r="I4896" i="1"/>
  <c r="F4896" i="1"/>
  <c r="C4896" i="1"/>
  <c r="K4895" i="1"/>
  <c r="J4895" i="1"/>
  <c r="I4895" i="1"/>
  <c r="F4895" i="1"/>
  <c r="C4895" i="1"/>
  <c r="K4894" i="1"/>
  <c r="J4894" i="1"/>
  <c r="I4894" i="1"/>
  <c r="F4894" i="1"/>
  <c r="C4894" i="1"/>
  <c r="J4893" i="1"/>
  <c r="K4893" i="1" s="1"/>
  <c r="I4893" i="1"/>
  <c r="F4893" i="1"/>
  <c r="C4893" i="1"/>
  <c r="K4892" i="1"/>
  <c r="J4892" i="1"/>
  <c r="I4892" i="1"/>
  <c r="F4892" i="1"/>
  <c r="C4892" i="1"/>
  <c r="K4891" i="1"/>
  <c r="J4891" i="1"/>
  <c r="I4891" i="1"/>
  <c r="F4891" i="1"/>
  <c r="C4891" i="1"/>
  <c r="K4890" i="1"/>
  <c r="J4890" i="1"/>
  <c r="I4890" i="1"/>
  <c r="F4890" i="1"/>
  <c r="C4890" i="1"/>
  <c r="J4889" i="1"/>
  <c r="K4889" i="1" s="1"/>
  <c r="I4889" i="1"/>
  <c r="F4889" i="1"/>
  <c r="C4889" i="1"/>
  <c r="J4888" i="1"/>
  <c r="K4888" i="1" s="1"/>
  <c r="I4888" i="1"/>
  <c r="F4888" i="1"/>
  <c r="C4888" i="1"/>
  <c r="K4887" i="1"/>
  <c r="J4887" i="1"/>
  <c r="I4887" i="1"/>
  <c r="F4887" i="1"/>
  <c r="C4887" i="1"/>
  <c r="K4886" i="1"/>
  <c r="J4886" i="1"/>
  <c r="I4886" i="1"/>
  <c r="F4886" i="1"/>
  <c r="C4886" i="1"/>
  <c r="J4885" i="1"/>
  <c r="K4885" i="1" s="1"/>
  <c r="I4885" i="1"/>
  <c r="F4885" i="1"/>
  <c r="C4885" i="1"/>
  <c r="K4884" i="1"/>
  <c r="J4884" i="1"/>
  <c r="I4884" i="1"/>
  <c r="F4884" i="1"/>
  <c r="C4884" i="1"/>
  <c r="J4883" i="1"/>
  <c r="K4883" i="1" s="1"/>
  <c r="I4883" i="1"/>
  <c r="F4883" i="1"/>
  <c r="C4883" i="1"/>
  <c r="K4882" i="1"/>
  <c r="J4882" i="1"/>
  <c r="I4882" i="1"/>
  <c r="F4882" i="1"/>
  <c r="C4882" i="1"/>
  <c r="J4881" i="1"/>
  <c r="K4881" i="1" s="1"/>
  <c r="I4881" i="1"/>
  <c r="F4881" i="1"/>
  <c r="C4881" i="1"/>
  <c r="K4880" i="1"/>
  <c r="J4880" i="1"/>
  <c r="I4880" i="1"/>
  <c r="F4880" i="1"/>
  <c r="C4880" i="1"/>
  <c r="K4879" i="1"/>
  <c r="J4879" i="1"/>
  <c r="I4879" i="1"/>
  <c r="F4879" i="1"/>
  <c r="C4879" i="1"/>
  <c r="K4878" i="1"/>
  <c r="J4878" i="1"/>
  <c r="I4878" i="1"/>
  <c r="F4878" i="1"/>
  <c r="C4878" i="1"/>
  <c r="J4877" i="1"/>
  <c r="K4877" i="1" s="1"/>
  <c r="I4877" i="1"/>
  <c r="F4877" i="1"/>
  <c r="C4877" i="1"/>
  <c r="K4876" i="1"/>
  <c r="J4876" i="1"/>
  <c r="I4876" i="1"/>
  <c r="F4876" i="1"/>
  <c r="C4876" i="1"/>
  <c r="K4875" i="1"/>
  <c r="J4875" i="1"/>
  <c r="I4875" i="1"/>
  <c r="F4875" i="1"/>
  <c r="C4875" i="1"/>
  <c r="K4874" i="1"/>
  <c r="J4874" i="1"/>
  <c r="I4874" i="1"/>
  <c r="F4874" i="1"/>
  <c r="C4874" i="1"/>
  <c r="J4873" i="1"/>
  <c r="K4873" i="1" s="1"/>
  <c r="I4873" i="1"/>
  <c r="F4873" i="1"/>
  <c r="C4873" i="1"/>
  <c r="J4872" i="1"/>
  <c r="K4872" i="1" s="1"/>
  <c r="I4872" i="1"/>
  <c r="F4872" i="1"/>
  <c r="C4872" i="1"/>
  <c r="K4871" i="1"/>
  <c r="J4871" i="1"/>
  <c r="I4871" i="1"/>
  <c r="F4871" i="1"/>
  <c r="C4871" i="1"/>
  <c r="K4870" i="1"/>
  <c r="J4870" i="1"/>
  <c r="I4870" i="1"/>
  <c r="F4870" i="1"/>
  <c r="C4870" i="1"/>
  <c r="J4869" i="1"/>
  <c r="K4869" i="1" s="1"/>
  <c r="I4869" i="1"/>
  <c r="F4869" i="1"/>
  <c r="C4869" i="1"/>
  <c r="K4868" i="1"/>
  <c r="J4868" i="1"/>
  <c r="I4868" i="1"/>
  <c r="F4868" i="1"/>
  <c r="C4868" i="1"/>
  <c r="J4867" i="1"/>
  <c r="K4867" i="1" s="1"/>
  <c r="I4867" i="1"/>
  <c r="F4867" i="1"/>
  <c r="C4867" i="1"/>
  <c r="K4866" i="1"/>
  <c r="J4866" i="1"/>
  <c r="I4866" i="1"/>
  <c r="F4866" i="1"/>
  <c r="C4866" i="1"/>
  <c r="J4865" i="1"/>
  <c r="K4865" i="1" s="1"/>
  <c r="I4865" i="1"/>
  <c r="F4865" i="1"/>
  <c r="C4865" i="1"/>
  <c r="K4864" i="1"/>
  <c r="J4864" i="1"/>
  <c r="I4864" i="1"/>
  <c r="F4864" i="1"/>
  <c r="C4864" i="1"/>
  <c r="K4863" i="1"/>
  <c r="J4863" i="1"/>
  <c r="I4863" i="1"/>
  <c r="F4863" i="1"/>
  <c r="C4863" i="1"/>
  <c r="K4862" i="1"/>
  <c r="J4862" i="1"/>
  <c r="I4862" i="1"/>
  <c r="F4862" i="1"/>
  <c r="C4862" i="1"/>
  <c r="J4861" i="1"/>
  <c r="K4861" i="1" s="1"/>
  <c r="I4861" i="1"/>
  <c r="F4861" i="1"/>
  <c r="C4861" i="1"/>
  <c r="J4860" i="1"/>
  <c r="K4860" i="1" s="1"/>
  <c r="I4860" i="1"/>
  <c r="F4860" i="1"/>
  <c r="C4860" i="1"/>
  <c r="K4859" i="1"/>
  <c r="J4859" i="1"/>
  <c r="I4859" i="1"/>
  <c r="F4859" i="1"/>
  <c r="C4859" i="1"/>
  <c r="K4858" i="1"/>
  <c r="J4858" i="1"/>
  <c r="I4858" i="1"/>
  <c r="F4858" i="1"/>
  <c r="C4858" i="1"/>
  <c r="J4857" i="1"/>
  <c r="K4857" i="1" s="1"/>
  <c r="I4857" i="1"/>
  <c r="F4857" i="1"/>
  <c r="C4857" i="1"/>
  <c r="J4856" i="1"/>
  <c r="K4856" i="1" s="1"/>
  <c r="I4856" i="1"/>
  <c r="F4856" i="1"/>
  <c r="C4856" i="1"/>
  <c r="J4855" i="1"/>
  <c r="K4855" i="1" s="1"/>
  <c r="I4855" i="1"/>
  <c r="F4855" i="1"/>
  <c r="C4855" i="1"/>
  <c r="K4854" i="1"/>
  <c r="J4854" i="1"/>
  <c r="I4854" i="1"/>
  <c r="F4854" i="1"/>
  <c r="C4854" i="1"/>
  <c r="J4853" i="1"/>
  <c r="K4853" i="1" s="1"/>
  <c r="I4853" i="1"/>
  <c r="F4853" i="1"/>
  <c r="C4853" i="1"/>
  <c r="K4852" i="1"/>
  <c r="J4852" i="1"/>
  <c r="I4852" i="1"/>
  <c r="F4852" i="1"/>
  <c r="C4852" i="1"/>
  <c r="J4851" i="1"/>
  <c r="K4851" i="1" s="1"/>
  <c r="I4851" i="1"/>
  <c r="F4851" i="1"/>
  <c r="C4851" i="1"/>
  <c r="K4850" i="1"/>
  <c r="J4850" i="1"/>
  <c r="I4850" i="1"/>
  <c r="F4850" i="1"/>
  <c r="C4850" i="1"/>
  <c r="J4849" i="1"/>
  <c r="K4849" i="1" s="1"/>
  <c r="I4849" i="1"/>
  <c r="F4849" i="1"/>
  <c r="C4849" i="1"/>
  <c r="K4848" i="1"/>
  <c r="J4848" i="1"/>
  <c r="I4848" i="1"/>
  <c r="F4848" i="1"/>
  <c r="C4848" i="1"/>
  <c r="K4847" i="1"/>
  <c r="J4847" i="1"/>
  <c r="I4847" i="1"/>
  <c r="F4847" i="1"/>
  <c r="C4847" i="1"/>
  <c r="K4846" i="1"/>
  <c r="J4846" i="1"/>
  <c r="I4846" i="1"/>
  <c r="F4846" i="1"/>
  <c r="C4846" i="1"/>
  <c r="J4845" i="1"/>
  <c r="K4845" i="1" s="1"/>
  <c r="I4845" i="1"/>
  <c r="F4845" i="1"/>
  <c r="C4845" i="1"/>
  <c r="J4844" i="1"/>
  <c r="K4844" i="1" s="1"/>
  <c r="I4844" i="1"/>
  <c r="F4844" i="1"/>
  <c r="C4844" i="1"/>
  <c r="K4843" i="1"/>
  <c r="J4843" i="1"/>
  <c r="I4843" i="1"/>
  <c r="F4843" i="1"/>
  <c r="C4843" i="1"/>
  <c r="K4842" i="1"/>
  <c r="J4842" i="1"/>
  <c r="I4842" i="1"/>
  <c r="F4842" i="1"/>
  <c r="C4842" i="1"/>
  <c r="J4841" i="1"/>
  <c r="K4841" i="1" s="1"/>
  <c r="I4841" i="1"/>
  <c r="F4841" i="1"/>
  <c r="C4841" i="1"/>
  <c r="J4840" i="1"/>
  <c r="K4840" i="1" s="1"/>
  <c r="I4840" i="1"/>
  <c r="F4840" i="1"/>
  <c r="C4840" i="1"/>
  <c r="J4839" i="1"/>
  <c r="K4839" i="1" s="1"/>
  <c r="I4839" i="1"/>
  <c r="F4839" i="1"/>
  <c r="C4839" i="1"/>
  <c r="K4838" i="1"/>
  <c r="J4838" i="1"/>
  <c r="I4838" i="1"/>
  <c r="F4838" i="1"/>
  <c r="C4838" i="1"/>
  <c r="J4837" i="1"/>
  <c r="K4837" i="1" s="1"/>
  <c r="I4837" i="1"/>
  <c r="F4837" i="1"/>
  <c r="C4837" i="1"/>
  <c r="K4836" i="1"/>
  <c r="J4836" i="1"/>
  <c r="I4836" i="1"/>
  <c r="F4836" i="1"/>
  <c r="C4836" i="1"/>
  <c r="J4835" i="1"/>
  <c r="K4835" i="1" s="1"/>
  <c r="I4835" i="1"/>
  <c r="F4835" i="1"/>
  <c r="C4835" i="1"/>
  <c r="K4834" i="1"/>
  <c r="J4834" i="1"/>
  <c r="I4834" i="1"/>
  <c r="F4834" i="1"/>
  <c r="C4834" i="1"/>
  <c r="J4833" i="1"/>
  <c r="K4833" i="1" s="1"/>
  <c r="I4833" i="1"/>
  <c r="F4833" i="1"/>
  <c r="C4833" i="1"/>
  <c r="K4832" i="1"/>
  <c r="J4832" i="1"/>
  <c r="I4832" i="1"/>
  <c r="F4832" i="1"/>
  <c r="C4832" i="1"/>
  <c r="K4831" i="1"/>
  <c r="J4831" i="1"/>
  <c r="I4831" i="1"/>
  <c r="F4831" i="1"/>
  <c r="C4831" i="1"/>
  <c r="K4830" i="1"/>
  <c r="J4830" i="1"/>
  <c r="I4830" i="1"/>
  <c r="F4830" i="1"/>
  <c r="C4830" i="1"/>
  <c r="J4829" i="1"/>
  <c r="K4829" i="1" s="1"/>
  <c r="I4829" i="1"/>
  <c r="F4829" i="1"/>
  <c r="C4829" i="1"/>
  <c r="J4828" i="1"/>
  <c r="K4828" i="1" s="1"/>
  <c r="I4828" i="1"/>
  <c r="F4828" i="1"/>
  <c r="C4828" i="1"/>
  <c r="K4827" i="1"/>
  <c r="J4827" i="1"/>
  <c r="I4827" i="1"/>
  <c r="F4827" i="1"/>
  <c r="C4827" i="1"/>
  <c r="K4826" i="1"/>
  <c r="J4826" i="1"/>
  <c r="I4826" i="1"/>
  <c r="F4826" i="1"/>
  <c r="C4826" i="1"/>
  <c r="J4825" i="1"/>
  <c r="K4825" i="1" s="1"/>
  <c r="I4825" i="1"/>
  <c r="F4825" i="1"/>
  <c r="C4825" i="1"/>
  <c r="J4824" i="1"/>
  <c r="K4824" i="1" s="1"/>
  <c r="I4824" i="1"/>
  <c r="F4824" i="1"/>
  <c r="C4824" i="1"/>
  <c r="J4823" i="1"/>
  <c r="K4823" i="1" s="1"/>
  <c r="I4823" i="1"/>
  <c r="F4823" i="1"/>
  <c r="C4823" i="1"/>
  <c r="K4822" i="1"/>
  <c r="J4822" i="1"/>
  <c r="I4822" i="1"/>
  <c r="F4822" i="1"/>
  <c r="C4822" i="1"/>
  <c r="J4821" i="1"/>
  <c r="K4821" i="1" s="1"/>
  <c r="I4821" i="1"/>
  <c r="F4821" i="1"/>
  <c r="C4821" i="1"/>
  <c r="K4820" i="1"/>
  <c r="J4820" i="1"/>
  <c r="I4820" i="1"/>
  <c r="F4820" i="1"/>
  <c r="C4820" i="1"/>
  <c r="J4819" i="1"/>
  <c r="K4819" i="1" s="1"/>
  <c r="I4819" i="1"/>
  <c r="F4819" i="1"/>
  <c r="C4819" i="1"/>
  <c r="K4818" i="1"/>
  <c r="J4818" i="1"/>
  <c r="I4818" i="1"/>
  <c r="F4818" i="1"/>
  <c r="C4818" i="1"/>
  <c r="J4817" i="1"/>
  <c r="K4817" i="1" s="1"/>
  <c r="I4817" i="1"/>
  <c r="F4817" i="1"/>
  <c r="C4817" i="1"/>
  <c r="K4816" i="1"/>
  <c r="J4816" i="1"/>
  <c r="I4816" i="1"/>
  <c r="F4816" i="1"/>
  <c r="C4816" i="1"/>
  <c r="K4815" i="1"/>
  <c r="J4815" i="1"/>
  <c r="I4815" i="1"/>
  <c r="F4815" i="1"/>
  <c r="C4815" i="1"/>
  <c r="K4814" i="1"/>
  <c r="J4814" i="1"/>
  <c r="I4814" i="1"/>
  <c r="F4814" i="1"/>
  <c r="C4814" i="1"/>
  <c r="J4813" i="1"/>
  <c r="K4813" i="1" s="1"/>
  <c r="I4813" i="1"/>
  <c r="F4813" i="1"/>
  <c r="C4813" i="1"/>
  <c r="J4812" i="1"/>
  <c r="K4812" i="1" s="1"/>
  <c r="I4812" i="1"/>
  <c r="F4812" i="1"/>
  <c r="C4812" i="1"/>
  <c r="K4811" i="1"/>
  <c r="J4811" i="1"/>
  <c r="I4811" i="1"/>
  <c r="F4811" i="1"/>
  <c r="C4811" i="1"/>
  <c r="K4810" i="1"/>
  <c r="J4810" i="1"/>
  <c r="I4810" i="1"/>
  <c r="F4810" i="1"/>
  <c r="C4810" i="1"/>
  <c r="J4809" i="1"/>
  <c r="K4809" i="1" s="1"/>
  <c r="I4809" i="1"/>
  <c r="F4809" i="1"/>
  <c r="C4809" i="1"/>
  <c r="J4808" i="1"/>
  <c r="K4808" i="1" s="1"/>
  <c r="I4808" i="1"/>
  <c r="F4808" i="1"/>
  <c r="C4808" i="1"/>
  <c r="J4807" i="1"/>
  <c r="K4807" i="1" s="1"/>
  <c r="I4807" i="1"/>
  <c r="F4807" i="1"/>
  <c r="C4807" i="1"/>
  <c r="K4806" i="1"/>
  <c r="J4806" i="1"/>
  <c r="I4806" i="1"/>
  <c r="F4806" i="1"/>
  <c r="C4806" i="1"/>
  <c r="J4805" i="1"/>
  <c r="K4805" i="1" s="1"/>
  <c r="I4805" i="1"/>
  <c r="F4805" i="1"/>
  <c r="C4805" i="1"/>
  <c r="K4804" i="1"/>
  <c r="J4804" i="1"/>
  <c r="I4804" i="1"/>
  <c r="F4804" i="1"/>
  <c r="C4804" i="1"/>
  <c r="J4803" i="1"/>
  <c r="K4803" i="1" s="1"/>
  <c r="I4803" i="1"/>
  <c r="F4803" i="1"/>
  <c r="C4803" i="1"/>
  <c r="K4802" i="1"/>
  <c r="J4802" i="1"/>
  <c r="I4802" i="1"/>
  <c r="F4802" i="1"/>
  <c r="C4802" i="1"/>
  <c r="J4801" i="1"/>
  <c r="K4801" i="1" s="1"/>
  <c r="I4801" i="1"/>
  <c r="F4801" i="1"/>
  <c r="C4801" i="1"/>
  <c r="K4800" i="1"/>
  <c r="J4800" i="1"/>
  <c r="I4800" i="1"/>
  <c r="F4800" i="1"/>
  <c r="C4800" i="1"/>
  <c r="K4799" i="1"/>
  <c r="J4799" i="1"/>
  <c r="I4799" i="1"/>
  <c r="F4799" i="1"/>
  <c r="C4799" i="1"/>
  <c r="K4798" i="1"/>
  <c r="J4798" i="1"/>
  <c r="I4798" i="1"/>
  <c r="F4798" i="1"/>
  <c r="C4798" i="1"/>
  <c r="J4797" i="1"/>
  <c r="K4797" i="1" s="1"/>
  <c r="I4797" i="1"/>
  <c r="F4797" i="1"/>
  <c r="C4797" i="1"/>
  <c r="J4796" i="1"/>
  <c r="K4796" i="1" s="1"/>
  <c r="I4796" i="1"/>
  <c r="F4796" i="1"/>
  <c r="C4796" i="1"/>
  <c r="K4795" i="1"/>
  <c r="J4795" i="1"/>
  <c r="I4795" i="1"/>
  <c r="F4795" i="1"/>
  <c r="C4795" i="1"/>
  <c r="K4794" i="1"/>
  <c r="J4794" i="1"/>
  <c r="I4794" i="1"/>
  <c r="F4794" i="1"/>
  <c r="C4794" i="1"/>
  <c r="J4793" i="1"/>
  <c r="K4793" i="1" s="1"/>
  <c r="I4793" i="1"/>
  <c r="F4793" i="1"/>
  <c r="C4793" i="1"/>
  <c r="J4792" i="1"/>
  <c r="K4792" i="1" s="1"/>
  <c r="I4792" i="1"/>
  <c r="F4792" i="1"/>
  <c r="C4792" i="1"/>
  <c r="J4791" i="1"/>
  <c r="K4791" i="1" s="1"/>
  <c r="I4791" i="1"/>
  <c r="F4791" i="1"/>
  <c r="C4791" i="1"/>
  <c r="K4790" i="1"/>
  <c r="J4790" i="1"/>
  <c r="I4790" i="1"/>
  <c r="F4790" i="1"/>
  <c r="C4790" i="1"/>
  <c r="J4789" i="1"/>
  <c r="K4789" i="1" s="1"/>
  <c r="I4789" i="1"/>
  <c r="F4789" i="1"/>
  <c r="C4789" i="1"/>
  <c r="K4788" i="1"/>
  <c r="J4788" i="1"/>
  <c r="I4788" i="1"/>
  <c r="F4788" i="1"/>
  <c r="C4788" i="1"/>
  <c r="J4787" i="1"/>
  <c r="K4787" i="1" s="1"/>
  <c r="I4787" i="1"/>
  <c r="F4787" i="1"/>
  <c r="C4787" i="1"/>
  <c r="K4786" i="1"/>
  <c r="J4786" i="1"/>
  <c r="I4786" i="1"/>
  <c r="F4786" i="1"/>
  <c r="C4786" i="1"/>
  <c r="J4785" i="1"/>
  <c r="K4785" i="1" s="1"/>
  <c r="I4785" i="1"/>
  <c r="F4785" i="1"/>
  <c r="C4785" i="1"/>
  <c r="K4784" i="1"/>
  <c r="J4784" i="1"/>
  <c r="I4784" i="1"/>
  <c r="F4784" i="1"/>
  <c r="C4784" i="1"/>
  <c r="K4783" i="1"/>
  <c r="J4783" i="1"/>
  <c r="I4783" i="1"/>
  <c r="F4783" i="1"/>
  <c r="C4783" i="1"/>
  <c r="K4782" i="1"/>
  <c r="J4782" i="1"/>
  <c r="I4782" i="1"/>
  <c r="F4782" i="1"/>
  <c r="C4782" i="1"/>
  <c r="J4781" i="1"/>
  <c r="K4781" i="1" s="1"/>
  <c r="I4781" i="1"/>
  <c r="F4781" i="1"/>
  <c r="C4781" i="1"/>
  <c r="J4780" i="1"/>
  <c r="K4780" i="1" s="1"/>
  <c r="I4780" i="1"/>
  <c r="F4780" i="1"/>
  <c r="C4780" i="1"/>
  <c r="K4779" i="1"/>
  <c r="J4779" i="1"/>
  <c r="I4779" i="1"/>
  <c r="F4779" i="1"/>
  <c r="C4779" i="1"/>
  <c r="K4778" i="1"/>
  <c r="J4778" i="1"/>
  <c r="I4778" i="1"/>
  <c r="F4778" i="1"/>
  <c r="C4778" i="1"/>
  <c r="J4777" i="1"/>
  <c r="K4777" i="1" s="1"/>
  <c r="I4777" i="1"/>
  <c r="F4777" i="1"/>
  <c r="C4777" i="1"/>
  <c r="J4776" i="1"/>
  <c r="K4776" i="1" s="1"/>
  <c r="I4776" i="1"/>
  <c r="F4776" i="1"/>
  <c r="C4776" i="1"/>
  <c r="J4775" i="1"/>
  <c r="K4775" i="1" s="1"/>
  <c r="I4775" i="1"/>
  <c r="F4775" i="1"/>
  <c r="C4775" i="1"/>
  <c r="K4774" i="1"/>
  <c r="J4774" i="1"/>
  <c r="I4774" i="1"/>
  <c r="F4774" i="1"/>
  <c r="C4774" i="1"/>
  <c r="J4773" i="1"/>
  <c r="K4773" i="1" s="1"/>
  <c r="I4773" i="1"/>
  <c r="F4773" i="1"/>
  <c r="C4773" i="1"/>
  <c r="K4772" i="1"/>
  <c r="J4772" i="1"/>
  <c r="I4772" i="1"/>
  <c r="F4772" i="1"/>
  <c r="C4772" i="1"/>
  <c r="J4771" i="1"/>
  <c r="K4771" i="1" s="1"/>
  <c r="I4771" i="1"/>
  <c r="F4771" i="1"/>
  <c r="C4771" i="1"/>
  <c r="K4770" i="1"/>
  <c r="J4770" i="1"/>
  <c r="I4770" i="1"/>
  <c r="F4770" i="1"/>
  <c r="C4770" i="1"/>
  <c r="J4769" i="1"/>
  <c r="K4769" i="1" s="1"/>
  <c r="I4769" i="1"/>
  <c r="F4769" i="1"/>
  <c r="C4769" i="1"/>
  <c r="J4768" i="1"/>
  <c r="K4768" i="1" s="1"/>
  <c r="I4768" i="1"/>
  <c r="F4768" i="1"/>
  <c r="C4768" i="1"/>
  <c r="K4767" i="1"/>
  <c r="J4767" i="1"/>
  <c r="I4767" i="1"/>
  <c r="F4767" i="1"/>
  <c r="C4767" i="1"/>
  <c r="K4766" i="1"/>
  <c r="J4766" i="1"/>
  <c r="I4766" i="1"/>
  <c r="F4766" i="1"/>
  <c r="C4766" i="1"/>
  <c r="J4765" i="1"/>
  <c r="K4765" i="1" s="1"/>
  <c r="I4765" i="1"/>
  <c r="F4765" i="1"/>
  <c r="C4765" i="1"/>
  <c r="K4764" i="1"/>
  <c r="J4764" i="1"/>
  <c r="I4764" i="1"/>
  <c r="F4764" i="1"/>
  <c r="C4764" i="1"/>
  <c r="J4763" i="1"/>
  <c r="K4763" i="1" s="1"/>
  <c r="I4763" i="1"/>
  <c r="F4763" i="1"/>
  <c r="C4763" i="1"/>
  <c r="K4762" i="1"/>
  <c r="J4762" i="1"/>
  <c r="I4762" i="1"/>
  <c r="F4762" i="1"/>
  <c r="C4762" i="1"/>
  <c r="J4761" i="1"/>
  <c r="K4761" i="1" s="1"/>
  <c r="I4761" i="1"/>
  <c r="F4761" i="1"/>
  <c r="C4761" i="1"/>
  <c r="J4760" i="1"/>
  <c r="K4760" i="1" s="1"/>
  <c r="I4760" i="1"/>
  <c r="F4760" i="1"/>
  <c r="C4760" i="1"/>
  <c r="K4759" i="1"/>
  <c r="J4759" i="1"/>
  <c r="I4759" i="1"/>
  <c r="F4759" i="1"/>
  <c r="C4759" i="1"/>
  <c r="K4758" i="1"/>
  <c r="J4758" i="1"/>
  <c r="I4758" i="1"/>
  <c r="F4758" i="1"/>
  <c r="C4758" i="1"/>
  <c r="J4757" i="1"/>
  <c r="K4757" i="1" s="1"/>
  <c r="I4757" i="1"/>
  <c r="F4757" i="1"/>
  <c r="C4757" i="1"/>
  <c r="K4756" i="1"/>
  <c r="J4756" i="1"/>
  <c r="I4756" i="1"/>
  <c r="F4756" i="1"/>
  <c r="C4756" i="1"/>
  <c r="J4755" i="1"/>
  <c r="K4755" i="1" s="1"/>
  <c r="I4755" i="1"/>
  <c r="F4755" i="1"/>
  <c r="C4755" i="1"/>
  <c r="K4754" i="1"/>
  <c r="J4754" i="1"/>
  <c r="I4754" i="1"/>
  <c r="F4754" i="1"/>
  <c r="C4754" i="1"/>
  <c r="J4753" i="1"/>
  <c r="K4753" i="1" s="1"/>
  <c r="I4753" i="1"/>
  <c r="F4753" i="1"/>
  <c r="C4753" i="1"/>
  <c r="K4752" i="1"/>
  <c r="J4752" i="1"/>
  <c r="I4752" i="1"/>
  <c r="F4752" i="1"/>
  <c r="C4752" i="1"/>
  <c r="J4751" i="1"/>
  <c r="K4751" i="1" s="1"/>
  <c r="I4751" i="1"/>
  <c r="F4751" i="1"/>
  <c r="C4751" i="1"/>
  <c r="K4750" i="1"/>
  <c r="J4750" i="1"/>
  <c r="I4750" i="1"/>
  <c r="F4750" i="1"/>
  <c r="C4750" i="1"/>
  <c r="J4749" i="1"/>
  <c r="K4749" i="1" s="1"/>
  <c r="I4749" i="1"/>
  <c r="F4749" i="1"/>
  <c r="C4749" i="1"/>
  <c r="J4748" i="1"/>
  <c r="K4748" i="1" s="1"/>
  <c r="I4748" i="1"/>
  <c r="F4748" i="1"/>
  <c r="C4748" i="1"/>
  <c r="K4747" i="1"/>
  <c r="J4747" i="1"/>
  <c r="I4747" i="1"/>
  <c r="F4747" i="1"/>
  <c r="C4747" i="1"/>
  <c r="K4746" i="1"/>
  <c r="J4746" i="1"/>
  <c r="I4746" i="1"/>
  <c r="F4746" i="1"/>
  <c r="C4746" i="1"/>
  <c r="J4745" i="1"/>
  <c r="K4745" i="1" s="1"/>
  <c r="I4745" i="1"/>
  <c r="F4745" i="1"/>
  <c r="C4745" i="1"/>
  <c r="K4744" i="1"/>
  <c r="J4744" i="1"/>
  <c r="I4744" i="1"/>
  <c r="F4744" i="1"/>
  <c r="C4744" i="1"/>
  <c r="J4743" i="1"/>
  <c r="K4743" i="1" s="1"/>
  <c r="I4743" i="1"/>
  <c r="F4743" i="1"/>
  <c r="C4743" i="1"/>
  <c r="K4742" i="1"/>
  <c r="J4742" i="1"/>
  <c r="I4742" i="1"/>
  <c r="F4742" i="1"/>
  <c r="C4742" i="1"/>
  <c r="J4741" i="1"/>
  <c r="K4741" i="1" s="1"/>
  <c r="I4741" i="1"/>
  <c r="F4741" i="1"/>
  <c r="C4741" i="1"/>
  <c r="K4740" i="1"/>
  <c r="J4740" i="1"/>
  <c r="I4740" i="1"/>
  <c r="F4740" i="1"/>
  <c r="C4740" i="1"/>
  <c r="K4739" i="1"/>
  <c r="J4739" i="1"/>
  <c r="I4739" i="1"/>
  <c r="F4739" i="1"/>
  <c r="C4739" i="1"/>
  <c r="K4738" i="1"/>
  <c r="J4738" i="1"/>
  <c r="I4738" i="1"/>
  <c r="F4738" i="1"/>
  <c r="C4738" i="1"/>
  <c r="J4737" i="1"/>
  <c r="K4737" i="1" s="1"/>
  <c r="I4737" i="1"/>
  <c r="F4737" i="1"/>
  <c r="C4737" i="1"/>
  <c r="J4736" i="1"/>
  <c r="K4736" i="1" s="1"/>
  <c r="I4736" i="1"/>
  <c r="F4736" i="1"/>
  <c r="C4736" i="1"/>
  <c r="K4735" i="1"/>
  <c r="J4735" i="1"/>
  <c r="I4735" i="1"/>
  <c r="F4735" i="1"/>
  <c r="C4735" i="1"/>
  <c r="K4734" i="1"/>
  <c r="J4734" i="1"/>
  <c r="I4734" i="1"/>
  <c r="F4734" i="1"/>
  <c r="C4734" i="1"/>
  <c r="J4733" i="1"/>
  <c r="K4733" i="1" s="1"/>
  <c r="I4733" i="1"/>
  <c r="F4733" i="1"/>
  <c r="C4733" i="1"/>
  <c r="J4732" i="1"/>
  <c r="K4732" i="1" s="1"/>
  <c r="I4732" i="1"/>
  <c r="F4732" i="1"/>
  <c r="C4732" i="1"/>
  <c r="K4731" i="1"/>
  <c r="J4731" i="1"/>
  <c r="I4731" i="1"/>
  <c r="F4731" i="1"/>
  <c r="C4731" i="1"/>
  <c r="K4730" i="1"/>
  <c r="J4730" i="1"/>
  <c r="I4730" i="1"/>
  <c r="F4730" i="1"/>
  <c r="C4730" i="1"/>
  <c r="J4729" i="1"/>
  <c r="K4729" i="1" s="1"/>
  <c r="I4729" i="1"/>
  <c r="F4729" i="1"/>
  <c r="C4729" i="1"/>
  <c r="J4728" i="1"/>
  <c r="K4728" i="1" s="1"/>
  <c r="I4728" i="1"/>
  <c r="F4728" i="1"/>
  <c r="C4728" i="1"/>
  <c r="J4727" i="1"/>
  <c r="K4727" i="1" s="1"/>
  <c r="I4727" i="1"/>
  <c r="F4727" i="1"/>
  <c r="C4727" i="1"/>
  <c r="K4726" i="1"/>
  <c r="J4726" i="1"/>
  <c r="I4726" i="1"/>
  <c r="F4726" i="1"/>
  <c r="C4726" i="1"/>
  <c r="J4725" i="1"/>
  <c r="K4725" i="1" s="1"/>
  <c r="I4725" i="1"/>
  <c r="F4725" i="1"/>
  <c r="C4725" i="1"/>
  <c r="K4724" i="1"/>
  <c r="J4724" i="1"/>
  <c r="I4724" i="1"/>
  <c r="F4724" i="1"/>
  <c r="C4724" i="1"/>
  <c r="K4723" i="1"/>
  <c r="J4723" i="1"/>
  <c r="I4723" i="1"/>
  <c r="F4723" i="1"/>
  <c r="C4723" i="1"/>
  <c r="K4722" i="1"/>
  <c r="J4722" i="1"/>
  <c r="I4722" i="1"/>
  <c r="F4722" i="1"/>
  <c r="C4722" i="1"/>
  <c r="J4721" i="1"/>
  <c r="K4721" i="1" s="1"/>
  <c r="I4721" i="1"/>
  <c r="F4721" i="1"/>
  <c r="C4721" i="1"/>
  <c r="J4720" i="1"/>
  <c r="K4720" i="1" s="1"/>
  <c r="I4720" i="1"/>
  <c r="F4720" i="1"/>
  <c r="C4720" i="1"/>
  <c r="K4719" i="1"/>
  <c r="J4719" i="1"/>
  <c r="I4719" i="1"/>
  <c r="F4719" i="1"/>
  <c r="C4719" i="1"/>
  <c r="K4718" i="1"/>
  <c r="J4718" i="1"/>
  <c r="I4718" i="1"/>
  <c r="F4718" i="1"/>
  <c r="C4718" i="1"/>
  <c r="J4717" i="1"/>
  <c r="K4717" i="1" s="1"/>
  <c r="I4717" i="1"/>
  <c r="F4717" i="1"/>
  <c r="C4717" i="1"/>
  <c r="J4716" i="1"/>
  <c r="K4716" i="1" s="1"/>
  <c r="I4716" i="1"/>
  <c r="F4716" i="1"/>
  <c r="C4716" i="1"/>
  <c r="J4715" i="1"/>
  <c r="K4715" i="1" s="1"/>
  <c r="I4715" i="1"/>
  <c r="F4715" i="1"/>
  <c r="C4715" i="1"/>
  <c r="K4714" i="1"/>
  <c r="J4714" i="1"/>
  <c r="I4714" i="1"/>
  <c r="F4714" i="1"/>
  <c r="C4714" i="1"/>
  <c r="J4713" i="1"/>
  <c r="K4713" i="1" s="1"/>
  <c r="I4713" i="1"/>
  <c r="F4713" i="1"/>
  <c r="C4713" i="1"/>
  <c r="J4712" i="1"/>
  <c r="K4712" i="1" s="1"/>
  <c r="I4712" i="1"/>
  <c r="F4712" i="1"/>
  <c r="C4712" i="1"/>
  <c r="J4711" i="1"/>
  <c r="K4711" i="1" s="1"/>
  <c r="I4711" i="1"/>
  <c r="F4711" i="1"/>
  <c r="C4711" i="1"/>
  <c r="K4710" i="1"/>
  <c r="J4710" i="1"/>
  <c r="I4710" i="1"/>
  <c r="F4710" i="1"/>
  <c r="C4710" i="1"/>
  <c r="J4709" i="1"/>
  <c r="K4709" i="1" s="1"/>
  <c r="I4709" i="1"/>
  <c r="F4709" i="1"/>
  <c r="C4709" i="1"/>
  <c r="K4708" i="1"/>
  <c r="J4708" i="1"/>
  <c r="I4708" i="1"/>
  <c r="F4708" i="1"/>
  <c r="C4708" i="1"/>
  <c r="K4707" i="1"/>
  <c r="J4707" i="1"/>
  <c r="I4707" i="1"/>
  <c r="F4707" i="1"/>
  <c r="C4707" i="1"/>
  <c r="K4706" i="1"/>
  <c r="J4706" i="1"/>
  <c r="I4706" i="1"/>
  <c r="F4706" i="1"/>
  <c r="C4706" i="1"/>
  <c r="J4705" i="1"/>
  <c r="K4705" i="1" s="1"/>
  <c r="I4705" i="1"/>
  <c r="F4705" i="1"/>
  <c r="C4705" i="1"/>
  <c r="J4704" i="1"/>
  <c r="K4704" i="1" s="1"/>
  <c r="I4704" i="1"/>
  <c r="F4704" i="1"/>
  <c r="C4704" i="1"/>
  <c r="K4703" i="1"/>
  <c r="J4703" i="1"/>
  <c r="I4703" i="1"/>
  <c r="F4703" i="1"/>
  <c r="C4703" i="1"/>
  <c r="K4702" i="1"/>
  <c r="J4702" i="1"/>
  <c r="I4702" i="1"/>
  <c r="F4702" i="1"/>
  <c r="C4702" i="1"/>
  <c r="J4701" i="1"/>
  <c r="K4701" i="1" s="1"/>
  <c r="I4701" i="1"/>
  <c r="F4701" i="1"/>
  <c r="C4701" i="1"/>
  <c r="J4700" i="1"/>
  <c r="K4700" i="1" s="1"/>
  <c r="I4700" i="1"/>
  <c r="F4700" i="1"/>
  <c r="C4700" i="1"/>
  <c r="J4699" i="1"/>
  <c r="K4699" i="1" s="1"/>
  <c r="I4699" i="1"/>
  <c r="F4699" i="1"/>
  <c r="C4699" i="1"/>
  <c r="K4698" i="1"/>
  <c r="J4698" i="1"/>
  <c r="I4698" i="1"/>
  <c r="F4698" i="1"/>
  <c r="C4698" i="1"/>
  <c r="J4697" i="1"/>
  <c r="K4697" i="1" s="1"/>
  <c r="I4697" i="1"/>
  <c r="F4697" i="1"/>
  <c r="C4697" i="1"/>
  <c r="K4696" i="1"/>
  <c r="J4696" i="1"/>
  <c r="I4696" i="1"/>
  <c r="F4696" i="1"/>
  <c r="C4696" i="1"/>
  <c r="J4695" i="1"/>
  <c r="K4695" i="1" s="1"/>
  <c r="I4695" i="1"/>
  <c r="F4695" i="1"/>
  <c r="C4695" i="1"/>
  <c r="K4694" i="1"/>
  <c r="J4694" i="1"/>
  <c r="I4694" i="1"/>
  <c r="F4694" i="1"/>
  <c r="C4694" i="1"/>
  <c r="J4693" i="1"/>
  <c r="K4693" i="1" s="1"/>
  <c r="I4693" i="1"/>
  <c r="F4693" i="1"/>
  <c r="C4693" i="1"/>
  <c r="K4692" i="1"/>
  <c r="J4692" i="1"/>
  <c r="I4692" i="1"/>
  <c r="F4692" i="1"/>
  <c r="C4692" i="1"/>
  <c r="K4691" i="1"/>
  <c r="J4691" i="1"/>
  <c r="I4691" i="1"/>
  <c r="F4691" i="1"/>
  <c r="C4691" i="1"/>
  <c r="K4690" i="1"/>
  <c r="J4690" i="1"/>
  <c r="I4690" i="1"/>
  <c r="F4690" i="1"/>
  <c r="C4690" i="1"/>
  <c r="J4689" i="1"/>
  <c r="K4689" i="1" s="1"/>
  <c r="I4689" i="1"/>
  <c r="F4689" i="1"/>
  <c r="C4689" i="1"/>
  <c r="J4688" i="1"/>
  <c r="K4688" i="1" s="1"/>
  <c r="I4688" i="1"/>
  <c r="F4688" i="1"/>
  <c r="C4688" i="1"/>
  <c r="K4687" i="1"/>
  <c r="J4687" i="1"/>
  <c r="I4687" i="1"/>
  <c r="F4687" i="1"/>
  <c r="C4687" i="1"/>
  <c r="K4686" i="1"/>
  <c r="J4686" i="1"/>
  <c r="I4686" i="1"/>
  <c r="F4686" i="1"/>
  <c r="C4686" i="1"/>
  <c r="J4685" i="1"/>
  <c r="K4685" i="1" s="1"/>
  <c r="I4685" i="1"/>
  <c r="F4685" i="1"/>
  <c r="C4685" i="1"/>
  <c r="J4684" i="1"/>
  <c r="K4684" i="1" s="1"/>
  <c r="I4684" i="1"/>
  <c r="F4684" i="1"/>
  <c r="C4684" i="1"/>
  <c r="K4683" i="1"/>
  <c r="J4683" i="1"/>
  <c r="I4683" i="1"/>
  <c r="F4683" i="1"/>
  <c r="C4683" i="1"/>
  <c r="K4682" i="1"/>
  <c r="J4682" i="1"/>
  <c r="I4682" i="1"/>
  <c r="F4682" i="1"/>
  <c r="C4682" i="1"/>
  <c r="J4681" i="1"/>
  <c r="K4681" i="1" s="1"/>
  <c r="I4681" i="1"/>
  <c r="F4681" i="1"/>
  <c r="C4681" i="1"/>
  <c r="K4680" i="1"/>
  <c r="J4680" i="1"/>
  <c r="I4680" i="1"/>
  <c r="F4680" i="1"/>
  <c r="C4680" i="1"/>
  <c r="J4679" i="1"/>
  <c r="K4679" i="1" s="1"/>
  <c r="I4679" i="1"/>
  <c r="F4679" i="1"/>
  <c r="C4679" i="1"/>
  <c r="K4678" i="1"/>
  <c r="J4678" i="1"/>
  <c r="I4678" i="1"/>
  <c r="F4678" i="1"/>
  <c r="C4678" i="1"/>
  <c r="J4677" i="1"/>
  <c r="K4677" i="1" s="1"/>
  <c r="I4677" i="1"/>
  <c r="F4677" i="1"/>
  <c r="C4677" i="1"/>
  <c r="K4676" i="1"/>
  <c r="J4676" i="1"/>
  <c r="I4676" i="1"/>
  <c r="F4676" i="1"/>
  <c r="C4676" i="1"/>
  <c r="K4675" i="1"/>
  <c r="J4675" i="1"/>
  <c r="I4675" i="1"/>
  <c r="F4675" i="1"/>
  <c r="C4675" i="1"/>
  <c r="K4674" i="1"/>
  <c r="J4674" i="1"/>
  <c r="I4674" i="1"/>
  <c r="F4674" i="1"/>
  <c r="C4674" i="1"/>
  <c r="J4673" i="1"/>
  <c r="K4673" i="1" s="1"/>
  <c r="I4673" i="1"/>
  <c r="F4673" i="1"/>
  <c r="C4673" i="1"/>
  <c r="J4672" i="1"/>
  <c r="K4672" i="1" s="1"/>
  <c r="I4672" i="1"/>
  <c r="F4672" i="1"/>
  <c r="C4672" i="1"/>
  <c r="K4671" i="1"/>
  <c r="J4671" i="1"/>
  <c r="I4671" i="1"/>
  <c r="F4671" i="1"/>
  <c r="C4671" i="1"/>
  <c r="K4670" i="1"/>
  <c r="J4670" i="1"/>
  <c r="I4670" i="1"/>
  <c r="F4670" i="1"/>
  <c r="C4670" i="1"/>
  <c r="J4669" i="1"/>
  <c r="K4669" i="1" s="1"/>
  <c r="I4669" i="1"/>
  <c r="F4669" i="1"/>
  <c r="C4669" i="1"/>
  <c r="J4668" i="1"/>
  <c r="K4668" i="1" s="1"/>
  <c r="I4668" i="1"/>
  <c r="F4668" i="1"/>
  <c r="C4668" i="1"/>
  <c r="J4667" i="1"/>
  <c r="K4667" i="1" s="1"/>
  <c r="I4667" i="1"/>
  <c r="F4667" i="1"/>
  <c r="C4667" i="1"/>
  <c r="K4666" i="1"/>
  <c r="J4666" i="1"/>
  <c r="I4666" i="1"/>
  <c r="F4666" i="1"/>
  <c r="C4666" i="1"/>
  <c r="J4665" i="1"/>
  <c r="K4665" i="1" s="1"/>
  <c r="I4665" i="1"/>
  <c r="F4665" i="1"/>
  <c r="C4665" i="1"/>
  <c r="J4664" i="1"/>
  <c r="K4664" i="1" s="1"/>
  <c r="I4664" i="1"/>
  <c r="F4664" i="1"/>
  <c r="C4664" i="1"/>
  <c r="J4663" i="1"/>
  <c r="K4663" i="1" s="1"/>
  <c r="I4663" i="1"/>
  <c r="F4663" i="1"/>
  <c r="C4663" i="1"/>
  <c r="K4662" i="1"/>
  <c r="J4662" i="1"/>
  <c r="I4662" i="1"/>
  <c r="F4662" i="1"/>
  <c r="C4662" i="1"/>
  <c r="J4661" i="1"/>
  <c r="K4661" i="1" s="1"/>
  <c r="I4661" i="1"/>
  <c r="F4661" i="1"/>
  <c r="C4661" i="1"/>
  <c r="K4660" i="1"/>
  <c r="J4660" i="1"/>
  <c r="I4660" i="1"/>
  <c r="F4660" i="1"/>
  <c r="C4660" i="1"/>
  <c r="K4659" i="1"/>
  <c r="J4659" i="1"/>
  <c r="I4659" i="1"/>
  <c r="F4659" i="1"/>
  <c r="C4659" i="1"/>
  <c r="K4658" i="1"/>
  <c r="J4658" i="1"/>
  <c r="I4658" i="1"/>
  <c r="F4658" i="1"/>
  <c r="C4658" i="1"/>
  <c r="J4657" i="1"/>
  <c r="K4657" i="1" s="1"/>
  <c r="I4657" i="1"/>
  <c r="F4657" i="1"/>
  <c r="C4657" i="1"/>
  <c r="J4656" i="1"/>
  <c r="K4656" i="1" s="1"/>
  <c r="I4656" i="1"/>
  <c r="F4656" i="1"/>
  <c r="C4656" i="1"/>
  <c r="K4655" i="1"/>
  <c r="J4655" i="1"/>
  <c r="I4655" i="1"/>
  <c r="F4655" i="1"/>
  <c r="C4655" i="1"/>
  <c r="K4654" i="1"/>
  <c r="J4654" i="1"/>
  <c r="I4654" i="1"/>
  <c r="F4654" i="1"/>
  <c r="C4654" i="1"/>
  <c r="J4653" i="1"/>
  <c r="K4653" i="1" s="1"/>
  <c r="I4653" i="1"/>
  <c r="F4653" i="1"/>
  <c r="C4653" i="1"/>
  <c r="J4652" i="1"/>
  <c r="K4652" i="1" s="1"/>
  <c r="I4652" i="1"/>
  <c r="F4652" i="1"/>
  <c r="C4652" i="1"/>
  <c r="J4651" i="1"/>
  <c r="K4651" i="1" s="1"/>
  <c r="I4651" i="1"/>
  <c r="F4651" i="1"/>
  <c r="C4651" i="1"/>
  <c r="K4650" i="1"/>
  <c r="J4650" i="1"/>
  <c r="I4650" i="1"/>
  <c r="F4650" i="1"/>
  <c r="C4650" i="1"/>
  <c r="J4649" i="1"/>
  <c r="K4649" i="1" s="1"/>
  <c r="I4649" i="1"/>
  <c r="F4649" i="1"/>
  <c r="C4649" i="1"/>
  <c r="J4648" i="1"/>
  <c r="K4648" i="1" s="1"/>
  <c r="I4648" i="1"/>
  <c r="F4648" i="1"/>
  <c r="C4648" i="1"/>
  <c r="J4647" i="1"/>
  <c r="K4647" i="1" s="1"/>
  <c r="I4647" i="1"/>
  <c r="F4647" i="1"/>
  <c r="C4647" i="1"/>
  <c r="K4646" i="1"/>
  <c r="J4646" i="1"/>
  <c r="I4646" i="1"/>
  <c r="F4646" i="1"/>
  <c r="C4646" i="1"/>
  <c r="J4645" i="1"/>
  <c r="K4645" i="1" s="1"/>
  <c r="I4645" i="1"/>
  <c r="F4645" i="1"/>
  <c r="C4645" i="1"/>
  <c r="K4644" i="1"/>
  <c r="J4644" i="1"/>
  <c r="I4644" i="1"/>
  <c r="F4644" i="1"/>
  <c r="C4644" i="1"/>
  <c r="J4643" i="1"/>
  <c r="K4643" i="1" s="1"/>
  <c r="I4643" i="1"/>
  <c r="F4643" i="1"/>
  <c r="C4643" i="1"/>
  <c r="K4642" i="1"/>
  <c r="J4642" i="1"/>
  <c r="I4642" i="1"/>
  <c r="F4642" i="1"/>
  <c r="C4642" i="1"/>
  <c r="J4641" i="1"/>
  <c r="K4641" i="1" s="1"/>
  <c r="I4641" i="1"/>
  <c r="F4641" i="1"/>
  <c r="C4641" i="1"/>
  <c r="J4640" i="1"/>
  <c r="K4640" i="1" s="1"/>
  <c r="I4640" i="1"/>
  <c r="F4640" i="1"/>
  <c r="C4640" i="1"/>
  <c r="K4639" i="1"/>
  <c r="J4639" i="1"/>
  <c r="I4639" i="1"/>
  <c r="F4639" i="1"/>
  <c r="C4639" i="1"/>
  <c r="K4638" i="1"/>
  <c r="J4638" i="1"/>
  <c r="I4638" i="1"/>
  <c r="F4638" i="1"/>
  <c r="C4638" i="1"/>
  <c r="J4637" i="1"/>
  <c r="K4637" i="1" s="1"/>
  <c r="I4637" i="1"/>
  <c r="F4637" i="1"/>
  <c r="C4637" i="1"/>
  <c r="J4636" i="1"/>
  <c r="K4636" i="1" s="1"/>
  <c r="I4636" i="1"/>
  <c r="F4636" i="1"/>
  <c r="C4636" i="1"/>
  <c r="J4635" i="1"/>
  <c r="K4635" i="1" s="1"/>
  <c r="I4635" i="1"/>
  <c r="F4635" i="1"/>
  <c r="C4635" i="1"/>
  <c r="K4634" i="1"/>
  <c r="J4634" i="1"/>
  <c r="I4634" i="1"/>
  <c r="F4634" i="1"/>
  <c r="C4634" i="1"/>
  <c r="J4633" i="1"/>
  <c r="K4633" i="1" s="1"/>
  <c r="I4633" i="1"/>
  <c r="F4633" i="1"/>
  <c r="C4633" i="1"/>
  <c r="J4632" i="1"/>
  <c r="K4632" i="1" s="1"/>
  <c r="I4632" i="1"/>
  <c r="F4632" i="1"/>
  <c r="C4632" i="1"/>
  <c r="J4631" i="1"/>
  <c r="K4631" i="1" s="1"/>
  <c r="I4631" i="1"/>
  <c r="F4631" i="1"/>
  <c r="C4631" i="1"/>
  <c r="K4630" i="1"/>
  <c r="J4630" i="1"/>
  <c r="I4630" i="1"/>
  <c r="F4630" i="1"/>
  <c r="C4630" i="1"/>
  <c r="J4629" i="1"/>
  <c r="K4629" i="1" s="1"/>
  <c r="I4629" i="1"/>
  <c r="F4629" i="1"/>
  <c r="C4629" i="1"/>
  <c r="K4628" i="1"/>
  <c r="J4628" i="1"/>
  <c r="I4628" i="1"/>
  <c r="F4628" i="1"/>
  <c r="C4628" i="1"/>
  <c r="K4627" i="1"/>
  <c r="J4627" i="1"/>
  <c r="I4627" i="1"/>
  <c r="F4627" i="1"/>
  <c r="C4627" i="1"/>
  <c r="K4626" i="1"/>
  <c r="J4626" i="1"/>
  <c r="I4626" i="1"/>
  <c r="F4626" i="1"/>
  <c r="C4626" i="1"/>
  <c r="J4625" i="1"/>
  <c r="K4625" i="1" s="1"/>
  <c r="I4625" i="1"/>
  <c r="F4625" i="1"/>
  <c r="C4625" i="1"/>
  <c r="J4624" i="1"/>
  <c r="K4624" i="1" s="1"/>
  <c r="I4624" i="1"/>
  <c r="F4624" i="1"/>
  <c r="C4624" i="1"/>
  <c r="K4623" i="1"/>
  <c r="J4623" i="1"/>
  <c r="I4623" i="1"/>
  <c r="F4623" i="1"/>
  <c r="C4623" i="1"/>
  <c r="K4622" i="1"/>
  <c r="J4622" i="1"/>
  <c r="I4622" i="1"/>
  <c r="F4622" i="1"/>
  <c r="C4622" i="1"/>
  <c r="J4621" i="1"/>
  <c r="K4621" i="1" s="1"/>
  <c r="I4621" i="1"/>
  <c r="F4621" i="1"/>
  <c r="C4621" i="1"/>
  <c r="J4620" i="1"/>
  <c r="K4620" i="1" s="1"/>
  <c r="I4620" i="1"/>
  <c r="F4620" i="1"/>
  <c r="C4620" i="1"/>
  <c r="J4619" i="1"/>
  <c r="K4619" i="1" s="1"/>
  <c r="I4619" i="1"/>
  <c r="F4619" i="1"/>
  <c r="C4619" i="1"/>
  <c r="K4618" i="1"/>
  <c r="J4618" i="1"/>
  <c r="I4618" i="1"/>
  <c r="F4618" i="1"/>
  <c r="C4618" i="1"/>
  <c r="J4617" i="1"/>
  <c r="K4617" i="1" s="1"/>
  <c r="I4617" i="1"/>
  <c r="F4617" i="1"/>
  <c r="C4617" i="1"/>
  <c r="K4616" i="1"/>
  <c r="J4616" i="1"/>
  <c r="I4616" i="1"/>
  <c r="F4616" i="1"/>
  <c r="C4616" i="1"/>
  <c r="J4615" i="1"/>
  <c r="K4615" i="1" s="1"/>
  <c r="I4615" i="1"/>
  <c r="F4615" i="1"/>
  <c r="C4615" i="1"/>
  <c r="K4614" i="1"/>
  <c r="J4614" i="1"/>
  <c r="I4614" i="1"/>
  <c r="F4614" i="1"/>
  <c r="C4614" i="1"/>
  <c r="J4613" i="1"/>
  <c r="K4613" i="1" s="1"/>
  <c r="I4613" i="1"/>
  <c r="F4613" i="1"/>
  <c r="C4613" i="1"/>
  <c r="K4612" i="1"/>
  <c r="J4612" i="1"/>
  <c r="I4612" i="1"/>
  <c r="F4612" i="1"/>
  <c r="C4612" i="1"/>
  <c r="K4611" i="1"/>
  <c r="J4611" i="1"/>
  <c r="I4611" i="1"/>
  <c r="F4611" i="1"/>
  <c r="C4611" i="1"/>
  <c r="K4610" i="1"/>
  <c r="J4610" i="1"/>
  <c r="I4610" i="1"/>
  <c r="F4610" i="1"/>
  <c r="C4610" i="1"/>
  <c r="J4609" i="1"/>
  <c r="K4609" i="1" s="1"/>
  <c r="I4609" i="1"/>
  <c r="F4609" i="1"/>
  <c r="C4609" i="1"/>
  <c r="J4608" i="1"/>
  <c r="K4608" i="1" s="1"/>
  <c r="I4608" i="1"/>
  <c r="F4608" i="1"/>
  <c r="C4608" i="1"/>
  <c r="K4607" i="1"/>
  <c r="J4607" i="1"/>
  <c r="I4607" i="1"/>
  <c r="F4607" i="1"/>
  <c r="C4607" i="1"/>
  <c r="K4606" i="1"/>
  <c r="J4606" i="1"/>
  <c r="I4606" i="1"/>
  <c r="F4606" i="1"/>
  <c r="C4606" i="1"/>
  <c r="J4605" i="1"/>
  <c r="K4605" i="1" s="1"/>
  <c r="I4605" i="1"/>
  <c r="F4605" i="1"/>
  <c r="C4605" i="1"/>
  <c r="J4604" i="1"/>
  <c r="K4604" i="1" s="1"/>
  <c r="I4604" i="1"/>
  <c r="F4604" i="1"/>
  <c r="C4604" i="1"/>
  <c r="J4603" i="1"/>
  <c r="K4603" i="1" s="1"/>
  <c r="I4603" i="1"/>
  <c r="F4603" i="1"/>
  <c r="C4603" i="1"/>
  <c r="K4602" i="1"/>
  <c r="J4602" i="1"/>
  <c r="I4602" i="1"/>
  <c r="F4602" i="1"/>
  <c r="C4602" i="1"/>
  <c r="J4601" i="1"/>
  <c r="K4601" i="1" s="1"/>
  <c r="I4601" i="1"/>
  <c r="F4601" i="1"/>
  <c r="C4601" i="1"/>
  <c r="K4600" i="1"/>
  <c r="J4600" i="1"/>
  <c r="I4600" i="1"/>
  <c r="F4600" i="1"/>
  <c r="C4600" i="1"/>
  <c r="J4599" i="1"/>
  <c r="K4599" i="1" s="1"/>
  <c r="I4599" i="1"/>
  <c r="F4599" i="1"/>
  <c r="C4599" i="1"/>
  <c r="K4598" i="1"/>
  <c r="J4598" i="1"/>
  <c r="I4598" i="1"/>
  <c r="F4598" i="1"/>
  <c r="C4598" i="1"/>
  <c r="J4597" i="1"/>
  <c r="K4597" i="1" s="1"/>
  <c r="I4597" i="1"/>
  <c r="F4597" i="1"/>
  <c r="C4597" i="1"/>
  <c r="K4596" i="1"/>
  <c r="J4596" i="1"/>
  <c r="I4596" i="1"/>
  <c r="F4596" i="1"/>
  <c r="C4596" i="1"/>
  <c r="K4595" i="1"/>
  <c r="J4595" i="1"/>
  <c r="I4595" i="1"/>
  <c r="F4595" i="1"/>
  <c r="C4595" i="1"/>
  <c r="K4594" i="1"/>
  <c r="J4594" i="1"/>
  <c r="I4594" i="1"/>
  <c r="F4594" i="1"/>
  <c r="C4594" i="1"/>
  <c r="J4593" i="1"/>
  <c r="K4593" i="1" s="1"/>
  <c r="I4593" i="1"/>
  <c r="F4593" i="1"/>
  <c r="C4593" i="1"/>
  <c r="J4592" i="1"/>
  <c r="K4592" i="1" s="1"/>
  <c r="I4592" i="1"/>
  <c r="F4592" i="1"/>
  <c r="C4592" i="1"/>
  <c r="K4591" i="1"/>
  <c r="J4591" i="1"/>
  <c r="I4591" i="1"/>
  <c r="F4591" i="1"/>
  <c r="C4591" i="1"/>
  <c r="K4590" i="1"/>
  <c r="J4590" i="1"/>
  <c r="I4590" i="1"/>
  <c r="F4590" i="1"/>
  <c r="C4590" i="1"/>
  <c r="J4589" i="1"/>
  <c r="K4589" i="1" s="1"/>
  <c r="I4589" i="1"/>
  <c r="F4589" i="1"/>
  <c r="C4589" i="1"/>
  <c r="J4588" i="1"/>
  <c r="K4588" i="1" s="1"/>
  <c r="I4588" i="1"/>
  <c r="F4588" i="1"/>
  <c r="C4588" i="1"/>
  <c r="J4587" i="1"/>
  <c r="K4587" i="1" s="1"/>
  <c r="I4587" i="1"/>
  <c r="F4587" i="1"/>
  <c r="C4587" i="1"/>
  <c r="K4586" i="1"/>
  <c r="J4586" i="1"/>
  <c r="I4586" i="1"/>
  <c r="F4586" i="1"/>
  <c r="C4586" i="1"/>
  <c r="J4585" i="1"/>
  <c r="K4585" i="1" s="1"/>
  <c r="I4585" i="1"/>
  <c r="F4585" i="1"/>
  <c r="C4585" i="1"/>
  <c r="K4584" i="1"/>
  <c r="J4584" i="1"/>
  <c r="I4584" i="1"/>
  <c r="F4584" i="1"/>
  <c r="C4584" i="1"/>
  <c r="J4583" i="1"/>
  <c r="K4583" i="1" s="1"/>
  <c r="I4583" i="1"/>
  <c r="F4583" i="1"/>
  <c r="C4583" i="1"/>
  <c r="K4582" i="1"/>
  <c r="J4582" i="1"/>
  <c r="I4582" i="1"/>
  <c r="F4582" i="1"/>
  <c r="C4582" i="1"/>
  <c r="J4581" i="1"/>
  <c r="K4581" i="1" s="1"/>
  <c r="I4581" i="1"/>
  <c r="F4581" i="1"/>
  <c r="C4581" i="1"/>
  <c r="K4580" i="1"/>
  <c r="J4580" i="1"/>
  <c r="I4580" i="1"/>
  <c r="F4580" i="1"/>
  <c r="C4580" i="1"/>
  <c r="K4579" i="1"/>
  <c r="J4579" i="1"/>
  <c r="I4579" i="1"/>
  <c r="F4579" i="1"/>
  <c r="C4579" i="1"/>
  <c r="K4578" i="1"/>
  <c r="J4578" i="1"/>
  <c r="I4578" i="1"/>
  <c r="F4578" i="1"/>
  <c r="C4578" i="1"/>
  <c r="J4577" i="1"/>
  <c r="K4577" i="1" s="1"/>
  <c r="I4577" i="1"/>
  <c r="F4577" i="1"/>
  <c r="C4577" i="1"/>
  <c r="J4576" i="1"/>
  <c r="K4576" i="1" s="1"/>
  <c r="I4576" i="1"/>
  <c r="F4576" i="1"/>
  <c r="C4576" i="1"/>
  <c r="K4575" i="1"/>
  <c r="J4575" i="1"/>
  <c r="I4575" i="1"/>
  <c r="F4575" i="1"/>
  <c r="C4575" i="1"/>
  <c r="K4574" i="1"/>
  <c r="J4574" i="1"/>
  <c r="I4574" i="1"/>
  <c r="F4574" i="1"/>
  <c r="C4574" i="1"/>
  <c r="J4573" i="1"/>
  <c r="K4573" i="1" s="1"/>
  <c r="I4573" i="1"/>
  <c r="F4573" i="1"/>
  <c r="C4573" i="1"/>
  <c r="J4572" i="1"/>
  <c r="K4572" i="1" s="1"/>
  <c r="I4572" i="1"/>
  <c r="F4572" i="1"/>
  <c r="C4572" i="1"/>
  <c r="J4571" i="1"/>
  <c r="K4571" i="1" s="1"/>
  <c r="I4571" i="1"/>
  <c r="F4571" i="1"/>
  <c r="C4571" i="1"/>
  <c r="K4570" i="1"/>
  <c r="J4570" i="1"/>
  <c r="I4570" i="1"/>
  <c r="F4570" i="1"/>
  <c r="C4570" i="1"/>
  <c r="J4569" i="1"/>
  <c r="K4569" i="1" s="1"/>
  <c r="I4569" i="1"/>
  <c r="F4569" i="1"/>
  <c r="C4569" i="1"/>
  <c r="K4568" i="1"/>
  <c r="J4568" i="1"/>
  <c r="I4568" i="1"/>
  <c r="F4568" i="1"/>
  <c r="C4568" i="1"/>
  <c r="J4567" i="1"/>
  <c r="K4567" i="1" s="1"/>
  <c r="I4567" i="1"/>
  <c r="F4567" i="1"/>
  <c r="C4567" i="1"/>
  <c r="K4566" i="1"/>
  <c r="J4566" i="1"/>
  <c r="I4566" i="1"/>
  <c r="F4566" i="1"/>
  <c r="C4566" i="1"/>
  <c r="J4565" i="1"/>
  <c r="K4565" i="1" s="1"/>
  <c r="I4565" i="1"/>
  <c r="F4565" i="1"/>
  <c r="C4565" i="1"/>
  <c r="K4564" i="1"/>
  <c r="J4564" i="1"/>
  <c r="I4564" i="1"/>
  <c r="F4564" i="1"/>
  <c r="C4564" i="1"/>
  <c r="K4563" i="1"/>
  <c r="J4563" i="1"/>
  <c r="I4563" i="1"/>
  <c r="F4563" i="1"/>
  <c r="C4563" i="1"/>
  <c r="K4562" i="1"/>
  <c r="J4562" i="1"/>
  <c r="I4562" i="1"/>
  <c r="F4562" i="1"/>
  <c r="C4562" i="1"/>
  <c r="J4561" i="1"/>
  <c r="K4561" i="1" s="1"/>
  <c r="I4561" i="1"/>
  <c r="F4561" i="1"/>
  <c r="C4561" i="1"/>
  <c r="J4560" i="1"/>
  <c r="K4560" i="1" s="1"/>
  <c r="I4560" i="1"/>
  <c r="F4560" i="1"/>
  <c r="C4560" i="1"/>
  <c r="K4559" i="1"/>
  <c r="J4559" i="1"/>
  <c r="I4559" i="1"/>
  <c r="F4559" i="1"/>
  <c r="C4559" i="1"/>
  <c r="K4558" i="1"/>
  <c r="J4558" i="1"/>
  <c r="I4558" i="1"/>
  <c r="F4558" i="1"/>
  <c r="C4558" i="1"/>
  <c r="J4557" i="1"/>
  <c r="K4557" i="1" s="1"/>
  <c r="I4557" i="1"/>
  <c r="F4557" i="1"/>
  <c r="C4557" i="1"/>
  <c r="J4556" i="1"/>
  <c r="K4556" i="1" s="1"/>
  <c r="I4556" i="1"/>
  <c r="F4556" i="1"/>
  <c r="C4556" i="1"/>
  <c r="J4555" i="1"/>
  <c r="K4555" i="1" s="1"/>
  <c r="I4555" i="1"/>
  <c r="F4555" i="1"/>
  <c r="C4555" i="1"/>
  <c r="K4554" i="1"/>
  <c r="J4554" i="1"/>
  <c r="I4554" i="1"/>
  <c r="F4554" i="1"/>
  <c r="C4554" i="1"/>
  <c r="J4553" i="1"/>
  <c r="K4553" i="1" s="1"/>
  <c r="I4553" i="1"/>
  <c r="F4553" i="1"/>
  <c r="C4553" i="1"/>
  <c r="K4552" i="1"/>
  <c r="J4552" i="1"/>
  <c r="I4552" i="1"/>
  <c r="F4552" i="1"/>
  <c r="C4552" i="1"/>
  <c r="J4551" i="1"/>
  <c r="K4551" i="1" s="1"/>
  <c r="I4551" i="1"/>
  <c r="F4551" i="1"/>
  <c r="C4551" i="1"/>
  <c r="K4550" i="1"/>
  <c r="J4550" i="1"/>
  <c r="I4550" i="1"/>
  <c r="F4550" i="1"/>
  <c r="C4550" i="1"/>
  <c r="J4549" i="1"/>
  <c r="K4549" i="1" s="1"/>
  <c r="I4549" i="1"/>
  <c r="F4549" i="1"/>
  <c r="C4549" i="1"/>
  <c r="K4548" i="1"/>
  <c r="J4548" i="1"/>
  <c r="I4548" i="1"/>
  <c r="F4548" i="1"/>
  <c r="C4548" i="1"/>
  <c r="K4547" i="1"/>
  <c r="J4547" i="1"/>
  <c r="I4547" i="1"/>
  <c r="F4547" i="1"/>
  <c r="C4547" i="1"/>
  <c r="K4546" i="1"/>
  <c r="J4546" i="1"/>
  <c r="I4546" i="1"/>
  <c r="F4546" i="1"/>
  <c r="C4546" i="1"/>
  <c r="J4545" i="1"/>
  <c r="K4545" i="1" s="1"/>
  <c r="I4545" i="1"/>
  <c r="F4545" i="1"/>
  <c r="C4545" i="1"/>
  <c r="J4544" i="1"/>
  <c r="K4544" i="1" s="1"/>
  <c r="I4544" i="1"/>
  <c r="F4544" i="1"/>
  <c r="C4544" i="1"/>
  <c r="K4543" i="1"/>
  <c r="J4543" i="1"/>
  <c r="I4543" i="1"/>
  <c r="F4543" i="1"/>
  <c r="C4543" i="1"/>
  <c r="K4542" i="1"/>
  <c r="J4542" i="1"/>
  <c r="I4542" i="1"/>
  <c r="F4542" i="1"/>
  <c r="C4542" i="1"/>
  <c r="J4541" i="1"/>
  <c r="K4541" i="1" s="1"/>
  <c r="I4541" i="1"/>
  <c r="F4541" i="1"/>
  <c r="C4541" i="1"/>
  <c r="J4540" i="1"/>
  <c r="K4540" i="1" s="1"/>
  <c r="I4540" i="1"/>
  <c r="F4540" i="1"/>
  <c r="C4540" i="1"/>
  <c r="J4539" i="1"/>
  <c r="K4539" i="1" s="1"/>
  <c r="I4539" i="1"/>
  <c r="F4539" i="1"/>
  <c r="C4539" i="1"/>
  <c r="K4538" i="1"/>
  <c r="J4538" i="1"/>
  <c r="I4538" i="1"/>
  <c r="F4538" i="1"/>
  <c r="C4538" i="1"/>
  <c r="J4537" i="1"/>
  <c r="K4537" i="1" s="1"/>
  <c r="I4537" i="1"/>
  <c r="F4537" i="1"/>
  <c r="C4537" i="1"/>
  <c r="K4536" i="1"/>
  <c r="J4536" i="1"/>
  <c r="I4536" i="1"/>
  <c r="F4536" i="1"/>
  <c r="C4536" i="1"/>
  <c r="J4535" i="1"/>
  <c r="K4535" i="1" s="1"/>
  <c r="I4535" i="1"/>
  <c r="F4535" i="1"/>
  <c r="C4535" i="1"/>
  <c r="K4534" i="1"/>
  <c r="J4534" i="1"/>
  <c r="I4534" i="1"/>
  <c r="F4534" i="1"/>
  <c r="C4534" i="1"/>
  <c r="J4533" i="1"/>
  <c r="K4533" i="1" s="1"/>
  <c r="I4533" i="1"/>
  <c r="F4533" i="1"/>
  <c r="C4533" i="1"/>
  <c r="K4532" i="1"/>
  <c r="J4532" i="1"/>
  <c r="I4532" i="1"/>
  <c r="F4532" i="1"/>
  <c r="C4532" i="1"/>
  <c r="K4531" i="1"/>
  <c r="J4531" i="1"/>
  <c r="I4531" i="1"/>
  <c r="F4531" i="1"/>
  <c r="C4531" i="1"/>
  <c r="K4530" i="1"/>
  <c r="J4530" i="1"/>
  <c r="I4530" i="1"/>
  <c r="F4530" i="1"/>
  <c r="C4530" i="1"/>
  <c r="J4529" i="1"/>
  <c r="K4529" i="1" s="1"/>
  <c r="I4529" i="1"/>
  <c r="F4529" i="1"/>
  <c r="C4529" i="1"/>
  <c r="J4528" i="1"/>
  <c r="K4528" i="1" s="1"/>
  <c r="I4528" i="1"/>
  <c r="F4528" i="1"/>
  <c r="C4528" i="1"/>
  <c r="K4527" i="1"/>
  <c r="J4527" i="1"/>
  <c r="I4527" i="1"/>
  <c r="F4527" i="1"/>
  <c r="C4527" i="1"/>
  <c r="K4526" i="1"/>
  <c r="J4526" i="1"/>
  <c r="I4526" i="1"/>
  <c r="F4526" i="1"/>
  <c r="C4526" i="1"/>
  <c r="J4525" i="1"/>
  <c r="K4525" i="1" s="1"/>
  <c r="I4525" i="1"/>
  <c r="F4525" i="1"/>
  <c r="C4525" i="1"/>
  <c r="J4524" i="1"/>
  <c r="K4524" i="1" s="1"/>
  <c r="I4524" i="1"/>
  <c r="F4524" i="1"/>
  <c r="C4524" i="1"/>
  <c r="J4523" i="1"/>
  <c r="K4523" i="1" s="1"/>
  <c r="I4523" i="1"/>
  <c r="F4523" i="1"/>
  <c r="C4523" i="1"/>
  <c r="K4522" i="1"/>
  <c r="J4522" i="1"/>
  <c r="I4522" i="1"/>
  <c r="F4522" i="1"/>
  <c r="C4522" i="1"/>
  <c r="J4521" i="1"/>
  <c r="K4521" i="1" s="1"/>
  <c r="I4521" i="1"/>
  <c r="F4521" i="1"/>
  <c r="C4521" i="1"/>
  <c r="K4520" i="1"/>
  <c r="J4520" i="1"/>
  <c r="I4520" i="1"/>
  <c r="F4520" i="1"/>
  <c r="C4520" i="1"/>
  <c r="J4519" i="1"/>
  <c r="K4519" i="1" s="1"/>
  <c r="I4519" i="1"/>
  <c r="F4519" i="1"/>
  <c r="C4519" i="1"/>
  <c r="K4518" i="1"/>
  <c r="J4518" i="1"/>
  <c r="I4518" i="1"/>
  <c r="F4518" i="1"/>
  <c r="C4518" i="1"/>
  <c r="J4517" i="1"/>
  <c r="K4517" i="1" s="1"/>
  <c r="I4517" i="1"/>
  <c r="F4517" i="1"/>
  <c r="C4517" i="1"/>
  <c r="K4516" i="1"/>
  <c r="J4516" i="1"/>
  <c r="I4516" i="1"/>
  <c r="F4516" i="1"/>
  <c r="C4516" i="1"/>
  <c r="K4515" i="1"/>
  <c r="J4515" i="1"/>
  <c r="I4515" i="1"/>
  <c r="F4515" i="1"/>
  <c r="C4515" i="1"/>
  <c r="K4514" i="1"/>
  <c r="J4514" i="1"/>
  <c r="I4514" i="1"/>
  <c r="F4514" i="1"/>
  <c r="C4514" i="1"/>
  <c r="J4513" i="1"/>
  <c r="K4513" i="1" s="1"/>
  <c r="I4513" i="1"/>
  <c r="F4513" i="1"/>
  <c r="C4513" i="1"/>
  <c r="J4512" i="1"/>
  <c r="K4512" i="1" s="1"/>
  <c r="I4512" i="1"/>
  <c r="F4512" i="1"/>
  <c r="C4512" i="1"/>
  <c r="K4511" i="1"/>
  <c r="J4511" i="1"/>
  <c r="I4511" i="1"/>
  <c r="F4511" i="1"/>
  <c r="C4511" i="1"/>
  <c r="K4510" i="1"/>
  <c r="J4510" i="1"/>
  <c r="I4510" i="1"/>
  <c r="F4510" i="1"/>
  <c r="C4510" i="1"/>
  <c r="J4509" i="1"/>
  <c r="K4509" i="1" s="1"/>
  <c r="I4509" i="1"/>
  <c r="F4509" i="1"/>
  <c r="C4509" i="1"/>
  <c r="J4508" i="1"/>
  <c r="K4508" i="1" s="1"/>
  <c r="I4508" i="1"/>
  <c r="F4508" i="1"/>
  <c r="C4508" i="1"/>
  <c r="J4507" i="1"/>
  <c r="K4507" i="1" s="1"/>
  <c r="I4507" i="1"/>
  <c r="F4507" i="1"/>
  <c r="C4507" i="1"/>
  <c r="K4506" i="1"/>
  <c r="J4506" i="1"/>
  <c r="I4506" i="1"/>
  <c r="F4506" i="1"/>
  <c r="C4506" i="1"/>
  <c r="J4505" i="1"/>
  <c r="K4505" i="1" s="1"/>
  <c r="I4505" i="1"/>
  <c r="F4505" i="1"/>
  <c r="C4505" i="1"/>
  <c r="K4504" i="1"/>
  <c r="J4504" i="1"/>
  <c r="I4504" i="1"/>
  <c r="F4504" i="1"/>
  <c r="C4504" i="1"/>
  <c r="J4503" i="1"/>
  <c r="K4503" i="1" s="1"/>
  <c r="I4503" i="1"/>
  <c r="F4503" i="1"/>
  <c r="C4503" i="1"/>
  <c r="K4502" i="1"/>
  <c r="J4502" i="1"/>
  <c r="I4502" i="1"/>
  <c r="F4502" i="1"/>
  <c r="C4502" i="1"/>
  <c r="J4501" i="1"/>
  <c r="K4501" i="1" s="1"/>
  <c r="I4501" i="1"/>
  <c r="F4501" i="1"/>
  <c r="C4501" i="1"/>
  <c r="K4500" i="1"/>
  <c r="J4500" i="1"/>
  <c r="I4500" i="1"/>
  <c r="F4500" i="1"/>
  <c r="C4500" i="1"/>
  <c r="K4499" i="1"/>
  <c r="J4499" i="1"/>
  <c r="I4499" i="1"/>
  <c r="F4499" i="1"/>
  <c r="C4499" i="1"/>
  <c r="K4498" i="1"/>
  <c r="J4498" i="1"/>
  <c r="I4498" i="1"/>
  <c r="F4498" i="1"/>
  <c r="C4498" i="1"/>
  <c r="J4497" i="1"/>
  <c r="K4497" i="1" s="1"/>
  <c r="I4497" i="1"/>
  <c r="F4497" i="1"/>
  <c r="C4497" i="1"/>
  <c r="J4496" i="1"/>
  <c r="K4496" i="1" s="1"/>
  <c r="I4496" i="1"/>
  <c r="F4496" i="1"/>
  <c r="C4496" i="1"/>
  <c r="K4495" i="1"/>
  <c r="J4495" i="1"/>
  <c r="I4495" i="1"/>
  <c r="F4495" i="1"/>
  <c r="C4495" i="1"/>
  <c r="K4494" i="1"/>
  <c r="J4494" i="1"/>
  <c r="I4494" i="1"/>
  <c r="F4494" i="1"/>
  <c r="C4494" i="1"/>
  <c r="J4493" i="1"/>
  <c r="K4493" i="1" s="1"/>
  <c r="I4493" i="1"/>
  <c r="F4493" i="1"/>
  <c r="C4493" i="1"/>
  <c r="J4492" i="1"/>
  <c r="K4492" i="1" s="1"/>
  <c r="I4492" i="1"/>
  <c r="F4492" i="1"/>
  <c r="C4492" i="1"/>
  <c r="J4491" i="1"/>
  <c r="K4491" i="1" s="1"/>
  <c r="I4491" i="1"/>
  <c r="F4491" i="1"/>
  <c r="C4491" i="1"/>
  <c r="K4490" i="1"/>
  <c r="J4490" i="1"/>
  <c r="I4490" i="1"/>
  <c r="F4490" i="1"/>
  <c r="C4490" i="1"/>
  <c r="J4489" i="1"/>
  <c r="K4489" i="1" s="1"/>
  <c r="I4489" i="1"/>
  <c r="F4489" i="1"/>
  <c r="C4489" i="1"/>
  <c r="K4488" i="1"/>
  <c r="J4488" i="1"/>
  <c r="I4488" i="1"/>
  <c r="F4488" i="1"/>
  <c r="C4488" i="1"/>
  <c r="J4487" i="1"/>
  <c r="K4487" i="1" s="1"/>
  <c r="I4487" i="1"/>
  <c r="F4487" i="1"/>
  <c r="C4487" i="1"/>
  <c r="K4486" i="1"/>
  <c r="J4486" i="1"/>
  <c r="I4486" i="1"/>
  <c r="F4486" i="1"/>
  <c r="C4486" i="1"/>
  <c r="J4485" i="1"/>
  <c r="K4485" i="1" s="1"/>
  <c r="I4485" i="1"/>
  <c r="F4485" i="1"/>
  <c r="C4485" i="1"/>
  <c r="K4484" i="1"/>
  <c r="J4484" i="1"/>
  <c r="I4484" i="1"/>
  <c r="F4484" i="1"/>
  <c r="C4484" i="1"/>
  <c r="K4483" i="1"/>
  <c r="J4483" i="1"/>
  <c r="I4483" i="1"/>
  <c r="F4483" i="1"/>
  <c r="C4483" i="1"/>
  <c r="K4482" i="1"/>
  <c r="J4482" i="1"/>
  <c r="I4482" i="1"/>
  <c r="F4482" i="1"/>
  <c r="C4482" i="1"/>
  <c r="J4481" i="1"/>
  <c r="K4481" i="1" s="1"/>
  <c r="I4481" i="1"/>
  <c r="F4481" i="1"/>
  <c r="C4481" i="1"/>
  <c r="J4480" i="1"/>
  <c r="K4480" i="1" s="1"/>
  <c r="I4480" i="1"/>
  <c r="F4480" i="1"/>
  <c r="C4480" i="1"/>
  <c r="K4479" i="1"/>
  <c r="J4479" i="1"/>
  <c r="I4479" i="1"/>
  <c r="F4479" i="1"/>
  <c r="C4479" i="1"/>
  <c r="K4478" i="1"/>
  <c r="J4478" i="1"/>
  <c r="I4478" i="1"/>
  <c r="F4478" i="1"/>
  <c r="C4478" i="1"/>
  <c r="J4477" i="1"/>
  <c r="K4477" i="1" s="1"/>
  <c r="I4477" i="1"/>
  <c r="F4477" i="1"/>
  <c r="C4477" i="1"/>
  <c r="J4476" i="1"/>
  <c r="K4476" i="1" s="1"/>
  <c r="I4476" i="1"/>
  <c r="F4476" i="1"/>
  <c r="C4476" i="1"/>
  <c r="J4475" i="1"/>
  <c r="K4475" i="1" s="1"/>
  <c r="I4475" i="1"/>
  <c r="F4475" i="1"/>
  <c r="C4475" i="1"/>
  <c r="K4474" i="1"/>
  <c r="J4474" i="1"/>
  <c r="I4474" i="1"/>
  <c r="F4474" i="1"/>
  <c r="C4474" i="1"/>
  <c r="J4473" i="1"/>
  <c r="K4473" i="1" s="1"/>
  <c r="I4473" i="1"/>
  <c r="F4473" i="1"/>
  <c r="C4473" i="1"/>
  <c r="K4472" i="1"/>
  <c r="J4472" i="1"/>
  <c r="I4472" i="1"/>
  <c r="F4472" i="1"/>
  <c r="C4472" i="1"/>
  <c r="J4471" i="1"/>
  <c r="K4471" i="1" s="1"/>
  <c r="I4471" i="1"/>
  <c r="F4471" i="1"/>
  <c r="C4471" i="1"/>
  <c r="K4470" i="1"/>
  <c r="J4470" i="1"/>
  <c r="I4470" i="1"/>
  <c r="F4470" i="1"/>
  <c r="C4470" i="1"/>
  <c r="J4469" i="1"/>
  <c r="K4469" i="1" s="1"/>
  <c r="I4469" i="1"/>
  <c r="F4469" i="1"/>
  <c r="C4469" i="1"/>
  <c r="K4468" i="1"/>
  <c r="J4468" i="1"/>
  <c r="I4468" i="1"/>
  <c r="F4468" i="1"/>
  <c r="C4468" i="1"/>
  <c r="K4467" i="1"/>
  <c r="J4467" i="1"/>
  <c r="I4467" i="1"/>
  <c r="F4467" i="1"/>
  <c r="C4467" i="1"/>
  <c r="K4466" i="1"/>
  <c r="J4466" i="1"/>
  <c r="I4466" i="1"/>
  <c r="F4466" i="1"/>
  <c r="C4466" i="1"/>
  <c r="J4465" i="1"/>
  <c r="K4465" i="1" s="1"/>
  <c r="I4465" i="1"/>
  <c r="F4465" i="1"/>
  <c r="C4465" i="1"/>
  <c r="J4464" i="1"/>
  <c r="K4464" i="1" s="1"/>
  <c r="I4464" i="1"/>
  <c r="F4464" i="1"/>
  <c r="C4464" i="1"/>
  <c r="K4463" i="1"/>
  <c r="J4463" i="1"/>
  <c r="I4463" i="1"/>
  <c r="F4463" i="1"/>
  <c r="C4463" i="1"/>
  <c r="K4462" i="1"/>
  <c r="J4462" i="1"/>
  <c r="I4462" i="1"/>
  <c r="F4462" i="1"/>
  <c r="C4462" i="1"/>
  <c r="J4461" i="1"/>
  <c r="K4461" i="1" s="1"/>
  <c r="I4461" i="1"/>
  <c r="F4461" i="1"/>
  <c r="C4461" i="1"/>
  <c r="J4460" i="1"/>
  <c r="K4460" i="1" s="1"/>
  <c r="I4460" i="1"/>
  <c r="F4460" i="1"/>
  <c r="C4460" i="1"/>
  <c r="J4459" i="1"/>
  <c r="K4459" i="1" s="1"/>
  <c r="I4459" i="1"/>
  <c r="F4459" i="1"/>
  <c r="C4459" i="1"/>
  <c r="K4458" i="1"/>
  <c r="J4458" i="1"/>
  <c r="I4458" i="1"/>
  <c r="F4458" i="1"/>
  <c r="C4458" i="1"/>
  <c r="J4457" i="1"/>
  <c r="K4457" i="1" s="1"/>
  <c r="I4457" i="1"/>
  <c r="F4457" i="1"/>
  <c r="C4457" i="1"/>
  <c r="K4456" i="1"/>
  <c r="J4456" i="1"/>
  <c r="I4456" i="1"/>
  <c r="F4456" i="1"/>
  <c r="C4456" i="1"/>
  <c r="J4455" i="1"/>
  <c r="K4455" i="1" s="1"/>
  <c r="I4455" i="1"/>
  <c r="F4455" i="1"/>
  <c r="C4455" i="1"/>
  <c r="K4454" i="1"/>
  <c r="J4454" i="1"/>
  <c r="I4454" i="1"/>
  <c r="F4454" i="1"/>
  <c r="C4454" i="1"/>
  <c r="J4453" i="1"/>
  <c r="K4453" i="1" s="1"/>
  <c r="I4453" i="1"/>
  <c r="F4453" i="1"/>
  <c r="C4453" i="1"/>
  <c r="K4452" i="1"/>
  <c r="J4452" i="1"/>
  <c r="I4452" i="1"/>
  <c r="F4452" i="1"/>
  <c r="C4452" i="1"/>
  <c r="K4451" i="1"/>
  <c r="J4451" i="1"/>
  <c r="I4451" i="1"/>
  <c r="F4451" i="1"/>
  <c r="C4451" i="1"/>
  <c r="K4450" i="1"/>
  <c r="J4450" i="1"/>
  <c r="I4450" i="1"/>
  <c r="F4450" i="1"/>
  <c r="C4450" i="1"/>
  <c r="J4449" i="1"/>
  <c r="K4449" i="1" s="1"/>
  <c r="I4449" i="1"/>
  <c r="F4449" i="1"/>
  <c r="C4449" i="1"/>
  <c r="J4448" i="1"/>
  <c r="K4448" i="1" s="1"/>
  <c r="I4448" i="1"/>
  <c r="F4448" i="1"/>
  <c r="C4448" i="1"/>
  <c r="K4447" i="1"/>
  <c r="J4447" i="1"/>
  <c r="I4447" i="1"/>
  <c r="F4447" i="1"/>
  <c r="C4447" i="1"/>
  <c r="K4446" i="1"/>
  <c r="J4446" i="1"/>
  <c r="I4446" i="1"/>
  <c r="F4446" i="1"/>
  <c r="C4446" i="1"/>
  <c r="J4445" i="1"/>
  <c r="K4445" i="1" s="1"/>
  <c r="I4445" i="1"/>
  <c r="F4445" i="1"/>
  <c r="C4445" i="1"/>
  <c r="J4444" i="1"/>
  <c r="K4444" i="1" s="1"/>
  <c r="I4444" i="1"/>
  <c r="F4444" i="1"/>
  <c r="C4444" i="1"/>
  <c r="J4443" i="1"/>
  <c r="K4443" i="1" s="1"/>
  <c r="I4443" i="1"/>
  <c r="F4443" i="1"/>
  <c r="C4443" i="1"/>
  <c r="K4442" i="1"/>
  <c r="J4442" i="1"/>
  <c r="I4442" i="1"/>
  <c r="F4442" i="1"/>
  <c r="C4442" i="1"/>
  <c r="J4441" i="1"/>
  <c r="K4441" i="1" s="1"/>
  <c r="I4441" i="1"/>
  <c r="F4441" i="1"/>
  <c r="C4441" i="1"/>
  <c r="K4440" i="1"/>
  <c r="J4440" i="1"/>
  <c r="I4440" i="1"/>
  <c r="F4440" i="1"/>
  <c r="C4440" i="1"/>
  <c r="J4439" i="1"/>
  <c r="K4439" i="1" s="1"/>
  <c r="I4439" i="1"/>
  <c r="F4439" i="1"/>
  <c r="C4439" i="1"/>
  <c r="K4438" i="1"/>
  <c r="J4438" i="1"/>
  <c r="I4438" i="1"/>
  <c r="F4438" i="1"/>
  <c r="C4438" i="1"/>
  <c r="J4437" i="1"/>
  <c r="K4437" i="1" s="1"/>
  <c r="I4437" i="1"/>
  <c r="F4437" i="1"/>
  <c r="C4437" i="1"/>
  <c r="K4436" i="1"/>
  <c r="J4436" i="1"/>
  <c r="I4436" i="1"/>
  <c r="F4436" i="1"/>
  <c r="C4436" i="1"/>
  <c r="K4435" i="1"/>
  <c r="J4435" i="1"/>
  <c r="I4435" i="1"/>
  <c r="F4435" i="1"/>
  <c r="C4435" i="1"/>
  <c r="K4434" i="1"/>
  <c r="J4434" i="1"/>
  <c r="I4434" i="1"/>
  <c r="F4434" i="1"/>
  <c r="C4434" i="1"/>
  <c r="J4433" i="1"/>
  <c r="K4433" i="1" s="1"/>
  <c r="I4433" i="1"/>
  <c r="F4433" i="1"/>
  <c r="C4433" i="1"/>
  <c r="J4432" i="1"/>
  <c r="K4432" i="1" s="1"/>
  <c r="I4432" i="1"/>
  <c r="F4432" i="1"/>
  <c r="C4432" i="1"/>
  <c r="K4431" i="1"/>
  <c r="J4431" i="1"/>
  <c r="I4431" i="1"/>
  <c r="F4431" i="1"/>
  <c r="C4431" i="1"/>
  <c r="K4430" i="1"/>
  <c r="J4430" i="1"/>
  <c r="I4430" i="1"/>
  <c r="F4430" i="1"/>
  <c r="C4430" i="1"/>
  <c r="J4429" i="1"/>
  <c r="K4429" i="1" s="1"/>
  <c r="I4429" i="1"/>
  <c r="F4429" i="1"/>
  <c r="C4429" i="1"/>
  <c r="J4428" i="1"/>
  <c r="K4428" i="1" s="1"/>
  <c r="I4428" i="1"/>
  <c r="F4428" i="1"/>
  <c r="C4428" i="1"/>
  <c r="J4427" i="1"/>
  <c r="K4427" i="1" s="1"/>
  <c r="I4427" i="1"/>
  <c r="F4427" i="1"/>
  <c r="C4427" i="1"/>
  <c r="K4426" i="1"/>
  <c r="J4426" i="1"/>
  <c r="I4426" i="1"/>
  <c r="F4426" i="1"/>
  <c r="C4426" i="1"/>
  <c r="J4425" i="1"/>
  <c r="K4425" i="1" s="1"/>
  <c r="I4425" i="1"/>
  <c r="F4425" i="1"/>
  <c r="C4425" i="1"/>
  <c r="K4424" i="1"/>
  <c r="J4424" i="1"/>
  <c r="I4424" i="1"/>
  <c r="F4424" i="1"/>
  <c r="C4424" i="1"/>
  <c r="J4423" i="1"/>
  <c r="K4423" i="1" s="1"/>
  <c r="I4423" i="1"/>
  <c r="F4423" i="1"/>
  <c r="C4423" i="1"/>
  <c r="K4422" i="1"/>
  <c r="J4422" i="1"/>
  <c r="I4422" i="1"/>
  <c r="F4422" i="1"/>
  <c r="C4422" i="1"/>
  <c r="J4421" i="1"/>
  <c r="K4421" i="1" s="1"/>
  <c r="I4421" i="1"/>
  <c r="F4421" i="1"/>
  <c r="C4421" i="1"/>
  <c r="K4420" i="1"/>
  <c r="J4420" i="1"/>
  <c r="I4420" i="1"/>
  <c r="F4420" i="1"/>
  <c r="C4420" i="1"/>
  <c r="K4419" i="1"/>
  <c r="J4419" i="1"/>
  <c r="I4419" i="1"/>
  <c r="F4419" i="1"/>
  <c r="C4419" i="1"/>
  <c r="K4418" i="1"/>
  <c r="J4418" i="1"/>
  <c r="I4418" i="1"/>
  <c r="F4418" i="1"/>
  <c r="C4418" i="1"/>
  <c r="J4417" i="1"/>
  <c r="K4417" i="1" s="1"/>
  <c r="I4417" i="1"/>
  <c r="F4417" i="1"/>
  <c r="C4417" i="1"/>
  <c r="J4416" i="1"/>
  <c r="K4416" i="1" s="1"/>
  <c r="I4416" i="1"/>
  <c r="F4416" i="1"/>
  <c r="C4416" i="1"/>
  <c r="K4415" i="1"/>
  <c r="J4415" i="1"/>
  <c r="I4415" i="1"/>
  <c r="F4415" i="1"/>
  <c r="C4415" i="1"/>
  <c r="K4414" i="1"/>
  <c r="J4414" i="1"/>
  <c r="I4414" i="1"/>
  <c r="F4414" i="1"/>
  <c r="C4414" i="1"/>
  <c r="J4413" i="1"/>
  <c r="K4413" i="1" s="1"/>
  <c r="I4413" i="1"/>
  <c r="F4413" i="1"/>
  <c r="C4413" i="1"/>
  <c r="J4412" i="1"/>
  <c r="K4412" i="1" s="1"/>
  <c r="I4412" i="1"/>
  <c r="F4412" i="1"/>
  <c r="C4412" i="1"/>
  <c r="J4411" i="1"/>
  <c r="K4411" i="1" s="1"/>
  <c r="I4411" i="1"/>
  <c r="F4411" i="1"/>
  <c r="C4411" i="1"/>
  <c r="K4410" i="1"/>
  <c r="J4410" i="1"/>
  <c r="I4410" i="1"/>
  <c r="F4410" i="1"/>
  <c r="C4410" i="1"/>
  <c r="J4409" i="1"/>
  <c r="K4409" i="1" s="1"/>
  <c r="I4409" i="1"/>
  <c r="F4409" i="1"/>
  <c r="C4409" i="1"/>
  <c r="K4408" i="1"/>
  <c r="J4408" i="1"/>
  <c r="I4408" i="1"/>
  <c r="F4408" i="1"/>
  <c r="C4408" i="1"/>
  <c r="J4407" i="1"/>
  <c r="K4407" i="1" s="1"/>
  <c r="I4407" i="1"/>
  <c r="F4407" i="1"/>
  <c r="C4407" i="1"/>
  <c r="K4406" i="1"/>
  <c r="J4406" i="1"/>
  <c r="I4406" i="1"/>
  <c r="F4406" i="1"/>
  <c r="C4406" i="1"/>
  <c r="J4405" i="1"/>
  <c r="K4405" i="1" s="1"/>
  <c r="I4405" i="1"/>
  <c r="F4405" i="1"/>
  <c r="C4405" i="1"/>
  <c r="K4404" i="1"/>
  <c r="J4404" i="1"/>
  <c r="I4404" i="1"/>
  <c r="F4404" i="1"/>
  <c r="C4404" i="1"/>
  <c r="K4403" i="1"/>
  <c r="J4403" i="1"/>
  <c r="I4403" i="1"/>
  <c r="F4403" i="1"/>
  <c r="C4403" i="1"/>
  <c r="K4402" i="1"/>
  <c r="J4402" i="1"/>
  <c r="I4402" i="1"/>
  <c r="F4402" i="1"/>
  <c r="C4402" i="1"/>
  <c r="J4401" i="1"/>
  <c r="K4401" i="1" s="1"/>
  <c r="I4401" i="1"/>
  <c r="F4401" i="1"/>
  <c r="C4401" i="1"/>
  <c r="J4400" i="1"/>
  <c r="K4400" i="1" s="1"/>
  <c r="I4400" i="1"/>
  <c r="F4400" i="1"/>
  <c r="C4400" i="1"/>
  <c r="K4399" i="1"/>
  <c r="J4399" i="1"/>
  <c r="I4399" i="1"/>
  <c r="F4399" i="1"/>
  <c r="C4399" i="1"/>
  <c r="K4398" i="1"/>
  <c r="J4398" i="1"/>
  <c r="I4398" i="1"/>
  <c r="F4398" i="1"/>
  <c r="C4398" i="1"/>
  <c r="J4397" i="1"/>
  <c r="K4397" i="1" s="1"/>
  <c r="I4397" i="1"/>
  <c r="F4397" i="1"/>
  <c r="C4397" i="1"/>
  <c r="J4396" i="1"/>
  <c r="K4396" i="1" s="1"/>
  <c r="I4396" i="1"/>
  <c r="F4396" i="1"/>
  <c r="C4396" i="1"/>
  <c r="J4395" i="1"/>
  <c r="K4395" i="1" s="1"/>
  <c r="I4395" i="1"/>
  <c r="F4395" i="1"/>
  <c r="C4395" i="1"/>
  <c r="K4394" i="1"/>
  <c r="J4394" i="1"/>
  <c r="I4394" i="1"/>
  <c r="F4394" i="1"/>
  <c r="C4394" i="1"/>
  <c r="J4393" i="1"/>
  <c r="K4393" i="1" s="1"/>
  <c r="I4393" i="1"/>
  <c r="F4393" i="1"/>
  <c r="C4393" i="1"/>
  <c r="K4392" i="1"/>
  <c r="J4392" i="1"/>
  <c r="I4392" i="1"/>
  <c r="F4392" i="1"/>
  <c r="C4392" i="1"/>
  <c r="J4391" i="1"/>
  <c r="K4391" i="1" s="1"/>
  <c r="I4391" i="1"/>
  <c r="F4391" i="1"/>
  <c r="C4391" i="1"/>
  <c r="J4390" i="1"/>
  <c r="K4390" i="1" s="1"/>
  <c r="I4390" i="1"/>
  <c r="F4390" i="1"/>
  <c r="C4390" i="1"/>
  <c r="K4389" i="1"/>
  <c r="J4389" i="1"/>
  <c r="I4389" i="1"/>
  <c r="F4389" i="1"/>
  <c r="C4389" i="1"/>
  <c r="K4388" i="1"/>
  <c r="J4388" i="1"/>
  <c r="I4388" i="1"/>
  <c r="F4388" i="1"/>
  <c r="C4388" i="1"/>
  <c r="J4387" i="1"/>
  <c r="K4387" i="1" s="1"/>
  <c r="I4387" i="1"/>
  <c r="F4387" i="1"/>
  <c r="C4387" i="1"/>
  <c r="J4386" i="1"/>
  <c r="K4386" i="1" s="1"/>
  <c r="I4386" i="1"/>
  <c r="F4386" i="1"/>
  <c r="C4386" i="1"/>
  <c r="K4385" i="1"/>
  <c r="J4385" i="1"/>
  <c r="I4385" i="1"/>
  <c r="F4385" i="1"/>
  <c r="C4385" i="1"/>
  <c r="K4384" i="1"/>
  <c r="J4384" i="1"/>
  <c r="I4384" i="1"/>
  <c r="F4384" i="1"/>
  <c r="C4384" i="1"/>
  <c r="J4383" i="1"/>
  <c r="K4383" i="1" s="1"/>
  <c r="I4383" i="1"/>
  <c r="F4383" i="1"/>
  <c r="C4383" i="1"/>
  <c r="J4382" i="1"/>
  <c r="K4382" i="1" s="1"/>
  <c r="I4382" i="1"/>
  <c r="F4382" i="1"/>
  <c r="C4382" i="1"/>
  <c r="K4381" i="1"/>
  <c r="J4381" i="1"/>
  <c r="I4381" i="1"/>
  <c r="F4381" i="1"/>
  <c r="C4381" i="1"/>
  <c r="K4380" i="1"/>
  <c r="J4380" i="1"/>
  <c r="I4380" i="1"/>
  <c r="F4380" i="1"/>
  <c r="C4380" i="1"/>
  <c r="J4379" i="1"/>
  <c r="K4379" i="1" s="1"/>
  <c r="I4379" i="1"/>
  <c r="F4379" i="1"/>
  <c r="C4379" i="1"/>
  <c r="J4378" i="1"/>
  <c r="K4378" i="1" s="1"/>
  <c r="I4378" i="1"/>
  <c r="F4378" i="1"/>
  <c r="C4378" i="1"/>
  <c r="K4377" i="1"/>
  <c r="J4377" i="1"/>
  <c r="I4377" i="1"/>
  <c r="F4377" i="1"/>
  <c r="C4377" i="1"/>
  <c r="K4376" i="1"/>
  <c r="J4376" i="1"/>
  <c r="I4376" i="1"/>
  <c r="F4376" i="1"/>
  <c r="C4376" i="1"/>
  <c r="J4375" i="1"/>
  <c r="K4375" i="1" s="1"/>
  <c r="I4375" i="1"/>
  <c r="F4375" i="1"/>
  <c r="C4375" i="1"/>
  <c r="J4374" i="1"/>
  <c r="K4374" i="1" s="1"/>
  <c r="I4374" i="1"/>
  <c r="F4374" i="1"/>
  <c r="C4374" i="1"/>
  <c r="K4373" i="1"/>
  <c r="J4373" i="1"/>
  <c r="I4373" i="1"/>
  <c r="F4373" i="1"/>
  <c r="C4373" i="1"/>
  <c r="K4372" i="1"/>
  <c r="J4372" i="1"/>
  <c r="I4372" i="1"/>
  <c r="F4372" i="1"/>
  <c r="C4372" i="1"/>
  <c r="J4371" i="1"/>
  <c r="K4371" i="1" s="1"/>
  <c r="I4371" i="1"/>
  <c r="F4371" i="1"/>
  <c r="C4371" i="1"/>
  <c r="J4370" i="1"/>
  <c r="K4370" i="1" s="1"/>
  <c r="I4370" i="1"/>
  <c r="F4370" i="1"/>
  <c r="C4370" i="1"/>
  <c r="K4369" i="1"/>
  <c r="J4369" i="1"/>
  <c r="I4369" i="1"/>
  <c r="F4369" i="1"/>
  <c r="C4369" i="1"/>
  <c r="K4368" i="1"/>
  <c r="J4368" i="1"/>
  <c r="I4368" i="1"/>
  <c r="F4368" i="1"/>
  <c r="C4368" i="1"/>
  <c r="J4367" i="1"/>
  <c r="K4367" i="1" s="1"/>
  <c r="I4367" i="1"/>
  <c r="F4367" i="1"/>
  <c r="C4367" i="1"/>
  <c r="J4366" i="1"/>
  <c r="K4366" i="1" s="1"/>
  <c r="I4366" i="1"/>
  <c r="F4366" i="1"/>
  <c r="C4366" i="1"/>
  <c r="K4365" i="1"/>
  <c r="J4365" i="1"/>
  <c r="I4365" i="1"/>
  <c r="F4365" i="1"/>
  <c r="C4365" i="1"/>
  <c r="K4364" i="1"/>
  <c r="J4364" i="1"/>
  <c r="I4364" i="1"/>
  <c r="F4364" i="1"/>
  <c r="C4364" i="1"/>
  <c r="J4363" i="1"/>
  <c r="K4363" i="1" s="1"/>
  <c r="I4363" i="1"/>
  <c r="F4363" i="1"/>
  <c r="C4363" i="1"/>
  <c r="J4362" i="1"/>
  <c r="K4362" i="1" s="1"/>
  <c r="I4362" i="1"/>
  <c r="F4362" i="1"/>
  <c r="C4362" i="1"/>
  <c r="K4361" i="1"/>
  <c r="J4361" i="1"/>
  <c r="I4361" i="1"/>
  <c r="F4361" i="1"/>
  <c r="C4361" i="1"/>
  <c r="K4360" i="1"/>
  <c r="J4360" i="1"/>
  <c r="I4360" i="1"/>
  <c r="F4360" i="1"/>
  <c r="C4360" i="1"/>
  <c r="J4359" i="1"/>
  <c r="K4359" i="1" s="1"/>
  <c r="I4359" i="1"/>
  <c r="F4359" i="1"/>
  <c r="C4359" i="1"/>
  <c r="J4358" i="1"/>
  <c r="K4358" i="1" s="1"/>
  <c r="I4358" i="1"/>
  <c r="F4358" i="1"/>
  <c r="C4358" i="1"/>
  <c r="K4357" i="1"/>
  <c r="J4357" i="1"/>
  <c r="I4357" i="1"/>
  <c r="F4357" i="1"/>
  <c r="C4357" i="1"/>
  <c r="K4356" i="1"/>
  <c r="J4356" i="1"/>
  <c r="I4356" i="1"/>
  <c r="F4356" i="1"/>
  <c r="C4356" i="1"/>
  <c r="J4355" i="1"/>
  <c r="K4355" i="1" s="1"/>
  <c r="I4355" i="1"/>
  <c r="F4355" i="1"/>
  <c r="C4355" i="1"/>
  <c r="J4354" i="1"/>
  <c r="K4354" i="1" s="1"/>
  <c r="I4354" i="1"/>
  <c r="F4354" i="1"/>
  <c r="C4354" i="1"/>
  <c r="K4353" i="1"/>
  <c r="J4353" i="1"/>
  <c r="I4353" i="1"/>
  <c r="F4353" i="1"/>
  <c r="C4353" i="1"/>
  <c r="K4352" i="1"/>
  <c r="J4352" i="1"/>
  <c r="I4352" i="1"/>
  <c r="F4352" i="1"/>
  <c r="C4352" i="1"/>
  <c r="J4351" i="1"/>
  <c r="K4351" i="1" s="1"/>
  <c r="I4351" i="1"/>
  <c r="F4351" i="1"/>
  <c r="C4351" i="1"/>
  <c r="J4350" i="1"/>
  <c r="K4350" i="1" s="1"/>
  <c r="I4350" i="1"/>
  <c r="F4350" i="1"/>
  <c r="C4350" i="1"/>
  <c r="K4349" i="1"/>
  <c r="J4349" i="1"/>
  <c r="I4349" i="1"/>
  <c r="F4349" i="1"/>
  <c r="C4349" i="1"/>
  <c r="K4348" i="1"/>
  <c r="J4348" i="1"/>
  <c r="I4348" i="1"/>
  <c r="F4348" i="1"/>
  <c r="C4348" i="1"/>
  <c r="J4347" i="1"/>
  <c r="K4347" i="1" s="1"/>
  <c r="I4347" i="1"/>
  <c r="F4347" i="1"/>
  <c r="C4347" i="1"/>
  <c r="J4346" i="1"/>
  <c r="K4346" i="1" s="1"/>
  <c r="I4346" i="1"/>
  <c r="F4346" i="1"/>
  <c r="C4346" i="1"/>
  <c r="K4345" i="1"/>
  <c r="J4345" i="1"/>
  <c r="I4345" i="1"/>
  <c r="F4345" i="1"/>
  <c r="C4345" i="1"/>
  <c r="K4344" i="1"/>
  <c r="J4344" i="1"/>
  <c r="I4344" i="1"/>
  <c r="F4344" i="1"/>
  <c r="C4344" i="1"/>
  <c r="J4343" i="1"/>
  <c r="K4343" i="1" s="1"/>
  <c r="I4343" i="1"/>
  <c r="F4343" i="1"/>
  <c r="C4343" i="1"/>
  <c r="J4342" i="1"/>
  <c r="K4342" i="1" s="1"/>
  <c r="I4342" i="1"/>
  <c r="F4342" i="1"/>
  <c r="C4342" i="1"/>
  <c r="K4341" i="1"/>
  <c r="J4341" i="1"/>
  <c r="I4341" i="1"/>
  <c r="F4341" i="1"/>
  <c r="C4341" i="1"/>
  <c r="K4340" i="1"/>
  <c r="J4340" i="1"/>
  <c r="I4340" i="1"/>
  <c r="F4340" i="1"/>
  <c r="C4340" i="1"/>
  <c r="J4339" i="1"/>
  <c r="K4339" i="1" s="1"/>
  <c r="I4339" i="1"/>
  <c r="F4339" i="1"/>
  <c r="C4339" i="1"/>
  <c r="J4338" i="1"/>
  <c r="K4338" i="1" s="1"/>
  <c r="I4338" i="1"/>
  <c r="F4338" i="1"/>
  <c r="C4338" i="1"/>
  <c r="K4337" i="1"/>
  <c r="J4337" i="1"/>
  <c r="I4337" i="1"/>
  <c r="F4337" i="1"/>
  <c r="C4337" i="1"/>
  <c r="K4336" i="1"/>
  <c r="J4336" i="1"/>
  <c r="I4336" i="1"/>
  <c r="F4336" i="1"/>
  <c r="C4336" i="1"/>
  <c r="J4335" i="1"/>
  <c r="K4335" i="1" s="1"/>
  <c r="I4335" i="1"/>
  <c r="F4335" i="1"/>
  <c r="C4335" i="1"/>
  <c r="J4334" i="1"/>
  <c r="K4334" i="1" s="1"/>
  <c r="I4334" i="1"/>
  <c r="F4334" i="1"/>
  <c r="C4334" i="1"/>
  <c r="K4333" i="1"/>
  <c r="J4333" i="1"/>
  <c r="I4333" i="1"/>
  <c r="F4333" i="1"/>
  <c r="C4333" i="1"/>
  <c r="K4332" i="1"/>
  <c r="J4332" i="1"/>
  <c r="I4332" i="1"/>
  <c r="F4332" i="1"/>
  <c r="C4332" i="1"/>
  <c r="J4331" i="1"/>
  <c r="K4331" i="1" s="1"/>
  <c r="I4331" i="1"/>
  <c r="F4331" i="1"/>
  <c r="C4331" i="1"/>
  <c r="J4330" i="1"/>
  <c r="K4330" i="1" s="1"/>
  <c r="I4330" i="1"/>
  <c r="F4330" i="1"/>
  <c r="C4330" i="1"/>
  <c r="K4329" i="1"/>
  <c r="J4329" i="1"/>
  <c r="I4329" i="1"/>
  <c r="F4329" i="1"/>
  <c r="C4329" i="1"/>
  <c r="K4328" i="1"/>
  <c r="J4328" i="1"/>
  <c r="I4328" i="1"/>
  <c r="F4328" i="1"/>
  <c r="C4328" i="1"/>
  <c r="J4327" i="1"/>
  <c r="K4327" i="1" s="1"/>
  <c r="I4327" i="1"/>
  <c r="F4327" i="1"/>
  <c r="C4327" i="1"/>
  <c r="J4326" i="1"/>
  <c r="K4326" i="1" s="1"/>
  <c r="I4326" i="1"/>
  <c r="F4326" i="1"/>
  <c r="C4326" i="1"/>
  <c r="K4325" i="1"/>
  <c r="J4325" i="1"/>
  <c r="I4325" i="1"/>
  <c r="F4325" i="1"/>
  <c r="C4325" i="1"/>
  <c r="K4324" i="1"/>
  <c r="J4324" i="1"/>
  <c r="I4324" i="1"/>
  <c r="F4324" i="1"/>
  <c r="C4324" i="1"/>
  <c r="J4323" i="1"/>
  <c r="K4323" i="1" s="1"/>
  <c r="I4323" i="1"/>
  <c r="F4323" i="1"/>
  <c r="C4323" i="1"/>
  <c r="J4322" i="1"/>
  <c r="K4322" i="1" s="1"/>
  <c r="I4322" i="1"/>
  <c r="F4322" i="1"/>
  <c r="C4322" i="1"/>
  <c r="K4321" i="1"/>
  <c r="J4321" i="1"/>
  <c r="I4321" i="1"/>
  <c r="F4321" i="1"/>
  <c r="C4321" i="1"/>
  <c r="K4320" i="1"/>
  <c r="J4320" i="1"/>
  <c r="I4320" i="1"/>
  <c r="F4320" i="1"/>
  <c r="C4320" i="1"/>
  <c r="J4319" i="1"/>
  <c r="K4319" i="1" s="1"/>
  <c r="I4319" i="1"/>
  <c r="F4319" i="1"/>
  <c r="C4319" i="1"/>
  <c r="J4318" i="1"/>
  <c r="K4318" i="1" s="1"/>
  <c r="I4318" i="1"/>
  <c r="F4318" i="1"/>
  <c r="C4318" i="1"/>
  <c r="K4317" i="1"/>
  <c r="J4317" i="1"/>
  <c r="I4317" i="1"/>
  <c r="F4317" i="1"/>
  <c r="C4317" i="1"/>
  <c r="K4316" i="1"/>
  <c r="J4316" i="1"/>
  <c r="I4316" i="1"/>
  <c r="F4316" i="1"/>
  <c r="C4316" i="1"/>
  <c r="J4315" i="1"/>
  <c r="K4315" i="1" s="1"/>
  <c r="I4315" i="1"/>
  <c r="F4315" i="1"/>
  <c r="C4315" i="1"/>
  <c r="J4314" i="1"/>
  <c r="K4314" i="1" s="1"/>
  <c r="I4314" i="1"/>
  <c r="F4314" i="1"/>
  <c r="C4314" i="1"/>
  <c r="K4313" i="1"/>
  <c r="J4313" i="1"/>
  <c r="I4313" i="1"/>
  <c r="F4313" i="1"/>
  <c r="C4313" i="1"/>
  <c r="K4312" i="1"/>
  <c r="J4312" i="1"/>
  <c r="I4312" i="1"/>
  <c r="F4312" i="1"/>
  <c r="C4312" i="1"/>
  <c r="J4311" i="1"/>
  <c r="K4311" i="1" s="1"/>
  <c r="I4311" i="1"/>
  <c r="F4311" i="1"/>
  <c r="C4311" i="1"/>
  <c r="J4310" i="1"/>
  <c r="K4310" i="1" s="1"/>
  <c r="I4310" i="1"/>
  <c r="F4310" i="1"/>
  <c r="C4310" i="1"/>
  <c r="K4309" i="1"/>
  <c r="J4309" i="1"/>
  <c r="I4309" i="1"/>
  <c r="F4309" i="1"/>
  <c r="C4309" i="1"/>
  <c r="K4308" i="1"/>
  <c r="J4308" i="1"/>
  <c r="I4308" i="1"/>
  <c r="F4308" i="1"/>
  <c r="C4308" i="1"/>
  <c r="J4307" i="1"/>
  <c r="K4307" i="1" s="1"/>
  <c r="I4307" i="1"/>
  <c r="F4307" i="1"/>
  <c r="C4307" i="1"/>
  <c r="J4306" i="1"/>
  <c r="K4306" i="1" s="1"/>
  <c r="I4306" i="1"/>
  <c r="F4306" i="1"/>
  <c r="C4306" i="1"/>
  <c r="K4305" i="1"/>
  <c r="J4305" i="1"/>
  <c r="I4305" i="1"/>
  <c r="F4305" i="1"/>
  <c r="C4305" i="1"/>
  <c r="K4304" i="1"/>
  <c r="J4304" i="1"/>
  <c r="I4304" i="1"/>
  <c r="F4304" i="1"/>
  <c r="C4304" i="1"/>
  <c r="J4303" i="1"/>
  <c r="K4303" i="1" s="1"/>
  <c r="I4303" i="1"/>
  <c r="F4303" i="1"/>
  <c r="C4303" i="1"/>
  <c r="J4302" i="1"/>
  <c r="K4302" i="1" s="1"/>
  <c r="I4302" i="1"/>
  <c r="F4302" i="1"/>
  <c r="C4302" i="1"/>
  <c r="K4301" i="1"/>
  <c r="J4301" i="1"/>
  <c r="I4301" i="1"/>
  <c r="F4301" i="1"/>
  <c r="C4301" i="1"/>
  <c r="K4300" i="1"/>
  <c r="J4300" i="1"/>
  <c r="I4300" i="1"/>
  <c r="F4300" i="1"/>
  <c r="C4300" i="1"/>
  <c r="J4299" i="1"/>
  <c r="K4299" i="1" s="1"/>
  <c r="I4299" i="1"/>
  <c r="F4299" i="1"/>
  <c r="C4299" i="1"/>
  <c r="J4298" i="1"/>
  <c r="K4298" i="1" s="1"/>
  <c r="I4298" i="1"/>
  <c r="F4298" i="1"/>
  <c r="C4298" i="1"/>
  <c r="K4297" i="1"/>
  <c r="J4297" i="1"/>
  <c r="I4297" i="1"/>
  <c r="F4297" i="1"/>
  <c r="C4297" i="1"/>
  <c r="K4296" i="1"/>
  <c r="J4296" i="1"/>
  <c r="I4296" i="1"/>
  <c r="F4296" i="1"/>
  <c r="C4296" i="1"/>
  <c r="J4295" i="1"/>
  <c r="K4295" i="1" s="1"/>
  <c r="I4295" i="1"/>
  <c r="F4295" i="1"/>
  <c r="C4295" i="1"/>
  <c r="J4294" i="1"/>
  <c r="K4294" i="1" s="1"/>
  <c r="I4294" i="1"/>
  <c r="F4294" i="1"/>
  <c r="C4294" i="1"/>
  <c r="K4293" i="1"/>
  <c r="J4293" i="1"/>
  <c r="I4293" i="1"/>
  <c r="F4293" i="1"/>
  <c r="C4293" i="1"/>
  <c r="K4292" i="1"/>
  <c r="J4292" i="1"/>
  <c r="I4292" i="1"/>
  <c r="F4292" i="1"/>
  <c r="C4292" i="1"/>
  <c r="J4291" i="1"/>
  <c r="K4291" i="1" s="1"/>
  <c r="I4291" i="1"/>
  <c r="F4291" i="1"/>
  <c r="C4291" i="1"/>
  <c r="J4290" i="1"/>
  <c r="K4290" i="1" s="1"/>
  <c r="I4290" i="1"/>
  <c r="F4290" i="1"/>
  <c r="C4290" i="1"/>
  <c r="K4289" i="1"/>
  <c r="J4289" i="1"/>
  <c r="I4289" i="1"/>
  <c r="F4289" i="1"/>
  <c r="C4289" i="1"/>
  <c r="K4288" i="1"/>
  <c r="J4288" i="1"/>
  <c r="I4288" i="1"/>
  <c r="F4288" i="1"/>
  <c r="C4288" i="1"/>
  <c r="J4287" i="1"/>
  <c r="K4287" i="1" s="1"/>
  <c r="I4287" i="1"/>
  <c r="F4287" i="1"/>
  <c r="C4287" i="1"/>
  <c r="J4286" i="1"/>
  <c r="K4286" i="1" s="1"/>
  <c r="I4286" i="1"/>
  <c r="F4286" i="1"/>
  <c r="C4286" i="1"/>
  <c r="K4285" i="1"/>
  <c r="J4285" i="1"/>
  <c r="I4285" i="1"/>
  <c r="F4285" i="1"/>
  <c r="C4285" i="1"/>
  <c r="K4284" i="1"/>
  <c r="J4284" i="1"/>
  <c r="I4284" i="1"/>
  <c r="F4284" i="1"/>
  <c r="C4284" i="1"/>
  <c r="J4283" i="1"/>
  <c r="K4283" i="1" s="1"/>
  <c r="I4283" i="1"/>
  <c r="F4283" i="1"/>
  <c r="C4283" i="1"/>
  <c r="J4282" i="1"/>
  <c r="K4282" i="1" s="1"/>
  <c r="I4282" i="1"/>
  <c r="F4282" i="1"/>
  <c r="C4282" i="1"/>
  <c r="K4281" i="1"/>
  <c r="J4281" i="1"/>
  <c r="I4281" i="1"/>
  <c r="F4281" i="1"/>
  <c r="C4281" i="1"/>
  <c r="K4280" i="1"/>
  <c r="J4280" i="1"/>
  <c r="I4280" i="1"/>
  <c r="F4280" i="1"/>
  <c r="C4280" i="1"/>
  <c r="J4279" i="1"/>
  <c r="K4279" i="1" s="1"/>
  <c r="I4279" i="1"/>
  <c r="F4279" i="1"/>
  <c r="C4279" i="1"/>
  <c r="J4278" i="1"/>
  <c r="K4278" i="1" s="1"/>
  <c r="I4278" i="1"/>
  <c r="F4278" i="1"/>
  <c r="C4278" i="1"/>
  <c r="K4277" i="1"/>
  <c r="J4277" i="1"/>
  <c r="I4277" i="1"/>
  <c r="F4277" i="1"/>
  <c r="C4277" i="1"/>
  <c r="K4276" i="1"/>
  <c r="J4276" i="1"/>
  <c r="I4276" i="1"/>
  <c r="F4276" i="1"/>
  <c r="C4276" i="1"/>
  <c r="J4275" i="1"/>
  <c r="K4275" i="1" s="1"/>
  <c r="I4275" i="1"/>
  <c r="F4275" i="1"/>
  <c r="C4275" i="1"/>
  <c r="J4274" i="1"/>
  <c r="K4274" i="1" s="1"/>
  <c r="I4274" i="1"/>
  <c r="F4274" i="1"/>
  <c r="C4274" i="1"/>
  <c r="K4273" i="1"/>
  <c r="J4273" i="1"/>
  <c r="I4273" i="1"/>
  <c r="F4273" i="1"/>
  <c r="C4273" i="1"/>
  <c r="K4272" i="1"/>
  <c r="J4272" i="1"/>
  <c r="I4272" i="1"/>
  <c r="F4272" i="1"/>
  <c r="C4272" i="1"/>
  <c r="J4271" i="1"/>
  <c r="K4271" i="1" s="1"/>
  <c r="I4271" i="1"/>
  <c r="F4271" i="1"/>
  <c r="C4271" i="1"/>
  <c r="J4270" i="1"/>
  <c r="K4270" i="1" s="1"/>
  <c r="I4270" i="1"/>
  <c r="F4270" i="1"/>
  <c r="C4270" i="1"/>
  <c r="K4269" i="1"/>
  <c r="J4269" i="1"/>
  <c r="I4269" i="1"/>
  <c r="F4269" i="1"/>
  <c r="C4269" i="1"/>
  <c r="K4268" i="1"/>
  <c r="J4268" i="1"/>
  <c r="I4268" i="1"/>
  <c r="F4268" i="1"/>
  <c r="C4268" i="1"/>
  <c r="J4267" i="1"/>
  <c r="K4267" i="1" s="1"/>
  <c r="I4267" i="1"/>
  <c r="F4267" i="1"/>
  <c r="C4267" i="1"/>
  <c r="J4266" i="1"/>
  <c r="K4266" i="1" s="1"/>
  <c r="I4266" i="1"/>
  <c r="F4266" i="1"/>
  <c r="C4266" i="1"/>
  <c r="K4265" i="1"/>
  <c r="J4265" i="1"/>
  <c r="I4265" i="1"/>
  <c r="F4265" i="1"/>
  <c r="C4265" i="1"/>
  <c r="K4264" i="1"/>
  <c r="J4264" i="1"/>
  <c r="I4264" i="1"/>
  <c r="F4264" i="1"/>
  <c r="C4264" i="1"/>
  <c r="J4263" i="1"/>
  <c r="K4263" i="1" s="1"/>
  <c r="I4263" i="1"/>
  <c r="F4263" i="1"/>
  <c r="C4263" i="1"/>
  <c r="J4262" i="1"/>
  <c r="K4262" i="1" s="1"/>
  <c r="I4262" i="1"/>
  <c r="F4262" i="1"/>
  <c r="C4262" i="1"/>
  <c r="K4261" i="1"/>
  <c r="J4261" i="1"/>
  <c r="I4261" i="1"/>
  <c r="F4261" i="1"/>
  <c r="C4261" i="1"/>
  <c r="K4260" i="1"/>
  <c r="J4260" i="1"/>
  <c r="I4260" i="1"/>
  <c r="F4260" i="1"/>
  <c r="C4260" i="1"/>
  <c r="J4259" i="1"/>
  <c r="K4259" i="1" s="1"/>
  <c r="I4259" i="1"/>
  <c r="F4259" i="1"/>
  <c r="C4259" i="1"/>
  <c r="J4258" i="1"/>
  <c r="K4258" i="1" s="1"/>
  <c r="I4258" i="1"/>
  <c r="F4258" i="1"/>
  <c r="C4258" i="1"/>
  <c r="K4257" i="1"/>
  <c r="J4257" i="1"/>
  <c r="I4257" i="1"/>
  <c r="F4257" i="1"/>
  <c r="C4257" i="1"/>
  <c r="K4256" i="1"/>
  <c r="J4256" i="1"/>
  <c r="I4256" i="1"/>
  <c r="F4256" i="1"/>
  <c r="C4256" i="1"/>
  <c r="J4255" i="1"/>
  <c r="K4255" i="1" s="1"/>
  <c r="I4255" i="1"/>
  <c r="F4255" i="1"/>
  <c r="C4255" i="1"/>
  <c r="J4254" i="1"/>
  <c r="K4254" i="1" s="1"/>
  <c r="I4254" i="1"/>
  <c r="F4254" i="1"/>
  <c r="C4254" i="1"/>
  <c r="K4253" i="1"/>
  <c r="J4253" i="1"/>
  <c r="I4253" i="1"/>
  <c r="F4253" i="1"/>
  <c r="C4253" i="1"/>
  <c r="K4252" i="1"/>
  <c r="J4252" i="1"/>
  <c r="I4252" i="1"/>
  <c r="F4252" i="1"/>
  <c r="C4252" i="1"/>
  <c r="J4251" i="1"/>
  <c r="K4251" i="1" s="1"/>
  <c r="I4251" i="1"/>
  <c r="F4251" i="1"/>
  <c r="C4251" i="1"/>
  <c r="J4250" i="1"/>
  <c r="K4250" i="1" s="1"/>
  <c r="I4250" i="1"/>
  <c r="F4250" i="1"/>
  <c r="C4250" i="1"/>
  <c r="K4249" i="1"/>
  <c r="J4249" i="1"/>
  <c r="I4249" i="1"/>
  <c r="F4249" i="1"/>
  <c r="C4249" i="1"/>
  <c r="K4248" i="1"/>
  <c r="J4248" i="1"/>
  <c r="I4248" i="1"/>
  <c r="F4248" i="1"/>
  <c r="C4248" i="1"/>
  <c r="J4247" i="1"/>
  <c r="K4247" i="1" s="1"/>
  <c r="I4247" i="1"/>
  <c r="F4247" i="1"/>
  <c r="C4247" i="1"/>
  <c r="J4246" i="1"/>
  <c r="K4246" i="1" s="1"/>
  <c r="I4246" i="1"/>
  <c r="F4246" i="1"/>
  <c r="C4246" i="1"/>
  <c r="K4245" i="1"/>
  <c r="J4245" i="1"/>
  <c r="I4245" i="1"/>
  <c r="F4245" i="1"/>
  <c r="C4245" i="1"/>
  <c r="K4244" i="1"/>
  <c r="J4244" i="1"/>
  <c r="I4244" i="1"/>
  <c r="F4244" i="1"/>
  <c r="C4244" i="1"/>
  <c r="J4243" i="1"/>
  <c r="K4243" i="1" s="1"/>
  <c r="I4243" i="1"/>
  <c r="F4243" i="1"/>
  <c r="C4243" i="1"/>
  <c r="J4242" i="1"/>
  <c r="K4242" i="1" s="1"/>
  <c r="I4242" i="1"/>
  <c r="F4242" i="1"/>
  <c r="C4242" i="1"/>
  <c r="K4241" i="1"/>
  <c r="J4241" i="1"/>
  <c r="I4241" i="1"/>
  <c r="F4241" i="1"/>
  <c r="C4241" i="1"/>
  <c r="K4240" i="1"/>
  <c r="J4240" i="1"/>
  <c r="I4240" i="1"/>
  <c r="F4240" i="1"/>
  <c r="C4240" i="1"/>
  <c r="J4239" i="1"/>
  <c r="K4239" i="1" s="1"/>
  <c r="I4239" i="1"/>
  <c r="F4239" i="1"/>
  <c r="C4239" i="1"/>
  <c r="J4238" i="1"/>
  <c r="K4238" i="1" s="1"/>
  <c r="I4238" i="1"/>
  <c r="F4238" i="1"/>
  <c r="C4238" i="1"/>
  <c r="K4237" i="1"/>
  <c r="J4237" i="1"/>
  <c r="I4237" i="1"/>
  <c r="F4237" i="1"/>
  <c r="C4237" i="1"/>
  <c r="K4236" i="1"/>
  <c r="J4236" i="1"/>
  <c r="I4236" i="1"/>
  <c r="F4236" i="1"/>
  <c r="C4236" i="1"/>
  <c r="J4235" i="1"/>
  <c r="K4235" i="1" s="1"/>
  <c r="I4235" i="1"/>
  <c r="F4235" i="1"/>
  <c r="C4235" i="1"/>
  <c r="J4234" i="1"/>
  <c r="K4234" i="1" s="1"/>
  <c r="I4234" i="1"/>
  <c r="F4234" i="1"/>
  <c r="C4234" i="1"/>
  <c r="K4233" i="1"/>
  <c r="J4233" i="1"/>
  <c r="I4233" i="1"/>
  <c r="F4233" i="1"/>
  <c r="C4233" i="1"/>
  <c r="K4232" i="1"/>
  <c r="J4232" i="1"/>
  <c r="I4232" i="1"/>
  <c r="F4232" i="1"/>
  <c r="C4232" i="1"/>
  <c r="J4231" i="1"/>
  <c r="K4231" i="1" s="1"/>
  <c r="I4231" i="1"/>
  <c r="F4231" i="1"/>
  <c r="C4231" i="1"/>
  <c r="J4230" i="1"/>
  <c r="K4230" i="1" s="1"/>
  <c r="I4230" i="1"/>
  <c r="F4230" i="1"/>
  <c r="C4230" i="1"/>
  <c r="K4229" i="1"/>
  <c r="J4229" i="1"/>
  <c r="I4229" i="1"/>
  <c r="F4229" i="1"/>
  <c r="C4229" i="1"/>
  <c r="K4228" i="1"/>
  <c r="J4228" i="1"/>
  <c r="I4228" i="1"/>
  <c r="F4228" i="1"/>
  <c r="C4228" i="1"/>
  <c r="J4227" i="1"/>
  <c r="K4227" i="1" s="1"/>
  <c r="I4227" i="1"/>
  <c r="F4227" i="1"/>
  <c r="C4227" i="1"/>
  <c r="J4226" i="1"/>
  <c r="K4226" i="1" s="1"/>
  <c r="I4226" i="1"/>
  <c r="F4226" i="1"/>
  <c r="C4226" i="1"/>
  <c r="K4225" i="1"/>
  <c r="J4225" i="1"/>
  <c r="I4225" i="1"/>
  <c r="F4225" i="1"/>
  <c r="C4225" i="1"/>
  <c r="K4224" i="1"/>
  <c r="J4224" i="1"/>
  <c r="I4224" i="1"/>
  <c r="F4224" i="1"/>
  <c r="C4224" i="1"/>
  <c r="J4223" i="1"/>
  <c r="K4223" i="1" s="1"/>
  <c r="I4223" i="1"/>
  <c r="F4223" i="1"/>
  <c r="C4223" i="1"/>
  <c r="J4222" i="1"/>
  <c r="K4222" i="1" s="1"/>
  <c r="I4222" i="1"/>
  <c r="F4222" i="1"/>
  <c r="C4222" i="1"/>
  <c r="K4221" i="1"/>
  <c r="J4221" i="1"/>
  <c r="I4221" i="1"/>
  <c r="F4221" i="1"/>
  <c r="C4221" i="1"/>
  <c r="K4220" i="1"/>
  <c r="J4220" i="1"/>
  <c r="I4220" i="1"/>
  <c r="F4220" i="1"/>
  <c r="C4220" i="1"/>
  <c r="J4219" i="1"/>
  <c r="K4219" i="1" s="1"/>
  <c r="I4219" i="1"/>
  <c r="F4219" i="1"/>
  <c r="C4219" i="1"/>
  <c r="J4218" i="1"/>
  <c r="K4218" i="1" s="1"/>
  <c r="I4218" i="1"/>
  <c r="F4218" i="1"/>
  <c r="C4218" i="1"/>
  <c r="K4217" i="1"/>
  <c r="J4217" i="1"/>
  <c r="I4217" i="1"/>
  <c r="F4217" i="1"/>
  <c r="C4217" i="1"/>
  <c r="K4216" i="1"/>
  <c r="J4216" i="1"/>
  <c r="I4216" i="1"/>
  <c r="F4216" i="1"/>
  <c r="C4216" i="1"/>
  <c r="J4215" i="1"/>
  <c r="K4215" i="1" s="1"/>
  <c r="I4215" i="1"/>
  <c r="F4215" i="1"/>
  <c r="C4215" i="1"/>
  <c r="J4214" i="1"/>
  <c r="K4214" i="1" s="1"/>
  <c r="I4214" i="1"/>
  <c r="F4214" i="1"/>
  <c r="C4214" i="1"/>
  <c r="K4213" i="1"/>
  <c r="J4213" i="1"/>
  <c r="I4213" i="1"/>
  <c r="F4213" i="1"/>
  <c r="C4213" i="1"/>
  <c r="K4212" i="1"/>
  <c r="J4212" i="1"/>
  <c r="I4212" i="1"/>
  <c r="F4212" i="1"/>
  <c r="C4212" i="1"/>
  <c r="J4211" i="1"/>
  <c r="K4211" i="1" s="1"/>
  <c r="I4211" i="1"/>
  <c r="F4211" i="1"/>
  <c r="C4211" i="1"/>
  <c r="J4210" i="1"/>
  <c r="K4210" i="1" s="1"/>
  <c r="I4210" i="1"/>
  <c r="F4210" i="1"/>
  <c r="C4210" i="1"/>
  <c r="K4209" i="1"/>
  <c r="J4209" i="1"/>
  <c r="I4209" i="1"/>
  <c r="F4209" i="1"/>
  <c r="C4209" i="1"/>
  <c r="K4208" i="1"/>
  <c r="J4208" i="1"/>
  <c r="I4208" i="1"/>
  <c r="F4208" i="1"/>
  <c r="C4208" i="1"/>
  <c r="J4207" i="1"/>
  <c r="K4207" i="1" s="1"/>
  <c r="I4207" i="1"/>
  <c r="F4207" i="1"/>
  <c r="C4207" i="1"/>
  <c r="J4206" i="1"/>
  <c r="K4206" i="1" s="1"/>
  <c r="I4206" i="1"/>
  <c r="F4206" i="1"/>
  <c r="C4206" i="1"/>
  <c r="K4205" i="1"/>
  <c r="J4205" i="1"/>
  <c r="I4205" i="1"/>
  <c r="F4205" i="1"/>
  <c r="C4205" i="1"/>
  <c r="K4204" i="1"/>
  <c r="J4204" i="1"/>
  <c r="I4204" i="1"/>
  <c r="F4204" i="1"/>
  <c r="C4204" i="1"/>
  <c r="J4203" i="1"/>
  <c r="K4203" i="1" s="1"/>
  <c r="I4203" i="1"/>
  <c r="F4203" i="1"/>
  <c r="C4203" i="1"/>
  <c r="J4202" i="1"/>
  <c r="K4202" i="1" s="1"/>
  <c r="I4202" i="1"/>
  <c r="F4202" i="1"/>
  <c r="C4202" i="1"/>
  <c r="K4201" i="1"/>
  <c r="J4201" i="1"/>
  <c r="I4201" i="1"/>
  <c r="F4201" i="1"/>
  <c r="C4201" i="1"/>
  <c r="K4200" i="1"/>
  <c r="J4200" i="1"/>
  <c r="I4200" i="1"/>
  <c r="F4200" i="1"/>
  <c r="C4200" i="1"/>
  <c r="J4199" i="1"/>
  <c r="K4199" i="1" s="1"/>
  <c r="I4199" i="1"/>
  <c r="F4199" i="1"/>
  <c r="C4199" i="1"/>
  <c r="J4198" i="1"/>
  <c r="K4198" i="1" s="1"/>
  <c r="I4198" i="1"/>
  <c r="F4198" i="1"/>
  <c r="C4198" i="1"/>
  <c r="K4197" i="1"/>
  <c r="J4197" i="1"/>
  <c r="I4197" i="1"/>
  <c r="F4197" i="1"/>
  <c r="C4197" i="1"/>
  <c r="K4196" i="1"/>
  <c r="J4196" i="1"/>
  <c r="I4196" i="1"/>
  <c r="F4196" i="1"/>
  <c r="C4196" i="1"/>
  <c r="J4195" i="1"/>
  <c r="K4195" i="1" s="1"/>
  <c r="I4195" i="1"/>
  <c r="F4195" i="1"/>
  <c r="C4195" i="1"/>
  <c r="J4194" i="1"/>
  <c r="K4194" i="1" s="1"/>
  <c r="I4194" i="1"/>
  <c r="F4194" i="1"/>
  <c r="C4194" i="1"/>
  <c r="K4193" i="1"/>
  <c r="J4193" i="1"/>
  <c r="I4193" i="1"/>
  <c r="F4193" i="1"/>
  <c r="C4193" i="1"/>
  <c r="K4192" i="1"/>
  <c r="J4192" i="1"/>
  <c r="I4192" i="1"/>
  <c r="F4192" i="1"/>
  <c r="C4192" i="1"/>
  <c r="J4191" i="1"/>
  <c r="K4191" i="1" s="1"/>
  <c r="I4191" i="1"/>
  <c r="F4191" i="1"/>
  <c r="C4191" i="1"/>
  <c r="J4190" i="1"/>
  <c r="K4190" i="1" s="1"/>
  <c r="I4190" i="1"/>
  <c r="F4190" i="1"/>
  <c r="C4190" i="1"/>
  <c r="K4189" i="1"/>
  <c r="J4189" i="1"/>
  <c r="I4189" i="1"/>
  <c r="F4189" i="1"/>
  <c r="C4189" i="1"/>
  <c r="K4188" i="1"/>
  <c r="J4188" i="1"/>
  <c r="I4188" i="1"/>
  <c r="F4188" i="1"/>
  <c r="C4188" i="1"/>
  <c r="J4187" i="1"/>
  <c r="K4187" i="1" s="1"/>
  <c r="I4187" i="1"/>
  <c r="F4187" i="1"/>
  <c r="C4187" i="1"/>
  <c r="J4186" i="1"/>
  <c r="K4186" i="1" s="1"/>
  <c r="I4186" i="1"/>
  <c r="F4186" i="1"/>
  <c r="C4186" i="1"/>
  <c r="K4185" i="1"/>
  <c r="J4185" i="1"/>
  <c r="I4185" i="1"/>
  <c r="F4185" i="1"/>
  <c r="C4185" i="1"/>
  <c r="K4184" i="1"/>
  <c r="J4184" i="1"/>
  <c r="I4184" i="1"/>
  <c r="F4184" i="1"/>
  <c r="C4184" i="1"/>
  <c r="J4183" i="1"/>
  <c r="K4183" i="1" s="1"/>
  <c r="I4183" i="1"/>
  <c r="F4183" i="1"/>
  <c r="C4183" i="1"/>
  <c r="J4182" i="1"/>
  <c r="K4182" i="1" s="1"/>
  <c r="I4182" i="1"/>
  <c r="F4182" i="1"/>
  <c r="C4182" i="1"/>
  <c r="K4181" i="1"/>
  <c r="J4181" i="1"/>
  <c r="I4181" i="1"/>
  <c r="F4181" i="1"/>
  <c r="C4181" i="1"/>
  <c r="K4180" i="1"/>
  <c r="J4180" i="1"/>
  <c r="I4180" i="1"/>
  <c r="F4180" i="1"/>
  <c r="C4180" i="1"/>
  <c r="J4179" i="1"/>
  <c r="K4179" i="1" s="1"/>
  <c r="I4179" i="1"/>
  <c r="F4179" i="1"/>
  <c r="C4179" i="1"/>
  <c r="J4178" i="1"/>
  <c r="K4178" i="1" s="1"/>
  <c r="I4178" i="1"/>
  <c r="F4178" i="1"/>
  <c r="C4178" i="1"/>
  <c r="K4177" i="1"/>
  <c r="J4177" i="1"/>
  <c r="I4177" i="1"/>
  <c r="F4177" i="1"/>
  <c r="C4177" i="1"/>
  <c r="K4176" i="1"/>
  <c r="J4176" i="1"/>
  <c r="I4176" i="1"/>
  <c r="F4176" i="1"/>
  <c r="C4176" i="1"/>
  <c r="J4175" i="1"/>
  <c r="K4175" i="1" s="1"/>
  <c r="I4175" i="1"/>
  <c r="F4175" i="1"/>
  <c r="C4175" i="1"/>
  <c r="J4174" i="1"/>
  <c r="K4174" i="1" s="1"/>
  <c r="I4174" i="1"/>
  <c r="F4174" i="1"/>
  <c r="C4174" i="1"/>
  <c r="K4173" i="1"/>
  <c r="J4173" i="1"/>
  <c r="I4173" i="1"/>
  <c r="F4173" i="1"/>
  <c r="C4173" i="1"/>
  <c r="K4172" i="1"/>
  <c r="J4172" i="1"/>
  <c r="I4172" i="1"/>
  <c r="F4172" i="1"/>
  <c r="C4172" i="1"/>
  <c r="J4171" i="1"/>
  <c r="K4171" i="1" s="1"/>
  <c r="I4171" i="1"/>
  <c r="F4171" i="1"/>
  <c r="C4171" i="1"/>
  <c r="J4170" i="1"/>
  <c r="K4170" i="1" s="1"/>
  <c r="I4170" i="1"/>
  <c r="F4170" i="1"/>
  <c r="C4170" i="1"/>
  <c r="K4169" i="1"/>
  <c r="J4169" i="1"/>
  <c r="I4169" i="1"/>
  <c r="F4169" i="1"/>
  <c r="C4169" i="1"/>
  <c r="K4168" i="1"/>
  <c r="J4168" i="1"/>
  <c r="I4168" i="1"/>
  <c r="F4168" i="1"/>
  <c r="C4168" i="1"/>
  <c r="J4167" i="1"/>
  <c r="K4167" i="1" s="1"/>
  <c r="I4167" i="1"/>
  <c r="F4167" i="1"/>
  <c r="C4167" i="1"/>
  <c r="J4166" i="1"/>
  <c r="K4166" i="1" s="1"/>
  <c r="I4166" i="1"/>
  <c r="F4166" i="1"/>
  <c r="C4166" i="1"/>
  <c r="K4165" i="1"/>
  <c r="J4165" i="1"/>
  <c r="I4165" i="1"/>
  <c r="F4165" i="1"/>
  <c r="C4165" i="1"/>
  <c r="K4164" i="1"/>
  <c r="J4164" i="1"/>
  <c r="I4164" i="1"/>
  <c r="F4164" i="1"/>
  <c r="C4164" i="1"/>
  <c r="J4163" i="1"/>
  <c r="K4163" i="1" s="1"/>
  <c r="I4163" i="1"/>
  <c r="F4163" i="1"/>
  <c r="C4163" i="1"/>
  <c r="J4162" i="1"/>
  <c r="K4162" i="1" s="1"/>
  <c r="I4162" i="1"/>
  <c r="F4162" i="1"/>
  <c r="C4162" i="1"/>
  <c r="K4161" i="1"/>
  <c r="J4161" i="1"/>
  <c r="I4161" i="1"/>
  <c r="F4161" i="1"/>
  <c r="C4161" i="1"/>
  <c r="K4160" i="1"/>
  <c r="J4160" i="1"/>
  <c r="I4160" i="1"/>
  <c r="F4160" i="1"/>
  <c r="C4160" i="1"/>
  <c r="J4159" i="1"/>
  <c r="K4159" i="1" s="1"/>
  <c r="I4159" i="1"/>
  <c r="F4159" i="1"/>
  <c r="C4159" i="1"/>
  <c r="J4158" i="1"/>
  <c r="K4158" i="1" s="1"/>
  <c r="I4158" i="1"/>
  <c r="F4158" i="1"/>
  <c r="C4158" i="1"/>
  <c r="K4157" i="1"/>
  <c r="J4157" i="1"/>
  <c r="I4157" i="1"/>
  <c r="F4157" i="1"/>
  <c r="C4157" i="1"/>
  <c r="K4156" i="1"/>
  <c r="J4156" i="1"/>
  <c r="I4156" i="1"/>
  <c r="F4156" i="1"/>
  <c r="C4156" i="1"/>
  <c r="J4155" i="1"/>
  <c r="K4155" i="1" s="1"/>
  <c r="I4155" i="1"/>
  <c r="F4155" i="1"/>
  <c r="C4155" i="1"/>
  <c r="J4154" i="1"/>
  <c r="K4154" i="1" s="1"/>
  <c r="I4154" i="1"/>
  <c r="F4154" i="1"/>
  <c r="C4154" i="1"/>
  <c r="K4153" i="1"/>
  <c r="J4153" i="1"/>
  <c r="I4153" i="1"/>
  <c r="F4153" i="1"/>
  <c r="C4153" i="1"/>
  <c r="K4152" i="1"/>
  <c r="J4152" i="1"/>
  <c r="I4152" i="1"/>
  <c r="F4152" i="1"/>
  <c r="C4152" i="1"/>
  <c r="J4151" i="1"/>
  <c r="K4151" i="1" s="1"/>
  <c r="I4151" i="1"/>
  <c r="F4151" i="1"/>
  <c r="C4151" i="1"/>
  <c r="J4150" i="1"/>
  <c r="K4150" i="1" s="1"/>
  <c r="I4150" i="1"/>
  <c r="F4150" i="1"/>
  <c r="C4150" i="1"/>
  <c r="K4149" i="1"/>
  <c r="J4149" i="1"/>
  <c r="I4149" i="1"/>
  <c r="F4149" i="1"/>
  <c r="C4149" i="1"/>
  <c r="K4148" i="1"/>
  <c r="J4148" i="1"/>
  <c r="I4148" i="1"/>
  <c r="F4148" i="1"/>
  <c r="C4148" i="1"/>
  <c r="J4147" i="1"/>
  <c r="K4147" i="1" s="1"/>
  <c r="I4147" i="1"/>
  <c r="F4147" i="1"/>
  <c r="C4147" i="1"/>
  <c r="J4146" i="1"/>
  <c r="K4146" i="1" s="1"/>
  <c r="I4146" i="1"/>
  <c r="F4146" i="1"/>
  <c r="C4146" i="1"/>
  <c r="K4145" i="1"/>
  <c r="J4145" i="1"/>
  <c r="I4145" i="1"/>
  <c r="F4145" i="1"/>
  <c r="C4145" i="1"/>
  <c r="K4144" i="1"/>
  <c r="J4144" i="1"/>
  <c r="I4144" i="1"/>
  <c r="F4144" i="1"/>
  <c r="C4144" i="1"/>
  <c r="J4143" i="1"/>
  <c r="K4143" i="1" s="1"/>
  <c r="I4143" i="1"/>
  <c r="F4143" i="1"/>
  <c r="C4143" i="1"/>
  <c r="J4142" i="1"/>
  <c r="K4142" i="1" s="1"/>
  <c r="I4142" i="1"/>
  <c r="F4142" i="1"/>
  <c r="C4142" i="1"/>
  <c r="K4141" i="1"/>
  <c r="J4141" i="1"/>
  <c r="I4141" i="1"/>
  <c r="F4141" i="1"/>
  <c r="C4141" i="1"/>
  <c r="K4140" i="1"/>
  <c r="J4140" i="1"/>
  <c r="I4140" i="1"/>
  <c r="F4140" i="1"/>
  <c r="C4140" i="1"/>
  <c r="J4139" i="1"/>
  <c r="K4139" i="1" s="1"/>
  <c r="I4139" i="1"/>
  <c r="F4139" i="1"/>
  <c r="C4139" i="1"/>
  <c r="J4138" i="1"/>
  <c r="K4138" i="1" s="1"/>
  <c r="I4138" i="1"/>
  <c r="F4138" i="1"/>
  <c r="C4138" i="1"/>
  <c r="K4137" i="1"/>
  <c r="J4137" i="1"/>
  <c r="I4137" i="1"/>
  <c r="F4137" i="1"/>
  <c r="C4137" i="1"/>
  <c r="K4136" i="1"/>
  <c r="J4136" i="1"/>
  <c r="I4136" i="1"/>
  <c r="F4136" i="1"/>
  <c r="C4136" i="1"/>
  <c r="J4135" i="1"/>
  <c r="K4135" i="1" s="1"/>
  <c r="I4135" i="1"/>
  <c r="F4135" i="1"/>
  <c r="C4135" i="1"/>
  <c r="J4134" i="1"/>
  <c r="K4134" i="1" s="1"/>
  <c r="I4134" i="1"/>
  <c r="F4134" i="1"/>
  <c r="C4134" i="1"/>
  <c r="K4133" i="1"/>
  <c r="J4133" i="1"/>
  <c r="I4133" i="1"/>
  <c r="F4133" i="1"/>
  <c r="C4133" i="1"/>
  <c r="K4132" i="1"/>
  <c r="J4132" i="1"/>
  <c r="I4132" i="1"/>
  <c r="F4132" i="1"/>
  <c r="C4132" i="1"/>
  <c r="J4131" i="1"/>
  <c r="K4131" i="1" s="1"/>
  <c r="I4131" i="1"/>
  <c r="F4131" i="1"/>
  <c r="C4131" i="1"/>
  <c r="J4130" i="1"/>
  <c r="K4130" i="1" s="1"/>
  <c r="I4130" i="1"/>
  <c r="F4130" i="1"/>
  <c r="C4130" i="1"/>
  <c r="K4129" i="1"/>
  <c r="J4129" i="1"/>
  <c r="I4129" i="1"/>
  <c r="F4129" i="1"/>
  <c r="C4129" i="1"/>
  <c r="K4128" i="1"/>
  <c r="J4128" i="1"/>
  <c r="I4128" i="1"/>
  <c r="F4128" i="1"/>
  <c r="C4128" i="1"/>
  <c r="J4127" i="1"/>
  <c r="K4127" i="1" s="1"/>
  <c r="I4127" i="1"/>
  <c r="F4127" i="1"/>
  <c r="C4127" i="1"/>
  <c r="J4126" i="1"/>
  <c r="K4126" i="1" s="1"/>
  <c r="I4126" i="1"/>
  <c r="F4126" i="1"/>
  <c r="C4126" i="1"/>
  <c r="K4125" i="1"/>
  <c r="J4125" i="1"/>
  <c r="I4125" i="1"/>
  <c r="F4125" i="1"/>
  <c r="C4125" i="1"/>
  <c r="K4124" i="1"/>
  <c r="J4124" i="1"/>
  <c r="I4124" i="1"/>
  <c r="F4124" i="1"/>
  <c r="C4124" i="1"/>
  <c r="J4123" i="1"/>
  <c r="K4123" i="1" s="1"/>
  <c r="I4123" i="1"/>
  <c r="F4123" i="1"/>
  <c r="C4123" i="1"/>
  <c r="J4122" i="1"/>
  <c r="K4122" i="1" s="1"/>
  <c r="I4122" i="1"/>
  <c r="F4122" i="1"/>
  <c r="C4122" i="1"/>
  <c r="K4121" i="1"/>
  <c r="J4121" i="1"/>
  <c r="I4121" i="1"/>
  <c r="F4121" i="1"/>
  <c r="C4121" i="1"/>
  <c r="K4120" i="1"/>
  <c r="J4120" i="1"/>
  <c r="I4120" i="1"/>
  <c r="F4120" i="1"/>
  <c r="C4120" i="1"/>
  <c r="J4119" i="1"/>
  <c r="K4119" i="1" s="1"/>
  <c r="I4119" i="1"/>
  <c r="F4119" i="1"/>
  <c r="C4119" i="1"/>
  <c r="J4118" i="1"/>
  <c r="K4118" i="1" s="1"/>
  <c r="I4118" i="1"/>
  <c r="F4118" i="1"/>
  <c r="C4118" i="1"/>
  <c r="K4117" i="1"/>
  <c r="J4117" i="1"/>
  <c r="I4117" i="1"/>
  <c r="F4117" i="1"/>
  <c r="C4117" i="1"/>
  <c r="K4116" i="1"/>
  <c r="J4116" i="1"/>
  <c r="I4116" i="1"/>
  <c r="F4116" i="1"/>
  <c r="C4116" i="1"/>
  <c r="J4115" i="1"/>
  <c r="K4115" i="1" s="1"/>
  <c r="I4115" i="1"/>
  <c r="F4115" i="1"/>
  <c r="C4115" i="1"/>
  <c r="J4114" i="1"/>
  <c r="K4114" i="1" s="1"/>
  <c r="I4114" i="1"/>
  <c r="F4114" i="1"/>
  <c r="C4114" i="1"/>
  <c r="K4113" i="1"/>
  <c r="J4113" i="1"/>
  <c r="I4113" i="1"/>
  <c r="F4113" i="1"/>
  <c r="C4113" i="1"/>
  <c r="K4112" i="1"/>
  <c r="J4112" i="1"/>
  <c r="I4112" i="1"/>
  <c r="F4112" i="1"/>
  <c r="C4112" i="1"/>
  <c r="J4111" i="1"/>
  <c r="K4111" i="1" s="1"/>
  <c r="I4111" i="1"/>
  <c r="F4111" i="1"/>
  <c r="C4111" i="1"/>
  <c r="J4110" i="1"/>
  <c r="K4110" i="1" s="1"/>
  <c r="I4110" i="1"/>
  <c r="F4110" i="1"/>
  <c r="C4110" i="1"/>
  <c r="K4109" i="1"/>
  <c r="J4109" i="1"/>
  <c r="I4109" i="1"/>
  <c r="F4109" i="1"/>
  <c r="C4109" i="1"/>
  <c r="K4108" i="1"/>
  <c r="J4108" i="1"/>
  <c r="I4108" i="1"/>
  <c r="F4108" i="1"/>
  <c r="C4108" i="1"/>
  <c r="J4107" i="1"/>
  <c r="K4107" i="1" s="1"/>
  <c r="I4107" i="1"/>
  <c r="F4107" i="1"/>
  <c r="C4107" i="1"/>
  <c r="J4106" i="1"/>
  <c r="K4106" i="1" s="1"/>
  <c r="I4106" i="1"/>
  <c r="F4106" i="1"/>
  <c r="C4106" i="1"/>
  <c r="K4105" i="1"/>
  <c r="J4105" i="1"/>
  <c r="I4105" i="1"/>
  <c r="F4105" i="1"/>
  <c r="C4105" i="1"/>
  <c r="K4104" i="1"/>
  <c r="J4104" i="1"/>
  <c r="I4104" i="1"/>
  <c r="F4104" i="1"/>
  <c r="C4104" i="1"/>
  <c r="J4103" i="1"/>
  <c r="K4103" i="1" s="1"/>
  <c r="I4103" i="1"/>
  <c r="F4103" i="1"/>
  <c r="C4103" i="1"/>
  <c r="J4102" i="1"/>
  <c r="K4102" i="1" s="1"/>
  <c r="I4102" i="1"/>
  <c r="F4102" i="1"/>
  <c r="C4102" i="1"/>
  <c r="K4101" i="1"/>
  <c r="J4101" i="1"/>
  <c r="I4101" i="1"/>
  <c r="F4101" i="1"/>
  <c r="C4101" i="1"/>
  <c r="K4100" i="1"/>
  <c r="J4100" i="1"/>
  <c r="I4100" i="1"/>
  <c r="F4100" i="1"/>
  <c r="C4100" i="1"/>
  <c r="J4099" i="1"/>
  <c r="K4099" i="1" s="1"/>
  <c r="I4099" i="1"/>
  <c r="F4099" i="1"/>
  <c r="C4099" i="1"/>
  <c r="J4098" i="1"/>
  <c r="K4098" i="1" s="1"/>
  <c r="I4098" i="1"/>
  <c r="F4098" i="1"/>
  <c r="C4098" i="1"/>
  <c r="K4097" i="1"/>
  <c r="J4097" i="1"/>
  <c r="I4097" i="1"/>
  <c r="F4097" i="1"/>
  <c r="C4097" i="1"/>
  <c r="K4096" i="1"/>
  <c r="J4096" i="1"/>
  <c r="I4096" i="1"/>
  <c r="F4096" i="1"/>
  <c r="C4096" i="1"/>
  <c r="J4095" i="1"/>
  <c r="K4095" i="1" s="1"/>
  <c r="I4095" i="1"/>
  <c r="F4095" i="1"/>
  <c r="C4095" i="1"/>
  <c r="J4094" i="1"/>
  <c r="K4094" i="1" s="1"/>
  <c r="I4094" i="1"/>
  <c r="F4094" i="1"/>
  <c r="C4094" i="1"/>
  <c r="K4093" i="1"/>
  <c r="J4093" i="1"/>
  <c r="I4093" i="1"/>
  <c r="F4093" i="1"/>
  <c r="C4093" i="1"/>
  <c r="K4092" i="1"/>
  <c r="J4092" i="1"/>
  <c r="I4092" i="1"/>
  <c r="F4092" i="1"/>
  <c r="C4092" i="1"/>
  <c r="J4091" i="1"/>
  <c r="K4091" i="1" s="1"/>
  <c r="I4091" i="1"/>
  <c r="F4091" i="1"/>
  <c r="C4091" i="1"/>
  <c r="J4090" i="1"/>
  <c r="K4090" i="1" s="1"/>
  <c r="I4090" i="1"/>
  <c r="F4090" i="1"/>
  <c r="C4090" i="1"/>
  <c r="K4089" i="1"/>
  <c r="J4089" i="1"/>
  <c r="I4089" i="1"/>
  <c r="F4089" i="1"/>
  <c r="C4089" i="1"/>
  <c r="K4088" i="1"/>
  <c r="J4088" i="1"/>
  <c r="I4088" i="1"/>
  <c r="F4088" i="1"/>
  <c r="C4088" i="1"/>
  <c r="J4087" i="1"/>
  <c r="K4087" i="1" s="1"/>
  <c r="I4087" i="1"/>
  <c r="F4087" i="1"/>
  <c r="C4087" i="1"/>
  <c r="J4086" i="1"/>
  <c r="K4086" i="1" s="1"/>
  <c r="I4086" i="1"/>
  <c r="F4086" i="1"/>
  <c r="C4086" i="1"/>
  <c r="K4085" i="1"/>
  <c r="J4085" i="1"/>
  <c r="I4085" i="1"/>
  <c r="F4085" i="1"/>
  <c r="C4085" i="1"/>
  <c r="K4084" i="1"/>
  <c r="J4084" i="1"/>
  <c r="I4084" i="1"/>
  <c r="F4084" i="1"/>
  <c r="C4084" i="1"/>
  <c r="J4083" i="1"/>
  <c r="K4083" i="1" s="1"/>
  <c r="I4083" i="1"/>
  <c r="F4083" i="1"/>
  <c r="C4083" i="1"/>
  <c r="J4082" i="1"/>
  <c r="K4082" i="1" s="1"/>
  <c r="I4082" i="1"/>
  <c r="F4082" i="1"/>
  <c r="C4082" i="1"/>
  <c r="K4081" i="1"/>
  <c r="J4081" i="1"/>
  <c r="I4081" i="1"/>
  <c r="F4081" i="1"/>
  <c r="C4081" i="1"/>
  <c r="K4080" i="1"/>
  <c r="J4080" i="1"/>
  <c r="I4080" i="1"/>
  <c r="F4080" i="1"/>
  <c r="C4080" i="1"/>
  <c r="J4079" i="1"/>
  <c r="K4079" i="1" s="1"/>
  <c r="I4079" i="1"/>
  <c r="F4079" i="1"/>
  <c r="C4079" i="1"/>
  <c r="J4078" i="1"/>
  <c r="K4078" i="1" s="1"/>
  <c r="I4078" i="1"/>
  <c r="F4078" i="1"/>
  <c r="C4078" i="1"/>
  <c r="K4077" i="1"/>
  <c r="J4077" i="1"/>
  <c r="I4077" i="1"/>
  <c r="F4077" i="1"/>
  <c r="C4077" i="1"/>
  <c r="K4076" i="1"/>
  <c r="J4076" i="1"/>
  <c r="I4076" i="1"/>
  <c r="F4076" i="1"/>
  <c r="C4076" i="1"/>
  <c r="J4075" i="1"/>
  <c r="K4075" i="1" s="1"/>
  <c r="I4075" i="1"/>
  <c r="F4075" i="1"/>
  <c r="C4075" i="1"/>
  <c r="J4074" i="1"/>
  <c r="K4074" i="1" s="1"/>
  <c r="I4074" i="1"/>
  <c r="F4074" i="1"/>
  <c r="C4074" i="1"/>
  <c r="K4073" i="1"/>
  <c r="J4073" i="1"/>
  <c r="I4073" i="1"/>
  <c r="F4073" i="1"/>
  <c r="C4073" i="1"/>
  <c r="K4072" i="1"/>
  <c r="J4072" i="1"/>
  <c r="I4072" i="1"/>
  <c r="F4072" i="1"/>
  <c r="C4072" i="1"/>
  <c r="J4071" i="1"/>
  <c r="K4071" i="1" s="1"/>
  <c r="I4071" i="1"/>
  <c r="F4071" i="1"/>
  <c r="C4071" i="1"/>
  <c r="J4070" i="1"/>
  <c r="K4070" i="1" s="1"/>
  <c r="I4070" i="1"/>
  <c r="F4070" i="1"/>
  <c r="C4070" i="1"/>
  <c r="K4069" i="1"/>
  <c r="J4069" i="1"/>
  <c r="I4069" i="1"/>
  <c r="F4069" i="1"/>
  <c r="C4069" i="1"/>
  <c r="K4068" i="1"/>
  <c r="J4068" i="1"/>
  <c r="I4068" i="1"/>
  <c r="F4068" i="1"/>
  <c r="C4068" i="1"/>
  <c r="J4067" i="1"/>
  <c r="K4067" i="1" s="1"/>
  <c r="I4067" i="1"/>
  <c r="F4067" i="1"/>
  <c r="C4067" i="1"/>
  <c r="J4066" i="1"/>
  <c r="K4066" i="1" s="1"/>
  <c r="I4066" i="1"/>
  <c r="F4066" i="1"/>
  <c r="C4066" i="1"/>
  <c r="K4065" i="1"/>
  <c r="J4065" i="1"/>
  <c r="I4065" i="1"/>
  <c r="F4065" i="1"/>
  <c r="C4065" i="1"/>
  <c r="K4064" i="1"/>
  <c r="J4064" i="1"/>
  <c r="I4064" i="1"/>
  <c r="F4064" i="1"/>
  <c r="C4064" i="1"/>
  <c r="J4063" i="1"/>
  <c r="K4063" i="1" s="1"/>
  <c r="I4063" i="1"/>
  <c r="F4063" i="1"/>
  <c r="C4063" i="1"/>
  <c r="J4062" i="1"/>
  <c r="K4062" i="1" s="1"/>
  <c r="I4062" i="1"/>
  <c r="F4062" i="1"/>
  <c r="C4062" i="1"/>
  <c r="K4061" i="1"/>
  <c r="J4061" i="1"/>
  <c r="I4061" i="1"/>
  <c r="F4061" i="1"/>
  <c r="C4061" i="1"/>
  <c r="K4060" i="1"/>
  <c r="J4060" i="1"/>
  <c r="I4060" i="1"/>
  <c r="F4060" i="1"/>
  <c r="C4060" i="1"/>
  <c r="J4059" i="1"/>
  <c r="K4059" i="1" s="1"/>
  <c r="I4059" i="1"/>
  <c r="F4059" i="1"/>
  <c r="C4059" i="1"/>
  <c r="J4058" i="1"/>
  <c r="K4058" i="1" s="1"/>
  <c r="I4058" i="1"/>
  <c r="F4058" i="1"/>
  <c r="C4058" i="1"/>
  <c r="K4057" i="1"/>
  <c r="J4057" i="1"/>
  <c r="I4057" i="1"/>
  <c r="F4057" i="1"/>
  <c r="C4057" i="1"/>
  <c r="K4056" i="1"/>
  <c r="J4056" i="1"/>
  <c r="I4056" i="1"/>
  <c r="F4056" i="1"/>
  <c r="C4056" i="1"/>
  <c r="J4055" i="1"/>
  <c r="K4055" i="1" s="1"/>
  <c r="I4055" i="1"/>
  <c r="F4055" i="1"/>
  <c r="C4055" i="1"/>
  <c r="J4054" i="1"/>
  <c r="K4054" i="1" s="1"/>
  <c r="I4054" i="1"/>
  <c r="F4054" i="1"/>
  <c r="C4054" i="1"/>
  <c r="K4053" i="1"/>
  <c r="J4053" i="1"/>
  <c r="I4053" i="1"/>
  <c r="F4053" i="1"/>
  <c r="C4053" i="1"/>
  <c r="K4052" i="1"/>
  <c r="J4052" i="1"/>
  <c r="I4052" i="1"/>
  <c r="F4052" i="1"/>
  <c r="C4052" i="1"/>
  <c r="J4051" i="1"/>
  <c r="K4051" i="1" s="1"/>
  <c r="I4051" i="1"/>
  <c r="F4051" i="1"/>
  <c r="C4051" i="1"/>
  <c r="J4050" i="1"/>
  <c r="K4050" i="1" s="1"/>
  <c r="I4050" i="1"/>
  <c r="F4050" i="1"/>
  <c r="C4050" i="1"/>
  <c r="K4049" i="1"/>
  <c r="J4049" i="1"/>
  <c r="I4049" i="1"/>
  <c r="F4049" i="1"/>
  <c r="C4049" i="1"/>
  <c r="K4048" i="1"/>
  <c r="J4048" i="1"/>
  <c r="I4048" i="1"/>
  <c r="F4048" i="1"/>
  <c r="C4048" i="1"/>
  <c r="J4047" i="1"/>
  <c r="K4047" i="1" s="1"/>
  <c r="I4047" i="1"/>
  <c r="F4047" i="1"/>
  <c r="C4047" i="1"/>
  <c r="J4046" i="1"/>
  <c r="K4046" i="1" s="1"/>
  <c r="I4046" i="1"/>
  <c r="F4046" i="1"/>
  <c r="C4046" i="1"/>
  <c r="K4045" i="1"/>
  <c r="J4045" i="1"/>
  <c r="I4045" i="1"/>
  <c r="F4045" i="1"/>
  <c r="C4045" i="1"/>
  <c r="K4044" i="1"/>
  <c r="J4044" i="1"/>
  <c r="I4044" i="1"/>
  <c r="F4044" i="1"/>
  <c r="C4044" i="1"/>
  <c r="J4043" i="1"/>
  <c r="K4043" i="1" s="1"/>
  <c r="I4043" i="1"/>
  <c r="F4043" i="1"/>
  <c r="C4043" i="1"/>
  <c r="J4042" i="1"/>
  <c r="K4042" i="1" s="1"/>
  <c r="I4042" i="1"/>
  <c r="F4042" i="1"/>
  <c r="C4042" i="1"/>
  <c r="K4041" i="1"/>
  <c r="J4041" i="1"/>
  <c r="I4041" i="1"/>
  <c r="F4041" i="1"/>
  <c r="C4041" i="1"/>
  <c r="K4040" i="1"/>
  <c r="J4040" i="1"/>
  <c r="I4040" i="1"/>
  <c r="F4040" i="1"/>
  <c r="C4040" i="1"/>
  <c r="J4039" i="1"/>
  <c r="K4039" i="1" s="1"/>
  <c r="I4039" i="1"/>
  <c r="F4039" i="1"/>
  <c r="C4039" i="1"/>
  <c r="J4038" i="1"/>
  <c r="K4038" i="1" s="1"/>
  <c r="I4038" i="1"/>
  <c r="F4038" i="1"/>
  <c r="C4038" i="1"/>
  <c r="K4037" i="1"/>
  <c r="J4037" i="1"/>
  <c r="I4037" i="1"/>
  <c r="F4037" i="1"/>
  <c r="C4037" i="1"/>
  <c r="K4036" i="1"/>
  <c r="J4036" i="1"/>
  <c r="I4036" i="1"/>
  <c r="F4036" i="1"/>
  <c r="C4036" i="1"/>
  <c r="J4035" i="1"/>
  <c r="K4035" i="1" s="1"/>
  <c r="I4035" i="1"/>
  <c r="F4035" i="1"/>
  <c r="C4035" i="1"/>
  <c r="J4034" i="1"/>
  <c r="K4034" i="1" s="1"/>
  <c r="I4034" i="1"/>
  <c r="F4034" i="1"/>
  <c r="C4034" i="1"/>
  <c r="K4033" i="1"/>
  <c r="J4033" i="1"/>
  <c r="I4033" i="1"/>
  <c r="F4033" i="1"/>
  <c r="C4033" i="1"/>
  <c r="K4032" i="1"/>
  <c r="J4032" i="1"/>
  <c r="I4032" i="1"/>
  <c r="F4032" i="1"/>
  <c r="C4032" i="1"/>
  <c r="J4031" i="1"/>
  <c r="K4031" i="1" s="1"/>
  <c r="I4031" i="1"/>
  <c r="F4031" i="1"/>
  <c r="C4031" i="1"/>
  <c r="J4030" i="1"/>
  <c r="K4030" i="1" s="1"/>
  <c r="I4030" i="1"/>
  <c r="F4030" i="1"/>
  <c r="C4030" i="1"/>
  <c r="K4029" i="1"/>
  <c r="J4029" i="1"/>
  <c r="I4029" i="1"/>
  <c r="F4029" i="1"/>
  <c r="C4029" i="1"/>
  <c r="K4028" i="1"/>
  <c r="J4028" i="1"/>
  <c r="I4028" i="1"/>
  <c r="F4028" i="1"/>
  <c r="C4028" i="1"/>
  <c r="J4027" i="1"/>
  <c r="K4027" i="1" s="1"/>
  <c r="I4027" i="1"/>
  <c r="F4027" i="1"/>
  <c r="C4027" i="1"/>
  <c r="J4026" i="1"/>
  <c r="K4026" i="1" s="1"/>
  <c r="I4026" i="1"/>
  <c r="F4026" i="1"/>
  <c r="C4026" i="1"/>
  <c r="K4025" i="1"/>
  <c r="J4025" i="1"/>
  <c r="I4025" i="1"/>
  <c r="F4025" i="1"/>
  <c r="C4025" i="1"/>
  <c r="K4024" i="1"/>
  <c r="J4024" i="1"/>
  <c r="I4024" i="1"/>
  <c r="F4024" i="1"/>
  <c r="C4024" i="1"/>
  <c r="J4023" i="1"/>
  <c r="K4023" i="1" s="1"/>
  <c r="I4023" i="1"/>
  <c r="F4023" i="1"/>
  <c r="C4023" i="1"/>
  <c r="J4022" i="1"/>
  <c r="K4022" i="1" s="1"/>
  <c r="I4022" i="1"/>
  <c r="F4022" i="1"/>
  <c r="C4022" i="1"/>
  <c r="K4021" i="1"/>
  <c r="J4021" i="1"/>
  <c r="I4021" i="1"/>
  <c r="F4021" i="1"/>
  <c r="C4021" i="1"/>
  <c r="K4020" i="1"/>
  <c r="J4020" i="1"/>
  <c r="I4020" i="1"/>
  <c r="F4020" i="1"/>
  <c r="C4020" i="1"/>
  <c r="J4019" i="1"/>
  <c r="K4019" i="1" s="1"/>
  <c r="I4019" i="1"/>
  <c r="F4019" i="1"/>
  <c r="C4019" i="1"/>
  <c r="J4018" i="1"/>
  <c r="K4018" i="1" s="1"/>
  <c r="I4018" i="1"/>
  <c r="F4018" i="1"/>
  <c r="C4018" i="1"/>
  <c r="K4017" i="1"/>
  <c r="J4017" i="1"/>
  <c r="I4017" i="1"/>
  <c r="F4017" i="1"/>
  <c r="C4017" i="1"/>
  <c r="K4016" i="1"/>
  <c r="J4016" i="1"/>
  <c r="I4016" i="1"/>
  <c r="F4016" i="1"/>
  <c r="C4016" i="1"/>
  <c r="J4015" i="1"/>
  <c r="K4015" i="1" s="1"/>
  <c r="I4015" i="1"/>
  <c r="F4015" i="1"/>
  <c r="C4015" i="1"/>
  <c r="J4014" i="1"/>
  <c r="K4014" i="1" s="1"/>
  <c r="I4014" i="1"/>
  <c r="F4014" i="1"/>
  <c r="C4014" i="1"/>
  <c r="K4013" i="1"/>
  <c r="J4013" i="1"/>
  <c r="I4013" i="1"/>
  <c r="F4013" i="1"/>
  <c r="C4013" i="1"/>
  <c r="K4012" i="1"/>
  <c r="J4012" i="1"/>
  <c r="I4012" i="1"/>
  <c r="F4012" i="1"/>
  <c r="C4012" i="1"/>
  <c r="J4011" i="1"/>
  <c r="K4011" i="1" s="1"/>
  <c r="I4011" i="1"/>
  <c r="F4011" i="1"/>
  <c r="C4011" i="1"/>
  <c r="J4010" i="1"/>
  <c r="K4010" i="1" s="1"/>
  <c r="I4010" i="1"/>
  <c r="F4010" i="1"/>
  <c r="C4010" i="1"/>
  <c r="K4009" i="1"/>
  <c r="J4009" i="1"/>
  <c r="I4009" i="1"/>
  <c r="F4009" i="1"/>
  <c r="C4009" i="1"/>
  <c r="K4008" i="1"/>
  <c r="J4008" i="1"/>
  <c r="I4008" i="1"/>
  <c r="F4008" i="1"/>
  <c r="C4008" i="1"/>
  <c r="J4007" i="1"/>
  <c r="K4007" i="1" s="1"/>
  <c r="I4007" i="1"/>
  <c r="F4007" i="1"/>
  <c r="C4007" i="1"/>
  <c r="J4006" i="1"/>
  <c r="K4006" i="1" s="1"/>
  <c r="I4006" i="1"/>
  <c r="F4006" i="1"/>
  <c r="C4006" i="1"/>
  <c r="K4005" i="1"/>
  <c r="J4005" i="1"/>
  <c r="I4005" i="1"/>
  <c r="F4005" i="1"/>
  <c r="C4005" i="1"/>
  <c r="K4004" i="1"/>
  <c r="J4004" i="1"/>
  <c r="I4004" i="1"/>
  <c r="F4004" i="1"/>
  <c r="C4004" i="1"/>
  <c r="J4003" i="1"/>
  <c r="K4003" i="1" s="1"/>
  <c r="I4003" i="1"/>
  <c r="F4003" i="1"/>
  <c r="C4003" i="1"/>
  <c r="J4002" i="1"/>
  <c r="K4002" i="1" s="1"/>
  <c r="I4002" i="1"/>
  <c r="F4002" i="1"/>
  <c r="C4002" i="1"/>
  <c r="K4001" i="1"/>
  <c r="J4001" i="1"/>
  <c r="I4001" i="1"/>
  <c r="F4001" i="1"/>
  <c r="C4001" i="1"/>
  <c r="K4000" i="1"/>
  <c r="J4000" i="1"/>
  <c r="I4000" i="1"/>
  <c r="F4000" i="1"/>
  <c r="C4000" i="1"/>
  <c r="J3999" i="1"/>
  <c r="K3999" i="1" s="1"/>
  <c r="I3999" i="1"/>
  <c r="F3999" i="1"/>
  <c r="C3999" i="1"/>
  <c r="J3998" i="1"/>
  <c r="K3998" i="1" s="1"/>
  <c r="I3998" i="1"/>
  <c r="F3998" i="1"/>
  <c r="C3998" i="1"/>
  <c r="K3997" i="1"/>
  <c r="J3997" i="1"/>
  <c r="I3997" i="1"/>
  <c r="F3997" i="1"/>
  <c r="C3997" i="1"/>
  <c r="K3996" i="1"/>
  <c r="J3996" i="1"/>
  <c r="I3996" i="1"/>
  <c r="F3996" i="1"/>
  <c r="C3996" i="1"/>
  <c r="J3995" i="1"/>
  <c r="K3995" i="1" s="1"/>
  <c r="I3995" i="1"/>
  <c r="F3995" i="1"/>
  <c r="C3995" i="1"/>
  <c r="J3994" i="1"/>
  <c r="K3994" i="1" s="1"/>
  <c r="I3994" i="1"/>
  <c r="F3994" i="1"/>
  <c r="C3994" i="1"/>
  <c r="K3993" i="1"/>
  <c r="J3993" i="1"/>
  <c r="I3993" i="1"/>
  <c r="F3993" i="1"/>
  <c r="C3993" i="1"/>
  <c r="K3992" i="1"/>
  <c r="J3992" i="1"/>
  <c r="I3992" i="1"/>
  <c r="F3992" i="1"/>
  <c r="C3992" i="1"/>
  <c r="J3991" i="1"/>
  <c r="K3991" i="1" s="1"/>
  <c r="I3991" i="1"/>
  <c r="F3991" i="1"/>
  <c r="C3991" i="1"/>
  <c r="J3990" i="1"/>
  <c r="K3990" i="1" s="1"/>
  <c r="I3990" i="1"/>
  <c r="F3990" i="1"/>
  <c r="C3990" i="1"/>
  <c r="K3989" i="1"/>
  <c r="J3989" i="1"/>
  <c r="I3989" i="1"/>
  <c r="F3989" i="1"/>
  <c r="C3989" i="1"/>
  <c r="K3988" i="1"/>
  <c r="J3988" i="1"/>
  <c r="I3988" i="1"/>
  <c r="F3988" i="1"/>
  <c r="C3988" i="1"/>
  <c r="J3987" i="1"/>
  <c r="K3987" i="1" s="1"/>
  <c r="I3987" i="1"/>
  <c r="F3987" i="1"/>
  <c r="C3987" i="1"/>
  <c r="J3986" i="1"/>
  <c r="K3986" i="1" s="1"/>
  <c r="I3986" i="1"/>
  <c r="F3986" i="1"/>
  <c r="C3986" i="1"/>
  <c r="K3985" i="1"/>
  <c r="J3985" i="1"/>
  <c r="I3985" i="1"/>
  <c r="F3985" i="1"/>
  <c r="C3985" i="1"/>
  <c r="K3984" i="1"/>
  <c r="J3984" i="1"/>
  <c r="I3984" i="1"/>
  <c r="F3984" i="1"/>
  <c r="C3984" i="1"/>
  <c r="J3983" i="1"/>
  <c r="K3983" i="1" s="1"/>
  <c r="I3983" i="1"/>
  <c r="F3983" i="1"/>
  <c r="C3983" i="1"/>
  <c r="J3982" i="1"/>
  <c r="K3982" i="1" s="1"/>
  <c r="I3982" i="1"/>
  <c r="F3982" i="1"/>
  <c r="C3982" i="1"/>
  <c r="K3981" i="1"/>
  <c r="J3981" i="1"/>
  <c r="I3981" i="1"/>
  <c r="F3981" i="1"/>
  <c r="C3981" i="1"/>
  <c r="K3980" i="1"/>
  <c r="J3980" i="1"/>
  <c r="I3980" i="1"/>
  <c r="F3980" i="1"/>
  <c r="C3980" i="1"/>
  <c r="J3979" i="1"/>
  <c r="K3979" i="1" s="1"/>
  <c r="I3979" i="1"/>
  <c r="F3979" i="1"/>
  <c r="C3979" i="1"/>
  <c r="J3978" i="1"/>
  <c r="K3978" i="1" s="1"/>
  <c r="I3978" i="1"/>
  <c r="F3978" i="1"/>
  <c r="C3978" i="1"/>
  <c r="K3977" i="1"/>
  <c r="J3977" i="1"/>
  <c r="I3977" i="1"/>
  <c r="F3977" i="1"/>
  <c r="C3977" i="1"/>
  <c r="K3976" i="1"/>
  <c r="J3976" i="1"/>
  <c r="I3976" i="1"/>
  <c r="F3976" i="1"/>
  <c r="C3976" i="1"/>
  <c r="J3975" i="1"/>
  <c r="K3975" i="1" s="1"/>
  <c r="I3975" i="1"/>
  <c r="F3975" i="1"/>
  <c r="C3975" i="1"/>
  <c r="J3974" i="1"/>
  <c r="K3974" i="1" s="1"/>
  <c r="I3974" i="1"/>
  <c r="F3974" i="1"/>
  <c r="C3974" i="1"/>
  <c r="K3973" i="1"/>
  <c r="J3973" i="1"/>
  <c r="I3973" i="1"/>
  <c r="F3973" i="1"/>
  <c r="C3973" i="1"/>
  <c r="K3972" i="1"/>
  <c r="J3972" i="1"/>
  <c r="I3972" i="1"/>
  <c r="F3972" i="1"/>
  <c r="C3972" i="1"/>
  <c r="J3971" i="1"/>
  <c r="K3971" i="1" s="1"/>
  <c r="I3971" i="1"/>
  <c r="F3971" i="1"/>
  <c r="C3971" i="1"/>
  <c r="J3970" i="1"/>
  <c r="K3970" i="1" s="1"/>
  <c r="I3970" i="1"/>
  <c r="F3970" i="1"/>
  <c r="C3970" i="1"/>
  <c r="K3969" i="1"/>
  <c r="J3969" i="1"/>
  <c r="I3969" i="1"/>
  <c r="F3969" i="1"/>
  <c r="C3969" i="1"/>
  <c r="K3968" i="1"/>
  <c r="J3968" i="1"/>
  <c r="I3968" i="1"/>
  <c r="F3968" i="1"/>
  <c r="C3968" i="1"/>
  <c r="J3967" i="1"/>
  <c r="K3967" i="1" s="1"/>
  <c r="I3967" i="1"/>
  <c r="F3967" i="1"/>
  <c r="C3967" i="1"/>
  <c r="J3966" i="1"/>
  <c r="K3966" i="1" s="1"/>
  <c r="I3966" i="1"/>
  <c r="F3966" i="1"/>
  <c r="C3966" i="1"/>
  <c r="K3965" i="1"/>
  <c r="J3965" i="1"/>
  <c r="I3965" i="1"/>
  <c r="F3965" i="1"/>
  <c r="C3965" i="1"/>
  <c r="K3964" i="1"/>
  <c r="J3964" i="1"/>
  <c r="I3964" i="1"/>
  <c r="F3964" i="1"/>
  <c r="C3964" i="1"/>
  <c r="J3963" i="1"/>
  <c r="K3963" i="1" s="1"/>
  <c r="I3963" i="1"/>
  <c r="F3963" i="1"/>
  <c r="C3963" i="1"/>
  <c r="J3962" i="1"/>
  <c r="K3962" i="1" s="1"/>
  <c r="I3962" i="1"/>
  <c r="F3962" i="1"/>
  <c r="C3962" i="1"/>
  <c r="K3961" i="1"/>
  <c r="J3961" i="1"/>
  <c r="I3961" i="1"/>
  <c r="F3961" i="1"/>
  <c r="C3961" i="1"/>
  <c r="K3960" i="1"/>
  <c r="J3960" i="1"/>
  <c r="I3960" i="1"/>
  <c r="F3960" i="1"/>
  <c r="C3960" i="1"/>
  <c r="J3959" i="1"/>
  <c r="K3959" i="1" s="1"/>
  <c r="I3959" i="1"/>
  <c r="F3959" i="1"/>
  <c r="C3959" i="1"/>
  <c r="J3958" i="1"/>
  <c r="K3958" i="1" s="1"/>
  <c r="I3958" i="1"/>
  <c r="F3958" i="1"/>
  <c r="C3958" i="1"/>
  <c r="K3957" i="1"/>
  <c r="J3957" i="1"/>
  <c r="I3957" i="1"/>
  <c r="F3957" i="1"/>
  <c r="C3957" i="1"/>
  <c r="K3956" i="1"/>
  <c r="J3956" i="1"/>
  <c r="I3956" i="1"/>
  <c r="F3956" i="1"/>
  <c r="C3956" i="1"/>
  <c r="J3955" i="1"/>
  <c r="K3955" i="1" s="1"/>
  <c r="I3955" i="1"/>
  <c r="F3955" i="1"/>
  <c r="C3955" i="1"/>
  <c r="J3954" i="1"/>
  <c r="K3954" i="1" s="1"/>
  <c r="I3954" i="1"/>
  <c r="F3954" i="1"/>
  <c r="C3954" i="1"/>
  <c r="K3953" i="1"/>
  <c r="J3953" i="1"/>
  <c r="I3953" i="1"/>
  <c r="F3953" i="1"/>
  <c r="C3953" i="1"/>
  <c r="K3952" i="1"/>
  <c r="J3952" i="1"/>
  <c r="I3952" i="1"/>
  <c r="F3952" i="1"/>
  <c r="C3952" i="1"/>
  <c r="J3951" i="1"/>
  <c r="K3951" i="1" s="1"/>
  <c r="I3951" i="1"/>
  <c r="F3951" i="1"/>
  <c r="C3951" i="1"/>
  <c r="J3950" i="1"/>
  <c r="K3950" i="1" s="1"/>
  <c r="I3950" i="1"/>
  <c r="F3950" i="1"/>
  <c r="C3950" i="1"/>
  <c r="K3949" i="1"/>
  <c r="J3949" i="1"/>
  <c r="I3949" i="1"/>
  <c r="F3949" i="1"/>
  <c r="C3949" i="1"/>
  <c r="K3948" i="1"/>
  <c r="J3948" i="1"/>
  <c r="I3948" i="1"/>
  <c r="F3948" i="1"/>
  <c r="C3948" i="1"/>
  <c r="J3947" i="1"/>
  <c r="K3947" i="1" s="1"/>
  <c r="I3947" i="1"/>
  <c r="F3947" i="1"/>
  <c r="C3947" i="1"/>
  <c r="J3946" i="1"/>
  <c r="K3946" i="1" s="1"/>
  <c r="I3946" i="1"/>
  <c r="F3946" i="1"/>
  <c r="C3946" i="1"/>
  <c r="K3945" i="1"/>
  <c r="J3945" i="1"/>
  <c r="I3945" i="1"/>
  <c r="F3945" i="1"/>
  <c r="C3945" i="1"/>
  <c r="K3944" i="1"/>
  <c r="J3944" i="1"/>
  <c r="I3944" i="1"/>
  <c r="F3944" i="1"/>
  <c r="C3944" i="1"/>
  <c r="J3943" i="1"/>
  <c r="K3943" i="1" s="1"/>
  <c r="I3943" i="1"/>
  <c r="F3943" i="1"/>
  <c r="C3943" i="1"/>
  <c r="J3942" i="1"/>
  <c r="K3942" i="1" s="1"/>
  <c r="I3942" i="1"/>
  <c r="F3942" i="1"/>
  <c r="C3942" i="1"/>
  <c r="K3941" i="1"/>
  <c r="J3941" i="1"/>
  <c r="I3941" i="1"/>
  <c r="F3941" i="1"/>
  <c r="C3941" i="1"/>
  <c r="K3940" i="1"/>
  <c r="J3940" i="1"/>
  <c r="I3940" i="1"/>
  <c r="F3940" i="1"/>
  <c r="C3940" i="1"/>
  <c r="J3939" i="1"/>
  <c r="K3939" i="1" s="1"/>
  <c r="I3939" i="1"/>
  <c r="F3939" i="1"/>
  <c r="C3939" i="1"/>
  <c r="J3938" i="1"/>
  <c r="K3938" i="1" s="1"/>
  <c r="I3938" i="1"/>
  <c r="F3938" i="1"/>
  <c r="C3938" i="1"/>
  <c r="K3937" i="1"/>
  <c r="J3937" i="1"/>
  <c r="I3937" i="1"/>
  <c r="F3937" i="1"/>
  <c r="C3937" i="1"/>
  <c r="K3936" i="1"/>
  <c r="J3936" i="1"/>
  <c r="I3936" i="1"/>
  <c r="F3936" i="1"/>
  <c r="C3936" i="1"/>
  <c r="J3935" i="1"/>
  <c r="K3935" i="1" s="1"/>
  <c r="I3935" i="1"/>
  <c r="F3935" i="1"/>
  <c r="C3935" i="1"/>
  <c r="J3934" i="1"/>
  <c r="K3934" i="1" s="1"/>
  <c r="I3934" i="1"/>
  <c r="F3934" i="1"/>
  <c r="C3934" i="1"/>
  <c r="K3933" i="1"/>
  <c r="J3933" i="1"/>
  <c r="I3933" i="1"/>
  <c r="F3933" i="1"/>
  <c r="C3933" i="1"/>
  <c r="K3932" i="1"/>
  <c r="J3932" i="1"/>
  <c r="I3932" i="1"/>
  <c r="F3932" i="1"/>
  <c r="C3932" i="1"/>
  <c r="J3931" i="1"/>
  <c r="K3931" i="1" s="1"/>
  <c r="I3931" i="1"/>
  <c r="F3931" i="1"/>
  <c r="C3931" i="1"/>
  <c r="J3930" i="1"/>
  <c r="K3930" i="1" s="1"/>
  <c r="I3930" i="1"/>
  <c r="F3930" i="1"/>
  <c r="C3930" i="1"/>
  <c r="K3929" i="1"/>
  <c r="J3929" i="1"/>
  <c r="I3929" i="1"/>
  <c r="F3929" i="1"/>
  <c r="C3929" i="1"/>
  <c r="K3928" i="1"/>
  <c r="J3928" i="1"/>
  <c r="I3928" i="1"/>
  <c r="F3928" i="1"/>
  <c r="C3928" i="1"/>
  <c r="J3927" i="1"/>
  <c r="K3927" i="1" s="1"/>
  <c r="I3927" i="1"/>
  <c r="F3927" i="1"/>
  <c r="C3927" i="1"/>
  <c r="J3926" i="1"/>
  <c r="K3926" i="1" s="1"/>
  <c r="I3926" i="1"/>
  <c r="F3926" i="1"/>
  <c r="C3926" i="1"/>
  <c r="K3925" i="1"/>
  <c r="J3925" i="1"/>
  <c r="I3925" i="1"/>
  <c r="F3925" i="1"/>
  <c r="C3925" i="1"/>
  <c r="K3924" i="1"/>
  <c r="J3924" i="1"/>
  <c r="I3924" i="1"/>
  <c r="F3924" i="1"/>
  <c r="C3924" i="1"/>
  <c r="J3923" i="1"/>
  <c r="K3923" i="1" s="1"/>
  <c r="I3923" i="1"/>
  <c r="F3923" i="1"/>
  <c r="C3923" i="1"/>
  <c r="J3922" i="1"/>
  <c r="K3922" i="1" s="1"/>
  <c r="I3922" i="1"/>
  <c r="F3922" i="1"/>
  <c r="C3922" i="1"/>
  <c r="K3921" i="1"/>
  <c r="J3921" i="1"/>
  <c r="I3921" i="1"/>
  <c r="F3921" i="1"/>
  <c r="C3921" i="1"/>
  <c r="K3920" i="1"/>
  <c r="J3920" i="1"/>
  <c r="I3920" i="1"/>
  <c r="F3920" i="1"/>
  <c r="C3920" i="1"/>
  <c r="J3919" i="1"/>
  <c r="K3919" i="1" s="1"/>
  <c r="I3919" i="1"/>
  <c r="F3919" i="1"/>
  <c r="C3919" i="1"/>
  <c r="J3918" i="1"/>
  <c r="K3918" i="1" s="1"/>
  <c r="I3918" i="1"/>
  <c r="F3918" i="1"/>
  <c r="C3918" i="1"/>
  <c r="K3917" i="1"/>
  <c r="J3917" i="1"/>
  <c r="I3917" i="1"/>
  <c r="F3917" i="1"/>
  <c r="C3917" i="1"/>
  <c r="K3916" i="1"/>
  <c r="J3916" i="1"/>
  <c r="I3916" i="1"/>
  <c r="F3916" i="1"/>
  <c r="C3916" i="1"/>
  <c r="J3915" i="1"/>
  <c r="K3915" i="1" s="1"/>
  <c r="I3915" i="1"/>
  <c r="F3915" i="1"/>
  <c r="C3915" i="1"/>
  <c r="K3914" i="1"/>
  <c r="J3914" i="1"/>
  <c r="I3914" i="1"/>
  <c r="F3914" i="1"/>
  <c r="C3914" i="1"/>
  <c r="J3913" i="1"/>
  <c r="K3913" i="1" s="1"/>
  <c r="I3913" i="1"/>
  <c r="F3913" i="1"/>
  <c r="C3913" i="1"/>
  <c r="K3912" i="1"/>
  <c r="J3912" i="1"/>
  <c r="I3912" i="1"/>
  <c r="F3912" i="1"/>
  <c r="C3912" i="1"/>
  <c r="J3911" i="1"/>
  <c r="K3911" i="1" s="1"/>
  <c r="I3911" i="1"/>
  <c r="F3911" i="1"/>
  <c r="C3911" i="1"/>
  <c r="J3910" i="1"/>
  <c r="K3910" i="1" s="1"/>
  <c r="I3910" i="1"/>
  <c r="F3910" i="1"/>
  <c r="C3910" i="1"/>
  <c r="K3909" i="1"/>
  <c r="J3909" i="1"/>
  <c r="I3909" i="1"/>
  <c r="F3909" i="1"/>
  <c r="C3909" i="1"/>
  <c r="K3908" i="1"/>
  <c r="J3908" i="1"/>
  <c r="I3908" i="1"/>
  <c r="F3908" i="1"/>
  <c r="C3908" i="1"/>
  <c r="J3907" i="1"/>
  <c r="K3907" i="1" s="1"/>
  <c r="I3907" i="1"/>
  <c r="F3907" i="1"/>
  <c r="C3907" i="1"/>
  <c r="K3906" i="1"/>
  <c r="J3906" i="1"/>
  <c r="I3906" i="1"/>
  <c r="F3906" i="1"/>
  <c r="C3906" i="1"/>
  <c r="J3905" i="1"/>
  <c r="K3905" i="1" s="1"/>
  <c r="I3905" i="1"/>
  <c r="F3905" i="1"/>
  <c r="C3905" i="1"/>
  <c r="K3904" i="1"/>
  <c r="J3904" i="1"/>
  <c r="I3904" i="1"/>
  <c r="F3904" i="1"/>
  <c r="C3904" i="1"/>
  <c r="J3903" i="1"/>
  <c r="K3903" i="1" s="1"/>
  <c r="I3903" i="1"/>
  <c r="F3903" i="1"/>
  <c r="C3903" i="1"/>
  <c r="K3902" i="1"/>
  <c r="J3902" i="1"/>
  <c r="I3902" i="1"/>
  <c r="F3902" i="1"/>
  <c r="C3902" i="1"/>
  <c r="J3901" i="1"/>
  <c r="K3901" i="1" s="1"/>
  <c r="I3901" i="1"/>
  <c r="F3901" i="1"/>
  <c r="C3901" i="1"/>
  <c r="K3900" i="1"/>
  <c r="J3900" i="1"/>
  <c r="I3900" i="1"/>
  <c r="F3900" i="1"/>
  <c r="C3900" i="1"/>
  <c r="J3899" i="1"/>
  <c r="K3899" i="1" s="1"/>
  <c r="I3899" i="1"/>
  <c r="F3899" i="1"/>
  <c r="C3899" i="1"/>
  <c r="K3898" i="1"/>
  <c r="J3898" i="1"/>
  <c r="I3898" i="1"/>
  <c r="F3898" i="1"/>
  <c r="C3898" i="1"/>
  <c r="J3897" i="1"/>
  <c r="K3897" i="1" s="1"/>
  <c r="I3897" i="1"/>
  <c r="F3897" i="1"/>
  <c r="C3897" i="1"/>
  <c r="K3896" i="1"/>
  <c r="J3896" i="1"/>
  <c r="I3896" i="1"/>
  <c r="F3896" i="1"/>
  <c r="C3896" i="1"/>
  <c r="J3895" i="1"/>
  <c r="K3895" i="1" s="1"/>
  <c r="I3895" i="1"/>
  <c r="F3895" i="1"/>
  <c r="C3895" i="1"/>
  <c r="K3894" i="1"/>
  <c r="J3894" i="1"/>
  <c r="I3894" i="1"/>
  <c r="F3894" i="1"/>
  <c r="C3894" i="1"/>
  <c r="J3893" i="1"/>
  <c r="K3893" i="1" s="1"/>
  <c r="I3893" i="1"/>
  <c r="F3893" i="1"/>
  <c r="C3893" i="1"/>
  <c r="K3892" i="1"/>
  <c r="J3892" i="1"/>
  <c r="I3892" i="1"/>
  <c r="F3892" i="1"/>
  <c r="C3892" i="1"/>
  <c r="J3891" i="1"/>
  <c r="K3891" i="1" s="1"/>
  <c r="I3891" i="1"/>
  <c r="F3891" i="1"/>
  <c r="C3891" i="1"/>
  <c r="K3890" i="1"/>
  <c r="J3890" i="1"/>
  <c r="I3890" i="1"/>
  <c r="F3890" i="1"/>
  <c r="C3890" i="1"/>
  <c r="J3889" i="1"/>
  <c r="K3889" i="1" s="1"/>
  <c r="I3889" i="1"/>
  <c r="F3889" i="1"/>
  <c r="C3889" i="1"/>
  <c r="K3888" i="1"/>
  <c r="J3888" i="1"/>
  <c r="I3888" i="1"/>
  <c r="F3888" i="1"/>
  <c r="C3888" i="1"/>
  <c r="J3887" i="1"/>
  <c r="K3887" i="1" s="1"/>
  <c r="I3887" i="1"/>
  <c r="F3887" i="1"/>
  <c r="C3887" i="1"/>
  <c r="K3886" i="1"/>
  <c r="J3886" i="1"/>
  <c r="I3886" i="1"/>
  <c r="F3886" i="1"/>
  <c r="C3886" i="1"/>
  <c r="J3885" i="1"/>
  <c r="K3885" i="1" s="1"/>
  <c r="I3885" i="1"/>
  <c r="F3885" i="1"/>
  <c r="C3885" i="1"/>
  <c r="K3884" i="1"/>
  <c r="J3884" i="1"/>
  <c r="I3884" i="1"/>
  <c r="F3884" i="1"/>
  <c r="C3884" i="1"/>
  <c r="J3883" i="1"/>
  <c r="K3883" i="1" s="1"/>
  <c r="I3883" i="1"/>
  <c r="F3883" i="1"/>
  <c r="C3883" i="1"/>
  <c r="K3882" i="1"/>
  <c r="J3882" i="1"/>
  <c r="I3882" i="1"/>
  <c r="F3882" i="1"/>
  <c r="C3882" i="1"/>
  <c r="J3881" i="1"/>
  <c r="K3881" i="1" s="1"/>
  <c r="I3881" i="1"/>
  <c r="F3881" i="1"/>
  <c r="C3881" i="1"/>
  <c r="K3880" i="1"/>
  <c r="J3880" i="1"/>
  <c r="I3880" i="1"/>
  <c r="F3880" i="1"/>
  <c r="C3880" i="1"/>
  <c r="J3879" i="1"/>
  <c r="K3879" i="1" s="1"/>
  <c r="I3879" i="1"/>
  <c r="F3879" i="1"/>
  <c r="C3879" i="1"/>
  <c r="K3878" i="1"/>
  <c r="J3878" i="1"/>
  <c r="I3878" i="1"/>
  <c r="F3878" i="1"/>
  <c r="C3878" i="1"/>
  <c r="J3877" i="1"/>
  <c r="K3877" i="1" s="1"/>
  <c r="I3877" i="1"/>
  <c r="F3877" i="1"/>
  <c r="C3877" i="1"/>
  <c r="K3876" i="1"/>
  <c r="J3876" i="1"/>
  <c r="I3876" i="1"/>
  <c r="F3876" i="1"/>
  <c r="C3876" i="1"/>
  <c r="J3875" i="1"/>
  <c r="K3875" i="1" s="1"/>
  <c r="I3875" i="1"/>
  <c r="F3875" i="1"/>
  <c r="C3875" i="1"/>
  <c r="K3874" i="1"/>
  <c r="J3874" i="1"/>
  <c r="I3874" i="1"/>
  <c r="F3874" i="1"/>
  <c r="C3874" i="1"/>
  <c r="J3873" i="1"/>
  <c r="K3873" i="1" s="1"/>
  <c r="I3873" i="1"/>
  <c r="F3873" i="1"/>
  <c r="C3873" i="1"/>
  <c r="K3872" i="1"/>
  <c r="J3872" i="1"/>
  <c r="I3872" i="1"/>
  <c r="F3872" i="1"/>
  <c r="C3872" i="1"/>
  <c r="J3871" i="1"/>
  <c r="K3871" i="1" s="1"/>
  <c r="I3871" i="1"/>
  <c r="F3871" i="1"/>
  <c r="C3871" i="1"/>
  <c r="K3870" i="1"/>
  <c r="J3870" i="1"/>
  <c r="I3870" i="1"/>
  <c r="F3870" i="1"/>
  <c r="C3870" i="1"/>
  <c r="J3869" i="1"/>
  <c r="K3869" i="1" s="1"/>
  <c r="I3869" i="1"/>
  <c r="F3869" i="1"/>
  <c r="C3869" i="1"/>
  <c r="K3868" i="1"/>
  <c r="J3868" i="1"/>
  <c r="I3868" i="1"/>
  <c r="F3868" i="1"/>
  <c r="C3868" i="1"/>
  <c r="J3867" i="1"/>
  <c r="K3867" i="1" s="1"/>
  <c r="I3867" i="1"/>
  <c r="F3867" i="1"/>
  <c r="C3867" i="1"/>
  <c r="K3866" i="1"/>
  <c r="J3866" i="1"/>
  <c r="I3866" i="1"/>
  <c r="F3866" i="1"/>
  <c r="C3866" i="1"/>
  <c r="J3865" i="1"/>
  <c r="K3865" i="1" s="1"/>
  <c r="I3865" i="1"/>
  <c r="F3865" i="1"/>
  <c r="C3865" i="1"/>
  <c r="K3864" i="1"/>
  <c r="J3864" i="1"/>
  <c r="I3864" i="1"/>
  <c r="F3864" i="1"/>
  <c r="C3864" i="1"/>
  <c r="J3863" i="1"/>
  <c r="K3863" i="1" s="1"/>
  <c r="I3863" i="1"/>
  <c r="F3863" i="1"/>
  <c r="C3863" i="1"/>
  <c r="K3862" i="1"/>
  <c r="J3862" i="1"/>
  <c r="I3862" i="1"/>
  <c r="F3862" i="1"/>
  <c r="C3862" i="1"/>
  <c r="J3861" i="1"/>
  <c r="K3861" i="1" s="1"/>
  <c r="I3861" i="1"/>
  <c r="F3861" i="1"/>
  <c r="C3861" i="1"/>
  <c r="K3860" i="1"/>
  <c r="J3860" i="1"/>
  <c r="I3860" i="1"/>
  <c r="F3860" i="1"/>
  <c r="C3860" i="1"/>
  <c r="J3859" i="1"/>
  <c r="K3859" i="1" s="1"/>
  <c r="I3859" i="1"/>
  <c r="F3859" i="1"/>
  <c r="C3859" i="1"/>
  <c r="K3858" i="1"/>
  <c r="J3858" i="1"/>
  <c r="I3858" i="1"/>
  <c r="F3858" i="1"/>
  <c r="C3858" i="1"/>
  <c r="J3857" i="1"/>
  <c r="K3857" i="1" s="1"/>
  <c r="I3857" i="1"/>
  <c r="F3857" i="1"/>
  <c r="C3857" i="1"/>
  <c r="K3856" i="1"/>
  <c r="J3856" i="1"/>
  <c r="I3856" i="1"/>
  <c r="F3856" i="1"/>
  <c r="C3856" i="1"/>
  <c r="J3855" i="1"/>
  <c r="K3855" i="1" s="1"/>
  <c r="I3855" i="1"/>
  <c r="F3855" i="1"/>
  <c r="C3855" i="1"/>
  <c r="K3854" i="1"/>
  <c r="J3854" i="1"/>
  <c r="I3854" i="1"/>
  <c r="F3854" i="1"/>
  <c r="C3854" i="1"/>
  <c r="J3853" i="1"/>
  <c r="K3853" i="1" s="1"/>
  <c r="I3853" i="1"/>
  <c r="F3853" i="1"/>
  <c r="C3853" i="1"/>
  <c r="K3852" i="1"/>
  <c r="J3852" i="1"/>
  <c r="I3852" i="1"/>
  <c r="F3852" i="1"/>
  <c r="C3852" i="1"/>
  <c r="J3851" i="1"/>
  <c r="K3851" i="1" s="1"/>
  <c r="I3851" i="1"/>
  <c r="F3851" i="1"/>
  <c r="C3851" i="1"/>
  <c r="K3850" i="1"/>
  <c r="J3850" i="1"/>
  <c r="I3850" i="1"/>
  <c r="F3850" i="1"/>
  <c r="C3850" i="1"/>
  <c r="J3849" i="1"/>
  <c r="K3849" i="1" s="1"/>
  <c r="I3849" i="1"/>
  <c r="F3849" i="1"/>
  <c r="C3849" i="1"/>
  <c r="K3848" i="1"/>
  <c r="J3848" i="1"/>
  <c r="I3848" i="1"/>
  <c r="F3848" i="1"/>
  <c r="C3848" i="1"/>
  <c r="J3847" i="1"/>
  <c r="K3847" i="1" s="1"/>
  <c r="I3847" i="1"/>
  <c r="F3847" i="1"/>
  <c r="C3847" i="1"/>
  <c r="K3846" i="1"/>
  <c r="J3846" i="1"/>
  <c r="I3846" i="1"/>
  <c r="F3846" i="1"/>
  <c r="C3846" i="1"/>
  <c r="J3845" i="1"/>
  <c r="K3845" i="1" s="1"/>
  <c r="I3845" i="1"/>
  <c r="F3845" i="1"/>
  <c r="C3845" i="1"/>
  <c r="K3844" i="1"/>
  <c r="J3844" i="1"/>
  <c r="I3844" i="1"/>
  <c r="F3844" i="1"/>
  <c r="C3844" i="1"/>
  <c r="J3843" i="1"/>
  <c r="K3843" i="1" s="1"/>
  <c r="I3843" i="1"/>
  <c r="F3843" i="1"/>
  <c r="C3843" i="1"/>
  <c r="K3842" i="1"/>
  <c r="J3842" i="1"/>
  <c r="I3842" i="1"/>
  <c r="F3842" i="1"/>
  <c r="C3842" i="1"/>
  <c r="J3841" i="1"/>
  <c r="K3841" i="1" s="1"/>
  <c r="I3841" i="1"/>
  <c r="F3841" i="1"/>
  <c r="C3841" i="1"/>
  <c r="K3840" i="1"/>
  <c r="J3840" i="1"/>
  <c r="I3840" i="1"/>
  <c r="F3840" i="1"/>
  <c r="C3840" i="1"/>
  <c r="J3839" i="1"/>
  <c r="K3839" i="1" s="1"/>
  <c r="I3839" i="1"/>
  <c r="F3839" i="1"/>
  <c r="C3839" i="1"/>
  <c r="K3838" i="1"/>
  <c r="J3838" i="1"/>
  <c r="I3838" i="1"/>
  <c r="F3838" i="1"/>
  <c r="C3838" i="1"/>
  <c r="J3837" i="1"/>
  <c r="K3837" i="1" s="1"/>
  <c r="I3837" i="1"/>
  <c r="F3837" i="1"/>
  <c r="C3837" i="1"/>
  <c r="K3836" i="1"/>
  <c r="J3836" i="1"/>
  <c r="I3836" i="1"/>
  <c r="F3836" i="1"/>
  <c r="C3836" i="1"/>
  <c r="J3835" i="1"/>
  <c r="K3835" i="1" s="1"/>
  <c r="I3835" i="1"/>
  <c r="F3835" i="1"/>
  <c r="C3835" i="1"/>
  <c r="K3834" i="1"/>
  <c r="J3834" i="1"/>
  <c r="I3834" i="1"/>
  <c r="F3834" i="1"/>
  <c r="C3834" i="1"/>
  <c r="J3833" i="1"/>
  <c r="K3833" i="1" s="1"/>
  <c r="I3833" i="1"/>
  <c r="F3833" i="1"/>
  <c r="C3833" i="1"/>
  <c r="K3832" i="1"/>
  <c r="J3832" i="1"/>
  <c r="I3832" i="1"/>
  <c r="F3832" i="1"/>
  <c r="C3832" i="1"/>
  <c r="J3831" i="1"/>
  <c r="K3831" i="1" s="1"/>
  <c r="I3831" i="1"/>
  <c r="F3831" i="1"/>
  <c r="C3831" i="1"/>
  <c r="K3830" i="1"/>
  <c r="J3830" i="1"/>
  <c r="I3830" i="1"/>
  <c r="F3830" i="1"/>
  <c r="C3830" i="1"/>
  <c r="J3829" i="1"/>
  <c r="K3829" i="1" s="1"/>
  <c r="I3829" i="1"/>
  <c r="F3829" i="1"/>
  <c r="C3829" i="1"/>
  <c r="K3828" i="1"/>
  <c r="J3828" i="1"/>
  <c r="I3828" i="1"/>
  <c r="F3828" i="1"/>
  <c r="C3828" i="1"/>
  <c r="J3827" i="1"/>
  <c r="K3827" i="1" s="1"/>
  <c r="I3827" i="1"/>
  <c r="F3827" i="1"/>
  <c r="C3827" i="1"/>
  <c r="K3826" i="1"/>
  <c r="J3826" i="1"/>
  <c r="I3826" i="1"/>
  <c r="F3826" i="1"/>
  <c r="C3826" i="1"/>
  <c r="J3825" i="1"/>
  <c r="K3825" i="1" s="1"/>
  <c r="I3825" i="1"/>
  <c r="F3825" i="1"/>
  <c r="C3825" i="1"/>
  <c r="K3824" i="1"/>
  <c r="J3824" i="1"/>
  <c r="I3824" i="1"/>
  <c r="F3824" i="1"/>
  <c r="C3824" i="1"/>
  <c r="J3823" i="1"/>
  <c r="K3823" i="1" s="1"/>
  <c r="I3823" i="1"/>
  <c r="F3823" i="1"/>
  <c r="C3823" i="1"/>
  <c r="K3822" i="1"/>
  <c r="J3822" i="1"/>
  <c r="I3822" i="1"/>
  <c r="F3822" i="1"/>
  <c r="C3822" i="1"/>
  <c r="J3821" i="1"/>
  <c r="K3821" i="1" s="1"/>
  <c r="I3821" i="1"/>
  <c r="F3821" i="1"/>
  <c r="C3821" i="1"/>
  <c r="K3820" i="1"/>
  <c r="J3820" i="1"/>
  <c r="I3820" i="1"/>
  <c r="F3820" i="1"/>
  <c r="C3820" i="1"/>
  <c r="J3819" i="1"/>
  <c r="K3819" i="1" s="1"/>
  <c r="I3819" i="1"/>
  <c r="F3819" i="1"/>
  <c r="C3819" i="1"/>
  <c r="K3818" i="1"/>
  <c r="J3818" i="1"/>
  <c r="I3818" i="1"/>
  <c r="F3818" i="1"/>
  <c r="C3818" i="1"/>
  <c r="J3817" i="1"/>
  <c r="K3817" i="1" s="1"/>
  <c r="I3817" i="1"/>
  <c r="F3817" i="1"/>
  <c r="C3817" i="1"/>
  <c r="K3816" i="1"/>
  <c r="J3816" i="1"/>
  <c r="I3816" i="1"/>
  <c r="F3816" i="1"/>
  <c r="C3816" i="1"/>
  <c r="J3815" i="1"/>
  <c r="K3815" i="1" s="1"/>
  <c r="I3815" i="1"/>
  <c r="F3815" i="1"/>
  <c r="C3815" i="1"/>
  <c r="K3814" i="1"/>
  <c r="J3814" i="1"/>
  <c r="I3814" i="1"/>
  <c r="F3814" i="1"/>
  <c r="C3814" i="1"/>
  <c r="J3813" i="1"/>
  <c r="K3813" i="1" s="1"/>
  <c r="I3813" i="1"/>
  <c r="F3813" i="1"/>
  <c r="C3813" i="1"/>
  <c r="K3812" i="1"/>
  <c r="J3812" i="1"/>
  <c r="I3812" i="1"/>
  <c r="F3812" i="1"/>
  <c r="C3812" i="1"/>
  <c r="J3811" i="1"/>
  <c r="K3811" i="1" s="1"/>
  <c r="I3811" i="1"/>
  <c r="F3811" i="1"/>
  <c r="C3811" i="1"/>
  <c r="K3810" i="1"/>
  <c r="J3810" i="1"/>
  <c r="I3810" i="1"/>
  <c r="F3810" i="1"/>
  <c r="C3810" i="1"/>
  <c r="J3809" i="1"/>
  <c r="K3809" i="1" s="1"/>
  <c r="I3809" i="1"/>
  <c r="F3809" i="1"/>
  <c r="C3809" i="1"/>
  <c r="K3808" i="1"/>
  <c r="J3808" i="1"/>
  <c r="I3808" i="1"/>
  <c r="F3808" i="1"/>
  <c r="C3808" i="1"/>
  <c r="J3807" i="1"/>
  <c r="K3807" i="1" s="1"/>
  <c r="I3807" i="1"/>
  <c r="F3807" i="1"/>
  <c r="C3807" i="1"/>
  <c r="K3806" i="1"/>
  <c r="J3806" i="1"/>
  <c r="I3806" i="1"/>
  <c r="F3806" i="1"/>
  <c r="C3806" i="1"/>
  <c r="J3805" i="1"/>
  <c r="K3805" i="1" s="1"/>
  <c r="I3805" i="1"/>
  <c r="F3805" i="1"/>
  <c r="C3805" i="1"/>
  <c r="K3804" i="1"/>
  <c r="J3804" i="1"/>
  <c r="I3804" i="1"/>
  <c r="F3804" i="1"/>
  <c r="C3804" i="1"/>
  <c r="J3803" i="1"/>
  <c r="K3803" i="1" s="1"/>
  <c r="I3803" i="1"/>
  <c r="F3803" i="1"/>
  <c r="C3803" i="1"/>
  <c r="K3802" i="1"/>
  <c r="J3802" i="1"/>
  <c r="I3802" i="1"/>
  <c r="F3802" i="1"/>
  <c r="C3802" i="1"/>
  <c r="J3801" i="1"/>
  <c r="K3801" i="1" s="1"/>
  <c r="I3801" i="1"/>
  <c r="F3801" i="1"/>
  <c r="C3801" i="1"/>
  <c r="K3800" i="1"/>
  <c r="J3800" i="1"/>
  <c r="I3800" i="1"/>
  <c r="F3800" i="1"/>
  <c r="C3800" i="1"/>
  <c r="J3799" i="1"/>
  <c r="K3799" i="1" s="1"/>
  <c r="I3799" i="1"/>
  <c r="F3799" i="1"/>
  <c r="C3799" i="1"/>
  <c r="K3798" i="1"/>
  <c r="J3798" i="1"/>
  <c r="I3798" i="1"/>
  <c r="F3798" i="1"/>
  <c r="C3798" i="1"/>
  <c r="J3797" i="1"/>
  <c r="K3797" i="1" s="1"/>
  <c r="I3797" i="1"/>
  <c r="F3797" i="1"/>
  <c r="C3797" i="1"/>
  <c r="K3796" i="1"/>
  <c r="J3796" i="1"/>
  <c r="I3796" i="1"/>
  <c r="F3796" i="1"/>
  <c r="C3796" i="1"/>
  <c r="J3795" i="1"/>
  <c r="K3795" i="1" s="1"/>
  <c r="I3795" i="1"/>
  <c r="F3795" i="1"/>
  <c r="C3795" i="1"/>
  <c r="K3794" i="1"/>
  <c r="J3794" i="1"/>
  <c r="I3794" i="1"/>
  <c r="F3794" i="1"/>
  <c r="C3794" i="1"/>
  <c r="J3793" i="1"/>
  <c r="K3793" i="1" s="1"/>
  <c r="I3793" i="1"/>
  <c r="F3793" i="1"/>
  <c r="C3793" i="1"/>
  <c r="K3792" i="1"/>
  <c r="J3792" i="1"/>
  <c r="I3792" i="1"/>
  <c r="F3792" i="1"/>
  <c r="C3792" i="1"/>
  <c r="J3791" i="1"/>
  <c r="K3791" i="1" s="1"/>
  <c r="I3791" i="1"/>
  <c r="F3791" i="1"/>
  <c r="C3791" i="1"/>
  <c r="K3790" i="1"/>
  <c r="J3790" i="1"/>
  <c r="I3790" i="1"/>
  <c r="F3790" i="1"/>
  <c r="C3790" i="1"/>
  <c r="J3789" i="1"/>
  <c r="K3789" i="1" s="1"/>
  <c r="I3789" i="1"/>
  <c r="F3789" i="1"/>
  <c r="C3789" i="1"/>
  <c r="K3788" i="1"/>
  <c r="J3788" i="1"/>
  <c r="I3788" i="1"/>
  <c r="F3788" i="1"/>
  <c r="C3788" i="1"/>
  <c r="J3787" i="1"/>
  <c r="K3787" i="1" s="1"/>
  <c r="I3787" i="1"/>
  <c r="F3787" i="1"/>
  <c r="C3787" i="1"/>
  <c r="K3786" i="1"/>
  <c r="J3786" i="1"/>
  <c r="I3786" i="1"/>
  <c r="F3786" i="1"/>
  <c r="C3786" i="1"/>
  <c r="J3785" i="1"/>
  <c r="K3785" i="1" s="1"/>
  <c r="I3785" i="1"/>
  <c r="F3785" i="1"/>
  <c r="C3785" i="1"/>
  <c r="K3784" i="1"/>
  <c r="J3784" i="1"/>
  <c r="I3784" i="1"/>
  <c r="F3784" i="1"/>
  <c r="C3784" i="1"/>
  <c r="J3783" i="1"/>
  <c r="K3783" i="1" s="1"/>
  <c r="I3783" i="1"/>
  <c r="F3783" i="1"/>
  <c r="C3783" i="1"/>
  <c r="K3782" i="1"/>
  <c r="J3782" i="1"/>
  <c r="I3782" i="1"/>
  <c r="F3782" i="1"/>
  <c r="C3782" i="1"/>
  <c r="J3781" i="1"/>
  <c r="K3781" i="1" s="1"/>
  <c r="I3781" i="1"/>
  <c r="F3781" i="1"/>
  <c r="C3781" i="1"/>
  <c r="K3780" i="1"/>
  <c r="J3780" i="1"/>
  <c r="I3780" i="1"/>
  <c r="F3780" i="1"/>
  <c r="C3780" i="1"/>
  <c r="J3779" i="1"/>
  <c r="K3779" i="1" s="1"/>
  <c r="I3779" i="1"/>
  <c r="F3779" i="1"/>
  <c r="C3779" i="1"/>
  <c r="K3778" i="1"/>
  <c r="J3778" i="1"/>
  <c r="I3778" i="1"/>
  <c r="F3778" i="1"/>
  <c r="C3778" i="1"/>
  <c r="J3777" i="1"/>
  <c r="K3777" i="1" s="1"/>
  <c r="I3777" i="1"/>
  <c r="F3777" i="1"/>
  <c r="C3777" i="1"/>
  <c r="K3776" i="1"/>
  <c r="J3776" i="1"/>
  <c r="I3776" i="1"/>
  <c r="F3776" i="1"/>
  <c r="C3776" i="1"/>
  <c r="J3775" i="1"/>
  <c r="K3775" i="1" s="1"/>
  <c r="I3775" i="1"/>
  <c r="F3775" i="1"/>
  <c r="C3775" i="1"/>
  <c r="K3774" i="1"/>
  <c r="J3774" i="1"/>
  <c r="I3774" i="1"/>
  <c r="F3774" i="1"/>
  <c r="C3774" i="1"/>
  <c r="J3773" i="1"/>
  <c r="K3773" i="1" s="1"/>
  <c r="I3773" i="1"/>
  <c r="F3773" i="1"/>
  <c r="C3773" i="1"/>
  <c r="K3772" i="1"/>
  <c r="J3772" i="1"/>
  <c r="I3772" i="1"/>
  <c r="F3772" i="1"/>
  <c r="C3772" i="1"/>
  <c r="J3771" i="1"/>
  <c r="K3771" i="1" s="1"/>
  <c r="I3771" i="1"/>
  <c r="F3771" i="1"/>
  <c r="C3771" i="1"/>
  <c r="K3770" i="1"/>
  <c r="J3770" i="1"/>
  <c r="I3770" i="1"/>
  <c r="F3770" i="1"/>
  <c r="C3770" i="1"/>
  <c r="J3769" i="1"/>
  <c r="K3769" i="1" s="1"/>
  <c r="I3769" i="1"/>
  <c r="F3769" i="1"/>
  <c r="C3769" i="1"/>
  <c r="K3768" i="1"/>
  <c r="J3768" i="1"/>
  <c r="I3768" i="1"/>
  <c r="F3768" i="1"/>
  <c r="C3768" i="1"/>
  <c r="J3767" i="1"/>
  <c r="K3767" i="1" s="1"/>
  <c r="I3767" i="1"/>
  <c r="F3767" i="1"/>
  <c r="C3767" i="1"/>
  <c r="K3766" i="1"/>
  <c r="J3766" i="1"/>
  <c r="I3766" i="1"/>
  <c r="F3766" i="1"/>
  <c r="C3766" i="1"/>
  <c r="J3765" i="1"/>
  <c r="K3765" i="1" s="1"/>
  <c r="I3765" i="1"/>
  <c r="F3765" i="1"/>
  <c r="C3765" i="1"/>
  <c r="K3764" i="1"/>
  <c r="J3764" i="1"/>
  <c r="I3764" i="1"/>
  <c r="F3764" i="1"/>
  <c r="C3764" i="1"/>
  <c r="J3763" i="1"/>
  <c r="K3763" i="1" s="1"/>
  <c r="I3763" i="1"/>
  <c r="F3763" i="1"/>
  <c r="C3763" i="1"/>
  <c r="K3762" i="1"/>
  <c r="J3762" i="1"/>
  <c r="I3762" i="1"/>
  <c r="F3762" i="1"/>
  <c r="C3762" i="1"/>
  <c r="J3761" i="1"/>
  <c r="K3761" i="1" s="1"/>
  <c r="I3761" i="1"/>
  <c r="F3761" i="1"/>
  <c r="C3761" i="1"/>
  <c r="K3760" i="1"/>
  <c r="J3760" i="1"/>
  <c r="I3760" i="1"/>
  <c r="F3760" i="1"/>
  <c r="C3760" i="1"/>
  <c r="J3759" i="1"/>
  <c r="K3759" i="1" s="1"/>
  <c r="I3759" i="1"/>
  <c r="F3759" i="1"/>
  <c r="C3759" i="1"/>
  <c r="K3758" i="1"/>
  <c r="J3758" i="1"/>
  <c r="I3758" i="1"/>
  <c r="F3758" i="1"/>
  <c r="C3758" i="1"/>
  <c r="J3757" i="1"/>
  <c r="K3757" i="1" s="1"/>
  <c r="I3757" i="1"/>
  <c r="F3757" i="1"/>
  <c r="C3757" i="1"/>
  <c r="K3756" i="1"/>
  <c r="J3756" i="1"/>
  <c r="I3756" i="1"/>
  <c r="F3756" i="1"/>
  <c r="C3756" i="1"/>
  <c r="J3755" i="1"/>
  <c r="K3755" i="1" s="1"/>
  <c r="I3755" i="1"/>
  <c r="F3755" i="1"/>
  <c r="C3755" i="1"/>
  <c r="K3754" i="1"/>
  <c r="J3754" i="1"/>
  <c r="I3754" i="1"/>
  <c r="F3754" i="1"/>
  <c r="C3754" i="1"/>
  <c r="J3753" i="1"/>
  <c r="K3753" i="1" s="1"/>
  <c r="I3753" i="1"/>
  <c r="F3753" i="1"/>
  <c r="C3753" i="1"/>
  <c r="K3752" i="1"/>
  <c r="J3752" i="1"/>
  <c r="I3752" i="1"/>
  <c r="F3752" i="1"/>
  <c r="C3752" i="1"/>
  <c r="J3751" i="1"/>
  <c r="K3751" i="1" s="1"/>
  <c r="I3751" i="1"/>
  <c r="F3751" i="1"/>
  <c r="C3751" i="1"/>
  <c r="K3750" i="1"/>
  <c r="J3750" i="1"/>
  <c r="I3750" i="1"/>
  <c r="F3750" i="1"/>
  <c r="C3750" i="1"/>
  <c r="J3749" i="1"/>
  <c r="K3749" i="1" s="1"/>
  <c r="I3749" i="1"/>
  <c r="F3749" i="1"/>
  <c r="C3749" i="1"/>
  <c r="K3748" i="1"/>
  <c r="J3748" i="1"/>
  <c r="I3748" i="1"/>
  <c r="F3748" i="1"/>
  <c r="C3748" i="1"/>
  <c r="J3747" i="1"/>
  <c r="K3747" i="1" s="1"/>
  <c r="I3747" i="1"/>
  <c r="F3747" i="1"/>
  <c r="C3747" i="1"/>
  <c r="K3746" i="1"/>
  <c r="J3746" i="1"/>
  <c r="I3746" i="1"/>
  <c r="F3746" i="1"/>
  <c r="C3746" i="1"/>
  <c r="J3745" i="1"/>
  <c r="K3745" i="1" s="1"/>
  <c r="I3745" i="1"/>
  <c r="F3745" i="1"/>
  <c r="C3745" i="1"/>
  <c r="K3744" i="1"/>
  <c r="J3744" i="1"/>
  <c r="I3744" i="1"/>
  <c r="F3744" i="1"/>
  <c r="C3744" i="1"/>
  <c r="J3743" i="1"/>
  <c r="K3743" i="1" s="1"/>
  <c r="I3743" i="1"/>
  <c r="F3743" i="1"/>
  <c r="C3743" i="1"/>
  <c r="K3742" i="1"/>
  <c r="J3742" i="1"/>
  <c r="I3742" i="1"/>
  <c r="F3742" i="1"/>
  <c r="C3742" i="1"/>
  <c r="J3741" i="1"/>
  <c r="K3741" i="1" s="1"/>
  <c r="I3741" i="1"/>
  <c r="F3741" i="1"/>
  <c r="C3741" i="1"/>
  <c r="K3740" i="1"/>
  <c r="J3740" i="1"/>
  <c r="I3740" i="1"/>
  <c r="F3740" i="1"/>
  <c r="C3740" i="1"/>
  <c r="J3739" i="1"/>
  <c r="K3739" i="1" s="1"/>
  <c r="I3739" i="1"/>
  <c r="F3739" i="1"/>
  <c r="C3739" i="1"/>
  <c r="K3738" i="1"/>
  <c r="J3738" i="1"/>
  <c r="I3738" i="1"/>
  <c r="F3738" i="1"/>
  <c r="C3738" i="1"/>
  <c r="J3737" i="1"/>
  <c r="K3737" i="1" s="1"/>
  <c r="I3737" i="1"/>
  <c r="F3737" i="1"/>
  <c r="C3737" i="1"/>
  <c r="K3736" i="1"/>
  <c r="J3736" i="1"/>
  <c r="I3736" i="1"/>
  <c r="F3736" i="1"/>
  <c r="C3736" i="1"/>
  <c r="J3735" i="1"/>
  <c r="K3735" i="1" s="1"/>
  <c r="I3735" i="1"/>
  <c r="F3735" i="1"/>
  <c r="C3735" i="1"/>
  <c r="K3734" i="1"/>
  <c r="J3734" i="1"/>
  <c r="I3734" i="1"/>
  <c r="F3734" i="1"/>
  <c r="C3734" i="1"/>
  <c r="J3733" i="1"/>
  <c r="K3733" i="1" s="1"/>
  <c r="I3733" i="1"/>
  <c r="F3733" i="1"/>
  <c r="C3733" i="1"/>
  <c r="K3732" i="1"/>
  <c r="J3732" i="1"/>
  <c r="I3732" i="1"/>
  <c r="F3732" i="1"/>
  <c r="C3732" i="1"/>
  <c r="J3731" i="1"/>
  <c r="K3731" i="1" s="1"/>
  <c r="I3731" i="1"/>
  <c r="F3731" i="1"/>
  <c r="C3731" i="1"/>
  <c r="K3730" i="1"/>
  <c r="J3730" i="1"/>
  <c r="I3730" i="1"/>
  <c r="F3730" i="1"/>
  <c r="C3730" i="1"/>
  <c r="J3729" i="1"/>
  <c r="K3729" i="1" s="1"/>
  <c r="I3729" i="1"/>
  <c r="F3729" i="1"/>
  <c r="C3729" i="1"/>
  <c r="K3728" i="1"/>
  <c r="J3728" i="1"/>
  <c r="I3728" i="1"/>
  <c r="F3728" i="1"/>
  <c r="C3728" i="1"/>
  <c r="J3727" i="1"/>
  <c r="K3727" i="1" s="1"/>
  <c r="I3727" i="1"/>
  <c r="F3727" i="1"/>
  <c r="C3727" i="1"/>
  <c r="K3726" i="1"/>
  <c r="J3726" i="1"/>
  <c r="I3726" i="1"/>
  <c r="F3726" i="1"/>
  <c r="C3726" i="1"/>
  <c r="J3725" i="1"/>
  <c r="K3725" i="1" s="1"/>
  <c r="I3725" i="1"/>
  <c r="F3725" i="1"/>
  <c r="C3725" i="1"/>
  <c r="K3724" i="1"/>
  <c r="J3724" i="1"/>
  <c r="I3724" i="1"/>
  <c r="F3724" i="1"/>
  <c r="C3724" i="1"/>
  <c r="J3723" i="1"/>
  <c r="K3723" i="1" s="1"/>
  <c r="I3723" i="1"/>
  <c r="F3723" i="1"/>
  <c r="C3723" i="1"/>
  <c r="K3722" i="1"/>
  <c r="J3722" i="1"/>
  <c r="I3722" i="1"/>
  <c r="F3722" i="1"/>
  <c r="C3722" i="1"/>
  <c r="J3721" i="1"/>
  <c r="K3721" i="1" s="1"/>
  <c r="I3721" i="1"/>
  <c r="F3721" i="1"/>
  <c r="C3721" i="1"/>
  <c r="K3720" i="1"/>
  <c r="J3720" i="1"/>
  <c r="I3720" i="1"/>
  <c r="F3720" i="1"/>
  <c r="C3720" i="1"/>
  <c r="J3719" i="1"/>
  <c r="K3719" i="1" s="1"/>
  <c r="I3719" i="1"/>
  <c r="F3719" i="1"/>
  <c r="C3719" i="1"/>
  <c r="K3718" i="1"/>
  <c r="J3718" i="1"/>
  <c r="I3718" i="1"/>
  <c r="F3718" i="1"/>
  <c r="C3718" i="1"/>
  <c r="J3717" i="1"/>
  <c r="K3717" i="1" s="1"/>
  <c r="I3717" i="1"/>
  <c r="F3717" i="1"/>
  <c r="C3717" i="1"/>
  <c r="K3716" i="1"/>
  <c r="J3716" i="1"/>
  <c r="I3716" i="1"/>
  <c r="F3716" i="1"/>
  <c r="C3716" i="1"/>
  <c r="J3715" i="1"/>
  <c r="K3715" i="1" s="1"/>
  <c r="I3715" i="1"/>
  <c r="F3715" i="1"/>
  <c r="C3715" i="1"/>
  <c r="K3714" i="1"/>
  <c r="J3714" i="1"/>
  <c r="I3714" i="1"/>
  <c r="F3714" i="1"/>
  <c r="C3714" i="1"/>
  <c r="J3713" i="1"/>
  <c r="K3713" i="1" s="1"/>
  <c r="I3713" i="1"/>
  <c r="F3713" i="1"/>
  <c r="C3713" i="1"/>
  <c r="K3712" i="1"/>
  <c r="J3712" i="1"/>
  <c r="I3712" i="1"/>
  <c r="F3712" i="1"/>
  <c r="C3712" i="1"/>
  <c r="J3711" i="1"/>
  <c r="K3711" i="1" s="1"/>
  <c r="I3711" i="1"/>
  <c r="F3711" i="1"/>
  <c r="C3711" i="1"/>
  <c r="K3710" i="1"/>
  <c r="J3710" i="1"/>
  <c r="I3710" i="1"/>
  <c r="F3710" i="1"/>
  <c r="C3710" i="1"/>
  <c r="J3709" i="1"/>
  <c r="K3709" i="1" s="1"/>
  <c r="I3709" i="1"/>
  <c r="F3709" i="1"/>
  <c r="C3709" i="1"/>
  <c r="K3708" i="1"/>
  <c r="J3708" i="1"/>
  <c r="I3708" i="1"/>
  <c r="F3708" i="1"/>
  <c r="C3708" i="1"/>
  <c r="J3707" i="1"/>
  <c r="K3707" i="1" s="1"/>
  <c r="I3707" i="1"/>
  <c r="F3707" i="1"/>
  <c r="C3707" i="1"/>
  <c r="K3706" i="1"/>
  <c r="J3706" i="1"/>
  <c r="I3706" i="1"/>
  <c r="F3706" i="1"/>
  <c r="C3706" i="1"/>
  <c r="J3705" i="1"/>
  <c r="K3705" i="1" s="1"/>
  <c r="I3705" i="1"/>
  <c r="F3705" i="1"/>
  <c r="C3705" i="1"/>
  <c r="K3704" i="1"/>
  <c r="J3704" i="1"/>
  <c r="I3704" i="1"/>
  <c r="F3704" i="1"/>
  <c r="C3704" i="1"/>
  <c r="J3703" i="1"/>
  <c r="K3703" i="1" s="1"/>
  <c r="I3703" i="1"/>
  <c r="F3703" i="1"/>
  <c r="C3703" i="1"/>
  <c r="K3702" i="1"/>
  <c r="J3702" i="1"/>
  <c r="I3702" i="1"/>
  <c r="F3702" i="1"/>
  <c r="C3702" i="1"/>
  <c r="J3701" i="1"/>
  <c r="K3701" i="1" s="1"/>
  <c r="I3701" i="1"/>
  <c r="F3701" i="1"/>
  <c r="C3701" i="1"/>
  <c r="K3700" i="1"/>
  <c r="J3700" i="1"/>
  <c r="I3700" i="1"/>
  <c r="F3700" i="1"/>
  <c r="C3700" i="1"/>
  <c r="J3699" i="1"/>
  <c r="K3699" i="1" s="1"/>
  <c r="I3699" i="1"/>
  <c r="F3699" i="1"/>
  <c r="C3699" i="1"/>
  <c r="K3698" i="1"/>
  <c r="J3698" i="1"/>
  <c r="I3698" i="1"/>
  <c r="F3698" i="1"/>
  <c r="C3698" i="1"/>
  <c r="J3697" i="1"/>
  <c r="K3697" i="1" s="1"/>
  <c r="I3697" i="1"/>
  <c r="F3697" i="1"/>
  <c r="C3697" i="1"/>
  <c r="K3696" i="1"/>
  <c r="J3696" i="1"/>
  <c r="I3696" i="1"/>
  <c r="F3696" i="1"/>
  <c r="C3696" i="1"/>
  <c r="J3695" i="1"/>
  <c r="K3695" i="1" s="1"/>
  <c r="I3695" i="1"/>
  <c r="F3695" i="1"/>
  <c r="C3695" i="1"/>
  <c r="K3694" i="1"/>
  <c r="J3694" i="1"/>
  <c r="I3694" i="1"/>
  <c r="F3694" i="1"/>
  <c r="C3694" i="1"/>
  <c r="J3693" i="1"/>
  <c r="K3693" i="1" s="1"/>
  <c r="I3693" i="1"/>
  <c r="F3693" i="1"/>
  <c r="C3693" i="1"/>
  <c r="K3692" i="1"/>
  <c r="J3692" i="1"/>
  <c r="I3692" i="1"/>
  <c r="F3692" i="1"/>
  <c r="C3692" i="1"/>
  <c r="J3691" i="1"/>
  <c r="K3691" i="1" s="1"/>
  <c r="I3691" i="1"/>
  <c r="F3691" i="1"/>
  <c r="C3691" i="1"/>
  <c r="K3690" i="1"/>
  <c r="J3690" i="1"/>
  <c r="I3690" i="1"/>
  <c r="F3690" i="1"/>
  <c r="C3690" i="1"/>
  <c r="J3689" i="1"/>
  <c r="K3689" i="1" s="1"/>
  <c r="I3689" i="1"/>
  <c r="F3689" i="1"/>
  <c r="C3689" i="1"/>
  <c r="K3688" i="1"/>
  <c r="J3688" i="1"/>
  <c r="I3688" i="1"/>
  <c r="F3688" i="1"/>
  <c r="C3688" i="1"/>
  <c r="J3687" i="1"/>
  <c r="K3687" i="1" s="1"/>
  <c r="I3687" i="1"/>
  <c r="F3687" i="1"/>
  <c r="C3687" i="1"/>
  <c r="K3686" i="1"/>
  <c r="J3686" i="1"/>
  <c r="I3686" i="1"/>
  <c r="F3686" i="1"/>
  <c r="C3686" i="1"/>
  <c r="J3685" i="1"/>
  <c r="K3685" i="1" s="1"/>
  <c r="I3685" i="1"/>
  <c r="F3685" i="1"/>
  <c r="C3685" i="1"/>
  <c r="K3684" i="1"/>
  <c r="J3684" i="1"/>
  <c r="I3684" i="1"/>
  <c r="F3684" i="1"/>
  <c r="C3684" i="1"/>
  <c r="J3683" i="1"/>
  <c r="K3683" i="1" s="1"/>
  <c r="I3683" i="1"/>
  <c r="F3683" i="1"/>
  <c r="C3683" i="1"/>
  <c r="K3682" i="1"/>
  <c r="J3682" i="1"/>
  <c r="I3682" i="1"/>
  <c r="F3682" i="1"/>
  <c r="C3682" i="1"/>
  <c r="J3681" i="1"/>
  <c r="K3681" i="1" s="1"/>
  <c r="I3681" i="1"/>
  <c r="F3681" i="1"/>
  <c r="C3681" i="1"/>
  <c r="K3680" i="1"/>
  <c r="J3680" i="1"/>
  <c r="I3680" i="1"/>
  <c r="F3680" i="1"/>
  <c r="C3680" i="1"/>
  <c r="J3679" i="1"/>
  <c r="K3679" i="1" s="1"/>
  <c r="I3679" i="1"/>
  <c r="F3679" i="1"/>
  <c r="C3679" i="1"/>
  <c r="K3678" i="1"/>
  <c r="J3678" i="1"/>
  <c r="I3678" i="1"/>
  <c r="F3678" i="1"/>
  <c r="C3678" i="1"/>
  <c r="J3677" i="1"/>
  <c r="K3677" i="1" s="1"/>
  <c r="I3677" i="1"/>
  <c r="F3677" i="1"/>
  <c r="C3677" i="1"/>
  <c r="K3676" i="1"/>
  <c r="J3676" i="1"/>
  <c r="I3676" i="1"/>
  <c r="F3676" i="1"/>
  <c r="C3676" i="1"/>
  <c r="J3675" i="1"/>
  <c r="K3675" i="1" s="1"/>
  <c r="I3675" i="1"/>
  <c r="F3675" i="1"/>
  <c r="C3675" i="1"/>
  <c r="K3674" i="1"/>
  <c r="J3674" i="1"/>
  <c r="I3674" i="1"/>
  <c r="F3674" i="1"/>
  <c r="C3674" i="1"/>
  <c r="J3673" i="1"/>
  <c r="K3673" i="1" s="1"/>
  <c r="I3673" i="1"/>
  <c r="F3673" i="1"/>
  <c r="C3673" i="1"/>
  <c r="K3672" i="1"/>
  <c r="J3672" i="1"/>
  <c r="I3672" i="1"/>
  <c r="F3672" i="1"/>
  <c r="C3672" i="1"/>
  <c r="J3671" i="1"/>
  <c r="K3671" i="1" s="1"/>
  <c r="I3671" i="1"/>
  <c r="F3671" i="1"/>
  <c r="C3671" i="1"/>
  <c r="K3670" i="1"/>
  <c r="J3670" i="1"/>
  <c r="I3670" i="1"/>
  <c r="F3670" i="1"/>
  <c r="C3670" i="1"/>
  <c r="J3669" i="1"/>
  <c r="K3669" i="1" s="1"/>
  <c r="I3669" i="1"/>
  <c r="F3669" i="1"/>
  <c r="C3669" i="1"/>
  <c r="K3668" i="1"/>
  <c r="J3668" i="1"/>
  <c r="I3668" i="1"/>
  <c r="F3668" i="1"/>
  <c r="C3668" i="1"/>
  <c r="J3667" i="1"/>
  <c r="K3667" i="1" s="1"/>
  <c r="I3667" i="1"/>
  <c r="F3667" i="1"/>
  <c r="C3667" i="1"/>
  <c r="K3666" i="1"/>
  <c r="J3666" i="1"/>
  <c r="I3666" i="1"/>
  <c r="F3666" i="1"/>
  <c r="C3666" i="1"/>
  <c r="J3665" i="1"/>
  <c r="K3665" i="1" s="1"/>
  <c r="I3665" i="1"/>
  <c r="F3665" i="1"/>
  <c r="C3665" i="1"/>
  <c r="K3664" i="1"/>
  <c r="J3664" i="1"/>
  <c r="I3664" i="1"/>
  <c r="F3664" i="1"/>
  <c r="C3664" i="1"/>
  <c r="J3663" i="1"/>
  <c r="K3663" i="1" s="1"/>
  <c r="I3663" i="1"/>
  <c r="F3663" i="1"/>
  <c r="C3663" i="1"/>
  <c r="K3662" i="1"/>
  <c r="J3662" i="1"/>
  <c r="I3662" i="1"/>
  <c r="F3662" i="1"/>
  <c r="C3662" i="1"/>
  <c r="J3661" i="1"/>
  <c r="K3661" i="1" s="1"/>
  <c r="I3661" i="1"/>
  <c r="F3661" i="1"/>
  <c r="C3661" i="1"/>
  <c r="K3660" i="1"/>
  <c r="J3660" i="1"/>
  <c r="I3660" i="1"/>
  <c r="F3660" i="1"/>
  <c r="C3660" i="1"/>
  <c r="J3659" i="1"/>
  <c r="K3659" i="1" s="1"/>
  <c r="I3659" i="1"/>
  <c r="F3659" i="1"/>
  <c r="C3659" i="1"/>
  <c r="K3658" i="1"/>
  <c r="J3658" i="1"/>
  <c r="I3658" i="1"/>
  <c r="F3658" i="1"/>
  <c r="C3658" i="1"/>
  <c r="J3657" i="1"/>
  <c r="K3657" i="1" s="1"/>
  <c r="I3657" i="1"/>
  <c r="F3657" i="1"/>
  <c r="C3657" i="1"/>
  <c r="K3656" i="1"/>
  <c r="J3656" i="1"/>
  <c r="I3656" i="1"/>
  <c r="F3656" i="1"/>
  <c r="C3656" i="1"/>
  <c r="J3655" i="1"/>
  <c r="K3655" i="1" s="1"/>
  <c r="I3655" i="1"/>
  <c r="F3655" i="1"/>
  <c r="C3655" i="1"/>
  <c r="K3654" i="1"/>
  <c r="J3654" i="1"/>
  <c r="I3654" i="1"/>
  <c r="F3654" i="1"/>
  <c r="C3654" i="1"/>
  <c r="J3653" i="1"/>
  <c r="K3653" i="1" s="1"/>
  <c r="I3653" i="1"/>
  <c r="F3653" i="1"/>
  <c r="C3653" i="1"/>
  <c r="K3652" i="1"/>
  <c r="J3652" i="1"/>
  <c r="I3652" i="1"/>
  <c r="F3652" i="1"/>
  <c r="C3652" i="1"/>
  <c r="J3651" i="1"/>
  <c r="K3651" i="1" s="1"/>
  <c r="I3651" i="1"/>
  <c r="F3651" i="1"/>
  <c r="C3651" i="1"/>
  <c r="K3650" i="1"/>
  <c r="J3650" i="1"/>
  <c r="I3650" i="1"/>
  <c r="F3650" i="1"/>
  <c r="C3650" i="1"/>
  <c r="J3649" i="1"/>
  <c r="K3649" i="1" s="1"/>
  <c r="I3649" i="1"/>
  <c r="F3649" i="1"/>
  <c r="C3649" i="1"/>
  <c r="K3648" i="1"/>
  <c r="J3648" i="1"/>
  <c r="I3648" i="1"/>
  <c r="F3648" i="1"/>
  <c r="C3648" i="1"/>
  <c r="J3647" i="1"/>
  <c r="K3647" i="1" s="1"/>
  <c r="I3647" i="1"/>
  <c r="F3647" i="1"/>
  <c r="C3647" i="1"/>
  <c r="K3646" i="1"/>
  <c r="J3646" i="1"/>
  <c r="I3646" i="1"/>
  <c r="F3646" i="1"/>
  <c r="C3646" i="1"/>
  <c r="J3645" i="1"/>
  <c r="K3645" i="1" s="1"/>
  <c r="I3645" i="1"/>
  <c r="F3645" i="1"/>
  <c r="C3645" i="1"/>
  <c r="K3644" i="1"/>
  <c r="J3644" i="1"/>
  <c r="I3644" i="1"/>
  <c r="F3644" i="1"/>
  <c r="C3644" i="1"/>
  <c r="J3643" i="1"/>
  <c r="K3643" i="1" s="1"/>
  <c r="I3643" i="1"/>
  <c r="F3643" i="1"/>
  <c r="C3643" i="1"/>
  <c r="K3642" i="1"/>
  <c r="J3642" i="1"/>
  <c r="I3642" i="1"/>
  <c r="F3642" i="1"/>
  <c r="C3642" i="1"/>
  <c r="J3641" i="1"/>
  <c r="K3641" i="1" s="1"/>
  <c r="I3641" i="1"/>
  <c r="F3641" i="1"/>
  <c r="C3641" i="1"/>
  <c r="K3640" i="1"/>
  <c r="J3640" i="1"/>
  <c r="I3640" i="1"/>
  <c r="F3640" i="1"/>
  <c r="C3640" i="1"/>
  <c r="J3639" i="1"/>
  <c r="K3639" i="1" s="1"/>
  <c r="I3639" i="1"/>
  <c r="F3639" i="1"/>
  <c r="C3639" i="1"/>
  <c r="K3638" i="1"/>
  <c r="J3638" i="1"/>
  <c r="I3638" i="1"/>
  <c r="F3638" i="1"/>
  <c r="C3638" i="1"/>
  <c r="J3637" i="1"/>
  <c r="K3637" i="1" s="1"/>
  <c r="I3637" i="1"/>
  <c r="F3637" i="1"/>
  <c r="C3637" i="1"/>
  <c r="K3636" i="1"/>
  <c r="J3636" i="1"/>
  <c r="I3636" i="1"/>
  <c r="F3636" i="1"/>
  <c r="C3636" i="1"/>
  <c r="J3635" i="1"/>
  <c r="K3635" i="1" s="1"/>
  <c r="I3635" i="1"/>
  <c r="F3635" i="1"/>
  <c r="C3635" i="1"/>
  <c r="K3634" i="1"/>
  <c r="J3634" i="1"/>
  <c r="I3634" i="1"/>
  <c r="F3634" i="1"/>
  <c r="C3634" i="1"/>
  <c r="J3633" i="1"/>
  <c r="K3633" i="1" s="1"/>
  <c r="I3633" i="1"/>
  <c r="F3633" i="1"/>
  <c r="C3633" i="1"/>
  <c r="K3632" i="1"/>
  <c r="J3632" i="1"/>
  <c r="I3632" i="1"/>
  <c r="F3632" i="1"/>
  <c r="C3632" i="1"/>
  <c r="J3631" i="1"/>
  <c r="K3631" i="1" s="1"/>
  <c r="I3631" i="1"/>
  <c r="F3631" i="1"/>
  <c r="C3631" i="1"/>
  <c r="K3630" i="1"/>
  <c r="J3630" i="1"/>
  <c r="I3630" i="1"/>
  <c r="F3630" i="1"/>
  <c r="C3630" i="1"/>
  <c r="J3629" i="1"/>
  <c r="K3629" i="1" s="1"/>
  <c r="I3629" i="1"/>
  <c r="F3629" i="1"/>
  <c r="C3629" i="1"/>
  <c r="K3628" i="1"/>
  <c r="J3628" i="1"/>
  <c r="I3628" i="1"/>
  <c r="F3628" i="1"/>
  <c r="C3628" i="1"/>
  <c r="J3627" i="1"/>
  <c r="K3627" i="1" s="1"/>
  <c r="I3627" i="1"/>
  <c r="F3627" i="1"/>
  <c r="C3627" i="1"/>
  <c r="K3626" i="1"/>
  <c r="J3626" i="1"/>
  <c r="I3626" i="1"/>
  <c r="F3626" i="1"/>
  <c r="C3626" i="1"/>
  <c r="J3625" i="1"/>
  <c r="K3625" i="1" s="1"/>
  <c r="I3625" i="1"/>
  <c r="F3625" i="1"/>
  <c r="C3625" i="1"/>
  <c r="K3624" i="1"/>
  <c r="J3624" i="1"/>
  <c r="I3624" i="1"/>
  <c r="F3624" i="1"/>
  <c r="C3624" i="1"/>
  <c r="J3623" i="1"/>
  <c r="K3623" i="1" s="1"/>
  <c r="I3623" i="1"/>
  <c r="F3623" i="1"/>
  <c r="C3623" i="1"/>
  <c r="K3622" i="1"/>
  <c r="J3622" i="1"/>
  <c r="I3622" i="1"/>
  <c r="F3622" i="1"/>
  <c r="C3622" i="1"/>
  <c r="J3621" i="1"/>
  <c r="K3621" i="1" s="1"/>
  <c r="I3621" i="1"/>
  <c r="F3621" i="1"/>
  <c r="C3621" i="1"/>
  <c r="K3620" i="1"/>
  <c r="J3620" i="1"/>
  <c r="I3620" i="1"/>
  <c r="F3620" i="1"/>
  <c r="C3620" i="1"/>
  <c r="J3619" i="1"/>
  <c r="K3619" i="1" s="1"/>
  <c r="I3619" i="1"/>
  <c r="F3619" i="1"/>
  <c r="C3619" i="1"/>
  <c r="K3618" i="1"/>
  <c r="J3618" i="1"/>
  <c r="I3618" i="1"/>
  <c r="F3618" i="1"/>
  <c r="C3618" i="1"/>
  <c r="J3617" i="1"/>
  <c r="K3617" i="1" s="1"/>
  <c r="I3617" i="1"/>
  <c r="F3617" i="1"/>
  <c r="C3617" i="1"/>
  <c r="K3616" i="1"/>
  <c r="J3616" i="1"/>
  <c r="I3616" i="1"/>
  <c r="F3616" i="1"/>
  <c r="C3616" i="1"/>
  <c r="J3615" i="1"/>
  <c r="K3615" i="1" s="1"/>
  <c r="I3615" i="1"/>
  <c r="F3615" i="1"/>
  <c r="C3615" i="1"/>
  <c r="K3614" i="1"/>
  <c r="J3614" i="1"/>
  <c r="I3614" i="1"/>
  <c r="F3614" i="1"/>
  <c r="C3614" i="1"/>
  <c r="J3613" i="1"/>
  <c r="K3613" i="1" s="1"/>
  <c r="I3613" i="1"/>
  <c r="F3613" i="1"/>
  <c r="C3613" i="1"/>
  <c r="K3612" i="1"/>
  <c r="J3612" i="1"/>
  <c r="I3612" i="1"/>
  <c r="F3612" i="1"/>
  <c r="C3612" i="1"/>
  <c r="J3611" i="1"/>
  <c r="K3611" i="1" s="1"/>
  <c r="I3611" i="1"/>
  <c r="F3611" i="1"/>
  <c r="C3611" i="1"/>
  <c r="K3610" i="1"/>
  <c r="J3610" i="1"/>
  <c r="I3610" i="1"/>
  <c r="F3610" i="1"/>
  <c r="C3610" i="1"/>
  <c r="J3609" i="1"/>
  <c r="K3609" i="1" s="1"/>
  <c r="I3609" i="1"/>
  <c r="F3609" i="1"/>
  <c r="C3609" i="1"/>
  <c r="K3608" i="1"/>
  <c r="J3608" i="1"/>
  <c r="I3608" i="1"/>
  <c r="F3608" i="1"/>
  <c r="C3608" i="1"/>
  <c r="J3607" i="1"/>
  <c r="K3607" i="1" s="1"/>
  <c r="I3607" i="1"/>
  <c r="F3607" i="1"/>
  <c r="C3607" i="1"/>
  <c r="K3606" i="1"/>
  <c r="J3606" i="1"/>
  <c r="I3606" i="1"/>
  <c r="F3606" i="1"/>
  <c r="C3606" i="1"/>
  <c r="J3605" i="1"/>
  <c r="K3605" i="1" s="1"/>
  <c r="I3605" i="1"/>
  <c r="F3605" i="1"/>
  <c r="C3605" i="1"/>
  <c r="K3604" i="1"/>
  <c r="J3604" i="1"/>
  <c r="I3604" i="1"/>
  <c r="F3604" i="1"/>
  <c r="C3604" i="1"/>
  <c r="J3603" i="1"/>
  <c r="K3603" i="1" s="1"/>
  <c r="I3603" i="1"/>
  <c r="F3603" i="1"/>
  <c r="C3603" i="1"/>
  <c r="K3602" i="1"/>
  <c r="J3602" i="1"/>
  <c r="I3602" i="1"/>
  <c r="F3602" i="1"/>
  <c r="C3602" i="1"/>
  <c r="J3601" i="1"/>
  <c r="K3601" i="1" s="1"/>
  <c r="I3601" i="1"/>
  <c r="F3601" i="1"/>
  <c r="C3601" i="1"/>
  <c r="K3600" i="1"/>
  <c r="J3600" i="1"/>
  <c r="I3600" i="1"/>
  <c r="F3600" i="1"/>
  <c r="C3600" i="1"/>
  <c r="J3599" i="1"/>
  <c r="K3599" i="1" s="1"/>
  <c r="I3599" i="1"/>
  <c r="F3599" i="1"/>
  <c r="C3599" i="1"/>
  <c r="K3598" i="1"/>
  <c r="J3598" i="1"/>
  <c r="I3598" i="1"/>
  <c r="F3598" i="1"/>
  <c r="C3598" i="1"/>
  <c r="J3597" i="1"/>
  <c r="K3597" i="1" s="1"/>
  <c r="I3597" i="1"/>
  <c r="F3597" i="1"/>
  <c r="C3597" i="1"/>
  <c r="K3596" i="1"/>
  <c r="J3596" i="1"/>
  <c r="I3596" i="1"/>
  <c r="F3596" i="1"/>
  <c r="C3596" i="1"/>
  <c r="J3595" i="1"/>
  <c r="K3595" i="1" s="1"/>
  <c r="I3595" i="1"/>
  <c r="F3595" i="1"/>
  <c r="C3595" i="1"/>
  <c r="K3594" i="1"/>
  <c r="J3594" i="1"/>
  <c r="I3594" i="1"/>
  <c r="F3594" i="1"/>
  <c r="C3594" i="1"/>
  <c r="J3593" i="1"/>
  <c r="K3593" i="1" s="1"/>
  <c r="I3593" i="1"/>
  <c r="F3593" i="1"/>
  <c r="C3593" i="1"/>
  <c r="K3592" i="1"/>
  <c r="J3592" i="1"/>
  <c r="I3592" i="1"/>
  <c r="F3592" i="1"/>
  <c r="C3592" i="1"/>
  <c r="J3591" i="1"/>
  <c r="K3591" i="1" s="1"/>
  <c r="I3591" i="1"/>
  <c r="F3591" i="1"/>
  <c r="C3591" i="1"/>
  <c r="K3590" i="1"/>
  <c r="J3590" i="1"/>
  <c r="I3590" i="1"/>
  <c r="F3590" i="1"/>
  <c r="C3590" i="1"/>
  <c r="J3589" i="1"/>
  <c r="K3589" i="1" s="1"/>
  <c r="I3589" i="1"/>
  <c r="F3589" i="1"/>
  <c r="C3589" i="1"/>
  <c r="K3588" i="1"/>
  <c r="J3588" i="1"/>
  <c r="I3588" i="1"/>
  <c r="F3588" i="1"/>
  <c r="C3588" i="1"/>
  <c r="J3587" i="1"/>
  <c r="K3587" i="1" s="1"/>
  <c r="I3587" i="1"/>
  <c r="F3587" i="1"/>
  <c r="C3587" i="1"/>
  <c r="K3586" i="1"/>
  <c r="J3586" i="1"/>
  <c r="I3586" i="1"/>
  <c r="F3586" i="1"/>
  <c r="C3586" i="1"/>
  <c r="J3585" i="1"/>
  <c r="K3585" i="1" s="1"/>
  <c r="I3585" i="1"/>
  <c r="F3585" i="1"/>
  <c r="C3585" i="1"/>
  <c r="K3584" i="1"/>
  <c r="J3584" i="1"/>
  <c r="I3584" i="1"/>
  <c r="F3584" i="1"/>
  <c r="C3584" i="1"/>
  <c r="J3583" i="1"/>
  <c r="K3583" i="1" s="1"/>
  <c r="I3583" i="1"/>
  <c r="F3583" i="1"/>
  <c r="C3583" i="1"/>
  <c r="K3582" i="1"/>
  <c r="J3582" i="1"/>
  <c r="I3582" i="1"/>
  <c r="F3582" i="1"/>
  <c r="C3582" i="1"/>
  <c r="J3581" i="1"/>
  <c r="K3581" i="1" s="1"/>
  <c r="I3581" i="1"/>
  <c r="F3581" i="1"/>
  <c r="C3581" i="1"/>
  <c r="K3580" i="1"/>
  <c r="J3580" i="1"/>
  <c r="I3580" i="1"/>
  <c r="F3580" i="1"/>
  <c r="C3580" i="1"/>
  <c r="J3579" i="1"/>
  <c r="K3579" i="1" s="1"/>
  <c r="I3579" i="1"/>
  <c r="F3579" i="1"/>
  <c r="C3579" i="1"/>
  <c r="K3578" i="1"/>
  <c r="J3578" i="1"/>
  <c r="I3578" i="1"/>
  <c r="F3578" i="1"/>
  <c r="C3578" i="1"/>
  <c r="J3577" i="1"/>
  <c r="K3577" i="1" s="1"/>
  <c r="I3577" i="1"/>
  <c r="F3577" i="1"/>
  <c r="C3577" i="1"/>
  <c r="K3576" i="1"/>
  <c r="J3576" i="1"/>
  <c r="I3576" i="1"/>
  <c r="F3576" i="1"/>
  <c r="C3576" i="1"/>
  <c r="J3575" i="1"/>
  <c r="K3575" i="1" s="1"/>
  <c r="I3575" i="1"/>
  <c r="F3575" i="1"/>
  <c r="C3575" i="1"/>
  <c r="K3574" i="1"/>
  <c r="J3574" i="1"/>
  <c r="I3574" i="1"/>
  <c r="F3574" i="1"/>
  <c r="C3574" i="1"/>
  <c r="J3573" i="1"/>
  <c r="K3573" i="1" s="1"/>
  <c r="I3573" i="1"/>
  <c r="F3573" i="1"/>
  <c r="C3573" i="1"/>
  <c r="K3572" i="1"/>
  <c r="J3572" i="1"/>
  <c r="I3572" i="1"/>
  <c r="F3572" i="1"/>
  <c r="C3572" i="1"/>
  <c r="J3571" i="1"/>
  <c r="K3571" i="1" s="1"/>
  <c r="I3571" i="1"/>
  <c r="F3571" i="1"/>
  <c r="C3571" i="1"/>
  <c r="K3570" i="1"/>
  <c r="J3570" i="1"/>
  <c r="I3570" i="1"/>
  <c r="F3570" i="1"/>
  <c r="C3570" i="1"/>
  <c r="J3569" i="1"/>
  <c r="K3569" i="1" s="1"/>
  <c r="I3569" i="1"/>
  <c r="F3569" i="1"/>
  <c r="C3569" i="1"/>
  <c r="K3568" i="1"/>
  <c r="J3568" i="1"/>
  <c r="I3568" i="1"/>
  <c r="F3568" i="1"/>
  <c r="C3568" i="1"/>
  <c r="J3567" i="1"/>
  <c r="K3567" i="1" s="1"/>
  <c r="I3567" i="1"/>
  <c r="F3567" i="1"/>
  <c r="C3567" i="1"/>
  <c r="K3566" i="1"/>
  <c r="J3566" i="1"/>
  <c r="I3566" i="1"/>
  <c r="F3566" i="1"/>
  <c r="C3566" i="1"/>
  <c r="J3565" i="1"/>
  <c r="K3565" i="1" s="1"/>
  <c r="I3565" i="1"/>
  <c r="F3565" i="1"/>
  <c r="C3565" i="1"/>
  <c r="K3564" i="1"/>
  <c r="J3564" i="1"/>
  <c r="I3564" i="1"/>
  <c r="F3564" i="1"/>
  <c r="C3564" i="1"/>
  <c r="J3563" i="1"/>
  <c r="K3563" i="1" s="1"/>
  <c r="I3563" i="1"/>
  <c r="F3563" i="1"/>
  <c r="C3563" i="1"/>
  <c r="K3562" i="1"/>
  <c r="J3562" i="1"/>
  <c r="I3562" i="1"/>
  <c r="F3562" i="1"/>
  <c r="C3562" i="1"/>
  <c r="J3561" i="1"/>
  <c r="K3561" i="1" s="1"/>
  <c r="I3561" i="1"/>
  <c r="F3561" i="1"/>
  <c r="C3561" i="1"/>
  <c r="K3560" i="1"/>
  <c r="J3560" i="1"/>
  <c r="I3560" i="1"/>
  <c r="F3560" i="1"/>
  <c r="C3560" i="1"/>
  <c r="J3559" i="1"/>
  <c r="K3559" i="1" s="1"/>
  <c r="I3559" i="1"/>
  <c r="F3559" i="1"/>
  <c r="C3559" i="1"/>
  <c r="K3558" i="1"/>
  <c r="J3558" i="1"/>
  <c r="I3558" i="1"/>
  <c r="F3558" i="1"/>
  <c r="C3558" i="1"/>
  <c r="J3557" i="1"/>
  <c r="K3557" i="1" s="1"/>
  <c r="I3557" i="1"/>
  <c r="F3557" i="1"/>
  <c r="C3557" i="1"/>
  <c r="K3556" i="1"/>
  <c r="J3556" i="1"/>
  <c r="I3556" i="1"/>
  <c r="F3556" i="1"/>
  <c r="C3556" i="1"/>
  <c r="J3555" i="1"/>
  <c r="K3555" i="1" s="1"/>
  <c r="I3555" i="1"/>
  <c r="F3555" i="1"/>
  <c r="C3555" i="1"/>
  <c r="K3554" i="1"/>
  <c r="J3554" i="1"/>
  <c r="I3554" i="1"/>
  <c r="F3554" i="1"/>
  <c r="C3554" i="1"/>
  <c r="J3553" i="1"/>
  <c r="K3553" i="1" s="1"/>
  <c r="I3553" i="1"/>
  <c r="F3553" i="1"/>
  <c r="C3553" i="1"/>
  <c r="K3552" i="1"/>
  <c r="J3552" i="1"/>
  <c r="I3552" i="1"/>
  <c r="F3552" i="1"/>
  <c r="C3552" i="1"/>
  <c r="J3551" i="1"/>
  <c r="K3551" i="1" s="1"/>
  <c r="I3551" i="1"/>
  <c r="F3551" i="1"/>
  <c r="C3551" i="1"/>
  <c r="K3550" i="1"/>
  <c r="J3550" i="1"/>
  <c r="I3550" i="1"/>
  <c r="F3550" i="1"/>
  <c r="C3550" i="1"/>
  <c r="J3549" i="1"/>
  <c r="K3549" i="1" s="1"/>
  <c r="I3549" i="1"/>
  <c r="F3549" i="1"/>
  <c r="C3549" i="1"/>
  <c r="K3548" i="1"/>
  <c r="J3548" i="1"/>
  <c r="I3548" i="1"/>
  <c r="F3548" i="1"/>
  <c r="C3548" i="1"/>
  <c r="J3547" i="1"/>
  <c r="K3547" i="1" s="1"/>
  <c r="I3547" i="1"/>
  <c r="F3547" i="1"/>
  <c r="C3547" i="1"/>
  <c r="K3546" i="1"/>
  <c r="J3546" i="1"/>
  <c r="I3546" i="1"/>
  <c r="F3546" i="1"/>
  <c r="C3546" i="1"/>
  <c r="J3545" i="1"/>
  <c r="K3545" i="1" s="1"/>
  <c r="I3545" i="1"/>
  <c r="F3545" i="1"/>
  <c r="C3545" i="1"/>
  <c r="K3544" i="1"/>
  <c r="J3544" i="1"/>
  <c r="I3544" i="1"/>
  <c r="F3544" i="1"/>
  <c r="C3544" i="1"/>
  <c r="J3543" i="1"/>
  <c r="K3543" i="1" s="1"/>
  <c r="I3543" i="1"/>
  <c r="F3543" i="1"/>
  <c r="C3543" i="1"/>
  <c r="K3542" i="1"/>
  <c r="J3542" i="1"/>
  <c r="I3542" i="1"/>
  <c r="F3542" i="1"/>
  <c r="C3542" i="1"/>
  <c r="J3541" i="1"/>
  <c r="K3541" i="1" s="1"/>
  <c r="I3541" i="1"/>
  <c r="F3541" i="1"/>
  <c r="C3541" i="1"/>
  <c r="K3540" i="1"/>
  <c r="J3540" i="1"/>
  <c r="I3540" i="1"/>
  <c r="F3540" i="1"/>
  <c r="C3540" i="1"/>
  <c r="J3539" i="1"/>
  <c r="K3539" i="1" s="1"/>
  <c r="I3539" i="1"/>
  <c r="F3539" i="1"/>
  <c r="C3539" i="1"/>
  <c r="K3538" i="1"/>
  <c r="J3538" i="1"/>
  <c r="I3538" i="1"/>
  <c r="F3538" i="1"/>
  <c r="C3538" i="1"/>
  <c r="J3537" i="1"/>
  <c r="K3537" i="1" s="1"/>
  <c r="I3537" i="1"/>
  <c r="F3537" i="1"/>
  <c r="C3537" i="1"/>
  <c r="K3536" i="1"/>
  <c r="J3536" i="1"/>
  <c r="I3536" i="1"/>
  <c r="F3536" i="1"/>
  <c r="C3536" i="1"/>
  <c r="J3535" i="1"/>
  <c r="K3535" i="1" s="1"/>
  <c r="I3535" i="1"/>
  <c r="F3535" i="1"/>
  <c r="C3535" i="1"/>
  <c r="K3534" i="1"/>
  <c r="J3534" i="1"/>
  <c r="I3534" i="1"/>
  <c r="F3534" i="1"/>
  <c r="C3534" i="1"/>
  <c r="J3533" i="1"/>
  <c r="K3533" i="1" s="1"/>
  <c r="I3533" i="1"/>
  <c r="F3533" i="1"/>
  <c r="C3533" i="1"/>
  <c r="K3532" i="1"/>
  <c r="J3532" i="1"/>
  <c r="I3532" i="1"/>
  <c r="F3532" i="1"/>
  <c r="C3532" i="1"/>
  <c r="J3531" i="1"/>
  <c r="K3531" i="1" s="1"/>
  <c r="I3531" i="1"/>
  <c r="F3531" i="1"/>
  <c r="C3531" i="1"/>
  <c r="K3530" i="1"/>
  <c r="J3530" i="1"/>
  <c r="I3530" i="1"/>
  <c r="F3530" i="1"/>
  <c r="C3530" i="1"/>
  <c r="J3529" i="1"/>
  <c r="K3529" i="1" s="1"/>
  <c r="I3529" i="1"/>
  <c r="F3529" i="1"/>
  <c r="C3529" i="1"/>
  <c r="K3528" i="1"/>
  <c r="J3528" i="1"/>
  <c r="I3528" i="1"/>
  <c r="F3528" i="1"/>
  <c r="C3528" i="1"/>
  <c r="J3527" i="1"/>
  <c r="K3527" i="1" s="1"/>
  <c r="I3527" i="1"/>
  <c r="F3527" i="1"/>
  <c r="C3527" i="1"/>
  <c r="K3526" i="1"/>
  <c r="J3526" i="1"/>
  <c r="I3526" i="1"/>
  <c r="F3526" i="1"/>
  <c r="C3526" i="1"/>
  <c r="J3525" i="1"/>
  <c r="K3525" i="1" s="1"/>
  <c r="I3525" i="1"/>
  <c r="F3525" i="1"/>
  <c r="C3525" i="1"/>
  <c r="K3524" i="1"/>
  <c r="J3524" i="1"/>
  <c r="I3524" i="1"/>
  <c r="F3524" i="1"/>
  <c r="C3524" i="1"/>
  <c r="J3523" i="1"/>
  <c r="K3523" i="1" s="1"/>
  <c r="I3523" i="1"/>
  <c r="F3523" i="1"/>
  <c r="C3523" i="1"/>
  <c r="K3522" i="1"/>
  <c r="J3522" i="1"/>
  <c r="I3522" i="1"/>
  <c r="F3522" i="1"/>
  <c r="C3522" i="1"/>
  <c r="J3521" i="1"/>
  <c r="K3521" i="1" s="1"/>
  <c r="I3521" i="1"/>
  <c r="F3521" i="1"/>
  <c r="C3521" i="1"/>
  <c r="K3520" i="1"/>
  <c r="J3520" i="1"/>
  <c r="I3520" i="1"/>
  <c r="F3520" i="1"/>
  <c r="C3520" i="1"/>
  <c r="J3519" i="1"/>
  <c r="K3519" i="1" s="1"/>
  <c r="I3519" i="1"/>
  <c r="F3519" i="1"/>
  <c r="C3519" i="1"/>
  <c r="K3518" i="1"/>
  <c r="J3518" i="1"/>
  <c r="I3518" i="1"/>
  <c r="F3518" i="1"/>
  <c r="C3518" i="1"/>
  <c r="J3517" i="1"/>
  <c r="K3517" i="1" s="1"/>
  <c r="I3517" i="1"/>
  <c r="F3517" i="1"/>
  <c r="C3517" i="1"/>
  <c r="K3516" i="1"/>
  <c r="J3516" i="1"/>
  <c r="I3516" i="1"/>
  <c r="F3516" i="1"/>
  <c r="C3516" i="1"/>
  <c r="J3515" i="1"/>
  <c r="K3515" i="1" s="1"/>
  <c r="I3515" i="1"/>
  <c r="F3515" i="1"/>
  <c r="C3515" i="1"/>
  <c r="K3514" i="1"/>
  <c r="J3514" i="1"/>
  <c r="I3514" i="1"/>
  <c r="F3514" i="1"/>
  <c r="C3514" i="1"/>
  <c r="J3513" i="1"/>
  <c r="K3513" i="1" s="1"/>
  <c r="I3513" i="1"/>
  <c r="F3513" i="1"/>
  <c r="C3513" i="1"/>
  <c r="K3512" i="1"/>
  <c r="J3512" i="1"/>
  <c r="I3512" i="1"/>
  <c r="F3512" i="1"/>
  <c r="C3512" i="1"/>
  <c r="J3511" i="1"/>
  <c r="K3511" i="1" s="1"/>
  <c r="I3511" i="1"/>
  <c r="F3511" i="1"/>
  <c r="C3511" i="1"/>
  <c r="K3510" i="1"/>
  <c r="J3510" i="1"/>
  <c r="I3510" i="1"/>
  <c r="F3510" i="1"/>
  <c r="C3510" i="1"/>
  <c r="J3509" i="1"/>
  <c r="K3509" i="1" s="1"/>
  <c r="I3509" i="1"/>
  <c r="F3509" i="1"/>
  <c r="C3509" i="1"/>
  <c r="K3508" i="1"/>
  <c r="J3508" i="1"/>
  <c r="I3508" i="1"/>
  <c r="F3508" i="1"/>
  <c r="C3508" i="1"/>
  <c r="J3507" i="1"/>
  <c r="K3507" i="1" s="1"/>
  <c r="I3507" i="1"/>
  <c r="F3507" i="1"/>
  <c r="C3507" i="1"/>
  <c r="K3506" i="1"/>
  <c r="J3506" i="1"/>
  <c r="I3506" i="1"/>
  <c r="F3506" i="1"/>
  <c r="C3506" i="1"/>
  <c r="J3505" i="1"/>
  <c r="K3505" i="1" s="1"/>
  <c r="I3505" i="1"/>
  <c r="F3505" i="1"/>
  <c r="C3505" i="1"/>
  <c r="K3504" i="1"/>
  <c r="J3504" i="1"/>
  <c r="I3504" i="1"/>
  <c r="F3504" i="1"/>
  <c r="C3504" i="1"/>
  <c r="J3503" i="1"/>
  <c r="K3503" i="1" s="1"/>
  <c r="I3503" i="1"/>
  <c r="F3503" i="1"/>
  <c r="C3503" i="1"/>
  <c r="K3502" i="1"/>
  <c r="J3502" i="1"/>
  <c r="I3502" i="1"/>
  <c r="F3502" i="1"/>
  <c r="C3502" i="1"/>
  <c r="J3501" i="1"/>
  <c r="K3501" i="1" s="1"/>
  <c r="I3501" i="1"/>
  <c r="F3501" i="1"/>
  <c r="C3501" i="1"/>
  <c r="K3500" i="1"/>
  <c r="J3500" i="1"/>
  <c r="I3500" i="1"/>
  <c r="F3500" i="1"/>
  <c r="C3500" i="1"/>
  <c r="J3499" i="1"/>
  <c r="K3499" i="1" s="1"/>
  <c r="I3499" i="1"/>
  <c r="F3499" i="1"/>
  <c r="C3499" i="1"/>
  <c r="K3498" i="1"/>
  <c r="J3498" i="1"/>
  <c r="I3498" i="1"/>
  <c r="F3498" i="1"/>
  <c r="C3498" i="1"/>
  <c r="J3497" i="1"/>
  <c r="K3497" i="1" s="1"/>
  <c r="I3497" i="1"/>
  <c r="F3497" i="1"/>
  <c r="C3497" i="1"/>
  <c r="K3496" i="1"/>
  <c r="J3496" i="1"/>
  <c r="I3496" i="1"/>
  <c r="F3496" i="1"/>
  <c r="C3496" i="1"/>
  <c r="J3495" i="1"/>
  <c r="K3495" i="1" s="1"/>
  <c r="I3495" i="1"/>
  <c r="F3495" i="1"/>
  <c r="C3495" i="1"/>
  <c r="K3494" i="1"/>
  <c r="J3494" i="1"/>
  <c r="I3494" i="1"/>
  <c r="F3494" i="1"/>
  <c r="C3494" i="1"/>
  <c r="J3493" i="1"/>
  <c r="K3493" i="1" s="1"/>
  <c r="I3493" i="1"/>
  <c r="F3493" i="1"/>
  <c r="C3493" i="1"/>
  <c r="K3492" i="1"/>
  <c r="J3492" i="1"/>
  <c r="I3492" i="1"/>
  <c r="F3492" i="1"/>
  <c r="C3492" i="1"/>
  <c r="J3491" i="1"/>
  <c r="K3491" i="1" s="1"/>
  <c r="I3491" i="1"/>
  <c r="F3491" i="1"/>
  <c r="C3491" i="1"/>
  <c r="K3490" i="1"/>
  <c r="J3490" i="1"/>
  <c r="I3490" i="1"/>
  <c r="F3490" i="1"/>
  <c r="C3490" i="1"/>
  <c r="J3489" i="1"/>
  <c r="K3489" i="1" s="1"/>
  <c r="I3489" i="1"/>
  <c r="F3489" i="1"/>
  <c r="C3489" i="1"/>
  <c r="K3488" i="1"/>
  <c r="J3488" i="1"/>
  <c r="I3488" i="1"/>
  <c r="F3488" i="1"/>
  <c r="C3488" i="1"/>
  <c r="J3487" i="1"/>
  <c r="K3487" i="1" s="1"/>
  <c r="I3487" i="1"/>
  <c r="F3487" i="1"/>
  <c r="C3487" i="1"/>
  <c r="K3486" i="1"/>
  <c r="J3486" i="1"/>
  <c r="I3486" i="1"/>
  <c r="F3486" i="1"/>
  <c r="C3486" i="1"/>
  <c r="J3485" i="1"/>
  <c r="K3485" i="1" s="1"/>
  <c r="I3485" i="1"/>
  <c r="F3485" i="1"/>
  <c r="C3485" i="1"/>
  <c r="K3484" i="1"/>
  <c r="J3484" i="1"/>
  <c r="I3484" i="1"/>
  <c r="F3484" i="1"/>
  <c r="C3484" i="1"/>
  <c r="J3483" i="1"/>
  <c r="K3483" i="1" s="1"/>
  <c r="I3483" i="1"/>
  <c r="F3483" i="1"/>
  <c r="C3483" i="1"/>
  <c r="K3482" i="1"/>
  <c r="J3482" i="1"/>
  <c r="I3482" i="1"/>
  <c r="F3482" i="1"/>
  <c r="C3482" i="1"/>
  <c r="J3481" i="1"/>
  <c r="K3481" i="1" s="1"/>
  <c r="I3481" i="1"/>
  <c r="F3481" i="1"/>
  <c r="C3481" i="1"/>
  <c r="K3480" i="1"/>
  <c r="J3480" i="1"/>
  <c r="I3480" i="1"/>
  <c r="F3480" i="1"/>
  <c r="C3480" i="1"/>
  <c r="J3479" i="1"/>
  <c r="K3479" i="1" s="1"/>
  <c r="I3479" i="1"/>
  <c r="F3479" i="1"/>
  <c r="C3479" i="1"/>
  <c r="K3478" i="1"/>
  <c r="J3478" i="1"/>
  <c r="I3478" i="1"/>
  <c r="F3478" i="1"/>
  <c r="C3478" i="1"/>
  <c r="J3477" i="1"/>
  <c r="K3477" i="1" s="1"/>
  <c r="I3477" i="1"/>
  <c r="F3477" i="1"/>
  <c r="C3477" i="1"/>
  <c r="K3476" i="1"/>
  <c r="J3476" i="1"/>
  <c r="I3476" i="1"/>
  <c r="F3476" i="1"/>
  <c r="C3476" i="1"/>
  <c r="J3475" i="1"/>
  <c r="K3475" i="1" s="1"/>
  <c r="I3475" i="1"/>
  <c r="F3475" i="1"/>
  <c r="C3475" i="1"/>
  <c r="K3474" i="1"/>
  <c r="J3474" i="1"/>
  <c r="I3474" i="1"/>
  <c r="F3474" i="1"/>
  <c r="C3474" i="1"/>
  <c r="J3473" i="1"/>
  <c r="K3473" i="1" s="1"/>
  <c r="I3473" i="1"/>
  <c r="F3473" i="1"/>
  <c r="C3473" i="1"/>
  <c r="K3472" i="1"/>
  <c r="J3472" i="1"/>
  <c r="I3472" i="1"/>
  <c r="F3472" i="1"/>
  <c r="C3472" i="1"/>
  <c r="J3471" i="1"/>
  <c r="K3471" i="1" s="1"/>
  <c r="I3471" i="1"/>
  <c r="F3471" i="1"/>
  <c r="C3471" i="1"/>
  <c r="K3470" i="1"/>
  <c r="J3470" i="1"/>
  <c r="I3470" i="1"/>
  <c r="F3470" i="1"/>
  <c r="C3470" i="1"/>
  <c r="J3469" i="1"/>
  <c r="K3469" i="1" s="1"/>
  <c r="I3469" i="1"/>
  <c r="F3469" i="1"/>
  <c r="C3469" i="1"/>
  <c r="K3468" i="1"/>
  <c r="J3468" i="1"/>
  <c r="I3468" i="1"/>
  <c r="F3468" i="1"/>
  <c r="C3468" i="1"/>
  <c r="J3467" i="1"/>
  <c r="K3467" i="1" s="1"/>
  <c r="I3467" i="1"/>
  <c r="F3467" i="1"/>
  <c r="C3467" i="1"/>
  <c r="K3466" i="1"/>
  <c r="J3466" i="1"/>
  <c r="I3466" i="1"/>
  <c r="F3466" i="1"/>
  <c r="C3466" i="1"/>
  <c r="J3465" i="1"/>
  <c r="K3465" i="1" s="1"/>
  <c r="I3465" i="1"/>
  <c r="F3465" i="1"/>
  <c r="C3465" i="1"/>
  <c r="K3464" i="1"/>
  <c r="J3464" i="1"/>
  <c r="I3464" i="1"/>
  <c r="F3464" i="1"/>
  <c r="C3464" i="1"/>
  <c r="J3463" i="1"/>
  <c r="K3463" i="1" s="1"/>
  <c r="I3463" i="1"/>
  <c r="F3463" i="1"/>
  <c r="C3463" i="1"/>
  <c r="K3462" i="1"/>
  <c r="J3462" i="1"/>
  <c r="I3462" i="1"/>
  <c r="F3462" i="1"/>
  <c r="C3462" i="1"/>
  <c r="J3461" i="1"/>
  <c r="K3461" i="1" s="1"/>
  <c r="I3461" i="1"/>
  <c r="F3461" i="1"/>
  <c r="C3461" i="1"/>
  <c r="K3460" i="1"/>
  <c r="J3460" i="1"/>
  <c r="I3460" i="1"/>
  <c r="F3460" i="1"/>
  <c r="C3460" i="1"/>
  <c r="J3459" i="1"/>
  <c r="K3459" i="1" s="1"/>
  <c r="I3459" i="1"/>
  <c r="F3459" i="1"/>
  <c r="C3459" i="1"/>
  <c r="K3458" i="1"/>
  <c r="J3458" i="1"/>
  <c r="I3458" i="1"/>
  <c r="F3458" i="1"/>
  <c r="C3458" i="1"/>
  <c r="J3457" i="1"/>
  <c r="K3457" i="1" s="1"/>
  <c r="I3457" i="1"/>
  <c r="F3457" i="1"/>
  <c r="C3457" i="1"/>
  <c r="K3456" i="1"/>
  <c r="J3456" i="1"/>
  <c r="I3456" i="1"/>
  <c r="F3456" i="1"/>
  <c r="C3456" i="1"/>
  <c r="J3455" i="1"/>
  <c r="K3455" i="1" s="1"/>
  <c r="I3455" i="1"/>
  <c r="F3455" i="1"/>
  <c r="C3455" i="1"/>
  <c r="K3454" i="1"/>
  <c r="J3454" i="1"/>
  <c r="I3454" i="1"/>
  <c r="F3454" i="1"/>
  <c r="C3454" i="1"/>
  <c r="J3453" i="1"/>
  <c r="K3453" i="1" s="1"/>
  <c r="I3453" i="1"/>
  <c r="F3453" i="1"/>
  <c r="C3453" i="1"/>
  <c r="K3452" i="1"/>
  <c r="J3452" i="1"/>
  <c r="I3452" i="1"/>
  <c r="F3452" i="1"/>
  <c r="C3452" i="1"/>
  <c r="J3451" i="1"/>
  <c r="K3451" i="1" s="1"/>
  <c r="I3451" i="1"/>
  <c r="F3451" i="1"/>
  <c r="C3451" i="1"/>
  <c r="K3450" i="1"/>
  <c r="J3450" i="1"/>
  <c r="I3450" i="1"/>
  <c r="F3450" i="1"/>
  <c r="C3450" i="1"/>
  <c r="J3449" i="1"/>
  <c r="K3449" i="1" s="1"/>
  <c r="I3449" i="1"/>
  <c r="F3449" i="1"/>
  <c r="C3449" i="1"/>
  <c r="K3448" i="1"/>
  <c r="J3448" i="1"/>
  <c r="I3448" i="1"/>
  <c r="F3448" i="1"/>
  <c r="C3448" i="1"/>
  <c r="J3447" i="1"/>
  <c r="K3447" i="1" s="1"/>
  <c r="I3447" i="1"/>
  <c r="F3447" i="1"/>
  <c r="C3447" i="1"/>
  <c r="K3446" i="1"/>
  <c r="J3446" i="1"/>
  <c r="I3446" i="1"/>
  <c r="F3446" i="1"/>
  <c r="C3446" i="1"/>
  <c r="J3445" i="1"/>
  <c r="K3445" i="1" s="1"/>
  <c r="I3445" i="1"/>
  <c r="F3445" i="1"/>
  <c r="C3445" i="1"/>
  <c r="K3444" i="1"/>
  <c r="J3444" i="1"/>
  <c r="I3444" i="1"/>
  <c r="F3444" i="1"/>
  <c r="C3444" i="1"/>
  <c r="J3443" i="1"/>
  <c r="K3443" i="1" s="1"/>
  <c r="I3443" i="1"/>
  <c r="F3443" i="1"/>
  <c r="C3443" i="1"/>
  <c r="K3442" i="1"/>
  <c r="J3442" i="1"/>
  <c r="I3442" i="1"/>
  <c r="F3442" i="1"/>
  <c r="C3442" i="1"/>
  <c r="J3441" i="1"/>
  <c r="K3441" i="1" s="1"/>
  <c r="I3441" i="1"/>
  <c r="F3441" i="1"/>
  <c r="C3441" i="1"/>
  <c r="K3440" i="1"/>
  <c r="J3440" i="1"/>
  <c r="I3440" i="1"/>
  <c r="F3440" i="1"/>
  <c r="C3440" i="1"/>
  <c r="J3439" i="1"/>
  <c r="K3439" i="1" s="1"/>
  <c r="I3439" i="1"/>
  <c r="F3439" i="1"/>
  <c r="C3439" i="1"/>
  <c r="K3438" i="1"/>
  <c r="J3438" i="1"/>
  <c r="I3438" i="1"/>
  <c r="F3438" i="1"/>
  <c r="C3438" i="1"/>
  <c r="J3437" i="1"/>
  <c r="K3437" i="1" s="1"/>
  <c r="I3437" i="1"/>
  <c r="F3437" i="1"/>
  <c r="C3437" i="1"/>
  <c r="K3436" i="1"/>
  <c r="J3436" i="1"/>
  <c r="I3436" i="1"/>
  <c r="F3436" i="1"/>
  <c r="C3436" i="1"/>
  <c r="J3435" i="1"/>
  <c r="K3435" i="1" s="1"/>
  <c r="I3435" i="1"/>
  <c r="F3435" i="1"/>
  <c r="C3435" i="1"/>
  <c r="K3434" i="1"/>
  <c r="J3434" i="1"/>
  <c r="I3434" i="1"/>
  <c r="F3434" i="1"/>
  <c r="C3434" i="1"/>
  <c r="J3433" i="1"/>
  <c r="K3433" i="1" s="1"/>
  <c r="I3433" i="1"/>
  <c r="F3433" i="1"/>
  <c r="C3433" i="1"/>
  <c r="K3432" i="1"/>
  <c r="J3432" i="1"/>
  <c r="I3432" i="1"/>
  <c r="F3432" i="1"/>
  <c r="C3432" i="1"/>
  <c r="J3431" i="1"/>
  <c r="K3431" i="1" s="1"/>
  <c r="I3431" i="1"/>
  <c r="F3431" i="1"/>
  <c r="C3431" i="1"/>
  <c r="K3430" i="1"/>
  <c r="J3430" i="1"/>
  <c r="I3430" i="1"/>
  <c r="F3430" i="1"/>
  <c r="C3430" i="1"/>
  <c r="J3429" i="1"/>
  <c r="K3429" i="1" s="1"/>
  <c r="I3429" i="1"/>
  <c r="F3429" i="1"/>
  <c r="C3429" i="1"/>
  <c r="K3428" i="1"/>
  <c r="J3428" i="1"/>
  <c r="I3428" i="1"/>
  <c r="F3428" i="1"/>
  <c r="C3428" i="1"/>
  <c r="J3427" i="1"/>
  <c r="K3427" i="1" s="1"/>
  <c r="I3427" i="1"/>
  <c r="F3427" i="1"/>
  <c r="C3427" i="1"/>
  <c r="K3426" i="1"/>
  <c r="J3426" i="1"/>
  <c r="I3426" i="1"/>
  <c r="F3426" i="1"/>
  <c r="C3426" i="1"/>
  <c r="J3425" i="1"/>
  <c r="K3425" i="1" s="1"/>
  <c r="I3425" i="1"/>
  <c r="F3425" i="1"/>
  <c r="C3425" i="1"/>
  <c r="K3424" i="1"/>
  <c r="J3424" i="1"/>
  <c r="I3424" i="1"/>
  <c r="F3424" i="1"/>
  <c r="C3424" i="1"/>
  <c r="J3423" i="1"/>
  <c r="K3423" i="1" s="1"/>
  <c r="I3423" i="1"/>
  <c r="F3423" i="1"/>
  <c r="C3423" i="1"/>
  <c r="K3422" i="1"/>
  <c r="J3422" i="1"/>
  <c r="I3422" i="1"/>
  <c r="F3422" i="1"/>
  <c r="C3422" i="1"/>
  <c r="J3421" i="1"/>
  <c r="K3421" i="1" s="1"/>
  <c r="I3421" i="1"/>
  <c r="F3421" i="1"/>
  <c r="C3421" i="1"/>
  <c r="K3420" i="1"/>
  <c r="J3420" i="1"/>
  <c r="I3420" i="1"/>
  <c r="F3420" i="1"/>
  <c r="C3420" i="1"/>
  <c r="J3419" i="1"/>
  <c r="K3419" i="1" s="1"/>
  <c r="I3419" i="1"/>
  <c r="F3419" i="1"/>
  <c r="C3419" i="1"/>
  <c r="K3418" i="1"/>
  <c r="J3418" i="1"/>
  <c r="I3418" i="1"/>
  <c r="F3418" i="1"/>
  <c r="C3418" i="1"/>
  <c r="J3417" i="1"/>
  <c r="K3417" i="1" s="1"/>
  <c r="I3417" i="1"/>
  <c r="F3417" i="1"/>
  <c r="C3417" i="1"/>
  <c r="K3416" i="1"/>
  <c r="J3416" i="1"/>
  <c r="I3416" i="1"/>
  <c r="F3416" i="1"/>
  <c r="C3416" i="1"/>
  <c r="J3415" i="1"/>
  <c r="K3415" i="1" s="1"/>
  <c r="I3415" i="1"/>
  <c r="F3415" i="1"/>
  <c r="C3415" i="1"/>
  <c r="K3414" i="1"/>
  <c r="J3414" i="1"/>
  <c r="I3414" i="1"/>
  <c r="F3414" i="1"/>
  <c r="C3414" i="1"/>
  <c r="J3413" i="1"/>
  <c r="K3413" i="1" s="1"/>
  <c r="I3413" i="1"/>
  <c r="F3413" i="1"/>
  <c r="C3413" i="1"/>
  <c r="K3412" i="1"/>
  <c r="J3412" i="1"/>
  <c r="I3412" i="1"/>
  <c r="F3412" i="1"/>
  <c r="C3412" i="1"/>
  <c r="J3411" i="1"/>
  <c r="K3411" i="1" s="1"/>
  <c r="I3411" i="1"/>
  <c r="F3411" i="1"/>
  <c r="C3411" i="1"/>
  <c r="K3410" i="1"/>
  <c r="J3410" i="1"/>
  <c r="I3410" i="1"/>
  <c r="F3410" i="1"/>
  <c r="C3410" i="1"/>
  <c r="J3409" i="1"/>
  <c r="K3409" i="1" s="1"/>
  <c r="I3409" i="1"/>
  <c r="F3409" i="1"/>
  <c r="C3409" i="1"/>
  <c r="K3408" i="1"/>
  <c r="J3408" i="1"/>
  <c r="I3408" i="1"/>
  <c r="F3408" i="1"/>
  <c r="C3408" i="1"/>
  <c r="J3407" i="1"/>
  <c r="K3407" i="1" s="1"/>
  <c r="I3407" i="1"/>
  <c r="F3407" i="1"/>
  <c r="C3407" i="1"/>
  <c r="K3406" i="1"/>
  <c r="J3406" i="1"/>
  <c r="I3406" i="1"/>
  <c r="F3406" i="1"/>
  <c r="C3406" i="1"/>
  <c r="J3405" i="1"/>
  <c r="K3405" i="1" s="1"/>
  <c r="I3405" i="1"/>
  <c r="F3405" i="1"/>
  <c r="C3405" i="1"/>
  <c r="K3404" i="1"/>
  <c r="J3404" i="1"/>
  <c r="I3404" i="1"/>
  <c r="F3404" i="1"/>
  <c r="C3404" i="1"/>
  <c r="J3403" i="1"/>
  <c r="K3403" i="1" s="1"/>
  <c r="I3403" i="1"/>
  <c r="F3403" i="1"/>
  <c r="C3403" i="1"/>
  <c r="K3402" i="1"/>
  <c r="J3402" i="1"/>
  <c r="I3402" i="1"/>
  <c r="F3402" i="1"/>
  <c r="C3402" i="1"/>
  <c r="J3401" i="1"/>
  <c r="K3401" i="1" s="1"/>
  <c r="I3401" i="1"/>
  <c r="F3401" i="1"/>
  <c r="C3401" i="1"/>
  <c r="K3400" i="1"/>
  <c r="J3400" i="1"/>
  <c r="I3400" i="1"/>
  <c r="F3400" i="1"/>
  <c r="C3400" i="1"/>
  <c r="J3399" i="1"/>
  <c r="K3399" i="1" s="1"/>
  <c r="I3399" i="1"/>
  <c r="F3399" i="1"/>
  <c r="C3399" i="1"/>
  <c r="K3398" i="1"/>
  <c r="J3398" i="1"/>
  <c r="I3398" i="1"/>
  <c r="F3398" i="1"/>
  <c r="C3398" i="1"/>
  <c r="J3397" i="1"/>
  <c r="K3397" i="1" s="1"/>
  <c r="I3397" i="1"/>
  <c r="F3397" i="1"/>
  <c r="C3397" i="1"/>
  <c r="K3396" i="1"/>
  <c r="J3396" i="1"/>
  <c r="I3396" i="1"/>
  <c r="F3396" i="1"/>
  <c r="C3396" i="1"/>
  <c r="J3395" i="1"/>
  <c r="K3395" i="1" s="1"/>
  <c r="I3395" i="1"/>
  <c r="F3395" i="1"/>
  <c r="C3395" i="1"/>
  <c r="K3394" i="1"/>
  <c r="J3394" i="1"/>
  <c r="I3394" i="1"/>
  <c r="F3394" i="1"/>
  <c r="C3394" i="1"/>
  <c r="J3393" i="1"/>
  <c r="K3393" i="1" s="1"/>
  <c r="I3393" i="1"/>
  <c r="F3393" i="1"/>
  <c r="C3393" i="1"/>
  <c r="K3392" i="1"/>
  <c r="J3392" i="1"/>
  <c r="I3392" i="1"/>
  <c r="F3392" i="1"/>
  <c r="C3392" i="1"/>
  <c r="J3391" i="1"/>
  <c r="K3391" i="1" s="1"/>
  <c r="I3391" i="1"/>
  <c r="F3391" i="1"/>
  <c r="C3391" i="1"/>
  <c r="K3390" i="1"/>
  <c r="J3390" i="1"/>
  <c r="I3390" i="1"/>
  <c r="F3390" i="1"/>
  <c r="C3390" i="1"/>
  <c r="J3389" i="1"/>
  <c r="K3389" i="1" s="1"/>
  <c r="I3389" i="1"/>
  <c r="F3389" i="1"/>
  <c r="C3389" i="1"/>
  <c r="K3388" i="1"/>
  <c r="J3388" i="1"/>
  <c r="I3388" i="1"/>
  <c r="F3388" i="1"/>
  <c r="C3388" i="1"/>
  <c r="J3387" i="1"/>
  <c r="K3387" i="1" s="1"/>
  <c r="I3387" i="1"/>
  <c r="F3387" i="1"/>
  <c r="C3387" i="1"/>
  <c r="K3386" i="1"/>
  <c r="J3386" i="1"/>
  <c r="I3386" i="1"/>
  <c r="F3386" i="1"/>
  <c r="C3386" i="1"/>
  <c r="J3385" i="1"/>
  <c r="K3385" i="1" s="1"/>
  <c r="I3385" i="1"/>
  <c r="F3385" i="1"/>
  <c r="C3385" i="1"/>
  <c r="K3384" i="1"/>
  <c r="J3384" i="1"/>
  <c r="I3384" i="1"/>
  <c r="F3384" i="1"/>
  <c r="C3384" i="1"/>
  <c r="J3383" i="1"/>
  <c r="K3383" i="1" s="1"/>
  <c r="I3383" i="1"/>
  <c r="F3383" i="1"/>
  <c r="C3383" i="1"/>
  <c r="K3382" i="1"/>
  <c r="J3382" i="1"/>
  <c r="I3382" i="1"/>
  <c r="F3382" i="1"/>
  <c r="C3382" i="1"/>
  <c r="J3381" i="1"/>
  <c r="K3381" i="1" s="1"/>
  <c r="I3381" i="1"/>
  <c r="F3381" i="1"/>
  <c r="C3381" i="1"/>
  <c r="K3380" i="1"/>
  <c r="J3380" i="1"/>
  <c r="I3380" i="1"/>
  <c r="F3380" i="1"/>
  <c r="C3380" i="1"/>
  <c r="J3379" i="1"/>
  <c r="K3379" i="1" s="1"/>
  <c r="I3379" i="1"/>
  <c r="F3379" i="1"/>
  <c r="C3379" i="1"/>
  <c r="K3378" i="1"/>
  <c r="J3378" i="1"/>
  <c r="I3378" i="1"/>
  <c r="F3378" i="1"/>
  <c r="C3378" i="1"/>
  <c r="J3377" i="1"/>
  <c r="K3377" i="1" s="1"/>
  <c r="I3377" i="1"/>
  <c r="F3377" i="1"/>
  <c r="C3377" i="1"/>
  <c r="K3376" i="1"/>
  <c r="J3376" i="1"/>
  <c r="I3376" i="1"/>
  <c r="F3376" i="1"/>
  <c r="C3376" i="1"/>
  <c r="J3375" i="1"/>
  <c r="K3375" i="1" s="1"/>
  <c r="I3375" i="1"/>
  <c r="F3375" i="1"/>
  <c r="C3375" i="1"/>
  <c r="K3374" i="1"/>
  <c r="J3374" i="1"/>
  <c r="I3374" i="1"/>
  <c r="F3374" i="1"/>
  <c r="C3374" i="1"/>
  <c r="J3373" i="1"/>
  <c r="K3373" i="1" s="1"/>
  <c r="I3373" i="1"/>
  <c r="F3373" i="1"/>
  <c r="C3373" i="1"/>
  <c r="K3372" i="1"/>
  <c r="J3372" i="1"/>
  <c r="I3372" i="1"/>
  <c r="F3372" i="1"/>
  <c r="C3372" i="1"/>
  <c r="J3371" i="1"/>
  <c r="K3371" i="1" s="1"/>
  <c r="I3371" i="1"/>
  <c r="F3371" i="1"/>
  <c r="C3371" i="1"/>
  <c r="K3370" i="1"/>
  <c r="J3370" i="1"/>
  <c r="I3370" i="1"/>
  <c r="F3370" i="1"/>
  <c r="C3370" i="1"/>
  <c r="J3369" i="1"/>
  <c r="K3369" i="1" s="1"/>
  <c r="I3369" i="1"/>
  <c r="F3369" i="1"/>
  <c r="C3369" i="1"/>
  <c r="K3368" i="1"/>
  <c r="J3368" i="1"/>
  <c r="I3368" i="1"/>
  <c r="F3368" i="1"/>
  <c r="C3368" i="1"/>
  <c r="J3367" i="1"/>
  <c r="K3367" i="1" s="1"/>
  <c r="I3367" i="1"/>
  <c r="F3367" i="1"/>
  <c r="C3367" i="1"/>
  <c r="K3366" i="1"/>
  <c r="J3366" i="1"/>
  <c r="I3366" i="1"/>
  <c r="F3366" i="1"/>
  <c r="C3366" i="1"/>
  <c r="J3365" i="1"/>
  <c r="K3365" i="1" s="1"/>
  <c r="I3365" i="1"/>
  <c r="F3365" i="1"/>
  <c r="C3365" i="1"/>
  <c r="K3364" i="1"/>
  <c r="J3364" i="1"/>
  <c r="I3364" i="1"/>
  <c r="F3364" i="1"/>
  <c r="C3364" i="1"/>
  <c r="J3363" i="1"/>
  <c r="K3363" i="1" s="1"/>
  <c r="I3363" i="1"/>
  <c r="F3363" i="1"/>
  <c r="C3363" i="1"/>
  <c r="K3362" i="1"/>
  <c r="J3362" i="1"/>
  <c r="I3362" i="1"/>
  <c r="F3362" i="1"/>
  <c r="C3362" i="1"/>
  <c r="J3361" i="1"/>
  <c r="K3361" i="1" s="1"/>
  <c r="I3361" i="1"/>
  <c r="F3361" i="1"/>
  <c r="C3361" i="1"/>
  <c r="K3360" i="1"/>
  <c r="J3360" i="1"/>
  <c r="I3360" i="1"/>
  <c r="F3360" i="1"/>
  <c r="C3360" i="1"/>
  <c r="J3359" i="1"/>
  <c r="K3359" i="1" s="1"/>
  <c r="I3359" i="1"/>
  <c r="F3359" i="1"/>
  <c r="C3359" i="1"/>
  <c r="K3358" i="1"/>
  <c r="J3358" i="1"/>
  <c r="I3358" i="1"/>
  <c r="F3358" i="1"/>
  <c r="C3358" i="1"/>
  <c r="J3357" i="1"/>
  <c r="K3357" i="1" s="1"/>
  <c r="I3357" i="1"/>
  <c r="F3357" i="1"/>
  <c r="C3357" i="1"/>
  <c r="K3356" i="1"/>
  <c r="J3356" i="1"/>
  <c r="I3356" i="1"/>
  <c r="F3356" i="1"/>
  <c r="C3356" i="1"/>
  <c r="J3355" i="1"/>
  <c r="K3355" i="1" s="1"/>
  <c r="I3355" i="1"/>
  <c r="F3355" i="1"/>
  <c r="C3355" i="1"/>
  <c r="K3354" i="1"/>
  <c r="J3354" i="1"/>
  <c r="I3354" i="1"/>
  <c r="F3354" i="1"/>
  <c r="C3354" i="1"/>
  <c r="J3353" i="1"/>
  <c r="K3353" i="1" s="1"/>
  <c r="I3353" i="1"/>
  <c r="F3353" i="1"/>
  <c r="C3353" i="1"/>
  <c r="K3352" i="1"/>
  <c r="J3352" i="1"/>
  <c r="I3352" i="1"/>
  <c r="F3352" i="1"/>
  <c r="C3352" i="1"/>
  <c r="J3351" i="1"/>
  <c r="K3351" i="1" s="1"/>
  <c r="I3351" i="1"/>
  <c r="F3351" i="1"/>
  <c r="C3351" i="1"/>
  <c r="K3350" i="1"/>
  <c r="J3350" i="1"/>
  <c r="I3350" i="1"/>
  <c r="F3350" i="1"/>
  <c r="C3350" i="1"/>
  <c r="J3349" i="1"/>
  <c r="K3349" i="1" s="1"/>
  <c r="I3349" i="1"/>
  <c r="F3349" i="1"/>
  <c r="C3349" i="1"/>
  <c r="K3348" i="1"/>
  <c r="J3348" i="1"/>
  <c r="I3348" i="1"/>
  <c r="F3348" i="1"/>
  <c r="C3348" i="1"/>
  <c r="J3347" i="1"/>
  <c r="K3347" i="1" s="1"/>
  <c r="I3347" i="1"/>
  <c r="F3347" i="1"/>
  <c r="C3347" i="1"/>
  <c r="K3346" i="1"/>
  <c r="J3346" i="1"/>
  <c r="I3346" i="1"/>
  <c r="F3346" i="1"/>
  <c r="C3346" i="1"/>
  <c r="J3345" i="1"/>
  <c r="K3345" i="1" s="1"/>
  <c r="I3345" i="1"/>
  <c r="F3345" i="1"/>
  <c r="C3345" i="1"/>
  <c r="K3344" i="1"/>
  <c r="J3344" i="1"/>
  <c r="I3344" i="1"/>
  <c r="F3344" i="1"/>
  <c r="C3344" i="1"/>
  <c r="J3343" i="1"/>
  <c r="K3343" i="1" s="1"/>
  <c r="I3343" i="1"/>
  <c r="F3343" i="1"/>
  <c r="C3343" i="1"/>
  <c r="K3342" i="1"/>
  <c r="J3342" i="1"/>
  <c r="I3342" i="1"/>
  <c r="F3342" i="1"/>
  <c r="C3342" i="1"/>
  <c r="J3341" i="1"/>
  <c r="K3341" i="1" s="1"/>
  <c r="I3341" i="1"/>
  <c r="F3341" i="1"/>
  <c r="C3341" i="1"/>
  <c r="K3340" i="1"/>
  <c r="J3340" i="1"/>
  <c r="I3340" i="1"/>
  <c r="F3340" i="1"/>
  <c r="C3340" i="1"/>
  <c r="J3339" i="1"/>
  <c r="K3339" i="1" s="1"/>
  <c r="I3339" i="1"/>
  <c r="F3339" i="1"/>
  <c r="C3339" i="1"/>
  <c r="K3338" i="1"/>
  <c r="J3338" i="1"/>
  <c r="I3338" i="1"/>
  <c r="F3338" i="1"/>
  <c r="C3338" i="1"/>
  <c r="J3337" i="1"/>
  <c r="K3337" i="1" s="1"/>
  <c r="I3337" i="1"/>
  <c r="F3337" i="1"/>
  <c r="C3337" i="1"/>
  <c r="K3336" i="1"/>
  <c r="J3336" i="1"/>
  <c r="I3336" i="1"/>
  <c r="F3336" i="1"/>
  <c r="C3336" i="1"/>
  <c r="J3335" i="1"/>
  <c r="K3335" i="1" s="1"/>
  <c r="I3335" i="1"/>
  <c r="F3335" i="1"/>
  <c r="C3335" i="1"/>
  <c r="K3334" i="1"/>
  <c r="J3334" i="1"/>
  <c r="I3334" i="1"/>
  <c r="F3334" i="1"/>
  <c r="C3334" i="1"/>
  <c r="J3333" i="1"/>
  <c r="K3333" i="1" s="1"/>
  <c r="I3333" i="1"/>
  <c r="F3333" i="1"/>
  <c r="C3333" i="1"/>
  <c r="K3332" i="1"/>
  <c r="J3332" i="1"/>
  <c r="I3332" i="1"/>
  <c r="F3332" i="1"/>
  <c r="C3332" i="1"/>
  <c r="J3331" i="1"/>
  <c r="K3331" i="1" s="1"/>
  <c r="I3331" i="1"/>
  <c r="F3331" i="1"/>
  <c r="C3331" i="1"/>
  <c r="K3330" i="1"/>
  <c r="J3330" i="1"/>
  <c r="I3330" i="1"/>
  <c r="F3330" i="1"/>
  <c r="C3330" i="1"/>
  <c r="J3329" i="1"/>
  <c r="K3329" i="1" s="1"/>
  <c r="I3329" i="1"/>
  <c r="F3329" i="1"/>
  <c r="C3329" i="1"/>
  <c r="K3328" i="1"/>
  <c r="J3328" i="1"/>
  <c r="I3328" i="1"/>
  <c r="F3328" i="1"/>
  <c r="C3328" i="1"/>
  <c r="J3327" i="1"/>
  <c r="K3327" i="1" s="1"/>
  <c r="I3327" i="1"/>
  <c r="F3327" i="1"/>
  <c r="C3327" i="1"/>
  <c r="K3326" i="1"/>
  <c r="J3326" i="1"/>
  <c r="I3326" i="1"/>
  <c r="F3326" i="1"/>
  <c r="C3326" i="1"/>
  <c r="J3325" i="1"/>
  <c r="K3325" i="1" s="1"/>
  <c r="I3325" i="1"/>
  <c r="F3325" i="1"/>
  <c r="C3325" i="1"/>
  <c r="K3324" i="1"/>
  <c r="J3324" i="1"/>
  <c r="I3324" i="1"/>
  <c r="F3324" i="1"/>
  <c r="C3324" i="1"/>
  <c r="J3323" i="1"/>
  <c r="K3323" i="1" s="1"/>
  <c r="I3323" i="1"/>
  <c r="F3323" i="1"/>
  <c r="C3323" i="1"/>
  <c r="K3322" i="1"/>
  <c r="J3322" i="1"/>
  <c r="I3322" i="1"/>
  <c r="F3322" i="1"/>
  <c r="C3322" i="1"/>
  <c r="J3321" i="1"/>
  <c r="K3321" i="1" s="1"/>
  <c r="I3321" i="1"/>
  <c r="F3321" i="1"/>
  <c r="C3321" i="1"/>
  <c r="K3320" i="1"/>
  <c r="J3320" i="1"/>
  <c r="I3320" i="1"/>
  <c r="F3320" i="1"/>
  <c r="C3320" i="1"/>
  <c r="J3319" i="1"/>
  <c r="K3319" i="1" s="1"/>
  <c r="I3319" i="1"/>
  <c r="F3319" i="1"/>
  <c r="C3319" i="1"/>
  <c r="K3318" i="1"/>
  <c r="J3318" i="1"/>
  <c r="I3318" i="1"/>
  <c r="F3318" i="1"/>
  <c r="C3318" i="1"/>
  <c r="J3317" i="1"/>
  <c r="K3317" i="1" s="1"/>
  <c r="I3317" i="1"/>
  <c r="F3317" i="1"/>
  <c r="C3317" i="1"/>
  <c r="K3316" i="1"/>
  <c r="J3316" i="1"/>
  <c r="I3316" i="1"/>
  <c r="F3316" i="1"/>
  <c r="C3316" i="1"/>
  <c r="J3315" i="1"/>
  <c r="K3315" i="1" s="1"/>
  <c r="I3315" i="1"/>
  <c r="F3315" i="1"/>
  <c r="C3315" i="1"/>
  <c r="K3314" i="1"/>
  <c r="J3314" i="1"/>
  <c r="I3314" i="1"/>
  <c r="F3314" i="1"/>
  <c r="C3314" i="1"/>
  <c r="J3313" i="1"/>
  <c r="K3313" i="1" s="1"/>
  <c r="I3313" i="1"/>
  <c r="F3313" i="1"/>
  <c r="C3313" i="1"/>
  <c r="K3312" i="1"/>
  <c r="J3312" i="1"/>
  <c r="I3312" i="1"/>
  <c r="F3312" i="1"/>
  <c r="C3312" i="1"/>
  <c r="J3311" i="1"/>
  <c r="K3311" i="1" s="1"/>
  <c r="I3311" i="1"/>
  <c r="F3311" i="1"/>
  <c r="C3311" i="1"/>
  <c r="K3310" i="1"/>
  <c r="J3310" i="1"/>
  <c r="I3310" i="1"/>
  <c r="F3310" i="1"/>
  <c r="C3310" i="1"/>
  <c r="J3309" i="1"/>
  <c r="K3309" i="1" s="1"/>
  <c r="I3309" i="1"/>
  <c r="F3309" i="1"/>
  <c r="C3309" i="1"/>
  <c r="K3308" i="1"/>
  <c r="J3308" i="1"/>
  <c r="I3308" i="1"/>
  <c r="F3308" i="1"/>
  <c r="C3308" i="1"/>
  <c r="J3307" i="1"/>
  <c r="K3307" i="1" s="1"/>
  <c r="I3307" i="1"/>
  <c r="F3307" i="1"/>
  <c r="C3307" i="1"/>
  <c r="K3306" i="1"/>
  <c r="J3306" i="1"/>
  <c r="I3306" i="1"/>
  <c r="F3306" i="1"/>
  <c r="C3306" i="1"/>
  <c r="J3305" i="1"/>
  <c r="K3305" i="1" s="1"/>
  <c r="I3305" i="1"/>
  <c r="F3305" i="1"/>
  <c r="C3305" i="1"/>
  <c r="K3304" i="1"/>
  <c r="J3304" i="1"/>
  <c r="I3304" i="1"/>
  <c r="F3304" i="1"/>
  <c r="C3304" i="1"/>
  <c r="J3303" i="1"/>
  <c r="K3303" i="1" s="1"/>
  <c r="I3303" i="1"/>
  <c r="F3303" i="1"/>
  <c r="C3303" i="1"/>
  <c r="K3302" i="1"/>
  <c r="J3302" i="1"/>
  <c r="I3302" i="1"/>
  <c r="F3302" i="1"/>
  <c r="C3302" i="1"/>
  <c r="J3301" i="1"/>
  <c r="K3301" i="1" s="1"/>
  <c r="I3301" i="1"/>
  <c r="F3301" i="1"/>
  <c r="C3301" i="1"/>
  <c r="K3300" i="1"/>
  <c r="J3300" i="1"/>
  <c r="I3300" i="1"/>
  <c r="F3300" i="1"/>
  <c r="C3300" i="1"/>
  <c r="J3299" i="1"/>
  <c r="K3299" i="1" s="1"/>
  <c r="I3299" i="1"/>
  <c r="F3299" i="1"/>
  <c r="C3299" i="1"/>
  <c r="K3298" i="1"/>
  <c r="J3298" i="1"/>
  <c r="I3298" i="1"/>
  <c r="F3298" i="1"/>
  <c r="C3298" i="1"/>
  <c r="J3297" i="1"/>
  <c r="K3297" i="1" s="1"/>
  <c r="I3297" i="1"/>
  <c r="F3297" i="1"/>
  <c r="C3297" i="1"/>
  <c r="K3296" i="1"/>
  <c r="J3296" i="1"/>
  <c r="I3296" i="1"/>
  <c r="F3296" i="1"/>
  <c r="C3296" i="1"/>
  <c r="J3295" i="1"/>
  <c r="K3295" i="1" s="1"/>
  <c r="I3295" i="1"/>
  <c r="F3295" i="1"/>
  <c r="C3295" i="1"/>
  <c r="K3294" i="1"/>
  <c r="J3294" i="1"/>
  <c r="I3294" i="1"/>
  <c r="F3294" i="1"/>
  <c r="C3294" i="1"/>
  <c r="J3293" i="1"/>
  <c r="K3293" i="1" s="1"/>
  <c r="I3293" i="1"/>
  <c r="F3293" i="1"/>
  <c r="C3293" i="1"/>
  <c r="K3292" i="1"/>
  <c r="J3292" i="1"/>
  <c r="I3292" i="1"/>
  <c r="F3292" i="1"/>
  <c r="C3292" i="1"/>
  <c r="J3291" i="1"/>
  <c r="K3291" i="1" s="1"/>
  <c r="I3291" i="1"/>
  <c r="F3291" i="1"/>
  <c r="C3291" i="1"/>
  <c r="K3290" i="1"/>
  <c r="J3290" i="1"/>
  <c r="I3290" i="1"/>
  <c r="F3290" i="1"/>
  <c r="C3290" i="1"/>
  <c r="J3289" i="1"/>
  <c r="K3289" i="1" s="1"/>
  <c r="I3289" i="1"/>
  <c r="F3289" i="1"/>
  <c r="C3289" i="1"/>
  <c r="K3288" i="1"/>
  <c r="J3288" i="1"/>
  <c r="I3288" i="1"/>
  <c r="F3288" i="1"/>
  <c r="C3288" i="1"/>
  <c r="J3287" i="1"/>
  <c r="K3287" i="1" s="1"/>
  <c r="I3287" i="1"/>
  <c r="F3287" i="1"/>
  <c r="C3287" i="1"/>
  <c r="K3286" i="1"/>
  <c r="J3286" i="1"/>
  <c r="I3286" i="1"/>
  <c r="F3286" i="1"/>
  <c r="C3286" i="1"/>
  <c r="J3285" i="1"/>
  <c r="K3285" i="1" s="1"/>
  <c r="I3285" i="1"/>
  <c r="F3285" i="1"/>
  <c r="C3285" i="1"/>
  <c r="K3284" i="1"/>
  <c r="J3284" i="1"/>
  <c r="I3284" i="1"/>
  <c r="F3284" i="1"/>
  <c r="C3284" i="1"/>
  <c r="J3283" i="1"/>
  <c r="K3283" i="1" s="1"/>
  <c r="I3283" i="1"/>
  <c r="F3283" i="1"/>
  <c r="C3283" i="1"/>
  <c r="K3282" i="1"/>
  <c r="J3282" i="1"/>
  <c r="I3282" i="1"/>
  <c r="F3282" i="1"/>
  <c r="C3282" i="1"/>
  <c r="J3281" i="1"/>
  <c r="K3281" i="1" s="1"/>
  <c r="I3281" i="1"/>
  <c r="F3281" i="1"/>
  <c r="C3281" i="1"/>
  <c r="K3280" i="1"/>
  <c r="J3280" i="1"/>
  <c r="I3280" i="1"/>
  <c r="F3280" i="1"/>
  <c r="C3280" i="1"/>
  <c r="J3279" i="1"/>
  <c r="K3279" i="1" s="1"/>
  <c r="I3279" i="1"/>
  <c r="F3279" i="1"/>
  <c r="C3279" i="1"/>
  <c r="K3278" i="1"/>
  <c r="J3278" i="1"/>
  <c r="I3278" i="1"/>
  <c r="F3278" i="1"/>
  <c r="C3278" i="1"/>
  <c r="J3277" i="1"/>
  <c r="K3277" i="1" s="1"/>
  <c r="I3277" i="1"/>
  <c r="F3277" i="1"/>
  <c r="C3277" i="1"/>
  <c r="K3276" i="1"/>
  <c r="J3276" i="1"/>
  <c r="I3276" i="1"/>
  <c r="F3276" i="1"/>
  <c r="C3276" i="1"/>
  <c r="J3275" i="1"/>
  <c r="K3275" i="1" s="1"/>
  <c r="I3275" i="1"/>
  <c r="F3275" i="1"/>
  <c r="C3275" i="1"/>
  <c r="K3274" i="1"/>
  <c r="J3274" i="1"/>
  <c r="I3274" i="1"/>
  <c r="F3274" i="1"/>
  <c r="C3274" i="1"/>
  <c r="J3273" i="1"/>
  <c r="K3273" i="1" s="1"/>
  <c r="I3273" i="1"/>
  <c r="F3273" i="1"/>
  <c r="C3273" i="1"/>
  <c r="K3272" i="1"/>
  <c r="J3272" i="1"/>
  <c r="I3272" i="1"/>
  <c r="F3272" i="1"/>
  <c r="C3272" i="1"/>
  <c r="J3271" i="1"/>
  <c r="K3271" i="1" s="1"/>
  <c r="I3271" i="1"/>
  <c r="F3271" i="1"/>
  <c r="C3271" i="1"/>
  <c r="K3270" i="1"/>
  <c r="J3270" i="1"/>
  <c r="I3270" i="1"/>
  <c r="F3270" i="1"/>
  <c r="C3270" i="1"/>
  <c r="J3269" i="1"/>
  <c r="K3269" i="1" s="1"/>
  <c r="I3269" i="1"/>
  <c r="F3269" i="1"/>
  <c r="C3269" i="1"/>
  <c r="K3268" i="1"/>
  <c r="J3268" i="1"/>
  <c r="I3268" i="1"/>
  <c r="F3268" i="1"/>
  <c r="C3268" i="1"/>
  <c r="J3267" i="1"/>
  <c r="K3267" i="1" s="1"/>
  <c r="I3267" i="1"/>
  <c r="F3267" i="1"/>
  <c r="C3267" i="1"/>
  <c r="K3266" i="1"/>
  <c r="J3266" i="1"/>
  <c r="I3266" i="1"/>
  <c r="F3266" i="1"/>
  <c r="C3266" i="1"/>
  <c r="J3265" i="1"/>
  <c r="K3265" i="1" s="1"/>
  <c r="I3265" i="1"/>
  <c r="F3265" i="1"/>
  <c r="C3265" i="1"/>
  <c r="K3264" i="1"/>
  <c r="J3264" i="1"/>
  <c r="I3264" i="1"/>
  <c r="F3264" i="1"/>
  <c r="C3264" i="1"/>
  <c r="J3263" i="1"/>
  <c r="K3263" i="1" s="1"/>
  <c r="I3263" i="1"/>
  <c r="F3263" i="1"/>
  <c r="C3263" i="1"/>
  <c r="K3262" i="1"/>
  <c r="J3262" i="1"/>
  <c r="I3262" i="1"/>
  <c r="F3262" i="1"/>
  <c r="C3262" i="1"/>
  <c r="J3261" i="1"/>
  <c r="K3261" i="1" s="1"/>
  <c r="I3261" i="1"/>
  <c r="F3261" i="1"/>
  <c r="C3261" i="1"/>
  <c r="K3260" i="1"/>
  <c r="J3260" i="1"/>
  <c r="I3260" i="1"/>
  <c r="F3260" i="1"/>
  <c r="C3260" i="1"/>
  <c r="J3259" i="1"/>
  <c r="K3259" i="1" s="1"/>
  <c r="I3259" i="1"/>
  <c r="F3259" i="1"/>
  <c r="C3259" i="1"/>
  <c r="K3258" i="1"/>
  <c r="J3258" i="1"/>
  <c r="I3258" i="1"/>
  <c r="F3258" i="1"/>
  <c r="C3258" i="1"/>
  <c r="J3257" i="1"/>
  <c r="K3257" i="1" s="1"/>
  <c r="I3257" i="1"/>
  <c r="F3257" i="1"/>
  <c r="C3257" i="1"/>
  <c r="K3256" i="1"/>
  <c r="J3256" i="1"/>
  <c r="I3256" i="1"/>
  <c r="F3256" i="1"/>
  <c r="C3256" i="1"/>
  <c r="J3255" i="1"/>
  <c r="K3255" i="1" s="1"/>
  <c r="I3255" i="1"/>
  <c r="F3255" i="1"/>
  <c r="C3255" i="1"/>
  <c r="K3254" i="1"/>
  <c r="J3254" i="1"/>
  <c r="I3254" i="1"/>
  <c r="F3254" i="1"/>
  <c r="C3254" i="1"/>
  <c r="J3253" i="1"/>
  <c r="K3253" i="1" s="1"/>
  <c r="I3253" i="1"/>
  <c r="F3253" i="1"/>
  <c r="C3253" i="1"/>
  <c r="K3252" i="1"/>
  <c r="J3252" i="1"/>
  <c r="I3252" i="1"/>
  <c r="F3252" i="1"/>
  <c r="C3252" i="1"/>
  <c r="J3251" i="1"/>
  <c r="K3251" i="1" s="1"/>
  <c r="I3251" i="1"/>
  <c r="F3251" i="1"/>
  <c r="C3251" i="1"/>
  <c r="K3250" i="1"/>
  <c r="J3250" i="1"/>
  <c r="I3250" i="1"/>
  <c r="F3250" i="1"/>
  <c r="C3250" i="1"/>
  <c r="J3249" i="1"/>
  <c r="K3249" i="1" s="1"/>
  <c r="I3249" i="1"/>
  <c r="F3249" i="1"/>
  <c r="C3249" i="1"/>
  <c r="K3248" i="1"/>
  <c r="J3248" i="1"/>
  <c r="I3248" i="1"/>
  <c r="F3248" i="1"/>
  <c r="C3248" i="1"/>
  <c r="J3247" i="1"/>
  <c r="K3247" i="1" s="1"/>
  <c r="I3247" i="1"/>
  <c r="F3247" i="1"/>
  <c r="C3247" i="1"/>
  <c r="K3246" i="1"/>
  <c r="J3246" i="1"/>
  <c r="I3246" i="1"/>
  <c r="F3246" i="1"/>
  <c r="C3246" i="1"/>
  <c r="J3245" i="1"/>
  <c r="K3245" i="1" s="1"/>
  <c r="I3245" i="1"/>
  <c r="F3245" i="1"/>
  <c r="C3245" i="1"/>
  <c r="K3244" i="1"/>
  <c r="J3244" i="1"/>
  <c r="I3244" i="1"/>
  <c r="F3244" i="1"/>
  <c r="C3244" i="1"/>
  <c r="J3243" i="1"/>
  <c r="K3243" i="1" s="1"/>
  <c r="I3243" i="1"/>
  <c r="F3243" i="1"/>
  <c r="C3243" i="1"/>
  <c r="K3242" i="1"/>
  <c r="J3242" i="1"/>
  <c r="I3242" i="1"/>
  <c r="F3242" i="1"/>
  <c r="C3242" i="1"/>
  <c r="J3241" i="1"/>
  <c r="K3241" i="1" s="1"/>
  <c r="I3241" i="1"/>
  <c r="F3241" i="1"/>
  <c r="C3241" i="1"/>
  <c r="K3240" i="1"/>
  <c r="J3240" i="1"/>
  <c r="I3240" i="1"/>
  <c r="F3240" i="1"/>
  <c r="C3240" i="1"/>
  <c r="J3239" i="1"/>
  <c r="K3239" i="1" s="1"/>
  <c r="I3239" i="1"/>
  <c r="F3239" i="1"/>
  <c r="C3239" i="1"/>
  <c r="K3238" i="1"/>
  <c r="J3238" i="1"/>
  <c r="I3238" i="1"/>
  <c r="F3238" i="1"/>
  <c r="C3238" i="1"/>
  <c r="J3237" i="1"/>
  <c r="K3237" i="1" s="1"/>
  <c r="I3237" i="1"/>
  <c r="F3237" i="1"/>
  <c r="C3237" i="1"/>
  <c r="K3236" i="1"/>
  <c r="J3236" i="1"/>
  <c r="I3236" i="1"/>
  <c r="F3236" i="1"/>
  <c r="C3236" i="1"/>
  <c r="J3235" i="1"/>
  <c r="K3235" i="1" s="1"/>
  <c r="I3235" i="1"/>
  <c r="F3235" i="1"/>
  <c r="C3235" i="1"/>
  <c r="K3234" i="1"/>
  <c r="J3234" i="1"/>
  <c r="I3234" i="1"/>
  <c r="F3234" i="1"/>
  <c r="C3234" i="1"/>
  <c r="J3233" i="1"/>
  <c r="K3233" i="1" s="1"/>
  <c r="I3233" i="1"/>
  <c r="F3233" i="1"/>
  <c r="C3233" i="1"/>
  <c r="K3232" i="1"/>
  <c r="J3232" i="1"/>
  <c r="I3232" i="1"/>
  <c r="F3232" i="1"/>
  <c r="C3232" i="1"/>
  <c r="J3231" i="1"/>
  <c r="K3231" i="1" s="1"/>
  <c r="I3231" i="1"/>
  <c r="F3231" i="1"/>
  <c r="C3231" i="1"/>
  <c r="K3230" i="1"/>
  <c r="J3230" i="1"/>
  <c r="I3230" i="1"/>
  <c r="F3230" i="1"/>
  <c r="C3230" i="1"/>
  <c r="J3229" i="1"/>
  <c r="K3229" i="1" s="1"/>
  <c r="I3229" i="1"/>
  <c r="F3229" i="1"/>
  <c r="C3229" i="1"/>
  <c r="K3228" i="1"/>
  <c r="J3228" i="1"/>
  <c r="I3228" i="1"/>
  <c r="F3228" i="1"/>
  <c r="C3228" i="1"/>
  <c r="J3227" i="1"/>
  <c r="K3227" i="1" s="1"/>
  <c r="I3227" i="1"/>
  <c r="F3227" i="1"/>
  <c r="C3227" i="1"/>
  <c r="K3226" i="1"/>
  <c r="J3226" i="1"/>
  <c r="I3226" i="1"/>
  <c r="F3226" i="1"/>
  <c r="C3226" i="1"/>
  <c r="J3225" i="1"/>
  <c r="K3225" i="1" s="1"/>
  <c r="I3225" i="1"/>
  <c r="F3225" i="1"/>
  <c r="C3225" i="1"/>
  <c r="K3224" i="1"/>
  <c r="J3224" i="1"/>
  <c r="I3224" i="1"/>
  <c r="F3224" i="1"/>
  <c r="C3224" i="1"/>
  <c r="J3223" i="1"/>
  <c r="K3223" i="1" s="1"/>
  <c r="I3223" i="1"/>
  <c r="F3223" i="1"/>
  <c r="C3223" i="1"/>
  <c r="K3222" i="1"/>
  <c r="J3222" i="1"/>
  <c r="I3222" i="1"/>
  <c r="F3222" i="1"/>
  <c r="C3222" i="1"/>
  <c r="J3221" i="1"/>
  <c r="K3221" i="1" s="1"/>
  <c r="I3221" i="1"/>
  <c r="F3221" i="1"/>
  <c r="C3221" i="1"/>
  <c r="K3220" i="1"/>
  <c r="J3220" i="1"/>
  <c r="I3220" i="1"/>
  <c r="F3220" i="1"/>
  <c r="C3220" i="1"/>
  <c r="J3219" i="1"/>
  <c r="K3219" i="1" s="1"/>
  <c r="I3219" i="1"/>
  <c r="F3219" i="1"/>
  <c r="C3219" i="1"/>
  <c r="K3218" i="1"/>
  <c r="J3218" i="1"/>
  <c r="I3218" i="1"/>
  <c r="F3218" i="1"/>
  <c r="C3218" i="1"/>
  <c r="J3217" i="1"/>
  <c r="K3217" i="1" s="1"/>
  <c r="I3217" i="1"/>
  <c r="F3217" i="1"/>
  <c r="C3217" i="1"/>
  <c r="K3216" i="1"/>
  <c r="J3216" i="1"/>
  <c r="I3216" i="1"/>
  <c r="F3216" i="1"/>
  <c r="C3216" i="1"/>
  <c r="J3215" i="1"/>
  <c r="K3215" i="1" s="1"/>
  <c r="I3215" i="1"/>
  <c r="F3215" i="1"/>
  <c r="C3215" i="1"/>
  <c r="K3214" i="1"/>
  <c r="J3214" i="1"/>
  <c r="I3214" i="1"/>
  <c r="F3214" i="1"/>
  <c r="C3214" i="1"/>
  <c r="J3213" i="1"/>
  <c r="K3213" i="1" s="1"/>
  <c r="I3213" i="1"/>
  <c r="F3213" i="1"/>
  <c r="C3213" i="1"/>
  <c r="K3212" i="1"/>
  <c r="J3212" i="1"/>
  <c r="I3212" i="1"/>
  <c r="F3212" i="1"/>
  <c r="C3212" i="1"/>
  <c r="J3211" i="1"/>
  <c r="K3211" i="1" s="1"/>
  <c r="I3211" i="1"/>
  <c r="F3211" i="1"/>
  <c r="C3211" i="1"/>
  <c r="K3210" i="1"/>
  <c r="J3210" i="1"/>
  <c r="I3210" i="1"/>
  <c r="F3210" i="1"/>
  <c r="C3210" i="1"/>
  <c r="J3209" i="1"/>
  <c r="K3209" i="1" s="1"/>
  <c r="I3209" i="1"/>
  <c r="F3209" i="1"/>
  <c r="C3209" i="1"/>
  <c r="K3208" i="1"/>
  <c r="J3208" i="1"/>
  <c r="I3208" i="1"/>
  <c r="F3208" i="1"/>
  <c r="C3208" i="1"/>
  <c r="J3207" i="1"/>
  <c r="K3207" i="1" s="1"/>
  <c r="I3207" i="1"/>
  <c r="F3207" i="1"/>
  <c r="C3207" i="1"/>
  <c r="K3206" i="1"/>
  <c r="J3206" i="1"/>
  <c r="I3206" i="1"/>
  <c r="F3206" i="1"/>
  <c r="C3206" i="1"/>
  <c r="J3205" i="1"/>
  <c r="K3205" i="1" s="1"/>
  <c r="I3205" i="1"/>
  <c r="F3205" i="1"/>
  <c r="C3205" i="1"/>
  <c r="K3204" i="1"/>
  <c r="J3204" i="1"/>
  <c r="I3204" i="1"/>
  <c r="F3204" i="1"/>
  <c r="C3204" i="1"/>
  <c r="J3203" i="1"/>
  <c r="K3203" i="1" s="1"/>
  <c r="I3203" i="1"/>
  <c r="F3203" i="1"/>
  <c r="C3203" i="1"/>
  <c r="K3202" i="1"/>
  <c r="J3202" i="1"/>
  <c r="I3202" i="1"/>
  <c r="F3202" i="1"/>
  <c r="C3202" i="1"/>
  <c r="J3201" i="1"/>
  <c r="K3201" i="1" s="1"/>
  <c r="I3201" i="1"/>
  <c r="F3201" i="1"/>
  <c r="C3201" i="1"/>
  <c r="K3200" i="1"/>
  <c r="J3200" i="1"/>
  <c r="I3200" i="1"/>
  <c r="F3200" i="1"/>
  <c r="C3200" i="1"/>
  <c r="J3199" i="1"/>
  <c r="K3199" i="1" s="1"/>
  <c r="I3199" i="1"/>
  <c r="F3199" i="1"/>
  <c r="C3199" i="1"/>
  <c r="K3198" i="1"/>
  <c r="J3198" i="1"/>
  <c r="I3198" i="1"/>
  <c r="F3198" i="1"/>
  <c r="C3198" i="1"/>
  <c r="J3197" i="1"/>
  <c r="K3197" i="1" s="1"/>
  <c r="I3197" i="1"/>
  <c r="F3197" i="1"/>
  <c r="C3197" i="1"/>
  <c r="K3196" i="1"/>
  <c r="J3196" i="1"/>
  <c r="I3196" i="1"/>
  <c r="F3196" i="1"/>
  <c r="C3196" i="1"/>
  <c r="J3195" i="1"/>
  <c r="K3195" i="1" s="1"/>
  <c r="I3195" i="1"/>
  <c r="F3195" i="1"/>
  <c r="C3195" i="1"/>
  <c r="K3194" i="1"/>
  <c r="J3194" i="1"/>
  <c r="I3194" i="1"/>
  <c r="F3194" i="1"/>
  <c r="C3194" i="1"/>
  <c r="J3193" i="1"/>
  <c r="K3193" i="1" s="1"/>
  <c r="I3193" i="1"/>
  <c r="F3193" i="1"/>
  <c r="C3193" i="1"/>
  <c r="K3192" i="1"/>
  <c r="J3192" i="1"/>
  <c r="I3192" i="1"/>
  <c r="F3192" i="1"/>
  <c r="C3192" i="1"/>
  <c r="J3191" i="1"/>
  <c r="K3191" i="1" s="1"/>
  <c r="I3191" i="1"/>
  <c r="F3191" i="1"/>
  <c r="C3191" i="1"/>
  <c r="K3190" i="1"/>
  <c r="J3190" i="1"/>
  <c r="I3190" i="1"/>
  <c r="F3190" i="1"/>
  <c r="C3190" i="1"/>
  <c r="J3189" i="1"/>
  <c r="K3189" i="1" s="1"/>
  <c r="I3189" i="1"/>
  <c r="F3189" i="1"/>
  <c r="C3189" i="1"/>
  <c r="K3188" i="1"/>
  <c r="J3188" i="1"/>
  <c r="I3188" i="1"/>
  <c r="F3188" i="1"/>
  <c r="C3188" i="1"/>
  <c r="J3187" i="1"/>
  <c r="K3187" i="1" s="1"/>
  <c r="I3187" i="1"/>
  <c r="F3187" i="1"/>
  <c r="C3187" i="1"/>
  <c r="K3186" i="1"/>
  <c r="J3186" i="1"/>
  <c r="I3186" i="1"/>
  <c r="F3186" i="1"/>
  <c r="C3186" i="1"/>
  <c r="J3185" i="1"/>
  <c r="K3185" i="1" s="1"/>
  <c r="I3185" i="1"/>
  <c r="F3185" i="1"/>
  <c r="C3185" i="1"/>
  <c r="K3184" i="1"/>
  <c r="J3184" i="1"/>
  <c r="I3184" i="1"/>
  <c r="F3184" i="1"/>
  <c r="C3184" i="1"/>
  <c r="J3183" i="1"/>
  <c r="K3183" i="1" s="1"/>
  <c r="I3183" i="1"/>
  <c r="F3183" i="1"/>
  <c r="C3183" i="1"/>
  <c r="K3182" i="1"/>
  <c r="J3182" i="1"/>
  <c r="I3182" i="1"/>
  <c r="F3182" i="1"/>
  <c r="C3182" i="1"/>
  <c r="J3181" i="1"/>
  <c r="K3181" i="1" s="1"/>
  <c r="I3181" i="1"/>
  <c r="F3181" i="1"/>
  <c r="C3181" i="1"/>
  <c r="K3180" i="1"/>
  <c r="J3180" i="1"/>
  <c r="I3180" i="1"/>
  <c r="F3180" i="1"/>
  <c r="C3180" i="1"/>
  <c r="J3179" i="1"/>
  <c r="K3179" i="1" s="1"/>
  <c r="I3179" i="1"/>
  <c r="F3179" i="1"/>
  <c r="C3179" i="1"/>
  <c r="K3178" i="1"/>
  <c r="J3178" i="1"/>
  <c r="I3178" i="1"/>
  <c r="F3178" i="1"/>
  <c r="C3178" i="1"/>
  <c r="J3177" i="1"/>
  <c r="K3177" i="1" s="1"/>
  <c r="I3177" i="1"/>
  <c r="F3177" i="1"/>
  <c r="C3177" i="1"/>
  <c r="K3176" i="1"/>
  <c r="J3176" i="1"/>
  <c r="I3176" i="1"/>
  <c r="F3176" i="1"/>
  <c r="C3176" i="1"/>
  <c r="J3175" i="1"/>
  <c r="K3175" i="1" s="1"/>
  <c r="I3175" i="1"/>
  <c r="F3175" i="1"/>
  <c r="C3175" i="1"/>
  <c r="K3174" i="1"/>
  <c r="J3174" i="1"/>
  <c r="I3174" i="1"/>
  <c r="F3174" i="1"/>
  <c r="C3174" i="1"/>
  <c r="J3173" i="1"/>
  <c r="K3173" i="1" s="1"/>
  <c r="I3173" i="1"/>
  <c r="F3173" i="1"/>
  <c r="C3173" i="1"/>
  <c r="K3172" i="1"/>
  <c r="J3172" i="1"/>
  <c r="I3172" i="1"/>
  <c r="F3172" i="1"/>
  <c r="C3172" i="1"/>
  <c r="J3171" i="1"/>
  <c r="K3171" i="1" s="1"/>
  <c r="I3171" i="1"/>
  <c r="F3171" i="1"/>
  <c r="C3171" i="1"/>
  <c r="K3170" i="1"/>
  <c r="J3170" i="1"/>
  <c r="I3170" i="1"/>
  <c r="F3170" i="1"/>
  <c r="C3170" i="1"/>
  <c r="J3169" i="1"/>
  <c r="K3169" i="1" s="1"/>
  <c r="I3169" i="1"/>
  <c r="F3169" i="1"/>
  <c r="C3169" i="1"/>
  <c r="K3168" i="1"/>
  <c r="J3168" i="1"/>
  <c r="I3168" i="1"/>
  <c r="F3168" i="1"/>
  <c r="C3168" i="1"/>
  <c r="J3167" i="1"/>
  <c r="K3167" i="1" s="1"/>
  <c r="I3167" i="1"/>
  <c r="F3167" i="1"/>
  <c r="C3167" i="1"/>
  <c r="K3166" i="1"/>
  <c r="J3166" i="1"/>
  <c r="I3166" i="1"/>
  <c r="F3166" i="1"/>
  <c r="C3166" i="1"/>
  <c r="J3165" i="1"/>
  <c r="K3165" i="1" s="1"/>
  <c r="I3165" i="1"/>
  <c r="F3165" i="1"/>
  <c r="C3165" i="1"/>
  <c r="K3164" i="1"/>
  <c r="J3164" i="1"/>
  <c r="I3164" i="1"/>
  <c r="F3164" i="1"/>
  <c r="C3164" i="1"/>
  <c r="J3163" i="1"/>
  <c r="K3163" i="1" s="1"/>
  <c r="I3163" i="1"/>
  <c r="F3163" i="1"/>
  <c r="C3163" i="1"/>
  <c r="K3162" i="1"/>
  <c r="J3162" i="1"/>
  <c r="I3162" i="1"/>
  <c r="F3162" i="1"/>
  <c r="C3162" i="1"/>
  <c r="J3161" i="1"/>
  <c r="K3161" i="1" s="1"/>
  <c r="I3161" i="1"/>
  <c r="F3161" i="1"/>
  <c r="C3161" i="1"/>
  <c r="K3160" i="1"/>
  <c r="J3160" i="1"/>
  <c r="I3160" i="1"/>
  <c r="F3160" i="1"/>
  <c r="C3160" i="1"/>
  <c r="J3159" i="1"/>
  <c r="K3159" i="1" s="1"/>
  <c r="I3159" i="1"/>
  <c r="F3159" i="1"/>
  <c r="C3159" i="1"/>
  <c r="K3158" i="1"/>
  <c r="J3158" i="1"/>
  <c r="I3158" i="1"/>
  <c r="F3158" i="1"/>
  <c r="C3158" i="1"/>
  <c r="J3157" i="1"/>
  <c r="K3157" i="1" s="1"/>
  <c r="I3157" i="1"/>
  <c r="F3157" i="1"/>
  <c r="C3157" i="1"/>
  <c r="K3156" i="1"/>
  <c r="J3156" i="1"/>
  <c r="I3156" i="1"/>
  <c r="F3156" i="1"/>
  <c r="C3156" i="1"/>
  <c r="J3155" i="1"/>
  <c r="K3155" i="1" s="1"/>
  <c r="I3155" i="1"/>
  <c r="F3155" i="1"/>
  <c r="C3155" i="1"/>
  <c r="K3154" i="1"/>
  <c r="J3154" i="1"/>
  <c r="I3154" i="1"/>
  <c r="F3154" i="1"/>
  <c r="C3154" i="1"/>
  <c r="J3153" i="1"/>
  <c r="K3153" i="1" s="1"/>
  <c r="I3153" i="1"/>
  <c r="F3153" i="1"/>
  <c r="C3153" i="1"/>
  <c r="K3152" i="1"/>
  <c r="J3152" i="1"/>
  <c r="I3152" i="1"/>
  <c r="F3152" i="1"/>
  <c r="C3152" i="1"/>
  <c r="J3151" i="1"/>
  <c r="K3151" i="1" s="1"/>
  <c r="I3151" i="1"/>
  <c r="F3151" i="1"/>
  <c r="C3151" i="1"/>
  <c r="K3150" i="1"/>
  <c r="J3150" i="1"/>
  <c r="I3150" i="1"/>
  <c r="F3150" i="1"/>
  <c r="C3150" i="1"/>
  <c r="J3149" i="1"/>
  <c r="K3149" i="1" s="1"/>
  <c r="I3149" i="1"/>
  <c r="F3149" i="1"/>
  <c r="C3149" i="1"/>
  <c r="K3148" i="1"/>
  <c r="J3148" i="1"/>
  <c r="I3148" i="1"/>
  <c r="F3148" i="1"/>
  <c r="C3148" i="1"/>
  <c r="J3147" i="1"/>
  <c r="K3147" i="1" s="1"/>
  <c r="I3147" i="1"/>
  <c r="F3147" i="1"/>
  <c r="C3147" i="1"/>
  <c r="K3146" i="1"/>
  <c r="J3146" i="1"/>
  <c r="I3146" i="1"/>
  <c r="F3146" i="1"/>
  <c r="C3146" i="1"/>
  <c r="J3145" i="1"/>
  <c r="K3145" i="1" s="1"/>
  <c r="I3145" i="1"/>
  <c r="F3145" i="1"/>
  <c r="C3145" i="1"/>
  <c r="K3144" i="1"/>
  <c r="J3144" i="1"/>
  <c r="I3144" i="1"/>
  <c r="F3144" i="1"/>
  <c r="C3144" i="1"/>
  <c r="J3143" i="1"/>
  <c r="K3143" i="1" s="1"/>
  <c r="I3143" i="1"/>
  <c r="F3143" i="1"/>
  <c r="C3143" i="1"/>
  <c r="K3142" i="1"/>
  <c r="J3142" i="1"/>
  <c r="I3142" i="1"/>
  <c r="F3142" i="1"/>
  <c r="C3142" i="1"/>
  <c r="J3141" i="1"/>
  <c r="K3141" i="1" s="1"/>
  <c r="I3141" i="1"/>
  <c r="F3141" i="1"/>
  <c r="C3141" i="1"/>
  <c r="K3140" i="1"/>
  <c r="J3140" i="1"/>
  <c r="I3140" i="1"/>
  <c r="F3140" i="1"/>
  <c r="C3140" i="1"/>
  <c r="J3139" i="1"/>
  <c r="K3139" i="1" s="1"/>
  <c r="I3139" i="1"/>
  <c r="F3139" i="1"/>
  <c r="C3139" i="1"/>
  <c r="K3138" i="1"/>
  <c r="J3138" i="1"/>
  <c r="I3138" i="1"/>
  <c r="F3138" i="1"/>
  <c r="C3138" i="1"/>
  <c r="J3137" i="1"/>
  <c r="K3137" i="1" s="1"/>
  <c r="I3137" i="1"/>
  <c r="F3137" i="1"/>
  <c r="C3137" i="1"/>
  <c r="K3136" i="1"/>
  <c r="J3136" i="1"/>
  <c r="I3136" i="1"/>
  <c r="F3136" i="1"/>
  <c r="C3136" i="1"/>
  <c r="J3135" i="1"/>
  <c r="K3135" i="1" s="1"/>
  <c r="I3135" i="1"/>
  <c r="F3135" i="1"/>
  <c r="C3135" i="1"/>
  <c r="K3134" i="1"/>
  <c r="J3134" i="1"/>
  <c r="I3134" i="1"/>
  <c r="F3134" i="1"/>
  <c r="C3134" i="1"/>
  <c r="J3133" i="1"/>
  <c r="K3133" i="1" s="1"/>
  <c r="I3133" i="1"/>
  <c r="F3133" i="1"/>
  <c r="C3133" i="1"/>
  <c r="K3132" i="1"/>
  <c r="J3132" i="1"/>
  <c r="I3132" i="1"/>
  <c r="F3132" i="1"/>
  <c r="C3132" i="1"/>
  <c r="J3131" i="1"/>
  <c r="K3131" i="1" s="1"/>
  <c r="I3131" i="1"/>
  <c r="F3131" i="1"/>
  <c r="C3131" i="1"/>
  <c r="K3130" i="1"/>
  <c r="J3130" i="1"/>
  <c r="I3130" i="1"/>
  <c r="F3130" i="1"/>
  <c r="C3130" i="1"/>
  <c r="J3129" i="1"/>
  <c r="K3129" i="1" s="1"/>
  <c r="I3129" i="1"/>
  <c r="F3129" i="1"/>
  <c r="C3129" i="1"/>
  <c r="K3128" i="1"/>
  <c r="J3128" i="1"/>
  <c r="I3128" i="1"/>
  <c r="F3128" i="1"/>
  <c r="C3128" i="1"/>
  <c r="J3127" i="1"/>
  <c r="K3127" i="1" s="1"/>
  <c r="I3127" i="1"/>
  <c r="F3127" i="1"/>
  <c r="C3127" i="1"/>
  <c r="K3126" i="1"/>
  <c r="J3126" i="1"/>
  <c r="I3126" i="1"/>
  <c r="F3126" i="1"/>
  <c r="C3126" i="1"/>
  <c r="J3125" i="1"/>
  <c r="K3125" i="1" s="1"/>
  <c r="I3125" i="1"/>
  <c r="F3125" i="1"/>
  <c r="C3125" i="1"/>
  <c r="K3124" i="1"/>
  <c r="J3124" i="1"/>
  <c r="I3124" i="1"/>
  <c r="F3124" i="1"/>
  <c r="C3124" i="1"/>
  <c r="J3123" i="1"/>
  <c r="K3123" i="1" s="1"/>
  <c r="I3123" i="1"/>
  <c r="F3123" i="1"/>
  <c r="C3123" i="1"/>
  <c r="K3122" i="1"/>
  <c r="J3122" i="1"/>
  <c r="I3122" i="1"/>
  <c r="F3122" i="1"/>
  <c r="C3122" i="1"/>
  <c r="J3121" i="1"/>
  <c r="K3121" i="1" s="1"/>
  <c r="I3121" i="1"/>
  <c r="F3121" i="1"/>
  <c r="C3121" i="1"/>
  <c r="K3120" i="1"/>
  <c r="J3120" i="1"/>
  <c r="I3120" i="1"/>
  <c r="F3120" i="1"/>
  <c r="C3120" i="1"/>
  <c r="J3119" i="1"/>
  <c r="K3119" i="1" s="1"/>
  <c r="I3119" i="1"/>
  <c r="F3119" i="1"/>
  <c r="C3119" i="1"/>
  <c r="K3118" i="1"/>
  <c r="J3118" i="1"/>
  <c r="I3118" i="1"/>
  <c r="F3118" i="1"/>
  <c r="C3118" i="1"/>
  <c r="J3117" i="1"/>
  <c r="K3117" i="1" s="1"/>
  <c r="I3117" i="1"/>
  <c r="F3117" i="1"/>
  <c r="C3117" i="1"/>
  <c r="K3116" i="1"/>
  <c r="J3116" i="1"/>
  <c r="I3116" i="1"/>
  <c r="F3116" i="1"/>
  <c r="C3116" i="1"/>
  <c r="J3115" i="1"/>
  <c r="K3115" i="1" s="1"/>
  <c r="I3115" i="1"/>
  <c r="F3115" i="1"/>
  <c r="C3115" i="1"/>
  <c r="K3114" i="1"/>
  <c r="J3114" i="1"/>
  <c r="I3114" i="1"/>
  <c r="F3114" i="1"/>
  <c r="C3114" i="1"/>
  <c r="J3113" i="1"/>
  <c r="K3113" i="1" s="1"/>
  <c r="I3113" i="1"/>
  <c r="F3113" i="1"/>
  <c r="C3113" i="1"/>
  <c r="K3112" i="1"/>
  <c r="J3112" i="1"/>
  <c r="I3112" i="1"/>
  <c r="F3112" i="1"/>
  <c r="C3112" i="1"/>
  <c r="J3111" i="1"/>
  <c r="K3111" i="1" s="1"/>
  <c r="I3111" i="1"/>
  <c r="F3111" i="1"/>
  <c r="C3111" i="1"/>
  <c r="K3110" i="1"/>
  <c r="J3110" i="1"/>
  <c r="I3110" i="1"/>
  <c r="F3110" i="1"/>
  <c r="C3110" i="1"/>
  <c r="J3109" i="1"/>
  <c r="K3109" i="1" s="1"/>
  <c r="I3109" i="1"/>
  <c r="F3109" i="1"/>
  <c r="C3109" i="1"/>
  <c r="K3108" i="1"/>
  <c r="J3108" i="1"/>
  <c r="I3108" i="1"/>
  <c r="F3108" i="1"/>
  <c r="C3108" i="1"/>
  <c r="J3107" i="1"/>
  <c r="K3107" i="1" s="1"/>
  <c r="I3107" i="1"/>
  <c r="F3107" i="1"/>
  <c r="C3107" i="1"/>
  <c r="K3106" i="1"/>
  <c r="J3106" i="1"/>
  <c r="I3106" i="1"/>
  <c r="F3106" i="1"/>
  <c r="C3106" i="1"/>
  <c r="J3105" i="1"/>
  <c r="K3105" i="1" s="1"/>
  <c r="I3105" i="1"/>
  <c r="F3105" i="1"/>
  <c r="C3105" i="1"/>
  <c r="K3104" i="1"/>
  <c r="J3104" i="1"/>
  <c r="I3104" i="1"/>
  <c r="F3104" i="1"/>
  <c r="C3104" i="1"/>
  <c r="J3103" i="1"/>
  <c r="K3103" i="1" s="1"/>
  <c r="I3103" i="1"/>
  <c r="F3103" i="1"/>
  <c r="C3103" i="1"/>
  <c r="K3102" i="1"/>
  <c r="J3102" i="1"/>
  <c r="I3102" i="1"/>
  <c r="F3102" i="1"/>
  <c r="C3102" i="1"/>
  <c r="J3101" i="1"/>
  <c r="K3101" i="1" s="1"/>
  <c r="I3101" i="1"/>
  <c r="F3101" i="1"/>
  <c r="C3101" i="1"/>
  <c r="K3100" i="1"/>
  <c r="J3100" i="1"/>
  <c r="I3100" i="1"/>
  <c r="F3100" i="1"/>
  <c r="C3100" i="1"/>
  <c r="J3099" i="1"/>
  <c r="K3099" i="1" s="1"/>
  <c r="I3099" i="1"/>
  <c r="F3099" i="1"/>
  <c r="C3099" i="1"/>
  <c r="K3098" i="1"/>
  <c r="J3098" i="1"/>
  <c r="I3098" i="1"/>
  <c r="F3098" i="1"/>
  <c r="C3098" i="1"/>
  <c r="J3097" i="1"/>
  <c r="K3097" i="1" s="1"/>
  <c r="I3097" i="1"/>
  <c r="F3097" i="1"/>
  <c r="C3097" i="1"/>
  <c r="K3096" i="1"/>
  <c r="J3096" i="1"/>
  <c r="I3096" i="1"/>
  <c r="F3096" i="1"/>
  <c r="C3096" i="1"/>
  <c r="J3095" i="1"/>
  <c r="K3095" i="1" s="1"/>
  <c r="I3095" i="1"/>
  <c r="F3095" i="1"/>
  <c r="C3095" i="1"/>
  <c r="K3094" i="1"/>
  <c r="J3094" i="1"/>
  <c r="I3094" i="1"/>
  <c r="F3094" i="1"/>
  <c r="C3094" i="1"/>
  <c r="J3093" i="1"/>
  <c r="K3093" i="1" s="1"/>
  <c r="I3093" i="1"/>
  <c r="F3093" i="1"/>
  <c r="C3093" i="1"/>
  <c r="K3092" i="1"/>
  <c r="J3092" i="1"/>
  <c r="I3092" i="1"/>
  <c r="F3092" i="1"/>
  <c r="C3092" i="1"/>
  <c r="J3091" i="1"/>
  <c r="K3091" i="1" s="1"/>
  <c r="I3091" i="1"/>
  <c r="F3091" i="1"/>
  <c r="C3091" i="1"/>
  <c r="K3090" i="1"/>
  <c r="J3090" i="1"/>
  <c r="I3090" i="1"/>
  <c r="F3090" i="1"/>
  <c r="C3090" i="1"/>
  <c r="J3089" i="1"/>
  <c r="K3089" i="1" s="1"/>
  <c r="I3089" i="1"/>
  <c r="F3089" i="1"/>
  <c r="C3089" i="1"/>
  <c r="K3088" i="1"/>
  <c r="J3088" i="1"/>
  <c r="I3088" i="1"/>
  <c r="F3088" i="1"/>
  <c r="C3088" i="1"/>
  <c r="J3087" i="1"/>
  <c r="K3087" i="1" s="1"/>
  <c r="I3087" i="1"/>
  <c r="F3087" i="1"/>
  <c r="C3087" i="1"/>
  <c r="K3086" i="1"/>
  <c r="J3086" i="1"/>
  <c r="I3086" i="1"/>
  <c r="F3086" i="1"/>
  <c r="C3086" i="1"/>
  <c r="J3085" i="1"/>
  <c r="K3085" i="1" s="1"/>
  <c r="I3085" i="1"/>
  <c r="F3085" i="1"/>
  <c r="C3085" i="1"/>
  <c r="K3084" i="1"/>
  <c r="J3084" i="1"/>
  <c r="I3084" i="1"/>
  <c r="F3084" i="1"/>
  <c r="C3084" i="1"/>
  <c r="J3083" i="1"/>
  <c r="K3083" i="1" s="1"/>
  <c r="I3083" i="1"/>
  <c r="F3083" i="1"/>
  <c r="C3083" i="1"/>
  <c r="K3082" i="1"/>
  <c r="J3082" i="1"/>
  <c r="I3082" i="1"/>
  <c r="F3082" i="1"/>
  <c r="C3082" i="1"/>
  <c r="J3081" i="1"/>
  <c r="K3081" i="1" s="1"/>
  <c r="I3081" i="1"/>
  <c r="F3081" i="1"/>
  <c r="C3081" i="1"/>
  <c r="K3080" i="1"/>
  <c r="J3080" i="1"/>
  <c r="I3080" i="1"/>
  <c r="F3080" i="1"/>
  <c r="C3080" i="1"/>
  <c r="J3079" i="1"/>
  <c r="K3079" i="1" s="1"/>
  <c r="I3079" i="1"/>
  <c r="F3079" i="1"/>
  <c r="C3079" i="1"/>
  <c r="K3078" i="1"/>
  <c r="J3078" i="1"/>
  <c r="I3078" i="1"/>
  <c r="F3078" i="1"/>
  <c r="C3078" i="1"/>
  <c r="J3077" i="1"/>
  <c r="K3077" i="1" s="1"/>
  <c r="I3077" i="1"/>
  <c r="F3077" i="1"/>
  <c r="C3077" i="1"/>
  <c r="K3076" i="1"/>
  <c r="J3076" i="1"/>
  <c r="I3076" i="1"/>
  <c r="F3076" i="1"/>
  <c r="C3076" i="1"/>
  <c r="J3075" i="1"/>
  <c r="K3075" i="1" s="1"/>
  <c r="I3075" i="1"/>
  <c r="F3075" i="1"/>
  <c r="C3075" i="1"/>
  <c r="K3074" i="1"/>
  <c r="J3074" i="1"/>
  <c r="I3074" i="1"/>
  <c r="F3074" i="1"/>
  <c r="C3074" i="1"/>
  <c r="J3073" i="1"/>
  <c r="K3073" i="1" s="1"/>
  <c r="I3073" i="1"/>
  <c r="F3073" i="1"/>
  <c r="C3073" i="1"/>
  <c r="K3072" i="1"/>
  <c r="J3072" i="1"/>
  <c r="I3072" i="1"/>
  <c r="F3072" i="1"/>
  <c r="C3072" i="1"/>
  <c r="J3071" i="1"/>
  <c r="K3071" i="1" s="1"/>
  <c r="I3071" i="1"/>
  <c r="F3071" i="1"/>
  <c r="C3071" i="1"/>
  <c r="K3070" i="1"/>
  <c r="J3070" i="1"/>
  <c r="I3070" i="1"/>
  <c r="F3070" i="1"/>
  <c r="C3070" i="1"/>
  <c r="J3069" i="1"/>
  <c r="K3069" i="1" s="1"/>
  <c r="I3069" i="1"/>
  <c r="F3069" i="1"/>
  <c r="C3069" i="1"/>
  <c r="K3068" i="1"/>
  <c r="J3068" i="1"/>
  <c r="I3068" i="1"/>
  <c r="F3068" i="1"/>
  <c r="C3068" i="1"/>
  <c r="J3067" i="1"/>
  <c r="K3067" i="1" s="1"/>
  <c r="I3067" i="1"/>
  <c r="F3067" i="1"/>
  <c r="C3067" i="1"/>
  <c r="K3066" i="1"/>
  <c r="J3066" i="1"/>
  <c r="I3066" i="1"/>
  <c r="F3066" i="1"/>
  <c r="C3066" i="1"/>
  <c r="J3065" i="1"/>
  <c r="K3065" i="1" s="1"/>
  <c r="I3065" i="1"/>
  <c r="F3065" i="1"/>
  <c r="C3065" i="1"/>
  <c r="K3064" i="1"/>
  <c r="J3064" i="1"/>
  <c r="I3064" i="1"/>
  <c r="F3064" i="1"/>
  <c r="C3064" i="1"/>
  <c r="J3063" i="1"/>
  <c r="K3063" i="1" s="1"/>
  <c r="I3063" i="1"/>
  <c r="F3063" i="1"/>
  <c r="C3063" i="1"/>
  <c r="K3062" i="1"/>
  <c r="J3062" i="1"/>
  <c r="I3062" i="1"/>
  <c r="F3062" i="1"/>
  <c r="C3062" i="1"/>
  <c r="J3061" i="1"/>
  <c r="K3061" i="1" s="1"/>
  <c r="I3061" i="1"/>
  <c r="F3061" i="1"/>
  <c r="C3061" i="1"/>
  <c r="K3060" i="1"/>
  <c r="J3060" i="1"/>
  <c r="I3060" i="1"/>
  <c r="F3060" i="1"/>
  <c r="C3060" i="1"/>
  <c r="J3059" i="1"/>
  <c r="K3059" i="1" s="1"/>
  <c r="I3059" i="1"/>
  <c r="F3059" i="1"/>
  <c r="C3059" i="1"/>
  <c r="K3058" i="1"/>
  <c r="J3058" i="1"/>
  <c r="I3058" i="1"/>
  <c r="F3058" i="1"/>
  <c r="C3058" i="1"/>
  <c r="J3057" i="1"/>
  <c r="K3057" i="1" s="1"/>
  <c r="I3057" i="1"/>
  <c r="F3057" i="1"/>
  <c r="C3057" i="1"/>
  <c r="K3056" i="1"/>
  <c r="J3056" i="1"/>
  <c r="I3056" i="1"/>
  <c r="F3056" i="1"/>
  <c r="C3056" i="1"/>
  <c r="J3055" i="1"/>
  <c r="K3055" i="1" s="1"/>
  <c r="I3055" i="1"/>
  <c r="F3055" i="1"/>
  <c r="C3055" i="1"/>
  <c r="K3054" i="1"/>
  <c r="J3054" i="1"/>
  <c r="I3054" i="1"/>
  <c r="F3054" i="1"/>
  <c r="C3054" i="1"/>
  <c r="J3053" i="1"/>
  <c r="K3053" i="1" s="1"/>
  <c r="I3053" i="1"/>
  <c r="F3053" i="1"/>
  <c r="C3053" i="1"/>
  <c r="K3052" i="1"/>
  <c r="J3052" i="1"/>
  <c r="I3052" i="1"/>
  <c r="F3052" i="1"/>
  <c r="C3052" i="1"/>
  <c r="J3051" i="1"/>
  <c r="K3051" i="1" s="1"/>
  <c r="I3051" i="1"/>
  <c r="F3051" i="1"/>
  <c r="C3051" i="1"/>
  <c r="K3050" i="1"/>
  <c r="J3050" i="1"/>
  <c r="I3050" i="1"/>
  <c r="F3050" i="1"/>
  <c r="C3050" i="1"/>
  <c r="J3049" i="1"/>
  <c r="K3049" i="1" s="1"/>
  <c r="I3049" i="1"/>
  <c r="F3049" i="1"/>
  <c r="C3049" i="1"/>
  <c r="K3048" i="1"/>
  <c r="J3048" i="1"/>
  <c r="I3048" i="1"/>
  <c r="F3048" i="1"/>
  <c r="C3048" i="1"/>
  <c r="J3047" i="1"/>
  <c r="K3047" i="1" s="1"/>
  <c r="I3047" i="1"/>
  <c r="F3047" i="1"/>
  <c r="C3047" i="1"/>
  <c r="K3046" i="1"/>
  <c r="J3046" i="1"/>
  <c r="I3046" i="1"/>
  <c r="F3046" i="1"/>
  <c r="C3046" i="1"/>
  <c r="J3045" i="1"/>
  <c r="K3045" i="1" s="1"/>
  <c r="I3045" i="1"/>
  <c r="F3045" i="1"/>
  <c r="C3045" i="1"/>
  <c r="K3044" i="1"/>
  <c r="J3044" i="1"/>
  <c r="I3044" i="1"/>
  <c r="F3044" i="1"/>
  <c r="C3044" i="1"/>
  <c r="J3043" i="1"/>
  <c r="K3043" i="1" s="1"/>
  <c r="I3043" i="1"/>
  <c r="F3043" i="1"/>
  <c r="C3043" i="1"/>
  <c r="K3042" i="1"/>
  <c r="J3042" i="1"/>
  <c r="I3042" i="1"/>
  <c r="F3042" i="1"/>
  <c r="C3042" i="1"/>
  <c r="J3041" i="1"/>
  <c r="K3041" i="1" s="1"/>
  <c r="I3041" i="1"/>
  <c r="F3041" i="1"/>
  <c r="C3041" i="1"/>
  <c r="K3040" i="1"/>
  <c r="J3040" i="1"/>
  <c r="I3040" i="1"/>
  <c r="F3040" i="1"/>
  <c r="C3040" i="1"/>
  <c r="J3039" i="1"/>
  <c r="K3039" i="1" s="1"/>
  <c r="I3039" i="1"/>
  <c r="F3039" i="1"/>
  <c r="C3039" i="1"/>
  <c r="K3038" i="1"/>
  <c r="J3038" i="1"/>
  <c r="I3038" i="1"/>
  <c r="F3038" i="1"/>
  <c r="C3038" i="1"/>
  <c r="J3037" i="1"/>
  <c r="K3037" i="1" s="1"/>
  <c r="I3037" i="1"/>
  <c r="F3037" i="1"/>
  <c r="C3037" i="1"/>
  <c r="K3036" i="1"/>
  <c r="J3036" i="1"/>
  <c r="I3036" i="1"/>
  <c r="F3036" i="1"/>
  <c r="C3036" i="1"/>
  <c r="J3035" i="1"/>
  <c r="K3035" i="1" s="1"/>
  <c r="I3035" i="1"/>
  <c r="F3035" i="1"/>
  <c r="C3035" i="1"/>
  <c r="K3034" i="1"/>
  <c r="J3034" i="1"/>
  <c r="I3034" i="1"/>
  <c r="F3034" i="1"/>
  <c r="C3034" i="1"/>
  <c r="J3033" i="1"/>
  <c r="K3033" i="1" s="1"/>
  <c r="I3033" i="1"/>
  <c r="F3033" i="1"/>
  <c r="C3033" i="1"/>
  <c r="K3032" i="1"/>
  <c r="J3032" i="1"/>
  <c r="I3032" i="1"/>
  <c r="F3032" i="1"/>
  <c r="C3032" i="1"/>
  <c r="J3031" i="1"/>
  <c r="K3031" i="1" s="1"/>
  <c r="I3031" i="1"/>
  <c r="F3031" i="1"/>
  <c r="C3031" i="1"/>
  <c r="K3030" i="1"/>
  <c r="J3030" i="1"/>
  <c r="I3030" i="1"/>
  <c r="F3030" i="1"/>
  <c r="C3030" i="1"/>
  <c r="J3029" i="1"/>
  <c r="K3029" i="1" s="1"/>
  <c r="I3029" i="1"/>
  <c r="F3029" i="1"/>
  <c r="C3029" i="1"/>
  <c r="K3028" i="1"/>
  <c r="J3028" i="1"/>
  <c r="I3028" i="1"/>
  <c r="F3028" i="1"/>
  <c r="C3028" i="1"/>
  <c r="J3027" i="1"/>
  <c r="K3027" i="1" s="1"/>
  <c r="I3027" i="1"/>
  <c r="F3027" i="1"/>
  <c r="C3027" i="1"/>
  <c r="K3026" i="1"/>
  <c r="J3026" i="1"/>
  <c r="I3026" i="1"/>
  <c r="F3026" i="1"/>
  <c r="C3026" i="1"/>
  <c r="J3025" i="1"/>
  <c r="K3025" i="1" s="1"/>
  <c r="I3025" i="1"/>
  <c r="F3025" i="1"/>
  <c r="C3025" i="1"/>
  <c r="K3024" i="1"/>
  <c r="J3024" i="1"/>
  <c r="I3024" i="1"/>
  <c r="F3024" i="1"/>
  <c r="C3024" i="1"/>
  <c r="J3023" i="1"/>
  <c r="K3023" i="1" s="1"/>
  <c r="I3023" i="1"/>
  <c r="F3023" i="1"/>
  <c r="C3023" i="1"/>
  <c r="K3022" i="1"/>
  <c r="J3022" i="1"/>
  <c r="I3022" i="1"/>
  <c r="F3022" i="1"/>
  <c r="C3022" i="1"/>
  <c r="J3021" i="1"/>
  <c r="K3021" i="1" s="1"/>
  <c r="I3021" i="1"/>
  <c r="F3021" i="1"/>
  <c r="C3021" i="1"/>
  <c r="K3020" i="1"/>
  <c r="J3020" i="1"/>
  <c r="I3020" i="1"/>
  <c r="F3020" i="1"/>
  <c r="C3020" i="1"/>
  <c r="J3019" i="1"/>
  <c r="K3019" i="1" s="1"/>
  <c r="I3019" i="1"/>
  <c r="F3019" i="1"/>
  <c r="C3019" i="1"/>
  <c r="K3018" i="1"/>
  <c r="J3018" i="1"/>
  <c r="I3018" i="1"/>
  <c r="F3018" i="1"/>
  <c r="C3018" i="1"/>
  <c r="J3017" i="1"/>
  <c r="K3017" i="1" s="1"/>
  <c r="I3017" i="1"/>
  <c r="F3017" i="1"/>
  <c r="C3017" i="1"/>
  <c r="K3016" i="1"/>
  <c r="J3016" i="1"/>
  <c r="I3016" i="1"/>
  <c r="F3016" i="1"/>
  <c r="C3016" i="1"/>
  <c r="J3015" i="1"/>
  <c r="K3015" i="1" s="1"/>
  <c r="I3015" i="1"/>
  <c r="F3015" i="1"/>
  <c r="C3015" i="1"/>
  <c r="K3014" i="1"/>
  <c r="J3014" i="1"/>
  <c r="I3014" i="1"/>
  <c r="F3014" i="1"/>
  <c r="C3014" i="1"/>
  <c r="J3013" i="1"/>
  <c r="K3013" i="1" s="1"/>
  <c r="I3013" i="1"/>
  <c r="F3013" i="1"/>
  <c r="C3013" i="1"/>
  <c r="K3012" i="1"/>
  <c r="J3012" i="1"/>
  <c r="I3012" i="1"/>
  <c r="F3012" i="1"/>
  <c r="C3012" i="1"/>
  <c r="J3011" i="1"/>
  <c r="K3011" i="1" s="1"/>
  <c r="I3011" i="1"/>
  <c r="F3011" i="1"/>
  <c r="C3011" i="1"/>
  <c r="K3010" i="1"/>
  <c r="J3010" i="1"/>
  <c r="I3010" i="1"/>
  <c r="F3010" i="1"/>
  <c r="C3010" i="1"/>
  <c r="J3009" i="1"/>
  <c r="K3009" i="1" s="1"/>
  <c r="I3009" i="1"/>
  <c r="F3009" i="1"/>
  <c r="C3009" i="1"/>
  <c r="K3008" i="1"/>
  <c r="J3008" i="1"/>
  <c r="I3008" i="1"/>
  <c r="F3008" i="1"/>
  <c r="C3008" i="1"/>
  <c r="J3007" i="1"/>
  <c r="K3007" i="1" s="1"/>
  <c r="I3007" i="1"/>
  <c r="F3007" i="1"/>
  <c r="C3007" i="1"/>
  <c r="K3006" i="1"/>
  <c r="J3006" i="1"/>
  <c r="I3006" i="1"/>
  <c r="F3006" i="1"/>
  <c r="C3006" i="1"/>
  <c r="J3005" i="1"/>
  <c r="K3005" i="1" s="1"/>
  <c r="I3005" i="1"/>
  <c r="F3005" i="1"/>
  <c r="C3005" i="1"/>
  <c r="K3004" i="1"/>
  <c r="J3004" i="1"/>
  <c r="I3004" i="1"/>
  <c r="F3004" i="1"/>
  <c r="C3004" i="1"/>
  <c r="J3003" i="1"/>
  <c r="K3003" i="1" s="1"/>
  <c r="I3003" i="1"/>
  <c r="F3003" i="1"/>
  <c r="C3003" i="1"/>
  <c r="K3002" i="1"/>
  <c r="J3002" i="1"/>
  <c r="I3002" i="1"/>
  <c r="F3002" i="1"/>
  <c r="C3002" i="1"/>
  <c r="J3001" i="1"/>
  <c r="K3001" i="1" s="1"/>
  <c r="I3001" i="1"/>
  <c r="F3001" i="1"/>
  <c r="C3001" i="1"/>
  <c r="K3000" i="1"/>
  <c r="J3000" i="1"/>
  <c r="I3000" i="1"/>
  <c r="F3000" i="1"/>
  <c r="C3000" i="1"/>
  <c r="J2999" i="1"/>
  <c r="K2999" i="1" s="1"/>
  <c r="I2999" i="1"/>
  <c r="F2999" i="1"/>
  <c r="C2999" i="1"/>
  <c r="K2998" i="1"/>
  <c r="J2998" i="1"/>
  <c r="I2998" i="1"/>
  <c r="F2998" i="1"/>
  <c r="C2998" i="1"/>
  <c r="J2997" i="1"/>
  <c r="K2997" i="1" s="1"/>
  <c r="I2997" i="1"/>
  <c r="F2997" i="1"/>
  <c r="C2997" i="1"/>
  <c r="K2996" i="1"/>
  <c r="J2996" i="1"/>
  <c r="I2996" i="1"/>
  <c r="F2996" i="1"/>
  <c r="C2996" i="1"/>
  <c r="J2995" i="1"/>
  <c r="K2995" i="1" s="1"/>
  <c r="I2995" i="1"/>
  <c r="F2995" i="1"/>
  <c r="C2995" i="1"/>
  <c r="K2994" i="1"/>
  <c r="J2994" i="1"/>
  <c r="I2994" i="1"/>
  <c r="F2994" i="1"/>
  <c r="C2994" i="1"/>
  <c r="J2993" i="1"/>
  <c r="K2993" i="1" s="1"/>
  <c r="I2993" i="1"/>
  <c r="F2993" i="1"/>
  <c r="C2993" i="1"/>
  <c r="K2992" i="1"/>
  <c r="J2992" i="1"/>
  <c r="I2992" i="1"/>
  <c r="F2992" i="1"/>
  <c r="C2992" i="1"/>
  <c r="J2991" i="1"/>
  <c r="K2991" i="1" s="1"/>
  <c r="I2991" i="1"/>
  <c r="F2991" i="1"/>
  <c r="C2991" i="1"/>
  <c r="K2990" i="1"/>
  <c r="J2990" i="1"/>
  <c r="I2990" i="1"/>
  <c r="F2990" i="1"/>
  <c r="C2990" i="1"/>
  <c r="J2989" i="1"/>
  <c r="K2989" i="1" s="1"/>
  <c r="I2989" i="1"/>
  <c r="F2989" i="1"/>
  <c r="C2989" i="1"/>
  <c r="K2988" i="1"/>
  <c r="J2988" i="1"/>
  <c r="I2988" i="1"/>
  <c r="F2988" i="1"/>
  <c r="C2988" i="1"/>
  <c r="J2987" i="1"/>
  <c r="K2987" i="1" s="1"/>
  <c r="I2987" i="1"/>
  <c r="F2987" i="1"/>
  <c r="C2987" i="1"/>
  <c r="K2986" i="1"/>
  <c r="J2986" i="1"/>
  <c r="I2986" i="1"/>
  <c r="F2986" i="1"/>
  <c r="C2986" i="1"/>
  <c r="J2985" i="1"/>
  <c r="K2985" i="1" s="1"/>
  <c r="I2985" i="1"/>
  <c r="F2985" i="1"/>
  <c r="C2985" i="1"/>
  <c r="K2984" i="1"/>
  <c r="J2984" i="1"/>
  <c r="I2984" i="1"/>
  <c r="F2984" i="1"/>
  <c r="C2984" i="1"/>
  <c r="J2983" i="1"/>
  <c r="K2983" i="1" s="1"/>
  <c r="I2983" i="1"/>
  <c r="F2983" i="1"/>
  <c r="C2983" i="1"/>
  <c r="K2982" i="1"/>
  <c r="J2982" i="1"/>
  <c r="I2982" i="1"/>
  <c r="F2982" i="1"/>
  <c r="C2982" i="1"/>
  <c r="J2981" i="1"/>
  <c r="K2981" i="1" s="1"/>
  <c r="I2981" i="1"/>
  <c r="F2981" i="1"/>
  <c r="C2981" i="1"/>
  <c r="K2980" i="1"/>
  <c r="J2980" i="1"/>
  <c r="I2980" i="1"/>
  <c r="F2980" i="1"/>
  <c r="C2980" i="1"/>
  <c r="J2979" i="1"/>
  <c r="K2979" i="1" s="1"/>
  <c r="I2979" i="1"/>
  <c r="F2979" i="1"/>
  <c r="C2979" i="1"/>
  <c r="K2978" i="1"/>
  <c r="J2978" i="1"/>
  <c r="I2978" i="1"/>
  <c r="F2978" i="1"/>
  <c r="C2978" i="1"/>
  <c r="J2977" i="1"/>
  <c r="K2977" i="1" s="1"/>
  <c r="I2977" i="1"/>
  <c r="F2977" i="1"/>
  <c r="C2977" i="1"/>
  <c r="K2976" i="1"/>
  <c r="J2976" i="1"/>
  <c r="I2976" i="1"/>
  <c r="F2976" i="1"/>
  <c r="C2976" i="1"/>
  <c r="J2975" i="1"/>
  <c r="K2975" i="1" s="1"/>
  <c r="I2975" i="1"/>
  <c r="F2975" i="1"/>
  <c r="C2975" i="1"/>
  <c r="K2974" i="1"/>
  <c r="J2974" i="1"/>
  <c r="I2974" i="1"/>
  <c r="F2974" i="1"/>
  <c r="C2974" i="1"/>
  <c r="J2973" i="1"/>
  <c r="K2973" i="1" s="1"/>
  <c r="I2973" i="1"/>
  <c r="F2973" i="1"/>
  <c r="C2973" i="1"/>
  <c r="K2972" i="1"/>
  <c r="J2972" i="1"/>
  <c r="I2972" i="1"/>
  <c r="F2972" i="1"/>
  <c r="C2972" i="1"/>
  <c r="J2971" i="1"/>
  <c r="K2971" i="1" s="1"/>
  <c r="I2971" i="1"/>
  <c r="F2971" i="1"/>
  <c r="C2971" i="1"/>
  <c r="K2970" i="1"/>
  <c r="J2970" i="1"/>
  <c r="I2970" i="1"/>
  <c r="F2970" i="1"/>
  <c r="C2970" i="1"/>
  <c r="J2969" i="1"/>
  <c r="K2969" i="1" s="1"/>
  <c r="I2969" i="1"/>
  <c r="F2969" i="1"/>
  <c r="C2969" i="1"/>
  <c r="K2968" i="1"/>
  <c r="J2968" i="1"/>
  <c r="I2968" i="1"/>
  <c r="F2968" i="1"/>
  <c r="C2968" i="1"/>
  <c r="J2967" i="1"/>
  <c r="K2967" i="1" s="1"/>
  <c r="I2967" i="1"/>
  <c r="F2967" i="1"/>
  <c r="C2967" i="1"/>
  <c r="K2966" i="1"/>
  <c r="J2966" i="1"/>
  <c r="I2966" i="1"/>
  <c r="F2966" i="1"/>
  <c r="C2966" i="1"/>
  <c r="J2965" i="1"/>
  <c r="K2965" i="1" s="1"/>
  <c r="I2965" i="1"/>
  <c r="F2965" i="1"/>
  <c r="C2965" i="1"/>
  <c r="K2964" i="1"/>
  <c r="J2964" i="1"/>
  <c r="I2964" i="1"/>
  <c r="F2964" i="1"/>
  <c r="C2964" i="1"/>
  <c r="J2963" i="1"/>
  <c r="K2963" i="1" s="1"/>
  <c r="I2963" i="1"/>
  <c r="F2963" i="1"/>
  <c r="C2963" i="1"/>
  <c r="K2962" i="1"/>
  <c r="J2962" i="1"/>
  <c r="I2962" i="1"/>
  <c r="F2962" i="1"/>
  <c r="C2962" i="1"/>
  <c r="J2961" i="1"/>
  <c r="K2961" i="1" s="1"/>
  <c r="I2961" i="1"/>
  <c r="F2961" i="1"/>
  <c r="C2961" i="1"/>
  <c r="K2960" i="1"/>
  <c r="J2960" i="1"/>
  <c r="I2960" i="1"/>
  <c r="F2960" i="1"/>
  <c r="C2960" i="1"/>
  <c r="J2959" i="1"/>
  <c r="K2959" i="1" s="1"/>
  <c r="I2959" i="1"/>
  <c r="F2959" i="1"/>
  <c r="C2959" i="1"/>
  <c r="K2958" i="1"/>
  <c r="J2958" i="1"/>
  <c r="I2958" i="1"/>
  <c r="F2958" i="1"/>
  <c r="C2958" i="1"/>
  <c r="J2957" i="1"/>
  <c r="K2957" i="1" s="1"/>
  <c r="I2957" i="1"/>
  <c r="F2957" i="1"/>
  <c r="C2957" i="1"/>
  <c r="K2956" i="1"/>
  <c r="J2956" i="1"/>
  <c r="I2956" i="1"/>
  <c r="F2956" i="1"/>
  <c r="C2956" i="1"/>
  <c r="J2955" i="1"/>
  <c r="K2955" i="1" s="1"/>
  <c r="I2955" i="1"/>
  <c r="F2955" i="1"/>
  <c r="C2955" i="1"/>
  <c r="K2954" i="1"/>
  <c r="J2954" i="1"/>
  <c r="I2954" i="1"/>
  <c r="F2954" i="1"/>
  <c r="C2954" i="1"/>
  <c r="J2953" i="1"/>
  <c r="K2953" i="1" s="1"/>
  <c r="I2953" i="1"/>
  <c r="F2953" i="1"/>
  <c r="C2953" i="1"/>
  <c r="K2952" i="1"/>
  <c r="J2952" i="1"/>
  <c r="I2952" i="1"/>
  <c r="F2952" i="1"/>
  <c r="C2952" i="1"/>
  <c r="J2951" i="1"/>
  <c r="K2951" i="1" s="1"/>
  <c r="I2951" i="1"/>
  <c r="F2951" i="1"/>
  <c r="C2951" i="1"/>
  <c r="K2950" i="1"/>
  <c r="J2950" i="1"/>
  <c r="I2950" i="1"/>
  <c r="F2950" i="1"/>
  <c r="C2950" i="1"/>
  <c r="J2949" i="1"/>
  <c r="K2949" i="1" s="1"/>
  <c r="I2949" i="1"/>
  <c r="F2949" i="1"/>
  <c r="C2949" i="1"/>
  <c r="K2948" i="1"/>
  <c r="J2948" i="1"/>
  <c r="I2948" i="1"/>
  <c r="F2948" i="1"/>
  <c r="C2948" i="1"/>
  <c r="J2947" i="1"/>
  <c r="K2947" i="1" s="1"/>
  <c r="I2947" i="1"/>
  <c r="F2947" i="1"/>
  <c r="C2947" i="1"/>
  <c r="K2946" i="1"/>
  <c r="J2946" i="1"/>
  <c r="I2946" i="1"/>
  <c r="F2946" i="1"/>
  <c r="C2946" i="1"/>
  <c r="J2945" i="1"/>
  <c r="K2945" i="1" s="1"/>
  <c r="I2945" i="1"/>
  <c r="F2945" i="1"/>
  <c r="C2945" i="1"/>
  <c r="K2944" i="1"/>
  <c r="J2944" i="1"/>
  <c r="I2944" i="1"/>
  <c r="F2944" i="1"/>
  <c r="C2944" i="1"/>
  <c r="J2943" i="1"/>
  <c r="K2943" i="1" s="1"/>
  <c r="I2943" i="1"/>
  <c r="F2943" i="1"/>
  <c r="C2943" i="1"/>
  <c r="K2942" i="1"/>
  <c r="J2942" i="1"/>
  <c r="I2942" i="1"/>
  <c r="F2942" i="1"/>
  <c r="C2942" i="1"/>
  <c r="J2941" i="1"/>
  <c r="K2941" i="1" s="1"/>
  <c r="I2941" i="1"/>
  <c r="F2941" i="1"/>
  <c r="C2941" i="1"/>
  <c r="K2940" i="1"/>
  <c r="J2940" i="1"/>
  <c r="I2940" i="1"/>
  <c r="F2940" i="1"/>
  <c r="C2940" i="1"/>
  <c r="J2939" i="1"/>
  <c r="K2939" i="1" s="1"/>
  <c r="I2939" i="1"/>
  <c r="F2939" i="1"/>
  <c r="C2939" i="1"/>
  <c r="K2938" i="1"/>
  <c r="J2938" i="1"/>
  <c r="I2938" i="1"/>
  <c r="F2938" i="1"/>
  <c r="C2938" i="1"/>
  <c r="J2937" i="1"/>
  <c r="K2937" i="1" s="1"/>
  <c r="I2937" i="1"/>
  <c r="F2937" i="1"/>
  <c r="C2937" i="1"/>
  <c r="K2936" i="1"/>
  <c r="J2936" i="1"/>
  <c r="I2936" i="1"/>
  <c r="F2936" i="1"/>
  <c r="C2936" i="1"/>
  <c r="J2935" i="1"/>
  <c r="K2935" i="1" s="1"/>
  <c r="I2935" i="1"/>
  <c r="F2935" i="1"/>
  <c r="C2935" i="1"/>
  <c r="K2934" i="1"/>
  <c r="J2934" i="1"/>
  <c r="I2934" i="1"/>
  <c r="F2934" i="1"/>
  <c r="C2934" i="1"/>
  <c r="J2933" i="1"/>
  <c r="K2933" i="1" s="1"/>
  <c r="I2933" i="1"/>
  <c r="F2933" i="1"/>
  <c r="C2933" i="1"/>
  <c r="K2932" i="1"/>
  <c r="J2932" i="1"/>
  <c r="I2932" i="1"/>
  <c r="F2932" i="1"/>
  <c r="C2932" i="1"/>
  <c r="J2931" i="1"/>
  <c r="K2931" i="1" s="1"/>
  <c r="I2931" i="1"/>
  <c r="F2931" i="1"/>
  <c r="C2931" i="1"/>
  <c r="K2930" i="1"/>
  <c r="J2930" i="1"/>
  <c r="I2930" i="1"/>
  <c r="F2930" i="1"/>
  <c r="C2930" i="1"/>
  <c r="J2929" i="1"/>
  <c r="K2929" i="1" s="1"/>
  <c r="I2929" i="1"/>
  <c r="F2929" i="1"/>
  <c r="C2929" i="1"/>
  <c r="K2928" i="1"/>
  <c r="J2928" i="1"/>
  <c r="I2928" i="1"/>
  <c r="F2928" i="1"/>
  <c r="C2928" i="1"/>
  <c r="J2927" i="1"/>
  <c r="K2927" i="1" s="1"/>
  <c r="I2927" i="1"/>
  <c r="F2927" i="1"/>
  <c r="C2927" i="1"/>
  <c r="K2926" i="1"/>
  <c r="J2926" i="1"/>
  <c r="I2926" i="1"/>
  <c r="F2926" i="1"/>
  <c r="C2926" i="1"/>
  <c r="J2925" i="1"/>
  <c r="K2925" i="1" s="1"/>
  <c r="I2925" i="1"/>
  <c r="F2925" i="1"/>
  <c r="C2925" i="1"/>
  <c r="K2924" i="1"/>
  <c r="J2924" i="1"/>
  <c r="I2924" i="1"/>
  <c r="F2924" i="1"/>
  <c r="C2924" i="1"/>
  <c r="J2923" i="1"/>
  <c r="K2923" i="1" s="1"/>
  <c r="I2923" i="1"/>
  <c r="F2923" i="1"/>
  <c r="C2923" i="1"/>
  <c r="K2922" i="1"/>
  <c r="J2922" i="1"/>
  <c r="I2922" i="1"/>
  <c r="F2922" i="1"/>
  <c r="C2922" i="1"/>
  <c r="J2921" i="1"/>
  <c r="K2921" i="1" s="1"/>
  <c r="I2921" i="1"/>
  <c r="F2921" i="1"/>
  <c r="C2921" i="1"/>
  <c r="K2920" i="1"/>
  <c r="J2920" i="1"/>
  <c r="I2920" i="1"/>
  <c r="F2920" i="1"/>
  <c r="C2920" i="1"/>
  <c r="J2919" i="1"/>
  <c r="K2919" i="1" s="1"/>
  <c r="I2919" i="1"/>
  <c r="F2919" i="1"/>
  <c r="C2919" i="1"/>
  <c r="K2918" i="1"/>
  <c r="J2918" i="1"/>
  <c r="I2918" i="1"/>
  <c r="F2918" i="1"/>
  <c r="C2918" i="1"/>
  <c r="J2917" i="1"/>
  <c r="K2917" i="1" s="1"/>
  <c r="I2917" i="1"/>
  <c r="F2917" i="1"/>
  <c r="C2917" i="1"/>
  <c r="K2916" i="1"/>
  <c r="J2916" i="1"/>
  <c r="I2916" i="1"/>
  <c r="F2916" i="1"/>
  <c r="C2916" i="1"/>
  <c r="J2915" i="1"/>
  <c r="K2915" i="1" s="1"/>
  <c r="I2915" i="1"/>
  <c r="F2915" i="1"/>
  <c r="C2915" i="1"/>
  <c r="K2914" i="1"/>
  <c r="J2914" i="1"/>
  <c r="I2914" i="1"/>
  <c r="F2914" i="1"/>
  <c r="C2914" i="1"/>
  <c r="J2913" i="1"/>
  <c r="K2913" i="1" s="1"/>
  <c r="I2913" i="1"/>
  <c r="F2913" i="1"/>
  <c r="C2913" i="1"/>
  <c r="K2912" i="1"/>
  <c r="J2912" i="1"/>
  <c r="I2912" i="1"/>
  <c r="F2912" i="1"/>
  <c r="C2912" i="1"/>
  <c r="J2911" i="1"/>
  <c r="K2911" i="1" s="1"/>
  <c r="I2911" i="1"/>
  <c r="F2911" i="1"/>
  <c r="C2911" i="1"/>
  <c r="K2910" i="1"/>
  <c r="J2910" i="1"/>
  <c r="I2910" i="1"/>
  <c r="F2910" i="1"/>
  <c r="C2910" i="1"/>
  <c r="J2909" i="1"/>
  <c r="K2909" i="1" s="1"/>
  <c r="I2909" i="1"/>
  <c r="F2909" i="1"/>
  <c r="C2909" i="1"/>
  <c r="K2908" i="1"/>
  <c r="J2908" i="1"/>
  <c r="I2908" i="1"/>
  <c r="F2908" i="1"/>
  <c r="C2908" i="1"/>
  <c r="J2907" i="1"/>
  <c r="K2907" i="1" s="1"/>
  <c r="I2907" i="1"/>
  <c r="F2907" i="1"/>
  <c r="C2907" i="1"/>
  <c r="K2906" i="1"/>
  <c r="J2906" i="1"/>
  <c r="I2906" i="1"/>
  <c r="F2906" i="1"/>
  <c r="C2906" i="1"/>
  <c r="J2905" i="1"/>
  <c r="K2905" i="1" s="1"/>
  <c r="I2905" i="1"/>
  <c r="F2905" i="1"/>
  <c r="C2905" i="1"/>
  <c r="K2904" i="1"/>
  <c r="J2904" i="1"/>
  <c r="I2904" i="1"/>
  <c r="F2904" i="1"/>
  <c r="C2904" i="1"/>
  <c r="J2903" i="1"/>
  <c r="K2903" i="1" s="1"/>
  <c r="I2903" i="1"/>
  <c r="F2903" i="1"/>
  <c r="C2903" i="1"/>
  <c r="K2902" i="1"/>
  <c r="J2902" i="1"/>
  <c r="I2902" i="1"/>
  <c r="F2902" i="1"/>
  <c r="C2902" i="1"/>
  <c r="J2901" i="1"/>
  <c r="K2901" i="1" s="1"/>
  <c r="I2901" i="1"/>
  <c r="F2901" i="1"/>
  <c r="C2901" i="1"/>
  <c r="K2900" i="1"/>
  <c r="J2900" i="1"/>
  <c r="I2900" i="1"/>
  <c r="F2900" i="1"/>
  <c r="C2900" i="1"/>
  <c r="J2899" i="1"/>
  <c r="K2899" i="1" s="1"/>
  <c r="I2899" i="1"/>
  <c r="F2899" i="1"/>
  <c r="C2899" i="1"/>
  <c r="K2898" i="1"/>
  <c r="J2898" i="1"/>
  <c r="I2898" i="1"/>
  <c r="F2898" i="1"/>
  <c r="C2898" i="1"/>
  <c r="J2897" i="1"/>
  <c r="K2897" i="1" s="1"/>
  <c r="I2897" i="1"/>
  <c r="F2897" i="1"/>
  <c r="C2897" i="1"/>
  <c r="K2896" i="1"/>
  <c r="J2896" i="1"/>
  <c r="I2896" i="1"/>
  <c r="F2896" i="1"/>
  <c r="C2896" i="1"/>
  <c r="J2895" i="1"/>
  <c r="K2895" i="1" s="1"/>
  <c r="I2895" i="1"/>
  <c r="F2895" i="1"/>
  <c r="C2895" i="1"/>
  <c r="K2894" i="1"/>
  <c r="J2894" i="1"/>
  <c r="I2894" i="1"/>
  <c r="F2894" i="1"/>
  <c r="C2894" i="1"/>
  <c r="J2893" i="1"/>
  <c r="K2893" i="1" s="1"/>
  <c r="I2893" i="1"/>
  <c r="F2893" i="1"/>
  <c r="C2893" i="1"/>
  <c r="K2892" i="1"/>
  <c r="J2892" i="1"/>
  <c r="I2892" i="1"/>
  <c r="F2892" i="1"/>
  <c r="C2892" i="1"/>
  <c r="J2891" i="1"/>
  <c r="K2891" i="1" s="1"/>
  <c r="I2891" i="1"/>
  <c r="F2891" i="1"/>
  <c r="C2891" i="1"/>
  <c r="K2890" i="1"/>
  <c r="J2890" i="1"/>
  <c r="I2890" i="1"/>
  <c r="F2890" i="1"/>
  <c r="C2890" i="1"/>
  <c r="J2889" i="1"/>
  <c r="K2889" i="1" s="1"/>
  <c r="I2889" i="1"/>
  <c r="F2889" i="1"/>
  <c r="C2889" i="1"/>
  <c r="K2888" i="1"/>
  <c r="J2888" i="1"/>
  <c r="I2888" i="1"/>
  <c r="F2888" i="1"/>
  <c r="C2888" i="1"/>
  <c r="J2887" i="1"/>
  <c r="K2887" i="1" s="1"/>
  <c r="I2887" i="1"/>
  <c r="F2887" i="1"/>
  <c r="C2887" i="1"/>
  <c r="K2886" i="1"/>
  <c r="J2886" i="1"/>
  <c r="I2886" i="1"/>
  <c r="F2886" i="1"/>
  <c r="C2886" i="1"/>
  <c r="J2885" i="1"/>
  <c r="K2885" i="1" s="1"/>
  <c r="I2885" i="1"/>
  <c r="F2885" i="1"/>
  <c r="C2885" i="1"/>
  <c r="K2884" i="1"/>
  <c r="J2884" i="1"/>
  <c r="I2884" i="1"/>
  <c r="F2884" i="1"/>
  <c r="C2884" i="1"/>
  <c r="J2883" i="1"/>
  <c r="K2883" i="1" s="1"/>
  <c r="I2883" i="1"/>
  <c r="F2883" i="1"/>
  <c r="C2883" i="1"/>
  <c r="K2882" i="1"/>
  <c r="J2882" i="1"/>
  <c r="I2882" i="1"/>
  <c r="F2882" i="1"/>
  <c r="C2882" i="1"/>
  <c r="J2881" i="1"/>
  <c r="K2881" i="1" s="1"/>
  <c r="I2881" i="1"/>
  <c r="F2881" i="1"/>
  <c r="C2881" i="1"/>
  <c r="K2880" i="1"/>
  <c r="J2880" i="1"/>
  <c r="I2880" i="1"/>
  <c r="F2880" i="1"/>
  <c r="C2880" i="1"/>
  <c r="J2879" i="1"/>
  <c r="K2879" i="1" s="1"/>
  <c r="I2879" i="1"/>
  <c r="F2879" i="1"/>
  <c r="C2879" i="1"/>
  <c r="K2878" i="1"/>
  <c r="J2878" i="1"/>
  <c r="I2878" i="1"/>
  <c r="F2878" i="1"/>
  <c r="C2878" i="1"/>
  <c r="J2877" i="1"/>
  <c r="K2877" i="1" s="1"/>
  <c r="I2877" i="1"/>
  <c r="F2877" i="1"/>
  <c r="C2877" i="1"/>
  <c r="K2876" i="1"/>
  <c r="J2876" i="1"/>
  <c r="I2876" i="1"/>
  <c r="F2876" i="1"/>
  <c r="C2876" i="1"/>
  <c r="J2875" i="1"/>
  <c r="K2875" i="1" s="1"/>
  <c r="I2875" i="1"/>
  <c r="F2875" i="1"/>
  <c r="C2875" i="1"/>
  <c r="K2874" i="1"/>
  <c r="J2874" i="1"/>
  <c r="I2874" i="1"/>
  <c r="F2874" i="1"/>
  <c r="C2874" i="1"/>
  <c r="J2873" i="1"/>
  <c r="K2873" i="1" s="1"/>
  <c r="I2873" i="1"/>
  <c r="F2873" i="1"/>
  <c r="C2873" i="1"/>
  <c r="K2872" i="1"/>
  <c r="J2872" i="1"/>
  <c r="I2872" i="1"/>
  <c r="F2872" i="1"/>
  <c r="C2872" i="1"/>
  <c r="J2871" i="1"/>
  <c r="K2871" i="1" s="1"/>
  <c r="I2871" i="1"/>
  <c r="F2871" i="1"/>
  <c r="C2871" i="1"/>
  <c r="K2870" i="1"/>
  <c r="J2870" i="1"/>
  <c r="I2870" i="1"/>
  <c r="F2870" i="1"/>
  <c r="C2870" i="1"/>
  <c r="J2869" i="1"/>
  <c r="K2869" i="1" s="1"/>
  <c r="I2869" i="1"/>
  <c r="F2869" i="1"/>
  <c r="C2869" i="1"/>
  <c r="K2868" i="1"/>
  <c r="J2868" i="1"/>
  <c r="I2868" i="1"/>
  <c r="F2868" i="1"/>
  <c r="C2868" i="1"/>
  <c r="J2867" i="1"/>
  <c r="K2867" i="1" s="1"/>
  <c r="I2867" i="1"/>
  <c r="F2867" i="1"/>
  <c r="C2867" i="1"/>
  <c r="K2866" i="1"/>
  <c r="J2866" i="1"/>
  <c r="I2866" i="1"/>
  <c r="F2866" i="1"/>
  <c r="C2866" i="1"/>
  <c r="J2865" i="1"/>
  <c r="K2865" i="1" s="1"/>
  <c r="I2865" i="1"/>
  <c r="F2865" i="1"/>
  <c r="C2865" i="1"/>
  <c r="K2864" i="1"/>
  <c r="J2864" i="1"/>
  <c r="I2864" i="1"/>
  <c r="F2864" i="1"/>
  <c r="C2864" i="1"/>
  <c r="J2863" i="1"/>
  <c r="K2863" i="1" s="1"/>
  <c r="I2863" i="1"/>
  <c r="F2863" i="1"/>
  <c r="C2863" i="1"/>
  <c r="K2862" i="1"/>
  <c r="J2862" i="1"/>
  <c r="I2862" i="1"/>
  <c r="F2862" i="1"/>
  <c r="C2862" i="1"/>
  <c r="J2861" i="1"/>
  <c r="K2861" i="1" s="1"/>
  <c r="I2861" i="1"/>
  <c r="F2861" i="1"/>
  <c r="C2861" i="1"/>
  <c r="K2860" i="1"/>
  <c r="J2860" i="1"/>
  <c r="I2860" i="1"/>
  <c r="F2860" i="1"/>
  <c r="C2860" i="1"/>
  <c r="J2859" i="1"/>
  <c r="K2859" i="1" s="1"/>
  <c r="I2859" i="1"/>
  <c r="F2859" i="1"/>
  <c r="C2859" i="1"/>
  <c r="K2858" i="1"/>
  <c r="J2858" i="1"/>
  <c r="I2858" i="1"/>
  <c r="F2858" i="1"/>
  <c r="C2858" i="1"/>
  <c r="J2857" i="1"/>
  <c r="K2857" i="1" s="1"/>
  <c r="I2857" i="1"/>
  <c r="F2857" i="1"/>
  <c r="C2857" i="1"/>
  <c r="K2856" i="1"/>
  <c r="J2856" i="1"/>
  <c r="I2856" i="1"/>
  <c r="F2856" i="1"/>
  <c r="C2856" i="1"/>
  <c r="J2855" i="1"/>
  <c r="K2855" i="1" s="1"/>
  <c r="I2855" i="1"/>
  <c r="F2855" i="1"/>
  <c r="C2855" i="1"/>
  <c r="K2854" i="1"/>
  <c r="J2854" i="1"/>
  <c r="I2854" i="1"/>
  <c r="F2854" i="1"/>
  <c r="C2854" i="1"/>
  <c r="J2853" i="1"/>
  <c r="K2853" i="1" s="1"/>
  <c r="I2853" i="1"/>
  <c r="F2853" i="1"/>
  <c r="C2853" i="1"/>
  <c r="K2852" i="1"/>
  <c r="J2852" i="1"/>
  <c r="I2852" i="1"/>
  <c r="F2852" i="1"/>
  <c r="C2852" i="1"/>
  <c r="J2851" i="1"/>
  <c r="K2851" i="1" s="1"/>
  <c r="I2851" i="1"/>
  <c r="F2851" i="1"/>
  <c r="C2851" i="1"/>
  <c r="K2850" i="1"/>
  <c r="J2850" i="1"/>
  <c r="I2850" i="1"/>
  <c r="F2850" i="1"/>
  <c r="C2850" i="1"/>
  <c r="J2849" i="1"/>
  <c r="K2849" i="1" s="1"/>
  <c r="I2849" i="1"/>
  <c r="F2849" i="1"/>
  <c r="C2849" i="1"/>
  <c r="K2848" i="1"/>
  <c r="J2848" i="1"/>
  <c r="I2848" i="1"/>
  <c r="F2848" i="1"/>
  <c r="C2848" i="1"/>
  <c r="J2847" i="1"/>
  <c r="K2847" i="1" s="1"/>
  <c r="I2847" i="1"/>
  <c r="F2847" i="1"/>
  <c r="C2847" i="1"/>
  <c r="K2846" i="1"/>
  <c r="J2846" i="1"/>
  <c r="I2846" i="1"/>
  <c r="F2846" i="1"/>
  <c r="C2846" i="1"/>
  <c r="J2845" i="1"/>
  <c r="K2845" i="1" s="1"/>
  <c r="I2845" i="1"/>
  <c r="F2845" i="1"/>
  <c r="C2845" i="1"/>
  <c r="K2844" i="1"/>
  <c r="J2844" i="1"/>
  <c r="I2844" i="1"/>
  <c r="F2844" i="1"/>
  <c r="C2844" i="1"/>
  <c r="J2843" i="1"/>
  <c r="K2843" i="1" s="1"/>
  <c r="I2843" i="1"/>
  <c r="F2843" i="1"/>
  <c r="C2843" i="1"/>
  <c r="K2842" i="1"/>
  <c r="J2842" i="1"/>
  <c r="I2842" i="1"/>
  <c r="F2842" i="1"/>
  <c r="C2842" i="1"/>
  <c r="J2841" i="1"/>
  <c r="K2841" i="1" s="1"/>
  <c r="I2841" i="1"/>
  <c r="F2841" i="1"/>
  <c r="C2841" i="1"/>
  <c r="K2840" i="1"/>
  <c r="J2840" i="1"/>
  <c r="I2840" i="1"/>
  <c r="F2840" i="1"/>
  <c r="C2840" i="1"/>
  <c r="J2839" i="1"/>
  <c r="K2839" i="1" s="1"/>
  <c r="I2839" i="1"/>
  <c r="F2839" i="1"/>
  <c r="C2839" i="1"/>
  <c r="K2838" i="1"/>
  <c r="J2838" i="1"/>
  <c r="I2838" i="1"/>
  <c r="F2838" i="1"/>
  <c r="C2838" i="1"/>
  <c r="J2837" i="1"/>
  <c r="K2837" i="1" s="1"/>
  <c r="I2837" i="1"/>
  <c r="F2837" i="1"/>
  <c r="C2837" i="1"/>
  <c r="K2836" i="1"/>
  <c r="J2836" i="1"/>
  <c r="I2836" i="1"/>
  <c r="F2836" i="1"/>
  <c r="C2836" i="1"/>
  <c r="J2835" i="1"/>
  <c r="K2835" i="1" s="1"/>
  <c r="I2835" i="1"/>
  <c r="F2835" i="1"/>
  <c r="C2835" i="1"/>
  <c r="K2834" i="1"/>
  <c r="J2834" i="1"/>
  <c r="I2834" i="1"/>
  <c r="F2834" i="1"/>
  <c r="C2834" i="1"/>
  <c r="J2833" i="1"/>
  <c r="K2833" i="1" s="1"/>
  <c r="I2833" i="1"/>
  <c r="F2833" i="1"/>
  <c r="C2833" i="1"/>
  <c r="K2832" i="1"/>
  <c r="J2832" i="1"/>
  <c r="I2832" i="1"/>
  <c r="F2832" i="1"/>
  <c r="C2832" i="1"/>
  <c r="J2831" i="1"/>
  <c r="K2831" i="1" s="1"/>
  <c r="I2831" i="1"/>
  <c r="F2831" i="1"/>
  <c r="C2831" i="1"/>
  <c r="K2830" i="1"/>
  <c r="J2830" i="1"/>
  <c r="I2830" i="1"/>
  <c r="F2830" i="1"/>
  <c r="C2830" i="1"/>
  <c r="J2829" i="1"/>
  <c r="K2829" i="1" s="1"/>
  <c r="I2829" i="1"/>
  <c r="F2829" i="1"/>
  <c r="C2829" i="1"/>
  <c r="K2828" i="1"/>
  <c r="J2828" i="1"/>
  <c r="I2828" i="1"/>
  <c r="F2828" i="1"/>
  <c r="C2828" i="1"/>
  <c r="J2827" i="1"/>
  <c r="K2827" i="1" s="1"/>
  <c r="I2827" i="1"/>
  <c r="F2827" i="1"/>
  <c r="C2827" i="1"/>
  <c r="K2826" i="1"/>
  <c r="J2826" i="1"/>
  <c r="I2826" i="1"/>
  <c r="F2826" i="1"/>
  <c r="C2826" i="1"/>
  <c r="J2825" i="1"/>
  <c r="K2825" i="1" s="1"/>
  <c r="I2825" i="1"/>
  <c r="F2825" i="1"/>
  <c r="C2825" i="1"/>
  <c r="K2824" i="1"/>
  <c r="J2824" i="1"/>
  <c r="I2824" i="1"/>
  <c r="F2824" i="1"/>
  <c r="C2824" i="1"/>
  <c r="J2823" i="1"/>
  <c r="K2823" i="1" s="1"/>
  <c r="I2823" i="1"/>
  <c r="F2823" i="1"/>
  <c r="C2823" i="1"/>
  <c r="K2822" i="1"/>
  <c r="J2822" i="1"/>
  <c r="I2822" i="1"/>
  <c r="F2822" i="1"/>
  <c r="C2822" i="1"/>
  <c r="J2821" i="1"/>
  <c r="K2821" i="1" s="1"/>
  <c r="I2821" i="1"/>
  <c r="F2821" i="1"/>
  <c r="C2821" i="1"/>
  <c r="K2820" i="1"/>
  <c r="J2820" i="1"/>
  <c r="I2820" i="1"/>
  <c r="F2820" i="1"/>
  <c r="C2820" i="1"/>
  <c r="J2819" i="1"/>
  <c r="K2819" i="1" s="1"/>
  <c r="I2819" i="1"/>
  <c r="F2819" i="1"/>
  <c r="C2819" i="1"/>
  <c r="K2818" i="1"/>
  <c r="J2818" i="1"/>
  <c r="I2818" i="1"/>
  <c r="F2818" i="1"/>
  <c r="C2818" i="1"/>
  <c r="J2817" i="1"/>
  <c r="K2817" i="1" s="1"/>
  <c r="I2817" i="1"/>
  <c r="F2817" i="1"/>
  <c r="C2817" i="1"/>
  <c r="K2816" i="1"/>
  <c r="J2816" i="1"/>
  <c r="I2816" i="1"/>
  <c r="F2816" i="1"/>
  <c r="C2816" i="1"/>
  <c r="J2815" i="1"/>
  <c r="K2815" i="1" s="1"/>
  <c r="I2815" i="1"/>
  <c r="F2815" i="1"/>
  <c r="C2815" i="1"/>
  <c r="K2814" i="1"/>
  <c r="J2814" i="1"/>
  <c r="I2814" i="1"/>
  <c r="F2814" i="1"/>
  <c r="C2814" i="1"/>
  <c r="J2813" i="1"/>
  <c r="K2813" i="1" s="1"/>
  <c r="I2813" i="1"/>
  <c r="F2813" i="1"/>
  <c r="C2813" i="1"/>
  <c r="K2812" i="1"/>
  <c r="J2812" i="1"/>
  <c r="I2812" i="1"/>
  <c r="F2812" i="1"/>
  <c r="C2812" i="1"/>
  <c r="J2811" i="1"/>
  <c r="K2811" i="1" s="1"/>
  <c r="I2811" i="1"/>
  <c r="F2811" i="1"/>
  <c r="C2811" i="1"/>
  <c r="K2810" i="1"/>
  <c r="J2810" i="1"/>
  <c r="I2810" i="1"/>
  <c r="F2810" i="1"/>
  <c r="C2810" i="1"/>
  <c r="J2809" i="1"/>
  <c r="K2809" i="1" s="1"/>
  <c r="I2809" i="1"/>
  <c r="F2809" i="1"/>
  <c r="C2809" i="1"/>
  <c r="K2808" i="1"/>
  <c r="J2808" i="1"/>
  <c r="I2808" i="1"/>
  <c r="F2808" i="1"/>
  <c r="C2808" i="1"/>
  <c r="J2807" i="1"/>
  <c r="K2807" i="1" s="1"/>
  <c r="I2807" i="1"/>
  <c r="F2807" i="1"/>
  <c r="C2807" i="1"/>
  <c r="K2806" i="1"/>
  <c r="J2806" i="1"/>
  <c r="I2806" i="1"/>
  <c r="F2806" i="1"/>
  <c r="C2806" i="1"/>
  <c r="J2805" i="1"/>
  <c r="K2805" i="1" s="1"/>
  <c r="I2805" i="1"/>
  <c r="F2805" i="1"/>
  <c r="C2805" i="1"/>
  <c r="K2804" i="1"/>
  <c r="J2804" i="1"/>
  <c r="I2804" i="1"/>
  <c r="F2804" i="1"/>
  <c r="C2804" i="1"/>
  <c r="J2803" i="1"/>
  <c r="K2803" i="1" s="1"/>
  <c r="I2803" i="1"/>
  <c r="F2803" i="1"/>
  <c r="C2803" i="1"/>
  <c r="K2802" i="1"/>
  <c r="J2802" i="1"/>
  <c r="I2802" i="1"/>
  <c r="F2802" i="1"/>
  <c r="C2802" i="1"/>
  <c r="J2801" i="1"/>
  <c r="K2801" i="1" s="1"/>
  <c r="I2801" i="1"/>
  <c r="F2801" i="1"/>
  <c r="C2801" i="1"/>
  <c r="K2800" i="1"/>
  <c r="J2800" i="1"/>
  <c r="I2800" i="1"/>
  <c r="F2800" i="1"/>
  <c r="C2800" i="1"/>
  <c r="J2799" i="1"/>
  <c r="K2799" i="1" s="1"/>
  <c r="I2799" i="1"/>
  <c r="F2799" i="1"/>
  <c r="C2799" i="1"/>
  <c r="K2798" i="1"/>
  <c r="J2798" i="1"/>
  <c r="I2798" i="1"/>
  <c r="F2798" i="1"/>
  <c r="C2798" i="1"/>
  <c r="J2797" i="1"/>
  <c r="K2797" i="1" s="1"/>
  <c r="I2797" i="1"/>
  <c r="F2797" i="1"/>
  <c r="C2797" i="1"/>
  <c r="K2796" i="1"/>
  <c r="J2796" i="1"/>
  <c r="I2796" i="1"/>
  <c r="F2796" i="1"/>
  <c r="C2796" i="1"/>
  <c r="J2795" i="1"/>
  <c r="K2795" i="1" s="1"/>
  <c r="I2795" i="1"/>
  <c r="F2795" i="1"/>
  <c r="C2795" i="1"/>
  <c r="K2794" i="1"/>
  <c r="J2794" i="1"/>
  <c r="I2794" i="1"/>
  <c r="F2794" i="1"/>
  <c r="C2794" i="1"/>
  <c r="J2793" i="1"/>
  <c r="K2793" i="1" s="1"/>
  <c r="I2793" i="1"/>
  <c r="F2793" i="1"/>
  <c r="C2793" i="1"/>
  <c r="K2792" i="1"/>
  <c r="J2792" i="1"/>
  <c r="I2792" i="1"/>
  <c r="F2792" i="1"/>
  <c r="C2792" i="1"/>
  <c r="J2791" i="1"/>
  <c r="K2791" i="1" s="1"/>
  <c r="I2791" i="1"/>
  <c r="F2791" i="1"/>
  <c r="C2791" i="1"/>
  <c r="K2790" i="1"/>
  <c r="J2790" i="1"/>
  <c r="I2790" i="1"/>
  <c r="F2790" i="1"/>
  <c r="C2790" i="1"/>
  <c r="J2789" i="1"/>
  <c r="K2789" i="1" s="1"/>
  <c r="I2789" i="1"/>
  <c r="F2789" i="1"/>
  <c r="C2789" i="1"/>
  <c r="K2788" i="1"/>
  <c r="J2788" i="1"/>
  <c r="I2788" i="1"/>
  <c r="F2788" i="1"/>
  <c r="C2788" i="1"/>
  <c r="J2787" i="1"/>
  <c r="K2787" i="1" s="1"/>
  <c r="I2787" i="1"/>
  <c r="F2787" i="1"/>
  <c r="C2787" i="1"/>
  <c r="K2786" i="1"/>
  <c r="J2786" i="1"/>
  <c r="I2786" i="1"/>
  <c r="F2786" i="1"/>
  <c r="C2786" i="1"/>
  <c r="J2785" i="1"/>
  <c r="K2785" i="1" s="1"/>
  <c r="I2785" i="1"/>
  <c r="F2785" i="1"/>
  <c r="C2785" i="1"/>
  <c r="K2784" i="1"/>
  <c r="J2784" i="1"/>
  <c r="I2784" i="1"/>
  <c r="F2784" i="1"/>
  <c r="C2784" i="1"/>
  <c r="J2783" i="1"/>
  <c r="K2783" i="1" s="1"/>
  <c r="I2783" i="1"/>
  <c r="F2783" i="1"/>
  <c r="C2783" i="1"/>
  <c r="K2782" i="1"/>
  <c r="J2782" i="1"/>
  <c r="I2782" i="1"/>
  <c r="F2782" i="1"/>
  <c r="C2782" i="1"/>
  <c r="J2781" i="1"/>
  <c r="K2781" i="1" s="1"/>
  <c r="I2781" i="1"/>
  <c r="F2781" i="1"/>
  <c r="C2781" i="1"/>
  <c r="K2780" i="1"/>
  <c r="J2780" i="1"/>
  <c r="I2780" i="1"/>
  <c r="F2780" i="1"/>
  <c r="C2780" i="1"/>
  <c r="J2779" i="1"/>
  <c r="K2779" i="1" s="1"/>
  <c r="I2779" i="1"/>
  <c r="F2779" i="1"/>
  <c r="C2779" i="1"/>
  <c r="K2778" i="1"/>
  <c r="J2778" i="1"/>
  <c r="I2778" i="1"/>
  <c r="F2778" i="1"/>
  <c r="C2778" i="1"/>
  <c r="J2777" i="1"/>
  <c r="K2777" i="1" s="1"/>
  <c r="I2777" i="1"/>
  <c r="F2777" i="1"/>
  <c r="C2777" i="1"/>
  <c r="K2776" i="1"/>
  <c r="J2776" i="1"/>
  <c r="I2776" i="1"/>
  <c r="F2776" i="1"/>
  <c r="C2776" i="1"/>
  <c r="J2775" i="1"/>
  <c r="K2775" i="1" s="1"/>
  <c r="I2775" i="1"/>
  <c r="F2775" i="1"/>
  <c r="C2775" i="1"/>
  <c r="K2774" i="1"/>
  <c r="J2774" i="1"/>
  <c r="I2774" i="1"/>
  <c r="F2774" i="1"/>
  <c r="C2774" i="1"/>
  <c r="J2773" i="1"/>
  <c r="K2773" i="1" s="1"/>
  <c r="I2773" i="1"/>
  <c r="F2773" i="1"/>
  <c r="C2773" i="1"/>
  <c r="K2772" i="1"/>
  <c r="J2772" i="1"/>
  <c r="I2772" i="1"/>
  <c r="F2772" i="1"/>
  <c r="C2772" i="1"/>
  <c r="J2771" i="1"/>
  <c r="K2771" i="1" s="1"/>
  <c r="I2771" i="1"/>
  <c r="F2771" i="1"/>
  <c r="C2771" i="1"/>
  <c r="K2770" i="1"/>
  <c r="J2770" i="1"/>
  <c r="I2770" i="1"/>
  <c r="F2770" i="1"/>
  <c r="C2770" i="1"/>
  <c r="J2769" i="1"/>
  <c r="K2769" i="1" s="1"/>
  <c r="I2769" i="1"/>
  <c r="F2769" i="1"/>
  <c r="C2769" i="1"/>
  <c r="K2768" i="1"/>
  <c r="J2768" i="1"/>
  <c r="I2768" i="1"/>
  <c r="F2768" i="1"/>
  <c r="C2768" i="1"/>
  <c r="J2767" i="1"/>
  <c r="K2767" i="1" s="1"/>
  <c r="I2767" i="1"/>
  <c r="F2767" i="1"/>
  <c r="C2767" i="1"/>
  <c r="K2766" i="1"/>
  <c r="J2766" i="1"/>
  <c r="I2766" i="1"/>
  <c r="F2766" i="1"/>
  <c r="C2766" i="1"/>
  <c r="J2765" i="1"/>
  <c r="K2765" i="1" s="1"/>
  <c r="I2765" i="1"/>
  <c r="F2765" i="1"/>
  <c r="C2765" i="1"/>
  <c r="K2764" i="1"/>
  <c r="J2764" i="1"/>
  <c r="I2764" i="1"/>
  <c r="F2764" i="1"/>
  <c r="C2764" i="1"/>
  <c r="J2763" i="1"/>
  <c r="K2763" i="1" s="1"/>
  <c r="I2763" i="1"/>
  <c r="F2763" i="1"/>
  <c r="C2763" i="1"/>
  <c r="K2762" i="1"/>
  <c r="J2762" i="1"/>
  <c r="I2762" i="1"/>
  <c r="F2762" i="1"/>
  <c r="C2762" i="1"/>
  <c r="J2761" i="1"/>
  <c r="K2761" i="1" s="1"/>
  <c r="I2761" i="1"/>
  <c r="F2761" i="1"/>
  <c r="C2761" i="1"/>
  <c r="K2760" i="1"/>
  <c r="J2760" i="1"/>
  <c r="I2760" i="1"/>
  <c r="F2760" i="1"/>
  <c r="C2760" i="1"/>
  <c r="J2759" i="1"/>
  <c r="K2759" i="1" s="1"/>
  <c r="I2759" i="1"/>
  <c r="F2759" i="1"/>
  <c r="C2759" i="1"/>
  <c r="K2758" i="1"/>
  <c r="J2758" i="1"/>
  <c r="I2758" i="1"/>
  <c r="F2758" i="1"/>
  <c r="C2758" i="1"/>
  <c r="J2757" i="1"/>
  <c r="K2757" i="1" s="1"/>
  <c r="I2757" i="1"/>
  <c r="F2757" i="1"/>
  <c r="C2757" i="1"/>
  <c r="K2756" i="1"/>
  <c r="J2756" i="1"/>
  <c r="I2756" i="1"/>
  <c r="F2756" i="1"/>
  <c r="C2756" i="1"/>
  <c r="J2755" i="1"/>
  <c r="K2755" i="1" s="1"/>
  <c r="I2755" i="1"/>
  <c r="F2755" i="1"/>
  <c r="C2755" i="1"/>
  <c r="K2754" i="1"/>
  <c r="J2754" i="1"/>
  <c r="I2754" i="1"/>
  <c r="F2754" i="1"/>
  <c r="C2754" i="1"/>
  <c r="J2753" i="1"/>
  <c r="K2753" i="1" s="1"/>
  <c r="I2753" i="1"/>
  <c r="F2753" i="1"/>
  <c r="C2753" i="1"/>
  <c r="K2752" i="1"/>
  <c r="J2752" i="1"/>
  <c r="I2752" i="1"/>
  <c r="F2752" i="1"/>
  <c r="C2752" i="1"/>
  <c r="J2751" i="1"/>
  <c r="K2751" i="1" s="1"/>
  <c r="I2751" i="1"/>
  <c r="F2751" i="1"/>
  <c r="C2751" i="1"/>
  <c r="K2750" i="1"/>
  <c r="J2750" i="1"/>
  <c r="I2750" i="1"/>
  <c r="F2750" i="1"/>
  <c r="C2750" i="1"/>
  <c r="J2749" i="1"/>
  <c r="K2749" i="1" s="1"/>
  <c r="I2749" i="1"/>
  <c r="F2749" i="1"/>
  <c r="C2749" i="1"/>
  <c r="K2748" i="1"/>
  <c r="J2748" i="1"/>
  <c r="I2748" i="1"/>
  <c r="F2748" i="1"/>
  <c r="C2748" i="1"/>
  <c r="J2747" i="1"/>
  <c r="K2747" i="1" s="1"/>
  <c r="I2747" i="1"/>
  <c r="F2747" i="1"/>
  <c r="C2747" i="1"/>
  <c r="K2746" i="1"/>
  <c r="J2746" i="1"/>
  <c r="I2746" i="1"/>
  <c r="F2746" i="1"/>
  <c r="C2746" i="1"/>
  <c r="J2745" i="1"/>
  <c r="K2745" i="1" s="1"/>
  <c r="I2745" i="1"/>
  <c r="F2745" i="1"/>
  <c r="C2745" i="1"/>
  <c r="K2744" i="1"/>
  <c r="J2744" i="1"/>
  <c r="I2744" i="1"/>
  <c r="F2744" i="1"/>
  <c r="C2744" i="1"/>
  <c r="J2743" i="1"/>
  <c r="K2743" i="1" s="1"/>
  <c r="I2743" i="1"/>
  <c r="F2743" i="1"/>
  <c r="C2743" i="1"/>
  <c r="K2742" i="1"/>
  <c r="J2742" i="1"/>
  <c r="I2742" i="1"/>
  <c r="F2742" i="1"/>
  <c r="C2742" i="1"/>
  <c r="J2741" i="1"/>
  <c r="K2741" i="1" s="1"/>
  <c r="I2741" i="1"/>
  <c r="F2741" i="1"/>
  <c r="C2741" i="1"/>
  <c r="K2740" i="1"/>
  <c r="J2740" i="1"/>
  <c r="I2740" i="1"/>
  <c r="F2740" i="1"/>
  <c r="C2740" i="1"/>
  <c r="J2739" i="1"/>
  <c r="K2739" i="1" s="1"/>
  <c r="I2739" i="1"/>
  <c r="F2739" i="1"/>
  <c r="C2739" i="1"/>
  <c r="K2738" i="1"/>
  <c r="J2738" i="1"/>
  <c r="I2738" i="1"/>
  <c r="F2738" i="1"/>
  <c r="C2738" i="1"/>
  <c r="J2737" i="1"/>
  <c r="K2737" i="1" s="1"/>
  <c r="I2737" i="1"/>
  <c r="F2737" i="1"/>
  <c r="C2737" i="1"/>
  <c r="K2736" i="1"/>
  <c r="J2736" i="1"/>
  <c r="I2736" i="1"/>
  <c r="F2736" i="1"/>
  <c r="C2736" i="1"/>
  <c r="J2735" i="1"/>
  <c r="K2735" i="1" s="1"/>
  <c r="I2735" i="1"/>
  <c r="F2735" i="1"/>
  <c r="C2735" i="1"/>
  <c r="K2734" i="1"/>
  <c r="J2734" i="1"/>
  <c r="I2734" i="1"/>
  <c r="F2734" i="1"/>
  <c r="C2734" i="1"/>
  <c r="J2733" i="1"/>
  <c r="K2733" i="1" s="1"/>
  <c r="I2733" i="1"/>
  <c r="F2733" i="1"/>
  <c r="C2733" i="1"/>
  <c r="K2732" i="1"/>
  <c r="J2732" i="1"/>
  <c r="I2732" i="1"/>
  <c r="F2732" i="1"/>
  <c r="C2732" i="1"/>
  <c r="J2731" i="1"/>
  <c r="K2731" i="1" s="1"/>
  <c r="I2731" i="1"/>
  <c r="F2731" i="1"/>
  <c r="C2731" i="1"/>
  <c r="K2730" i="1"/>
  <c r="J2730" i="1"/>
  <c r="I2730" i="1"/>
  <c r="F2730" i="1"/>
  <c r="C2730" i="1"/>
  <c r="J2729" i="1"/>
  <c r="K2729" i="1" s="1"/>
  <c r="I2729" i="1"/>
  <c r="F2729" i="1"/>
  <c r="C2729" i="1"/>
  <c r="K2728" i="1"/>
  <c r="J2728" i="1"/>
  <c r="I2728" i="1"/>
  <c r="F2728" i="1"/>
  <c r="C2728" i="1"/>
  <c r="J2727" i="1"/>
  <c r="K2727" i="1" s="1"/>
  <c r="I2727" i="1"/>
  <c r="F2727" i="1"/>
  <c r="C2727" i="1"/>
  <c r="K2726" i="1"/>
  <c r="J2726" i="1"/>
  <c r="I2726" i="1"/>
  <c r="F2726" i="1"/>
  <c r="C2726" i="1"/>
  <c r="J2725" i="1"/>
  <c r="K2725" i="1" s="1"/>
  <c r="I2725" i="1"/>
  <c r="F2725" i="1"/>
  <c r="C2725" i="1"/>
  <c r="K2724" i="1"/>
  <c r="J2724" i="1"/>
  <c r="I2724" i="1"/>
  <c r="F2724" i="1"/>
  <c r="C2724" i="1"/>
  <c r="J2723" i="1"/>
  <c r="K2723" i="1" s="1"/>
  <c r="I2723" i="1"/>
  <c r="F2723" i="1"/>
  <c r="C2723" i="1"/>
  <c r="K2722" i="1"/>
  <c r="J2722" i="1"/>
  <c r="I2722" i="1"/>
  <c r="F2722" i="1"/>
  <c r="C2722" i="1"/>
  <c r="J2721" i="1"/>
  <c r="K2721" i="1" s="1"/>
  <c r="I2721" i="1"/>
  <c r="F2721" i="1"/>
  <c r="C2721" i="1"/>
  <c r="K2720" i="1"/>
  <c r="J2720" i="1"/>
  <c r="I2720" i="1"/>
  <c r="F2720" i="1"/>
  <c r="C2720" i="1"/>
  <c r="J2719" i="1"/>
  <c r="K2719" i="1" s="1"/>
  <c r="I2719" i="1"/>
  <c r="F2719" i="1"/>
  <c r="C2719" i="1"/>
  <c r="K2718" i="1"/>
  <c r="J2718" i="1"/>
  <c r="I2718" i="1"/>
  <c r="F2718" i="1"/>
  <c r="C2718" i="1"/>
  <c r="J2717" i="1"/>
  <c r="K2717" i="1" s="1"/>
  <c r="I2717" i="1"/>
  <c r="F2717" i="1"/>
  <c r="C2717" i="1"/>
  <c r="K2716" i="1"/>
  <c r="J2716" i="1"/>
  <c r="I2716" i="1"/>
  <c r="F2716" i="1"/>
  <c r="C2716" i="1"/>
  <c r="J2715" i="1"/>
  <c r="K2715" i="1" s="1"/>
  <c r="I2715" i="1"/>
  <c r="F2715" i="1"/>
  <c r="C2715" i="1"/>
  <c r="K2714" i="1"/>
  <c r="J2714" i="1"/>
  <c r="I2714" i="1"/>
  <c r="F2714" i="1"/>
  <c r="C2714" i="1"/>
  <c r="J2713" i="1"/>
  <c r="K2713" i="1" s="1"/>
  <c r="I2713" i="1"/>
  <c r="F2713" i="1"/>
  <c r="C2713" i="1"/>
  <c r="K2712" i="1"/>
  <c r="J2712" i="1"/>
  <c r="I2712" i="1"/>
  <c r="F2712" i="1"/>
  <c r="C2712" i="1"/>
  <c r="J2711" i="1"/>
  <c r="K2711" i="1" s="1"/>
  <c r="I2711" i="1"/>
  <c r="F2711" i="1"/>
  <c r="C2711" i="1"/>
  <c r="K2710" i="1"/>
  <c r="J2710" i="1"/>
  <c r="I2710" i="1"/>
  <c r="F2710" i="1"/>
  <c r="C2710" i="1"/>
  <c r="J2709" i="1"/>
  <c r="K2709" i="1" s="1"/>
  <c r="I2709" i="1"/>
  <c r="F2709" i="1"/>
  <c r="C2709" i="1"/>
  <c r="K2708" i="1"/>
  <c r="J2708" i="1"/>
  <c r="I2708" i="1"/>
  <c r="F2708" i="1"/>
  <c r="C2708" i="1"/>
  <c r="J2707" i="1"/>
  <c r="K2707" i="1" s="1"/>
  <c r="I2707" i="1"/>
  <c r="F2707" i="1"/>
  <c r="C2707" i="1"/>
  <c r="K2706" i="1"/>
  <c r="J2706" i="1"/>
  <c r="I2706" i="1"/>
  <c r="F2706" i="1"/>
  <c r="C2706" i="1"/>
  <c r="J2705" i="1"/>
  <c r="K2705" i="1" s="1"/>
  <c r="I2705" i="1"/>
  <c r="F2705" i="1"/>
  <c r="C2705" i="1"/>
  <c r="K2704" i="1"/>
  <c r="J2704" i="1"/>
  <c r="I2704" i="1"/>
  <c r="F2704" i="1"/>
  <c r="C2704" i="1"/>
  <c r="J2703" i="1"/>
  <c r="K2703" i="1" s="1"/>
  <c r="I2703" i="1"/>
  <c r="F2703" i="1"/>
  <c r="C2703" i="1"/>
  <c r="K2702" i="1"/>
  <c r="J2702" i="1"/>
  <c r="I2702" i="1"/>
  <c r="F2702" i="1"/>
  <c r="C2702" i="1"/>
  <c r="J2701" i="1"/>
  <c r="K2701" i="1" s="1"/>
  <c r="I2701" i="1"/>
  <c r="F2701" i="1"/>
  <c r="C2701" i="1"/>
  <c r="K2700" i="1"/>
  <c r="J2700" i="1"/>
  <c r="I2700" i="1"/>
  <c r="F2700" i="1"/>
  <c r="C2700" i="1"/>
  <c r="J2699" i="1"/>
  <c r="K2699" i="1" s="1"/>
  <c r="I2699" i="1"/>
  <c r="F2699" i="1"/>
  <c r="C2699" i="1"/>
  <c r="K2698" i="1"/>
  <c r="J2698" i="1"/>
  <c r="I2698" i="1"/>
  <c r="F2698" i="1"/>
  <c r="C2698" i="1"/>
  <c r="J2697" i="1"/>
  <c r="K2697" i="1" s="1"/>
  <c r="I2697" i="1"/>
  <c r="F2697" i="1"/>
  <c r="C2697" i="1"/>
  <c r="K2696" i="1"/>
  <c r="J2696" i="1"/>
  <c r="I2696" i="1"/>
  <c r="F2696" i="1"/>
  <c r="C2696" i="1"/>
  <c r="J2695" i="1"/>
  <c r="K2695" i="1" s="1"/>
  <c r="I2695" i="1"/>
  <c r="F2695" i="1"/>
  <c r="C2695" i="1"/>
  <c r="K2694" i="1"/>
  <c r="J2694" i="1"/>
  <c r="I2694" i="1"/>
  <c r="F2694" i="1"/>
  <c r="C2694" i="1"/>
  <c r="J2693" i="1"/>
  <c r="K2693" i="1" s="1"/>
  <c r="I2693" i="1"/>
  <c r="F2693" i="1"/>
  <c r="C2693" i="1"/>
  <c r="K2692" i="1"/>
  <c r="J2692" i="1"/>
  <c r="I2692" i="1"/>
  <c r="F2692" i="1"/>
  <c r="C2692" i="1"/>
  <c r="J2691" i="1"/>
  <c r="K2691" i="1" s="1"/>
  <c r="I2691" i="1"/>
  <c r="F2691" i="1"/>
  <c r="C2691" i="1"/>
  <c r="K2690" i="1"/>
  <c r="J2690" i="1"/>
  <c r="I2690" i="1"/>
  <c r="F2690" i="1"/>
  <c r="C2690" i="1"/>
  <c r="J2689" i="1"/>
  <c r="K2689" i="1" s="1"/>
  <c r="I2689" i="1"/>
  <c r="F2689" i="1"/>
  <c r="C2689" i="1"/>
  <c r="K2688" i="1"/>
  <c r="J2688" i="1"/>
  <c r="I2688" i="1"/>
  <c r="F2688" i="1"/>
  <c r="C2688" i="1"/>
  <c r="J2687" i="1"/>
  <c r="K2687" i="1" s="1"/>
  <c r="I2687" i="1"/>
  <c r="F2687" i="1"/>
  <c r="C2687" i="1"/>
  <c r="K2686" i="1"/>
  <c r="J2686" i="1"/>
  <c r="I2686" i="1"/>
  <c r="F2686" i="1"/>
  <c r="C2686" i="1"/>
  <c r="J2685" i="1"/>
  <c r="K2685" i="1" s="1"/>
  <c r="I2685" i="1"/>
  <c r="F2685" i="1"/>
  <c r="C2685" i="1"/>
  <c r="K2684" i="1"/>
  <c r="J2684" i="1"/>
  <c r="I2684" i="1"/>
  <c r="F2684" i="1"/>
  <c r="C2684" i="1"/>
  <c r="J2683" i="1"/>
  <c r="K2683" i="1" s="1"/>
  <c r="I2683" i="1"/>
  <c r="F2683" i="1"/>
  <c r="C2683" i="1"/>
  <c r="K2682" i="1"/>
  <c r="J2682" i="1"/>
  <c r="I2682" i="1"/>
  <c r="F2682" i="1"/>
  <c r="C2682" i="1"/>
  <c r="J2681" i="1"/>
  <c r="K2681" i="1" s="1"/>
  <c r="I2681" i="1"/>
  <c r="F2681" i="1"/>
  <c r="C2681" i="1"/>
  <c r="K2680" i="1"/>
  <c r="J2680" i="1"/>
  <c r="I2680" i="1"/>
  <c r="F2680" i="1"/>
  <c r="C2680" i="1"/>
  <c r="J2679" i="1"/>
  <c r="K2679" i="1" s="1"/>
  <c r="I2679" i="1"/>
  <c r="F2679" i="1"/>
  <c r="C2679" i="1"/>
  <c r="K2678" i="1"/>
  <c r="J2678" i="1"/>
  <c r="I2678" i="1"/>
  <c r="F2678" i="1"/>
  <c r="C2678" i="1"/>
  <c r="J2677" i="1"/>
  <c r="K2677" i="1" s="1"/>
  <c r="I2677" i="1"/>
  <c r="F2677" i="1"/>
  <c r="C2677" i="1"/>
  <c r="K2676" i="1"/>
  <c r="J2676" i="1"/>
  <c r="I2676" i="1"/>
  <c r="F2676" i="1"/>
  <c r="C2676" i="1"/>
  <c r="J2675" i="1"/>
  <c r="K2675" i="1" s="1"/>
  <c r="I2675" i="1"/>
  <c r="F2675" i="1"/>
  <c r="C2675" i="1"/>
  <c r="K2674" i="1"/>
  <c r="J2674" i="1"/>
  <c r="I2674" i="1"/>
  <c r="F2674" i="1"/>
  <c r="C2674" i="1"/>
  <c r="J2673" i="1"/>
  <c r="K2673" i="1" s="1"/>
  <c r="I2673" i="1"/>
  <c r="F2673" i="1"/>
  <c r="C2673" i="1"/>
  <c r="K2672" i="1"/>
  <c r="J2672" i="1"/>
  <c r="I2672" i="1"/>
  <c r="F2672" i="1"/>
  <c r="C2672" i="1"/>
  <c r="J2671" i="1"/>
  <c r="K2671" i="1" s="1"/>
  <c r="I2671" i="1"/>
  <c r="F2671" i="1"/>
  <c r="C2671" i="1"/>
  <c r="K2670" i="1"/>
  <c r="J2670" i="1"/>
  <c r="I2670" i="1"/>
  <c r="F2670" i="1"/>
  <c r="C2670" i="1"/>
  <c r="J2669" i="1"/>
  <c r="K2669" i="1" s="1"/>
  <c r="I2669" i="1"/>
  <c r="F2669" i="1"/>
  <c r="C2669" i="1"/>
  <c r="K2668" i="1"/>
  <c r="J2668" i="1"/>
  <c r="I2668" i="1"/>
  <c r="F2668" i="1"/>
  <c r="C2668" i="1"/>
  <c r="J2667" i="1"/>
  <c r="K2667" i="1" s="1"/>
  <c r="I2667" i="1"/>
  <c r="F2667" i="1"/>
  <c r="C2667" i="1"/>
  <c r="K2666" i="1"/>
  <c r="J2666" i="1"/>
  <c r="I2666" i="1"/>
  <c r="F2666" i="1"/>
  <c r="C2666" i="1"/>
  <c r="J2665" i="1"/>
  <c r="K2665" i="1" s="1"/>
  <c r="I2665" i="1"/>
  <c r="F2665" i="1"/>
  <c r="C2665" i="1"/>
  <c r="K2664" i="1"/>
  <c r="J2664" i="1"/>
  <c r="I2664" i="1"/>
  <c r="F2664" i="1"/>
  <c r="C2664" i="1"/>
  <c r="J2663" i="1"/>
  <c r="K2663" i="1" s="1"/>
  <c r="I2663" i="1"/>
  <c r="F2663" i="1"/>
  <c r="C2663" i="1"/>
  <c r="K2662" i="1"/>
  <c r="J2662" i="1"/>
  <c r="I2662" i="1"/>
  <c r="F2662" i="1"/>
  <c r="C2662" i="1"/>
  <c r="J2661" i="1"/>
  <c r="K2661" i="1" s="1"/>
  <c r="I2661" i="1"/>
  <c r="F2661" i="1"/>
  <c r="C2661" i="1"/>
  <c r="K2660" i="1"/>
  <c r="J2660" i="1"/>
  <c r="I2660" i="1"/>
  <c r="F2660" i="1"/>
  <c r="C2660" i="1"/>
  <c r="J2659" i="1"/>
  <c r="K2659" i="1" s="1"/>
  <c r="I2659" i="1"/>
  <c r="F2659" i="1"/>
  <c r="C2659" i="1"/>
  <c r="K2658" i="1"/>
  <c r="J2658" i="1"/>
  <c r="I2658" i="1"/>
  <c r="F2658" i="1"/>
  <c r="C2658" i="1"/>
  <c r="J2657" i="1"/>
  <c r="K2657" i="1" s="1"/>
  <c r="I2657" i="1"/>
  <c r="F2657" i="1"/>
  <c r="C2657" i="1"/>
  <c r="K2656" i="1"/>
  <c r="J2656" i="1"/>
  <c r="I2656" i="1"/>
  <c r="F2656" i="1"/>
  <c r="C2656" i="1"/>
  <c r="J2655" i="1"/>
  <c r="K2655" i="1" s="1"/>
  <c r="I2655" i="1"/>
  <c r="F2655" i="1"/>
  <c r="C2655" i="1"/>
  <c r="K2654" i="1"/>
  <c r="J2654" i="1"/>
  <c r="I2654" i="1"/>
  <c r="F2654" i="1"/>
  <c r="C2654" i="1"/>
  <c r="J2653" i="1"/>
  <c r="K2653" i="1" s="1"/>
  <c r="I2653" i="1"/>
  <c r="F2653" i="1"/>
  <c r="C2653" i="1"/>
  <c r="K2652" i="1"/>
  <c r="J2652" i="1"/>
  <c r="I2652" i="1"/>
  <c r="F2652" i="1"/>
  <c r="C2652" i="1"/>
  <c r="J2651" i="1"/>
  <c r="K2651" i="1" s="1"/>
  <c r="I2651" i="1"/>
  <c r="F2651" i="1"/>
  <c r="C2651" i="1"/>
  <c r="K2650" i="1"/>
  <c r="J2650" i="1"/>
  <c r="I2650" i="1"/>
  <c r="F2650" i="1"/>
  <c r="C2650" i="1"/>
  <c r="J2649" i="1"/>
  <c r="K2649" i="1" s="1"/>
  <c r="I2649" i="1"/>
  <c r="F2649" i="1"/>
  <c r="C2649" i="1"/>
  <c r="K2648" i="1"/>
  <c r="J2648" i="1"/>
  <c r="I2648" i="1"/>
  <c r="F2648" i="1"/>
  <c r="C2648" i="1"/>
  <c r="J2647" i="1"/>
  <c r="K2647" i="1" s="1"/>
  <c r="I2647" i="1"/>
  <c r="F2647" i="1"/>
  <c r="C2647" i="1"/>
  <c r="K2646" i="1"/>
  <c r="J2646" i="1"/>
  <c r="I2646" i="1"/>
  <c r="F2646" i="1"/>
  <c r="C2646" i="1"/>
  <c r="J2645" i="1"/>
  <c r="K2645" i="1" s="1"/>
  <c r="I2645" i="1"/>
  <c r="F2645" i="1"/>
  <c r="C2645" i="1"/>
  <c r="K2644" i="1"/>
  <c r="J2644" i="1"/>
  <c r="I2644" i="1"/>
  <c r="F2644" i="1"/>
  <c r="C2644" i="1"/>
  <c r="J2643" i="1"/>
  <c r="K2643" i="1" s="1"/>
  <c r="I2643" i="1"/>
  <c r="F2643" i="1"/>
  <c r="C2643" i="1"/>
  <c r="K2642" i="1"/>
  <c r="J2642" i="1"/>
  <c r="I2642" i="1"/>
  <c r="F2642" i="1"/>
  <c r="C2642" i="1"/>
  <c r="J2641" i="1"/>
  <c r="K2641" i="1" s="1"/>
  <c r="I2641" i="1"/>
  <c r="F2641" i="1"/>
  <c r="C2641" i="1"/>
  <c r="K2640" i="1"/>
  <c r="J2640" i="1"/>
  <c r="I2640" i="1"/>
  <c r="F2640" i="1"/>
  <c r="C2640" i="1"/>
  <c r="J2639" i="1"/>
  <c r="K2639" i="1" s="1"/>
  <c r="I2639" i="1"/>
  <c r="F2639" i="1"/>
  <c r="C2639" i="1"/>
  <c r="K2638" i="1"/>
  <c r="J2638" i="1"/>
  <c r="I2638" i="1"/>
  <c r="F2638" i="1"/>
  <c r="C2638" i="1"/>
  <c r="J2637" i="1"/>
  <c r="K2637" i="1" s="1"/>
  <c r="I2637" i="1"/>
  <c r="F2637" i="1"/>
  <c r="C2637" i="1"/>
  <c r="K2636" i="1"/>
  <c r="J2636" i="1"/>
  <c r="I2636" i="1"/>
  <c r="F2636" i="1"/>
  <c r="C2636" i="1"/>
  <c r="J2635" i="1"/>
  <c r="K2635" i="1" s="1"/>
  <c r="I2635" i="1"/>
  <c r="F2635" i="1"/>
  <c r="C2635" i="1"/>
  <c r="K2634" i="1"/>
  <c r="J2634" i="1"/>
  <c r="I2634" i="1"/>
  <c r="F2634" i="1"/>
  <c r="C2634" i="1"/>
  <c r="J2633" i="1"/>
  <c r="K2633" i="1" s="1"/>
  <c r="I2633" i="1"/>
  <c r="F2633" i="1"/>
  <c r="C2633" i="1"/>
  <c r="K2632" i="1"/>
  <c r="J2632" i="1"/>
  <c r="I2632" i="1"/>
  <c r="F2632" i="1"/>
  <c r="C2632" i="1"/>
  <c r="J2631" i="1"/>
  <c r="K2631" i="1" s="1"/>
  <c r="I2631" i="1"/>
  <c r="F2631" i="1"/>
  <c r="C2631" i="1"/>
  <c r="K2630" i="1"/>
  <c r="J2630" i="1"/>
  <c r="I2630" i="1"/>
  <c r="F2630" i="1"/>
  <c r="C2630" i="1"/>
  <c r="J2629" i="1"/>
  <c r="K2629" i="1" s="1"/>
  <c r="I2629" i="1"/>
  <c r="F2629" i="1"/>
  <c r="C2629" i="1"/>
  <c r="K2628" i="1"/>
  <c r="J2628" i="1"/>
  <c r="I2628" i="1"/>
  <c r="F2628" i="1"/>
  <c r="C2628" i="1"/>
  <c r="J2627" i="1"/>
  <c r="K2627" i="1" s="1"/>
  <c r="I2627" i="1"/>
  <c r="F2627" i="1"/>
  <c r="C2627" i="1"/>
  <c r="K2626" i="1"/>
  <c r="J2626" i="1"/>
  <c r="I2626" i="1"/>
  <c r="F2626" i="1"/>
  <c r="C2626" i="1"/>
  <c r="J2625" i="1"/>
  <c r="K2625" i="1" s="1"/>
  <c r="I2625" i="1"/>
  <c r="F2625" i="1"/>
  <c r="C2625" i="1"/>
  <c r="K2624" i="1"/>
  <c r="J2624" i="1"/>
  <c r="I2624" i="1"/>
  <c r="F2624" i="1"/>
  <c r="C2624" i="1"/>
  <c r="J2623" i="1"/>
  <c r="K2623" i="1" s="1"/>
  <c r="I2623" i="1"/>
  <c r="F2623" i="1"/>
  <c r="C2623" i="1"/>
  <c r="K2622" i="1"/>
  <c r="J2622" i="1"/>
  <c r="I2622" i="1"/>
  <c r="F2622" i="1"/>
  <c r="C2622" i="1"/>
  <c r="J2621" i="1"/>
  <c r="K2621" i="1" s="1"/>
  <c r="I2621" i="1"/>
  <c r="F2621" i="1"/>
  <c r="C2621" i="1"/>
  <c r="K2620" i="1"/>
  <c r="J2620" i="1"/>
  <c r="I2620" i="1"/>
  <c r="F2620" i="1"/>
  <c r="C2620" i="1"/>
  <c r="J2619" i="1"/>
  <c r="K2619" i="1" s="1"/>
  <c r="I2619" i="1"/>
  <c r="F2619" i="1"/>
  <c r="C2619" i="1"/>
  <c r="K2618" i="1"/>
  <c r="J2618" i="1"/>
  <c r="I2618" i="1"/>
  <c r="F2618" i="1"/>
  <c r="C2618" i="1"/>
  <c r="J2617" i="1"/>
  <c r="K2617" i="1" s="1"/>
  <c r="I2617" i="1"/>
  <c r="F2617" i="1"/>
  <c r="C2617" i="1"/>
  <c r="K2616" i="1"/>
  <c r="J2616" i="1"/>
  <c r="I2616" i="1"/>
  <c r="F2616" i="1"/>
  <c r="C2616" i="1"/>
  <c r="J2615" i="1"/>
  <c r="K2615" i="1" s="1"/>
  <c r="I2615" i="1"/>
  <c r="F2615" i="1"/>
  <c r="C2615" i="1"/>
  <c r="K2614" i="1"/>
  <c r="J2614" i="1"/>
  <c r="I2614" i="1"/>
  <c r="F2614" i="1"/>
  <c r="C2614" i="1"/>
  <c r="J2613" i="1"/>
  <c r="K2613" i="1" s="1"/>
  <c r="I2613" i="1"/>
  <c r="F2613" i="1"/>
  <c r="C2613" i="1"/>
  <c r="K2612" i="1"/>
  <c r="J2612" i="1"/>
  <c r="I2612" i="1"/>
  <c r="F2612" i="1"/>
  <c r="C2612" i="1"/>
  <c r="J2611" i="1"/>
  <c r="K2611" i="1" s="1"/>
  <c r="I2611" i="1"/>
  <c r="F2611" i="1"/>
  <c r="C2611" i="1"/>
  <c r="K2610" i="1"/>
  <c r="J2610" i="1"/>
  <c r="I2610" i="1"/>
  <c r="F2610" i="1"/>
  <c r="C2610" i="1"/>
  <c r="J2609" i="1"/>
  <c r="K2609" i="1" s="1"/>
  <c r="I2609" i="1"/>
  <c r="F2609" i="1"/>
  <c r="C2609" i="1"/>
  <c r="K2608" i="1"/>
  <c r="J2608" i="1"/>
  <c r="I2608" i="1"/>
  <c r="F2608" i="1"/>
  <c r="C2608" i="1"/>
  <c r="J2607" i="1"/>
  <c r="K2607" i="1" s="1"/>
  <c r="I2607" i="1"/>
  <c r="F2607" i="1"/>
  <c r="C2607" i="1"/>
  <c r="K2606" i="1"/>
  <c r="J2606" i="1"/>
  <c r="I2606" i="1"/>
  <c r="F2606" i="1"/>
  <c r="C2606" i="1"/>
  <c r="J2605" i="1"/>
  <c r="K2605" i="1" s="1"/>
  <c r="I2605" i="1"/>
  <c r="F2605" i="1"/>
  <c r="C2605" i="1"/>
  <c r="K2604" i="1"/>
  <c r="J2604" i="1"/>
  <c r="I2604" i="1"/>
  <c r="F2604" i="1"/>
  <c r="C2604" i="1"/>
  <c r="J2603" i="1"/>
  <c r="K2603" i="1" s="1"/>
  <c r="I2603" i="1"/>
  <c r="F2603" i="1"/>
  <c r="C2603" i="1"/>
  <c r="K2602" i="1"/>
  <c r="J2602" i="1"/>
  <c r="I2602" i="1"/>
  <c r="F2602" i="1"/>
  <c r="C2602" i="1"/>
  <c r="J2601" i="1"/>
  <c r="K2601" i="1" s="1"/>
  <c r="I2601" i="1"/>
  <c r="F2601" i="1"/>
  <c r="C2601" i="1"/>
  <c r="K2600" i="1"/>
  <c r="J2600" i="1"/>
  <c r="I2600" i="1"/>
  <c r="F2600" i="1"/>
  <c r="C2600" i="1"/>
  <c r="J2599" i="1"/>
  <c r="K2599" i="1" s="1"/>
  <c r="I2599" i="1"/>
  <c r="F2599" i="1"/>
  <c r="C2599" i="1"/>
  <c r="K2598" i="1"/>
  <c r="J2598" i="1"/>
  <c r="I2598" i="1"/>
  <c r="F2598" i="1"/>
  <c r="C2598" i="1"/>
  <c r="J2597" i="1"/>
  <c r="K2597" i="1" s="1"/>
  <c r="I2597" i="1"/>
  <c r="F2597" i="1"/>
  <c r="C2597" i="1"/>
  <c r="K2596" i="1"/>
  <c r="J2596" i="1"/>
  <c r="I2596" i="1"/>
  <c r="F2596" i="1"/>
  <c r="C2596" i="1"/>
  <c r="J2595" i="1"/>
  <c r="K2595" i="1" s="1"/>
  <c r="I2595" i="1"/>
  <c r="F2595" i="1"/>
  <c r="C2595" i="1"/>
  <c r="K2594" i="1"/>
  <c r="J2594" i="1"/>
  <c r="I2594" i="1"/>
  <c r="F2594" i="1"/>
  <c r="C2594" i="1"/>
  <c r="J2593" i="1"/>
  <c r="K2593" i="1" s="1"/>
  <c r="I2593" i="1"/>
  <c r="F2593" i="1"/>
  <c r="C2593" i="1"/>
  <c r="K2592" i="1"/>
  <c r="J2592" i="1"/>
  <c r="I2592" i="1"/>
  <c r="F2592" i="1"/>
  <c r="C2592" i="1"/>
  <c r="J2591" i="1"/>
  <c r="K2591" i="1" s="1"/>
  <c r="I2591" i="1"/>
  <c r="F2591" i="1"/>
  <c r="C2591" i="1"/>
  <c r="K2590" i="1"/>
  <c r="J2590" i="1"/>
  <c r="I2590" i="1"/>
  <c r="F2590" i="1"/>
  <c r="C2590" i="1"/>
  <c r="J2589" i="1"/>
  <c r="K2589" i="1" s="1"/>
  <c r="I2589" i="1"/>
  <c r="F2589" i="1"/>
  <c r="C2589" i="1"/>
  <c r="K2588" i="1"/>
  <c r="J2588" i="1"/>
  <c r="I2588" i="1"/>
  <c r="F2588" i="1"/>
  <c r="C2588" i="1"/>
  <c r="J2587" i="1"/>
  <c r="K2587" i="1" s="1"/>
  <c r="I2587" i="1"/>
  <c r="F2587" i="1"/>
  <c r="C2587" i="1"/>
  <c r="K2586" i="1"/>
  <c r="J2586" i="1"/>
  <c r="I2586" i="1"/>
  <c r="F2586" i="1"/>
  <c r="C2586" i="1"/>
  <c r="J2585" i="1"/>
  <c r="K2585" i="1" s="1"/>
  <c r="I2585" i="1"/>
  <c r="F2585" i="1"/>
  <c r="C2585" i="1"/>
  <c r="K2584" i="1"/>
  <c r="J2584" i="1"/>
  <c r="I2584" i="1"/>
  <c r="F2584" i="1"/>
  <c r="C2584" i="1"/>
  <c r="J2583" i="1"/>
  <c r="K2583" i="1" s="1"/>
  <c r="I2583" i="1"/>
  <c r="F2583" i="1"/>
  <c r="C2583" i="1"/>
  <c r="K2582" i="1"/>
  <c r="J2582" i="1"/>
  <c r="I2582" i="1"/>
  <c r="F2582" i="1"/>
  <c r="C2582" i="1"/>
  <c r="J2581" i="1"/>
  <c r="K2581" i="1" s="1"/>
  <c r="I2581" i="1"/>
  <c r="F2581" i="1"/>
  <c r="C2581" i="1"/>
  <c r="K2580" i="1"/>
  <c r="J2580" i="1"/>
  <c r="I2580" i="1"/>
  <c r="F2580" i="1"/>
  <c r="C2580" i="1"/>
  <c r="J2579" i="1"/>
  <c r="K2579" i="1" s="1"/>
  <c r="I2579" i="1"/>
  <c r="F2579" i="1"/>
  <c r="C2579" i="1"/>
  <c r="K2578" i="1"/>
  <c r="J2578" i="1"/>
  <c r="I2578" i="1"/>
  <c r="F2578" i="1"/>
  <c r="C2578" i="1"/>
  <c r="J2577" i="1"/>
  <c r="K2577" i="1" s="1"/>
  <c r="I2577" i="1"/>
  <c r="F2577" i="1"/>
  <c r="C2577" i="1"/>
  <c r="K2576" i="1"/>
  <c r="J2576" i="1"/>
  <c r="I2576" i="1"/>
  <c r="F2576" i="1"/>
  <c r="C2576" i="1"/>
  <c r="J2575" i="1"/>
  <c r="K2575" i="1" s="1"/>
  <c r="I2575" i="1"/>
  <c r="F2575" i="1"/>
  <c r="C2575" i="1"/>
  <c r="K2574" i="1"/>
  <c r="J2574" i="1"/>
  <c r="I2574" i="1"/>
  <c r="F2574" i="1"/>
  <c r="C2574" i="1"/>
  <c r="J2573" i="1"/>
  <c r="K2573" i="1" s="1"/>
  <c r="I2573" i="1"/>
  <c r="F2573" i="1"/>
  <c r="C2573" i="1"/>
  <c r="K2572" i="1"/>
  <c r="J2572" i="1"/>
  <c r="I2572" i="1"/>
  <c r="F2572" i="1"/>
  <c r="C2572" i="1"/>
  <c r="J2571" i="1"/>
  <c r="K2571" i="1" s="1"/>
  <c r="I2571" i="1"/>
  <c r="F2571" i="1"/>
  <c r="C2571" i="1"/>
  <c r="K2570" i="1"/>
  <c r="J2570" i="1"/>
  <c r="I2570" i="1"/>
  <c r="F2570" i="1"/>
  <c r="C2570" i="1"/>
  <c r="J2569" i="1"/>
  <c r="K2569" i="1" s="1"/>
  <c r="I2569" i="1"/>
  <c r="F2569" i="1"/>
  <c r="C2569" i="1"/>
  <c r="K2568" i="1"/>
  <c r="J2568" i="1"/>
  <c r="I2568" i="1"/>
  <c r="F2568" i="1"/>
  <c r="C2568" i="1"/>
  <c r="J2567" i="1"/>
  <c r="K2567" i="1" s="1"/>
  <c r="I2567" i="1"/>
  <c r="F2567" i="1"/>
  <c r="C2567" i="1"/>
  <c r="K2566" i="1"/>
  <c r="J2566" i="1"/>
  <c r="I2566" i="1"/>
  <c r="F2566" i="1"/>
  <c r="C2566" i="1"/>
  <c r="J2565" i="1"/>
  <c r="K2565" i="1" s="1"/>
  <c r="I2565" i="1"/>
  <c r="F2565" i="1"/>
  <c r="C2565" i="1"/>
  <c r="K2564" i="1"/>
  <c r="J2564" i="1"/>
  <c r="I2564" i="1"/>
  <c r="F2564" i="1"/>
  <c r="C2564" i="1"/>
  <c r="J2563" i="1"/>
  <c r="K2563" i="1" s="1"/>
  <c r="I2563" i="1"/>
  <c r="F2563" i="1"/>
  <c r="C2563" i="1"/>
  <c r="K2562" i="1"/>
  <c r="J2562" i="1"/>
  <c r="I2562" i="1"/>
  <c r="F2562" i="1"/>
  <c r="C2562" i="1"/>
  <c r="J2561" i="1"/>
  <c r="K2561" i="1" s="1"/>
  <c r="I2561" i="1"/>
  <c r="F2561" i="1"/>
  <c r="C2561" i="1"/>
  <c r="K2560" i="1"/>
  <c r="J2560" i="1"/>
  <c r="I2560" i="1"/>
  <c r="F2560" i="1"/>
  <c r="C2560" i="1"/>
  <c r="J2559" i="1"/>
  <c r="K2559" i="1" s="1"/>
  <c r="I2559" i="1"/>
  <c r="F2559" i="1"/>
  <c r="C2559" i="1"/>
  <c r="K2558" i="1"/>
  <c r="J2558" i="1"/>
  <c r="I2558" i="1"/>
  <c r="F2558" i="1"/>
  <c r="C2558" i="1"/>
  <c r="J2557" i="1"/>
  <c r="K2557" i="1" s="1"/>
  <c r="I2557" i="1"/>
  <c r="F2557" i="1"/>
  <c r="C2557" i="1"/>
  <c r="K2556" i="1"/>
  <c r="J2556" i="1"/>
  <c r="I2556" i="1"/>
  <c r="F2556" i="1"/>
  <c r="C2556" i="1"/>
  <c r="J2555" i="1"/>
  <c r="K2555" i="1" s="1"/>
  <c r="I2555" i="1"/>
  <c r="F2555" i="1"/>
  <c r="C2555" i="1"/>
  <c r="K2554" i="1"/>
  <c r="J2554" i="1"/>
  <c r="I2554" i="1"/>
  <c r="F2554" i="1"/>
  <c r="C2554" i="1"/>
  <c r="J2553" i="1"/>
  <c r="K2553" i="1" s="1"/>
  <c r="I2553" i="1"/>
  <c r="F2553" i="1"/>
  <c r="C2553" i="1"/>
  <c r="K2552" i="1"/>
  <c r="J2552" i="1"/>
  <c r="I2552" i="1"/>
  <c r="F2552" i="1"/>
  <c r="C2552" i="1"/>
  <c r="J2551" i="1"/>
  <c r="K2551" i="1" s="1"/>
  <c r="I2551" i="1"/>
  <c r="F2551" i="1"/>
  <c r="C2551" i="1"/>
  <c r="K2550" i="1"/>
  <c r="J2550" i="1"/>
  <c r="I2550" i="1"/>
  <c r="F2550" i="1"/>
  <c r="C2550" i="1"/>
  <c r="J2549" i="1"/>
  <c r="K2549" i="1" s="1"/>
  <c r="I2549" i="1"/>
  <c r="F2549" i="1"/>
  <c r="C2549" i="1"/>
  <c r="K2548" i="1"/>
  <c r="J2548" i="1"/>
  <c r="I2548" i="1"/>
  <c r="F2548" i="1"/>
  <c r="C2548" i="1"/>
  <c r="J2547" i="1"/>
  <c r="K2547" i="1" s="1"/>
  <c r="I2547" i="1"/>
  <c r="F2547" i="1"/>
  <c r="C2547" i="1"/>
  <c r="K2546" i="1"/>
  <c r="J2546" i="1"/>
  <c r="I2546" i="1"/>
  <c r="F2546" i="1"/>
  <c r="C2546" i="1"/>
  <c r="J2545" i="1"/>
  <c r="K2545" i="1" s="1"/>
  <c r="I2545" i="1"/>
  <c r="F2545" i="1"/>
  <c r="C2545" i="1"/>
  <c r="K2544" i="1"/>
  <c r="J2544" i="1"/>
  <c r="I2544" i="1"/>
  <c r="F2544" i="1"/>
  <c r="C2544" i="1"/>
  <c r="J2543" i="1"/>
  <c r="K2543" i="1" s="1"/>
  <c r="I2543" i="1"/>
  <c r="F2543" i="1"/>
  <c r="C2543" i="1"/>
  <c r="K2542" i="1"/>
  <c r="J2542" i="1"/>
  <c r="I2542" i="1"/>
  <c r="F2542" i="1"/>
  <c r="C2542" i="1"/>
  <c r="J2541" i="1"/>
  <c r="K2541" i="1" s="1"/>
  <c r="I2541" i="1"/>
  <c r="F2541" i="1"/>
  <c r="C2541" i="1"/>
  <c r="K2540" i="1"/>
  <c r="J2540" i="1"/>
  <c r="I2540" i="1"/>
  <c r="F2540" i="1"/>
  <c r="C2540" i="1"/>
  <c r="J2539" i="1"/>
  <c r="K2539" i="1" s="1"/>
  <c r="I2539" i="1"/>
  <c r="F2539" i="1"/>
  <c r="C2539" i="1"/>
  <c r="K2538" i="1"/>
  <c r="J2538" i="1"/>
  <c r="I2538" i="1"/>
  <c r="F2538" i="1"/>
  <c r="C2538" i="1"/>
  <c r="J2537" i="1"/>
  <c r="K2537" i="1" s="1"/>
  <c r="I2537" i="1"/>
  <c r="F2537" i="1"/>
  <c r="C2537" i="1"/>
  <c r="K2536" i="1"/>
  <c r="J2536" i="1"/>
  <c r="I2536" i="1"/>
  <c r="F2536" i="1"/>
  <c r="C2536" i="1"/>
  <c r="J2535" i="1"/>
  <c r="K2535" i="1" s="1"/>
  <c r="I2535" i="1"/>
  <c r="F2535" i="1"/>
  <c r="C2535" i="1"/>
  <c r="K2534" i="1"/>
  <c r="J2534" i="1"/>
  <c r="I2534" i="1"/>
  <c r="F2534" i="1"/>
  <c r="C2534" i="1"/>
  <c r="J2533" i="1"/>
  <c r="K2533" i="1" s="1"/>
  <c r="I2533" i="1"/>
  <c r="F2533" i="1"/>
  <c r="C2533" i="1"/>
  <c r="K2532" i="1"/>
  <c r="J2532" i="1"/>
  <c r="I2532" i="1"/>
  <c r="F2532" i="1"/>
  <c r="C2532" i="1"/>
  <c r="J2531" i="1"/>
  <c r="K2531" i="1" s="1"/>
  <c r="I2531" i="1"/>
  <c r="F2531" i="1"/>
  <c r="C2531" i="1"/>
  <c r="K2530" i="1"/>
  <c r="J2530" i="1"/>
  <c r="I2530" i="1"/>
  <c r="F2530" i="1"/>
  <c r="C2530" i="1"/>
  <c r="J2529" i="1"/>
  <c r="K2529" i="1" s="1"/>
  <c r="I2529" i="1"/>
  <c r="F2529" i="1"/>
  <c r="C2529" i="1"/>
  <c r="K2528" i="1"/>
  <c r="J2528" i="1"/>
  <c r="I2528" i="1"/>
  <c r="F2528" i="1"/>
  <c r="C2528" i="1"/>
  <c r="J2527" i="1"/>
  <c r="K2527" i="1" s="1"/>
  <c r="I2527" i="1"/>
  <c r="F2527" i="1"/>
  <c r="C2527" i="1"/>
  <c r="K2526" i="1"/>
  <c r="J2526" i="1"/>
  <c r="I2526" i="1"/>
  <c r="F2526" i="1"/>
  <c r="C2526" i="1"/>
  <c r="J2525" i="1"/>
  <c r="K2525" i="1" s="1"/>
  <c r="I2525" i="1"/>
  <c r="F2525" i="1"/>
  <c r="C2525" i="1"/>
  <c r="K2524" i="1"/>
  <c r="J2524" i="1"/>
  <c r="I2524" i="1"/>
  <c r="F2524" i="1"/>
  <c r="C2524" i="1"/>
  <c r="J2523" i="1"/>
  <c r="K2523" i="1" s="1"/>
  <c r="I2523" i="1"/>
  <c r="F2523" i="1"/>
  <c r="C2523" i="1"/>
  <c r="K2522" i="1"/>
  <c r="J2522" i="1"/>
  <c r="I2522" i="1"/>
  <c r="F2522" i="1"/>
  <c r="C2522" i="1"/>
  <c r="J2521" i="1"/>
  <c r="K2521" i="1" s="1"/>
  <c r="I2521" i="1"/>
  <c r="F2521" i="1"/>
  <c r="C2521" i="1"/>
  <c r="K2520" i="1"/>
  <c r="J2520" i="1"/>
  <c r="I2520" i="1"/>
  <c r="F2520" i="1"/>
  <c r="C2520" i="1"/>
  <c r="J2519" i="1"/>
  <c r="K2519" i="1" s="1"/>
  <c r="I2519" i="1"/>
  <c r="F2519" i="1"/>
  <c r="C2519" i="1"/>
  <c r="K2518" i="1"/>
  <c r="J2518" i="1"/>
  <c r="I2518" i="1"/>
  <c r="F2518" i="1"/>
  <c r="C2518" i="1"/>
  <c r="J2517" i="1"/>
  <c r="K2517" i="1" s="1"/>
  <c r="I2517" i="1"/>
  <c r="F2517" i="1"/>
  <c r="C2517" i="1"/>
  <c r="K2516" i="1"/>
  <c r="J2516" i="1"/>
  <c r="I2516" i="1"/>
  <c r="F2516" i="1"/>
  <c r="C2516" i="1"/>
  <c r="J2515" i="1"/>
  <c r="K2515" i="1" s="1"/>
  <c r="I2515" i="1"/>
  <c r="F2515" i="1"/>
  <c r="C2515" i="1"/>
  <c r="K2514" i="1"/>
  <c r="J2514" i="1"/>
  <c r="I2514" i="1"/>
  <c r="F2514" i="1"/>
  <c r="C2514" i="1"/>
  <c r="J2513" i="1"/>
  <c r="K2513" i="1" s="1"/>
  <c r="I2513" i="1"/>
  <c r="F2513" i="1"/>
  <c r="C2513" i="1"/>
  <c r="K2512" i="1"/>
  <c r="J2512" i="1"/>
  <c r="I2512" i="1"/>
  <c r="F2512" i="1"/>
  <c r="C2512" i="1"/>
  <c r="J2511" i="1"/>
  <c r="K2511" i="1" s="1"/>
  <c r="I2511" i="1"/>
  <c r="F2511" i="1"/>
  <c r="C2511" i="1"/>
  <c r="K2510" i="1"/>
  <c r="J2510" i="1"/>
  <c r="I2510" i="1"/>
  <c r="F2510" i="1"/>
  <c r="C2510" i="1"/>
  <c r="J2509" i="1"/>
  <c r="K2509" i="1" s="1"/>
  <c r="I2509" i="1"/>
  <c r="F2509" i="1"/>
  <c r="C2509" i="1"/>
  <c r="K2508" i="1"/>
  <c r="J2508" i="1"/>
  <c r="I2508" i="1"/>
  <c r="F2508" i="1"/>
  <c r="C2508" i="1"/>
  <c r="J2507" i="1"/>
  <c r="K2507" i="1" s="1"/>
  <c r="I2507" i="1"/>
  <c r="F2507" i="1"/>
  <c r="C2507" i="1"/>
  <c r="K2506" i="1"/>
  <c r="J2506" i="1"/>
  <c r="I2506" i="1"/>
  <c r="F2506" i="1"/>
  <c r="C2506" i="1"/>
  <c r="J2505" i="1"/>
  <c r="K2505" i="1" s="1"/>
  <c r="I2505" i="1"/>
  <c r="F2505" i="1"/>
  <c r="C2505" i="1"/>
  <c r="K2504" i="1"/>
  <c r="J2504" i="1"/>
  <c r="I2504" i="1"/>
  <c r="F2504" i="1"/>
  <c r="C2504" i="1"/>
  <c r="J2503" i="1"/>
  <c r="K2503" i="1" s="1"/>
  <c r="I2503" i="1"/>
  <c r="F2503" i="1"/>
  <c r="C2503" i="1"/>
  <c r="K2502" i="1"/>
  <c r="J2502" i="1"/>
  <c r="I2502" i="1"/>
  <c r="F2502" i="1"/>
  <c r="C2502" i="1"/>
  <c r="J2501" i="1"/>
  <c r="K2501" i="1" s="1"/>
  <c r="I2501" i="1"/>
  <c r="F2501" i="1"/>
  <c r="C2501" i="1"/>
  <c r="K2500" i="1"/>
  <c r="J2500" i="1"/>
  <c r="I2500" i="1"/>
  <c r="F2500" i="1"/>
  <c r="C2500" i="1"/>
  <c r="J2499" i="1"/>
  <c r="K2499" i="1" s="1"/>
  <c r="I2499" i="1"/>
  <c r="F2499" i="1"/>
  <c r="C2499" i="1"/>
  <c r="K2498" i="1"/>
  <c r="J2498" i="1"/>
  <c r="I2498" i="1"/>
  <c r="F2498" i="1"/>
  <c r="C2498" i="1"/>
  <c r="J2497" i="1"/>
  <c r="K2497" i="1" s="1"/>
  <c r="I2497" i="1"/>
  <c r="F2497" i="1"/>
  <c r="C2497" i="1"/>
  <c r="K2496" i="1"/>
  <c r="J2496" i="1"/>
  <c r="I2496" i="1"/>
  <c r="F2496" i="1"/>
  <c r="C2496" i="1"/>
  <c r="J2495" i="1"/>
  <c r="K2495" i="1" s="1"/>
  <c r="I2495" i="1"/>
  <c r="F2495" i="1"/>
  <c r="C2495" i="1"/>
  <c r="K2494" i="1"/>
  <c r="J2494" i="1"/>
  <c r="I2494" i="1"/>
  <c r="F2494" i="1"/>
  <c r="C2494" i="1"/>
  <c r="J2493" i="1"/>
  <c r="K2493" i="1" s="1"/>
  <c r="I2493" i="1"/>
  <c r="F2493" i="1"/>
  <c r="C2493" i="1"/>
  <c r="K2492" i="1"/>
  <c r="J2492" i="1"/>
  <c r="I2492" i="1"/>
  <c r="F2492" i="1"/>
  <c r="C2492" i="1"/>
  <c r="J2491" i="1"/>
  <c r="K2491" i="1" s="1"/>
  <c r="I2491" i="1"/>
  <c r="F2491" i="1"/>
  <c r="C2491" i="1"/>
  <c r="K2490" i="1"/>
  <c r="J2490" i="1"/>
  <c r="I2490" i="1"/>
  <c r="F2490" i="1"/>
  <c r="C2490" i="1"/>
  <c r="J2489" i="1"/>
  <c r="K2489" i="1" s="1"/>
  <c r="I2489" i="1"/>
  <c r="F2489" i="1"/>
  <c r="C2489" i="1"/>
  <c r="K2488" i="1"/>
  <c r="J2488" i="1"/>
  <c r="I2488" i="1"/>
  <c r="F2488" i="1"/>
  <c r="C2488" i="1"/>
  <c r="J2487" i="1"/>
  <c r="K2487" i="1" s="1"/>
  <c r="I2487" i="1"/>
  <c r="F2487" i="1"/>
  <c r="C2487" i="1"/>
  <c r="K2486" i="1"/>
  <c r="J2486" i="1"/>
  <c r="I2486" i="1"/>
  <c r="F2486" i="1"/>
  <c r="C2486" i="1"/>
  <c r="J2485" i="1"/>
  <c r="K2485" i="1" s="1"/>
  <c r="I2485" i="1"/>
  <c r="F2485" i="1"/>
  <c r="C2485" i="1"/>
  <c r="K2484" i="1"/>
  <c r="J2484" i="1"/>
  <c r="I2484" i="1"/>
  <c r="F2484" i="1"/>
  <c r="C2484" i="1"/>
  <c r="J2483" i="1"/>
  <c r="K2483" i="1" s="1"/>
  <c r="I2483" i="1"/>
  <c r="F2483" i="1"/>
  <c r="C2483" i="1"/>
  <c r="K2482" i="1"/>
  <c r="J2482" i="1"/>
  <c r="I2482" i="1"/>
  <c r="F2482" i="1"/>
  <c r="C2482" i="1"/>
  <c r="J2481" i="1"/>
  <c r="K2481" i="1" s="1"/>
  <c r="I2481" i="1"/>
  <c r="F2481" i="1"/>
  <c r="C2481" i="1"/>
  <c r="K2480" i="1"/>
  <c r="J2480" i="1"/>
  <c r="I2480" i="1"/>
  <c r="F2480" i="1"/>
  <c r="C2480" i="1"/>
  <c r="J2479" i="1"/>
  <c r="K2479" i="1" s="1"/>
  <c r="I2479" i="1"/>
  <c r="F2479" i="1"/>
  <c r="C2479" i="1"/>
  <c r="K2478" i="1"/>
  <c r="J2478" i="1"/>
  <c r="I2478" i="1"/>
  <c r="F2478" i="1"/>
  <c r="C2478" i="1"/>
  <c r="J2477" i="1"/>
  <c r="K2477" i="1" s="1"/>
  <c r="I2477" i="1"/>
  <c r="F2477" i="1"/>
  <c r="C2477" i="1"/>
  <c r="K2476" i="1"/>
  <c r="J2476" i="1"/>
  <c r="I2476" i="1"/>
  <c r="F2476" i="1"/>
  <c r="C2476" i="1"/>
  <c r="J2475" i="1"/>
  <c r="K2475" i="1" s="1"/>
  <c r="I2475" i="1"/>
  <c r="F2475" i="1"/>
  <c r="C2475" i="1"/>
  <c r="K2474" i="1"/>
  <c r="J2474" i="1"/>
  <c r="I2474" i="1"/>
  <c r="F2474" i="1"/>
  <c r="C2474" i="1"/>
  <c r="J2473" i="1"/>
  <c r="K2473" i="1" s="1"/>
  <c r="I2473" i="1"/>
  <c r="F2473" i="1"/>
  <c r="C2473" i="1"/>
  <c r="K2472" i="1"/>
  <c r="J2472" i="1"/>
  <c r="I2472" i="1"/>
  <c r="F2472" i="1"/>
  <c r="C2472" i="1"/>
  <c r="J2471" i="1"/>
  <c r="K2471" i="1" s="1"/>
  <c r="I2471" i="1"/>
  <c r="F2471" i="1"/>
  <c r="C2471" i="1"/>
  <c r="K2470" i="1"/>
  <c r="J2470" i="1"/>
  <c r="I2470" i="1"/>
  <c r="F2470" i="1"/>
  <c r="C2470" i="1"/>
  <c r="J2469" i="1"/>
  <c r="K2469" i="1" s="1"/>
  <c r="I2469" i="1"/>
  <c r="F2469" i="1"/>
  <c r="C2469" i="1"/>
  <c r="K2468" i="1"/>
  <c r="J2468" i="1"/>
  <c r="I2468" i="1"/>
  <c r="F2468" i="1"/>
  <c r="C2468" i="1"/>
  <c r="J2467" i="1"/>
  <c r="K2467" i="1" s="1"/>
  <c r="I2467" i="1"/>
  <c r="F2467" i="1"/>
  <c r="C2467" i="1"/>
  <c r="K2466" i="1"/>
  <c r="J2466" i="1"/>
  <c r="I2466" i="1"/>
  <c r="F2466" i="1"/>
  <c r="C2466" i="1"/>
  <c r="J2465" i="1"/>
  <c r="K2465" i="1" s="1"/>
  <c r="I2465" i="1"/>
  <c r="F2465" i="1"/>
  <c r="C2465" i="1"/>
  <c r="K2464" i="1"/>
  <c r="J2464" i="1"/>
  <c r="I2464" i="1"/>
  <c r="F2464" i="1"/>
  <c r="C2464" i="1"/>
  <c r="J2463" i="1"/>
  <c r="K2463" i="1" s="1"/>
  <c r="I2463" i="1"/>
  <c r="F2463" i="1"/>
  <c r="C2463" i="1"/>
  <c r="K2462" i="1"/>
  <c r="J2462" i="1"/>
  <c r="I2462" i="1"/>
  <c r="F2462" i="1"/>
  <c r="C2462" i="1"/>
  <c r="J2461" i="1"/>
  <c r="K2461" i="1" s="1"/>
  <c r="I2461" i="1"/>
  <c r="F2461" i="1"/>
  <c r="C2461" i="1"/>
  <c r="K2460" i="1"/>
  <c r="J2460" i="1"/>
  <c r="I2460" i="1"/>
  <c r="F2460" i="1"/>
  <c r="C2460" i="1"/>
  <c r="J2459" i="1"/>
  <c r="K2459" i="1" s="1"/>
  <c r="I2459" i="1"/>
  <c r="F2459" i="1"/>
  <c r="C2459" i="1"/>
  <c r="K2458" i="1"/>
  <c r="J2458" i="1"/>
  <c r="I2458" i="1"/>
  <c r="F2458" i="1"/>
  <c r="C2458" i="1"/>
  <c r="J2457" i="1"/>
  <c r="K2457" i="1" s="1"/>
  <c r="I2457" i="1"/>
  <c r="F2457" i="1"/>
  <c r="C2457" i="1"/>
  <c r="K2456" i="1"/>
  <c r="J2456" i="1"/>
  <c r="I2456" i="1"/>
  <c r="F2456" i="1"/>
  <c r="C2456" i="1"/>
  <c r="J2455" i="1"/>
  <c r="K2455" i="1" s="1"/>
  <c r="I2455" i="1"/>
  <c r="F2455" i="1"/>
  <c r="C2455" i="1"/>
  <c r="K2454" i="1"/>
  <c r="J2454" i="1"/>
  <c r="I2454" i="1"/>
  <c r="F2454" i="1"/>
  <c r="C2454" i="1"/>
  <c r="J2453" i="1"/>
  <c r="K2453" i="1" s="1"/>
  <c r="I2453" i="1"/>
  <c r="F2453" i="1"/>
  <c r="C2453" i="1"/>
  <c r="K2452" i="1"/>
  <c r="J2452" i="1"/>
  <c r="I2452" i="1"/>
  <c r="F2452" i="1"/>
  <c r="C2452" i="1"/>
  <c r="J2451" i="1"/>
  <c r="K2451" i="1" s="1"/>
  <c r="I2451" i="1"/>
  <c r="F2451" i="1"/>
  <c r="C2451" i="1"/>
  <c r="K2450" i="1"/>
  <c r="J2450" i="1"/>
  <c r="I2450" i="1"/>
  <c r="F2450" i="1"/>
  <c r="C2450" i="1"/>
  <c r="J2449" i="1"/>
  <c r="K2449" i="1" s="1"/>
  <c r="I2449" i="1"/>
  <c r="F2449" i="1"/>
  <c r="C2449" i="1"/>
  <c r="K2448" i="1"/>
  <c r="J2448" i="1"/>
  <c r="I2448" i="1"/>
  <c r="F2448" i="1"/>
  <c r="C2448" i="1"/>
  <c r="J2447" i="1"/>
  <c r="K2447" i="1" s="1"/>
  <c r="I2447" i="1"/>
  <c r="F2447" i="1"/>
  <c r="C2447" i="1"/>
  <c r="K2446" i="1"/>
  <c r="J2446" i="1"/>
  <c r="I2446" i="1"/>
  <c r="F2446" i="1"/>
  <c r="C2446" i="1"/>
  <c r="J2445" i="1"/>
  <c r="K2445" i="1" s="1"/>
  <c r="I2445" i="1"/>
  <c r="F2445" i="1"/>
  <c r="C2445" i="1"/>
  <c r="K2444" i="1"/>
  <c r="J2444" i="1"/>
  <c r="I2444" i="1"/>
  <c r="F2444" i="1"/>
  <c r="C2444" i="1"/>
  <c r="J2443" i="1"/>
  <c r="K2443" i="1" s="1"/>
  <c r="I2443" i="1"/>
  <c r="F2443" i="1"/>
  <c r="C2443" i="1"/>
  <c r="K2442" i="1"/>
  <c r="J2442" i="1"/>
  <c r="I2442" i="1"/>
  <c r="F2442" i="1"/>
  <c r="C2442" i="1"/>
  <c r="J2441" i="1"/>
  <c r="K2441" i="1" s="1"/>
  <c r="I2441" i="1"/>
  <c r="F2441" i="1"/>
  <c r="C2441" i="1"/>
  <c r="K2440" i="1"/>
  <c r="J2440" i="1"/>
  <c r="I2440" i="1"/>
  <c r="F2440" i="1"/>
  <c r="C2440" i="1"/>
  <c r="J2439" i="1"/>
  <c r="K2439" i="1" s="1"/>
  <c r="I2439" i="1"/>
  <c r="F2439" i="1"/>
  <c r="C2439" i="1"/>
  <c r="K2438" i="1"/>
  <c r="J2438" i="1"/>
  <c r="I2438" i="1"/>
  <c r="F2438" i="1"/>
  <c r="C2438" i="1"/>
  <c r="J2437" i="1"/>
  <c r="K2437" i="1" s="1"/>
  <c r="I2437" i="1"/>
  <c r="F2437" i="1"/>
  <c r="C2437" i="1"/>
  <c r="K2436" i="1"/>
  <c r="J2436" i="1"/>
  <c r="I2436" i="1"/>
  <c r="F2436" i="1"/>
  <c r="C2436" i="1"/>
  <c r="J2435" i="1"/>
  <c r="K2435" i="1" s="1"/>
  <c r="I2435" i="1"/>
  <c r="F2435" i="1"/>
  <c r="C2435" i="1"/>
  <c r="K2434" i="1"/>
  <c r="J2434" i="1"/>
  <c r="I2434" i="1"/>
  <c r="F2434" i="1"/>
  <c r="C2434" i="1"/>
  <c r="J2433" i="1"/>
  <c r="K2433" i="1" s="1"/>
  <c r="I2433" i="1"/>
  <c r="F2433" i="1"/>
  <c r="C2433" i="1"/>
  <c r="K2432" i="1"/>
  <c r="J2432" i="1"/>
  <c r="I2432" i="1"/>
  <c r="F2432" i="1"/>
  <c r="C2432" i="1"/>
  <c r="J2431" i="1"/>
  <c r="K2431" i="1" s="1"/>
  <c r="I2431" i="1"/>
  <c r="F2431" i="1"/>
  <c r="C2431" i="1"/>
  <c r="K2430" i="1"/>
  <c r="J2430" i="1"/>
  <c r="I2430" i="1"/>
  <c r="F2430" i="1"/>
  <c r="C2430" i="1"/>
  <c r="J2429" i="1"/>
  <c r="K2429" i="1" s="1"/>
  <c r="I2429" i="1"/>
  <c r="F2429" i="1"/>
  <c r="C2429" i="1"/>
  <c r="K2428" i="1"/>
  <c r="J2428" i="1"/>
  <c r="I2428" i="1"/>
  <c r="F2428" i="1"/>
  <c r="C2428" i="1"/>
  <c r="J2427" i="1"/>
  <c r="K2427" i="1" s="1"/>
  <c r="I2427" i="1"/>
  <c r="F2427" i="1"/>
  <c r="C2427" i="1"/>
  <c r="K2426" i="1"/>
  <c r="J2426" i="1"/>
  <c r="I2426" i="1"/>
  <c r="F2426" i="1"/>
  <c r="C2426" i="1"/>
  <c r="J2425" i="1"/>
  <c r="K2425" i="1" s="1"/>
  <c r="I2425" i="1"/>
  <c r="F2425" i="1"/>
  <c r="C2425" i="1"/>
  <c r="K2424" i="1"/>
  <c r="J2424" i="1"/>
  <c r="I2424" i="1"/>
  <c r="F2424" i="1"/>
  <c r="C2424" i="1"/>
  <c r="J2423" i="1"/>
  <c r="K2423" i="1" s="1"/>
  <c r="I2423" i="1"/>
  <c r="F2423" i="1"/>
  <c r="C2423" i="1"/>
  <c r="K2422" i="1"/>
  <c r="J2422" i="1"/>
  <c r="I2422" i="1"/>
  <c r="F2422" i="1"/>
  <c r="C2422" i="1"/>
  <c r="J2421" i="1"/>
  <c r="K2421" i="1" s="1"/>
  <c r="I2421" i="1"/>
  <c r="F2421" i="1"/>
  <c r="C2421" i="1"/>
  <c r="K2420" i="1"/>
  <c r="J2420" i="1"/>
  <c r="I2420" i="1"/>
  <c r="F2420" i="1"/>
  <c r="C2420" i="1"/>
  <c r="J2419" i="1"/>
  <c r="K2419" i="1" s="1"/>
  <c r="I2419" i="1"/>
  <c r="F2419" i="1"/>
  <c r="C2419" i="1"/>
  <c r="K2418" i="1"/>
  <c r="J2418" i="1"/>
  <c r="I2418" i="1"/>
  <c r="F2418" i="1"/>
  <c r="C2418" i="1"/>
  <c r="J2417" i="1"/>
  <c r="K2417" i="1" s="1"/>
  <c r="I2417" i="1"/>
  <c r="F2417" i="1"/>
  <c r="C2417" i="1"/>
  <c r="K2416" i="1"/>
  <c r="J2416" i="1"/>
  <c r="I2416" i="1"/>
  <c r="F2416" i="1"/>
  <c r="C2416" i="1"/>
  <c r="J2415" i="1"/>
  <c r="K2415" i="1" s="1"/>
  <c r="I2415" i="1"/>
  <c r="F2415" i="1"/>
  <c r="C2415" i="1"/>
  <c r="K2414" i="1"/>
  <c r="J2414" i="1"/>
  <c r="I2414" i="1"/>
  <c r="F2414" i="1"/>
  <c r="C2414" i="1"/>
  <c r="J2413" i="1"/>
  <c r="K2413" i="1" s="1"/>
  <c r="I2413" i="1"/>
  <c r="F2413" i="1"/>
  <c r="C2413" i="1"/>
  <c r="K2412" i="1"/>
  <c r="J2412" i="1"/>
  <c r="I2412" i="1"/>
  <c r="F2412" i="1"/>
  <c r="C2412" i="1"/>
  <c r="J2411" i="1"/>
  <c r="K2411" i="1" s="1"/>
  <c r="I2411" i="1"/>
  <c r="F2411" i="1"/>
  <c r="C2411" i="1"/>
  <c r="K2410" i="1"/>
  <c r="J2410" i="1"/>
  <c r="I2410" i="1"/>
  <c r="F2410" i="1"/>
  <c r="C2410" i="1"/>
  <c r="J2409" i="1"/>
  <c r="K2409" i="1" s="1"/>
  <c r="I2409" i="1"/>
  <c r="F2409" i="1"/>
  <c r="C2409" i="1"/>
  <c r="K2408" i="1"/>
  <c r="J2408" i="1"/>
  <c r="I2408" i="1"/>
  <c r="F2408" i="1"/>
  <c r="C2408" i="1"/>
  <c r="J2407" i="1"/>
  <c r="K2407" i="1" s="1"/>
  <c r="I2407" i="1"/>
  <c r="F2407" i="1"/>
  <c r="C2407" i="1"/>
  <c r="K2406" i="1"/>
  <c r="J2406" i="1"/>
  <c r="I2406" i="1"/>
  <c r="F2406" i="1"/>
  <c r="C2406" i="1"/>
  <c r="J2405" i="1"/>
  <c r="K2405" i="1" s="1"/>
  <c r="I2405" i="1"/>
  <c r="F2405" i="1"/>
  <c r="C2405" i="1"/>
  <c r="K2404" i="1"/>
  <c r="J2404" i="1"/>
  <c r="I2404" i="1"/>
  <c r="F2404" i="1"/>
  <c r="C2404" i="1"/>
  <c r="J2403" i="1"/>
  <c r="K2403" i="1" s="1"/>
  <c r="I2403" i="1"/>
  <c r="F2403" i="1"/>
  <c r="C2403" i="1"/>
  <c r="K2402" i="1"/>
  <c r="J2402" i="1"/>
  <c r="I2402" i="1"/>
  <c r="F2402" i="1"/>
  <c r="C2402" i="1"/>
  <c r="J2401" i="1"/>
  <c r="K2401" i="1" s="1"/>
  <c r="I2401" i="1"/>
  <c r="F2401" i="1"/>
  <c r="C2401" i="1"/>
  <c r="K2400" i="1"/>
  <c r="J2400" i="1"/>
  <c r="I2400" i="1"/>
  <c r="F2400" i="1"/>
  <c r="C2400" i="1"/>
  <c r="J2399" i="1"/>
  <c r="K2399" i="1" s="1"/>
  <c r="I2399" i="1"/>
  <c r="F2399" i="1"/>
  <c r="C2399" i="1"/>
  <c r="K2398" i="1"/>
  <c r="J2398" i="1"/>
  <c r="I2398" i="1"/>
  <c r="F2398" i="1"/>
  <c r="C2398" i="1"/>
  <c r="J2397" i="1"/>
  <c r="K2397" i="1" s="1"/>
  <c r="I2397" i="1"/>
  <c r="F2397" i="1"/>
  <c r="C2397" i="1"/>
  <c r="K2396" i="1"/>
  <c r="J2396" i="1"/>
  <c r="I2396" i="1"/>
  <c r="F2396" i="1"/>
  <c r="C2396" i="1"/>
  <c r="J2395" i="1"/>
  <c r="K2395" i="1" s="1"/>
  <c r="I2395" i="1"/>
  <c r="F2395" i="1"/>
  <c r="C2395" i="1"/>
  <c r="K2394" i="1"/>
  <c r="J2394" i="1"/>
  <c r="I2394" i="1"/>
  <c r="F2394" i="1"/>
  <c r="C2394" i="1"/>
  <c r="J2393" i="1"/>
  <c r="K2393" i="1" s="1"/>
  <c r="I2393" i="1"/>
  <c r="F2393" i="1"/>
  <c r="C2393" i="1"/>
  <c r="K2392" i="1"/>
  <c r="J2392" i="1"/>
  <c r="I2392" i="1"/>
  <c r="F2392" i="1"/>
  <c r="C2392" i="1"/>
  <c r="J2391" i="1"/>
  <c r="K2391" i="1" s="1"/>
  <c r="I2391" i="1"/>
  <c r="F2391" i="1"/>
  <c r="C2391" i="1"/>
  <c r="K2390" i="1"/>
  <c r="J2390" i="1"/>
  <c r="I2390" i="1"/>
  <c r="F2390" i="1"/>
  <c r="C2390" i="1"/>
  <c r="J2389" i="1"/>
  <c r="K2389" i="1" s="1"/>
  <c r="I2389" i="1"/>
  <c r="F2389" i="1"/>
  <c r="C2389" i="1"/>
  <c r="K2388" i="1"/>
  <c r="J2388" i="1"/>
  <c r="I2388" i="1"/>
  <c r="F2388" i="1"/>
  <c r="C2388" i="1"/>
  <c r="J2387" i="1"/>
  <c r="K2387" i="1" s="1"/>
  <c r="I2387" i="1"/>
  <c r="F2387" i="1"/>
  <c r="C2387" i="1"/>
  <c r="K2386" i="1"/>
  <c r="J2386" i="1"/>
  <c r="I2386" i="1"/>
  <c r="F2386" i="1"/>
  <c r="C2386" i="1"/>
  <c r="J2385" i="1"/>
  <c r="K2385" i="1" s="1"/>
  <c r="I2385" i="1"/>
  <c r="F2385" i="1"/>
  <c r="C2385" i="1"/>
  <c r="K2384" i="1"/>
  <c r="J2384" i="1"/>
  <c r="I2384" i="1"/>
  <c r="F2384" i="1"/>
  <c r="C2384" i="1"/>
  <c r="J2383" i="1"/>
  <c r="K2383" i="1" s="1"/>
  <c r="I2383" i="1"/>
  <c r="F2383" i="1"/>
  <c r="C2383" i="1"/>
  <c r="K2382" i="1"/>
  <c r="J2382" i="1"/>
  <c r="I2382" i="1"/>
  <c r="F2382" i="1"/>
  <c r="C2382" i="1"/>
  <c r="J2381" i="1"/>
  <c r="K2381" i="1" s="1"/>
  <c r="I2381" i="1"/>
  <c r="F2381" i="1"/>
  <c r="C2381" i="1"/>
  <c r="K2380" i="1"/>
  <c r="J2380" i="1"/>
  <c r="I2380" i="1"/>
  <c r="F2380" i="1"/>
  <c r="C2380" i="1"/>
  <c r="J2379" i="1"/>
  <c r="K2379" i="1" s="1"/>
  <c r="I2379" i="1"/>
  <c r="F2379" i="1"/>
  <c r="C2379" i="1"/>
  <c r="K2378" i="1"/>
  <c r="J2378" i="1"/>
  <c r="I2378" i="1"/>
  <c r="F2378" i="1"/>
  <c r="C2378" i="1"/>
  <c r="J2377" i="1"/>
  <c r="K2377" i="1" s="1"/>
  <c r="I2377" i="1"/>
  <c r="F2377" i="1"/>
  <c r="C2377" i="1"/>
  <c r="K2376" i="1"/>
  <c r="J2376" i="1"/>
  <c r="I2376" i="1"/>
  <c r="F2376" i="1"/>
  <c r="C2376" i="1"/>
  <c r="J2375" i="1"/>
  <c r="K2375" i="1" s="1"/>
  <c r="I2375" i="1"/>
  <c r="F2375" i="1"/>
  <c r="C2375" i="1"/>
  <c r="K2374" i="1"/>
  <c r="J2374" i="1"/>
  <c r="I2374" i="1"/>
  <c r="F2374" i="1"/>
  <c r="C2374" i="1"/>
  <c r="J2373" i="1"/>
  <c r="K2373" i="1" s="1"/>
  <c r="I2373" i="1"/>
  <c r="F2373" i="1"/>
  <c r="C2373" i="1"/>
  <c r="K2372" i="1"/>
  <c r="J2372" i="1"/>
  <c r="I2372" i="1"/>
  <c r="F2372" i="1"/>
  <c r="C2372" i="1"/>
  <c r="J2371" i="1"/>
  <c r="K2371" i="1" s="1"/>
  <c r="I2371" i="1"/>
  <c r="F2371" i="1"/>
  <c r="C2371" i="1"/>
  <c r="K2370" i="1"/>
  <c r="J2370" i="1"/>
  <c r="I2370" i="1"/>
  <c r="F2370" i="1"/>
  <c r="C2370" i="1"/>
  <c r="J2369" i="1"/>
  <c r="K2369" i="1" s="1"/>
  <c r="I2369" i="1"/>
  <c r="F2369" i="1"/>
  <c r="C2369" i="1"/>
  <c r="K2368" i="1"/>
  <c r="J2368" i="1"/>
  <c r="I2368" i="1"/>
  <c r="F2368" i="1"/>
  <c r="C2368" i="1"/>
  <c r="J2367" i="1"/>
  <c r="K2367" i="1" s="1"/>
  <c r="I2367" i="1"/>
  <c r="F2367" i="1"/>
  <c r="C2367" i="1"/>
  <c r="K2366" i="1"/>
  <c r="J2366" i="1"/>
  <c r="I2366" i="1"/>
  <c r="F2366" i="1"/>
  <c r="C2366" i="1"/>
  <c r="J2365" i="1"/>
  <c r="K2365" i="1" s="1"/>
  <c r="I2365" i="1"/>
  <c r="F2365" i="1"/>
  <c r="C2365" i="1"/>
  <c r="K2364" i="1"/>
  <c r="J2364" i="1"/>
  <c r="I2364" i="1"/>
  <c r="F2364" i="1"/>
  <c r="C2364" i="1"/>
  <c r="J2363" i="1"/>
  <c r="K2363" i="1" s="1"/>
  <c r="I2363" i="1"/>
  <c r="F2363" i="1"/>
  <c r="C2363" i="1"/>
  <c r="K2362" i="1"/>
  <c r="J2362" i="1"/>
  <c r="I2362" i="1"/>
  <c r="F2362" i="1"/>
  <c r="C2362" i="1"/>
  <c r="J2361" i="1"/>
  <c r="K2361" i="1" s="1"/>
  <c r="I2361" i="1"/>
  <c r="F2361" i="1"/>
  <c r="C2361" i="1"/>
  <c r="K2360" i="1"/>
  <c r="J2360" i="1"/>
  <c r="I2360" i="1"/>
  <c r="F2360" i="1"/>
  <c r="C2360" i="1"/>
  <c r="J2359" i="1"/>
  <c r="K2359" i="1" s="1"/>
  <c r="I2359" i="1"/>
  <c r="F2359" i="1"/>
  <c r="C2359" i="1"/>
  <c r="K2358" i="1"/>
  <c r="J2358" i="1"/>
  <c r="I2358" i="1"/>
  <c r="F2358" i="1"/>
  <c r="C2358" i="1"/>
  <c r="J2357" i="1"/>
  <c r="K2357" i="1" s="1"/>
  <c r="I2357" i="1"/>
  <c r="F2357" i="1"/>
  <c r="C2357" i="1"/>
  <c r="K2356" i="1"/>
  <c r="J2356" i="1"/>
  <c r="I2356" i="1"/>
  <c r="F2356" i="1"/>
  <c r="C2356" i="1"/>
  <c r="J2355" i="1"/>
  <c r="K2355" i="1" s="1"/>
  <c r="I2355" i="1"/>
  <c r="F2355" i="1"/>
  <c r="C2355" i="1"/>
  <c r="K2354" i="1"/>
  <c r="J2354" i="1"/>
  <c r="I2354" i="1"/>
  <c r="F2354" i="1"/>
  <c r="C2354" i="1"/>
  <c r="J2353" i="1"/>
  <c r="K2353" i="1" s="1"/>
  <c r="I2353" i="1"/>
  <c r="F2353" i="1"/>
  <c r="C2353" i="1"/>
  <c r="K2352" i="1"/>
  <c r="J2352" i="1"/>
  <c r="I2352" i="1"/>
  <c r="F2352" i="1"/>
  <c r="C2352" i="1"/>
  <c r="J2351" i="1"/>
  <c r="K2351" i="1" s="1"/>
  <c r="I2351" i="1"/>
  <c r="F2351" i="1"/>
  <c r="C2351" i="1"/>
  <c r="K2350" i="1"/>
  <c r="J2350" i="1"/>
  <c r="I2350" i="1"/>
  <c r="F2350" i="1"/>
  <c r="C2350" i="1"/>
  <c r="J2349" i="1"/>
  <c r="K2349" i="1" s="1"/>
  <c r="I2349" i="1"/>
  <c r="F2349" i="1"/>
  <c r="C2349" i="1"/>
  <c r="K2348" i="1"/>
  <c r="J2348" i="1"/>
  <c r="I2348" i="1"/>
  <c r="F2348" i="1"/>
  <c r="C2348" i="1"/>
  <c r="J2347" i="1"/>
  <c r="K2347" i="1" s="1"/>
  <c r="I2347" i="1"/>
  <c r="F2347" i="1"/>
  <c r="C2347" i="1"/>
  <c r="K2346" i="1"/>
  <c r="J2346" i="1"/>
  <c r="I2346" i="1"/>
  <c r="F2346" i="1"/>
  <c r="C2346" i="1"/>
  <c r="J2345" i="1"/>
  <c r="K2345" i="1" s="1"/>
  <c r="I2345" i="1"/>
  <c r="F2345" i="1"/>
  <c r="C2345" i="1"/>
  <c r="K2344" i="1"/>
  <c r="J2344" i="1"/>
  <c r="I2344" i="1"/>
  <c r="F2344" i="1"/>
  <c r="C2344" i="1"/>
  <c r="J2343" i="1"/>
  <c r="K2343" i="1" s="1"/>
  <c r="I2343" i="1"/>
  <c r="F2343" i="1"/>
  <c r="C2343" i="1"/>
  <c r="K2342" i="1"/>
  <c r="J2342" i="1"/>
  <c r="I2342" i="1"/>
  <c r="F2342" i="1"/>
  <c r="C2342" i="1"/>
  <c r="J2341" i="1"/>
  <c r="K2341" i="1" s="1"/>
  <c r="I2341" i="1"/>
  <c r="F2341" i="1"/>
  <c r="C2341" i="1"/>
  <c r="K2340" i="1"/>
  <c r="J2340" i="1"/>
  <c r="I2340" i="1"/>
  <c r="F2340" i="1"/>
  <c r="C2340" i="1"/>
  <c r="J2339" i="1"/>
  <c r="K2339" i="1" s="1"/>
  <c r="I2339" i="1"/>
  <c r="F2339" i="1"/>
  <c r="C2339" i="1"/>
  <c r="K2338" i="1"/>
  <c r="J2338" i="1"/>
  <c r="I2338" i="1"/>
  <c r="F2338" i="1"/>
  <c r="C2338" i="1"/>
  <c r="J2337" i="1"/>
  <c r="K2337" i="1" s="1"/>
  <c r="I2337" i="1"/>
  <c r="F2337" i="1"/>
  <c r="C2337" i="1"/>
  <c r="K2336" i="1"/>
  <c r="J2336" i="1"/>
  <c r="I2336" i="1"/>
  <c r="F2336" i="1"/>
  <c r="C2336" i="1"/>
  <c r="J2335" i="1"/>
  <c r="K2335" i="1" s="1"/>
  <c r="I2335" i="1"/>
  <c r="F2335" i="1"/>
  <c r="C2335" i="1"/>
  <c r="K2334" i="1"/>
  <c r="J2334" i="1"/>
  <c r="I2334" i="1"/>
  <c r="F2334" i="1"/>
  <c r="C2334" i="1"/>
  <c r="J2333" i="1"/>
  <c r="K2333" i="1" s="1"/>
  <c r="I2333" i="1"/>
  <c r="F2333" i="1"/>
  <c r="C2333" i="1"/>
  <c r="K2332" i="1"/>
  <c r="J2332" i="1"/>
  <c r="I2332" i="1"/>
  <c r="F2332" i="1"/>
  <c r="C2332" i="1"/>
  <c r="J2331" i="1"/>
  <c r="K2331" i="1" s="1"/>
  <c r="I2331" i="1"/>
  <c r="F2331" i="1"/>
  <c r="C2331" i="1"/>
  <c r="K2330" i="1"/>
  <c r="J2330" i="1"/>
  <c r="I2330" i="1"/>
  <c r="F2330" i="1"/>
  <c r="C2330" i="1"/>
  <c r="J2329" i="1"/>
  <c r="K2329" i="1" s="1"/>
  <c r="I2329" i="1"/>
  <c r="F2329" i="1"/>
  <c r="C2329" i="1"/>
  <c r="K2328" i="1"/>
  <c r="J2328" i="1"/>
  <c r="I2328" i="1"/>
  <c r="F2328" i="1"/>
  <c r="C2328" i="1"/>
  <c r="J2327" i="1"/>
  <c r="K2327" i="1" s="1"/>
  <c r="I2327" i="1"/>
  <c r="F2327" i="1"/>
  <c r="C2327" i="1"/>
  <c r="K2326" i="1"/>
  <c r="J2326" i="1"/>
  <c r="I2326" i="1"/>
  <c r="F2326" i="1"/>
  <c r="C2326" i="1"/>
  <c r="J2325" i="1"/>
  <c r="K2325" i="1" s="1"/>
  <c r="I2325" i="1"/>
  <c r="F2325" i="1"/>
  <c r="C2325" i="1"/>
  <c r="K2324" i="1"/>
  <c r="J2324" i="1"/>
  <c r="I2324" i="1"/>
  <c r="F2324" i="1"/>
  <c r="C2324" i="1"/>
  <c r="J2323" i="1"/>
  <c r="K2323" i="1" s="1"/>
  <c r="I2323" i="1"/>
  <c r="F2323" i="1"/>
  <c r="C2323" i="1"/>
  <c r="K2322" i="1"/>
  <c r="J2322" i="1"/>
  <c r="I2322" i="1"/>
  <c r="F2322" i="1"/>
  <c r="C2322" i="1"/>
  <c r="J2321" i="1"/>
  <c r="K2321" i="1" s="1"/>
  <c r="I2321" i="1"/>
  <c r="F2321" i="1"/>
  <c r="C2321" i="1"/>
  <c r="K2320" i="1"/>
  <c r="J2320" i="1"/>
  <c r="I2320" i="1"/>
  <c r="F2320" i="1"/>
  <c r="C2320" i="1"/>
  <c r="J2319" i="1"/>
  <c r="K2319" i="1" s="1"/>
  <c r="I2319" i="1"/>
  <c r="F2319" i="1"/>
  <c r="C2319" i="1"/>
  <c r="K2318" i="1"/>
  <c r="J2318" i="1"/>
  <c r="I2318" i="1"/>
  <c r="F2318" i="1"/>
  <c r="C2318" i="1"/>
  <c r="J2317" i="1"/>
  <c r="K2317" i="1" s="1"/>
  <c r="I2317" i="1"/>
  <c r="F2317" i="1"/>
  <c r="C2317" i="1"/>
  <c r="K2316" i="1"/>
  <c r="J2316" i="1"/>
  <c r="I2316" i="1"/>
  <c r="F2316" i="1"/>
  <c r="C2316" i="1"/>
  <c r="J2315" i="1"/>
  <c r="K2315" i="1" s="1"/>
  <c r="I2315" i="1"/>
  <c r="F2315" i="1"/>
  <c r="C2315" i="1"/>
  <c r="K2314" i="1"/>
  <c r="J2314" i="1"/>
  <c r="I2314" i="1"/>
  <c r="F2314" i="1"/>
  <c r="C2314" i="1"/>
  <c r="J2313" i="1"/>
  <c r="K2313" i="1" s="1"/>
  <c r="I2313" i="1"/>
  <c r="F2313" i="1"/>
  <c r="C2313" i="1"/>
  <c r="K2312" i="1"/>
  <c r="J2312" i="1"/>
  <c r="I2312" i="1"/>
  <c r="F2312" i="1"/>
  <c r="C2312" i="1"/>
  <c r="J2311" i="1"/>
  <c r="K2311" i="1" s="1"/>
  <c r="I2311" i="1"/>
  <c r="F2311" i="1"/>
  <c r="C2311" i="1"/>
  <c r="K2310" i="1"/>
  <c r="J2310" i="1"/>
  <c r="I2310" i="1"/>
  <c r="F2310" i="1"/>
  <c r="C2310" i="1"/>
  <c r="J2309" i="1"/>
  <c r="K2309" i="1" s="1"/>
  <c r="I2309" i="1"/>
  <c r="F2309" i="1"/>
  <c r="C2309" i="1"/>
  <c r="K2308" i="1"/>
  <c r="J2308" i="1"/>
  <c r="I2308" i="1"/>
  <c r="F2308" i="1"/>
  <c r="C2308" i="1"/>
  <c r="J2307" i="1"/>
  <c r="K2307" i="1" s="1"/>
  <c r="I2307" i="1"/>
  <c r="F2307" i="1"/>
  <c r="C2307" i="1"/>
  <c r="K2306" i="1"/>
  <c r="J2306" i="1"/>
  <c r="I2306" i="1"/>
  <c r="F2306" i="1"/>
  <c r="C2306" i="1"/>
  <c r="J2305" i="1"/>
  <c r="K2305" i="1" s="1"/>
  <c r="I2305" i="1"/>
  <c r="F2305" i="1"/>
  <c r="C2305" i="1"/>
  <c r="K2304" i="1"/>
  <c r="J2304" i="1"/>
  <c r="I2304" i="1"/>
  <c r="F2304" i="1"/>
  <c r="C2304" i="1"/>
  <c r="J2303" i="1"/>
  <c r="K2303" i="1" s="1"/>
  <c r="I2303" i="1"/>
  <c r="F2303" i="1"/>
  <c r="C2303" i="1"/>
  <c r="K2302" i="1"/>
  <c r="J2302" i="1"/>
  <c r="I2302" i="1"/>
  <c r="F2302" i="1"/>
  <c r="C2302" i="1"/>
  <c r="J2301" i="1"/>
  <c r="K2301" i="1" s="1"/>
  <c r="I2301" i="1"/>
  <c r="F2301" i="1"/>
  <c r="C2301" i="1"/>
  <c r="K2300" i="1"/>
  <c r="J2300" i="1"/>
  <c r="I2300" i="1"/>
  <c r="F2300" i="1"/>
  <c r="C2300" i="1"/>
  <c r="J2299" i="1"/>
  <c r="K2299" i="1" s="1"/>
  <c r="I2299" i="1"/>
  <c r="F2299" i="1"/>
  <c r="C2299" i="1"/>
  <c r="K2298" i="1"/>
  <c r="J2298" i="1"/>
  <c r="I2298" i="1"/>
  <c r="F2298" i="1"/>
  <c r="C2298" i="1"/>
  <c r="J2297" i="1"/>
  <c r="K2297" i="1" s="1"/>
  <c r="I2297" i="1"/>
  <c r="F2297" i="1"/>
  <c r="C2297" i="1"/>
  <c r="K2296" i="1"/>
  <c r="J2296" i="1"/>
  <c r="I2296" i="1"/>
  <c r="F2296" i="1"/>
  <c r="C2296" i="1"/>
  <c r="J2295" i="1"/>
  <c r="K2295" i="1" s="1"/>
  <c r="I2295" i="1"/>
  <c r="F2295" i="1"/>
  <c r="C2295" i="1"/>
  <c r="K2294" i="1"/>
  <c r="J2294" i="1"/>
  <c r="I2294" i="1"/>
  <c r="F2294" i="1"/>
  <c r="C2294" i="1"/>
  <c r="J2293" i="1"/>
  <c r="K2293" i="1" s="1"/>
  <c r="I2293" i="1"/>
  <c r="F2293" i="1"/>
  <c r="C2293" i="1"/>
  <c r="K2292" i="1"/>
  <c r="J2292" i="1"/>
  <c r="I2292" i="1"/>
  <c r="F2292" i="1"/>
  <c r="C2292" i="1"/>
  <c r="J2291" i="1"/>
  <c r="K2291" i="1" s="1"/>
  <c r="I2291" i="1"/>
  <c r="F2291" i="1"/>
  <c r="C2291" i="1"/>
  <c r="K2290" i="1"/>
  <c r="J2290" i="1"/>
  <c r="I2290" i="1"/>
  <c r="F2290" i="1"/>
  <c r="C2290" i="1"/>
  <c r="J2289" i="1"/>
  <c r="K2289" i="1" s="1"/>
  <c r="I2289" i="1"/>
  <c r="F2289" i="1"/>
  <c r="C2289" i="1"/>
  <c r="K2288" i="1"/>
  <c r="J2288" i="1"/>
  <c r="I2288" i="1"/>
  <c r="F2288" i="1"/>
  <c r="C2288" i="1"/>
  <c r="J2287" i="1"/>
  <c r="K2287" i="1" s="1"/>
  <c r="I2287" i="1"/>
  <c r="F2287" i="1"/>
  <c r="C2287" i="1"/>
  <c r="K2286" i="1"/>
  <c r="J2286" i="1"/>
  <c r="I2286" i="1"/>
  <c r="F2286" i="1"/>
  <c r="C2286" i="1"/>
  <c r="J2285" i="1"/>
  <c r="K2285" i="1" s="1"/>
  <c r="I2285" i="1"/>
  <c r="F2285" i="1"/>
  <c r="C2285" i="1"/>
  <c r="K2284" i="1"/>
  <c r="J2284" i="1"/>
  <c r="I2284" i="1"/>
  <c r="F2284" i="1"/>
  <c r="C2284" i="1"/>
  <c r="J2283" i="1"/>
  <c r="K2283" i="1" s="1"/>
  <c r="I2283" i="1"/>
  <c r="F2283" i="1"/>
  <c r="C2283" i="1"/>
  <c r="K2282" i="1"/>
  <c r="J2282" i="1"/>
  <c r="I2282" i="1"/>
  <c r="F2282" i="1"/>
  <c r="C2282" i="1"/>
  <c r="J2281" i="1"/>
  <c r="K2281" i="1" s="1"/>
  <c r="I2281" i="1"/>
  <c r="F2281" i="1"/>
  <c r="C2281" i="1"/>
  <c r="K2280" i="1"/>
  <c r="J2280" i="1"/>
  <c r="I2280" i="1"/>
  <c r="F2280" i="1"/>
  <c r="C2280" i="1"/>
  <c r="J2279" i="1"/>
  <c r="K2279" i="1" s="1"/>
  <c r="I2279" i="1"/>
  <c r="F2279" i="1"/>
  <c r="C2279" i="1"/>
  <c r="K2278" i="1"/>
  <c r="J2278" i="1"/>
  <c r="I2278" i="1"/>
  <c r="F2278" i="1"/>
  <c r="C2278" i="1"/>
  <c r="J2277" i="1"/>
  <c r="K2277" i="1" s="1"/>
  <c r="I2277" i="1"/>
  <c r="F2277" i="1"/>
  <c r="C2277" i="1"/>
  <c r="K2276" i="1"/>
  <c r="J2276" i="1"/>
  <c r="I2276" i="1"/>
  <c r="F2276" i="1"/>
  <c r="C2276" i="1"/>
  <c r="J2275" i="1"/>
  <c r="K2275" i="1" s="1"/>
  <c r="I2275" i="1"/>
  <c r="F2275" i="1"/>
  <c r="C2275" i="1"/>
  <c r="K2274" i="1"/>
  <c r="J2274" i="1"/>
  <c r="I2274" i="1"/>
  <c r="F2274" i="1"/>
  <c r="C2274" i="1"/>
  <c r="J2273" i="1"/>
  <c r="K2273" i="1" s="1"/>
  <c r="I2273" i="1"/>
  <c r="F2273" i="1"/>
  <c r="C2273" i="1"/>
  <c r="K2272" i="1"/>
  <c r="J2272" i="1"/>
  <c r="I2272" i="1"/>
  <c r="F2272" i="1"/>
  <c r="C2272" i="1"/>
  <c r="J2271" i="1"/>
  <c r="K2271" i="1" s="1"/>
  <c r="I2271" i="1"/>
  <c r="F2271" i="1"/>
  <c r="C2271" i="1"/>
  <c r="K2270" i="1"/>
  <c r="J2270" i="1"/>
  <c r="I2270" i="1"/>
  <c r="F2270" i="1"/>
  <c r="C2270" i="1"/>
  <c r="J2269" i="1"/>
  <c r="K2269" i="1" s="1"/>
  <c r="I2269" i="1"/>
  <c r="F2269" i="1"/>
  <c r="C2269" i="1"/>
  <c r="K2268" i="1"/>
  <c r="J2268" i="1"/>
  <c r="I2268" i="1"/>
  <c r="F2268" i="1"/>
  <c r="C2268" i="1"/>
  <c r="J2267" i="1"/>
  <c r="K2267" i="1" s="1"/>
  <c r="I2267" i="1"/>
  <c r="F2267" i="1"/>
  <c r="C2267" i="1"/>
  <c r="K2266" i="1"/>
  <c r="J2266" i="1"/>
  <c r="I2266" i="1"/>
  <c r="F2266" i="1"/>
  <c r="C2266" i="1"/>
  <c r="J2265" i="1"/>
  <c r="K2265" i="1" s="1"/>
  <c r="I2265" i="1"/>
  <c r="F2265" i="1"/>
  <c r="C2265" i="1"/>
  <c r="K2264" i="1"/>
  <c r="J2264" i="1"/>
  <c r="I2264" i="1"/>
  <c r="F2264" i="1"/>
  <c r="C2264" i="1"/>
  <c r="J2263" i="1"/>
  <c r="K2263" i="1" s="1"/>
  <c r="I2263" i="1"/>
  <c r="F2263" i="1"/>
  <c r="C2263" i="1"/>
  <c r="K2262" i="1"/>
  <c r="J2262" i="1"/>
  <c r="I2262" i="1"/>
  <c r="F2262" i="1"/>
  <c r="C2262" i="1"/>
  <c r="J2261" i="1"/>
  <c r="K2261" i="1" s="1"/>
  <c r="I2261" i="1"/>
  <c r="F2261" i="1"/>
  <c r="C2261" i="1"/>
  <c r="K2260" i="1"/>
  <c r="J2260" i="1"/>
  <c r="I2260" i="1"/>
  <c r="F2260" i="1"/>
  <c r="C2260" i="1"/>
  <c r="J2259" i="1"/>
  <c r="K2259" i="1" s="1"/>
  <c r="I2259" i="1"/>
  <c r="F2259" i="1"/>
  <c r="C2259" i="1"/>
  <c r="K2258" i="1"/>
  <c r="J2258" i="1"/>
  <c r="I2258" i="1"/>
  <c r="F2258" i="1"/>
  <c r="C2258" i="1"/>
  <c r="J2257" i="1"/>
  <c r="K2257" i="1" s="1"/>
  <c r="I2257" i="1"/>
  <c r="F2257" i="1"/>
  <c r="C2257" i="1"/>
  <c r="K2256" i="1"/>
  <c r="J2256" i="1"/>
  <c r="I2256" i="1"/>
  <c r="F2256" i="1"/>
  <c r="C2256" i="1"/>
  <c r="J2255" i="1"/>
  <c r="K2255" i="1" s="1"/>
  <c r="I2255" i="1"/>
  <c r="F2255" i="1"/>
  <c r="C2255" i="1"/>
  <c r="K2254" i="1"/>
  <c r="J2254" i="1"/>
  <c r="I2254" i="1"/>
  <c r="F2254" i="1"/>
  <c r="C2254" i="1"/>
  <c r="J2253" i="1"/>
  <c r="K2253" i="1" s="1"/>
  <c r="I2253" i="1"/>
  <c r="F2253" i="1"/>
  <c r="C2253" i="1"/>
  <c r="K2252" i="1"/>
  <c r="J2252" i="1"/>
  <c r="I2252" i="1"/>
  <c r="F2252" i="1"/>
  <c r="C2252" i="1"/>
  <c r="J2251" i="1"/>
  <c r="K2251" i="1" s="1"/>
  <c r="I2251" i="1"/>
  <c r="F2251" i="1"/>
  <c r="C2251" i="1"/>
  <c r="K2250" i="1"/>
  <c r="J2250" i="1"/>
  <c r="I2250" i="1"/>
  <c r="F2250" i="1"/>
  <c r="C2250" i="1"/>
  <c r="J2249" i="1"/>
  <c r="K2249" i="1" s="1"/>
  <c r="I2249" i="1"/>
  <c r="F2249" i="1"/>
  <c r="C2249" i="1"/>
  <c r="K2248" i="1"/>
  <c r="J2248" i="1"/>
  <c r="I2248" i="1"/>
  <c r="F2248" i="1"/>
  <c r="C2248" i="1"/>
  <c r="J2247" i="1"/>
  <c r="K2247" i="1" s="1"/>
  <c r="I2247" i="1"/>
  <c r="F2247" i="1"/>
  <c r="C2247" i="1"/>
  <c r="K2246" i="1"/>
  <c r="J2246" i="1"/>
  <c r="I2246" i="1"/>
  <c r="F2246" i="1"/>
  <c r="C2246" i="1"/>
  <c r="J2245" i="1"/>
  <c r="K2245" i="1" s="1"/>
  <c r="I2245" i="1"/>
  <c r="F2245" i="1"/>
  <c r="C2245" i="1"/>
  <c r="K2244" i="1"/>
  <c r="J2244" i="1"/>
  <c r="I2244" i="1"/>
  <c r="F2244" i="1"/>
  <c r="C2244" i="1"/>
  <c r="J2243" i="1"/>
  <c r="K2243" i="1" s="1"/>
  <c r="I2243" i="1"/>
  <c r="F2243" i="1"/>
  <c r="C2243" i="1"/>
  <c r="K2242" i="1"/>
  <c r="J2242" i="1"/>
  <c r="I2242" i="1"/>
  <c r="F2242" i="1"/>
  <c r="C2242" i="1"/>
  <c r="J2241" i="1"/>
  <c r="K2241" i="1" s="1"/>
  <c r="I2241" i="1"/>
  <c r="F2241" i="1"/>
  <c r="C2241" i="1"/>
  <c r="K2240" i="1"/>
  <c r="J2240" i="1"/>
  <c r="I2240" i="1"/>
  <c r="F2240" i="1"/>
  <c r="C2240" i="1"/>
  <c r="J2239" i="1"/>
  <c r="K2239" i="1" s="1"/>
  <c r="I2239" i="1"/>
  <c r="F2239" i="1"/>
  <c r="C2239" i="1"/>
  <c r="K2238" i="1"/>
  <c r="J2238" i="1"/>
  <c r="I2238" i="1"/>
  <c r="F2238" i="1"/>
  <c r="C2238" i="1"/>
  <c r="J2237" i="1"/>
  <c r="K2237" i="1" s="1"/>
  <c r="I2237" i="1"/>
  <c r="F2237" i="1"/>
  <c r="C2237" i="1"/>
  <c r="K2236" i="1"/>
  <c r="J2236" i="1"/>
  <c r="I2236" i="1"/>
  <c r="F2236" i="1"/>
  <c r="C2236" i="1"/>
  <c r="J2235" i="1"/>
  <c r="K2235" i="1" s="1"/>
  <c r="I2235" i="1"/>
  <c r="F2235" i="1"/>
  <c r="C2235" i="1"/>
  <c r="K2234" i="1"/>
  <c r="J2234" i="1"/>
  <c r="I2234" i="1"/>
  <c r="F2234" i="1"/>
  <c r="C2234" i="1"/>
  <c r="J2233" i="1"/>
  <c r="K2233" i="1" s="1"/>
  <c r="I2233" i="1"/>
  <c r="F2233" i="1"/>
  <c r="C2233" i="1"/>
  <c r="K2232" i="1"/>
  <c r="J2232" i="1"/>
  <c r="I2232" i="1"/>
  <c r="F2232" i="1"/>
  <c r="C2232" i="1"/>
  <c r="J2231" i="1"/>
  <c r="K2231" i="1" s="1"/>
  <c r="I2231" i="1"/>
  <c r="F2231" i="1"/>
  <c r="C2231" i="1"/>
  <c r="K2230" i="1"/>
  <c r="J2230" i="1"/>
  <c r="I2230" i="1"/>
  <c r="F2230" i="1"/>
  <c r="C2230" i="1"/>
  <c r="J2229" i="1"/>
  <c r="K2229" i="1" s="1"/>
  <c r="I2229" i="1"/>
  <c r="F2229" i="1"/>
  <c r="C2229" i="1"/>
  <c r="K2228" i="1"/>
  <c r="J2228" i="1"/>
  <c r="I2228" i="1"/>
  <c r="F2228" i="1"/>
  <c r="C2228" i="1"/>
  <c r="J2227" i="1"/>
  <c r="K2227" i="1" s="1"/>
  <c r="I2227" i="1"/>
  <c r="F2227" i="1"/>
  <c r="C2227" i="1"/>
  <c r="K2226" i="1"/>
  <c r="J2226" i="1"/>
  <c r="I2226" i="1"/>
  <c r="F2226" i="1"/>
  <c r="C2226" i="1"/>
  <c r="J2225" i="1"/>
  <c r="K2225" i="1" s="1"/>
  <c r="I2225" i="1"/>
  <c r="F2225" i="1"/>
  <c r="C2225" i="1"/>
  <c r="K2224" i="1"/>
  <c r="J2224" i="1"/>
  <c r="I2224" i="1"/>
  <c r="F2224" i="1"/>
  <c r="C2224" i="1"/>
  <c r="J2223" i="1"/>
  <c r="K2223" i="1" s="1"/>
  <c r="I2223" i="1"/>
  <c r="F2223" i="1"/>
  <c r="C2223" i="1"/>
  <c r="K2222" i="1"/>
  <c r="J2222" i="1"/>
  <c r="I2222" i="1"/>
  <c r="F2222" i="1"/>
  <c r="C2222" i="1"/>
  <c r="J2221" i="1"/>
  <c r="K2221" i="1" s="1"/>
  <c r="I2221" i="1"/>
  <c r="F2221" i="1"/>
  <c r="C2221" i="1"/>
  <c r="K2220" i="1"/>
  <c r="J2220" i="1"/>
  <c r="I2220" i="1"/>
  <c r="F2220" i="1"/>
  <c r="C2220" i="1"/>
  <c r="J2219" i="1"/>
  <c r="K2219" i="1" s="1"/>
  <c r="I2219" i="1"/>
  <c r="F2219" i="1"/>
  <c r="C2219" i="1"/>
  <c r="K2218" i="1"/>
  <c r="J2218" i="1"/>
  <c r="I2218" i="1"/>
  <c r="F2218" i="1"/>
  <c r="C2218" i="1"/>
  <c r="J2217" i="1"/>
  <c r="K2217" i="1" s="1"/>
  <c r="I2217" i="1"/>
  <c r="F2217" i="1"/>
  <c r="C2217" i="1"/>
  <c r="K2216" i="1"/>
  <c r="J2216" i="1"/>
  <c r="I2216" i="1"/>
  <c r="F2216" i="1"/>
  <c r="C2216" i="1"/>
  <c r="J2215" i="1"/>
  <c r="K2215" i="1" s="1"/>
  <c r="I2215" i="1"/>
  <c r="F2215" i="1"/>
  <c r="C2215" i="1"/>
  <c r="K2214" i="1"/>
  <c r="J2214" i="1"/>
  <c r="I2214" i="1"/>
  <c r="F2214" i="1"/>
  <c r="C2214" i="1"/>
  <c r="J2213" i="1"/>
  <c r="K2213" i="1" s="1"/>
  <c r="I2213" i="1"/>
  <c r="F2213" i="1"/>
  <c r="C2213" i="1"/>
  <c r="K2212" i="1"/>
  <c r="J2212" i="1"/>
  <c r="I2212" i="1"/>
  <c r="F2212" i="1"/>
  <c r="C2212" i="1"/>
  <c r="J2211" i="1"/>
  <c r="K2211" i="1" s="1"/>
  <c r="I2211" i="1"/>
  <c r="F2211" i="1"/>
  <c r="C2211" i="1"/>
  <c r="K2210" i="1"/>
  <c r="J2210" i="1"/>
  <c r="I2210" i="1"/>
  <c r="F2210" i="1"/>
  <c r="C2210" i="1"/>
  <c r="J2209" i="1"/>
  <c r="K2209" i="1" s="1"/>
  <c r="I2209" i="1"/>
  <c r="F2209" i="1"/>
  <c r="C2209" i="1"/>
  <c r="K2208" i="1"/>
  <c r="J2208" i="1"/>
  <c r="I2208" i="1"/>
  <c r="F2208" i="1"/>
  <c r="C2208" i="1"/>
  <c r="J2207" i="1"/>
  <c r="K2207" i="1" s="1"/>
  <c r="I2207" i="1"/>
  <c r="F2207" i="1"/>
  <c r="C2207" i="1"/>
  <c r="K2206" i="1"/>
  <c r="J2206" i="1"/>
  <c r="I2206" i="1"/>
  <c r="F2206" i="1"/>
  <c r="C2206" i="1"/>
  <c r="J2205" i="1"/>
  <c r="K2205" i="1" s="1"/>
  <c r="I2205" i="1"/>
  <c r="F2205" i="1"/>
  <c r="C2205" i="1"/>
  <c r="K2204" i="1"/>
  <c r="J2204" i="1"/>
  <c r="I2204" i="1"/>
  <c r="F2204" i="1"/>
  <c r="C2204" i="1"/>
  <c r="J2203" i="1"/>
  <c r="K2203" i="1" s="1"/>
  <c r="I2203" i="1"/>
  <c r="F2203" i="1"/>
  <c r="C2203" i="1"/>
  <c r="K2202" i="1"/>
  <c r="J2202" i="1"/>
  <c r="I2202" i="1"/>
  <c r="F2202" i="1"/>
  <c r="C2202" i="1"/>
  <c r="J2201" i="1"/>
  <c r="K2201" i="1" s="1"/>
  <c r="I2201" i="1"/>
  <c r="F2201" i="1"/>
  <c r="C2201" i="1"/>
  <c r="K2200" i="1"/>
  <c r="J2200" i="1"/>
  <c r="I2200" i="1"/>
  <c r="F2200" i="1"/>
  <c r="C2200" i="1"/>
  <c r="J2199" i="1"/>
  <c r="K2199" i="1" s="1"/>
  <c r="I2199" i="1"/>
  <c r="F2199" i="1"/>
  <c r="C2199" i="1"/>
  <c r="K2198" i="1"/>
  <c r="J2198" i="1"/>
  <c r="I2198" i="1"/>
  <c r="F2198" i="1"/>
  <c r="C2198" i="1"/>
  <c r="J2197" i="1"/>
  <c r="K2197" i="1" s="1"/>
  <c r="I2197" i="1"/>
  <c r="F2197" i="1"/>
  <c r="C2197" i="1"/>
  <c r="K2196" i="1"/>
  <c r="J2196" i="1"/>
  <c r="I2196" i="1"/>
  <c r="F2196" i="1"/>
  <c r="C2196" i="1"/>
  <c r="J2195" i="1"/>
  <c r="K2195" i="1" s="1"/>
  <c r="I2195" i="1"/>
  <c r="F2195" i="1"/>
  <c r="C2195" i="1"/>
  <c r="K2194" i="1"/>
  <c r="J2194" i="1"/>
  <c r="I2194" i="1"/>
  <c r="F2194" i="1"/>
  <c r="C2194" i="1"/>
  <c r="J2193" i="1"/>
  <c r="K2193" i="1" s="1"/>
  <c r="I2193" i="1"/>
  <c r="F2193" i="1"/>
  <c r="C2193" i="1"/>
  <c r="K2192" i="1"/>
  <c r="J2192" i="1"/>
  <c r="I2192" i="1"/>
  <c r="F2192" i="1"/>
  <c r="C2192" i="1"/>
  <c r="J2191" i="1"/>
  <c r="K2191" i="1" s="1"/>
  <c r="I2191" i="1"/>
  <c r="F2191" i="1"/>
  <c r="C2191" i="1"/>
  <c r="K2190" i="1"/>
  <c r="J2190" i="1"/>
  <c r="I2190" i="1"/>
  <c r="F2190" i="1"/>
  <c r="C2190" i="1"/>
  <c r="J2189" i="1"/>
  <c r="K2189" i="1" s="1"/>
  <c r="I2189" i="1"/>
  <c r="F2189" i="1"/>
  <c r="C2189" i="1"/>
  <c r="K2188" i="1"/>
  <c r="J2188" i="1"/>
  <c r="I2188" i="1"/>
  <c r="F2188" i="1"/>
  <c r="C2188" i="1"/>
  <c r="J2187" i="1"/>
  <c r="K2187" i="1" s="1"/>
  <c r="I2187" i="1"/>
  <c r="F2187" i="1"/>
  <c r="C2187" i="1"/>
  <c r="K2186" i="1"/>
  <c r="J2186" i="1"/>
  <c r="I2186" i="1"/>
  <c r="F2186" i="1"/>
  <c r="C2186" i="1"/>
  <c r="J2185" i="1"/>
  <c r="K2185" i="1" s="1"/>
  <c r="I2185" i="1"/>
  <c r="F2185" i="1"/>
  <c r="C2185" i="1"/>
  <c r="K2184" i="1"/>
  <c r="J2184" i="1"/>
  <c r="I2184" i="1"/>
  <c r="F2184" i="1"/>
  <c r="C2184" i="1"/>
  <c r="J2183" i="1"/>
  <c r="K2183" i="1" s="1"/>
  <c r="I2183" i="1"/>
  <c r="F2183" i="1"/>
  <c r="C2183" i="1"/>
  <c r="K2182" i="1"/>
  <c r="J2182" i="1"/>
  <c r="I2182" i="1"/>
  <c r="F2182" i="1"/>
  <c r="C2182" i="1"/>
  <c r="J2181" i="1"/>
  <c r="K2181" i="1" s="1"/>
  <c r="I2181" i="1"/>
  <c r="F2181" i="1"/>
  <c r="C2181" i="1"/>
  <c r="K2180" i="1"/>
  <c r="J2180" i="1"/>
  <c r="I2180" i="1"/>
  <c r="F2180" i="1"/>
  <c r="C2180" i="1"/>
  <c r="J2179" i="1"/>
  <c r="K2179" i="1" s="1"/>
  <c r="I2179" i="1"/>
  <c r="F2179" i="1"/>
  <c r="C2179" i="1"/>
  <c r="K2178" i="1"/>
  <c r="J2178" i="1"/>
  <c r="I2178" i="1"/>
  <c r="F2178" i="1"/>
  <c r="C2178" i="1"/>
  <c r="J2177" i="1"/>
  <c r="K2177" i="1" s="1"/>
  <c r="I2177" i="1"/>
  <c r="F2177" i="1"/>
  <c r="C2177" i="1"/>
  <c r="K2176" i="1"/>
  <c r="J2176" i="1"/>
  <c r="I2176" i="1"/>
  <c r="F2176" i="1"/>
  <c r="C2176" i="1"/>
  <c r="J2175" i="1"/>
  <c r="K2175" i="1" s="1"/>
  <c r="I2175" i="1"/>
  <c r="F2175" i="1"/>
  <c r="C2175" i="1"/>
  <c r="K2174" i="1"/>
  <c r="J2174" i="1"/>
  <c r="I2174" i="1"/>
  <c r="F2174" i="1"/>
  <c r="C2174" i="1"/>
  <c r="J2173" i="1"/>
  <c r="K2173" i="1" s="1"/>
  <c r="I2173" i="1"/>
  <c r="F2173" i="1"/>
  <c r="C2173" i="1"/>
  <c r="K2172" i="1"/>
  <c r="J2172" i="1"/>
  <c r="I2172" i="1"/>
  <c r="F2172" i="1"/>
  <c r="C2172" i="1"/>
  <c r="J2171" i="1"/>
  <c r="K2171" i="1" s="1"/>
  <c r="I2171" i="1"/>
  <c r="F2171" i="1"/>
  <c r="C2171" i="1"/>
  <c r="K2170" i="1"/>
  <c r="J2170" i="1"/>
  <c r="I2170" i="1"/>
  <c r="F2170" i="1"/>
  <c r="C2170" i="1"/>
  <c r="J2169" i="1"/>
  <c r="K2169" i="1" s="1"/>
  <c r="I2169" i="1"/>
  <c r="F2169" i="1"/>
  <c r="C2169" i="1"/>
  <c r="K2168" i="1"/>
  <c r="J2168" i="1"/>
  <c r="I2168" i="1"/>
  <c r="F2168" i="1"/>
  <c r="C2168" i="1"/>
  <c r="J2167" i="1"/>
  <c r="K2167" i="1" s="1"/>
  <c r="I2167" i="1"/>
  <c r="F2167" i="1"/>
  <c r="C2167" i="1"/>
  <c r="K2166" i="1"/>
  <c r="J2166" i="1"/>
  <c r="I2166" i="1"/>
  <c r="F2166" i="1"/>
  <c r="C2166" i="1"/>
  <c r="J2165" i="1"/>
  <c r="K2165" i="1" s="1"/>
  <c r="I2165" i="1"/>
  <c r="F2165" i="1"/>
  <c r="C2165" i="1"/>
  <c r="K2164" i="1"/>
  <c r="J2164" i="1"/>
  <c r="I2164" i="1"/>
  <c r="F2164" i="1"/>
  <c r="C2164" i="1"/>
  <c r="J2163" i="1"/>
  <c r="K2163" i="1" s="1"/>
  <c r="I2163" i="1"/>
  <c r="F2163" i="1"/>
  <c r="C2163" i="1"/>
  <c r="K2162" i="1"/>
  <c r="J2162" i="1"/>
  <c r="I2162" i="1"/>
  <c r="F2162" i="1"/>
  <c r="C2162" i="1"/>
  <c r="J2161" i="1"/>
  <c r="K2161" i="1" s="1"/>
  <c r="I2161" i="1"/>
  <c r="F2161" i="1"/>
  <c r="C2161" i="1"/>
  <c r="K2160" i="1"/>
  <c r="J2160" i="1"/>
  <c r="I2160" i="1"/>
  <c r="F2160" i="1"/>
  <c r="C2160" i="1"/>
  <c r="J2159" i="1"/>
  <c r="K2159" i="1" s="1"/>
  <c r="I2159" i="1"/>
  <c r="F2159" i="1"/>
  <c r="C2159" i="1"/>
  <c r="K2158" i="1"/>
  <c r="J2158" i="1"/>
  <c r="I2158" i="1"/>
  <c r="F2158" i="1"/>
  <c r="C2158" i="1"/>
  <c r="J2157" i="1"/>
  <c r="K2157" i="1" s="1"/>
  <c r="I2157" i="1"/>
  <c r="F2157" i="1"/>
  <c r="C2157" i="1"/>
  <c r="K2156" i="1"/>
  <c r="J2156" i="1"/>
  <c r="I2156" i="1"/>
  <c r="F2156" i="1"/>
  <c r="C2156" i="1"/>
  <c r="J2155" i="1"/>
  <c r="K2155" i="1" s="1"/>
  <c r="I2155" i="1"/>
  <c r="F2155" i="1"/>
  <c r="C2155" i="1"/>
  <c r="K2154" i="1"/>
  <c r="J2154" i="1"/>
  <c r="I2154" i="1"/>
  <c r="F2154" i="1"/>
  <c r="C2154" i="1"/>
  <c r="J2153" i="1"/>
  <c r="K2153" i="1" s="1"/>
  <c r="I2153" i="1"/>
  <c r="F2153" i="1"/>
  <c r="C2153" i="1"/>
  <c r="K2152" i="1"/>
  <c r="J2152" i="1"/>
  <c r="I2152" i="1"/>
  <c r="F2152" i="1"/>
  <c r="C2152" i="1"/>
  <c r="J2151" i="1"/>
  <c r="K2151" i="1" s="1"/>
  <c r="I2151" i="1"/>
  <c r="F2151" i="1"/>
  <c r="C2151" i="1"/>
  <c r="K2150" i="1"/>
  <c r="J2150" i="1"/>
  <c r="I2150" i="1"/>
  <c r="F2150" i="1"/>
  <c r="C2150" i="1"/>
  <c r="J2149" i="1"/>
  <c r="K2149" i="1" s="1"/>
  <c r="I2149" i="1"/>
  <c r="F2149" i="1"/>
  <c r="C2149" i="1"/>
  <c r="K2148" i="1"/>
  <c r="J2148" i="1"/>
  <c r="I2148" i="1"/>
  <c r="F2148" i="1"/>
  <c r="C2148" i="1"/>
  <c r="J2147" i="1"/>
  <c r="K2147" i="1" s="1"/>
  <c r="I2147" i="1"/>
  <c r="F2147" i="1"/>
  <c r="C2147" i="1"/>
  <c r="K2146" i="1"/>
  <c r="J2146" i="1"/>
  <c r="I2146" i="1"/>
  <c r="F2146" i="1"/>
  <c r="C2146" i="1"/>
  <c r="J2145" i="1"/>
  <c r="K2145" i="1" s="1"/>
  <c r="I2145" i="1"/>
  <c r="F2145" i="1"/>
  <c r="C2145" i="1"/>
  <c r="K2144" i="1"/>
  <c r="J2144" i="1"/>
  <c r="I2144" i="1"/>
  <c r="F2144" i="1"/>
  <c r="C2144" i="1"/>
  <c r="J2143" i="1"/>
  <c r="K2143" i="1" s="1"/>
  <c r="I2143" i="1"/>
  <c r="F2143" i="1"/>
  <c r="C2143" i="1"/>
  <c r="K2142" i="1"/>
  <c r="J2142" i="1"/>
  <c r="I2142" i="1"/>
  <c r="F2142" i="1"/>
  <c r="C2142" i="1"/>
  <c r="J2141" i="1"/>
  <c r="K2141" i="1" s="1"/>
  <c r="I2141" i="1"/>
  <c r="F2141" i="1"/>
  <c r="C2141" i="1"/>
  <c r="K2140" i="1"/>
  <c r="J2140" i="1"/>
  <c r="I2140" i="1"/>
  <c r="F2140" i="1"/>
  <c r="C2140" i="1"/>
  <c r="J2139" i="1"/>
  <c r="K2139" i="1" s="1"/>
  <c r="I2139" i="1"/>
  <c r="F2139" i="1"/>
  <c r="C2139" i="1"/>
  <c r="K2138" i="1"/>
  <c r="J2138" i="1"/>
  <c r="I2138" i="1"/>
  <c r="F2138" i="1"/>
  <c r="C2138" i="1"/>
  <c r="J2137" i="1"/>
  <c r="K2137" i="1" s="1"/>
  <c r="I2137" i="1"/>
  <c r="F2137" i="1"/>
  <c r="C2137" i="1"/>
  <c r="K2136" i="1"/>
  <c r="J2136" i="1"/>
  <c r="I2136" i="1"/>
  <c r="F2136" i="1"/>
  <c r="C2136" i="1"/>
  <c r="J2135" i="1"/>
  <c r="K2135" i="1" s="1"/>
  <c r="I2135" i="1"/>
  <c r="F2135" i="1"/>
  <c r="C2135" i="1"/>
  <c r="K2134" i="1"/>
  <c r="J2134" i="1"/>
  <c r="I2134" i="1"/>
  <c r="F2134" i="1"/>
  <c r="C2134" i="1"/>
  <c r="J2133" i="1"/>
  <c r="K2133" i="1" s="1"/>
  <c r="I2133" i="1"/>
  <c r="F2133" i="1"/>
  <c r="C2133" i="1"/>
  <c r="K2132" i="1"/>
  <c r="J2132" i="1"/>
  <c r="I2132" i="1"/>
  <c r="F2132" i="1"/>
  <c r="C2132" i="1"/>
  <c r="J2131" i="1"/>
  <c r="K2131" i="1" s="1"/>
  <c r="I2131" i="1"/>
  <c r="F2131" i="1"/>
  <c r="C2131" i="1"/>
  <c r="K2130" i="1"/>
  <c r="J2130" i="1"/>
  <c r="I2130" i="1"/>
  <c r="F2130" i="1"/>
  <c r="C2130" i="1"/>
  <c r="J2129" i="1"/>
  <c r="K2129" i="1" s="1"/>
  <c r="I2129" i="1"/>
  <c r="F2129" i="1"/>
  <c r="C2129" i="1"/>
  <c r="K2128" i="1"/>
  <c r="J2128" i="1"/>
  <c r="I2128" i="1"/>
  <c r="F2128" i="1"/>
  <c r="C2128" i="1"/>
  <c r="J2127" i="1"/>
  <c r="K2127" i="1" s="1"/>
  <c r="I2127" i="1"/>
  <c r="F2127" i="1"/>
  <c r="C2127" i="1"/>
  <c r="K2126" i="1"/>
  <c r="J2126" i="1"/>
  <c r="I2126" i="1"/>
  <c r="F2126" i="1"/>
  <c r="C2126" i="1"/>
  <c r="J2125" i="1"/>
  <c r="K2125" i="1" s="1"/>
  <c r="I2125" i="1"/>
  <c r="F2125" i="1"/>
  <c r="C2125" i="1"/>
  <c r="K2124" i="1"/>
  <c r="J2124" i="1"/>
  <c r="I2124" i="1"/>
  <c r="F2124" i="1"/>
  <c r="C2124" i="1"/>
  <c r="J2123" i="1"/>
  <c r="K2123" i="1" s="1"/>
  <c r="I2123" i="1"/>
  <c r="F2123" i="1"/>
  <c r="C2123" i="1"/>
  <c r="K2122" i="1"/>
  <c r="J2122" i="1"/>
  <c r="I2122" i="1"/>
  <c r="F2122" i="1"/>
  <c r="C2122" i="1"/>
  <c r="J2121" i="1"/>
  <c r="K2121" i="1" s="1"/>
  <c r="I2121" i="1"/>
  <c r="F2121" i="1"/>
  <c r="C2121" i="1"/>
  <c r="K2120" i="1"/>
  <c r="J2120" i="1"/>
  <c r="I2120" i="1"/>
  <c r="F2120" i="1"/>
  <c r="C2120" i="1"/>
  <c r="J2119" i="1"/>
  <c r="K2119" i="1" s="1"/>
  <c r="I2119" i="1"/>
  <c r="F2119" i="1"/>
  <c r="C2119" i="1"/>
  <c r="K2118" i="1"/>
  <c r="J2118" i="1"/>
  <c r="I2118" i="1"/>
  <c r="F2118" i="1"/>
  <c r="C2118" i="1"/>
  <c r="J2117" i="1"/>
  <c r="K2117" i="1" s="1"/>
  <c r="I2117" i="1"/>
  <c r="F2117" i="1"/>
  <c r="C2117" i="1"/>
  <c r="K2116" i="1"/>
  <c r="J2116" i="1"/>
  <c r="I2116" i="1"/>
  <c r="F2116" i="1"/>
  <c r="C2116" i="1"/>
  <c r="J2115" i="1"/>
  <c r="K2115" i="1" s="1"/>
  <c r="I2115" i="1"/>
  <c r="F2115" i="1"/>
  <c r="C2115" i="1"/>
  <c r="K2114" i="1"/>
  <c r="J2114" i="1"/>
  <c r="I2114" i="1"/>
  <c r="F2114" i="1"/>
  <c r="C2114" i="1"/>
  <c r="J2113" i="1"/>
  <c r="K2113" i="1" s="1"/>
  <c r="I2113" i="1"/>
  <c r="F2113" i="1"/>
  <c r="C2113" i="1"/>
  <c r="K2112" i="1"/>
  <c r="J2112" i="1"/>
  <c r="I2112" i="1"/>
  <c r="F2112" i="1"/>
  <c r="C2112" i="1"/>
  <c r="J2111" i="1"/>
  <c r="K2111" i="1" s="1"/>
  <c r="I2111" i="1"/>
  <c r="F2111" i="1"/>
  <c r="C2111" i="1"/>
  <c r="K2110" i="1"/>
  <c r="J2110" i="1"/>
  <c r="I2110" i="1"/>
  <c r="F2110" i="1"/>
  <c r="C2110" i="1"/>
  <c r="J2109" i="1"/>
  <c r="K2109" i="1" s="1"/>
  <c r="I2109" i="1"/>
  <c r="F2109" i="1"/>
  <c r="C2109" i="1"/>
  <c r="K2108" i="1"/>
  <c r="J2108" i="1"/>
  <c r="I2108" i="1"/>
  <c r="F2108" i="1"/>
  <c r="C2108" i="1"/>
  <c r="J2107" i="1"/>
  <c r="K2107" i="1" s="1"/>
  <c r="I2107" i="1"/>
  <c r="F2107" i="1"/>
  <c r="C2107" i="1"/>
  <c r="K2106" i="1"/>
  <c r="J2106" i="1"/>
  <c r="I2106" i="1"/>
  <c r="F2106" i="1"/>
  <c r="C2106" i="1"/>
  <c r="J2105" i="1"/>
  <c r="K2105" i="1" s="1"/>
  <c r="I2105" i="1"/>
  <c r="F2105" i="1"/>
  <c r="C2105" i="1"/>
  <c r="K2104" i="1"/>
  <c r="J2104" i="1"/>
  <c r="I2104" i="1"/>
  <c r="F2104" i="1"/>
  <c r="C2104" i="1"/>
  <c r="J2103" i="1"/>
  <c r="K2103" i="1" s="1"/>
  <c r="I2103" i="1"/>
  <c r="F2103" i="1"/>
  <c r="C2103" i="1"/>
  <c r="K2102" i="1"/>
  <c r="J2102" i="1"/>
  <c r="I2102" i="1"/>
  <c r="F2102" i="1"/>
  <c r="C2102" i="1"/>
  <c r="J2101" i="1"/>
  <c r="K2101" i="1" s="1"/>
  <c r="I2101" i="1"/>
  <c r="F2101" i="1"/>
  <c r="C2101" i="1"/>
  <c r="K2100" i="1"/>
  <c r="J2100" i="1"/>
  <c r="I2100" i="1"/>
  <c r="F2100" i="1"/>
  <c r="C2100" i="1"/>
  <c r="J2099" i="1"/>
  <c r="K2099" i="1" s="1"/>
  <c r="I2099" i="1"/>
  <c r="F2099" i="1"/>
  <c r="C2099" i="1"/>
  <c r="K2098" i="1"/>
  <c r="J2098" i="1"/>
  <c r="I2098" i="1"/>
  <c r="F2098" i="1"/>
  <c r="C2098" i="1"/>
  <c r="J2097" i="1"/>
  <c r="K2097" i="1" s="1"/>
  <c r="I2097" i="1"/>
  <c r="F2097" i="1"/>
  <c r="C2097" i="1"/>
  <c r="K2096" i="1"/>
  <c r="J2096" i="1"/>
  <c r="I2096" i="1"/>
  <c r="F2096" i="1"/>
  <c r="C2096" i="1"/>
  <c r="J2095" i="1"/>
  <c r="K2095" i="1" s="1"/>
  <c r="I2095" i="1"/>
  <c r="F2095" i="1"/>
  <c r="C2095" i="1"/>
  <c r="K2094" i="1"/>
  <c r="J2094" i="1"/>
  <c r="I2094" i="1"/>
  <c r="F2094" i="1"/>
  <c r="C2094" i="1"/>
  <c r="J2093" i="1"/>
  <c r="K2093" i="1" s="1"/>
  <c r="I2093" i="1"/>
  <c r="F2093" i="1"/>
  <c r="C2093" i="1"/>
  <c r="K2092" i="1"/>
  <c r="J2092" i="1"/>
  <c r="I2092" i="1"/>
  <c r="F2092" i="1"/>
  <c r="C2092" i="1"/>
  <c r="J2091" i="1"/>
  <c r="K2091" i="1" s="1"/>
  <c r="I2091" i="1"/>
  <c r="F2091" i="1"/>
  <c r="C2091" i="1"/>
  <c r="K2090" i="1"/>
  <c r="J2090" i="1"/>
  <c r="I2090" i="1"/>
  <c r="F2090" i="1"/>
  <c r="C2090" i="1"/>
  <c r="J2089" i="1"/>
  <c r="K2089" i="1" s="1"/>
  <c r="I2089" i="1"/>
  <c r="F2089" i="1"/>
  <c r="C2089" i="1"/>
  <c r="K2088" i="1"/>
  <c r="J2088" i="1"/>
  <c r="I2088" i="1"/>
  <c r="F2088" i="1"/>
  <c r="C2088" i="1"/>
  <c r="J2087" i="1"/>
  <c r="K2087" i="1" s="1"/>
  <c r="I2087" i="1"/>
  <c r="F2087" i="1"/>
  <c r="C2087" i="1"/>
  <c r="K2086" i="1"/>
  <c r="J2086" i="1"/>
  <c r="I2086" i="1"/>
  <c r="F2086" i="1"/>
  <c r="C2086" i="1"/>
  <c r="J2085" i="1"/>
  <c r="K2085" i="1" s="1"/>
  <c r="I2085" i="1"/>
  <c r="F2085" i="1"/>
  <c r="C2085" i="1"/>
  <c r="K2084" i="1"/>
  <c r="J2084" i="1"/>
  <c r="I2084" i="1"/>
  <c r="F2084" i="1"/>
  <c r="C2084" i="1"/>
  <c r="J2083" i="1"/>
  <c r="K2083" i="1" s="1"/>
  <c r="I2083" i="1"/>
  <c r="F2083" i="1"/>
  <c r="C2083" i="1"/>
  <c r="K2082" i="1"/>
  <c r="J2082" i="1"/>
  <c r="I2082" i="1"/>
  <c r="F2082" i="1"/>
  <c r="C2082" i="1"/>
  <c r="J2081" i="1"/>
  <c r="K2081" i="1" s="1"/>
  <c r="I2081" i="1"/>
  <c r="F2081" i="1"/>
  <c r="C2081" i="1"/>
  <c r="K2080" i="1"/>
  <c r="J2080" i="1"/>
  <c r="I2080" i="1"/>
  <c r="F2080" i="1"/>
  <c r="C2080" i="1"/>
  <c r="J2079" i="1"/>
  <c r="K2079" i="1" s="1"/>
  <c r="I2079" i="1"/>
  <c r="F2079" i="1"/>
  <c r="C2079" i="1"/>
  <c r="K2078" i="1"/>
  <c r="J2078" i="1"/>
  <c r="I2078" i="1"/>
  <c r="F2078" i="1"/>
  <c r="C2078" i="1"/>
  <c r="J2077" i="1"/>
  <c r="K2077" i="1" s="1"/>
  <c r="I2077" i="1"/>
  <c r="F2077" i="1"/>
  <c r="C2077" i="1"/>
  <c r="K2076" i="1"/>
  <c r="J2076" i="1"/>
  <c r="I2076" i="1"/>
  <c r="F2076" i="1"/>
  <c r="C2076" i="1"/>
  <c r="J2075" i="1"/>
  <c r="K2075" i="1" s="1"/>
  <c r="I2075" i="1"/>
  <c r="F2075" i="1"/>
  <c r="C2075" i="1"/>
  <c r="K2074" i="1"/>
  <c r="J2074" i="1"/>
  <c r="I2074" i="1"/>
  <c r="F2074" i="1"/>
  <c r="C2074" i="1"/>
  <c r="J2073" i="1"/>
  <c r="K2073" i="1" s="1"/>
  <c r="I2073" i="1"/>
  <c r="F2073" i="1"/>
  <c r="C2073" i="1"/>
  <c r="K2072" i="1"/>
  <c r="J2072" i="1"/>
  <c r="I2072" i="1"/>
  <c r="F2072" i="1"/>
  <c r="C2072" i="1"/>
  <c r="J2071" i="1"/>
  <c r="K2071" i="1" s="1"/>
  <c r="I2071" i="1"/>
  <c r="F2071" i="1"/>
  <c r="C2071" i="1"/>
  <c r="K2070" i="1"/>
  <c r="J2070" i="1"/>
  <c r="I2070" i="1"/>
  <c r="F2070" i="1"/>
  <c r="C2070" i="1"/>
  <c r="J2069" i="1"/>
  <c r="K2069" i="1" s="1"/>
  <c r="I2069" i="1"/>
  <c r="F2069" i="1"/>
  <c r="C2069" i="1"/>
  <c r="K2068" i="1"/>
  <c r="J2068" i="1"/>
  <c r="I2068" i="1"/>
  <c r="F2068" i="1"/>
  <c r="C2068" i="1"/>
  <c r="J2067" i="1"/>
  <c r="K2067" i="1" s="1"/>
  <c r="I2067" i="1"/>
  <c r="F2067" i="1"/>
  <c r="C2067" i="1"/>
  <c r="K2066" i="1"/>
  <c r="J2066" i="1"/>
  <c r="I2066" i="1"/>
  <c r="F2066" i="1"/>
  <c r="C2066" i="1"/>
  <c r="J2065" i="1"/>
  <c r="K2065" i="1" s="1"/>
  <c r="I2065" i="1"/>
  <c r="F2065" i="1"/>
  <c r="C2065" i="1"/>
  <c r="K2064" i="1"/>
  <c r="J2064" i="1"/>
  <c r="I2064" i="1"/>
  <c r="F2064" i="1"/>
  <c r="C2064" i="1"/>
  <c r="J2063" i="1"/>
  <c r="K2063" i="1" s="1"/>
  <c r="I2063" i="1"/>
  <c r="F2063" i="1"/>
  <c r="C2063" i="1"/>
  <c r="K2062" i="1"/>
  <c r="J2062" i="1"/>
  <c r="I2062" i="1"/>
  <c r="F2062" i="1"/>
  <c r="C2062" i="1"/>
  <c r="J2061" i="1"/>
  <c r="K2061" i="1" s="1"/>
  <c r="I2061" i="1"/>
  <c r="F2061" i="1"/>
  <c r="C2061" i="1"/>
  <c r="K2060" i="1"/>
  <c r="J2060" i="1"/>
  <c r="I2060" i="1"/>
  <c r="F2060" i="1"/>
  <c r="C2060" i="1"/>
  <c r="J2059" i="1"/>
  <c r="K2059" i="1" s="1"/>
  <c r="I2059" i="1"/>
  <c r="F2059" i="1"/>
  <c r="C2059" i="1"/>
  <c r="K2058" i="1"/>
  <c r="J2058" i="1"/>
  <c r="I2058" i="1"/>
  <c r="F2058" i="1"/>
  <c r="C2058" i="1"/>
  <c r="J2057" i="1"/>
  <c r="K2057" i="1" s="1"/>
  <c r="I2057" i="1"/>
  <c r="F2057" i="1"/>
  <c r="C2057" i="1"/>
  <c r="K2056" i="1"/>
  <c r="J2056" i="1"/>
  <c r="I2056" i="1"/>
  <c r="F2056" i="1"/>
  <c r="C2056" i="1"/>
  <c r="J2055" i="1"/>
  <c r="K2055" i="1" s="1"/>
  <c r="I2055" i="1"/>
  <c r="F2055" i="1"/>
  <c r="C2055" i="1"/>
  <c r="K2054" i="1"/>
  <c r="J2054" i="1"/>
  <c r="I2054" i="1"/>
  <c r="F2054" i="1"/>
  <c r="C2054" i="1"/>
  <c r="J2053" i="1"/>
  <c r="K2053" i="1" s="1"/>
  <c r="I2053" i="1"/>
  <c r="F2053" i="1"/>
  <c r="C2053" i="1"/>
  <c r="K2052" i="1"/>
  <c r="J2052" i="1"/>
  <c r="I2052" i="1"/>
  <c r="F2052" i="1"/>
  <c r="C2052" i="1"/>
  <c r="J2051" i="1"/>
  <c r="K2051" i="1" s="1"/>
  <c r="I2051" i="1"/>
  <c r="F2051" i="1"/>
  <c r="C2051" i="1"/>
  <c r="K2050" i="1"/>
  <c r="J2050" i="1"/>
  <c r="I2050" i="1"/>
  <c r="F2050" i="1"/>
  <c r="C2050" i="1"/>
  <c r="J2049" i="1"/>
  <c r="K2049" i="1" s="1"/>
  <c r="I2049" i="1"/>
  <c r="F2049" i="1"/>
  <c r="C2049" i="1"/>
  <c r="K2048" i="1"/>
  <c r="J2048" i="1"/>
  <c r="I2048" i="1"/>
  <c r="F2048" i="1"/>
  <c r="C2048" i="1"/>
  <c r="J2047" i="1"/>
  <c r="K2047" i="1" s="1"/>
  <c r="I2047" i="1"/>
  <c r="F2047" i="1"/>
  <c r="C2047" i="1"/>
  <c r="K2046" i="1"/>
  <c r="J2046" i="1"/>
  <c r="I2046" i="1"/>
  <c r="F2046" i="1"/>
  <c r="C2046" i="1"/>
  <c r="J2045" i="1"/>
  <c r="K2045" i="1" s="1"/>
  <c r="I2045" i="1"/>
  <c r="F2045" i="1"/>
  <c r="C2045" i="1"/>
  <c r="K2044" i="1"/>
  <c r="J2044" i="1"/>
  <c r="I2044" i="1"/>
  <c r="F2044" i="1"/>
  <c r="C2044" i="1"/>
  <c r="J2043" i="1"/>
  <c r="K2043" i="1" s="1"/>
  <c r="I2043" i="1"/>
  <c r="F2043" i="1"/>
  <c r="C2043" i="1"/>
  <c r="K2042" i="1"/>
  <c r="J2042" i="1"/>
  <c r="I2042" i="1"/>
  <c r="F2042" i="1"/>
  <c r="C2042" i="1"/>
  <c r="J2041" i="1"/>
  <c r="K2041" i="1" s="1"/>
  <c r="I2041" i="1"/>
  <c r="F2041" i="1"/>
  <c r="C2041" i="1"/>
  <c r="K2040" i="1"/>
  <c r="J2040" i="1"/>
  <c r="I2040" i="1"/>
  <c r="F2040" i="1"/>
  <c r="C2040" i="1"/>
  <c r="J2039" i="1"/>
  <c r="K2039" i="1" s="1"/>
  <c r="I2039" i="1"/>
  <c r="F2039" i="1"/>
  <c r="C2039" i="1"/>
  <c r="K2038" i="1"/>
  <c r="J2038" i="1"/>
  <c r="I2038" i="1"/>
  <c r="F2038" i="1"/>
  <c r="C2038" i="1"/>
  <c r="J2037" i="1"/>
  <c r="K2037" i="1" s="1"/>
  <c r="I2037" i="1"/>
  <c r="F2037" i="1"/>
  <c r="C2037" i="1"/>
  <c r="K2036" i="1"/>
  <c r="J2036" i="1"/>
  <c r="I2036" i="1"/>
  <c r="F2036" i="1"/>
  <c r="C2036" i="1"/>
  <c r="J2035" i="1"/>
  <c r="K2035" i="1" s="1"/>
  <c r="I2035" i="1"/>
  <c r="F2035" i="1"/>
  <c r="C2035" i="1"/>
  <c r="K2034" i="1"/>
  <c r="J2034" i="1"/>
  <c r="I2034" i="1"/>
  <c r="F2034" i="1"/>
  <c r="C2034" i="1"/>
  <c r="J2033" i="1"/>
  <c r="K2033" i="1" s="1"/>
  <c r="I2033" i="1"/>
  <c r="F2033" i="1"/>
  <c r="C2033" i="1"/>
  <c r="K2032" i="1"/>
  <c r="J2032" i="1"/>
  <c r="I2032" i="1"/>
  <c r="F2032" i="1"/>
  <c r="C2032" i="1"/>
  <c r="J2031" i="1"/>
  <c r="K2031" i="1" s="1"/>
  <c r="I2031" i="1"/>
  <c r="F2031" i="1"/>
  <c r="C2031" i="1"/>
  <c r="K2030" i="1"/>
  <c r="J2030" i="1"/>
  <c r="I2030" i="1"/>
  <c r="F2030" i="1"/>
  <c r="C2030" i="1"/>
  <c r="J2029" i="1"/>
  <c r="K2029" i="1" s="1"/>
  <c r="I2029" i="1"/>
  <c r="F2029" i="1"/>
  <c r="C2029" i="1"/>
  <c r="K2028" i="1"/>
  <c r="J2028" i="1"/>
  <c r="I2028" i="1"/>
  <c r="F2028" i="1"/>
  <c r="C2028" i="1"/>
  <c r="J2027" i="1"/>
  <c r="K2027" i="1" s="1"/>
  <c r="I2027" i="1"/>
  <c r="F2027" i="1"/>
  <c r="C2027" i="1"/>
  <c r="K2026" i="1"/>
  <c r="J2026" i="1"/>
  <c r="I2026" i="1"/>
  <c r="F2026" i="1"/>
  <c r="C2026" i="1"/>
  <c r="J2025" i="1"/>
  <c r="K2025" i="1" s="1"/>
  <c r="I2025" i="1"/>
  <c r="F2025" i="1"/>
  <c r="C2025" i="1"/>
  <c r="K2024" i="1"/>
  <c r="J2024" i="1"/>
  <c r="I2024" i="1"/>
  <c r="F2024" i="1"/>
  <c r="C2024" i="1"/>
  <c r="J2023" i="1"/>
  <c r="K2023" i="1" s="1"/>
  <c r="I2023" i="1"/>
  <c r="F2023" i="1"/>
  <c r="C2023" i="1"/>
  <c r="K2022" i="1"/>
  <c r="J2022" i="1"/>
  <c r="I2022" i="1"/>
  <c r="F2022" i="1"/>
  <c r="C2022" i="1"/>
  <c r="J2021" i="1"/>
  <c r="K2021" i="1" s="1"/>
  <c r="I2021" i="1"/>
  <c r="F2021" i="1"/>
  <c r="C2021" i="1"/>
  <c r="K2020" i="1"/>
  <c r="J2020" i="1"/>
  <c r="I2020" i="1"/>
  <c r="F2020" i="1"/>
  <c r="C2020" i="1"/>
  <c r="J2019" i="1"/>
  <c r="K2019" i="1" s="1"/>
  <c r="I2019" i="1"/>
  <c r="F2019" i="1"/>
  <c r="C2019" i="1"/>
  <c r="K2018" i="1"/>
  <c r="J2018" i="1"/>
  <c r="I2018" i="1"/>
  <c r="F2018" i="1"/>
  <c r="C2018" i="1"/>
  <c r="J2017" i="1"/>
  <c r="K2017" i="1" s="1"/>
  <c r="I2017" i="1"/>
  <c r="F2017" i="1"/>
  <c r="C2017" i="1"/>
  <c r="K2016" i="1"/>
  <c r="J2016" i="1"/>
  <c r="I2016" i="1"/>
  <c r="F2016" i="1"/>
  <c r="C2016" i="1"/>
  <c r="J2015" i="1"/>
  <c r="K2015" i="1" s="1"/>
  <c r="I2015" i="1"/>
  <c r="F2015" i="1"/>
  <c r="C2015" i="1"/>
  <c r="K2014" i="1"/>
  <c r="J2014" i="1"/>
  <c r="I2014" i="1"/>
  <c r="F2014" i="1"/>
  <c r="C2014" i="1"/>
  <c r="J2013" i="1"/>
  <c r="K2013" i="1" s="1"/>
  <c r="I2013" i="1"/>
  <c r="F2013" i="1"/>
  <c r="C2013" i="1"/>
  <c r="K2012" i="1"/>
  <c r="J2012" i="1"/>
  <c r="I2012" i="1"/>
  <c r="F2012" i="1"/>
  <c r="C2012" i="1"/>
  <c r="J2011" i="1"/>
  <c r="K2011" i="1" s="1"/>
  <c r="I2011" i="1"/>
  <c r="F2011" i="1"/>
  <c r="C2011" i="1"/>
  <c r="K2010" i="1"/>
  <c r="J2010" i="1"/>
  <c r="I2010" i="1"/>
  <c r="F2010" i="1"/>
  <c r="C2010" i="1"/>
  <c r="J2009" i="1"/>
  <c r="K2009" i="1" s="1"/>
  <c r="I2009" i="1"/>
  <c r="F2009" i="1"/>
  <c r="C2009" i="1"/>
  <c r="K2008" i="1"/>
  <c r="J2008" i="1"/>
  <c r="I2008" i="1"/>
  <c r="F2008" i="1"/>
  <c r="C2008" i="1"/>
  <c r="J2007" i="1"/>
  <c r="K2007" i="1" s="1"/>
  <c r="I2007" i="1"/>
  <c r="F2007" i="1"/>
  <c r="C2007" i="1"/>
  <c r="K2006" i="1"/>
  <c r="J2006" i="1"/>
  <c r="I2006" i="1"/>
  <c r="F2006" i="1"/>
  <c r="C2006" i="1"/>
  <c r="J2005" i="1"/>
  <c r="K2005" i="1" s="1"/>
  <c r="I2005" i="1"/>
  <c r="F2005" i="1"/>
  <c r="C2005" i="1"/>
  <c r="K2004" i="1"/>
  <c r="J2004" i="1"/>
  <c r="I2004" i="1"/>
  <c r="F2004" i="1"/>
  <c r="C2004" i="1"/>
  <c r="J2003" i="1"/>
  <c r="K2003" i="1" s="1"/>
  <c r="I2003" i="1"/>
  <c r="F2003" i="1"/>
  <c r="C2003" i="1"/>
  <c r="K2002" i="1"/>
  <c r="J2002" i="1"/>
  <c r="I2002" i="1"/>
  <c r="F2002" i="1"/>
  <c r="C2002" i="1"/>
  <c r="J2001" i="1"/>
  <c r="K2001" i="1" s="1"/>
  <c r="I2001" i="1"/>
  <c r="F2001" i="1"/>
  <c r="C2001" i="1"/>
  <c r="K2000" i="1"/>
  <c r="J2000" i="1"/>
  <c r="I2000" i="1"/>
  <c r="F2000" i="1"/>
  <c r="C2000" i="1"/>
  <c r="J1999" i="1"/>
  <c r="K1999" i="1" s="1"/>
  <c r="I1999" i="1"/>
  <c r="F1999" i="1"/>
  <c r="C1999" i="1"/>
  <c r="K1998" i="1"/>
  <c r="J1998" i="1"/>
  <c r="I1998" i="1"/>
  <c r="F1998" i="1"/>
  <c r="C1998" i="1"/>
  <c r="J1997" i="1"/>
  <c r="K1997" i="1" s="1"/>
  <c r="I1997" i="1"/>
  <c r="F1997" i="1"/>
  <c r="C1997" i="1"/>
  <c r="K1996" i="1"/>
  <c r="J1996" i="1"/>
  <c r="I1996" i="1"/>
  <c r="F1996" i="1"/>
  <c r="C1996" i="1"/>
  <c r="J1995" i="1"/>
  <c r="K1995" i="1" s="1"/>
  <c r="I1995" i="1"/>
  <c r="F1995" i="1"/>
  <c r="C1995" i="1"/>
  <c r="K1994" i="1"/>
  <c r="J1994" i="1"/>
  <c r="I1994" i="1"/>
  <c r="F1994" i="1"/>
  <c r="C1994" i="1"/>
  <c r="J1993" i="1"/>
  <c r="K1993" i="1" s="1"/>
  <c r="I1993" i="1"/>
  <c r="F1993" i="1"/>
  <c r="C1993" i="1"/>
  <c r="K1992" i="1"/>
  <c r="J1992" i="1"/>
  <c r="I1992" i="1"/>
  <c r="F1992" i="1"/>
  <c r="C1992" i="1"/>
  <c r="J1991" i="1"/>
  <c r="K1991" i="1" s="1"/>
  <c r="I1991" i="1"/>
  <c r="F1991" i="1"/>
  <c r="C1991" i="1"/>
  <c r="K1990" i="1"/>
  <c r="J1990" i="1"/>
  <c r="I1990" i="1"/>
  <c r="F1990" i="1"/>
  <c r="C1990" i="1"/>
  <c r="J1989" i="1"/>
  <c r="K1989" i="1" s="1"/>
  <c r="I1989" i="1"/>
  <c r="F1989" i="1"/>
  <c r="C1989" i="1"/>
  <c r="K1988" i="1"/>
  <c r="J1988" i="1"/>
  <c r="I1988" i="1"/>
  <c r="F1988" i="1"/>
  <c r="C1988" i="1"/>
  <c r="J1987" i="1"/>
  <c r="K1987" i="1" s="1"/>
  <c r="I1987" i="1"/>
  <c r="F1987" i="1"/>
  <c r="C1987" i="1"/>
  <c r="K1986" i="1"/>
  <c r="J1986" i="1"/>
  <c r="I1986" i="1"/>
  <c r="F1986" i="1"/>
  <c r="C1986" i="1"/>
  <c r="J1985" i="1"/>
  <c r="K1985" i="1" s="1"/>
  <c r="I1985" i="1"/>
  <c r="F1985" i="1"/>
  <c r="C1985" i="1"/>
  <c r="K1984" i="1"/>
  <c r="J1984" i="1"/>
  <c r="I1984" i="1"/>
  <c r="F1984" i="1"/>
  <c r="C1984" i="1"/>
  <c r="J1983" i="1"/>
  <c r="K1983" i="1" s="1"/>
  <c r="I1983" i="1"/>
  <c r="F1983" i="1"/>
  <c r="C1983" i="1"/>
  <c r="K1982" i="1"/>
  <c r="J1982" i="1"/>
  <c r="I1982" i="1"/>
  <c r="F1982" i="1"/>
  <c r="C1982" i="1"/>
  <c r="J1981" i="1"/>
  <c r="K1981" i="1" s="1"/>
  <c r="I1981" i="1"/>
  <c r="F1981" i="1"/>
  <c r="C1981" i="1"/>
  <c r="K1980" i="1"/>
  <c r="J1980" i="1"/>
  <c r="I1980" i="1"/>
  <c r="F1980" i="1"/>
  <c r="C1980" i="1"/>
  <c r="J1979" i="1"/>
  <c r="K1979" i="1" s="1"/>
  <c r="I1979" i="1"/>
  <c r="F1979" i="1"/>
  <c r="C1979" i="1"/>
  <c r="K1978" i="1"/>
  <c r="J1978" i="1"/>
  <c r="I1978" i="1"/>
  <c r="F1978" i="1"/>
  <c r="C1978" i="1"/>
  <c r="J1977" i="1"/>
  <c r="K1977" i="1" s="1"/>
  <c r="I1977" i="1"/>
  <c r="F1977" i="1"/>
  <c r="C1977" i="1"/>
  <c r="K1976" i="1"/>
  <c r="J1976" i="1"/>
  <c r="I1976" i="1"/>
  <c r="F1976" i="1"/>
  <c r="C1976" i="1"/>
  <c r="J1975" i="1"/>
  <c r="K1975" i="1" s="1"/>
  <c r="I1975" i="1"/>
  <c r="F1975" i="1"/>
  <c r="C1975" i="1"/>
  <c r="K1974" i="1"/>
  <c r="J1974" i="1"/>
  <c r="I1974" i="1"/>
  <c r="F1974" i="1"/>
  <c r="C1974" i="1"/>
  <c r="J1973" i="1"/>
  <c r="K1973" i="1" s="1"/>
  <c r="I1973" i="1"/>
  <c r="F1973" i="1"/>
  <c r="C1973" i="1"/>
  <c r="K1972" i="1"/>
  <c r="J1972" i="1"/>
  <c r="I1972" i="1"/>
  <c r="F1972" i="1"/>
  <c r="C1972" i="1"/>
  <c r="J1971" i="1"/>
  <c r="K1971" i="1" s="1"/>
  <c r="I1971" i="1"/>
  <c r="F1971" i="1"/>
  <c r="C1971" i="1"/>
  <c r="K1970" i="1"/>
  <c r="J1970" i="1"/>
  <c r="I1970" i="1"/>
  <c r="F1970" i="1"/>
  <c r="C1970" i="1"/>
  <c r="J1969" i="1"/>
  <c r="K1969" i="1" s="1"/>
  <c r="I1969" i="1"/>
  <c r="F1969" i="1"/>
  <c r="C1969" i="1"/>
  <c r="K1968" i="1"/>
  <c r="J1968" i="1"/>
  <c r="I1968" i="1"/>
  <c r="F1968" i="1"/>
  <c r="C1968" i="1"/>
  <c r="J1967" i="1"/>
  <c r="K1967" i="1" s="1"/>
  <c r="I1967" i="1"/>
  <c r="F1967" i="1"/>
  <c r="C1967" i="1"/>
  <c r="K1966" i="1"/>
  <c r="J1966" i="1"/>
  <c r="I1966" i="1"/>
  <c r="F1966" i="1"/>
  <c r="C1966" i="1"/>
  <c r="J1965" i="1"/>
  <c r="K1965" i="1" s="1"/>
  <c r="I1965" i="1"/>
  <c r="F1965" i="1"/>
  <c r="C1965" i="1"/>
  <c r="K1964" i="1"/>
  <c r="J1964" i="1"/>
  <c r="I1964" i="1"/>
  <c r="F1964" i="1"/>
  <c r="C1964" i="1"/>
  <c r="J1963" i="1"/>
  <c r="K1963" i="1" s="1"/>
  <c r="I1963" i="1"/>
  <c r="F1963" i="1"/>
  <c r="C1963" i="1"/>
  <c r="K1962" i="1"/>
  <c r="J1962" i="1"/>
  <c r="I1962" i="1"/>
  <c r="F1962" i="1"/>
  <c r="C1962" i="1"/>
  <c r="J1961" i="1"/>
  <c r="K1961" i="1" s="1"/>
  <c r="I1961" i="1"/>
  <c r="F1961" i="1"/>
  <c r="C1961" i="1"/>
  <c r="K1960" i="1"/>
  <c r="J1960" i="1"/>
  <c r="I1960" i="1"/>
  <c r="F1960" i="1"/>
  <c r="C1960" i="1"/>
  <c r="J1959" i="1"/>
  <c r="K1959" i="1" s="1"/>
  <c r="I1959" i="1"/>
  <c r="F1959" i="1"/>
  <c r="C1959" i="1"/>
  <c r="K1958" i="1"/>
  <c r="J1958" i="1"/>
  <c r="I1958" i="1"/>
  <c r="F1958" i="1"/>
  <c r="C1958" i="1"/>
  <c r="J1957" i="1"/>
  <c r="K1957" i="1" s="1"/>
  <c r="I1957" i="1"/>
  <c r="F1957" i="1"/>
  <c r="C1957" i="1"/>
  <c r="K1956" i="1"/>
  <c r="J1956" i="1"/>
  <c r="I1956" i="1"/>
  <c r="F1956" i="1"/>
  <c r="C1956" i="1"/>
  <c r="J1955" i="1"/>
  <c r="K1955" i="1" s="1"/>
  <c r="I1955" i="1"/>
  <c r="F1955" i="1"/>
  <c r="C1955" i="1"/>
  <c r="K1954" i="1"/>
  <c r="J1954" i="1"/>
  <c r="I1954" i="1"/>
  <c r="F1954" i="1"/>
  <c r="C1954" i="1"/>
  <c r="J1953" i="1"/>
  <c r="K1953" i="1" s="1"/>
  <c r="I1953" i="1"/>
  <c r="F1953" i="1"/>
  <c r="C1953" i="1"/>
  <c r="K1952" i="1"/>
  <c r="J1952" i="1"/>
  <c r="I1952" i="1"/>
  <c r="F1952" i="1"/>
  <c r="C1952" i="1"/>
  <c r="J1951" i="1"/>
  <c r="K1951" i="1" s="1"/>
  <c r="I1951" i="1"/>
  <c r="F1951" i="1"/>
  <c r="C1951" i="1"/>
  <c r="K1950" i="1"/>
  <c r="J1950" i="1"/>
  <c r="I1950" i="1"/>
  <c r="F1950" i="1"/>
  <c r="C1950" i="1"/>
  <c r="J1949" i="1"/>
  <c r="K1949" i="1" s="1"/>
  <c r="I1949" i="1"/>
  <c r="F1949" i="1"/>
  <c r="C1949" i="1"/>
  <c r="K1948" i="1"/>
  <c r="J1948" i="1"/>
  <c r="I1948" i="1"/>
  <c r="F1948" i="1"/>
  <c r="C1948" i="1"/>
  <c r="J1947" i="1"/>
  <c r="K1947" i="1" s="1"/>
  <c r="I1947" i="1"/>
  <c r="F1947" i="1"/>
  <c r="C1947" i="1"/>
  <c r="K1946" i="1"/>
  <c r="J1946" i="1"/>
  <c r="I1946" i="1"/>
  <c r="F1946" i="1"/>
  <c r="C1946" i="1"/>
  <c r="J1945" i="1"/>
  <c r="K1945" i="1" s="1"/>
  <c r="I1945" i="1"/>
  <c r="F1945" i="1"/>
  <c r="C1945" i="1"/>
  <c r="K1944" i="1"/>
  <c r="J1944" i="1"/>
  <c r="I1944" i="1"/>
  <c r="F1944" i="1"/>
  <c r="C1944" i="1"/>
  <c r="J1943" i="1"/>
  <c r="K1943" i="1" s="1"/>
  <c r="I1943" i="1"/>
  <c r="F1943" i="1"/>
  <c r="C1943" i="1"/>
  <c r="K1942" i="1"/>
  <c r="J1942" i="1"/>
  <c r="I1942" i="1"/>
  <c r="F1942" i="1"/>
  <c r="C1942" i="1"/>
  <c r="J1941" i="1"/>
  <c r="K1941" i="1" s="1"/>
  <c r="I1941" i="1"/>
  <c r="F1941" i="1"/>
  <c r="C1941" i="1"/>
  <c r="K1940" i="1"/>
  <c r="J1940" i="1"/>
  <c r="I1940" i="1"/>
  <c r="F1940" i="1"/>
  <c r="C1940" i="1"/>
  <c r="J1939" i="1"/>
  <c r="K1939" i="1" s="1"/>
  <c r="I1939" i="1"/>
  <c r="F1939" i="1"/>
  <c r="C1939" i="1"/>
  <c r="K1938" i="1"/>
  <c r="J1938" i="1"/>
  <c r="I1938" i="1"/>
  <c r="F1938" i="1"/>
  <c r="C1938" i="1"/>
  <c r="J1937" i="1"/>
  <c r="K1937" i="1" s="1"/>
  <c r="I1937" i="1"/>
  <c r="F1937" i="1"/>
  <c r="C1937" i="1"/>
  <c r="K1936" i="1"/>
  <c r="J1936" i="1"/>
  <c r="I1936" i="1"/>
  <c r="F1936" i="1"/>
  <c r="C1936" i="1"/>
  <c r="J1935" i="1"/>
  <c r="K1935" i="1" s="1"/>
  <c r="I1935" i="1"/>
  <c r="F1935" i="1"/>
  <c r="C1935" i="1"/>
  <c r="K1934" i="1"/>
  <c r="J1934" i="1"/>
  <c r="I1934" i="1"/>
  <c r="F1934" i="1"/>
  <c r="C1934" i="1"/>
  <c r="J1933" i="1"/>
  <c r="K1933" i="1" s="1"/>
  <c r="I1933" i="1"/>
  <c r="F1933" i="1"/>
  <c r="C1933" i="1"/>
  <c r="K1932" i="1"/>
  <c r="J1932" i="1"/>
  <c r="I1932" i="1"/>
  <c r="F1932" i="1"/>
  <c r="C1932" i="1"/>
  <c r="J1931" i="1"/>
  <c r="K1931" i="1" s="1"/>
  <c r="I1931" i="1"/>
  <c r="F1931" i="1"/>
  <c r="C1931" i="1"/>
  <c r="K1930" i="1"/>
  <c r="J1930" i="1"/>
  <c r="I1930" i="1"/>
  <c r="F1930" i="1"/>
  <c r="C1930" i="1"/>
  <c r="J1929" i="1"/>
  <c r="K1929" i="1" s="1"/>
  <c r="I1929" i="1"/>
  <c r="F1929" i="1"/>
  <c r="C1929" i="1"/>
  <c r="K1928" i="1"/>
  <c r="J1928" i="1"/>
  <c r="I1928" i="1"/>
  <c r="F1928" i="1"/>
  <c r="C1928" i="1"/>
  <c r="J1927" i="1"/>
  <c r="K1927" i="1" s="1"/>
  <c r="I1927" i="1"/>
  <c r="F1927" i="1"/>
  <c r="C1927" i="1"/>
  <c r="K1926" i="1"/>
  <c r="J1926" i="1"/>
  <c r="I1926" i="1"/>
  <c r="F1926" i="1"/>
  <c r="C1926" i="1"/>
  <c r="J1925" i="1"/>
  <c r="K1925" i="1" s="1"/>
  <c r="I1925" i="1"/>
  <c r="F1925" i="1"/>
  <c r="C1925" i="1"/>
  <c r="K1924" i="1"/>
  <c r="J1924" i="1"/>
  <c r="I1924" i="1"/>
  <c r="F1924" i="1"/>
  <c r="C1924" i="1"/>
  <c r="J1923" i="1"/>
  <c r="K1923" i="1" s="1"/>
  <c r="I1923" i="1"/>
  <c r="F1923" i="1"/>
  <c r="C1923" i="1"/>
  <c r="K1922" i="1"/>
  <c r="J1922" i="1"/>
  <c r="I1922" i="1"/>
  <c r="F1922" i="1"/>
  <c r="C1922" i="1"/>
  <c r="J1921" i="1"/>
  <c r="K1921" i="1" s="1"/>
  <c r="I1921" i="1"/>
  <c r="F1921" i="1"/>
  <c r="C1921" i="1"/>
  <c r="K1920" i="1"/>
  <c r="J1920" i="1"/>
  <c r="I1920" i="1"/>
  <c r="F1920" i="1"/>
  <c r="C1920" i="1"/>
  <c r="J1919" i="1"/>
  <c r="K1919" i="1" s="1"/>
  <c r="I1919" i="1"/>
  <c r="F1919" i="1"/>
  <c r="C1919" i="1"/>
  <c r="K1918" i="1"/>
  <c r="J1918" i="1"/>
  <c r="I1918" i="1"/>
  <c r="F1918" i="1"/>
  <c r="C1918" i="1"/>
  <c r="J1917" i="1"/>
  <c r="K1917" i="1" s="1"/>
  <c r="I1917" i="1"/>
  <c r="F1917" i="1"/>
  <c r="C1917" i="1"/>
  <c r="K1916" i="1"/>
  <c r="J1916" i="1"/>
  <c r="I1916" i="1"/>
  <c r="F1916" i="1"/>
  <c r="C1916" i="1"/>
  <c r="J1915" i="1"/>
  <c r="K1915" i="1" s="1"/>
  <c r="I1915" i="1"/>
  <c r="F1915" i="1"/>
  <c r="C1915" i="1"/>
  <c r="K1914" i="1"/>
  <c r="J1914" i="1"/>
  <c r="I1914" i="1"/>
  <c r="F1914" i="1"/>
  <c r="C1914" i="1"/>
  <c r="J1913" i="1"/>
  <c r="K1913" i="1" s="1"/>
  <c r="I1913" i="1"/>
  <c r="F1913" i="1"/>
  <c r="C1913" i="1"/>
  <c r="K1912" i="1"/>
  <c r="J1912" i="1"/>
  <c r="I1912" i="1"/>
  <c r="F1912" i="1"/>
  <c r="C1912" i="1"/>
  <c r="J1911" i="1"/>
  <c r="K1911" i="1" s="1"/>
  <c r="I1911" i="1"/>
  <c r="F1911" i="1"/>
  <c r="C1911" i="1"/>
  <c r="K1910" i="1"/>
  <c r="J1910" i="1"/>
  <c r="I1910" i="1"/>
  <c r="F1910" i="1"/>
  <c r="C1910" i="1"/>
  <c r="J1909" i="1"/>
  <c r="K1909" i="1" s="1"/>
  <c r="I1909" i="1"/>
  <c r="F1909" i="1"/>
  <c r="C1909" i="1"/>
  <c r="K1908" i="1"/>
  <c r="J1908" i="1"/>
  <c r="I1908" i="1"/>
  <c r="F1908" i="1"/>
  <c r="C1908" i="1"/>
  <c r="J1907" i="1"/>
  <c r="K1907" i="1" s="1"/>
  <c r="I1907" i="1"/>
  <c r="F1907" i="1"/>
  <c r="C1907" i="1"/>
  <c r="K1906" i="1"/>
  <c r="J1906" i="1"/>
  <c r="I1906" i="1"/>
  <c r="F1906" i="1"/>
  <c r="C1906" i="1"/>
  <c r="J1905" i="1"/>
  <c r="K1905" i="1" s="1"/>
  <c r="I1905" i="1"/>
  <c r="F1905" i="1"/>
  <c r="C1905" i="1"/>
  <c r="K1904" i="1"/>
  <c r="J1904" i="1"/>
  <c r="I1904" i="1"/>
  <c r="F1904" i="1"/>
  <c r="C1904" i="1"/>
  <c r="J1903" i="1"/>
  <c r="K1903" i="1" s="1"/>
  <c r="I1903" i="1"/>
  <c r="F1903" i="1"/>
  <c r="C1903" i="1"/>
  <c r="K1902" i="1"/>
  <c r="J1902" i="1"/>
  <c r="I1902" i="1"/>
  <c r="F1902" i="1"/>
  <c r="C1902" i="1"/>
  <c r="J1901" i="1"/>
  <c r="K1901" i="1" s="1"/>
  <c r="I1901" i="1"/>
  <c r="F1901" i="1"/>
  <c r="C1901" i="1"/>
  <c r="K1900" i="1"/>
  <c r="J1900" i="1"/>
  <c r="I1900" i="1"/>
  <c r="F1900" i="1"/>
  <c r="C1900" i="1"/>
  <c r="J1899" i="1"/>
  <c r="K1899" i="1" s="1"/>
  <c r="I1899" i="1"/>
  <c r="F1899" i="1"/>
  <c r="C1899" i="1"/>
  <c r="K1898" i="1"/>
  <c r="J1898" i="1"/>
  <c r="I1898" i="1"/>
  <c r="F1898" i="1"/>
  <c r="C1898" i="1"/>
  <c r="J1897" i="1"/>
  <c r="K1897" i="1" s="1"/>
  <c r="I1897" i="1"/>
  <c r="F1897" i="1"/>
  <c r="C1897" i="1"/>
  <c r="K1896" i="1"/>
  <c r="J1896" i="1"/>
  <c r="I1896" i="1"/>
  <c r="F1896" i="1"/>
  <c r="C1896" i="1"/>
  <c r="J1895" i="1"/>
  <c r="K1895" i="1" s="1"/>
  <c r="I1895" i="1"/>
  <c r="F1895" i="1"/>
  <c r="C1895" i="1"/>
  <c r="K1894" i="1"/>
  <c r="J1894" i="1"/>
  <c r="I1894" i="1"/>
  <c r="F1894" i="1"/>
  <c r="C1894" i="1"/>
  <c r="J1893" i="1"/>
  <c r="K1893" i="1" s="1"/>
  <c r="I1893" i="1"/>
  <c r="F1893" i="1"/>
  <c r="C1893" i="1"/>
  <c r="K1892" i="1"/>
  <c r="J1892" i="1"/>
  <c r="I1892" i="1"/>
  <c r="F1892" i="1"/>
  <c r="C1892" i="1"/>
  <c r="J1891" i="1"/>
  <c r="K1891" i="1" s="1"/>
  <c r="I1891" i="1"/>
  <c r="F1891" i="1"/>
  <c r="C1891" i="1"/>
  <c r="K1890" i="1"/>
  <c r="J1890" i="1"/>
  <c r="I1890" i="1"/>
  <c r="F1890" i="1"/>
  <c r="C1890" i="1"/>
  <c r="J1889" i="1"/>
  <c r="K1889" i="1" s="1"/>
  <c r="I1889" i="1"/>
  <c r="F1889" i="1"/>
  <c r="C1889" i="1"/>
  <c r="J1888" i="1"/>
  <c r="K1888" i="1" s="1"/>
  <c r="I1888" i="1"/>
  <c r="F1888" i="1"/>
  <c r="C1888" i="1"/>
  <c r="K1887" i="1"/>
  <c r="J1887" i="1"/>
  <c r="I1887" i="1"/>
  <c r="F1887" i="1"/>
  <c r="C1887" i="1"/>
  <c r="K1886" i="1"/>
  <c r="J1886" i="1"/>
  <c r="I1886" i="1"/>
  <c r="F1886" i="1"/>
  <c r="C1886" i="1"/>
  <c r="J1885" i="1"/>
  <c r="K1885" i="1" s="1"/>
  <c r="I1885" i="1"/>
  <c r="F1885" i="1"/>
  <c r="C1885" i="1"/>
  <c r="K1884" i="1"/>
  <c r="J1884" i="1"/>
  <c r="I1884" i="1"/>
  <c r="F1884" i="1"/>
  <c r="C1884" i="1"/>
  <c r="J1883" i="1"/>
  <c r="K1883" i="1" s="1"/>
  <c r="I1883" i="1"/>
  <c r="F1883" i="1"/>
  <c r="C1883" i="1"/>
  <c r="K1882" i="1"/>
  <c r="J1882" i="1"/>
  <c r="I1882" i="1"/>
  <c r="F1882" i="1"/>
  <c r="C1882" i="1"/>
  <c r="J1881" i="1"/>
  <c r="K1881" i="1" s="1"/>
  <c r="I1881" i="1"/>
  <c r="F1881" i="1"/>
  <c r="C1881" i="1"/>
  <c r="J1880" i="1"/>
  <c r="K1880" i="1" s="1"/>
  <c r="I1880" i="1"/>
  <c r="F1880" i="1"/>
  <c r="C1880" i="1"/>
  <c r="K1879" i="1"/>
  <c r="J1879" i="1"/>
  <c r="I1879" i="1"/>
  <c r="F1879" i="1"/>
  <c r="C1879" i="1"/>
  <c r="K1878" i="1"/>
  <c r="J1878" i="1"/>
  <c r="I1878" i="1"/>
  <c r="F1878" i="1"/>
  <c r="C1878" i="1"/>
  <c r="J1877" i="1"/>
  <c r="K1877" i="1" s="1"/>
  <c r="I1877" i="1"/>
  <c r="F1877" i="1"/>
  <c r="C1877" i="1"/>
  <c r="K1876" i="1"/>
  <c r="J1876" i="1"/>
  <c r="I1876" i="1"/>
  <c r="F1876" i="1"/>
  <c r="C1876" i="1"/>
  <c r="J1875" i="1"/>
  <c r="K1875" i="1" s="1"/>
  <c r="I1875" i="1"/>
  <c r="F1875" i="1"/>
  <c r="C1875" i="1"/>
  <c r="K1874" i="1"/>
  <c r="J1874" i="1"/>
  <c r="I1874" i="1"/>
  <c r="F1874" i="1"/>
  <c r="C1874" i="1"/>
  <c r="J1873" i="1"/>
  <c r="K1873" i="1" s="1"/>
  <c r="I1873" i="1"/>
  <c r="F1873" i="1"/>
  <c r="C1873" i="1"/>
  <c r="J1872" i="1"/>
  <c r="K1872" i="1" s="1"/>
  <c r="I1872" i="1"/>
  <c r="F1872" i="1"/>
  <c r="C1872" i="1"/>
  <c r="K1871" i="1"/>
  <c r="J1871" i="1"/>
  <c r="I1871" i="1"/>
  <c r="F1871" i="1"/>
  <c r="C1871" i="1"/>
  <c r="K1870" i="1"/>
  <c r="J1870" i="1"/>
  <c r="I1870" i="1"/>
  <c r="F1870" i="1"/>
  <c r="C1870" i="1"/>
  <c r="J1869" i="1"/>
  <c r="K1869" i="1" s="1"/>
  <c r="I1869" i="1"/>
  <c r="F1869" i="1"/>
  <c r="C1869" i="1"/>
  <c r="K1868" i="1"/>
  <c r="J1868" i="1"/>
  <c r="I1868" i="1"/>
  <c r="F1868" i="1"/>
  <c r="C1868" i="1"/>
  <c r="J1867" i="1"/>
  <c r="K1867" i="1" s="1"/>
  <c r="I1867" i="1"/>
  <c r="F1867" i="1"/>
  <c r="C1867" i="1"/>
  <c r="K1866" i="1"/>
  <c r="J1866" i="1"/>
  <c r="I1866" i="1"/>
  <c r="F1866" i="1"/>
  <c r="C1866" i="1"/>
  <c r="J1865" i="1"/>
  <c r="K1865" i="1" s="1"/>
  <c r="I1865" i="1"/>
  <c r="F1865" i="1"/>
  <c r="C1865" i="1"/>
  <c r="J1864" i="1"/>
  <c r="K1864" i="1" s="1"/>
  <c r="I1864" i="1"/>
  <c r="F1864" i="1"/>
  <c r="C1864" i="1"/>
  <c r="K1863" i="1"/>
  <c r="J1863" i="1"/>
  <c r="I1863" i="1"/>
  <c r="F1863" i="1"/>
  <c r="C1863" i="1"/>
  <c r="J1862" i="1"/>
  <c r="K1862" i="1" s="1"/>
  <c r="I1862" i="1"/>
  <c r="F1862" i="1"/>
  <c r="C1862" i="1"/>
  <c r="K1861" i="1"/>
  <c r="J1861" i="1"/>
  <c r="I1861" i="1"/>
  <c r="F1861" i="1"/>
  <c r="C1861" i="1"/>
  <c r="J1860" i="1"/>
  <c r="K1860" i="1" s="1"/>
  <c r="I1860" i="1"/>
  <c r="F1860" i="1"/>
  <c r="C1860" i="1"/>
  <c r="K1859" i="1"/>
  <c r="J1859" i="1"/>
  <c r="I1859" i="1"/>
  <c r="F1859" i="1"/>
  <c r="C1859" i="1"/>
  <c r="J1858" i="1"/>
  <c r="K1858" i="1" s="1"/>
  <c r="I1858" i="1"/>
  <c r="F1858" i="1"/>
  <c r="C1858" i="1"/>
  <c r="K1857" i="1"/>
  <c r="J1857" i="1"/>
  <c r="I1857" i="1"/>
  <c r="F1857" i="1"/>
  <c r="C1857" i="1"/>
  <c r="J1856" i="1"/>
  <c r="K1856" i="1" s="1"/>
  <c r="I1856" i="1"/>
  <c r="F1856" i="1"/>
  <c r="C1856" i="1"/>
  <c r="K1855" i="1"/>
  <c r="J1855" i="1"/>
  <c r="I1855" i="1"/>
  <c r="F1855" i="1"/>
  <c r="C1855" i="1"/>
  <c r="J1854" i="1"/>
  <c r="K1854" i="1" s="1"/>
  <c r="I1854" i="1"/>
  <c r="F1854" i="1"/>
  <c r="C1854" i="1"/>
  <c r="K1853" i="1"/>
  <c r="J1853" i="1"/>
  <c r="I1853" i="1"/>
  <c r="F1853" i="1"/>
  <c r="C1853" i="1"/>
  <c r="J1852" i="1"/>
  <c r="K1852" i="1" s="1"/>
  <c r="I1852" i="1"/>
  <c r="F1852" i="1"/>
  <c r="C1852" i="1"/>
  <c r="K1851" i="1"/>
  <c r="J1851" i="1"/>
  <c r="I1851" i="1"/>
  <c r="F1851" i="1"/>
  <c r="C1851" i="1"/>
  <c r="J1850" i="1"/>
  <c r="K1850" i="1" s="1"/>
  <c r="I1850" i="1"/>
  <c r="F1850" i="1"/>
  <c r="C1850" i="1"/>
  <c r="K1849" i="1"/>
  <c r="J1849" i="1"/>
  <c r="I1849" i="1"/>
  <c r="F1849" i="1"/>
  <c r="C1849" i="1"/>
  <c r="J1848" i="1"/>
  <c r="K1848" i="1" s="1"/>
  <c r="I1848" i="1"/>
  <c r="F1848" i="1"/>
  <c r="C1848" i="1"/>
  <c r="K1847" i="1"/>
  <c r="J1847" i="1"/>
  <c r="I1847" i="1"/>
  <c r="F1847" i="1"/>
  <c r="C1847" i="1"/>
  <c r="J1846" i="1"/>
  <c r="K1846" i="1" s="1"/>
  <c r="I1846" i="1"/>
  <c r="F1846" i="1"/>
  <c r="C1846" i="1"/>
  <c r="K1845" i="1"/>
  <c r="J1845" i="1"/>
  <c r="I1845" i="1"/>
  <c r="F1845" i="1"/>
  <c r="C1845" i="1"/>
  <c r="J1844" i="1"/>
  <c r="K1844" i="1" s="1"/>
  <c r="I1844" i="1"/>
  <c r="F1844" i="1"/>
  <c r="C1844" i="1"/>
  <c r="K1843" i="1"/>
  <c r="J1843" i="1"/>
  <c r="I1843" i="1"/>
  <c r="F1843" i="1"/>
  <c r="C1843" i="1"/>
  <c r="J1842" i="1"/>
  <c r="K1842" i="1" s="1"/>
  <c r="I1842" i="1"/>
  <c r="F1842" i="1"/>
  <c r="C1842" i="1"/>
  <c r="K1841" i="1"/>
  <c r="J1841" i="1"/>
  <c r="I1841" i="1"/>
  <c r="F1841" i="1"/>
  <c r="C1841" i="1"/>
  <c r="J1840" i="1"/>
  <c r="K1840" i="1" s="1"/>
  <c r="I1840" i="1"/>
  <c r="F1840" i="1"/>
  <c r="C1840" i="1"/>
  <c r="K1839" i="1"/>
  <c r="J1839" i="1"/>
  <c r="I1839" i="1"/>
  <c r="F1839" i="1"/>
  <c r="C1839" i="1"/>
  <c r="J1838" i="1"/>
  <c r="K1838" i="1" s="1"/>
  <c r="I1838" i="1"/>
  <c r="F1838" i="1"/>
  <c r="C1838" i="1"/>
  <c r="K1837" i="1"/>
  <c r="J1837" i="1"/>
  <c r="I1837" i="1"/>
  <c r="F1837" i="1"/>
  <c r="C1837" i="1"/>
  <c r="J1836" i="1"/>
  <c r="K1836" i="1" s="1"/>
  <c r="I1836" i="1"/>
  <c r="F1836" i="1"/>
  <c r="C1836" i="1"/>
  <c r="K1835" i="1"/>
  <c r="J1835" i="1"/>
  <c r="I1835" i="1"/>
  <c r="F1835" i="1"/>
  <c r="C1835" i="1"/>
  <c r="J1834" i="1"/>
  <c r="K1834" i="1" s="1"/>
  <c r="I1834" i="1"/>
  <c r="F1834" i="1"/>
  <c r="C1834" i="1"/>
  <c r="K1833" i="1"/>
  <c r="J1833" i="1"/>
  <c r="I1833" i="1"/>
  <c r="F1833" i="1"/>
  <c r="C1833" i="1"/>
  <c r="J1832" i="1"/>
  <c r="K1832" i="1" s="1"/>
  <c r="I1832" i="1"/>
  <c r="F1832" i="1"/>
  <c r="C1832" i="1"/>
  <c r="K1831" i="1"/>
  <c r="J1831" i="1"/>
  <c r="I1831" i="1"/>
  <c r="F1831" i="1"/>
  <c r="C1831" i="1"/>
  <c r="J1830" i="1"/>
  <c r="K1830" i="1" s="1"/>
  <c r="I1830" i="1"/>
  <c r="F1830" i="1"/>
  <c r="C1830" i="1"/>
  <c r="K1829" i="1"/>
  <c r="J1829" i="1"/>
  <c r="I1829" i="1"/>
  <c r="F1829" i="1"/>
  <c r="C1829" i="1"/>
  <c r="J1828" i="1"/>
  <c r="K1828" i="1" s="1"/>
  <c r="I1828" i="1"/>
  <c r="F1828" i="1"/>
  <c r="C1828" i="1"/>
  <c r="K1827" i="1"/>
  <c r="J1827" i="1"/>
  <c r="I1827" i="1"/>
  <c r="F1827" i="1"/>
  <c r="C1827" i="1"/>
  <c r="J1826" i="1"/>
  <c r="K1826" i="1" s="1"/>
  <c r="I1826" i="1"/>
  <c r="F1826" i="1"/>
  <c r="C1826" i="1"/>
  <c r="K1825" i="1"/>
  <c r="J1825" i="1"/>
  <c r="I1825" i="1"/>
  <c r="F1825" i="1"/>
  <c r="C1825" i="1"/>
  <c r="J1824" i="1"/>
  <c r="K1824" i="1" s="1"/>
  <c r="I1824" i="1"/>
  <c r="F1824" i="1"/>
  <c r="C1824" i="1"/>
  <c r="K1823" i="1"/>
  <c r="J1823" i="1"/>
  <c r="I1823" i="1"/>
  <c r="F1823" i="1"/>
  <c r="C1823" i="1"/>
  <c r="J1822" i="1"/>
  <c r="K1822" i="1" s="1"/>
  <c r="I1822" i="1"/>
  <c r="F1822" i="1"/>
  <c r="C1822" i="1"/>
  <c r="K1821" i="1"/>
  <c r="J1821" i="1"/>
  <c r="I1821" i="1"/>
  <c r="F1821" i="1"/>
  <c r="C1821" i="1"/>
  <c r="J1820" i="1"/>
  <c r="K1820" i="1" s="1"/>
  <c r="I1820" i="1"/>
  <c r="F1820" i="1"/>
  <c r="C1820" i="1"/>
  <c r="K1819" i="1"/>
  <c r="J1819" i="1"/>
  <c r="I1819" i="1"/>
  <c r="F1819" i="1"/>
  <c r="C1819" i="1"/>
  <c r="J1818" i="1"/>
  <c r="K1818" i="1" s="1"/>
  <c r="I1818" i="1"/>
  <c r="F1818" i="1"/>
  <c r="C1818" i="1"/>
  <c r="K1817" i="1"/>
  <c r="J1817" i="1"/>
  <c r="I1817" i="1"/>
  <c r="F1817" i="1"/>
  <c r="C1817" i="1"/>
  <c r="J1816" i="1"/>
  <c r="K1816" i="1" s="1"/>
  <c r="I1816" i="1"/>
  <c r="F1816" i="1"/>
  <c r="C1816" i="1"/>
  <c r="K1815" i="1"/>
  <c r="J1815" i="1"/>
  <c r="I1815" i="1"/>
  <c r="F1815" i="1"/>
  <c r="C1815" i="1"/>
  <c r="J1814" i="1"/>
  <c r="K1814" i="1" s="1"/>
  <c r="I1814" i="1"/>
  <c r="F1814" i="1"/>
  <c r="C1814" i="1"/>
  <c r="K1813" i="1"/>
  <c r="J1813" i="1"/>
  <c r="I1813" i="1"/>
  <c r="F1813" i="1"/>
  <c r="C1813" i="1"/>
  <c r="J1812" i="1"/>
  <c r="K1812" i="1" s="1"/>
  <c r="I1812" i="1"/>
  <c r="F1812" i="1"/>
  <c r="C1812" i="1"/>
  <c r="K1811" i="1"/>
  <c r="J1811" i="1"/>
  <c r="I1811" i="1"/>
  <c r="F1811" i="1"/>
  <c r="C1811" i="1"/>
  <c r="J1810" i="1"/>
  <c r="K1810" i="1" s="1"/>
  <c r="I1810" i="1"/>
  <c r="F1810" i="1"/>
  <c r="C1810" i="1"/>
  <c r="K1809" i="1"/>
  <c r="J1809" i="1"/>
  <c r="I1809" i="1"/>
  <c r="F1809" i="1"/>
  <c r="C1809" i="1"/>
  <c r="J1808" i="1"/>
  <c r="K1808" i="1" s="1"/>
  <c r="I1808" i="1"/>
  <c r="F1808" i="1"/>
  <c r="C1808" i="1"/>
  <c r="K1807" i="1"/>
  <c r="J1807" i="1"/>
  <c r="I1807" i="1"/>
  <c r="F1807" i="1"/>
  <c r="C1807" i="1"/>
  <c r="J1806" i="1"/>
  <c r="K1806" i="1" s="1"/>
  <c r="I1806" i="1"/>
  <c r="F1806" i="1"/>
  <c r="C1806" i="1"/>
  <c r="K1805" i="1"/>
  <c r="J1805" i="1"/>
  <c r="I1805" i="1"/>
  <c r="F1805" i="1"/>
  <c r="C1805" i="1"/>
  <c r="J1804" i="1"/>
  <c r="K1804" i="1" s="1"/>
  <c r="I1804" i="1"/>
  <c r="F1804" i="1"/>
  <c r="C1804" i="1"/>
  <c r="K1803" i="1"/>
  <c r="J1803" i="1"/>
  <c r="I1803" i="1"/>
  <c r="F1803" i="1"/>
  <c r="C1803" i="1"/>
  <c r="J1802" i="1"/>
  <c r="K1802" i="1" s="1"/>
  <c r="I1802" i="1"/>
  <c r="F1802" i="1"/>
  <c r="C1802" i="1"/>
  <c r="K1801" i="1"/>
  <c r="J1801" i="1"/>
  <c r="I1801" i="1"/>
  <c r="F1801" i="1"/>
  <c r="C1801" i="1"/>
  <c r="J1800" i="1"/>
  <c r="K1800" i="1" s="1"/>
  <c r="I1800" i="1"/>
  <c r="F1800" i="1"/>
  <c r="C1800" i="1"/>
  <c r="K1799" i="1"/>
  <c r="J1799" i="1"/>
  <c r="I1799" i="1"/>
  <c r="F1799" i="1"/>
  <c r="C1799" i="1"/>
  <c r="J1798" i="1"/>
  <c r="K1798" i="1" s="1"/>
  <c r="I1798" i="1"/>
  <c r="F1798" i="1"/>
  <c r="C1798" i="1"/>
  <c r="K1797" i="1"/>
  <c r="J1797" i="1"/>
  <c r="I1797" i="1"/>
  <c r="F1797" i="1"/>
  <c r="C1797" i="1"/>
  <c r="J1796" i="1"/>
  <c r="K1796" i="1" s="1"/>
  <c r="I1796" i="1"/>
  <c r="F1796" i="1"/>
  <c r="C1796" i="1"/>
  <c r="K1795" i="1"/>
  <c r="J1795" i="1"/>
  <c r="I1795" i="1"/>
  <c r="F1795" i="1"/>
  <c r="C1795" i="1"/>
  <c r="J1794" i="1"/>
  <c r="K1794" i="1" s="1"/>
  <c r="I1794" i="1"/>
  <c r="F1794" i="1"/>
  <c r="C1794" i="1"/>
  <c r="K1793" i="1"/>
  <c r="J1793" i="1"/>
  <c r="I1793" i="1"/>
  <c r="F1793" i="1"/>
  <c r="C1793" i="1"/>
  <c r="J1792" i="1"/>
  <c r="K1792" i="1" s="1"/>
  <c r="I1792" i="1"/>
  <c r="F1792" i="1"/>
  <c r="C1792" i="1"/>
  <c r="K1791" i="1"/>
  <c r="J1791" i="1"/>
  <c r="I1791" i="1"/>
  <c r="F1791" i="1"/>
  <c r="C1791" i="1"/>
  <c r="J1790" i="1"/>
  <c r="K1790" i="1" s="1"/>
  <c r="I1790" i="1"/>
  <c r="F1790" i="1"/>
  <c r="C1790" i="1"/>
  <c r="K1789" i="1"/>
  <c r="J1789" i="1"/>
  <c r="I1789" i="1"/>
  <c r="F1789" i="1"/>
  <c r="C1789" i="1"/>
  <c r="J1788" i="1"/>
  <c r="K1788" i="1" s="1"/>
  <c r="I1788" i="1"/>
  <c r="F1788" i="1"/>
  <c r="C1788" i="1"/>
  <c r="K1787" i="1"/>
  <c r="J1787" i="1"/>
  <c r="I1787" i="1"/>
  <c r="F1787" i="1"/>
  <c r="C1787" i="1"/>
  <c r="J1786" i="1"/>
  <c r="K1786" i="1" s="1"/>
  <c r="I1786" i="1"/>
  <c r="F1786" i="1"/>
  <c r="C1786" i="1"/>
  <c r="K1785" i="1"/>
  <c r="J1785" i="1"/>
  <c r="I1785" i="1"/>
  <c r="F1785" i="1"/>
  <c r="C1785" i="1"/>
  <c r="J1784" i="1"/>
  <c r="K1784" i="1" s="1"/>
  <c r="I1784" i="1"/>
  <c r="F1784" i="1"/>
  <c r="C1784" i="1"/>
  <c r="K1783" i="1"/>
  <c r="J1783" i="1"/>
  <c r="I1783" i="1"/>
  <c r="F1783" i="1"/>
  <c r="C1783" i="1"/>
  <c r="J1782" i="1"/>
  <c r="K1782" i="1" s="1"/>
  <c r="I1782" i="1"/>
  <c r="F1782" i="1"/>
  <c r="C1782" i="1"/>
  <c r="K1781" i="1"/>
  <c r="J1781" i="1"/>
  <c r="I1781" i="1"/>
  <c r="F1781" i="1"/>
  <c r="C1781" i="1"/>
  <c r="J1780" i="1"/>
  <c r="K1780" i="1" s="1"/>
  <c r="I1780" i="1"/>
  <c r="F1780" i="1"/>
  <c r="C1780" i="1"/>
  <c r="K1779" i="1"/>
  <c r="J1779" i="1"/>
  <c r="I1779" i="1"/>
  <c r="F1779" i="1"/>
  <c r="C1779" i="1"/>
  <c r="J1778" i="1"/>
  <c r="K1778" i="1" s="1"/>
  <c r="I1778" i="1"/>
  <c r="F1778" i="1"/>
  <c r="C1778" i="1"/>
  <c r="K1777" i="1"/>
  <c r="J1777" i="1"/>
  <c r="I1777" i="1"/>
  <c r="F1777" i="1"/>
  <c r="C1777" i="1"/>
  <c r="J1776" i="1"/>
  <c r="K1776" i="1" s="1"/>
  <c r="I1776" i="1"/>
  <c r="F1776" i="1"/>
  <c r="C1776" i="1"/>
  <c r="K1775" i="1"/>
  <c r="J1775" i="1"/>
  <c r="I1775" i="1"/>
  <c r="F1775" i="1"/>
  <c r="C1775" i="1"/>
  <c r="J1774" i="1"/>
  <c r="K1774" i="1" s="1"/>
  <c r="I1774" i="1"/>
  <c r="F1774" i="1"/>
  <c r="C1774" i="1"/>
  <c r="K1773" i="1"/>
  <c r="J1773" i="1"/>
  <c r="I1773" i="1"/>
  <c r="F1773" i="1"/>
  <c r="C1773" i="1"/>
  <c r="J1772" i="1"/>
  <c r="K1772" i="1" s="1"/>
  <c r="I1772" i="1"/>
  <c r="F1772" i="1"/>
  <c r="C1772" i="1"/>
  <c r="K1771" i="1"/>
  <c r="J1771" i="1"/>
  <c r="I1771" i="1"/>
  <c r="F1771" i="1"/>
  <c r="C1771" i="1"/>
  <c r="J1770" i="1"/>
  <c r="K1770" i="1" s="1"/>
  <c r="I1770" i="1"/>
  <c r="F1770" i="1"/>
  <c r="C1770" i="1"/>
  <c r="K1769" i="1"/>
  <c r="J1769" i="1"/>
  <c r="I1769" i="1"/>
  <c r="F1769" i="1"/>
  <c r="C1769" i="1"/>
  <c r="J1768" i="1"/>
  <c r="K1768" i="1" s="1"/>
  <c r="I1768" i="1"/>
  <c r="F1768" i="1"/>
  <c r="C1768" i="1"/>
  <c r="K1767" i="1"/>
  <c r="J1767" i="1"/>
  <c r="I1767" i="1"/>
  <c r="F1767" i="1"/>
  <c r="C1767" i="1"/>
  <c r="J1766" i="1"/>
  <c r="K1766" i="1" s="1"/>
  <c r="I1766" i="1"/>
  <c r="F1766" i="1"/>
  <c r="C1766" i="1"/>
  <c r="K1765" i="1"/>
  <c r="J1765" i="1"/>
  <c r="I1765" i="1"/>
  <c r="F1765" i="1"/>
  <c r="C1765" i="1"/>
  <c r="J1764" i="1"/>
  <c r="K1764" i="1" s="1"/>
  <c r="I1764" i="1"/>
  <c r="F1764" i="1"/>
  <c r="C1764" i="1"/>
  <c r="K1763" i="1"/>
  <c r="J1763" i="1"/>
  <c r="I1763" i="1"/>
  <c r="F1763" i="1"/>
  <c r="C1763" i="1"/>
  <c r="J1762" i="1"/>
  <c r="K1762" i="1" s="1"/>
  <c r="I1762" i="1"/>
  <c r="F1762" i="1"/>
  <c r="C1762" i="1"/>
  <c r="K1761" i="1"/>
  <c r="J1761" i="1"/>
  <c r="I1761" i="1"/>
  <c r="F1761" i="1"/>
  <c r="C1761" i="1"/>
  <c r="J1760" i="1"/>
  <c r="K1760" i="1" s="1"/>
  <c r="I1760" i="1"/>
  <c r="F1760" i="1"/>
  <c r="C1760" i="1"/>
  <c r="K1759" i="1"/>
  <c r="J1759" i="1"/>
  <c r="I1759" i="1"/>
  <c r="F1759" i="1"/>
  <c r="C1759" i="1"/>
  <c r="J1758" i="1"/>
  <c r="K1758" i="1" s="1"/>
  <c r="I1758" i="1"/>
  <c r="F1758" i="1"/>
  <c r="C1758" i="1"/>
  <c r="K1757" i="1"/>
  <c r="J1757" i="1"/>
  <c r="I1757" i="1"/>
  <c r="F1757" i="1"/>
  <c r="C1757" i="1"/>
  <c r="J1756" i="1"/>
  <c r="K1756" i="1" s="1"/>
  <c r="I1756" i="1"/>
  <c r="F1756" i="1"/>
  <c r="C1756" i="1"/>
  <c r="K1755" i="1"/>
  <c r="J1755" i="1"/>
  <c r="I1755" i="1"/>
  <c r="F1755" i="1"/>
  <c r="C1755" i="1"/>
  <c r="J1754" i="1"/>
  <c r="K1754" i="1" s="1"/>
  <c r="I1754" i="1"/>
  <c r="F1754" i="1"/>
  <c r="C1754" i="1"/>
  <c r="K1753" i="1"/>
  <c r="J1753" i="1"/>
  <c r="I1753" i="1"/>
  <c r="F1753" i="1"/>
  <c r="C1753" i="1"/>
  <c r="J1752" i="1"/>
  <c r="K1752" i="1" s="1"/>
  <c r="I1752" i="1"/>
  <c r="F1752" i="1"/>
  <c r="C1752" i="1"/>
  <c r="K1751" i="1"/>
  <c r="J1751" i="1"/>
  <c r="I1751" i="1"/>
  <c r="F1751" i="1"/>
  <c r="C1751" i="1"/>
  <c r="J1750" i="1"/>
  <c r="K1750" i="1" s="1"/>
  <c r="I1750" i="1"/>
  <c r="F1750" i="1"/>
  <c r="C1750" i="1"/>
  <c r="K1749" i="1"/>
  <c r="J1749" i="1"/>
  <c r="I1749" i="1"/>
  <c r="F1749" i="1"/>
  <c r="C1749" i="1"/>
  <c r="J1748" i="1"/>
  <c r="K1748" i="1" s="1"/>
  <c r="I1748" i="1"/>
  <c r="F1748" i="1"/>
  <c r="C1748" i="1"/>
  <c r="K1747" i="1"/>
  <c r="J1747" i="1"/>
  <c r="I1747" i="1"/>
  <c r="F1747" i="1"/>
  <c r="C1747" i="1"/>
  <c r="J1746" i="1"/>
  <c r="K1746" i="1" s="1"/>
  <c r="I1746" i="1"/>
  <c r="F1746" i="1"/>
  <c r="C1746" i="1"/>
  <c r="K1745" i="1"/>
  <c r="J1745" i="1"/>
  <c r="I1745" i="1"/>
  <c r="F1745" i="1"/>
  <c r="C1745" i="1"/>
  <c r="J1744" i="1"/>
  <c r="K1744" i="1" s="1"/>
  <c r="I1744" i="1"/>
  <c r="F1744" i="1"/>
  <c r="C1744" i="1"/>
  <c r="K1743" i="1"/>
  <c r="J1743" i="1"/>
  <c r="I1743" i="1"/>
  <c r="F1743" i="1"/>
  <c r="C1743" i="1"/>
  <c r="J1742" i="1"/>
  <c r="K1742" i="1" s="1"/>
  <c r="I1742" i="1"/>
  <c r="F1742" i="1"/>
  <c r="C1742" i="1"/>
  <c r="K1741" i="1"/>
  <c r="J1741" i="1"/>
  <c r="I1741" i="1"/>
  <c r="F1741" i="1"/>
  <c r="C1741" i="1"/>
  <c r="J1740" i="1"/>
  <c r="K1740" i="1" s="1"/>
  <c r="I1740" i="1"/>
  <c r="F1740" i="1"/>
  <c r="C1740" i="1"/>
  <c r="K1739" i="1"/>
  <c r="J1739" i="1"/>
  <c r="I1739" i="1"/>
  <c r="F1739" i="1"/>
  <c r="C1739" i="1"/>
  <c r="J1738" i="1"/>
  <c r="K1738" i="1" s="1"/>
  <c r="I1738" i="1"/>
  <c r="F1738" i="1"/>
  <c r="C1738" i="1"/>
  <c r="K1737" i="1"/>
  <c r="J1737" i="1"/>
  <c r="I1737" i="1"/>
  <c r="F1737" i="1"/>
  <c r="C1737" i="1"/>
  <c r="J1736" i="1"/>
  <c r="K1736" i="1" s="1"/>
  <c r="I1736" i="1"/>
  <c r="F1736" i="1"/>
  <c r="C1736" i="1"/>
  <c r="K1735" i="1"/>
  <c r="J1735" i="1"/>
  <c r="I1735" i="1"/>
  <c r="F1735" i="1"/>
  <c r="C1735" i="1"/>
  <c r="J1734" i="1"/>
  <c r="K1734" i="1" s="1"/>
  <c r="I1734" i="1"/>
  <c r="F1734" i="1"/>
  <c r="C1734" i="1"/>
  <c r="K1733" i="1"/>
  <c r="J1733" i="1"/>
  <c r="I1733" i="1"/>
  <c r="F1733" i="1"/>
  <c r="C1733" i="1"/>
  <c r="J1732" i="1"/>
  <c r="K1732" i="1" s="1"/>
  <c r="I1732" i="1"/>
  <c r="F1732" i="1"/>
  <c r="C1732" i="1"/>
  <c r="K1731" i="1"/>
  <c r="J1731" i="1"/>
  <c r="I1731" i="1"/>
  <c r="F1731" i="1"/>
  <c r="C1731" i="1"/>
  <c r="J1730" i="1"/>
  <c r="K1730" i="1" s="1"/>
  <c r="I1730" i="1"/>
  <c r="F1730" i="1"/>
  <c r="C1730" i="1"/>
  <c r="K1729" i="1"/>
  <c r="J1729" i="1"/>
  <c r="I1729" i="1"/>
  <c r="F1729" i="1"/>
  <c r="C1729" i="1"/>
  <c r="J1728" i="1"/>
  <c r="K1728" i="1" s="1"/>
  <c r="I1728" i="1"/>
  <c r="F1728" i="1"/>
  <c r="C1728" i="1"/>
  <c r="K1727" i="1"/>
  <c r="J1727" i="1"/>
  <c r="I1727" i="1"/>
  <c r="F1727" i="1"/>
  <c r="C1727" i="1"/>
  <c r="J1726" i="1"/>
  <c r="K1726" i="1" s="1"/>
  <c r="I1726" i="1"/>
  <c r="F1726" i="1"/>
  <c r="C1726" i="1"/>
  <c r="K1725" i="1"/>
  <c r="J1725" i="1"/>
  <c r="I1725" i="1"/>
  <c r="F1725" i="1"/>
  <c r="C1725" i="1"/>
  <c r="J1724" i="1"/>
  <c r="K1724" i="1" s="1"/>
  <c r="I1724" i="1"/>
  <c r="F1724" i="1"/>
  <c r="C1724" i="1"/>
  <c r="K1723" i="1"/>
  <c r="J1723" i="1"/>
  <c r="I1723" i="1"/>
  <c r="F1723" i="1"/>
  <c r="C1723" i="1"/>
  <c r="J1722" i="1"/>
  <c r="K1722" i="1" s="1"/>
  <c r="I1722" i="1"/>
  <c r="F1722" i="1"/>
  <c r="C1722" i="1"/>
  <c r="K1721" i="1"/>
  <c r="J1721" i="1"/>
  <c r="I1721" i="1"/>
  <c r="F1721" i="1"/>
  <c r="C1721" i="1"/>
  <c r="J1720" i="1"/>
  <c r="K1720" i="1" s="1"/>
  <c r="I1720" i="1"/>
  <c r="F1720" i="1"/>
  <c r="C1720" i="1"/>
  <c r="K1719" i="1"/>
  <c r="J1719" i="1"/>
  <c r="I1719" i="1"/>
  <c r="F1719" i="1"/>
  <c r="C1719" i="1"/>
  <c r="J1718" i="1"/>
  <c r="K1718" i="1" s="1"/>
  <c r="I1718" i="1"/>
  <c r="F1718" i="1"/>
  <c r="C1718" i="1"/>
  <c r="K1717" i="1"/>
  <c r="J1717" i="1"/>
  <c r="I1717" i="1"/>
  <c r="F1717" i="1"/>
  <c r="C1717" i="1"/>
  <c r="J1716" i="1"/>
  <c r="K1716" i="1" s="1"/>
  <c r="I1716" i="1"/>
  <c r="F1716" i="1"/>
  <c r="C1716" i="1"/>
  <c r="K1715" i="1"/>
  <c r="J1715" i="1"/>
  <c r="I1715" i="1"/>
  <c r="F1715" i="1"/>
  <c r="C1715" i="1"/>
  <c r="J1714" i="1"/>
  <c r="K1714" i="1" s="1"/>
  <c r="I1714" i="1"/>
  <c r="F1714" i="1"/>
  <c r="C1714" i="1"/>
  <c r="K1713" i="1"/>
  <c r="J1713" i="1"/>
  <c r="I1713" i="1"/>
  <c r="F1713" i="1"/>
  <c r="C1713" i="1"/>
  <c r="J1712" i="1"/>
  <c r="K1712" i="1" s="1"/>
  <c r="I1712" i="1"/>
  <c r="F1712" i="1"/>
  <c r="C1712" i="1"/>
  <c r="K1711" i="1"/>
  <c r="J1711" i="1"/>
  <c r="I1711" i="1"/>
  <c r="F1711" i="1"/>
  <c r="C1711" i="1"/>
  <c r="J1710" i="1"/>
  <c r="K1710" i="1" s="1"/>
  <c r="I1710" i="1"/>
  <c r="F1710" i="1"/>
  <c r="C1710" i="1"/>
  <c r="K1709" i="1"/>
  <c r="J1709" i="1"/>
  <c r="I1709" i="1"/>
  <c r="F1709" i="1"/>
  <c r="C1709" i="1"/>
  <c r="J1708" i="1"/>
  <c r="K1708" i="1" s="1"/>
  <c r="I1708" i="1"/>
  <c r="F1708" i="1"/>
  <c r="C1708" i="1"/>
  <c r="K1707" i="1"/>
  <c r="J1707" i="1"/>
  <c r="I1707" i="1"/>
  <c r="F1707" i="1"/>
  <c r="C1707" i="1"/>
  <c r="J1706" i="1"/>
  <c r="K1706" i="1" s="1"/>
  <c r="I1706" i="1"/>
  <c r="F1706" i="1"/>
  <c r="C1706" i="1"/>
  <c r="K1705" i="1"/>
  <c r="J1705" i="1"/>
  <c r="I1705" i="1"/>
  <c r="F1705" i="1"/>
  <c r="C1705" i="1"/>
  <c r="J1704" i="1"/>
  <c r="K1704" i="1" s="1"/>
  <c r="I1704" i="1"/>
  <c r="F1704" i="1"/>
  <c r="C1704" i="1"/>
  <c r="K1703" i="1"/>
  <c r="J1703" i="1"/>
  <c r="I1703" i="1"/>
  <c r="F1703" i="1"/>
  <c r="C1703" i="1"/>
  <c r="J1702" i="1"/>
  <c r="K1702" i="1" s="1"/>
  <c r="I1702" i="1"/>
  <c r="F1702" i="1"/>
  <c r="C1702" i="1"/>
  <c r="K1701" i="1"/>
  <c r="J1701" i="1"/>
  <c r="I1701" i="1"/>
  <c r="F1701" i="1"/>
  <c r="C1701" i="1"/>
  <c r="J1700" i="1"/>
  <c r="K1700" i="1" s="1"/>
  <c r="I1700" i="1"/>
  <c r="F1700" i="1"/>
  <c r="C1700" i="1"/>
  <c r="K1699" i="1"/>
  <c r="J1699" i="1"/>
  <c r="I1699" i="1"/>
  <c r="F1699" i="1"/>
  <c r="C1699" i="1"/>
  <c r="J1698" i="1"/>
  <c r="K1698" i="1" s="1"/>
  <c r="I1698" i="1"/>
  <c r="F1698" i="1"/>
  <c r="C1698" i="1"/>
  <c r="K1697" i="1"/>
  <c r="J1697" i="1"/>
  <c r="I1697" i="1"/>
  <c r="F1697" i="1"/>
  <c r="C1697" i="1"/>
  <c r="J1696" i="1"/>
  <c r="K1696" i="1" s="1"/>
  <c r="I1696" i="1"/>
  <c r="F1696" i="1"/>
  <c r="C1696" i="1"/>
  <c r="K1695" i="1"/>
  <c r="J1695" i="1"/>
  <c r="I1695" i="1"/>
  <c r="F1695" i="1"/>
  <c r="C1695" i="1"/>
  <c r="J1694" i="1"/>
  <c r="K1694" i="1" s="1"/>
  <c r="I1694" i="1"/>
  <c r="F1694" i="1"/>
  <c r="C1694" i="1"/>
  <c r="K1693" i="1"/>
  <c r="J1693" i="1"/>
  <c r="I1693" i="1"/>
  <c r="F1693" i="1"/>
  <c r="C1693" i="1"/>
  <c r="J1692" i="1"/>
  <c r="K1692" i="1" s="1"/>
  <c r="I1692" i="1"/>
  <c r="F1692" i="1"/>
  <c r="C1692" i="1"/>
  <c r="K1691" i="1"/>
  <c r="J1691" i="1"/>
  <c r="I1691" i="1"/>
  <c r="F1691" i="1"/>
  <c r="C1691" i="1"/>
  <c r="J1690" i="1"/>
  <c r="K1690" i="1" s="1"/>
  <c r="I1690" i="1"/>
  <c r="F1690" i="1"/>
  <c r="C1690" i="1"/>
  <c r="K1689" i="1"/>
  <c r="J1689" i="1"/>
  <c r="I1689" i="1"/>
  <c r="F1689" i="1"/>
  <c r="C1689" i="1"/>
  <c r="J1688" i="1"/>
  <c r="K1688" i="1" s="1"/>
  <c r="I1688" i="1"/>
  <c r="F1688" i="1"/>
  <c r="C1688" i="1"/>
  <c r="K1687" i="1"/>
  <c r="J1687" i="1"/>
  <c r="I1687" i="1"/>
  <c r="F1687" i="1"/>
  <c r="C1687" i="1"/>
  <c r="J1686" i="1"/>
  <c r="K1686" i="1" s="1"/>
  <c r="I1686" i="1"/>
  <c r="F1686" i="1"/>
  <c r="C1686" i="1"/>
  <c r="K1685" i="1"/>
  <c r="J1685" i="1"/>
  <c r="I1685" i="1"/>
  <c r="F1685" i="1"/>
  <c r="C1685" i="1"/>
  <c r="J1684" i="1"/>
  <c r="K1684" i="1" s="1"/>
  <c r="I1684" i="1"/>
  <c r="F1684" i="1"/>
  <c r="C1684" i="1"/>
  <c r="K1683" i="1"/>
  <c r="J1683" i="1"/>
  <c r="I1683" i="1"/>
  <c r="F1683" i="1"/>
  <c r="C1683" i="1"/>
  <c r="J1682" i="1"/>
  <c r="K1682" i="1" s="1"/>
  <c r="I1682" i="1"/>
  <c r="F1682" i="1"/>
  <c r="C1682" i="1"/>
  <c r="K1681" i="1"/>
  <c r="J1681" i="1"/>
  <c r="I1681" i="1"/>
  <c r="F1681" i="1"/>
  <c r="C1681" i="1"/>
  <c r="J1680" i="1"/>
  <c r="K1680" i="1" s="1"/>
  <c r="I1680" i="1"/>
  <c r="F1680" i="1"/>
  <c r="C1680" i="1"/>
  <c r="K1679" i="1"/>
  <c r="J1679" i="1"/>
  <c r="I1679" i="1"/>
  <c r="F1679" i="1"/>
  <c r="C1679" i="1"/>
  <c r="J1678" i="1"/>
  <c r="K1678" i="1" s="1"/>
  <c r="I1678" i="1"/>
  <c r="F1678" i="1"/>
  <c r="C1678" i="1"/>
  <c r="K1677" i="1"/>
  <c r="J1677" i="1"/>
  <c r="I1677" i="1"/>
  <c r="F1677" i="1"/>
  <c r="C1677" i="1"/>
  <c r="J1676" i="1"/>
  <c r="K1676" i="1" s="1"/>
  <c r="I1676" i="1"/>
  <c r="F1676" i="1"/>
  <c r="C1676" i="1"/>
  <c r="K1675" i="1"/>
  <c r="J1675" i="1"/>
  <c r="I1675" i="1"/>
  <c r="F1675" i="1"/>
  <c r="C1675" i="1"/>
  <c r="J1674" i="1"/>
  <c r="K1674" i="1" s="1"/>
  <c r="I1674" i="1"/>
  <c r="F1674" i="1"/>
  <c r="C1674" i="1"/>
  <c r="K1673" i="1"/>
  <c r="J1673" i="1"/>
  <c r="I1673" i="1"/>
  <c r="F1673" i="1"/>
  <c r="C1673" i="1"/>
  <c r="J1672" i="1"/>
  <c r="K1672" i="1" s="1"/>
  <c r="I1672" i="1"/>
  <c r="F1672" i="1"/>
  <c r="C1672" i="1"/>
  <c r="K1671" i="1"/>
  <c r="J1671" i="1"/>
  <c r="I1671" i="1"/>
  <c r="F1671" i="1"/>
  <c r="C1671" i="1"/>
  <c r="J1670" i="1"/>
  <c r="K1670" i="1" s="1"/>
  <c r="I1670" i="1"/>
  <c r="F1670" i="1"/>
  <c r="C1670" i="1"/>
  <c r="K1669" i="1"/>
  <c r="J1669" i="1"/>
  <c r="I1669" i="1"/>
  <c r="F1669" i="1"/>
  <c r="C1669" i="1"/>
  <c r="J1668" i="1"/>
  <c r="K1668" i="1" s="1"/>
  <c r="I1668" i="1"/>
  <c r="F1668" i="1"/>
  <c r="C1668" i="1"/>
  <c r="K1667" i="1"/>
  <c r="J1667" i="1"/>
  <c r="I1667" i="1"/>
  <c r="F1667" i="1"/>
  <c r="C1667" i="1"/>
  <c r="J1666" i="1"/>
  <c r="K1666" i="1" s="1"/>
  <c r="I1666" i="1"/>
  <c r="F1666" i="1"/>
  <c r="C1666" i="1"/>
  <c r="K1665" i="1"/>
  <c r="J1665" i="1"/>
  <c r="I1665" i="1"/>
  <c r="F1665" i="1"/>
  <c r="C1665" i="1"/>
  <c r="J1664" i="1"/>
  <c r="K1664" i="1" s="1"/>
  <c r="I1664" i="1"/>
  <c r="F1664" i="1"/>
  <c r="C1664" i="1"/>
  <c r="K1663" i="1"/>
  <c r="J1663" i="1"/>
  <c r="I1663" i="1"/>
  <c r="F1663" i="1"/>
  <c r="C1663" i="1"/>
  <c r="J1662" i="1"/>
  <c r="K1662" i="1" s="1"/>
  <c r="I1662" i="1"/>
  <c r="F1662" i="1"/>
  <c r="C1662" i="1"/>
  <c r="K1661" i="1"/>
  <c r="J1661" i="1"/>
  <c r="I1661" i="1"/>
  <c r="F1661" i="1"/>
  <c r="C1661" i="1"/>
  <c r="J1660" i="1"/>
  <c r="K1660" i="1" s="1"/>
  <c r="I1660" i="1"/>
  <c r="F1660" i="1"/>
  <c r="C1660" i="1"/>
  <c r="K1659" i="1"/>
  <c r="J1659" i="1"/>
  <c r="I1659" i="1"/>
  <c r="F1659" i="1"/>
  <c r="C1659" i="1"/>
  <c r="J1658" i="1"/>
  <c r="K1658" i="1" s="1"/>
  <c r="I1658" i="1"/>
  <c r="F1658" i="1"/>
  <c r="C1658" i="1"/>
  <c r="K1657" i="1"/>
  <c r="J1657" i="1"/>
  <c r="I1657" i="1"/>
  <c r="F1657" i="1"/>
  <c r="C1657" i="1"/>
  <c r="J1656" i="1"/>
  <c r="K1656" i="1" s="1"/>
  <c r="I1656" i="1"/>
  <c r="F1656" i="1"/>
  <c r="C1656" i="1"/>
  <c r="K1655" i="1"/>
  <c r="J1655" i="1"/>
  <c r="I1655" i="1"/>
  <c r="F1655" i="1"/>
  <c r="C1655" i="1"/>
  <c r="J1654" i="1"/>
  <c r="K1654" i="1" s="1"/>
  <c r="I1654" i="1"/>
  <c r="F1654" i="1"/>
  <c r="C1654" i="1"/>
  <c r="K1653" i="1"/>
  <c r="J1653" i="1"/>
  <c r="I1653" i="1"/>
  <c r="F1653" i="1"/>
  <c r="C1653" i="1"/>
  <c r="J1652" i="1"/>
  <c r="K1652" i="1" s="1"/>
  <c r="I1652" i="1"/>
  <c r="F1652" i="1"/>
  <c r="C1652" i="1"/>
  <c r="K1651" i="1"/>
  <c r="J1651" i="1"/>
  <c r="I1651" i="1"/>
  <c r="F1651" i="1"/>
  <c r="C1651" i="1"/>
  <c r="J1650" i="1"/>
  <c r="K1650" i="1" s="1"/>
  <c r="I1650" i="1"/>
  <c r="F1650" i="1"/>
  <c r="C1650" i="1"/>
  <c r="K1649" i="1"/>
  <c r="J1649" i="1"/>
  <c r="I1649" i="1"/>
  <c r="F1649" i="1"/>
  <c r="C1649" i="1"/>
  <c r="J1648" i="1"/>
  <c r="K1648" i="1" s="1"/>
  <c r="I1648" i="1"/>
  <c r="F1648" i="1"/>
  <c r="C1648" i="1"/>
  <c r="K1647" i="1"/>
  <c r="J1647" i="1"/>
  <c r="I1647" i="1"/>
  <c r="F1647" i="1"/>
  <c r="C1647" i="1"/>
  <c r="J1646" i="1"/>
  <c r="K1646" i="1" s="1"/>
  <c r="I1646" i="1"/>
  <c r="F1646" i="1"/>
  <c r="C1646" i="1"/>
  <c r="K1645" i="1"/>
  <c r="J1645" i="1"/>
  <c r="I1645" i="1"/>
  <c r="F1645" i="1"/>
  <c r="C1645" i="1"/>
  <c r="J1644" i="1"/>
  <c r="K1644" i="1" s="1"/>
  <c r="I1644" i="1"/>
  <c r="F1644" i="1"/>
  <c r="C1644" i="1"/>
  <c r="K1643" i="1"/>
  <c r="J1643" i="1"/>
  <c r="I1643" i="1"/>
  <c r="F1643" i="1"/>
  <c r="C1643" i="1"/>
  <c r="J1642" i="1"/>
  <c r="K1642" i="1" s="1"/>
  <c r="I1642" i="1"/>
  <c r="F1642" i="1"/>
  <c r="C1642" i="1"/>
  <c r="K1641" i="1"/>
  <c r="J1641" i="1"/>
  <c r="I1641" i="1"/>
  <c r="F1641" i="1"/>
  <c r="C1641" i="1"/>
  <c r="J1640" i="1"/>
  <c r="K1640" i="1" s="1"/>
  <c r="I1640" i="1"/>
  <c r="F1640" i="1"/>
  <c r="C1640" i="1"/>
  <c r="K1639" i="1"/>
  <c r="J1639" i="1"/>
  <c r="I1639" i="1"/>
  <c r="F1639" i="1"/>
  <c r="C1639" i="1"/>
  <c r="J1638" i="1"/>
  <c r="K1638" i="1" s="1"/>
  <c r="I1638" i="1"/>
  <c r="F1638" i="1"/>
  <c r="C1638" i="1"/>
  <c r="K1637" i="1"/>
  <c r="J1637" i="1"/>
  <c r="I1637" i="1"/>
  <c r="F1637" i="1"/>
  <c r="C1637" i="1"/>
  <c r="J1636" i="1"/>
  <c r="K1636" i="1" s="1"/>
  <c r="I1636" i="1"/>
  <c r="F1636" i="1"/>
  <c r="C1636" i="1"/>
  <c r="K1635" i="1"/>
  <c r="J1635" i="1"/>
  <c r="I1635" i="1"/>
  <c r="F1635" i="1"/>
  <c r="C1635" i="1"/>
  <c r="J1634" i="1"/>
  <c r="K1634" i="1" s="1"/>
  <c r="I1634" i="1"/>
  <c r="F1634" i="1"/>
  <c r="C1634" i="1"/>
  <c r="K1633" i="1"/>
  <c r="J1633" i="1"/>
  <c r="I1633" i="1"/>
  <c r="F1633" i="1"/>
  <c r="C1633" i="1"/>
  <c r="J1632" i="1"/>
  <c r="K1632" i="1" s="1"/>
  <c r="I1632" i="1"/>
  <c r="F1632" i="1"/>
  <c r="C1632" i="1"/>
  <c r="K1631" i="1"/>
  <c r="J1631" i="1"/>
  <c r="I1631" i="1"/>
  <c r="F1631" i="1"/>
  <c r="C1631" i="1"/>
  <c r="J1630" i="1"/>
  <c r="K1630" i="1" s="1"/>
  <c r="I1630" i="1"/>
  <c r="F1630" i="1"/>
  <c r="C1630" i="1"/>
  <c r="K1629" i="1"/>
  <c r="J1629" i="1"/>
  <c r="I1629" i="1"/>
  <c r="F1629" i="1"/>
  <c r="C1629" i="1"/>
  <c r="J1628" i="1"/>
  <c r="K1628" i="1" s="1"/>
  <c r="I1628" i="1"/>
  <c r="F1628" i="1"/>
  <c r="C1628" i="1"/>
  <c r="K1627" i="1"/>
  <c r="J1627" i="1"/>
  <c r="I1627" i="1"/>
  <c r="F1627" i="1"/>
  <c r="C1627" i="1"/>
  <c r="J1626" i="1"/>
  <c r="K1626" i="1" s="1"/>
  <c r="I1626" i="1"/>
  <c r="F1626" i="1"/>
  <c r="C1626" i="1"/>
  <c r="K1625" i="1"/>
  <c r="J1625" i="1"/>
  <c r="I1625" i="1"/>
  <c r="F1625" i="1"/>
  <c r="C1625" i="1"/>
  <c r="J1624" i="1"/>
  <c r="K1624" i="1" s="1"/>
  <c r="I1624" i="1"/>
  <c r="F1624" i="1"/>
  <c r="C1624" i="1"/>
  <c r="K1623" i="1"/>
  <c r="J1623" i="1"/>
  <c r="I1623" i="1"/>
  <c r="F1623" i="1"/>
  <c r="C1623" i="1"/>
  <c r="J1622" i="1"/>
  <c r="K1622" i="1" s="1"/>
  <c r="I1622" i="1"/>
  <c r="F1622" i="1"/>
  <c r="C1622" i="1"/>
  <c r="K1621" i="1"/>
  <c r="J1621" i="1"/>
  <c r="I1621" i="1"/>
  <c r="F1621" i="1"/>
  <c r="C1621" i="1"/>
  <c r="J1620" i="1"/>
  <c r="K1620" i="1" s="1"/>
  <c r="I1620" i="1"/>
  <c r="F1620" i="1"/>
  <c r="C1620" i="1"/>
  <c r="K1619" i="1"/>
  <c r="J1619" i="1"/>
  <c r="I1619" i="1"/>
  <c r="F1619" i="1"/>
  <c r="C1619" i="1"/>
  <c r="J1618" i="1"/>
  <c r="K1618" i="1" s="1"/>
  <c r="I1618" i="1"/>
  <c r="F1618" i="1"/>
  <c r="C1618" i="1"/>
  <c r="K1617" i="1"/>
  <c r="J1617" i="1"/>
  <c r="I1617" i="1"/>
  <c r="F1617" i="1"/>
  <c r="C1617" i="1"/>
  <c r="J1616" i="1"/>
  <c r="K1616" i="1" s="1"/>
  <c r="I1616" i="1"/>
  <c r="F1616" i="1"/>
  <c r="C1616" i="1"/>
  <c r="K1615" i="1"/>
  <c r="J1615" i="1"/>
  <c r="I1615" i="1"/>
  <c r="F1615" i="1"/>
  <c r="C1615" i="1"/>
  <c r="J1614" i="1"/>
  <c r="K1614" i="1" s="1"/>
  <c r="I1614" i="1"/>
  <c r="F1614" i="1"/>
  <c r="C1614" i="1"/>
  <c r="K1613" i="1"/>
  <c r="J1613" i="1"/>
  <c r="I1613" i="1"/>
  <c r="F1613" i="1"/>
  <c r="C1613" i="1"/>
  <c r="J1612" i="1"/>
  <c r="K1612" i="1" s="1"/>
  <c r="I1612" i="1"/>
  <c r="F1612" i="1"/>
  <c r="C1612" i="1"/>
  <c r="K1611" i="1"/>
  <c r="J1611" i="1"/>
  <c r="I1611" i="1"/>
  <c r="F1611" i="1"/>
  <c r="C1611" i="1"/>
  <c r="J1610" i="1"/>
  <c r="K1610" i="1" s="1"/>
  <c r="I1610" i="1"/>
  <c r="F1610" i="1"/>
  <c r="C1610" i="1"/>
  <c r="K1609" i="1"/>
  <c r="J1609" i="1"/>
  <c r="I1609" i="1"/>
  <c r="F1609" i="1"/>
  <c r="C1609" i="1"/>
  <c r="J1608" i="1"/>
  <c r="K1608" i="1" s="1"/>
  <c r="I1608" i="1"/>
  <c r="F1608" i="1"/>
  <c r="C1608" i="1"/>
  <c r="K1607" i="1"/>
  <c r="J1607" i="1"/>
  <c r="I1607" i="1"/>
  <c r="F1607" i="1"/>
  <c r="C1607" i="1"/>
  <c r="J1606" i="1"/>
  <c r="K1606" i="1" s="1"/>
  <c r="I1606" i="1"/>
  <c r="F1606" i="1"/>
  <c r="C1606" i="1"/>
  <c r="K1605" i="1"/>
  <c r="J1605" i="1"/>
  <c r="I1605" i="1"/>
  <c r="F1605" i="1"/>
  <c r="C1605" i="1"/>
  <c r="J1604" i="1"/>
  <c r="K1604" i="1" s="1"/>
  <c r="I1604" i="1"/>
  <c r="F1604" i="1"/>
  <c r="C1604" i="1"/>
  <c r="K1603" i="1"/>
  <c r="J1603" i="1"/>
  <c r="I1603" i="1"/>
  <c r="F1603" i="1"/>
  <c r="C1603" i="1"/>
  <c r="J1602" i="1"/>
  <c r="K1602" i="1" s="1"/>
  <c r="I1602" i="1"/>
  <c r="F1602" i="1"/>
  <c r="C1602" i="1"/>
  <c r="K1601" i="1"/>
  <c r="J1601" i="1"/>
  <c r="I1601" i="1"/>
  <c r="F1601" i="1"/>
  <c r="C1601" i="1"/>
  <c r="J1600" i="1"/>
  <c r="K1600" i="1" s="1"/>
  <c r="I1600" i="1"/>
  <c r="F1600" i="1"/>
  <c r="C1600" i="1"/>
  <c r="K1599" i="1"/>
  <c r="J1599" i="1"/>
  <c r="I1599" i="1"/>
  <c r="F1599" i="1"/>
  <c r="C1599" i="1"/>
  <c r="J1598" i="1"/>
  <c r="K1598" i="1" s="1"/>
  <c r="I1598" i="1"/>
  <c r="F1598" i="1"/>
  <c r="C1598" i="1"/>
  <c r="K1597" i="1"/>
  <c r="J1597" i="1"/>
  <c r="I1597" i="1"/>
  <c r="F1597" i="1"/>
  <c r="C1597" i="1"/>
  <c r="J1596" i="1"/>
  <c r="K1596" i="1" s="1"/>
  <c r="I1596" i="1"/>
  <c r="F1596" i="1"/>
  <c r="C1596" i="1"/>
  <c r="K1595" i="1"/>
  <c r="J1595" i="1"/>
  <c r="I1595" i="1"/>
  <c r="F1595" i="1"/>
  <c r="C1595" i="1"/>
  <c r="J1594" i="1"/>
  <c r="K1594" i="1" s="1"/>
  <c r="I1594" i="1"/>
  <c r="F1594" i="1"/>
  <c r="C1594" i="1"/>
  <c r="K1593" i="1"/>
  <c r="J1593" i="1"/>
  <c r="I1593" i="1"/>
  <c r="F1593" i="1"/>
  <c r="C1593" i="1"/>
  <c r="J1592" i="1"/>
  <c r="K1592" i="1" s="1"/>
  <c r="I1592" i="1"/>
  <c r="F1592" i="1"/>
  <c r="C1592" i="1"/>
  <c r="K1591" i="1"/>
  <c r="J1591" i="1"/>
  <c r="I1591" i="1"/>
  <c r="F1591" i="1"/>
  <c r="C1591" i="1"/>
  <c r="J1590" i="1"/>
  <c r="K1590" i="1" s="1"/>
  <c r="I1590" i="1"/>
  <c r="F1590" i="1"/>
  <c r="C1590" i="1"/>
  <c r="K1589" i="1"/>
  <c r="J1589" i="1"/>
  <c r="I1589" i="1"/>
  <c r="F1589" i="1"/>
  <c r="C1589" i="1"/>
  <c r="J1588" i="1"/>
  <c r="K1588" i="1" s="1"/>
  <c r="I1588" i="1"/>
  <c r="F1588" i="1"/>
  <c r="C1588" i="1"/>
  <c r="K1587" i="1"/>
  <c r="J1587" i="1"/>
  <c r="I1587" i="1"/>
  <c r="F1587" i="1"/>
  <c r="C1587" i="1"/>
  <c r="J1586" i="1"/>
  <c r="K1586" i="1" s="1"/>
  <c r="I1586" i="1"/>
  <c r="F1586" i="1"/>
  <c r="C1586" i="1"/>
  <c r="K1585" i="1"/>
  <c r="J1585" i="1"/>
  <c r="I1585" i="1"/>
  <c r="F1585" i="1"/>
  <c r="C1585" i="1"/>
  <c r="J1584" i="1"/>
  <c r="K1584" i="1" s="1"/>
  <c r="I1584" i="1"/>
  <c r="F1584" i="1"/>
  <c r="C1584" i="1"/>
  <c r="K1583" i="1"/>
  <c r="J1583" i="1"/>
  <c r="I1583" i="1"/>
  <c r="F1583" i="1"/>
  <c r="C1583" i="1"/>
  <c r="J1582" i="1"/>
  <c r="K1582" i="1" s="1"/>
  <c r="I1582" i="1"/>
  <c r="F1582" i="1"/>
  <c r="C1582" i="1"/>
  <c r="K1581" i="1"/>
  <c r="J1581" i="1"/>
  <c r="I1581" i="1"/>
  <c r="F1581" i="1"/>
  <c r="C1581" i="1"/>
  <c r="J1580" i="1"/>
  <c r="K1580" i="1" s="1"/>
  <c r="I1580" i="1"/>
  <c r="F1580" i="1"/>
  <c r="C1580" i="1"/>
  <c r="K1579" i="1"/>
  <c r="J1579" i="1"/>
  <c r="I1579" i="1"/>
  <c r="F1579" i="1"/>
  <c r="C1579" i="1"/>
  <c r="J1578" i="1"/>
  <c r="K1578" i="1" s="1"/>
  <c r="I1578" i="1"/>
  <c r="F1578" i="1"/>
  <c r="C1578" i="1"/>
  <c r="K1577" i="1"/>
  <c r="J1577" i="1"/>
  <c r="I1577" i="1"/>
  <c r="F1577" i="1"/>
  <c r="C1577" i="1"/>
  <c r="J1576" i="1"/>
  <c r="K1576" i="1" s="1"/>
  <c r="I1576" i="1"/>
  <c r="F1576" i="1"/>
  <c r="C1576" i="1"/>
  <c r="K1575" i="1"/>
  <c r="J1575" i="1"/>
  <c r="I1575" i="1"/>
  <c r="F1575" i="1"/>
  <c r="C1575" i="1"/>
  <c r="J1574" i="1"/>
  <c r="K1574" i="1" s="1"/>
  <c r="I1574" i="1"/>
  <c r="F1574" i="1"/>
  <c r="C1574" i="1"/>
  <c r="K1573" i="1"/>
  <c r="J1573" i="1"/>
  <c r="I1573" i="1"/>
  <c r="F1573" i="1"/>
  <c r="C1573" i="1"/>
  <c r="J1572" i="1"/>
  <c r="K1572" i="1" s="1"/>
  <c r="I1572" i="1"/>
  <c r="F1572" i="1"/>
  <c r="C1572" i="1"/>
  <c r="K1571" i="1"/>
  <c r="J1571" i="1"/>
  <c r="I1571" i="1"/>
  <c r="F1571" i="1"/>
  <c r="C1571" i="1"/>
  <c r="J1570" i="1"/>
  <c r="K1570" i="1" s="1"/>
  <c r="I1570" i="1"/>
  <c r="F1570" i="1"/>
  <c r="C1570" i="1"/>
  <c r="K1569" i="1"/>
  <c r="J1569" i="1"/>
  <c r="I1569" i="1"/>
  <c r="F1569" i="1"/>
  <c r="C1569" i="1"/>
  <c r="J1568" i="1"/>
  <c r="K1568" i="1" s="1"/>
  <c r="I1568" i="1"/>
  <c r="F1568" i="1"/>
  <c r="C1568" i="1"/>
  <c r="K1567" i="1"/>
  <c r="J1567" i="1"/>
  <c r="I1567" i="1"/>
  <c r="F1567" i="1"/>
  <c r="C1567" i="1"/>
  <c r="J1566" i="1"/>
  <c r="K1566" i="1" s="1"/>
  <c r="I1566" i="1"/>
  <c r="F1566" i="1"/>
  <c r="C1566" i="1"/>
  <c r="K1565" i="1"/>
  <c r="J1565" i="1"/>
  <c r="I1565" i="1"/>
  <c r="F1565" i="1"/>
  <c r="C1565" i="1"/>
  <c r="J1564" i="1"/>
  <c r="K1564" i="1" s="1"/>
  <c r="I1564" i="1"/>
  <c r="F1564" i="1"/>
  <c r="C1564" i="1"/>
  <c r="K1563" i="1"/>
  <c r="J1563" i="1"/>
  <c r="I1563" i="1"/>
  <c r="F1563" i="1"/>
  <c r="C1563" i="1"/>
  <c r="J1562" i="1"/>
  <c r="K1562" i="1" s="1"/>
  <c r="I1562" i="1"/>
  <c r="F1562" i="1"/>
  <c r="C1562" i="1"/>
  <c r="K1561" i="1"/>
  <c r="J1561" i="1"/>
  <c r="I1561" i="1"/>
  <c r="F1561" i="1"/>
  <c r="C1561" i="1"/>
  <c r="J1560" i="1"/>
  <c r="K1560" i="1" s="1"/>
  <c r="I1560" i="1"/>
  <c r="F1560" i="1"/>
  <c r="C1560" i="1"/>
  <c r="K1559" i="1"/>
  <c r="J1559" i="1"/>
  <c r="I1559" i="1"/>
  <c r="F1559" i="1"/>
  <c r="C1559" i="1"/>
  <c r="J1558" i="1"/>
  <c r="K1558" i="1" s="1"/>
  <c r="I1558" i="1"/>
  <c r="F1558" i="1"/>
  <c r="C1558" i="1"/>
  <c r="K1557" i="1"/>
  <c r="J1557" i="1"/>
  <c r="I1557" i="1"/>
  <c r="F1557" i="1"/>
  <c r="C1557" i="1"/>
  <c r="J1556" i="1"/>
  <c r="K1556" i="1" s="1"/>
  <c r="I1556" i="1"/>
  <c r="F1556" i="1"/>
  <c r="C1556" i="1"/>
  <c r="K1555" i="1"/>
  <c r="J1555" i="1"/>
  <c r="I1555" i="1"/>
  <c r="F1555" i="1"/>
  <c r="C1555" i="1"/>
  <c r="J1554" i="1"/>
  <c r="K1554" i="1" s="1"/>
  <c r="I1554" i="1"/>
  <c r="F1554" i="1"/>
  <c r="C1554" i="1"/>
  <c r="K1553" i="1"/>
  <c r="J1553" i="1"/>
  <c r="I1553" i="1"/>
  <c r="F1553" i="1"/>
  <c r="C1553" i="1"/>
  <c r="J1552" i="1"/>
  <c r="K1552" i="1" s="1"/>
  <c r="I1552" i="1"/>
  <c r="F1552" i="1"/>
  <c r="C1552" i="1"/>
  <c r="K1551" i="1"/>
  <c r="J1551" i="1"/>
  <c r="I1551" i="1"/>
  <c r="F1551" i="1"/>
  <c r="C1551" i="1"/>
  <c r="J1550" i="1"/>
  <c r="K1550" i="1" s="1"/>
  <c r="I1550" i="1"/>
  <c r="F1550" i="1"/>
  <c r="C1550" i="1"/>
  <c r="K1549" i="1"/>
  <c r="J1549" i="1"/>
  <c r="I1549" i="1"/>
  <c r="F1549" i="1"/>
  <c r="C1549" i="1"/>
  <c r="J1548" i="1"/>
  <c r="K1548" i="1" s="1"/>
  <c r="I1548" i="1"/>
  <c r="F1548" i="1"/>
  <c r="C1548" i="1"/>
  <c r="K1547" i="1"/>
  <c r="J1547" i="1"/>
  <c r="I1547" i="1"/>
  <c r="F1547" i="1"/>
  <c r="C1547" i="1"/>
  <c r="J1546" i="1"/>
  <c r="K1546" i="1" s="1"/>
  <c r="I1546" i="1"/>
  <c r="F1546" i="1"/>
  <c r="C1546" i="1"/>
  <c r="K1545" i="1"/>
  <c r="J1545" i="1"/>
  <c r="I1545" i="1"/>
  <c r="F1545" i="1"/>
  <c r="C1545" i="1"/>
  <c r="J1544" i="1"/>
  <c r="K1544" i="1" s="1"/>
  <c r="I1544" i="1"/>
  <c r="F1544" i="1"/>
  <c r="C1544" i="1"/>
  <c r="K1543" i="1"/>
  <c r="J1543" i="1"/>
  <c r="I1543" i="1"/>
  <c r="F1543" i="1"/>
  <c r="C1543" i="1"/>
  <c r="J1542" i="1"/>
  <c r="K1542" i="1" s="1"/>
  <c r="I1542" i="1"/>
  <c r="F1542" i="1"/>
  <c r="C1542" i="1"/>
  <c r="K1541" i="1"/>
  <c r="J1541" i="1"/>
  <c r="I1541" i="1"/>
  <c r="F1541" i="1"/>
  <c r="C1541" i="1"/>
  <c r="J1540" i="1"/>
  <c r="K1540" i="1" s="1"/>
  <c r="I1540" i="1"/>
  <c r="F1540" i="1"/>
  <c r="C1540" i="1"/>
  <c r="K1539" i="1"/>
  <c r="J1539" i="1"/>
  <c r="I1539" i="1"/>
  <c r="F1539" i="1"/>
  <c r="C1539" i="1"/>
  <c r="J1538" i="1"/>
  <c r="K1538" i="1" s="1"/>
  <c r="I1538" i="1"/>
  <c r="F1538" i="1"/>
  <c r="C1538" i="1"/>
  <c r="K1537" i="1"/>
  <c r="J1537" i="1"/>
  <c r="I1537" i="1"/>
  <c r="F1537" i="1"/>
  <c r="C1537" i="1"/>
  <c r="J1536" i="1"/>
  <c r="K1536" i="1" s="1"/>
  <c r="I1536" i="1"/>
  <c r="F1536" i="1"/>
  <c r="C1536" i="1"/>
  <c r="K1535" i="1"/>
  <c r="J1535" i="1"/>
  <c r="I1535" i="1"/>
  <c r="F1535" i="1"/>
  <c r="C1535" i="1"/>
  <c r="J1534" i="1"/>
  <c r="K1534" i="1" s="1"/>
  <c r="I1534" i="1"/>
  <c r="F1534" i="1"/>
  <c r="C1534" i="1"/>
  <c r="K1533" i="1"/>
  <c r="J1533" i="1"/>
  <c r="I1533" i="1"/>
  <c r="F1533" i="1"/>
  <c r="C1533" i="1"/>
  <c r="J1532" i="1"/>
  <c r="K1532" i="1" s="1"/>
  <c r="I1532" i="1"/>
  <c r="F1532" i="1"/>
  <c r="C1532" i="1"/>
  <c r="K1531" i="1"/>
  <c r="J1531" i="1"/>
  <c r="I1531" i="1"/>
  <c r="F1531" i="1"/>
  <c r="C1531" i="1"/>
  <c r="J1530" i="1"/>
  <c r="K1530" i="1" s="1"/>
  <c r="I1530" i="1"/>
  <c r="F1530" i="1"/>
  <c r="C1530" i="1"/>
  <c r="K1529" i="1"/>
  <c r="J1529" i="1"/>
  <c r="I1529" i="1"/>
  <c r="F1529" i="1"/>
  <c r="C1529" i="1"/>
  <c r="J1528" i="1"/>
  <c r="K1528" i="1" s="1"/>
  <c r="I1528" i="1"/>
  <c r="F1528" i="1"/>
  <c r="C1528" i="1"/>
  <c r="K1527" i="1"/>
  <c r="J1527" i="1"/>
  <c r="I1527" i="1"/>
  <c r="F1527" i="1"/>
  <c r="C1527" i="1"/>
  <c r="J1526" i="1"/>
  <c r="K1526" i="1" s="1"/>
  <c r="I1526" i="1"/>
  <c r="F1526" i="1"/>
  <c r="C1526" i="1"/>
  <c r="K1525" i="1"/>
  <c r="J1525" i="1"/>
  <c r="I1525" i="1"/>
  <c r="F1525" i="1"/>
  <c r="C1525" i="1"/>
  <c r="J1524" i="1"/>
  <c r="K1524" i="1" s="1"/>
  <c r="I1524" i="1"/>
  <c r="F1524" i="1"/>
  <c r="C1524" i="1"/>
  <c r="K1523" i="1"/>
  <c r="J1523" i="1"/>
  <c r="I1523" i="1"/>
  <c r="F1523" i="1"/>
  <c r="C1523" i="1"/>
  <c r="J1522" i="1"/>
  <c r="K1522" i="1" s="1"/>
  <c r="I1522" i="1"/>
  <c r="F1522" i="1"/>
  <c r="C1522" i="1"/>
  <c r="K1521" i="1"/>
  <c r="J1521" i="1"/>
  <c r="I1521" i="1"/>
  <c r="F1521" i="1"/>
  <c r="C1521" i="1"/>
  <c r="J1520" i="1"/>
  <c r="K1520" i="1" s="1"/>
  <c r="I1520" i="1"/>
  <c r="F1520" i="1"/>
  <c r="C1520" i="1"/>
  <c r="K1519" i="1"/>
  <c r="J1519" i="1"/>
  <c r="I1519" i="1"/>
  <c r="F1519" i="1"/>
  <c r="C1519" i="1"/>
  <c r="J1518" i="1"/>
  <c r="K1518" i="1" s="1"/>
  <c r="I1518" i="1"/>
  <c r="F1518" i="1"/>
  <c r="C1518" i="1"/>
  <c r="K1517" i="1"/>
  <c r="J1517" i="1"/>
  <c r="I1517" i="1"/>
  <c r="F1517" i="1"/>
  <c r="C1517" i="1"/>
  <c r="J1516" i="1"/>
  <c r="K1516" i="1" s="1"/>
  <c r="I1516" i="1"/>
  <c r="F1516" i="1"/>
  <c r="C1516" i="1"/>
  <c r="K1515" i="1"/>
  <c r="J1515" i="1"/>
  <c r="I1515" i="1"/>
  <c r="F1515" i="1"/>
  <c r="C1515" i="1"/>
  <c r="J1514" i="1"/>
  <c r="K1514" i="1" s="1"/>
  <c r="I1514" i="1"/>
  <c r="F1514" i="1"/>
  <c r="C1514" i="1"/>
  <c r="K1513" i="1"/>
  <c r="J1513" i="1"/>
  <c r="I1513" i="1"/>
  <c r="F1513" i="1"/>
  <c r="C1513" i="1"/>
  <c r="J1512" i="1"/>
  <c r="K1512" i="1" s="1"/>
  <c r="I1512" i="1"/>
  <c r="F1512" i="1"/>
  <c r="C1512" i="1"/>
  <c r="K1511" i="1"/>
  <c r="J1511" i="1"/>
  <c r="I1511" i="1"/>
  <c r="F1511" i="1"/>
  <c r="C1511" i="1"/>
  <c r="J1510" i="1"/>
  <c r="K1510" i="1" s="1"/>
  <c r="I1510" i="1"/>
  <c r="F1510" i="1"/>
  <c r="C1510" i="1"/>
  <c r="K1509" i="1"/>
  <c r="J1509" i="1"/>
  <c r="I1509" i="1"/>
  <c r="F1509" i="1"/>
  <c r="C1509" i="1"/>
  <c r="J1508" i="1"/>
  <c r="K1508" i="1" s="1"/>
  <c r="I1508" i="1"/>
  <c r="F1508" i="1"/>
  <c r="C1508" i="1"/>
  <c r="K1507" i="1"/>
  <c r="J1507" i="1"/>
  <c r="I1507" i="1"/>
  <c r="F1507" i="1"/>
  <c r="C1507" i="1"/>
  <c r="J1506" i="1"/>
  <c r="K1506" i="1" s="1"/>
  <c r="I1506" i="1"/>
  <c r="F1506" i="1"/>
  <c r="C1506" i="1"/>
  <c r="K1505" i="1"/>
  <c r="J1505" i="1"/>
  <c r="I1505" i="1"/>
  <c r="F1505" i="1"/>
  <c r="C1505" i="1"/>
  <c r="J1504" i="1"/>
  <c r="K1504" i="1" s="1"/>
  <c r="I1504" i="1"/>
  <c r="F1504" i="1"/>
  <c r="C1504" i="1"/>
  <c r="K1503" i="1"/>
  <c r="J1503" i="1"/>
  <c r="I1503" i="1"/>
  <c r="F1503" i="1"/>
  <c r="C1503" i="1"/>
  <c r="J1502" i="1"/>
  <c r="K1502" i="1" s="1"/>
  <c r="I1502" i="1"/>
  <c r="F1502" i="1"/>
  <c r="C1502" i="1"/>
  <c r="K1501" i="1"/>
  <c r="J1501" i="1"/>
  <c r="I1501" i="1"/>
  <c r="F1501" i="1"/>
  <c r="C1501" i="1"/>
  <c r="J1500" i="1"/>
  <c r="K1500" i="1" s="1"/>
  <c r="I1500" i="1"/>
  <c r="F1500" i="1"/>
  <c r="C1500" i="1"/>
  <c r="K1499" i="1"/>
  <c r="J1499" i="1"/>
  <c r="I1499" i="1"/>
  <c r="F1499" i="1"/>
  <c r="C1499" i="1"/>
  <c r="J1498" i="1"/>
  <c r="K1498" i="1" s="1"/>
  <c r="I1498" i="1"/>
  <c r="F1498" i="1"/>
  <c r="C1498" i="1"/>
  <c r="K1497" i="1"/>
  <c r="J1497" i="1"/>
  <c r="I1497" i="1"/>
  <c r="F1497" i="1"/>
  <c r="C1497" i="1"/>
  <c r="J1496" i="1"/>
  <c r="K1496" i="1" s="1"/>
  <c r="I1496" i="1"/>
  <c r="F1496" i="1"/>
  <c r="C1496" i="1"/>
  <c r="K1495" i="1"/>
  <c r="J1495" i="1"/>
  <c r="I1495" i="1"/>
  <c r="F1495" i="1"/>
  <c r="C1495" i="1"/>
  <c r="J1494" i="1"/>
  <c r="K1494" i="1" s="1"/>
  <c r="I1494" i="1"/>
  <c r="F1494" i="1"/>
  <c r="C1494" i="1"/>
  <c r="K1493" i="1"/>
  <c r="J1493" i="1"/>
  <c r="I1493" i="1"/>
  <c r="F1493" i="1"/>
  <c r="C1493" i="1"/>
  <c r="J1492" i="1"/>
  <c r="K1492" i="1" s="1"/>
  <c r="I1492" i="1"/>
  <c r="F1492" i="1"/>
  <c r="C1492" i="1"/>
  <c r="K1491" i="1"/>
  <c r="J1491" i="1"/>
  <c r="I1491" i="1"/>
  <c r="F1491" i="1"/>
  <c r="C1491" i="1"/>
  <c r="J1490" i="1"/>
  <c r="K1490" i="1" s="1"/>
  <c r="I1490" i="1"/>
  <c r="F1490" i="1"/>
  <c r="C1490" i="1"/>
  <c r="K1489" i="1"/>
  <c r="J1489" i="1"/>
  <c r="I1489" i="1"/>
  <c r="F1489" i="1"/>
  <c r="C1489" i="1"/>
  <c r="J1488" i="1"/>
  <c r="K1488" i="1" s="1"/>
  <c r="I1488" i="1"/>
  <c r="F1488" i="1"/>
  <c r="C1488" i="1"/>
  <c r="K1487" i="1"/>
  <c r="J1487" i="1"/>
  <c r="I1487" i="1"/>
  <c r="F1487" i="1"/>
  <c r="C1487" i="1"/>
  <c r="J1486" i="1"/>
  <c r="K1486" i="1" s="1"/>
  <c r="I1486" i="1"/>
  <c r="F1486" i="1"/>
  <c r="C1486" i="1"/>
  <c r="K1485" i="1"/>
  <c r="J1485" i="1"/>
  <c r="I1485" i="1"/>
  <c r="F1485" i="1"/>
  <c r="C1485" i="1"/>
  <c r="J1484" i="1"/>
  <c r="K1484" i="1" s="1"/>
  <c r="I1484" i="1"/>
  <c r="F1484" i="1"/>
  <c r="C1484" i="1"/>
  <c r="K1483" i="1"/>
  <c r="J1483" i="1"/>
  <c r="I1483" i="1"/>
  <c r="F1483" i="1"/>
  <c r="C1483" i="1"/>
  <c r="J1482" i="1"/>
  <c r="K1482" i="1" s="1"/>
  <c r="I1482" i="1"/>
  <c r="F1482" i="1"/>
  <c r="C1482" i="1"/>
  <c r="K1481" i="1"/>
  <c r="J1481" i="1"/>
  <c r="I1481" i="1"/>
  <c r="F1481" i="1"/>
  <c r="C1481" i="1"/>
  <c r="J1480" i="1"/>
  <c r="K1480" i="1" s="1"/>
  <c r="I1480" i="1"/>
  <c r="F1480" i="1"/>
  <c r="C1480" i="1"/>
  <c r="K1479" i="1"/>
  <c r="J1479" i="1"/>
  <c r="I1479" i="1"/>
  <c r="F1479" i="1"/>
  <c r="C1479" i="1"/>
  <c r="J1478" i="1"/>
  <c r="K1478" i="1" s="1"/>
  <c r="I1478" i="1"/>
  <c r="F1478" i="1"/>
  <c r="C1478" i="1"/>
  <c r="K1477" i="1"/>
  <c r="J1477" i="1"/>
  <c r="I1477" i="1"/>
  <c r="F1477" i="1"/>
  <c r="C1477" i="1"/>
  <c r="J1476" i="1"/>
  <c r="K1476" i="1" s="1"/>
  <c r="I1476" i="1"/>
  <c r="F1476" i="1"/>
  <c r="C1476" i="1"/>
  <c r="K1475" i="1"/>
  <c r="J1475" i="1"/>
  <c r="I1475" i="1"/>
  <c r="F1475" i="1"/>
  <c r="C1475" i="1"/>
  <c r="J1474" i="1"/>
  <c r="K1474" i="1" s="1"/>
  <c r="I1474" i="1"/>
  <c r="F1474" i="1"/>
  <c r="C1474" i="1"/>
  <c r="K1473" i="1"/>
  <c r="J1473" i="1"/>
  <c r="I1473" i="1"/>
  <c r="F1473" i="1"/>
  <c r="C1473" i="1"/>
  <c r="J1472" i="1"/>
  <c r="K1472" i="1" s="1"/>
  <c r="I1472" i="1"/>
  <c r="F1472" i="1"/>
  <c r="C1472" i="1"/>
  <c r="K1471" i="1"/>
  <c r="J1471" i="1"/>
  <c r="I1471" i="1"/>
  <c r="F1471" i="1"/>
  <c r="C1471" i="1"/>
  <c r="J1470" i="1"/>
  <c r="K1470" i="1" s="1"/>
  <c r="I1470" i="1"/>
  <c r="F1470" i="1"/>
  <c r="C1470" i="1"/>
  <c r="K1469" i="1"/>
  <c r="J1469" i="1"/>
  <c r="I1469" i="1"/>
  <c r="F1469" i="1"/>
  <c r="C1469" i="1"/>
  <c r="J1468" i="1"/>
  <c r="K1468" i="1" s="1"/>
  <c r="I1468" i="1"/>
  <c r="F1468" i="1"/>
  <c r="C1468" i="1"/>
  <c r="K1467" i="1"/>
  <c r="J1467" i="1"/>
  <c r="I1467" i="1"/>
  <c r="F1467" i="1"/>
  <c r="C1467" i="1"/>
  <c r="J1466" i="1"/>
  <c r="K1466" i="1" s="1"/>
  <c r="I1466" i="1"/>
  <c r="F1466" i="1"/>
  <c r="C1466" i="1"/>
  <c r="K1465" i="1"/>
  <c r="J1465" i="1"/>
  <c r="I1465" i="1"/>
  <c r="F1465" i="1"/>
  <c r="C1465" i="1"/>
  <c r="J1464" i="1"/>
  <c r="K1464" i="1" s="1"/>
  <c r="I1464" i="1"/>
  <c r="F1464" i="1"/>
  <c r="C1464" i="1"/>
  <c r="K1463" i="1"/>
  <c r="J1463" i="1"/>
  <c r="I1463" i="1"/>
  <c r="F1463" i="1"/>
  <c r="C1463" i="1"/>
  <c r="J1462" i="1"/>
  <c r="K1462" i="1" s="1"/>
  <c r="I1462" i="1"/>
  <c r="F1462" i="1"/>
  <c r="C1462" i="1"/>
  <c r="K1461" i="1"/>
  <c r="J1461" i="1"/>
  <c r="I1461" i="1"/>
  <c r="F1461" i="1"/>
  <c r="C1461" i="1"/>
  <c r="J1460" i="1"/>
  <c r="K1460" i="1" s="1"/>
  <c r="I1460" i="1"/>
  <c r="F1460" i="1"/>
  <c r="C1460" i="1"/>
  <c r="K1459" i="1"/>
  <c r="J1459" i="1"/>
  <c r="I1459" i="1"/>
  <c r="F1459" i="1"/>
  <c r="C1459" i="1"/>
  <c r="J1458" i="1"/>
  <c r="K1458" i="1" s="1"/>
  <c r="I1458" i="1"/>
  <c r="F1458" i="1"/>
  <c r="C1458" i="1"/>
  <c r="K1457" i="1"/>
  <c r="J1457" i="1"/>
  <c r="I1457" i="1"/>
  <c r="F1457" i="1"/>
  <c r="C1457" i="1"/>
  <c r="J1456" i="1"/>
  <c r="K1456" i="1" s="1"/>
  <c r="I1456" i="1"/>
  <c r="F1456" i="1"/>
  <c r="C1456" i="1"/>
  <c r="K1455" i="1"/>
  <c r="J1455" i="1"/>
  <c r="I1455" i="1"/>
  <c r="F1455" i="1"/>
  <c r="C1455" i="1"/>
  <c r="J1454" i="1"/>
  <c r="K1454" i="1" s="1"/>
  <c r="I1454" i="1"/>
  <c r="F1454" i="1"/>
  <c r="C1454" i="1"/>
  <c r="K1453" i="1"/>
  <c r="J1453" i="1"/>
  <c r="I1453" i="1"/>
  <c r="F1453" i="1"/>
  <c r="C1453" i="1"/>
  <c r="J1452" i="1"/>
  <c r="K1452" i="1" s="1"/>
  <c r="I1452" i="1"/>
  <c r="F1452" i="1"/>
  <c r="C1452" i="1"/>
  <c r="K1451" i="1"/>
  <c r="J1451" i="1"/>
  <c r="I1451" i="1"/>
  <c r="F1451" i="1"/>
  <c r="C1451" i="1"/>
  <c r="J1450" i="1"/>
  <c r="K1450" i="1" s="1"/>
  <c r="I1450" i="1"/>
  <c r="F1450" i="1"/>
  <c r="C1450" i="1"/>
  <c r="K1449" i="1"/>
  <c r="J1449" i="1"/>
  <c r="I1449" i="1"/>
  <c r="F1449" i="1"/>
  <c r="C1449" i="1"/>
  <c r="J1448" i="1"/>
  <c r="K1448" i="1" s="1"/>
  <c r="I1448" i="1"/>
  <c r="F1448" i="1"/>
  <c r="C1448" i="1"/>
  <c r="K1447" i="1"/>
  <c r="J1447" i="1"/>
  <c r="I1447" i="1"/>
  <c r="F1447" i="1"/>
  <c r="C1447" i="1"/>
  <c r="J1446" i="1"/>
  <c r="K1446" i="1" s="1"/>
  <c r="I1446" i="1"/>
  <c r="F1446" i="1"/>
  <c r="C1446" i="1"/>
  <c r="K1445" i="1"/>
  <c r="J1445" i="1"/>
  <c r="I1445" i="1"/>
  <c r="F1445" i="1"/>
  <c r="C1445" i="1"/>
  <c r="J1444" i="1"/>
  <c r="K1444" i="1" s="1"/>
  <c r="I1444" i="1"/>
  <c r="F1444" i="1"/>
  <c r="C1444" i="1"/>
  <c r="K1443" i="1"/>
  <c r="J1443" i="1"/>
  <c r="I1443" i="1"/>
  <c r="F1443" i="1"/>
  <c r="C1443" i="1"/>
  <c r="J1442" i="1"/>
  <c r="K1442" i="1" s="1"/>
  <c r="I1442" i="1"/>
  <c r="F1442" i="1"/>
  <c r="C1442" i="1"/>
  <c r="K1441" i="1"/>
  <c r="J1441" i="1"/>
  <c r="I1441" i="1"/>
  <c r="F1441" i="1"/>
  <c r="C1441" i="1"/>
  <c r="J1440" i="1"/>
  <c r="K1440" i="1" s="1"/>
  <c r="I1440" i="1"/>
  <c r="F1440" i="1"/>
  <c r="C1440" i="1"/>
  <c r="K1439" i="1"/>
  <c r="J1439" i="1"/>
  <c r="I1439" i="1"/>
  <c r="F1439" i="1"/>
  <c r="C1439" i="1"/>
  <c r="J1438" i="1"/>
  <c r="K1438" i="1" s="1"/>
  <c r="I1438" i="1"/>
  <c r="F1438" i="1"/>
  <c r="C1438" i="1"/>
  <c r="K1437" i="1"/>
  <c r="J1437" i="1"/>
  <c r="I1437" i="1"/>
  <c r="F1437" i="1"/>
  <c r="C1437" i="1"/>
  <c r="J1436" i="1"/>
  <c r="K1436" i="1" s="1"/>
  <c r="I1436" i="1"/>
  <c r="F1436" i="1"/>
  <c r="C1436" i="1"/>
  <c r="K1435" i="1"/>
  <c r="J1435" i="1"/>
  <c r="I1435" i="1"/>
  <c r="F1435" i="1"/>
  <c r="C1435" i="1"/>
  <c r="J1434" i="1"/>
  <c r="K1434" i="1" s="1"/>
  <c r="I1434" i="1"/>
  <c r="F1434" i="1"/>
  <c r="C1434" i="1"/>
  <c r="K1433" i="1"/>
  <c r="J1433" i="1"/>
  <c r="I1433" i="1"/>
  <c r="F1433" i="1"/>
  <c r="C1433" i="1"/>
  <c r="J1432" i="1"/>
  <c r="K1432" i="1" s="1"/>
  <c r="I1432" i="1"/>
  <c r="F1432" i="1"/>
  <c r="C1432" i="1"/>
  <c r="K1431" i="1"/>
  <c r="J1431" i="1"/>
  <c r="I1431" i="1"/>
  <c r="F1431" i="1"/>
  <c r="C1431" i="1"/>
  <c r="J1430" i="1"/>
  <c r="K1430" i="1" s="1"/>
  <c r="I1430" i="1"/>
  <c r="F1430" i="1"/>
  <c r="C1430" i="1"/>
  <c r="K1429" i="1"/>
  <c r="J1429" i="1"/>
  <c r="I1429" i="1"/>
  <c r="F1429" i="1"/>
  <c r="C1429" i="1"/>
  <c r="J1428" i="1"/>
  <c r="K1428" i="1" s="1"/>
  <c r="I1428" i="1"/>
  <c r="F1428" i="1"/>
  <c r="C1428" i="1"/>
  <c r="K1427" i="1"/>
  <c r="J1427" i="1"/>
  <c r="I1427" i="1"/>
  <c r="F1427" i="1"/>
  <c r="C1427" i="1"/>
  <c r="J1426" i="1"/>
  <c r="K1426" i="1" s="1"/>
  <c r="I1426" i="1"/>
  <c r="F1426" i="1"/>
  <c r="C1426" i="1"/>
  <c r="K1425" i="1"/>
  <c r="J1425" i="1"/>
  <c r="I1425" i="1"/>
  <c r="F1425" i="1"/>
  <c r="C1425" i="1"/>
  <c r="J1424" i="1"/>
  <c r="K1424" i="1" s="1"/>
  <c r="I1424" i="1"/>
  <c r="F1424" i="1"/>
  <c r="C1424" i="1"/>
  <c r="K1423" i="1"/>
  <c r="J1423" i="1"/>
  <c r="I1423" i="1"/>
  <c r="F1423" i="1"/>
  <c r="C1423" i="1"/>
  <c r="J1422" i="1"/>
  <c r="K1422" i="1" s="1"/>
  <c r="I1422" i="1"/>
  <c r="F1422" i="1"/>
  <c r="C1422" i="1"/>
  <c r="K1421" i="1"/>
  <c r="J1421" i="1"/>
  <c r="I1421" i="1"/>
  <c r="F1421" i="1"/>
  <c r="C1421" i="1"/>
  <c r="J1420" i="1"/>
  <c r="K1420" i="1" s="1"/>
  <c r="I1420" i="1"/>
  <c r="F1420" i="1"/>
  <c r="C1420" i="1"/>
  <c r="K1419" i="1"/>
  <c r="J1419" i="1"/>
  <c r="I1419" i="1"/>
  <c r="F1419" i="1"/>
  <c r="C1419" i="1"/>
  <c r="J1418" i="1"/>
  <c r="K1418" i="1" s="1"/>
  <c r="I1418" i="1"/>
  <c r="F1418" i="1"/>
  <c r="C1418" i="1"/>
  <c r="K1417" i="1"/>
  <c r="J1417" i="1"/>
  <c r="I1417" i="1"/>
  <c r="F1417" i="1"/>
  <c r="C1417" i="1"/>
  <c r="J1416" i="1"/>
  <c r="K1416" i="1" s="1"/>
  <c r="I1416" i="1"/>
  <c r="F1416" i="1"/>
  <c r="C1416" i="1"/>
  <c r="K1415" i="1"/>
  <c r="J1415" i="1"/>
  <c r="I1415" i="1"/>
  <c r="F1415" i="1"/>
  <c r="C1415" i="1"/>
  <c r="J1414" i="1"/>
  <c r="K1414" i="1" s="1"/>
  <c r="I1414" i="1"/>
  <c r="F1414" i="1"/>
  <c r="C1414" i="1"/>
  <c r="K1413" i="1"/>
  <c r="J1413" i="1"/>
  <c r="I1413" i="1"/>
  <c r="F1413" i="1"/>
  <c r="C1413" i="1"/>
  <c r="J1412" i="1"/>
  <c r="K1412" i="1" s="1"/>
  <c r="I1412" i="1"/>
  <c r="F1412" i="1"/>
  <c r="C1412" i="1"/>
  <c r="K1411" i="1"/>
  <c r="J1411" i="1"/>
  <c r="I1411" i="1"/>
  <c r="F1411" i="1"/>
  <c r="C1411" i="1"/>
  <c r="J1410" i="1"/>
  <c r="K1410" i="1" s="1"/>
  <c r="I1410" i="1"/>
  <c r="F1410" i="1"/>
  <c r="C1410" i="1"/>
  <c r="K1409" i="1"/>
  <c r="J1409" i="1"/>
  <c r="I1409" i="1"/>
  <c r="F1409" i="1"/>
  <c r="C1409" i="1"/>
  <c r="J1408" i="1"/>
  <c r="K1408" i="1" s="1"/>
  <c r="I1408" i="1"/>
  <c r="F1408" i="1"/>
  <c r="C1408" i="1"/>
  <c r="K1407" i="1"/>
  <c r="J1407" i="1"/>
  <c r="I1407" i="1"/>
  <c r="F1407" i="1"/>
  <c r="C1407" i="1"/>
  <c r="J1406" i="1"/>
  <c r="K1406" i="1" s="1"/>
  <c r="I1406" i="1"/>
  <c r="F1406" i="1"/>
  <c r="C1406" i="1"/>
  <c r="K1405" i="1"/>
  <c r="J1405" i="1"/>
  <c r="I1405" i="1"/>
  <c r="F1405" i="1"/>
  <c r="C1405" i="1"/>
  <c r="J1404" i="1"/>
  <c r="K1404" i="1" s="1"/>
  <c r="I1404" i="1"/>
  <c r="F1404" i="1"/>
  <c r="C1404" i="1"/>
  <c r="K1403" i="1"/>
  <c r="J1403" i="1"/>
  <c r="I1403" i="1"/>
  <c r="F1403" i="1"/>
  <c r="C1403" i="1"/>
  <c r="J1402" i="1"/>
  <c r="K1402" i="1" s="1"/>
  <c r="I1402" i="1"/>
  <c r="F1402" i="1"/>
  <c r="C1402" i="1"/>
  <c r="K1401" i="1"/>
  <c r="J1401" i="1"/>
  <c r="I1401" i="1"/>
  <c r="F1401" i="1"/>
  <c r="C1401" i="1"/>
  <c r="J1400" i="1"/>
  <c r="K1400" i="1" s="1"/>
  <c r="I1400" i="1"/>
  <c r="F1400" i="1"/>
  <c r="C1400" i="1"/>
  <c r="K1399" i="1"/>
  <c r="J1399" i="1"/>
  <c r="I1399" i="1"/>
  <c r="F1399" i="1"/>
  <c r="C1399" i="1"/>
  <c r="J1398" i="1"/>
  <c r="K1398" i="1" s="1"/>
  <c r="I1398" i="1"/>
  <c r="F1398" i="1"/>
  <c r="C1398" i="1"/>
  <c r="K1397" i="1"/>
  <c r="J1397" i="1"/>
  <c r="I1397" i="1"/>
  <c r="F1397" i="1"/>
  <c r="C1397" i="1"/>
  <c r="J1396" i="1"/>
  <c r="K1396" i="1" s="1"/>
  <c r="I1396" i="1"/>
  <c r="F1396" i="1"/>
  <c r="C1396" i="1"/>
  <c r="K1395" i="1"/>
  <c r="J1395" i="1"/>
  <c r="I1395" i="1"/>
  <c r="F1395" i="1"/>
  <c r="C1395" i="1"/>
  <c r="J1394" i="1"/>
  <c r="K1394" i="1" s="1"/>
  <c r="I1394" i="1"/>
  <c r="F1394" i="1"/>
  <c r="C1394" i="1"/>
  <c r="K1393" i="1"/>
  <c r="J1393" i="1"/>
  <c r="I1393" i="1"/>
  <c r="F1393" i="1"/>
  <c r="C1393" i="1"/>
  <c r="J1392" i="1"/>
  <c r="K1392" i="1" s="1"/>
  <c r="I1392" i="1"/>
  <c r="F1392" i="1"/>
  <c r="C1392" i="1"/>
  <c r="K1391" i="1"/>
  <c r="J1391" i="1"/>
  <c r="I1391" i="1"/>
  <c r="F1391" i="1"/>
  <c r="C1391" i="1"/>
  <c r="J1390" i="1"/>
  <c r="K1390" i="1" s="1"/>
  <c r="I1390" i="1"/>
  <c r="F1390" i="1"/>
  <c r="C1390" i="1"/>
  <c r="K1389" i="1"/>
  <c r="J1389" i="1"/>
  <c r="I1389" i="1"/>
  <c r="F1389" i="1"/>
  <c r="C1389" i="1"/>
  <c r="J1388" i="1"/>
  <c r="K1388" i="1" s="1"/>
  <c r="I1388" i="1"/>
  <c r="F1388" i="1"/>
  <c r="C1388" i="1"/>
  <c r="K1387" i="1"/>
  <c r="J1387" i="1"/>
  <c r="I1387" i="1"/>
  <c r="F1387" i="1"/>
  <c r="C1387" i="1"/>
  <c r="J1386" i="1"/>
  <c r="K1386" i="1" s="1"/>
  <c r="I1386" i="1"/>
  <c r="F1386" i="1"/>
  <c r="C1386" i="1"/>
  <c r="K1385" i="1"/>
  <c r="J1385" i="1"/>
  <c r="I1385" i="1"/>
  <c r="F1385" i="1"/>
  <c r="C1385" i="1"/>
  <c r="J1384" i="1"/>
  <c r="K1384" i="1" s="1"/>
  <c r="I1384" i="1"/>
  <c r="F1384" i="1"/>
  <c r="C1384" i="1"/>
  <c r="K1383" i="1"/>
  <c r="J1383" i="1"/>
  <c r="I1383" i="1"/>
  <c r="F1383" i="1"/>
  <c r="C1383" i="1"/>
  <c r="J1382" i="1"/>
  <c r="K1382" i="1" s="1"/>
  <c r="I1382" i="1"/>
  <c r="F1382" i="1"/>
  <c r="C1382" i="1"/>
  <c r="K1381" i="1"/>
  <c r="J1381" i="1"/>
  <c r="I1381" i="1"/>
  <c r="F1381" i="1"/>
  <c r="C1381" i="1"/>
  <c r="J1380" i="1"/>
  <c r="K1380" i="1" s="1"/>
  <c r="I1380" i="1"/>
  <c r="F1380" i="1"/>
  <c r="C1380" i="1"/>
  <c r="K1379" i="1"/>
  <c r="J1379" i="1"/>
  <c r="I1379" i="1"/>
  <c r="F1379" i="1"/>
  <c r="C1379" i="1"/>
  <c r="J1378" i="1"/>
  <c r="K1378" i="1" s="1"/>
  <c r="I1378" i="1"/>
  <c r="F1378" i="1"/>
  <c r="C1378" i="1"/>
  <c r="K1377" i="1"/>
  <c r="J1377" i="1"/>
  <c r="I1377" i="1"/>
  <c r="F1377" i="1"/>
  <c r="C1377" i="1"/>
  <c r="J1376" i="1"/>
  <c r="K1376" i="1" s="1"/>
  <c r="I1376" i="1"/>
  <c r="F1376" i="1"/>
  <c r="C1376" i="1"/>
  <c r="K1375" i="1"/>
  <c r="J1375" i="1"/>
  <c r="I1375" i="1"/>
  <c r="F1375" i="1"/>
  <c r="C1375" i="1"/>
  <c r="J1374" i="1"/>
  <c r="K1374" i="1" s="1"/>
  <c r="I1374" i="1"/>
  <c r="F1374" i="1"/>
  <c r="C1374" i="1"/>
  <c r="K1373" i="1"/>
  <c r="J1373" i="1"/>
  <c r="I1373" i="1"/>
  <c r="F1373" i="1"/>
  <c r="C1373" i="1"/>
  <c r="J1372" i="1"/>
  <c r="K1372" i="1" s="1"/>
  <c r="I1372" i="1"/>
  <c r="F1372" i="1"/>
  <c r="C1372" i="1"/>
  <c r="K1371" i="1"/>
  <c r="J1371" i="1"/>
  <c r="I1371" i="1"/>
  <c r="F1371" i="1"/>
  <c r="C1371" i="1"/>
  <c r="J1370" i="1"/>
  <c r="K1370" i="1" s="1"/>
  <c r="I1370" i="1"/>
  <c r="F1370" i="1"/>
  <c r="C1370" i="1"/>
  <c r="K1369" i="1"/>
  <c r="J1369" i="1"/>
  <c r="I1369" i="1"/>
  <c r="F1369" i="1"/>
  <c r="C1369" i="1"/>
  <c r="J1368" i="1"/>
  <c r="K1368" i="1" s="1"/>
  <c r="I1368" i="1"/>
  <c r="F1368" i="1"/>
  <c r="C1368" i="1"/>
  <c r="K1367" i="1"/>
  <c r="J1367" i="1"/>
  <c r="I1367" i="1"/>
  <c r="F1367" i="1"/>
  <c r="C1367" i="1"/>
  <c r="J1366" i="1"/>
  <c r="K1366" i="1" s="1"/>
  <c r="I1366" i="1"/>
  <c r="F1366" i="1"/>
  <c r="C1366" i="1"/>
  <c r="K1365" i="1"/>
  <c r="J1365" i="1"/>
  <c r="I1365" i="1"/>
  <c r="F1365" i="1"/>
  <c r="C1365" i="1"/>
  <c r="J1364" i="1"/>
  <c r="K1364" i="1" s="1"/>
  <c r="I1364" i="1"/>
  <c r="F1364" i="1"/>
  <c r="C1364" i="1"/>
  <c r="K1363" i="1"/>
  <c r="J1363" i="1"/>
  <c r="I1363" i="1"/>
  <c r="F1363" i="1"/>
  <c r="C1363" i="1"/>
  <c r="J1362" i="1"/>
  <c r="K1362" i="1" s="1"/>
  <c r="I1362" i="1"/>
  <c r="F1362" i="1"/>
  <c r="C1362" i="1"/>
  <c r="K1361" i="1"/>
  <c r="J1361" i="1"/>
  <c r="I1361" i="1"/>
  <c r="F1361" i="1"/>
  <c r="C1361" i="1"/>
  <c r="J1360" i="1"/>
  <c r="K1360" i="1" s="1"/>
  <c r="I1360" i="1"/>
  <c r="F1360" i="1"/>
  <c r="C1360" i="1"/>
  <c r="K1359" i="1"/>
  <c r="J1359" i="1"/>
  <c r="I1359" i="1"/>
  <c r="F1359" i="1"/>
  <c r="C1359" i="1"/>
  <c r="J1358" i="1"/>
  <c r="K1358" i="1" s="1"/>
  <c r="I1358" i="1"/>
  <c r="F1358" i="1"/>
  <c r="C1358" i="1"/>
  <c r="K1357" i="1"/>
  <c r="J1357" i="1"/>
  <c r="I1357" i="1"/>
  <c r="F1357" i="1"/>
  <c r="C1357" i="1"/>
  <c r="J1356" i="1"/>
  <c r="K1356" i="1" s="1"/>
  <c r="I1356" i="1"/>
  <c r="F1356" i="1"/>
  <c r="C1356" i="1"/>
  <c r="K1355" i="1"/>
  <c r="J1355" i="1"/>
  <c r="I1355" i="1"/>
  <c r="F1355" i="1"/>
  <c r="C1355" i="1"/>
  <c r="J1354" i="1"/>
  <c r="K1354" i="1" s="1"/>
  <c r="I1354" i="1"/>
  <c r="F1354" i="1"/>
  <c r="C1354" i="1"/>
  <c r="K1353" i="1"/>
  <c r="J1353" i="1"/>
  <c r="I1353" i="1"/>
  <c r="F1353" i="1"/>
  <c r="C1353" i="1"/>
  <c r="J1352" i="1"/>
  <c r="K1352" i="1" s="1"/>
  <c r="I1352" i="1"/>
  <c r="F1352" i="1"/>
  <c r="C1352" i="1"/>
  <c r="K1351" i="1"/>
  <c r="J1351" i="1"/>
  <c r="I1351" i="1"/>
  <c r="F1351" i="1"/>
  <c r="C1351" i="1"/>
  <c r="J1350" i="1"/>
  <c r="K1350" i="1" s="1"/>
  <c r="I1350" i="1"/>
  <c r="F1350" i="1"/>
  <c r="C1350" i="1"/>
  <c r="K1349" i="1"/>
  <c r="J1349" i="1"/>
  <c r="I1349" i="1"/>
  <c r="F1349" i="1"/>
  <c r="C1349" i="1"/>
  <c r="J1348" i="1"/>
  <c r="K1348" i="1" s="1"/>
  <c r="I1348" i="1"/>
  <c r="F1348" i="1"/>
  <c r="C1348" i="1"/>
  <c r="K1347" i="1"/>
  <c r="J1347" i="1"/>
  <c r="I1347" i="1"/>
  <c r="F1347" i="1"/>
  <c r="C1347" i="1"/>
  <c r="J1346" i="1"/>
  <c r="K1346" i="1" s="1"/>
  <c r="I1346" i="1"/>
  <c r="F1346" i="1"/>
  <c r="C1346" i="1"/>
  <c r="K1345" i="1"/>
  <c r="J1345" i="1"/>
  <c r="I1345" i="1"/>
  <c r="F1345" i="1"/>
  <c r="C1345" i="1"/>
  <c r="J1344" i="1"/>
  <c r="K1344" i="1" s="1"/>
  <c r="I1344" i="1"/>
  <c r="F1344" i="1"/>
  <c r="C1344" i="1"/>
  <c r="K1343" i="1"/>
  <c r="J1343" i="1"/>
  <c r="I1343" i="1"/>
  <c r="F1343" i="1"/>
  <c r="C1343" i="1"/>
  <c r="J1342" i="1"/>
  <c r="K1342" i="1" s="1"/>
  <c r="I1342" i="1"/>
  <c r="F1342" i="1"/>
  <c r="C1342" i="1"/>
  <c r="K1341" i="1"/>
  <c r="J1341" i="1"/>
  <c r="I1341" i="1"/>
  <c r="F1341" i="1"/>
  <c r="C1341" i="1"/>
  <c r="J1340" i="1"/>
  <c r="K1340" i="1" s="1"/>
  <c r="I1340" i="1"/>
  <c r="F1340" i="1"/>
  <c r="C1340" i="1"/>
  <c r="K1339" i="1"/>
  <c r="J1339" i="1"/>
  <c r="I1339" i="1"/>
  <c r="F1339" i="1"/>
  <c r="C1339" i="1"/>
  <c r="J1338" i="1"/>
  <c r="K1338" i="1" s="1"/>
  <c r="I1338" i="1"/>
  <c r="F1338" i="1"/>
  <c r="C1338" i="1"/>
  <c r="K1337" i="1"/>
  <c r="J1337" i="1"/>
  <c r="I1337" i="1"/>
  <c r="F1337" i="1"/>
  <c r="C1337" i="1"/>
  <c r="J1336" i="1"/>
  <c r="K1336" i="1" s="1"/>
  <c r="I1336" i="1"/>
  <c r="F1336" i="1"/>
  <c r="C1336" i="1"/>
  <c r="K1335" i="1"/>
  <c r="J1335" i="1"/>
  <c r="I1335" i="1"/>
  <c r="F1335" i="1"/>
  <c r="C1335" i="1"/>
  <c r="J1334" i="1"/>
  <c r="K1334" i="1" s="1"/>
  <c r="I1334" i="1"/>
  <c r="F1334" i="1"/>
  <c r="C1334" i="1"/>
  <c r="K1333" i="1"/>
  <c r="J1333" i="1"/>
  <c r="I1333" i="1"/>
  <c r="F1333" i="1"/>
  <c r="C1333" i="1"/>
  <c r="J1332" i="1"/>
  <c r="K1332" i="1" s="1"/>
  <c r="I1332" i="1"/>
  <c r="F1332" i="1"/>
  <c r="C1332" i="1"/>
  <c r="K1331" i="1"/>
  <c r="J1331" i="1"/>
  <c r="I1331" i="1"/>
  <c r="F1331" i="1"/>
  <c r="C1331" i="1"/>
  <c r="J1330" i="1"/>
  <c r="K1330" i="1" s="1"/>
  <c r="I1330" i="1"/>
  <c r="F1330" i="1"/>
  <c r="C1330" i="1"/>
  <c r="K1329" i="1"/>
  <c r="J1329" i="1"/>
  <c r="I1329" i="1"/>
  <c r="F1329" i="1"/>
  <c r="C1329" i="1"/>
  <c r="J1328" i="1"/>
  <c r="K1328" i="1" s="1"/>
  <c r="I1328" i="1"/>
  <c r="F1328" i="1"/>
  <c r="C1328" i="1"/>
  <c r="K1327" i="1"/>
  <c r="J1327" i="1"/>
  <c r="I1327" i="1"/>
  <c r="F1327" i="1"/>
  <c r="C1327" i="1"/>
  <c r="J1326" i="1"/>
  <c r="K1326" i="1" s="1"/>
  <c r="I1326" i="1"/>
  <c r="F1326" i="1"/>
  <c r="C1326" i="1"/>
  <c r="K1325" i="1"/>
  <c r="J1325" i="1"/>
  <c r="I1325" i="1"/>
  <c r="F1325" i="1"/>
  <c r="C1325" i="1"/>
  <c r="J1324" i="1"/>
  <c r="K1324" i="1" s="1"/>
  <c r="I1324" i="1"/>
  <c r="F1324" i="1"/>
  <c r="C1324" i="1"/>
  <c r="K1323" i="1"/>
  <c r="J1323" i="1"/>
  <c r="I1323" i="1"/>
  <c r="F1323" i="1"/>
  <c r="C1323" i="1"/>
  <c r="J1322" i="1"/>
  <c r="K1322" i="1" s="1"/>
  <c r="I1322" i="1"/>
  <c r="F1322" i="1"/>
  <c r="C1322" i="1"/>
  <c r="K1321" i="1"/>
  <c r="J1321" i="1"/>
  <c r="I1321" i="1"/>
  <c r="F1321" i="1"/>
  <c r="C1321" i="1"/>
  <c r="J1320" i="1"/>
  <c r="K1320" i="1" s="1"/>
  <c r="I1320" i="1"/>
  <c r="F1320" i="1"/>
  <c r="C1320" i="1"/>
  <c r="K1319" i="1"/>
  <c r="J1319" i="1"/>
  <c r="I1319" i="1"/>
  <c r="F1319" i="1"/>
  <c r="C1319" i="1"/>
  <c r="J1318" i="1"/>
  <c r="K1318" i="1" s="1"/>
  <c r="I1318" i="1"/>
  <c r="F1318" i="1"/>
  <c r="C1318" i="1"/>
  <c r="K1317" i="1"/>
  <c r="J1317" i="1"/>
  <c r="I1317" i="1"/>
  <c r="F1317" i="1"/>
  <c r="C1317" i="1"/>
  <c r="J1316" i="1"/>
  <c r="K1316" i="1" s="1"/>
  <c r="I1316" i="1"/>
  <c r="F1316" i="1"/>
  <c r="C1316" i="1"/>
  <c r="K1315" i="1"/>
  <c r="J1315" i="1"/>
  <c r="I1315" i="1"/>
  <c r="F1315" i="1"/>
  <c r="C1315" i="1"/>
  <c r="J1314" i="1"/>
  <c r="K1314" i="1" s="1"/>
  <c r="I1314" i="1"/>
  <c r="F1314" i="1"/>
  <c r="C1314" i="1"/>
  <c r="K1313" i="1"/>
  <c r="J1313" i="1"/>
  <c r="I1313" i="1"/>
  <c r="F1313" i="1"/>
  <c r="C1313" i="1"/>
  <c r="J1312" i="1"/>
  <c r="K1312" i="1" s="1"/>
  <c r="I1312" i="1"/>
  <c r="F1312" i="1"/>
  <c r="C1312" i="1"/>
  <c r="K1311" i="1"/>
  <c r="J1311" i="1"/>
  <c r="I1311" i="1"/>
  <c r="F1311" i="1"/>
  <c r="C1311" i="1"/>
  <c r="J1310" i="1"/>
  <c r="K1310" i="1" s="1"/>
  <c r="I1310" i="1"/>
  <c r="F1310" i="1"/>
  <c r="C1310" i="1"/>
  <c r="K1309" i="1"/>
  <c r="J1309" i="1"/>
  <c r="I1309" i="1"/>
  <c r="F1309" i="1"/>
  <c r="C1309" i="1"/>
  <c r="J1308" i="1"/>
  <c r="K1308" i="1" s="1"/>
  <c r="I1308" i="1"/>
  <c r="F1308" i="1"/>
  <c r="C1308" i="1"/>
  <c r="K1307" i="1"/>
  <c r="J1307" i="1"/>
  <c r="I1307" i="1"/>
  <c r="F1307" i="1"/>
  <c r="C1307" i="1"/>
  <c r="J1306" i="1"/>
  <c r="K1306" i="1" s="1"/>
  <c r="I1306" i="1"/>
  <c r="F1306" i="1"/>
  <c r="C1306" i="1"/>
  <c r="K1305" i="1"/>
  <c r="J1305" i="1"/>
  <c r="I1305" i="1"/>
  <c r="F1305" i="1"/>
  <c r="C1305" i="1"/>
  <c r="J1304" i="1"/>
  <c r="K1304" i="1" s="1"/>
  <c r="I1304" i="1"/>
  <c r="F1304" i="1"/>
  <c r="C1304" i="1"/>
  <c r="K1303" i="1"/>
  <c r="J1303" i="1"/>
  <c r="I1303" i="1"/>
  <c r="F1303" i="1"/>
  <c r="C1303" i="1"/>
  <c r="J1302" i="1"/>
  <c r="K1302" i="1" s="1"/>
  <c r="I1302" i="1"/>
  <c r="F1302" i="1"/>
  <c r="C1302" i="1"/>
  <c r="K1301" i="1"/>
  <c r="J1301" i="1"/>
  <c r="I1301" i="1"/>
  <c r="F1301" i="1"/>
  <c r="C1301" i="1"/>
  <c r="J1300" i="1"/>
  <c r="K1300" i="1" s="1"/>
  <c r="I1300" i="1"/>
  <c r="F1300" i="1"/>
  <c r="C1300" i="1"/>
  <c r="K1299" i="1"/>
  <c r="J1299" i="1"/>
  <c r="I1299" i="1"/>
  <c r="F1299" i="1"/>
  <c r="C1299" i="1"/>
  <c r="J1298" i="1"/>
  <c r="K1298" i="1" s="1"/>
  <c r="I1298" i="1"/>
  <c r="F1298" i="1"/>
  <c r="C1298" i="1"/>
  <c r="K1297" i="1"/>
  <c r="J1297" i="1"/>
  <c r="I1297" i="1"/>
  <c r="F1297" i="1"/>
  <c r="C1297" i="1"/>
  <c r="J1296" i="1"/>
  <c r="K1296" i="1" s="1"/>
  <c r="I1296" i="1"/>
  <c r="F1296" i="1"/>
  <c r="C1296" i="1"/>
  <c r="K1295" i="1"/>
  <c r="J1295" i="1"/>
  <c r="I1295" i="1"/>
  <c r="F1295" i="1"/>
  <c r="C1295" i="1"/>
  <c r="J1294" i="1"/>
  <c r="K1294" i="1" s="1"/>
  <c r="I1294" i="1"/>
  <c r="F1294" i="1"/>
  <c r="C1294" i="1"/>
  <c r="K1293" i="1"/>
  <c r="J1293" i="1"/>
  <c r="I1293" i="1"/>
  <c r="F1293" i="1"/>
  <c r="C1293" i="1"/>
  <c r="J1292" i="1"/>
  <c r="K1292" i="1" s="1"/>
  <c r="I1292" i="1"/>
  <c r="F1292" i="1"/>
  <c r="C1292" i="1"/>
  <c r="K1291" i="1"/>
  <c r="J1291" i="1"/>
  <c r="I1291" i="1"/>
  <c r="F1291" i="1"/>
  <c r="C1291" i="1"/>
  <c r="J1290" i="1"/>
  <c r="K1290" i="1" s="1"/>
  <c r="I1290" i="1"/>
  <c r="F1290" i="1"/>
  <c r="C1290" i="1"/>
  <c r="K1289" i="1"/>
  <c r="J1289" i="1"/>
  <c r="I1289" i="1"/>
  <c r="F1289" i="1"/>
  <c r="C1289" i="1"/>
  <c r="J1288" i="1"/>
  <c r="K1288" i="1" s="1"/>
  <c r="I1288" i="1"/>
  <c r="F1288" i="1"/>
  <c r="C1288" i="1"/>
  <c r="K1287" i="1"/>
  <c r="J1287" i="1"/>
  <c r="I1287" i="1"/>
  <c r="F1287" i="1"/>
  <c r="C1287" i="1"/>
  <c r="J1286" i="1"/>
  <c r="K1286" i="1" s="1"/>
  <c r="I1286" i="1"/>
  <c r="F1286" i="1"/>
  <c r="C1286" i="1"/>
  <c r="K1285" i="1"/>
  <c r="J1285" i="1"/>
  <c r="I1285" i="1"/>
  <c r="F1285" i="1"/>
  <c r="C1285" i="1"/>
  <c r="J1284" i="1"/>
  <c r="K1284" i="1" s="1"/>
  <c r="I1284" i="1"/>
  <c r="F1284" i="1"/>
  <c r="C1284" i="1"/>
  <c r="K1283" i="1"/>
  <c r="J1283" i="1"/>
  <c r="I1283" i="1"/>
  <c r="F1283" i="1"/>
  <c r="C1283" i="1"/>
  <c r="J1282" i="1"/>
  <c r="K1282" i="1" s="1"/>
  <c r="I1282" i="1"/>
  <c r="F1282" i="1"/>
  <c r="C1282" i="1"/>
  <c r="K1281" i="1"/>
  <c r="J1281" i="1"/>
  <c r="I1281" i="1"/>
  <c r="F1281" i="1"/>
  <c r="C1281" i="1"/>
  <c r="J1280" i="1"/>
  <c r="K1280" i="1" s="1"/>
  <c r="I1280" i="1"/>
  <c r="F1280" i="1"/>
  <c r="C1280" i="1"/>
  <c r="K1279" i="1"/>
  <c r="J1279" i="1"/>
  <c r="I1279" i="1"/>
  <c r="F1279" i="1"/>
  <c r="C1279" i="1"/>
  <c r="J1278" i="1"/>
  <c r="K1278" i="1" s="1"/>
  <c r="I1278" i="1"/>
  <c r="F1278" i="1"/>
  <c r="C1278" i="1"/>
  <c r="K1277" i="1"/>
  <c r="J1277" i="1"/>
  <c r="I1277" i="1"/>
  <c r="F1277" i="1"/>
  <c r="C1277" i="1"/>
  <c r="J1276" i="1"/>
  <c r="K1276" i="1" s="1"/>
  <c r="I1276" i="1"/>
  <c r="F1276" i="1"/>
  <c r="C1276" i="1"/>
  <c r="K1275" i="1"/>
  <c r="J1275" i="1"/>
  <c r="I1275" i="1"/>
  <c r="F1275" i="1"/>
  <c r="C1275" i="1"/>
  <c r="J1274" i="1"/>
  <c r="K1274" i="1" s="1"/>
  <c r="I1274" i="1"/>
  <c r="F1274" i="1"/>
  <c r="C1274" i="1"/>
  <c r="K1273" i="1"/>
  <c r="J1273" i="1"/>
  <c r="I1273" i="1"/>
  <c r="F1273" i="1"/>
  <c r="C1273" i="1"/>
  <c r="J1272" i="1"/>
  <c r="K1272" i="1" s="1"/>
  <c r="I1272" i="1"/>
  <c r="F1272" i="1"/>
  <c r="C1272" i="1"/>
  <c r="K1271" i="1"/>
  <c r="J1271" i="1"/>
  <c r="I1271" i="1"/>
  <c r="F1271" i="1"/>
  <c r="C1271" i="1"/>
  <c r="J1270" i="1"/>
  <c r="K1270" i="1" s="1"/>
  <c r="I1270" i="1"/>
  <c r="F1270" i="1"/>
  <c r="C1270" i="1"/>
  <c r="K1269" i="1"/>
  <c r="J1269" i="1"/>
  <c r="I1269" i="1"/>
  <c r="F1269" i="1"/>
  <c r="C1269" i="1"/>
  <c r="J1268" i="1"/>
  <c r="K1268" i="1" s="1"/>
  <c r="I1268" i="1"/>
  <c r="F1268" i="1"/>
  <c r="C1268" i="1"/>
  <c r="K1267" i="1"/>
  <c r="J1267" i="1"/>
  <c r="I1267" i="1"/>
  <c r="F1267" i="1"/>
  <c r="C1267" i="1"/>
  <c r="J1266" i="1"/>
  <c r="K1266" i="1" s="1"/>
  <c r="I1266" i="1"/>
  <c r="F1266" i="1"/>
  <c r="C1266" i="1"/>
  <c r="K1265" i="1"/>
  <c r="J1265" i="1"/>
  <c r="I1265" i="1"/>
  <c r="F1265" i="1"/>
  <c r="C1265" i="1"/>
  <c r="J1264" i="1"/>
  <c r="K1264" i="1" s="1"/>
  <c r="I1264" i="1"/>
  <c r="F1264" i="1"/>
  <c r="C1264" i="1"/>
  <c r="K1263" i="1"/>
  <c r="J1263" i="1"/>
  <c r="I1263" i="1"/>
  <c r="F1263" i="1"/>
  <c r="C1263" i="1"/>
  <c r="J1262" i="1"/>
  <c r="K1262" i="1" s="1"/>
  <c r="I1262" i="1"/>
  <c r="F1262" i="1"/>
  <c r="C1262" i="1"/>
  <c r="K1261" i="1"/>
  <c r="J1261" i="1"/>
  <c r="I1261" i="1"/>
  <c r="F1261" i="1"/>
  <c r="C1261" i="1"/>
  <c r="J1260" i="1"/>
  <c r="K1260" i="1" s="1"/>
  <c r="I1260" i="1"/>
  <c r="F1260" i="1"/>
  <c r="C1260" i="1"/>
  <c r="K1259" i="1"/>
  <c r="J1259" i="1"/>
  <c r="I1259" i="1"/>
  <c r="F1259" i="1"/>
  <c r="C1259" i="1"/>
  <c r="J1258" i="1"/>
  <c r="K1258" i="1" s="1"/>
  <c r="I1258" i="1"/>
  <c r="F1258" i="1"/>
  <c r="C1258" i="1"/>
  <c r="K1257" i="1"/>
  <c r="J1257" i="1"/>
  <c r="I1257" i="1"/>
  <c r="F1257" i="1"/>
  <c r="C1257" i="1"/>
  <c r="J1256" i="1"/>
  <c r="K1256" i="1" s="1"/>
  <c r="I1256" i="1"/>
  <c r="F1256" i="1"/>
  <c r="C1256" i="1"/>
  <c r="K1255" i="1"/>
  <c r="J1255" i="1"/>
  <c r="I1255" i="1"/>
  <c r="F1255" i="1"/>
  <c r="C1255" i="1"/>
  <c r="J1254" i="1"/>
  <c r="K1254" i="1" s="1"/>
  <c r="I1254" i="1"/>
  <c r="F1254" i="1"/>
  <c r="C1254" i="1"/>
  <c r="K1253" i="1"/>
  <c r="J1253" i="1"/>
  <c r="I1253" i="1"/>
  <c r="F1253" i="1"/>
  <c r="C1253" i="1"/>
  <c r="J1252" i="1"/>
  <c r="K1252" i="1" s="1"/>
  <c r="I1252" i="1"/>
  <c r="F1252" i="1"/>
  <c r="C1252" i="1"/>
  <c r="K1251" i="1"/>
  <c r="J1251" i="1"/>
  <c r="I1251" i="1"/>
  <c r="F1251" i="1"/>
  <c r="C1251" i="1"/>
  <c r="J1250" i="1"/>
  <c r="K1250" i="1" s="1"/>
  <c r="I1250" i="1"/>
  <c r="F1250" i="1"/>
  <c r="C1250" i="1"/>
  <c r="K1249" i="1"/>
  <c r="J1249" i="1"/>
  <c r="I1249" i="1"/>
  <c r="F1249" i="1"/>
  <c r="C1249" i="1"/>
  <c r="J1248" i="1"/>
  <c r="K1248" i="1" s="1"/>
  <c r="I1248" i="1"/>
  <c r="F1248" i="1"/>
  <c r="C1248" i="1"/>
  <c r="K1247" i="1"/>
  <c r="J1247" i="1"/>
  <c r="I1247" i="1"/>
  <c r="F1247" i="1"/>
  <c r="C1247" i="1"/>
  <c r="J1246" i="1"/>
  <c r="K1246" i="1" s="1"/>
  <c r="I1246" i="1"/>
  <c r="F1246" i="1"/>
  <c r="C1246" i="1"/>
  <c r="K1245" i="1"/>
  <c r="J1245" i="1"/>
  <c r="I1245" i="1"/>
  <c r="F1245" i="1"/>
  <c r="C1245" i="1"/>
  <c r="J1244" i="1"/>
  <c r="K1244" i="1" s="1"/>
  <c r="I1244" i="1"/>
  <c r="F1244" i="1"/>
  <c r="C1244" i="1"/>
  <c r="K1243" i="1"/>
  <c r="J1243" i="1"/>
  <c r="I1243" i="1"/>
  <c r="F1243" i="1"/>
  <c r="C1243" i="1"/>
  <c r="J1242" i="1"/>
  <c r="K1242" i="1" s="1"/>
  <c r="I1242" i="1"/>
  <c r="F1242" i="1"/>
  <c r="C1242" i="1"/>
  <c r="K1241" i="1"/>
  <c r="J1241" i="1"/>
  <c r="I1241" i="1"/>
  <c r="F1241" i="1"/>
  <c r="C1241" i="1"/>
  <c r="J1240" i="1"/>
  <c r="K1240" i="1" s="1"/>
  <c r="I1240" i="1"/>
  <c r="F1240" i="1"/>
  <c r="C1240" i="1"/>
  <c r="K1239" i="1"/>
  <c r="J1239" i="1"/>
  <c r="I1239" i="1"/>
  <c r="F1239" i="1"/>
  <c r="C1239" i="1"/>
  <c r="J1238" i="1"/>
  <c r="K1238" i="1" s="1"/>
  <c r="I1238" i="1"/>
  <c r="F1238" i="1"/>
  <c r="C1238" i="1"/>
  <c r="K1237" i="1"/>
  <c r="J1237" i="1"/>
  <c r="I1237" i="1"/>
  <c r="F1237" i="1"/>
  <c r="C1237" i="1"/>
  <c r="J1236" i="1"/>
  <c r="K1236" i="1" s="1"/>
  <c r="I1236" i="1"/>
  <c r="F1236" i="1"/>
  <c r="C1236" i="1"/>
  <c r="K1235" i="1"/>
  <c r="J1235" i="1"/>
  <c r="I1235" i="1"/>
  <c r="F1235" i="1"/>
  <c r="C1235" i="1"/>
  <c r="J1234" i="1"/>
  <c r="K1234" i="1" s="1"/>
  <c r="I1234" i="1"/>
  <c r="F1234" i="1"/>
  <c r="C1234" i="1"/>
  <c r="K1233" i="1"/>
  <c r="J1233" i="1"/>
  <c r="I1233" i="1"/>
  <c r="F1233" i="1"/>
  <c r="C1233" i="1"/>
  <c r="J1232" i="1"/>
  <c r="K1232" i="1" s="1"/>
  <c r="I1232" i="1"/>
  <c r="F1232" i="1"/>
  <c r="C1232" i="1"/>
  <c r="K1231" i="1"/>
  <c r="J1231" i="1"/>
  <c r="I1231" i="1"/>
  <c r="F1231" i="1"/>
  <c r="C1231" i="1"/>
  <c r="J1230" i="1"/>
  <c r="K1230" i="1" s="1"/>
  <c r="I1230" i="1"/>
  <c r="F1230" i="1"/>
  <c r="C1230" i="1"/>
  <c r="K1229" i="1"/>
  <c r="J1229" i="1"/>
  <c r="I1229" i="1"/>
  <c r="F1229" i="1"/>
  <c r="C1229" i="1"/>
  <c r="J1228" i="1"/>
  <c r="K1228" i="1" s="1"/>
  <c r="I1228" i="1"/>
  <c r="F1228" i="1"/>
  <c r="C1228" i="1"/>
  <c r="K1227" i="1"/>
  <c r="J1227" i="1"/>
  <c r="I1227" i="1"/>
  <c r="F1227" i="1"/>
  <c r="C1227" i="1"/>
  <c r="J1226" i="1"/>
  <c r="K1226" i="1" s="1"/>
  <c r="I1226" i="1"/>
  <c r="F1226" i="1"/>
  <c r="C1226" i="1"/>
  <c r="K1225" i="1"/>
  <c r="J1225" i="1"/>
  <c r="I1225" i="1"/>
  <c r="F1225" i="1"/>
  <c r="C1225" i="1"/>
  <c r="J1224" i="1"/>
  <c r="K1224" i="1" s="1"/>
  <c r="I1224" i="1"/>
  <c r="F1224" i="1"/>
  <c r="C1224" i="1"/>
  <c r="K1223" i="1"/>
  <c r="J1223" i="1"/>
  <c r="I1223" i="1"/>
  <c r="F1223" i="1"/>
  <c r="C1223" i="1"/>
  <c r="J1222" i="1"/>
  <c r="K1222" i="1" s="1"/>
  <c r="I1222" i="1"/>
  <c r="F1222" i="1"/>
  <c r="C1222" i="1"/>
  <c r="K1221" i="1"/>
  <c r="J1221" i="1"/>
  <c r="I1221" i="1"/>
  <c r="F1221" i="1"/>
  <c r="C1221" i="1"/>
  <c r="J1220" i="1"/>
  <c r="K1220" i="1" s="1"/>
  <c r="I1220" i="1"/>
  <c r="F1220" i="1"/>
  <c r="C1220" i="1"/>
  <c r="K1219" i="1"/>
  <c r="J1219" i="1"/>
  <c r="I1219" i="1"/>
  <c r="F1219" i="1"/>
  <c r="C1219" i="1"/>
  <c r="J1218" i="1"/>
  <c r="K1218" i="1" s="1"/>
  <c r="I1218" i="1"/>
  <c r="F1218" i="1"/>
  <c r="C1218" i="1"/>
  <c r="K1217" i="1"/>
  <c r="J1217" i="1"/>
  <c r="I1217" i="1"/>
  <c r="F1217" i="1"/>
  <c r="C1217" i="1"/>
  <c r="J1216" i="1"/>
  <c r="K1216" i="1" s="1"/>
  <c r="I1216" i="1"/>
  <c r="F1216" i="1"/>
  <c r="C1216" i="1"/>
  <c r="K1215" i="1"/>
  <c r="J1215" i="1"/>
  <c r="I1215" i="1"/>
  <c r="F1215" i="1"/>
  <c r="C1215" i="1"/>
  <c r="J1214" i="1"/>
  <c r="K1214" i="1" s="1"/>
  <c r="I1214" i="1"/>
  <c r="F1214" i="1"/>
  <c r="C1214" i="1"/>
  <c r="K1213" i="1"/>
  <c r="J1213" i="1"/>
  <c r="I1213" i="1"/>
  <c r="F1213" i="1"/>
  <c r="C1213" i="1"/>
  <c r="J1212" i="1"/>
  <c r="K1212" i="1" s="1"/>
  <c r="I1212" i="1"/>
  <c r="F1212" i="1"/>
  <c r="C1212" i="1"/>
  <c r="K1211" i="1"/>
  <c r="J1211" i="1"/>
  <c r="I1211" i="1"/>
  <c r="F1211" i="1"/>
  <c r="C1211" i="1"/>
  <c r="J1210" i="1"/>
  <c r="K1210" i="1" s="1"/>
  <c r="I1210" i="1"/>
  <c r="F1210" i="1"/>
  <c r="C1210" i="1"/>
  <c r="K1209" i="1"/>
  <c r="J1209" i="1"/>
  <c r="I1209" i="1"/>
  <c r="F1209" i="1"/>
  <c r="C1209" i="1"/>
  <c r="J1208" i="1"/>
  <c r="K1208" i="1" s="1"/>
  <c r="I1208" i="1"/>
  <c r="F1208" i="1"/>
  <c r="C1208" i="1"/>
  <c r="K1207" i="1"/>
  <c r="J1207" i="1"/>
  <c r="I1207" i="1"/>
  <c r="F1207" i="1"/>
  <c r="C1207" i="1"/>
  <c r="J1206" i="1"/>
  <c r="K1206" i="1" s="1"/>
  <c r="I1206" i="1"/>
  <c r="F1206" i="1"/>
  <c r="C1206" i="1"/>
  <c r="K1205" i="1"/>
  <c r="J1205" i="1"/>
  <c r="I1205" i="1"/>
  <c r="F1205" i="1"/>
  <c r="C1205" i="1"/>
  <c r="J1204" i="1"/>
  <c r="K1204" i="1" s="1"/>
  <c r="I1204" i="1"/>
  <c r="F1204" i="1"/>
  <c r="C1204" i="1"/>
  <c r="K1203" i="1"/>
  <c r="J1203" i="1"/>
  <c r="I1203" i="1"/>
  <c r="F1203" i="1"/>
  <c r="C1203" i="1"/>
  <c r="J1202" i="1"/>
  <c r="K1202" i="1" s="1"/>
  <c r="I1202" i="1"/>
  <c r="F1202" i="1"/>
  <c r="C1202" i="1"/>
  <c r="K1201" i="1"/>
  <c r="J1201" i="1"/>
  <c r="I1201" i="1"/>
  <c r="F1201" i="1"/>
  <c r="C1201" i="1"/>
  <c r="J1200" i="1"/>
  <c r="K1200" i="1" s="1"/>
  <c r="I1200" i="1"/>
  <c r="F1200" i="1"/>
  <c r="C1200" i="1"/>
  <c r="K1199" i="1"/>
  <c r="J1199" i="1"/>
  <c r="I1199" i="1"/>
  <c r="F1199" i="1"/>
  <c r="C1199" i="1"/>
  <c r="J1198" i="1"/>
  <c r="K1198" i="1" s="1"/>
  <c r="I1198" i="1"/>
  <c r="F1198" i="1"/>
  <c r="C1198" i="1"/>
  <c r="K1197" i="1"/>
  <c r="J1197" i="1"/>
  <c r="I1197" i="1"/>
  <c r="F1197" i="1"/>
  <c r="C1197" i="1"/>
  <c r="J1196" i="1"/>
  <c r="K1196" i="1" s="1"/>
  <c r="I1196" i="1"/>
  <c r="F1196" i="1"/>
  <c r="C1196" i="1"/>
  <c r="K1195" i="1"/>
  <c r="J1195" i="1"/>
  <c r="I1195" i="1"/>
  <c r="F1195" i="1"/>
  <c r="C1195" i="1"/>
  <c r="J1194" i="1"/>
  <c r="K1194" i="1" s="1"/>
  <c r="I1194" i="1"/>
  <c r="F1194" i="1"/>
  <c r="C1194" i="1"/>
  <c r="K1193" i="1"/>
  <c r="J1193" i="1"/>
  <c r="I1193" i="1"/>
  <c r="F1193" i="1"/>
  <c r="C1193" i="1"/>
  <c r="J1192" i="1"/>
  <c r="K1192" i="1" s="1"/>
  <c r="I1192" i="1"/>
  <c r="F1192" i="1"/>
  <c r="C1192" i="1"/>
  <c r="K1191" i="1"/>
  <c r="J1191" i="1"/>
  <c r="I1191" i="1"/>
  <c r="F1191" i="1"/>
  <c r="C1191" i="1"/>
  <c r="J1190" i="1"/>
  <c r="K1190" i="1" s="1"/>
  <c r="I1190" i="1"/>
  <c r="F1190" i="1"/>
  <c r="C1190" i="1"/>
  <c r="K1189" i="1"/>
  <c r="J1189" i="1"/>
  <c r="I1189" i="1"/>
  <c r="F1189" i="1"/>
  <c r="C1189" i="1"/>
  <c r="J1188" i="1"/>
  <c r="K1188" i="1" s="1"/>
  <c r="I1188" i="1"/>
  <c r="F1188" i="1"/>
  <c r="C1188" i="1"/>
  <c r="K1187" i="1"/>
  <c r="J1187" i="1"/>
  <c r="I1187" i="1"/>
  <c r="F1187" i="1"/>
  <c r="C1187" i="1"/>
  <c r="J1186" i="1"/>
  <c r="K1186" i="1" s="1"/>
  <c r="I1186" i="1"/>
  <c r="F1186" i="1"/>
  <c r="C1186" i="1"/>
  <c r="K1185" i="1"/>
  <c r="J1185" i="1"/>
  <c r="I1185" i="1"/>
  <c r="F1185" i="1"/>
  <c r="C1185" i="1"/>
  <c r="J1184" i="1"/>
  <c r="K1184" i="1" s="1"/>
  <c r="I1184" i="1"/>
  <c r="F1184" i="1"/>
  <c r="C1184" i="1"/>
  <c r="K1183" i="1"/>
  <c r="J1183" i="1"/>
  <c r="I1183" i="1"/>
  <c r="F1183" i="1"/>
  <c r="C1183" i="1"/>
  <c r="J1182" i="1"/>
  <c r="K1182" i="1" s="1"/>
  <c r="I1182" i="1"/>
  <c r="F1182" i="1"/>
  <c r="C1182" i="1"/>
  <c r="K1181" i="1"/>
  <c r="J1181" i="1"/>
  <c r="I1181" i="1"/>
  <c r="F1181" i="1"/>
  <c r="C1181" i="1"/>
  <c r="J1180" i="1"/>
  <c r="K1180" i="1" s="1"/>
  <c r="I1180" i="1"/>
  <c r="F1180" i="1"/>
  <c r="C1180" i="1"/>
  <c r="K1179" i="1"/>
  <c r="J1179" i="1"/>
  <c r="I1179" i="1"/>
  <c r="F1179" i="1"/>
  <c r="C1179" i="1"/>
  <c r="J1178" i="1"/>
  <c r="K1178" i="1" s="1"/>
  <c r="I1178" i="1"/>
  <c r="F1178" i="1"/>
  <c r="C1178" i="1"/>
  <c r="K1177" i="1"/>
  <c r="J1177" i="1"/>
  <c r="I1177" i="1"/>
  <c r="F1177" i="1"/>
  <c r="C1177" i="1"/>
  <c r="J1176" i="1"/>
  <c r="K1176" i="1" s="1"/>
  <c r="I1176" i="1"/>
  <c r="F1176" i="1"/>
  <c r="C1176" i="1"/>
  <c r="K1175" i="1"/>
  <c r="J1175" i="1"/>
  <c r="I1175" i="1"/>
  <c r="F1175" i="1"/>
  <c r="C1175" i="1"/>
  <c r="J1174" i="1"/>
  <c r="K1174" i="1" s="1"/>
  <c r="I1174" i="1"/>
  <c r="F1174" i="1"/>
  <c r="C1174" i="1"/>
  <c r="K1173" i="1"/>
  <c r="J1173" i="1"/>
  <c r="I1173" i="1"/>
  <c r="F1173" i="1"/>
  <c r="C1173" i="1"/>
  <c r="J1172" i="1"/>
  <c r="K1172" i="1" s="1"/>
  <c r="I1172" i="1"/>
  <c r="F1172" i="1"/>
  <c r="C1172" i="1"/>
  <c r="K1171" i="1"/>
  <c r="J1171" i="1"/>
  <c r="I1171" i="1"/>
  <c r="F1171" i="1"/>
  <c r="C1171" i="1"/>
  <c r="J1170" i="1"/>
  <c r="K1170" i="1" s="1"/>
  <c r="I1170" i="1"/>
  <c r="F1170" i="1"/>
  <c r="C1170" i="1"/>
  <c r="K1169" i="1"/>
  <c r="J1169" i="1"/>
  <c r="I1169" i="1"/>
  <c r="F1169" i="1"/>
  <c r="C1169" i="1"/>
  <c r="J1168" i="1"/>
  <c r="K1168" i="1" s="1"/>
  <c r="I1168" i="1"/>
  <c r="F1168" i="1"/>
  <c r="C1168" i="1"/>
  <c r="K1167" i="1"/>
  <c r="J1167" i="1"/>
  <c r="I1167" i="1"/>
  <c r="F1167" i="1"/>
  <c r="C1167" i="1"/>
  <c r="J1166" i="1"/>
  <c r="K1166" i="1" s="1"/>
  <c r="I1166" i="1"/>
  <c r="F1166" i="1"/>
  <c r="C1166" i="1"/>
  <c r="K1165" i="1"/>
  <c r="J1165" i="1"/>
  <c r="I1165" i="1"/>
  <c r="F1165" i="1"/>
  <c r="C1165" i="1"/>
  <c r="J1164" i="1"/>
  <c r="K1164" i="1" s="1"/>
  <c r="I1164" i="1"/>
  <c r="F1164" i="1"/>
  <c r="C1164" i="1"/>
  <c r="K1163" i="1"/>
  <c r="J1163" i="1"/>
  <c r="I1163" i="1"/>
  <c r="F1163" i="1"/>
  <c r="C1163" i="1"/>
  <c r="J1162" i="1"/>
  <c r="K1162" i="1" s="1"/>
  <c r="I1162" i="1"/>
  <c r="F1162" i="1"/>
  <c r="C1162" i="1"/>
  <c r="K1161" i="1"/>
  <c r="J1161" i="1"/>
  <c r="I1161" i="1"/>
  <c r="F1161" i="1"/>
  <c r="C1161" i="1"/>
  <c r="J1160" i="1"/>
  <c r="K1160" i="1" s="1"/>
  <c r="I1160" i="1"/>
  <c r="F1160" i="1"/>
  <c r="C1160" i="1"/>
  <c r="K1159" i="1"/>
  <c r="J1159" i="1"/>
  <c r="I1159" i="1"/>
  <c r="F1159" i="1"/>
  <c r="C1159" i="1"/>
  <c r="J1158" i="1"/>
  <c r="K1158" i="1" s="1"/>
  <c r="I1158" i="1"/>
  <c r="F1158" i="1"/>
  <c r="C1158" i="1"/>
  <c r="K1157" i="1"/>
  <c r="J1157" i="1"/>
  <c r="I1157" i="1"/>
  <c r="F1157" i="1"/>
  <c r="C1157" i="1"/>
  <c r="J1156" i="1"/>
  <c r="K1156" i="1" s="1"/>
  <c r="I1156" i="1"/>
  <c r="F1156" i="1"/>
  <c r="C1156" i="1"/>
  <c r="K1155" i="1"/>
  <c r="J1155" i="1"/>
  <c r="I1155" i="1"/>
  <c r="F1155" i="1"/>
  <c r="C1155" i="1"/>
  <c r="J1154" i="1"/>
  <c r="K1154" i="1" s="1"/>
  <c r="I1154" i="1"/>
  <c r="F1154" i="1"/>
  <c r="C1154" i="1"/>
  <c r="K1153" i="1"/>
  <c r="J1153" i="1"/>
  <c r="I1153" i="1"/>
  <c r="F1153" i="1"/>
  <c r="C1153" i="1"/>
  <c r="J1152" i="1"/>
  <c r="K1152" i="1" s="1"/>
  <c r="I1152" i="1"/>
  <c r="F1152" i="1"/>
  <c r="C1152" i="1"/>
  <c r="K1151" i="1"/>
  <c r="J1151" i="1"/>
  <c r="I1151" i="1"/>
  <c r="F1151" i="1"/>
  <c r="C1151" i="1"/>
  <c r="J1150" i="1"/>
  <c r="K1150" i="1" s="1"/>
  <c r="I1150" i="1"/>
  <c r="F1150" i="1"/>
  <c r="C1150" i="1"/>
  <c r="K1149" i="1"/>
  <c r="J1149" i="1"/>
  <c r="I1149" i="1"/>
  <c r="F1149" i="1"/>
  <c r="C1149" i="1"/>
  <c r="J1148" i="1"/>
  <c r="K1148" i="1" s="1"/>
  <c r="I1148" i="1"/>
  <c r="F1148" i="1"/>
  <c r="C1148" i="1"/>
  <c r="K1147" i="1"/>
  <c r="J1147" i="1"/>
  <c r="I1147" i="1"/>
  <c r="F1147" i="1"/>
  <c r="C1147" i="1"/>
  <c r="J1146" i="1"/>
  <c r="K1146" i="1" s="1"/>
  <c r="I1146" i="1"/>
  <c r="F1146" i="1"/>
  <c r="C1146" i="1"/>
  <c r="K1145" i="1"/>
  <c r="J1145" i="1"/>
  <c r="I1145" i="1"/>
  <c r="F1145" i="1"/>
  <c r="C1145" i="1"/>
  <c r="J1144" i="1"/>
  <c r="K1144" i="1" s="1"/>
  <c r="I1144" i="1"/>
  <c r="F1144" i="1"/>
  <c r="C1144" i="1"/>
  <c r="K1143" i="1"/>
  <c r="J1143" i="1"/>
  <c r="I1143" i="1"/>
  <c r="F1143" i="1"/>
  <c r="C1143" i="1"/>
  <c r="J1142" i="1"/>
  <c r="K1142" i="1" s="1"/>
  <c r="I1142" i="1"/>
  <c r="F1142" i="1"/>
  <c r="C1142" i="1"/>
  <c r="K1141" i="1"/>
  <c r="J1141" i="1"/>
  <c r="I1141" i="1"/>
  <c r="F1141" i="1"/>
  <c r="C1141" i="1"/>
  <c r="J1140" i="1"/>
  <c r="K1140" i="1" s="1"/>
  <c r="I1140" i="1"/>
  <c r="F1140" i="1"/>
  <c r="C1140" i="1"/>
  <c r="K1139" i="1"/>
  <c r="J1139" i="1"/>
  <c r="I1139" i="1"/>
  <c r="F1139" i="1"/>
  <c r="C1139" i="1"/>
  <c r="J1138" i="1"/>
  <c r="K1138" i="1" s="1"/>
  <c r="I1138" i="1"/>
  <c r="F1138" i="1"/>
  <c r="C1138" i="1"/>
  <c r="K1137" i="1"/>
  <c r="J1137" i="1"/>
  <c r="I1137" i="1"/>
  <c r="F1137" i="1"/>
  <c r="C1137" i="1"/>
  <c r="J1136" i="1"/>
  <c r="K1136" i="1" s="1"/>
  <c r="I1136" i="1"/>
  <c r="F1136" i="1"/>
  <c r="C1136" i="1"/>
  <c r="K1135" i="1"/>
  <c r="J1135" i="1"/>
  <c r="I1135" i="1"/>
  <c r="F1135" i="1"/>
  <c r="C1135" i="1"/>
  <c r="J1134" i="1"/>
  <c r="K1134" i="1" s="1"/>
  <c r="I1134" i="1"/>
  <c r="F1134" i="1"/>
  <c r="C1134" i="1"/>
  <c r="K1133" i="1"/>
  <c r="J1133" i="1"/>
  <c r="I1133" i="1"/>
  <c r="F1133" i="1"/>
  <c r="C1133" i="1"/>
  <c r="J1132" i="1"/>
  <c r="K1132" i="1" s="1"/>
  <c r="I1132" i="1"/>
  <c r="F1132" i="1"/>
  <c r="C1132" i="1"/>
  <c r="K1131" i="1"/>
  <c r="J1131" i="1"/>
  <c r="I1131" i="1"/>
  <c r="F1131" i="1"/>
  <c r="C1131" i="1"/>
  <c r="J1130" i="1"/>
  <c r="K1130" i="1" s="1"/>
  <c r="I1130" i="1"/>
  <c r="F1130" i="1"/>
  <c r="C1130" i="1"/>
  <c r="K1129" i="1"/>
  <c r="J1129" i="1"/>
  <c r="I1129" i="1"/>
  <c r="F1129" i="1"/>
  <c r="C1129" i="1"/>
  <c r="J1128" i="1"/>
  <c r="K1128" i="1" s="1"/>
  <c r="I1128" i="1"/>
  <c r="F1128" i="1"/>
  <c r="C1128" i="1"/>
  <c r="K1127" i="1"/>
  <c r="J1127" i="1"/>
  <c r="I1127" i="1"/>
  <c r="F1127" i="1"/>
  <c r="C1127" i="1"/>
  <c r="J1126" i="1"/>
  <c r="K1126" i="1" s="1"/>
  <c r="I1126" i="1"/>
  <c r="F1126" i="1"/>
  <c r="C1126" i="1"/>
  <c r="K1125" i="1"/>
  <c r="J1125" i="1"/>
  <c r="I1125" i="1"/>
  <c r="F1125" i="1"/>
  <c r="C1125" i="1"/>
  <c r="J1124" i="1"/>
  <c r="K1124" i="1" s="1"/>
  <c r="I1124" i="1"/>
  <c r="F1124" i="1"/>
  <c r="C1124" i="1"/>
  <c r="K1123" i="1"/>
  <c r="J1123" i="1"/>
  <c r="I1123" i="1"/>
  <c r="F1123" i="1"/>
  <c r="C1123" i="1"/>
  <c r="J1122" i="1"/>
  <c r="K1122" i="1" s="1"/>
  <c r="I1122" i="1"/>
  <c r="F1122" i="1"/>
  <c r="C1122" i="1"/>
  <c r="K1121" i="1"/>
  <c r="J1121" i="1"/>
  <c r="I1121" i="1"/>
  <c r="F1121" i="1"/>
  <c r="C1121" i="1"/>
  <c r="J1120" i="1"/>
  <c r="K1120" i="1" s="1"/>
  <c r="I1120" i="1"/>
  <c r="F1120" i="1"/>
  <c r="C1120" i="1"/>
  <c r="K1119" i="1"/>
  <c r="J1119" i="1"/>
  <c r="I1119" i="1"/>
  <c r="F1119" i="1"/>
  <c r="C1119" i="1"/>
  <c r="J1118" i="1"/>
  <c r="K1118" i="1" s="1"/>
  <c r="I1118" i="1"/>
  <c r="F1118" i="1"/>
  <c r="C1118" i="1"/>
  <c r="K1117" i="1"/>
  <c r="J1117" i="1"/>
  <c r="I1117" i="1"/>
  <c r="F1117" i="1"/>
  <c r="C1117" i="1"/>
  <c r="J1116" i="1"/>
  <c r="K1116" i="1" s="1"/>
  <c r="I1116" i="1"/>
  <c r="F1116" i="1"/>
  <c r="C1116" i="1"/>
  <c r="K1115" i="1"/>
  <c r="J1115" i="1"/>
  <c r="I1115" i="1"/>
  <c r="F1115" i="1"/>
  <c r="C1115" i="1"/>
  <c r="J1114" i="1"/>
  <c r="K1114" i="1" s="1"/>
  <c r="I1114" i="1"/>
  <c r="F1114" i="1"/>
  <c r="C1114" i="1"/>
  <c r="K1113" i="1"/>
  <c r="J1113" i="1"/>
  <c r="I1113" i="1"/>
  <c r="F1113" i="1"/>
  <c r="C1113" i="1"/>
  <c r="J1112" i="1"/>
  <c r="K1112" i="1" s="1"/>
  <c r="I1112" i="1"/>
  <c r="F1112" i="1"/>
  <c r="C1112" i="1"/>
  <c r="K1111" i="1"/>
  <c r="J1111" i="1"/>
  <c r="I1111" i="1"/>
  <c r="F1111" i="1"/>
  <c r="C1111" i="1"/>
  <c r="J1110" i="1"/>
  <c r="K1110" i="1" s="1"/>
  <c r="I1110" i="1"/>
  <c r="F1110" i="1"/>
  <c r="C1110" i="1"/>
  <c r="K1109" i="1"/>
  <c r="J1109" i="1"/>
  <c r="I1109" i="1"/>
  <c r="F1109" i="1"/>
  <c r="C1109" i="1"/>
  <c r="J1108" i="1"/>
  <c r="K1108" i="1" s="1"/>
  <c r="I1108" i="1"/>
  <c r="F1108" i="1"/>
  <c r="C1108" i="1"/>
  <c r="K1107" i="1"/>
  <c r="J1107" i="1"/>
  <c r="I1107" i="1"/>
  <c r="F1107" i="1"/>
  <c r="C1107" i="1"/>
  <c r="J1106" i="1"/>
  <c r="K1106" i="1" s="1"/>
  <c r="I1106" i="1"/>
  <c r="F1106" i="1"/>
  <c r="C1106" i="1"/>
  <c r="K1105" i="1"/>
  <c r="J1105" i="1"/>
  <c r="I1105" i="1"/>
  <c r="F1105" i="1"/>
  <c r="C1105" i="1"/>
  <c r="J1104" i="1"/>
  <c r="K1104" i="1" s="1"/>
  <c r="I1104" i="1"/>
  <c r="F1104" i="1"/>
  <c r="C1104" i="1"/>
  <c r="K1103" i="1"/>
  <c r="J1103" i="1"/>
  <c r="I1103" i="1"/>
  <c r="F1103" i="1"/>
  <c r="C1103" i="1"/>
  <c r="J1102" i="1"/>
  <c r="K1102" i="1" s="1"/>
  <c r="I1102" i="1"/>
  <c r="F1102" i="1"/>
  <c r="C1102" i="1"/>
  <c r="K1101" i="1"/>
  <c r="J1101" i="1"/>
  <c r="I1101" i="1"/>
  <c r="F1101" i="1"/>
  <c r="C1101" i="1"/>
  <c r="J1100" i="1"/>
  <c r="K1100" i="1" s="1"/>
  <c r="I1100" i="1"/>
  <c r="F1100" i="1"/>
  <c r="C1100" i="1"/>
  <c r="K1099" i="1"/>
  <c r="J1099" i="1"/>
  <c r="I1099" i="1"/>
  <c r="F1099" i="1"/>
  <c r="C1099" i="1"/>
  <c r="J1098" i="1"/>
  <c r="K1098" i="1" s="1"/>
  <c r="I1098" i="1"/>
  <c r="F1098" i="1"/>
  <c r="C1098" i="1"/>
  <c r="K1097" i="1"/>
  <c r="J1097" i="1"/>
  <c r="I1097" i="1"/>
  <c r="F1097" i="1"/>
  <c r="C1097" i="1"/>
  <c r="J1096" i="1"/>
  <c r="K1096" i="1" s="1"/>
  <c r="I1096" i="1"/>
  <c r="F1096" i="1"/>
  <c r="C1096" i="1"/>
  <c r="K1095" i="1"/>
  <c r="J1095" i="1"/>
  <c r="I1095" i="1"/>
  <c r="F1095" i="1"/>
  <c r="C1095" i="1"/>
  <c r="J1094" i="1"/>
  <c r="K1094" i="1" s="1"/>
  <c r="I1094" i="1"/>
  <c r="F1094" i="1"/>
  <c r="C1094" i="1"/>
  <c r="K1093" i="1"/>
  <c r="J1093" i="1"/>
  <c r="I1093" i="1"/>
  <c r="F1093" i="1"/>
  <c r="C1093" i="1"/>
  <c r="J1092" i="1"/>
  <c r="K1092" i="1" s="1"/>
  <c r="I1092" i="1"/>
  <c r="F1092" i="1"/>
  <c r="C1092" i="1"/>
  <c r="K1091" i="1"/>
  <c r="J1091" i="1"/>
  <c r="I1091" i="1"/>
  <c r="F1091" i="1"/>
  <c r="C1091" i="1"/>
  <c r="J1090" i="1"/>
  <c r="K1090" i="1" s="1"/>
  <c r="I1090" i="1"/>
  <c r="F1090" i="1"/>
  <c r="C1090" i="1"/>
  <c r="K1089" i="1"/>
  <c r="J1089" i="1"/>
  <c r="I1089" i="1"/>
  <c r="F1089" i="1"/>
  <c r="C1089" i="1"/>
  <c r="J1088" i="1"/>
  <c r="K1088" i="1" s="1"/>
  <c r="I1088" i="1"/>
  <c r="F1088" i="1"/>
  <c r="C1088" i="1"/>
  <c r="K1087" i="1"/>
  <c r="J1087" i="1"/>
  <c r="I1087" i="1"/>
  <c r="F1087" i="1"/>
  <c r="C1087" i="1"/>
  <c r="J1086" i="1"/>
  <c r="K1086" i="1" s="1"/>
  <c r="I1086" i="1"/>
  <c r="F1086" i="1"/>
  <c r="C1086" i="1"/>
  <c r="K1085" i="1"/>
  <c r="J1085" i="1"/>
  <c r="I1085" i="1"/>
  <c r="F1085" i="1"/>
  <c r="C1085" i="1"/>
  <c r="J1084" i="1"/>
  <c r="K1084" i="1" s="1"/>
  <c r="I1084" i="1"/>
  <c r="F1084" i="1"/>
  <c r="C1084" i="1"/>
  <c r="K1083" i="1"/>
  <c r="J1083" i="1"/>
  <c r="I1083" i="1"/>
  <c r="F1083" i="1"/>
  <c r="C1083" i="1"/>
  <c r="J1082" i="1"/>
  <c r="K1082" i="1" s="1"/>
  <c r="I1082" i="1"/>
  <c r="F1082" i="1"/>
  <c r="C1082" i="1"/>
  <c r="K1081" i="1"/>
  <c r="J1081" i="1"/>
  <c r="I1081" i="1"/>
  <c r="F1081" i="1"/>
  <c r="C1081" i="1"/>
  <c r="J1080" i="1"/>
  <c r="K1080" i="1" s="1"/>
  <c r="I1080" i="1"/>
  <c r="F1080" i="1"/>
  <c r="C1080" i="1"/>
  <c r="K1079" i="1"/>
  <c r="J1079" i="1"/>
  <c r="I1079" i="1"/>
  <c r="F1079" i="1"/>
  <c r="C1079" i="1"/>
  <c r="J1078" i="1"/>
  <c r="K1078" i="1" s="1"/>
  <c r="I1078" i="1"/>
  <c r="F1078" i="1"/>
  <c r="C1078" i="1"/>
  <c r="K1077" i="1"/>
  <c r="J1077" i="1"/>
  <c r="I1077" i="1"/>
  <c r="F1077" i="1"/>
  <c r="C1077" i="1"/>
  <c r="J1076" i="1"/>
  <c r="K1076" i="1" s="1"/>
  <c r="I1076" i="1"/>
  <c r="F1076" i="1"/>
  <c r="C1076" i="1"/>
  <c r="K1075" i="1"/>
  <c r="J1075" i="1"/>
  <c r="I1075" i="1"/>
  <c r="F1075" i="1"/>
  <c r="C1075" i="1"/>
  <c r="J1074" i="1"/>
  <c r="K1074" i="1" s="1"/>
  <c r="I1074" i="1"/>
  <c r="F1074" i="1"/>
  <c r="C1074" i="1"/>
  <c r="K1073" i="1"/>
  <c r="J1073" i="1"/>
  <c r="I1073" i="1"/>
  <c r="F1073" i="1"/>
  <c r="C1073" i="1"/>
  <c r="J1072" i="1"/>
  <c r="K1072" i="1" s="1"/>
  <c r="I1072" i="1"/>
  <c r="F1072" i="1"/>
  <c r="C1072" i="1"/>
  <c r="K1071" i="1"/>
  <c r="J1071" i="1"/>
  <c r="I1071" i="1"/>
  <c r="F1071" i="1"/>
  <c r="C1071" i="1"/>
  <c r="J1070" i="1"/>
  <c r="K1070" i="1" s="1"/>
  <c r="I1070" i="1"/>
  <c r="F1070" i="1"/>
  <c r="C1070" i="1"/>
  <c r="K1069" i="1"/>
  <c r="J1069" i="1"/>
  <c r="I1069" i="1"/>
  <c r="F1069" i="1"/>
  <c r="C1069" i="1"/>
  <c r="J1068" i="1"/>
  <c r="K1068" i="1" s="1"/>
  <c r="I1068" i="1"/>
  <c r="F1068" i="1"/>
  <c r="C1068" i="1"/>
  <c r="K1067" i="1"/>
  <c r="J1067" i="1"/>
  <c r="I1067" i="1"/>
  <c r="F1067" i="1"/>
  <c r="C1067" i="1"/>
  <c r="J1066" i="1"/>
  <c r="K1066" i="1" s="1"/>
  <c r="I1066" i="1"/>
  <c r="F1066" i="1"/>
  <c r="C1066" i="1"/>
  <c r="K1065" i="1"/>
  <c r="J1065" i="1"/>
  <c r="I1065" i="1"/>
  <c r="F1065" i="1"/>
  <c r="C1065" i="1"/>
  <c r="J1064" i="1"/>
  <c r="K1064" i="1" s="1"/>
  <c r="I1064" i="1"/>
  <c r="F1064" i="1"/>
  <c r="C1064" i="1"/>
  <c r="K1063" i="1"/>
  <c r="J1063" i="1"/>
  <c r="I1063" i="1"/>
  <c r="F1063" i="1"/>
  <c r="C1063" i="1"/>
  <c r="J1062" i="1"/>
  <c r="K1062" i="1" s="1"/>
  <c r="I1062" i="1"/>
  <c r="F1062" i="1"/>
  <c r="C1062" i="1"/>
  <c r="K1061" i="1"/>
  <c r="J1061" i="1"/>
  <c r="I1061" i="1"/>
  <c r="F1061" i="1"/>
  <c r="C1061" i="1"/>
  <c r="J1060" i="1"/>
  <c r="K1060" i="1" s="1"/>
  <c r="I1060" i="1"/>
  <c r="F1060" i="1"/>
  <c r="C1060" i="1"/>
  <c r="K1059" i="1"/>
  <c r="J1059" i="1"/>
  <c r="I1059" i="1"/>
  <c r="F1059" i="1"/>
  <c r="C1059" i="1"/>
  <c r="J1058" i="1"/>
  <c r="K1058" i="1" s="1"/>
  <c r="I1058" i="1"/>
  <c r="F1058" i="1"/>
  <c r="C1058" i="1"/>
  <c r="K1057" i="1"/>
  <c r="J1057" i="1"/>
  <c r="I1057" i="1"/>
  <c r="F1057" i="1"/>
  <c r="C1057" i="1"/>
  <c r="J1056" i="1"/>
  <c r="K1056" i="1" s="1"/>
  <c r="I1056" i="1"/>
  <c r="F1056" i="1"/>
  <c r="C1056" i="1"/>
  <c r="K1055" i="1"/>
  <c r="J1055" i="1"/>
  <c r="I1055" i="1"/>
  <c r="F1055" i="1"/>
  <c r="C1055" i="1"/>
  <c r="J1054" i="1"/>
  <c r="K1054" i="1" s="1"/>
  <c r="I1054" i="1"/>
  <c r="F1054" i="1"/>
  <c r="C1054" i="1"/>
  <c r="K1053" i="1"/>
  <c r="J1053" i="1"/>
  <c r="I1053" i="1"/>
  <c r="F1053" i="1"/>
  <c r="C1053" i="1"/>
  <c r="J1052" i="1"/>
  <c r="K1052" i="1" s="1"/>
  <c r="I1052" i="1"/>
  <c r="F1052" i="1"/>
  <c r="C1052" i="1"/>
  <c r="K1051" i="1"/>
  <c r="J1051" i="1"/>
  <c r="I1051" i="1"/>
  <c r="F1051" i="1"/>
  <c r="C1051" i="1"/>
  <c r="J1050" i="1"/>
  <c r="K1050" i="1" s="1"/>
  <c r="I1050" i="1"/>
  <c r="F1050" i="1"/>
  <c r="C1050" i="1"/>
  <c r="K1049" i="1"/>
  <c r="J1049" i="1"/>
  <c r="I1049" i="1"/>
  <c r="F1049" i="1"/>
  <c r="C1049" i="1"/>
  <c r="J1048" i="1"/>
  <c r="K1048" i="1" s="1"/>
  <c r="I1048" i="1"/>
  <c r="F1048" i="1"/>
  <c r="C1048" i="1"/>
  <c r="K1047" i="1"/>
  <c r="J1047" i="1"/>
  <c r="I1047" i="1"/>
  <c r="F1047" i="1"/>
  <c r="C1047" i="1"/>
  <c r="J1046" i="1"/>
  <c r="K1046" i="1" s="1"/>
  <c r="I1046" i="1"/>
  <c r="F1046" i="1"/>
  <c r="C1046" i="1"/>
  <c r="K1045" i="1"/>
  <c r="J1045" i="1"/>
  <c r="I1045" i="1"/>
  <c r="F1045" i="1"/>
  <c r="C1045" i="1"/>
  <c r="J1044" i="1"/>
  <c r="K1044" i="1" s="1"/>
  <c r="I1044" i="1"/>
  <c r="F1044" i="1"/>
  <c r="C1044" i="1"/>
  <c r="K1043" i="1"/>
  <c r="J1043" i="1"/>
  <c r="I1043" i="1"/>
  <c r="F1043" i="1"/>
  <c r="C1043" i="1"/>
  <c r="J1042" i="1"/>
  <c r="K1042" i="1" s="1"/>
  <c r="I1042" i="1"/>
  <c r="F1042" i="1"/>
  <c r="C1042" i="1"/>
  <c r="K1041" i="1"/>
  <c r="J1041" i="1"/>
  <c r="I1041" i="1"/>
  <c r="F1041" i="1"/>
  <c r="C1041" i="1"/>
  <c r="J1040" i="1"/>
  <c r="K1040" i="1" s="1"/>
  <c r="I1040" i="1"/>
  <c r="F1040" i="1"/>
  <c r="C1040" i="1"/>
  <c r="K1039" i="1"/>
  <c r="J1039" i="1"/>
  <c r="I1039" i="1"/>
  <c r="F1039" i="1"/>
  <c r="C1039" i="1"/>
  <c r="J1038" i="1"/>
  <c r="K1038" i="1" s="1"/>
  <c r="I1038" i="1"/>
  <c r="F1038" i="1"/>
  <c r="C1038" i="1"/>
  <c r="K1037" i="1"/>
  <c r="J1037" i="1"/>
  <c r="I1037" i="1"/>
  <c r="F1037" i="1"/>
  <c r="C1037" i="1"/>
  <c r="J1036" i="1"/>
  <c r="K1036" i="1" s="1"/>
  <c r="I1036" i="1"/>
  <c r="F1036" i="1"/>
  <c r="C1036" i="1"/>
  <c r="K1035" i="1"/>
  <c r="J1035" i="1"/>
  <c r="I1035" i="1"/>
  <c r="F1035" i="1"/>
  <c r="C1035" i="1"/>
  <c r="J1034" i="1"/>
  <c r="K1034" i="1" s="1"/>
  <c r="I1034" i="1"/>
  <c r="F1034" i="1"/>
  <c r="C1034" i="1"/>
  <c r="K1033" i="1"/>
  <c r="J1033" i="1"/>
  <c r="I1033" i="1"/>
  <c r="F1033" i="1"/>
  <c r="C1033" i="1"/>
  <c r="J1032" i="1"/>
  <c r="K1032" i="1" s="1"/>
  <c r="I1032" i="1"/>
  <c r="F1032" i="1"/>
  <c r="C1032" i="1"/>
  <c r="K1031" i="1"/>
  <c r="J1031" i="1"/>
  <c r="I1031" i="1"/>
  <c r="F1031" i="1"/>
  <c r="C1031" i="1"/>
  <c r="J1030" i="1"/>
  <c r="K1030" i="1" s="1"/>
  <c r="I1030" i="1"/>
  <c r="F1030" i="1"/>
  <c r="C1030" i="1"/>
  <c r="K1029" i="1"/>
  <c r="J1029" i="1"/>
  <c r="I1029" i="1"/>
  <c r="F1029" i="1"/>
  <c r="C1029" i="1"/>
  <c r="J1028" i="1"/>
  <c r="K1028" i="1" s="1"/>
  <c r="I1028" i="1"/>
  <c r="F1028" i="1"/>
  <c r="C1028" i="1"/>
  <c r="K1027" i="1"/>
  <c r="J1027" i="1"/>
  <c r="I1027" i="1"/>
  <c r="F1027" i="1"/>
  <c r="C1027" i="1"/>
  <c r="J1026" i="1"/>
  <c r="K1026" i="1" s="1"/>
  <c r="I1026" i="1"/>
  <c r="F1026" i="1"/>
  <c r="C1026" i="1"/>
  <c r="K1025" i="1"/>
  <c r="J1025" i="1"/>
  <c r="I1025" i="1"/>
  <c r="F1025" i="1"/>
  <c r="C1025" i="1"/>
  <c r="J1024" i="1"/>
  <c r="K1024" i="1" s="1"/>
  <c r="I1024" i="1"/>
  <c r="F1024" i="1"/>
  <c r="C1024" i="1"/>
  <c r="K1023" i="1"/>
  <c r="J1023" i="1"/>
  <c r="I1023" i="1"/>
  <c r="F1023" i="1"/>
  <c r="C1023" i="1"/>
  <c r="J1022" i="1"/>
  <c r="K1022" i="1" s="1"/>
  <c r="I1022" i="1"/>
  <c r="F1022" i="1"/>
  <c r="C1022" i="1"/>
  <c r="K1021" i="1"/>
  <c r="J1021" i="1"/>
  <c r="I1021" i="1"/>
  <c r="F1021" i="1"/>
  <c r="C1021" i="1"/>
  <c r="J1020" i="1"/>
  <c r="K1020" i="1" s="1"/>
  <c r="I1020" i="1"/>
  <c r="F1020" i="1"/>
  <c r="C1020" i="1"/>
  <c r="K1019" i="1"/>
  <c r="J1019" i="1"/>
  <c r="I1019" i="1"/>
  <c r="F1019" i="1"/>
  <c r="C1019" i="1"/>
  <c r="J1018" i="1"/>
  <c r="K1018" i="1" s="1"/>
  <c r="I1018" i="1"/>
  <c r="F1018" i="1"/>
  <c r="C1018" i="1"/>
  <c r="K1017" i="1"/>
  <c r="J1017" i="1"/>
  <c r="I1017" i="1"/>
  <c r="F1017" i="1"/>
  <c r="C1017" i="1"/>
  <c r="J1016" i="1"/>
  <c r="K1016" i="1" s="1"/>
  <c r="I1016" i="1"/>
  <c r="F1016" i="1"/>
  <c r="C1016" i="1"/>
  <c r="K1015" i="1"/>
  <c r="J1015" i="1"/>
  <c r="I1015" i="1"/>
  <c r="F1015" i="1"/>
  <c r="C1015" i="1"/>
  <c r="J1014" i="1"/>
  <c r="K1014" i="1" s="1"/>
  <c r="I1014" i="1"/>
  <c r="F1014" i="1"/>
  <c r="C1014" i="1"/>
  <c r="K1013" i="1"/>
  <c r="J1013" i="1"/>
  <c r="I1013" i="1"/>
  <c r="F1013" i="1"/>
  <c r="C1013" i="1"/>
  <c r="J1012" i="1"/>
  <c r="K1012" i="1" s="1"/>
  <c r="I1012" i="1"/>
  <c r="F1012" i="1"/>
  <c r="C1012" i="1"/>
  <c r="K1011" i="1"/>
  <c r="J1011" i="1"/>
  <c r="I1011" i="1"/>
  <c r="F1011" i="1"/>
  <c r="C1011" i="1"/>
  <c r="J1010" i="1"/>
  <c r="K1010" i="1" s="1"/>
  <c r="I1010" i="1"/>
  <c r="F1010" i="1"/>
  <c r="C1010" i="1"/>
  <c r="K1009" i="1"/>
  <c r="J1009" i="1"/>
  <c r="I1009" i="1"/>
  <c r="F1009" i="1"/>
  <c r="C1009" i="1"/>
  <c r="J1008" i="1"/>
  <c r="K1008" i="1" s="1"/>
  <c r="I1008" i="1"/>
  <c r="F1008" i="1"/>
  <c r="C1008" i="1"/>
  <c r="K1007" i="1"/>
  <c r="J1007" i="1"/>
  <c r="I1007" i="1"/>
  <c r="F1007" i="1"/>
  <c r="C1007" i="1"/>
  <c r="J1006" i="1"/>
  <c r="K1006" i="1" s="1"/>
  <c r="I1006" i="1"/>
  <c r="F1006" i="1"/>
  <c r="C1006" i="1"/>
  <c r="K1005" i="1"/>
  <c r="J1005" i="1"/>
  <c r="I1005" i="1"/>
  <c r="F1005" i="1"/>
  <c r="C1005" i="1"/>
  <c r="J1004" i="1"/>
  <c r="K1004" i="1" s="1"/>
  <c r="I1004" i="1"/>
  <c r="F1004" i="1"/>
  <c r="C1004" i="1"/>
  <c r="K1003" i="1"/>
  <c r="J1003" i="1"/>
  <c r="I1003" i="1"/>
  <c r="F1003" i="1"/>
  <c r="C1003" i="1"/>
  <c r="J1002" i="1"/>
  <c r="K1002" i="1" s="1"/>
  <c r="I1002" i="1"/>
  <c r="F1002" i="1"/>
  <c r="C1002" i="1"/>
  <c r="K1001" i="1"/>
  <c r="J1001" i="1"/>
  <c r="I1001" i="1"/>
  <c r="F1001" i="1"/>
  <c r="C1001" i="1"/>
  <c r="J1000" i="1"/>
  <c r="K1000" i="1" s="1"/>
  <c r="I1000" i="1"/>
  <c r="F1000" i="1"/>
  <c r="C1000" i="1"/>
  <c r="K999" i="1"/>
  <c r="J999" i="1"/>
  <c r="I999" i="1"/>
  <c r="F999" i="1"/>
  <c r="C999" i="1"/>
  <c r="J998" i="1"/>
  <c r="K998" i="1" s="1"/>
  <c r="I998" i="1"/>
  <c r="F998" i="1"/>
  <c r="C998" i="1"/>
  <c r="K997" i="1"/>
  <c r="J997" i="1"/>
  <c r="I997" i="1"/>
  <c r="F997" i="1"/>
  <c r="C997" i="1"/>
  <c r="J996" i="1"/>
  <c r="K996" i="1" s="1"/>
  <c r="I996" i="1"/>
  <c r="F996" i="1"/>
  <c r="C996" i="1"/>
  <c r="K995" i="1"/>
  <c r="J995" i="1"/>
  <c r="I995" i="1"/>
  <c r="F995" i="1"/>
  <c r="C995" i="1"/>
  <c r="J994" i="1"/>
  <c r="K994" i="1" s="1"/>
  <c r="I994" i="1"/>
  <c r="F994" i="1"/>
  <c r="C994" i="1"/>
  <c r="K993" i="1"/>
  <c r="J993" i="1"/>
  <c r="I993" i="1"/>
  <c r="F993" i="1"/>
  <c r="C993" i="1"/>
  <c r="J992" i="1"/>
  <c r="K992" i="1" s="1"/>
  <c r="I992" i="1"/>
  <c r="F992" i="1"/>
  <c r="C992" i="1"/>
  <c r="K991" i="1"/>
  <c r="J991" i="1"/>
  <c r="I991" i="1"/>
  <c r="F991" i="1"/>
  <c r="C991" i="1"/>
  <c r="J990" i="1"/>
  <c r="K990" i="1" s="1"/>
  <c r="I990" i="1"/>
  <c r="F990" i="1"/>
  <c r="C990" i="1"/>
  <c r="K989" i="1"/>
  <c r="J989" i="1"/>
  <c r="I989" i="1"/>
  <c r="F989" i="1"/>
  <c r="C989" i="1"/>
  <c r="J988" i="1"/>
  <c r="K988" i="1" s="1"/>
  <c r="I988" i="1"/>
  <c r="F988" i="1"/>
  <c r="C988" i="1"/>
  <c r="K987" i="1"/>
  <c r="J987" i="1"/>
  <c r="I987" i="1"/>
  <c r="F987" i="1"/>
  <c r="C987" i="1"/>
  <c r="J986" i="1"/>
  <c r="K986" i="1" s="1"/>
  <c r="I986" i="1"/>
  <c r="F986" i="1"/>
  <c r="C986" i="1"/>
  <c r="K985" i="1"/>
  <c r="J985" i="1"/>
  <c r="I985" i="1"/>
  <c r="F985" i="1"/>
  <c r="C985" i="1"/>
  <c r="J984" i="1"/>
  <c r="K984" i="1" s="1"/>
  <c r="I984" i="1"/>
  <c r="F984" i="1"/>
  <c r="C984" i="1"/>
  <c r="K983" i="1"/>
  <c r="J983" i="1"/>
  <c r="I983" i="1"/>
  <c r="F983" i="1"/>
  <c r="C983" i="1"/>
  <c r="J982" i="1"/>
  <c r="K982" i="1" s="1"/>
  <c r="I982" i="1"/>
  <c r="F982" i="1"/>
  <c r="C982" i="1"/>
  <c r="K981" i="1"/>
  <c r="J981" i="1"/>
  <c r="I981" i="1"/>
  <c r="F981" i="1"/>
  <c r="C981" i="1"/>
  <c r="J980" i="1"/>
  <c r="K980" i="1" s="1"/>
  <c r="I980" i="1"/>
  <c r="F980" i="1"/>
  <c r="C980" i="1"/>
  <c r="K979" i="1"/>
  <c r="J979" i="1"/>
  <c r="I979" i="1"/>
  <c r="F979" i="1"/>
  <c r="C979" i="1"/>
  <c r="J978" i="1"/>
  <c r="K978" i="1" s="1"/>
  <c r="I978" i="1"/>
  <c r="F978" i="1"/>
  <c r="C978" i="1"/>
  <c r="K977" i="1"/>
  <c r="J977" i="1"/>
  <c r="I977" i="1"/>
  <c r="F977" i="1"/>
  <c r="C977" i="1"/>
  <c r="J976" i="1"/>
  <c r="K976" i="1" s="1"/>
  <c r="I976" i="1"/>
  <c r="F976" i="1"/>
  <c r="C976" i="1"/>
  <c r="K975" i="1"/>
  <c r="J975" i="1"/>
  <c r="I975" i="1"/>
  <c r="F975" i="1"/>
  <c r="C975" i="1"/>
  <c r="J974" i="1"/>
  <c r="K974" i="1" s="1"/>
  <c r="I974" i="1"/>
  <c r="F974" i="1"/>
  <c r="C974" i="1"/>
  <c r="K973" i="1"/>
  <c r="J973" i="1"/>
  <c r="I973" i="1"/>
  <c r="F973" i="1"/>
  <c r="C973" i="1"/>
  <c r="J972" i="1"/>
  <c r="K972" i="1" s="1"/>
  <c r="I972" i="1"/>
  <c r="F972" i="1"/>
  <c r="C972" i="1"/>
  <c r="K971" i="1"/>
  <c r="J971" i="1"/>
  <c r="I971" i="1"/>
  <c r="F971" i="1"/>
  <c r="C971" i="1"/>
  <c r="J970" i="1"/>
  <c r="K970" i="1" s="1"/>
  <c r="I970" i="1"/>
  <c r="F970" i="1"/>
  <c r="C970" i="1"/>
  <c r="K969" i="1"/>
  <c r="J969" i="1"/>
  <c r="I969" i="1"/>
  <c r="F969" i="1"/>
  <c r="C969" i="1"/>
  <c r="J968" i="1"/>
  <c r="K968" i="1" s="1"/>
  <c r="I968" i="1"/>
  <c r="F968" i="1"/>
  <c r="C968" i="1"/>
  <c r="K967" i="1"/>
  <c r="J967" i="1"/>
  <c r="I967" i="1"/>
  <c r="F967" i="1"/>
  <c r="C967" i="1"/>
  <c r="J966" i="1"/>
  <c r="K966" i="1" s="1"/>
  <c r="I966" i="1"/>
  <c r="F966" i="1"/>
  <c r="C966" i="1"/>
  <c r="K965" i="1"/>
  <c r="J965" i="1"/>
  <c r="I965" i="1"/>
  <c r="F965" i="1"/>
  <c r="C965" i="1"/>
  <c r="J964" i="1"/>
  <c r="K964" i="1" s="1"/>
  <c r="I964" i="1"/>
  <c r="F964" i="1"/>
  <c r="C964" i="1"/>
  <c r="K963" i="1"/>
  <c r="J963" i="1"/>
  <c r="I963" i="1"/>
  <c r="F963" i="1"/>
  <c r="C963" i="1"/>
  <c r="J962" i="1"/>
  <c r="K962" i="1" s="1"/>
  <c r="I962" i="1"/>
  <c r="F962" i="1"/>
  <c r="C962" i="1"/>
  <c r="K961" i="1"/>
  <c r="J961" i="1"/>
  <c r="I961" i="1"/>
  <c r="F961" i="1"/>
  <c r="C961" i="1"/>
  <c r="J960" i="1"/>
  <c r="K960" i="1" s="1"/>
  <c r="I960" i="1"/>
  <c r="F960" i="1"/>
  <c r="C960" i="1"/>
  <c r="K959" i="1"/>
  <c r="J959" i="1"/>
  <c r="I959" i="1"/>
  <c r="F959" i="1"/>
  <c r="C959" i="1"/>
  <c r="J958" i="1"/>
  <c r="K958" i="1" s="1"/>
  <c r="I958" i="1"/>
  <c r="F958" i="1"/>
  <c r="C958" i="1"/>
  <c r="K957" i="1"/>
  <c r="J957" i="1"/>
  <c r="I957" i="1"/>
  <c r="F957" i="1"/>
  <c r="C957" i="1"/>
  <c r="J956" i="1"/>
  <c r="K956" i="1" s="1"/>
  <c r="I956" i="1"/>
  <c r="F956" i="1"/>
  <c r="C956" i="1"/>
  <c r="K955" i="1"/>
  <c r="J955" i="1"/>
  <c r="I955" i="1"/>
  <c r="F955" i="1"/>
  <c r="C955" i="1"/>
  <c r="J954" i="1"/>
  <c r="K954" i="1" s="1"/>
  <c r="I954" i="1"/>
  <c r="F954" i="1"/>
  <c r="C954" i="1"/>
  <c r="K953" i="1"/>
  <c r="J953" i="1"/>
  <c r="I953" i="1"/>
  <c r="F953" i="1"/>
  <c r="C953" i="1"/>
  <c r="J952" i="1"/>
  <c r="K952" i="1" s="1"/>
  <c r="I952" i="1"/>
  <c r="F952" i="1"/>
  <c r="C952" i="1"/>
  <c r="K951" i="1"/>
  <c r="J951" i="1"/>
  <c r="I951" i="1"/>
  <c r="F951" i="1"/>
  <c r="C951" i="1"/>
  <c r="J950" i="1"/>
  <c r="K950" i="1" s="1"/>
  <c r="I950" i="1"/>
  <c r="F950" i="1"/>
  <c r="C950" i="1"/>
  <c r="K949" i="1"/>
  <c r="J949" i="1"/>
  <c r="I949" i="1"/>
  <c r="F949" i="1"/>
  <c r="C949" i="1"/>
  <c r="J948" i="1"/>
  <c r="K948" i="1" s="1"/>
  <c r="I948" i="1"/>
  <c r="F948" i="1"/>
  <c r="C948" i="1"/>
  <c r="K947" i="1"/>
  <c r="J947" i="1"/>
  <c r="I947" i="1"/>
  <c r="F947" i="1"/>
  <c r="C947" i="1"/>
  <c r="J946" i="1"/>
  <c r="K946" i="1" s="1"/>
  <c r="I946" i="1"/>
  <c r="F946" i="1"/>
  <c r="C946" i="1"/>
  <c r="K945" i="1"/>
  <c r="J945" i="1"/>
  <c r="I945" i="1"/>
  <c r="F945" i="1"/>
  <c r="C945" i="1"/>
  <c r="J944" i="1"/>
  <c r="K944" i="1" s="1"/>
  <c r="I944" i="1"/>
  <c r="F944" i="1"/>
  <c r="C944" i="1"/>
  <c r="K943" i="1"/>
  <c r="J943" i="1"/>
  <c r="I943" i="1"/>
  <c r="F943" i="1"/>
  <c r="C943" i="1"/>
  <c r="J942" i="1"/>
  <c r="K942" i="1" s="1"/>
  <c r="I942" i="1"/>
  <c r="F942" i="1"/>
  <c r="C942" i="1"/>
  <c r="K941" i="1"/>
  <c r="J941" i="1"/>
  <c r="I941" i="1"/>
  <c r="F941" i="1"/>
  <c r="C941" i="1"/>
  <c r="J940" i="1"/>
  <c r="K940" i="1" s="1"/>
  <c r="I940" i="1"/>
  <c r="F940" i="1"/>
  <c r="C940" i="1"/>
  <c r="K939" i="1"/>
  <c r="J939" i="1"/>
  <c r="I939" i="1"/>
  <c r="F939" i="1"/>
  <c r="C939" i="1"/>
  <c r="J938" i="1"/>
  <c r="K938" i="1" s="1"/>
  <c r="I938" i="1"/>
  <c r="F938" i="1"/>
  <c r="C938" i="1"/>
  <c r="K937" i="1"/>
  <c r="J937" i="1"/>
  <c r="I937" i="1"/>
  <c r="F937" i="1"/>
  <c r="C937" i="1"/>
  <c r="J936" i="1"/>
  <c r="K936" i="1" s="1"/>
  <c r="I936" i="1"/>
  <c r="F936" i="1"/>
  <c r="C936" i="1"/>
  <c r="K935" i="1"/>
  <c r="J935" i="1"/>
  <c r="I935" i="1"/>
  <c r="F935" i="1"/>
  <c r="C935" i="1"/>
  <c r="J934" i="1"/>
  <c r="K934" i="1" s="1"/>
  <c r="I934" i="1"/>
  <c r="F934" i="1"/>
  <c r="C934" i="1"/>
  <c r="K933" i="1"/>
  <c r="J933" i="1"/>
  <c r="I933" i="1"/>
  <c r="F933" i="1"/>
  <c r="C933" i="1"/>
  <c r="J932" i="1"/>
  <c r="K932" i="1" s="1"/>
  <c r="I932" i="1"/>
  <c r="F932" i="1"/>
  <c r="C932" i="1"/>
  <c r="K931" i="1"/>
  <c r="J931" i="1"/>
  <c r="I931" i="1"/>
  <c r="F931" i="1"/>
  <c r="C931" i="1"/>
  <c r="J930" i="1"/>
  <c r="K930" i="1" s="1"/>
  <c r="I930" i="1"/>
  <c r="F930" i="1"/>
  <c r="C930" i="1"/>
  <c r="K929" i="1"/>
  <c r="J929" i="1"/>
  <c r="I929" i="1"/>
  <c r="F929" i="1"/>
  <c r="C929" i="1"/>
  <c r="J928" i="1"/>
  <c r="K928" i="1" s="1"/>
  <c r="I928" i="1"/>
  <c r="F928" i="1"/>
  <c r="C928" i="1"/>
  <c r="K927" i="1"/>
  <c r="J927" i="1"/>
  <c r="I927" i="1"/>
  <c r="F927" i="1"/>
  <c r="C927" i="1"/>
  <c r="J926" i="1"/>
  <c r="K926" i="1" s="1"/>
  <c r="I926" i="1"/>
  <c r="F926" i="1"/>
  <c r="C926" i="1"/>
  <c r="K925" i="1"/>
  <c r="J925" i="1"/>
  <c r="I925" i="1"/>
  <c r="F925" i="1"/>
  <c r="C925" i="1"/>
  <c r="J924" i="1"/>
  <c r="K924" i="1" s="1"/>
  <c r="I924" i="1"/>
  <c r="F924" i="1"/>
  <c r="C924" i="1"/>
  <c r="K923" i="1"/>
  <c r="J923" i="1"/>
  <c r="I923" i="1"/>
  <c r="F923" i="1"/>
  <c r="C923" i="1"/>
  <c r="J922" i="1"/>
  <c r="K922" i="1" s="1"/>
  <c r="I922" i="1"/>
  <c r="F922" i="1"/>
  <c r="C922" i="1"/>
  <c r="K921" i="1"/>
  <c r="J921" i="1"/>
  <c r="I921" i="1"/>
  <c r="F921" i="1"/>
  <c r="C921" i="1"/>
  <c r="J920" i="1"/>
  <c r="K920" i="1" s="1"/>
  <c r="I920" i="1"/>
  <c r="F920" i="1"/>
  <c r="C920" i="1"/>
  <c r="K919" i="1"/>
  <c r="J919" i="1"/>
  <c r="I919" i="1"/>
  <c r="F919" i="1"/>
  <c r="C919" i="1"/>
  <c r="J918" i="1"/>
  <c r="K918" i="1" s="1"/>
  <c r="I918" i="1"/>
  <c r="F918" i="1"/>
  <c r="C918" i="1"/>
  <c r="K917" i="1"/>
  <c r="J917" i="1"/>
  <c r="I917" i="1"/>
  <c r="F917" i="1"/>
  <c r="C917" i="1"/>
  <c r="J916" i="1"/>
  <c r="K916" i="1" s="1"/>
  <c r="I916" i="1"/>
  <c r="F916" i="1"/>
  <c r="C916" i="1"/>
  <c r="K915" i="1"/>
  <c r="J915" i="1"/>
  <c r="I915" i="1"/>
  <c r="F915" i="1"/>
  <c r="C915" i="1"/>
  <c r="J914" i="1"/>
  <c r="K914" i="1" s="1"/>
  <c r="I914" i="1"/>
  <c r="F914" i="1"/>
  <c r="C914" i="1"/>
  <c r="K913" i="1"/>
  <c r="J913" i="1"/>
  <c r="I913" i="1"/>
  <c r="F913" i="1"/>
  <c r="C913" i="1"/>
  <c r="J912" i="1"/>
  <c r="K912" i="1" s="1"/>
  <c r="I912" i="1"/>
  <c r="F912" i="1"/>
  <c r="C912" i="1"/>
  <c r="K911" i="1"/>
  <c r="J911" i="1"/>
  <c r="I911" i="1"/>
  <c r="F911" i="1"/>
  <c r="C911" i="1"/>
  <c r="J910" i="1"/>
  <c r="K910" i="1" s="1"/>
  <c r="I910" i="1"/>
  <c r="F910" i="1"/>
  <c r="C910" i="1"/>
  <c r="K909" i="1"/>
  <c r="J909" i="1"/>
  <c r="I909" i="1"/>
  <c r="F909" i="1"/>
  <c r="C909" i="1"/>
  <c r="J908" i="1"/>
  <c r="K908" i="1" s="1"/>
  <c r="I908" i="1"/>
  <c r="F908" i="1"/>
  <c r="C908" i="1"/>
  <c r="K907" i="1"/>
  <c r="J907" i="1"/>
  <c r="I907" i="1"/>
  <c r="F907" i="1"/>
  <c r="C907" i="1"/>
  <c r="J906" i="1"/>
  <c r="K906" i="1" s="1"/>
  <c r="I906" i="1"/>
  <c r="F906" i="1"/>
  <c r="C906" i="1"/>
  <c r="K905" i="1"/>
  <c r="J905" i="1"/>
  <c r="I905" i="1"/>
  <c r="F905" i="1"/>
  <c r="C905" i="1"/>
  <c r="J904" i="1"/>
  <c r="K904" i="1" s="1"/>
  <c r="I904" i="1"/>
  <c r="F904" i="1"/>
  <c r="C904" i="1"/>
  <c r="K903" i="1"/>
  <c r="J903" i="1"/>
  <c r="I903" i="1"/>
  <c r="F903" i="1"/>
  <c r="C903" i="1"/>
  <c r="J902" i="1"/>
  <c r="K902" i="1" s="1"/>
  <c r="I902" i="1"/>
  <c r="F902" i="1"/>
  <c r="C902" i="1"/>
  <c r="K901" i="1"/>
  <c r="J901" i="1"/>
  <c r="I901" i="1"/>
  <c r="F901" i="1"/>
  <c r="C901" i="1"/>
  <c r="J900" i="1"/>
  <c r="K900" i="1" s="1"/>
  <c r="I900" i="1"/>
  <c r="F900" i="1"/>
  <c r="C900" i="1"/>
  <c r="K899" i="1"/>
  <c r="J899" i="1"/>
  <c r="I899" i="1"/>
  <c r="F899" i="1"/>
  <c r="C899" i="1"/>
  <c r="J898" i="1"/>
  <c r="K898" i="1" s="1"/>
  <c r="I898" i="1"/>
  <c r="F898" i="1"/>
  <c r="C898" i="1"/>
  <c r="K897" i="1"/>
  <c r="J897" i="1"/>
  <c r="I897" i="1"/>
  <c r="F897" i="1"/>
  <c r="C897" i="1"/>
  <c r="J896" i="1"/>
  <c r="K896" i="1" s="1"/>
  <c r="I896" i="1"/>
  <c r="F896" i="1"/>
  <c r="C896" i="1"/>
  <c r="K895" i="1"/>
  <c r="J895" i="1"/>
  <c r="I895" i="1"/>
  <c r="F895" i="1"/>
  <c r="C895" i="1"/>
  <c r="J894" i="1"/>
  <c r="K894" i="1" s="1"/>
  <c r="I894" i="1"/>
  <c r="F894" i="1"/>
  <c r="C894" i="1"/>
  <c r="K893" i="1"/>
  <c r="J893" i="1"/>
  <c r="I893" i="1"/>
  <c r="F893" i="1"/>
  <c r="C893" i="1"/>
  <c r="J892" i="1"/>
  <c r="K892" i="1" s="1"/>
  <c r="I892" i="1"/>
  <c r="F892" i="1"/>
  <c r="C892" i="1"/>
  <c r="K891" i="1"/>
  <c r="J891" i="1"/>
  <c r="I891" i="1"/>
  <c r="F891" i="1"/>
  <c r="C891" i="1"/>
  <c r="J890" i="1"/>
  <c r="K890" i="1" s="1"/>
  <c r="I890" i="1"/>
  <c r="F890" i="1"/>
  <c r="C890" i="1"/>
  <c r="K889" i="1"/>
  <c r="J889" i="1"/>
  <c r="I889" i="1"/>
  <c r="F889" i="1"/>
  <c r="C889" i="1"/>
  <c r="J888" i="1"/>
  <c r="K888" i="1" s="1"/>
  <c r="I888" i="1"/>
  <c r="F888" i="1"/>
  <c r="C888" i="1"/>
  <c r="K887" i="1"/>
  <c r="J887" i="1"/>
  <c r="I887" i="1"/>
  <c r="F887" i="1"/>
  <c r="C887" i="1"/>
  <c r="J886" i="1"/>
  <c r="K886" i="1" s="1"/>
  <c r="I886" i="1"/>
  <c r="F886" i="1"/>
  <c r="C886" i="1"/>
  <c r="K885" i="1"/>
  <c r="J885" i="1"/>
  <c r="I885" i="1"/>
  <c r="F885" i="1"/>
  <c r="C885" i="1"/>
  <c r="J884" i="1"/>
  <c r="K884" i="1" s="1"/>
  <c r="I884" i="1"/>
  <c r="F884" i="1"/>
  <c r="C884" i="1"/>
  <c r="K883" i="1"/>
  <c r="J883" i="1"/>
  <c r="I883" i="1"/>
  <c r="F883" i="1"/>
  <c r="C883" i="1"/>
  <c r="J882" i="1"/>
  <c r="K882" i="1" s="1"/>
  <c r="I882" i="1"/>
  <c r="F882" i="1"/>
  <c r="C882" i="1"/>
  <c r="K881" i="1"/>
  <c r="J881" i="1"/>
  <c r="I881" i="1"/>
  <c r="F881" i="1"/>
  <c r="C881" i="1"/>
  <c r="J880" i="1"/>
  <c r="K880" i="1" s="1"/>
  <c r="I880" i="1"/>
  <c r="F880" i="1"/>
  <c r="C880" i="1"/>
  <c r="K879" i="1"/>
  <c r="J879" i="1"/>
  <c r="I879" i="1"/>
  <c r="F879" i="1"/>
  <c r="C879" i="1"/>
  <c r="J878" i="1"/>
  <c r="K878" i="1" s="1"/>
  <c r="I878" i="1"/>
  <c r="F878" i="1"/>
  <c r="C878" i="1"/>
  <c r="K877" i="1"/>
  <c r="J877" i="1"/>
  <c r="I877" i="1"/>
  <c r="F877" i="1"/>
  <c r="C877" i="1"/>
  <c r="J876" i="1"/>
  <c r="K876" i="1" s="1"/>
  <c r="I876" i="1"/>
  <c r="F876" i="1"/>
  <c r="C876" i="1"/>
  <c r="K875" i="1"/>
  <c r="J875" i="1"/>
  <c r="I875" i="1"/>
  <c r="F875" i="1"/>
  <c r="C875" i="1"/>
  <c r="J874" i="1"/>
  <c r="K874" i="1" s="1"/>
  <c r="I874" i="1"/>
  <c r="F874" i="1"/>
  <c r="C874" i="1"/>
  <c r="K873" i="1"/>
  <c r="J873" i="1"/>
  <c r="I873" i="1"/>
  <c r="F873" i="1"/>
  <c r="C873" i="1"/>
  <c r="J872" i="1"/>
  <c r="K872" i="1" s="1"/>
  <c r="I872" i="1"/>
  <c r="F872" i="1"/>
  <c r="C872" i="1"/>
  <c r="K871" i="1"/>
  <c r="J871" i="1"/>
  <c r="I871" i="1"/>
  <c r="F871" i="1"/>
  <c r="C871" i="1"/>
  <c r="J870" i="1"/>
  <c r="K870" i="1" s="1"/>
  <c r="I870" i="1"/>
  <c r="F870" i="1"/>
  <c r="C870" i="1"/>
  <c r="K869" i="1"/>
  <c r="J869" i="1"/>
  <c r="I869" i="1"/>
  <c r="F869" i="1"/>
  <c r="C869" i="1"/>
  <c r="J868" i="1"/>
  <c r="K868" i="1" s="1"/>
  <c r="I868" i="1"/>
  <c r="F868" i="1"/>
  <c r="C868" i="1"/>
  <c r="K867" i="1"/>
  <c r="J867" i="1"/>
  <c r="I867" i="1"/>
  <c r="F867" i="1"/>
  <c r="C867" i="1"/>
  <c r="J866" i="1"/>
  <c r="K866" i="1" s="1"/>
  <c r="I866" i="1"/>
  <c r="F866" i="1"/>
  <c r="C866" i="1"/>
  <c r="K865" i="1"/>
  <c r="J865" i="1"/>
  <c r="I865" i="1"/>
  <c r="F865" i="1"/>
  <c r="C865" i="1"/>
  <c r="J864" i="1"/>
  <c r="K864" i="1" s="1"/>
  <c r="I864" i="1"/>
  <c r="F864" i="1"/>
  <c r="C864" i="1"/>
  <c r="K863" i="1"/>
  <c r="J863" i="1"/>
  <c r="I863" i="1"/>
  <c r="F863" i="1"/>
  <c r="C863" i="1"/>
  <c r="J862" i="1"/>
  <c r="K862" i="1" s="1"/>
  <c r="I862" i="1"/>
  <c r="F862" i="1"/>
  <c r="C862" i="1"/>
  <c r="K861" i="1"/>
  <c r="J861" i="1"/>
  <c r="I861" i="1"/>
  <c r="F861" i="1"/>
  <c r="C861" i="1"/>
  <c r="J860" i="1"/>
  <c r="K860" i="1" s="1"/>
  <c r="I860" i="1"/>
  <c r="F860" i="1"/>
  <c r="C860" i="1"/>
  <c r="K859" i="1"/>
  <c r="J859" i="1"/>
  <c r="I859" i="1"/>
  <c r="F859" i="1"/>
  <c r="C859" i="1"/>
  <c r="J858" i="1"/>
  <c r="K858" i="1" s="1"/>
  <c r="I858" i="1"/>
  <c r="F858" i="1"/>
  <c r="C858" i="1"/>
  <c r="K857" i="1"/>
  <c r="J857" i="1"/>
  <c r="I857" i="1"/>
  <c r="F857" i="1"/>
  <c r="C857" i="1"/>
  <c r="J856" i="1"/>
  <c r="K856" i="1" s="1"/>
  <c r="I856" i="1"/>
  <c r="F856" i="1"/>
  <c r="C856" i="1"/>
  <c r="K855" i="1"/>
  <c r="J855" i="1"/>
  <c r="I855" i="1"/>
  <c r="F855" i="1"/>
  <c r="C855" i="1"/>
  <c r="J854" i="1"/>
  <c r="K854" i="1" s="1"/>
  <c r="I854" i="1"/>
  <c r="F854" i="1"/>
  <c r="C854" i="1"/>
  <c r="K853" i="1"/>
  <c r="J853" i="1"/>
  <c r="I853" i="1"/>
  <c r="F853" i="1"/>
  <c r="C853" i="1"/>
  <c r="J852" i="1"/>
  <c r="K852" i="1" s="1"/>
  <c r="I852" i="1"/>
  <c r="F852" i="1"/>
  <c r="C852" i="1"/>
  <c r="K851" i="1"/>
  <c r="J851" i="1"/>
  <c r="I851" i="1"/>
  <c r="F851" i="1"/>
  <c r="C851" i="1"/>
  <c r="J850" i="1"/>
  <c r="K850" i="1" s="1"/>
  <c r="I850" i="1"/>
  <c r="F850" i="1"/>
  <c r="C850" i="1"/>
  <c r="K849" i="1"/>
  <c r="J849" i="1"/>
  <c r="I849" i="1"/>
  <c r="F849" i="1"/>
  <c r="C849" i="1"/>
  <c r="J848" i="1"/>
  <c r="K848" i="1" s="1"/>
  <c r="I848" i="1"/>
  <c r="F848" i="1"/>
  <c r="C848" i="1"/>
  <c r="K847" i="1"/>
  <c r="J847" i="1"/>
  <c r="I847" i="1"/>
  <c r="F847" i="1"/>
  <c r="C847" i="1"/>
  <c r="J846" i="1"/>
  <c r="K846" i="1" s="1"/>
  <c r="I846" i="1"/>
  <c r="F846" i="1"/>
  <c r="C846" i="1"/>
  <c r="K845" i="1"/>
  <c r="J845" i="1"/>
  <c r="I845" i="1"/>
  <c r="F845" i="1"/>
  <c r="C845" i="1"/>
  <c r="J844" i="1"/>
  <c r="K844" i="1" s="1"/>
  <c r="I844" i="1"/>
  <c r="F844" i="1"/>
  <c r="C844" i="1"/>
  <c r="K843" i="1"/>
  <c r="J843" i="1"/>
  <c r="I843" i="1"/>
  <c r="F843" i="1"/>
  <c r="C843" i="1"/>
  <c r="J842" i="1"/>
  <c r="K842" i="1" s="1"/>
  <c r="I842" i="1"/>
  <c r="F842" i="1"/>
  <c r="C842" i="1"/>
  <c r="K841" i="1"/>
  <c r="J841" i="1"/>
  <c r="I841" i="1"/>
  <c r="F841" i="1"/>
  <c r="C841" i="1"/>
  <c r="J840" i="1"/>
  <c r="K840" i="1" s="1"/>
  <c r="I840" i="1"/>
  <c r="F840" i="1"/>
  <c r="C840" i="1"/>
  <c r="K839" i="1"/>
  <c r="J839" i="1"/>
  <c r="I839" i="1"/>
  <c r="F839" i="1"/>
  <c r="C839" i="1"/>
  <c r="J838" i="1"/>
  <c r="K838" i="1" s="1"/>
  <c r="I838" i="1"/>
  <c r="F838" i="1"/>
  <c r="C838" i="1"/>
  <c r="K837" i="1"/>
  <c r="J837" i="1"/>
  <c r="I837" i="1"/>
  <c r="F837" i="1"/>
  <c r="C837" i="1"/>
  <c r="J836" i="1"/>
  <c r="K836" i="1" s="1"/>
  <c r="I836" i="1"/>
  <c r="F836" i="1"/>
  <c r="C836" i="1"/>
  <c r="K835" i="1"/>
  <c r="J835" i="1"/>
  <c r="I835" i="1"/>
  <c r="F835" i="1"/>
  <c r="C835" i="1"/>
  <c r="J834" i="1"/>
  <c r="K834" i="1" s="1"/>
  <c r="I834" i="1"/>
  <c r="F834" i="1"/>
  <c r="C834" i="1"/>
  <c r="K833" i="1"/>
  <c r="J833" i="1"/>
  <c r="I833" i="1"/>
  <c r="F833" i="1"/>
  <c r="C833" i="1"/>
  <c r="J832" i="1"/>
  <c r="K832" i="1" s="1"/>
  <c r="I832" i="1"/>
  <c r="F832" i="1"/>
  <c r="C832" i="1"/>
  <c r="K831" i="1"/>
  <c r="J831" i="1"/>
  <c r="I831" i="1"/>
  <c r="F831" i="1"/>
  <c r="C831" i="1"/>
  <c r="J830" i="1"/>
  <c r="K830" i="1" s="1"/>
  <c r="I830" i="1"/>
  <c r="F830" i="1"/>
  <c r="C830" i="1"/>
  <c r="K829" i="1"/>
  <c r="J829" i="1"/>
  <c r="I829" i="1"/>
  <c r="F829" i="1"/>
  <c r="C829" i="1"/>
  <c r="J828" i="1"/>
  <c r="K828" i="1" s="1"/>
  <c r="I828" i="1"/>
  <c r="F828" i="1"/>
  <c r="C828" i="1"/>
  <c r="K827" i="1"/>
  <c r="J827" i="1"/>
  <c r="I827" i="1"/>
  <c r="F827" i="1"/>
  <c r="C827" i="1"/>
  <c r="J826" i="1"/>
  <c r="K826" i="1" s="1"/>
  <c r="I826" i="1"/>
  <c r="F826" i="1"/>
  <c r="C826" i="1"/>
  <c r="K825" i="1"/>
  <c r="J825" i="1"/>
  <c r="I825" i="1"/>
  <c r="F825" i="1"/>
  <c r="C825" i="1"/>
  <c r="J824" i="1"/>
  <c r="K824" i="1" s="1"/>
  <c r="I824" i="1"/>
  <c r="F824" i="1"/>
  <c r="C824" i="1"/>
  <c r="K823" i="1"/>
  <c r="J823" i="1"/>
  <c r="I823" i="1"/>
  <c r="F823" i="1"/>
  <c r="C823" i="1"/>
  <c r="J822" i="1"/>
  <c r="K822" i="1" s="1"/>
  <c r="I822" i="1"/>
  <c r="F822" i="1"/>
  <c r="C822" i="1"/>
  <c r="K821" i="1"/>
  <c r="J821" i="1"/>
  <c r="I821" i="1"/>
  <c r="F821" i="1"/>
  <c r="C821" i="1"/>
  <c r="J820" i="1"/>
  <c r="K820" i="1" s="1"/>
  <c r="I820" i="1"/>
  <c r="F820" i="1"/>
  <c r="C820" i="1"/>
  <c r="K819" i="1"/>
  <c r="J819" i="1"/>
  <c r="I819" i="1"/>
  <c r="F819" i="1"/>
  <c r="C819" i="1"/>
  <c r="J818" i="1"/>
  <c r="K818" i="1" s="1"/>
  <c r="I818" i="1"/>
  <c r="F818" i="1"/>
  <c r="C818" i="1"/>
  <c r="K817" i="1"/>
  <c r="J817" i="1"/>
  <c r="I817" i="1"/>
  <c r="F817" i="1"/>
  <c r="C817" i="1"/>
  <c r="J816" i="1"/>
  <c r="K816" i="1" s="1"/>
  <c r="I816" i="1"/>
  <c r="F816" i="1"/>
  <c r="C816" i="1"/>
  <c r="K815" i="1"/>
  <c r="J815" i="1"/>
  <c r="I815" i="1"/>
  <c r="F815" i="1"/>
  <c r="C815" i="1"/>
  <c r="J814" i="1"/>
  <c r="K814" i="1" s="1"/>
  <c r="I814" i="1"/>
  <c r="F814" i="1"/>
  <c r="C814" i="1"/>
  <c r="K813" i="1"/>
  <c r="J813" i="1"/>
  <c r="I813" i="1"/>
  <c r="F813" i="1"/>
  <c r="C813" i="1"/>
  <c r="J812" i="1"/>
  <c r="K812" i="1" s="1"/>
  <c r="I812" i="1"/>
  <c r="F812" i="1"/>
  <c r="C812" i="1"/>
  <c r="K811" i="1"/>
  <c r="J811" i="1"/>
  <c r="I811" i="1"/>
  <c r="F811" i="1"/>
  <c r="C811" i="1"/>
  <c r="J810" i="1"/>
  <c r="K810" i="1" s="1"/>
  <c r="I810" i="1"/>
  <c r="F810" i="1"/>
  <c r="C810" i="1"/>
  <c r="K809" i="1"/>
  <c r="J809" i="1"/>
  <c r="I809" i="1"/>
  <c r="F809" i="1"/>
  <c r="C809" i="1"/>
  <c r="J808" i="1"/>
  <c r="K808" i="1" s="1"/>
  <c r="I808" i="1"/>
  <c r="F808" i="1"/>
  <c r="C808" i="1"/>
  <c r="K807" i="1"/>
  <c r="J807" i="1"/>
  <c r="I807" i="1"/>
  <c r="F807" i="1"/>
  <c r="C807" i="1"/>
  <c r="J806" i="1"/>
  <c r="K806" i="1" s="1"/>
  <c r="I806" i="1"/>
  <c r="F806" i="1"/>
  <c r="C806" i="1"/>
  <c r="K805" i="1"/>
  <c r="J805" i="1"/>
  <c r="I805" i="1"/>
  <c r="F805" i="1"/>
  <c r="C805" i="1"/>
  <c r="J804" i="1"/>
  <c r="K804" i="1" s="1"/>
  <c r="I804" i="1"/>
  <c r="F804" i="1"/>
  <c r="C804" i="1"/>
  <c r="K803" i="1"/>
  <c r="J803" i="1"/>
  <c r="I803" i="1"/>
  <c r="F803" i="1"/>
  <c r="C803" i="1"/>
  <c r="J802" i="1"/>
  <c r="K802" i="1" s="1"/>
  <c r="I802" i="1"/>
  <c r="F802" i="1"/>
  <c r="C802" i="1"/>
  <c r="K801" i="1"/>
  <c r="J801" i="1"/>
  <c r="I801" i="1"/>
  <c r="F801" i="1"/>
  <c r="C801" i="1"/>
  <c r="J800" i="1"/>
  <c r="K800" i="1" s="1"/>
  <c r="I800" i="1"/>
  <c r="F800" i="1"/>
  <c r="C800" i="1"/>
  <c r="K799" i="1"/>
  <c r="J799" i="1"/>
  <c r="I799" i="1"/>
  <c r="F799" i="1"/>
  <c r="C799" i="1"/>
  <c r="J798" i="1"/>
  <c r="K798" i="1" s="1"/>
  <c r="I798" i="1"/>
  <c r="F798" i="1"/>
  <c r="C798" i="1"/>
  <c r="K797" i="1"/>
  <c r="J797" i="1"/>
  <c r="I797" i="1"/>
  <c r="F797" i="1"/>
  <c r="C797" i="1"/>
  <c r="J796" i="1"/>
  <c r="K796" i="1" s="1"/>
  <c r="I796" i="1"/>
  <c r="F796" i="1"/>
  <c r="C796" i="1"/>
  <c r="K795" i="1"/>
  <c r="J795" i="1"/>
  <c r="I795" i="1"/>
  <c r="F795" i="1"/>
  <c r="C795" i="1"/>
  <c r="J794" i="1"/>
  <c r="K794" i="1" s="1"/>
  <c r="I794" i="1"/>
  <c r="F794" i="1"/>
  <c r="C794" i="1"/>
  <c r="K793" i="1"/>
  <c r="J793" i="1"/>
  <c r="I793" i="1"/>
  <c r="F793" i="1"/>
  <c r="C793" i="1"/>
  <c r="J792" i="1"/>
  <c r="K792" i="1" s="1"/>
  <c r="I792" i="1"/>
  <c r="F792" i="1"/>
  <c r="C792" i="1"/>
  <c r="K791" i="1"/>
  <c r="J791" i="1"/>
  <c r="I791" i="1"/>
  <c r="F791" i="1"/>
  <c r="C791" i="1"/>
  <c r="J790" i="1"/>
  <c r="K790" i="1" s="1"/>
  <c r="I790" i="1"/>
  <c r="F790" i="1"/>
  <c r="C790" i="1"/>
  <c r="K789" i="1"/>
  <c r="J789" i="1"/>
  <c r="I789" i="1"/>
  <c r="F789" i="1"/>
  <c r="C789" i="1"/>
  <c r="J788" i="1"/>
  <c r="K788" i="1" s="1"/>
  <c r="I788" i="1"/>
  <c r="F788" i="1"/>
  <c r="C788" i="1"/>
  <c r="K787" i="1"/>
  <c r="J787" i="1"/>
  <c r="I787" i="1"/>
  <c r="F787" i="1"/>
  <c r="C787" i="1"/>
  <c r="J786" i="1"/>
  <c r="K786" i="1" s="1"/>
  <c r="I786" i="1"/>
  <c r="F786" i="1"/>
  <c r="C786" i="1"/>
  <c r="K785" i="1"/>
  <c r="J785" i="1"/>
  <c r="I785" i="1"/>
  <c r="F785" i="1"/>
  <c r="C785" i="1"/>
  <c r="J784" i="1"/>
  <c r="K784" i="1" s="1"/>
  <c r="I784" i="1"/>
  <c r="F784" i="1"/>
  <c r="C784" i="1"/>
  <c r="K783" i="1"/>
  <c r="J783" i="1"/>
  <c r="I783" i="1"/>
  <c r="F783" i="1"/>
  <c r="C783" i="1"/>
  <c r="J782" i="1"/>
  <c r="K782" i="1" s="1"/>
  <c r="I782" i="1"/>
  <c r="F782" i="1"/>
  <c r="C782" i="1"/>
  <c r="K781" i="1"/>
  <c r="J781" i="1"/>
  <c r="I781" i="1"/>
  <c r="F781" i="1"/>
  <c r="C781" i="1"/>
  <c r="J780" i="1"/>
  <c r="K780" i="1" s="1"/>
  <c r="I780" i="1"/>
  <c r="F780" i="1"/>
  <c r="C780" i="1"/>
  <c r="K779" i="1"/>
  <c r="J779" i="1"/>
  <c r="I779" i="1"/>
  <c r="F779" i="1"/>
  <c r="C779" i="1"/>
  <c r="J778" i="1"/>
  <c r="K778" i="1" s="1"/>
  <c r="I778" i="1"/>
  <c r="F778" i="1"/>
  <c r="C778" i="1"/>
  <c r="K777" i="1"/>
  <c r="J777" i="1"/>
  <c r="I777" i="1"/>
  <c r="F777" i="1"/>
  <c r="C777" i="1"/>
  <c r="J776" i="1"/>
  <c r="K776" i="1" s="1"/>
  <c r="I776" i="1"/>
  <c r="F776" i="1"/>
  <c r="C776" i="1"/>
  <c r="K775" i="1"/>
  <c r="J775" i="1"/>
  <c r="I775" i="1"/>
  <c r="F775" i="1"/>
  <c r="C775" i="1"/>
  <c r="J774" i="1"/>
  <c r="K774" i="1" s="1"/>
  <c r="I774" i="1"/>
  <c r="F774" i="1"/>
  <c r="C774" i="1"/>
  <c r="K773" i="1"/>
  <c r="J773" i="1"/>
  <c r="I773" i="1"/>
  <c r="F773" i="1"/>
  <c r="C773" i="1"/>
  <c r="J772" i="1"/>
  <c r="K772" i="1" s="1"/>
  <c r="I772" i="1"/>
  <c r="F772" i="1"/>
  <c r="C772" i="1"/>
  <c r="K771" i="1"/>
  <c r="J771" i="1"/>
  <c r="I771" i="1"/>
  <c r="F771" i="1"/>
  <c r="C771" i="1"/>
  <c r="J770" i="1"/>
  <c r="K770" i="1" s="1"/>
  <c r="I770" i="1"/>
  <c r="F770" i="1"/>
  <c r="C770" i="1"/>
  <c r="K769" i="1"/>
  <c r="J769" i="1"/>
  <c r="I769" i="1"/>
  <c r="F769" i="1"/>
  <c r="C769" i="1"/>
  <c r="J768" i="1"/>
  <c r="K768" i="1" s="1"/>
  <c r="I768" i="1"/>
  <c r="F768" i="1"/>
  <c r="C768" i="1"/>
  <c r="K767" i="1"/>
  <c r="J767" i="1"/>
  <c r="I767" i="1"/>
  <c r="F767" i="1"/>
  <c r="C767" i="1"/>
  <c r="J766" i="1"/>
  <c r="K766" i="1" s="1"/>
  <c r="I766" i="1"/>
  <c r="F766" i="1"/>
  <c r="C766" i="1"/>
  <c r="K765" i="1"/>
  <c r="J765" i="1"/>
  <c r="I765" i="1"/>
  <c r="F765" i="1"/>
  <c r="C765" i="1"/>
  <c r="J764" i="1"/>
  <c r="K764" i="1" s="1"/>
  <c r="I764" i="1"/>
  <c r="F764" i="1"/>
  <c r="C764" i="1"/>
  <c r="K763" i="1"/>
  <c r="J763" i="1"/>
  <c r="I763" i="1"/>
  <c r="F763" i="1"/>
  <c r="C763" i="1"/>
  <c r="J762" i="1"/>
  <c r="K762" i="1" s="1"/>
  <c r="I762" i="1"/>
  <c r="F762" i="1"/>
  <c r="C762" i="1"/>
  <c r="K761" i="1"/>
  <c r="J761" i="1"/>
  <c r="I761" i="1"/>
  <c r="F761" i="1"/>
  <c r="C761" i="1"/>
  <c r="J760" i="1"/>
  <c r="K760" i="1" s="1"/>
  <c r="I760" i="1"/>
  <c r="F760" i="1"/>
  <c r="C760" i="1"/>
  <c r="K759" i="1"/>
  <c r="J759" i="1"/>
  <c r="I759" i="1"/>
  <c r="F759" i="1"/>
  <c r="C759" i="1"/>
  <c r="J758" i="1"/>
  <c r="K758" i="1" s="1"/>
  <c r="I758" i="1"/>
  <c r="F758" i="1"/>
  <c r="C758" i="1"/>
  <c r="K757" i="1"/>
  <c r="J757" i="1"/>
  <c r="I757" i="1"/>
  <c r="F757" i="1"/>
  <c r="C757" i="1"/>
  <c r="J756" i="1"/>
  <c r="K756" i="1" s="1"/>
  <c r="I756" i="1"/>
  <c r="F756" i="1"/>
  <c r="C756" i="1"/>
  <c r="K755" i="1"/>
  <c r="J755" i="1"/>
  <c r="I755" i="1"/>
  <c r="F755" i="1"/>
  <c r="C755" i="1"/>
  <c r="J754" i="1"/>
  <c r="K754" i="1" s="1"/>
  <c r="I754" i="1"/>
  <c r="F754" i="1"/>
  <c r="C754" i="1"/>
  <c r="K753" i="1"/>
  <c r="J753" i="1"/>
  <c r="I753" i="1"/>
  <c r="F753" i="1"/>
  <c r="C753" i="1"/>
  <c r="J752" i="1"/>
  <c r="K752" i="1" s="1"/>
  <c r="I752" i="1"/>
  <c r="F752" i="1"/>
  <c r="C752" i="1"/>
  <c r="K751" i="1"/>
  <c r="J751" i="1"/>
  <c r="I751" i="1"/>
  <c r="F751" i="1"/>
  <c r="C751" i="1"/>
  <c r="J750" i="1"/>
  <c r="K750" i="1" s="1"/>
  <c r="I750" i="1"/>
  <c r="F750" i="1"/>
  <c r="C750" i="1"/>
  <c r="K749" i="1"/>
  <c r="J749" i="1"/>
  <c r="I749" i="1"/>
  <c r="F749" i="1"/>
  <c r="C749" i="1"/>
  <c r="J748" i="1"/>
  <c r="K748" i="1" s="1"/>
  <c r="I748" i="1"/>
  <c r="F748" i="1"/>
  <c r="C748" i="1"/>
  <c r="K747" i="1"/>
  <c r="J747" i="1"/>
  <c r="I747" i="1"/>
  <c r="F747" i="1"/>
  <c r="C747" i="1"/>
  <c r="J746" i="1"/>
  <c r="K746" i="1" s="1"/>
  <c r="I746" i="1"/>
  <c r="F746" i="1"/>
  <c r="C746" i="1"/>
  <c r="K745" i="1"/>
  <c r="J745" i="1"/>
  <c r="I745" i="1"/>
  <c r="F745" i="1"/>
  <c r="C745" i="1"/>
  <c r="J744" i="1"/>
  <c r="K744" i="1" s="1"/>
  <c r="I744" i="1"/>
  <c r="F744" i="1"/>
  <c r="C744" i="1"/>
  <c r="K743" i="1"/>
  <c r="J743" i="1"/>
  <c r="I743" i="1"/>
  <c r="F743" i="1"/>
  <c r="C743" i="1"/>
  <c r="J742" i="1"/>
  <c r="K742" i="1" s="1"/>
  <c r="I742" i="1"/>
  <c r="F742" i="1"/>
  <c r="C742" i="1"/>
  <c r="K741" i="1"/>
  <c r="J741" i="1"/>
  <c r="I741" i="1"/>
  <c r="F741" i="1"/>
  <c r="C741" i="1"/>
  <c r="J740" i="1"/>
  <c r="K740" i="1" s="1"/>
  <c r="I740" i="1"/>
  <c r="F740" i="1"/>
  <c r="C740" i="1"/>
  <c r="K739" i="1"/>
  <c r="J739" i="1"/>
  <c r="I739" i="1"/>
  <c r="F739" i="1"/>
  <c r="C739" i="1"/>
  <c r="J738" i="1"/>
  <c r="K738" i="1" s="1"/>
  <c r="I738" i="1"/>
  <c r="F738" i="1"/>
  <c r="C738" i="1"/>
  <c r="K737" i="1"/>
  <c r="J737" i="1"/>
  <c r="I737" i="1"/>
  <c r="F737" i="1"/>
  <c r="C737" i="1"/>
  <c r="J736" i="1"/>
  <c r="K736" i="1" s="1"/>
  <c r="I736" i="1"/>
  <c r="F736" i="1"/>
  <c r="C736" i="1"/>
  <c r="K735" i="1"/>
  <c r="J735" i="1"/>
  <c r="I735" i="1"/>
  <c r="F735" i="1"/>
  <c r="C735" i="1"/>
  <c r="J734" i="1"/>
  <c r="K734" i="1" s="1"/>
  <c r="I734" i="1"/>
  <c r="F734" i="1"/>
  <c r="C734" i="1"/>
  <c r="K733" i="1"/>
  <c r="J733" i="1"/>
  <c r="I733" i="1"/>
  <c r="F733" i="1"/>
  <c r="C733" i="1"/>
  <c r="J732" i="1"/>
  <c r="K732" i="1" s="1"/>
  <c r="I732" i="1"/>
  <c r="F732" i="1"/>
  <c r="C732" i="1"/>
  <c r="K731" i="1"/>
  <c r="J731" i="1"/>
  <c r="I731" i="1"/>
  <c r="F731" i="1"/>
  <c r="C731" i="1"/>
  <c r="J730" i="1"/>
  <c r="K730" i="1" s="1"/>
  <c r="I730" i="1"/>
  <c r="F730" i="1"/>
  <c r="C730" i="1"/>
  <c r="K729" i="1"/>
  <c r="J729" i="1"/>
  <c r="I729" i="1"/>
  <c r="F729" i="1"/>
  <c r="C729" i="1"/>
  <c r="J728" i="1"/>
  <c r="K728" i="1" s="1"/>
  <c r="I728" i="1"/>
  <c r="F728" i="1"/>
  <c r="C728" i="1"/>
  <c r="K727" i="1"/>
  <c r="J727" i="1"/>
  <c r="I727" i="1"/>
  <c r="F727" i="1"/>
  <c r="C727" i="1"/>
  <c r="J726" i="1"/>
  <c r="K726" i="1" s="1"/>
  <c r="I726" i="1"/>
  <c r="F726" i="1"/>
  <c r="C726" i="1"/>
  <c r="K725" i="1"/>
  <c r="J725" i="1"/>
  <c r="I725" i="1"/>
  <c r="F725" i="1"/>
  <c r="C725" i="1"/>
  <c r="J724" i="1"/>
  <c r="K724" i="1" s="1"/>
  <c r="I724" i="1"/>
  <c r="F724" i="1"/>
  <c r="C724" i="1"/>
  <c r="K723" i="1"/>
  <c r="J723" i="1"/>
  <c r="I723" i="1"/>
  <c r="F723" i="1"/>
  <c r="C723" i="1"/>
  <c r="J722" i="1"/>
  <c r="K722" i="1" s="1"/>
  <c r="I722" i="1"/>
  <c r="F722" i="1"/>
  <c r="C722" i="1"/>
  <c r="K721" i="1"/>
  <c r="J721" i="1"/>
  <c r="I721" i="1"/>
  <c r="F721" i="1"/>
  <c r="C721" i="1"/>
  <c r="J720" i="1"/>
  <c r="K720" i="1" s="1"/>
  <c r="I720" i="1"/>
  <c r="F720" i="1"/>
  <c r="C720" i="1"/>
  <c r="K719" i="1"/>
  <c r="J719" i="1"/>
  <c r="I719" i="1"/>
  <c r="F719" i="1"/>
  <c r="C719" i="1"/>
  <c r="J718" i="1"/>
  <c r="K718" i="1" s="1"/>
  <c r="I718" i="1"/>
  <c r="F718" i="1"/>
  <c r="C718" i="1"/>
  <c r="K717" i="1"/>
  <c r="J717" i="1"/>
  <c r="I717" i="1"/>
  <c r="F717" i="1"/>
  <c r="C717" i="1"/>
  <c r="J716" i="1"/>
  <c r="K716" i="1" s="1"/>
  <c r="I716" i="1"/>
  <c r="F716" i="1"/>
  <c r="C716" i="1"/>
  <c r="K715" i="1"/>
  <c r="J715" i="1"/>
  <c r="I715" i="1"/>
  <c r="F715" i="1"/>
  <c r="C715" i="1"/>
  <c r="J714" i="1"/>
  <c r="K714" i="1" s="1"/>
  <c r="I714" i="1"/>
  <c r="F714" i="1"/>
  <c r="C714" i="1"/>
  <c r="K713" i="1"/>
  <c r="J713" i="1"/>
  <c r="I713" i="1"/>
  <c r="F713" i="1"/>
  <c r="C713" i="1"/>
  <c r="J712" i="1"/>
  <c r="K712" i="1" s="1"/>
  <c r="I712" i="1"/>
  <c r="F712" i="1"/>
  <c r="C712" i="1"/>
  <c r="K711" i="1"/>
  <c r="J711" i="1"/>
  <c r="I711" i="1"/>
  <c r="F711" i="1"/>
  <c r="C711" i="1"/>
  <c r="J710" i="1"/>
  <c r="K710" i="1" s="1"/>
  <c r="I710" i="1"/>
  <c r="F710" i="1"/>
  <c r="C710" i="1"/>
  <c r="K709" i="1"/>
  <c r="J709" i="1"/>
  <c r="I709" i="1"/>
  <c r="F709" i="1"/>
  <c r="C709" i="1"/>
  <c r="J708" i="1"/>
  <c r="K708" i="1" s="1"/>
  <c r="I708" i="1"/>
  <c r="F708" i="1"/>
  <c r="C708" i="1"/>
  <c r="K707" i="1"/>
  <c r="J707" i="1"/>
  <c r="I707" i="1"/>
  <c r="F707" i="1"/>
  <c r="C707" i="1"/>
  <c r="J706" i="1"/>
  <c r="K706" i="1" s="1"/>
  <c r="I706" i="1"/>
  <c r="F706" i="1"/>
  <c r="C706" i="1"/>
  <c r="K705" i="1"/>
  <c r="J705" i="1"/>
  <c r="I705" i="1"/>
  <c r="F705" i="1"/>
  <c r="C705" i="1"/>
  <c r="J704" i="1"/>
  <c r="K704" i="1" s="1"/>
  <c r="I704" i="1"/>
  <c r="F704" i="1"/>
  <c r="C704" i="1"/>
  <c r="K703" i="1"/>
  <c r="J703" i="1"/>
  <c r="I703" i="1"/>
  <c r="F703" i="1"/>
  <c r="C703" i="1"/>
  <c r="J702" i="1"/>
  <c r="K702" i="1" s="1"/>
  <c r="I702" i="1"/>
  <c r="F702" i="1"/>
  <c r="C702" i="1"/>
  <c r="K701" i="1"/>
  <c r="J701" i="1"/>
  <c r="I701" i="1"/>
  <c r="F701" i="1"/>
  <c r="C701" i="1"/>
  <c r="J700" i="1"/>
  <c r="K700" i="1" s="1"/>
  <c r="I700" i="1"/>
  <c r="F700" i="1"/>
  <c r="C700" i="1"/>
  <c r="K699" i="1"/>
  <c r="J699" i="1"/>
  <c r="I699" i="1"/>
  <c r="F699" i="1"/>
  <c r="C699" i="1"/>
  <c r="J698" i="1"/>
  <c r="K698" i="1" s="1"/>
  <c r="I698" i="1"/>
  <c r="F698" i="1"/>
  <c r="C698" i="1"/>
  <c r="K697" i="1"/>
  <c r="J697" i="1"/>
  <c r="I697" i="1"/>
  <c r="F697" i="1"/>
  <c r="C697" i="1"/>
  <c r="J696" i="1"/>
  <c r="K696" i="1" s="1"/>
  <c r="I696" i="1"/>
  <c r="F696" i="1"/>
  <c r="C696" i="1"/>
  <c r="K695" i="1"/>
  <c r="J695" i="1"/>
  <c r="I695" i="1"/>
  <c r="F695" i="1"/>
  <c r="C695" i="1"/>
  <c r="J694" i="1"/>
  <c r="K694" i="1" s="1"/>
  <c r="I694" i="1"/>
  <c r="F694" i="1"/>
  <c r="C694" i="1"/>
  <c r="K693" i="1"/>
  <c r="J693" i="1"/>
  <c r="I693" i="1"/>
  <c r="F693" i="1"/>
  <c r="C693" i="1"/>
  <c r="J692" i="1"/>
  <c r="K692" i="1" s="1"/>
  <c r="I692" i="1"/>
  <c r="F692" i="1"/>
  <c r="C692" i="1"/>
  <c r="K691" i="1"/>
  <c r="J691" i="1"/>
  <c r="I691" i="1"/>
  <c r="F691" i="1"/>
  <c r="C691" i="1"/>
  <c r="J690" i="1"/>
  <c r="K690" i="1" s="1"/>
  <c r="I690" i="1"/>
  <c r="F690" i="1"/>
  <c r="C690" i="1"/>
  <c r="K689" i="1"/>
  <c r="J689" i="1"/>
  <c r="I689" i="1"/>
  <c r="F689" i="1"/>
  <c r="C689" i="1"/>
  <c r="J688" i="1"/>
  <c r="K688" i="1" s="1"/>
  <c r="I688" i="1"/>
  <c r="F688" i="1"/>
  <c r="C688" i="1"/>
  <c r="K687" i="1"/>
  <c r="J687" i="1"/>
  <c r="I687" i="1"/>
  <c r="F687" i="1"/>
  <c r="C687" i="1"/>
  <c r="J686" i="1"/>
  <c r="K686" i="1" s="1"/>
  <c r="I686" i="1"/>
  <c r="F686" i="1"/>
  <c r="C686" i="1"/>
  <c r="K685" i="1"/>
  <c r="J685" i="1"/>
  <c r="I685" i="1"/>
  <c r="F685" i="1"/>
  <c r="C685" i="1"/>
  <c r="J684" i="1"/>
  <c r="K684" i="1" s="1"/>
  <c r="I684" i="1"/>
  <c r="F684" i="1"/>
  <c r="C684" i="1"/>
  <c r="K683" i="1"/>
  <c r="J683" i="1"/>
  <c r="I683" i="1"/>
  <c r="F683" i="1"/>
  <c r="C683" i="1"/>
  <c r="J682" i="1"/>
  <c r="K682" i="1" s="1"/>
  <c r="I682" i="1"/>
  <c r="F682" i="1"/>
  <c r="C682" i="1"/>
  <c r="K681" i="1"/>
  <c r="J681" i="1"/>
  <c r="I681" i="1"/>
  <c r="F681" i="1"/>
  <c r="C681" i="1"/>
  <c r="J680" i="1"/>
  <c r="K680" i="1" s="1"/>
  <c r="I680" i="1"/>
  <c r="F680" i="1"/>
  <c r="C680" i="1"/>
  <c r="K679" i="1"/>
  <c r="J679" i="1"/>
  <c r="I679" i="1"/>
  <c r="F679" i="1"/>
  <c r="C679" i="1"/>
  <c r="J678" i="1"/>
  <c r="K678" i="1" s="1"/>
  <c r="I678" i="1"/>
  <c r="F678" i="1"/>
  <c r="C678" i="1"/>
  <c r="K677" i="1"/>
  <c r="J677" i="1"/>
  <c r="I677" i="1"/>
  <c r="F677" i="1"/>
  <c r="C677" i="1"/>
  <c r="J676" i="1"/>
  <c r="K676" i="1" s="1"/>
  <c r="I676" i="1"/>
  <c r="F676" i="1"/>
  <c r="C676" i="1"/>
  <c r="K675" i="1"/>
  <c r="J675" i="1"/>
  <c r="I675" i="1"/>
  <c r="F675" i="1"/>
  <c r="C675" i="1"/>
  <c r="J674" i="1"/>
  <c r="K674" i="1" s="1"/>
  <c r="I674" i="1"/>
  <c r="F674" i="1"/>
  <c r="C674" i="1"/>
  <c r="K673" i="1"/>
  <c r="J673" i="1"/>
  <c r="I673" i="1"/>
  <c r="F673" i="1"/>
  <c r="C673" i="1"/>
  <c r="J672" i="1"/>
  <c r="K672" i="1" s="1"/>
  <c r="I672" i="1"/>
  <c r="F672" i="1"/>
  <c r="C672" i="1"/>
  <c r="K671" i="1"/>
  <c r="J671" i="1"/>
  <c r="I671" i="1"/>
  <c r="F671" i="1"/>
  <c r="C671" i="1"/>
  <c r="J670" i="1"/>
  <c r="K670" i="1" s="1"/>
  <c r="I670" i="1"/>
  <c r="F670" i="1"/>
  <c r="C670" i="1"/>
  <c r="K669" i="1"/>
  <c r="J669" i="1"/>
  <c r="I669" i="1"/>
  <c r="F669" i="1"/>
  <c r="C669" i="1"/>
  <c r="J668" i="1"/>
  <c r="K668" i="1" s="1"/>
  <c r="I668" i="1"/>
  <c r="F668" i="1"/>
  <c r="C668" i="1"/>
  <c r="K667" i="1"/>
  <c r="J667" i="1"/>
  <c r="I667" i="1"/>
  <c r="F667" i="1"/>
  <c r="C667" i="1"/>
  <c r="J666" i="1"/>
  <c r="K666" i="1" s="1"/>
  <c r="I666" i="1"/>
  <c r="F666" i="1"/>
  <c r="C666" i="1"/>
  <c r="K665" i="1"/>
  <c r="J665" i="1"/>
  <c r="I665" i="1"/>
  <c r="F665" i="1"/>
  <c r="C665" i="1"/>
  <c r="J664" i="1"/>
  <c r="K664" i="1" s="1"/>
  <c r="I664" i="1"/>
  <c r="F664" i="1"/>
  <c r="C664" i="1"/>
  <c r="K663" i="1"/>
  <c r="J663" i="1"/>
  <c r="I663" i="1"/>
  <c r="F663" i="1"/>
  <c r="C663" i="1"/>
  <c r="J662" i="1"/>
  <c r="K662" i="1" s="1"/>
  <c r="I662" i="1"/>
  <c r="F662" i="1"/>
  <c r="C662" i="1"/>
  <c r="K661" i="1"/>
  <c r="J661" i="1"/>
  <c r="I661" i="1"/>
  <c r="F661" i="1"/>
  <c r="C661" i="1"/>
  <c r="J660" i="1"/>
  <c r="K660" i="1" s="1"/>
  <c r="I660" i="1"/>
  <c r="F660" i="1"/>
  <c r="C660" i="1"/>
  <c r="K659" i="1"/>
  <c r="J659" i="1"/>
  <c r="I659" i="1"/>
  <c r="F659" i="1"/>
  <c r="C659" i="1"/>
  <c r="J658" i="1"/>
  <c r="K658" i="1" s="1"/>
  <c r="I658" i="1"/>
  <c r="F658" i="1"/>
  <c r="C658" i="1"/>
  <c r="K657" i="1"/>
  <c r="J657" i="1"/>
  <c r="I657" i="1"/>
  <c r="F657" i="1"/>
  <c r="C657" i="1"/>
  <c r="J656" i="1"/>
  <c r="K656" i="1" s="1"/>
  <c r="I656" i="1"/>
  <c r="F656" i="1"/>
  <c r="C656" i="1"/>
  <c r="K655" i="1"/>
  <c r="J655" i="1"/>
  <c r="I655" i="1"/>
  <c r="F655" i="1"/>
  <c r="C655" i="1"/>
  <c r="J654" i="1"/>
  <c r="K654" i="1" s="1"/>
  <c r="I654" i="1"/>
  <c r="F654" i="1"/>
  <c r="C654" i="1"/>
  <c r="K653" i="1"/>
  <c r="J653" i="1"/>
  <c r="I653" i="1"/>
  <c r="F653" i="1"/>
  <c r="C653" i="1"/>
  <c r="J652" i="1"/>
  <c r="K652" i="1" s="1"/>
  <c r="I652" i="1"/>
  <c r="F652" i="1"/>
  <c r="C652" i="1"/>
  <c r="K651" i="1"/>
  <c r="J651" i="1"/>
  <c r="I651" i="1"/>
  <c r="F651" i="1"/>
  <c r="C651" i="1"/>
  <c r="J650" i="1"/>
  <c r="K650" i="1" s="1"/>
  <c r="I650" i="1"/>
  <c r="F650" i="1"/>
  <c r="C650" i="1"/>
  <c r="K649" i="1"/>
  <c r="J649" i="1"/>
  <c r="I649" i="1"/>
  <c r="F649" i="1"/>
  <c r="C649" i="1"/>
  <c r="J648" i="1"/>
  <c r="K648" i="1" s="1"/>
  <c r="I648" i="1"/>
  <c r="F648" i="1"/>
  <c r="C648" i="1"/>
  <c r="K647" i="1"/>
  <c r="J647" i="1"/>
  <c r="I647" i="1"/>
  <c r="F647" i="1"/>
  <c r="C647" i="1"/>
  <c r="J646" i="1"/>
  <c r="K646" i="1" s="1"/>
  <c r="I646" i="1"/>
  <c r="F646" i="1"/>
  <c r="C646" i="1"/>
  <c r="K645" i="1"/>
  <c r="J645" i="1"/>
  <c r="I645" i="1"/>
  <c r="F645" i="1"/>
  <c r="C645" i="1"/>
  <c r="J644" i="1"/>
  <c r="K644" i="1" s="1"/>
  <c r="I644" i="1"/>
  <c r="F644" i="1"/>
  <c r="C644" i="1"/>
  <c r="K643" i="1"/>
  <c r="J643" i="1"/>
  <c r="I643" i="1"/>
  <c r="F643" i="1"/>
  <c r="C643" i="1"/>
  <c r="J642" i="1"/>
  <c r="K642" i="1" s="1"/>
  <c r="I642" i="1"/>
  <c r="F642" i="1"/>
  <c r="C642" i="1"/>
  <c r="K641" i="1"/>
  <c r="J641" i="1"/>
  <c r="I641" i="1"/>
  <c r="F641" i="1"/>
  <c r="C641" i="1"/>
  <c r="J640" i="1"/>
  <c r="K640" i="1" s="1"/>
  <c r="I640" i="1"/>
  <c r="F640" i="1"/>
  <c r="C640" i="1"/>
  <c r="K639" i="1"/>
  <c r="J639" i="1"/>
  <c r="I639" i="1"/>
  <c r="F639" i="1"/>
  <c r="C639" i="1"/>
  <c r="J638" i="1"/>
  <c r="K638" i="1" s="1"/>
  <c r="I638" i="1"/>
  <c r="F638" i="1"/>
  <c r="C638" i="1"/>
  <c r="K637" i="1"/>
  <c r="J637" i="1"/>
  <c r="I637" i="1"/>
  <c r="F637" i="1"/>
  <c r="C637" i="1"/>
  <c r="J636" i="1"/>
  <c r="K636" i="1" s="1"/>
  <c r="I636" i="1"/>
  <c r="F636" i="1"/>
  <c r="C636" i="1"/>
  <c r="K635" i="1"/>
  <c r="J635" i="1"/>
  <c r="I635" i="1"/>
  <c r="F635" i="1"/>
  <c r="C635" i="1"/>
  <c r="J634" i="1"/>
  <c r="K634" i="1" s="1"/>
  <c r="I634" i="1"/>
  <c r="F634" i="1"/>
  <c r="C634" i="1"/>
  <c r="K633" i="1"/>
  <c r="J633" i="1"/>
  <c r="I633" i="1"/>
  <c r="F633" i="1"/>
  <c r="C633" i="1"/>
  <c r="J632" i="1"/>
  <c r="K632" i="1" s="1"/>
  <c r="I632" i="1"/>
  <c r="F632" i="1"/>
  <c r="C632" i="1"/>
  <c r="K631" i="1"/>
  <c r="J631" i="1"/>
  <c r="I631" i="1"/>
  <c r="F631" i="1"/>
  <c r="C631" i="1"/>
  <c r="J630" i="1"/>
  <c r="K630" i="1" s="1"/>
  <c r="I630" i="1"/>
  <c r="F630" i="1"/>
  <c r="C630" i="1"/>
  <c r="K629" i="1"/>
  <c r="J629" i="1"/>
  <c r="I629" i="1"/>
  <c r="F629" i="1"/>
  <c r="C629" i="1"/>
  <c r="J628" i="1"/>
  <c r="K628" i="1" s="1"/>
  <c r="I628" i="1"/>
  <c r="F628" i="1"/>
  <c r="C628" i="1"/>
  <c r="K627" i="1"/>
  <c r="J627" i="1"/>
  <c r="I627" i="1"/>
  <c r="F627" i="1"/>
  <c r="C627" i="1"/>
  <c r="J626" i="1"/>
  <c r="K626" i="1" s="1"/>
  <c r="I626" i="1"/>
  <c r="F626" i="1"/>
  <c r="C626" i="1"/>
  <c r="K625" i="1"/>
  <c r="J625" i="1"/>
  <c r="I625" i="1"/>
  <c r="F625" i="1"/>
  <c r="C625" i="1"/>
  <c r="J624" i="1"/>
  <c r="K624" i="1" s="1"/>
  <c r="I624" i="1"/>
  <c r="F624" i="1"/>
  <c r="C624" i="1"/>
  <c r="K623" i="1"/>
  <c r="J623" i="1"/>
  <c r="I623" i="1"/>
  <c r="F623" i="1"/>
  <c r="C623" i="1"/>
  <c r="J622" i="1"/>
  <c r="K622" i="1" s="1"/>
  <c r="I622" i="1"/>
  <c r="F622" i="1"/>
  <c r="C622" i="1"/>
  <c r="K621" i="1"/>
  <c r="J621" i="1"/>
  <c r="I621" i="1"/>
  <c r="F621" i="1"/>
  <c r="C621" i="1"/>
  <c r="J620" i="1"/>
  <c r="K620" i="1" s="1"/>
  <c r="I620" i="1"/>
  <c r="F620" i="1"/>
  <c r="C620" i="1"/>
  <c r="K619" i="1"/>
  <c r="J619" i="1"/>
  <c r="I619" i="1"/>
  <c r="F619" i="1"/>
  <c r="C619" i="1"/>
  <c r="J618" i="1"/>
  <c r="K618" i="1" s="1"/>
  <c r="I618" i="1"/>
  <c r="F618" i="1"/>
  <c r="C618" i="1"/>
  <c r="K617" i="1"/>
  <c r="J617" i="1"/>
  <c r="I617" i="1"/>
  <c r="F617" i="1"/>
  <c r="C617" i="1"/>
  <c r="J616" i="1"/>
  <c r="K616" i="1" s="1"/>
  <c r="I616" i="1"/>
  <c r="F616" i="1"/>
  <c r="C616" i="1"/>
  <c r="K615" i="1"/>
  <c r="J615" i="1"/>
  <c r="I615" i="1"/>
  <c r="F615" i="1"/>
  <c r="C615" i="1"/>
  <c r="J614" i="1"/>
  <c r="K614" i="1" s="1"/>
  <c r="I614" i="1"/>
  <c r="F614" i="1"/>
  <c r="C614" i="1"/>
  <c r="K613" i="1"/>
  <c r="J613" i="1"/>
  <c r="I613" i="1"/>
  <c r="F613" i="1"/>
  <c r="C613" i="1"/>
  <c r="J612" i="1"/>
  <c r="K612" i="1" s="1"/>
  <c r="I612" i="1"/>
  <c r="F612" i="1"/>
  <c r="C612" i="1"/>
  <c r="K611" i="1"/>
  <c r="J611" i="1"/>
  <c r="I611" i="1"/>
  <c r="F611" i="1"/>
  <c r="C611" i="1"/>
  <c r="J610" i="1"/>
  <c r="K610" i="1" s="1"/>
  <c r="I610" i="1"/>
  <c r="F610" i="1"/>
  <c r="C610" i="1"/>
  <c r="K609" i="1"/>
  <c r="J609" i="1"/>
  <c r="I609" i="1"/>
  <c r="F609" i="1"/>
  <c r="C609" i="1"/>
  <c r="J608" i="1"/>
  <c r="K608" i="1" s="1"/>
  <c r="I608" i="1"/>
  <c r="F608" i="1"/>
  <c r="C608" i="1"/>
  <c r="K607" i="1"/>
  <c r="J607" i="1"/>
  <c r="I607" i="1"/>
  <c r="F607" i="1"/>
  <c r="C607" i="1"/>
  <c r="J606" i="1"/>
  <c r="K606" i="1" s="1"/>
  <c r="I606" i="1"/>
  <c r="F606" i="1"/>
  <c r="C606" i="1"/>
  <c r="K605" i="1"/>
  <c r="J605" i="1"/>
  <c r="I605" i="1"/>
  <c r="F605" i="1"/>
  <c r="C605" i="1"/>
  <c r="J604" i="1"/>
  <c r="K604" i="1" s="1"/>
  <c r="I604" i="1"/>
  <c r="F604" i="1"/>
  <c r="C604" i="1"/>
  <c r="K603" i="1"/>
  <c r="J603" i="1"/>
  <c r="I603" i="1"/>
  <c r="F603" i="1"/>
  <c r="C603" i="1"/>
  <c r="J602" i="1"/>
  <c r="K602" i="1" s="1"/>
  <c r="I602" i="1"/>
  <c r="F602" i="1"/>
  <c r="C602" i="1"/>
  <c r="K601" i="1"/>
  <c r="J601" i="1"/>
  <c r="I601" i="1"/>
  <c r="F601" i="1"/>
  <c r="C601" i="1"/>
  <c r="J600" i="1"/>
  <c r="K600" i="1" s="1"/>
  <c r="I600" i="1"/>
  <c r="F600" i="1"/>
  <c r="C600" i="1"/>
  <c r="K599" i="1"/>
  <c r="J599" i="1"/>
  <c r="I599" i="1"/>
  <c r="F599" i="1"/>
  <c r="C599" i="1"/>
  <c r="J598" i="1"/>
  <c r="K598" i="1" s="1"/>
  <c r="I598" i="1"/>
  <c r="F598" i="1"/>
  <c r="C598" i="1"/>
  <c r="K597" i="1"/>
  <c r="J597" i="1"/>
  <c r="I597" i="1"/>
  <c r="F597" i="1"/>
  <c r="C597" i="1"/>
  <c r="J596" i="1"/>
  <c r="K596" i="1" s="1"/>
  <c r="I596" i="1"/>
  <c r="F596" i="1"/>
  <c r="C596" i="1"/>
  <c r="K595" i="1"/>
  <c r="J595" i="1"/>
  <c r="I595" i="1"/>
  <c r="F595" i="1"/>
  <c r="C595" i="1"/>
  <c r="J594" i="1"/>
  <c r="K594" i="1" s="1"/>
  <c r="I594" i="1"/>
  <c r="F594" i="1"/>
  <c r="C594" i="1"/>
  <c r="K593" i="1"/>
  <c r="J593" i="1"/>
  <c r="I593" i="1"/>
  <c r="F593" i="1"/>
  <c r="C593" i="1"/>
  <c r="J592" i="1"/>
  <c r="K592" i="1" s="1"/>
  <c r="I592" i="1"/>
  <c r="F592" i="1"/>
  <c r="C592" i="1"/>
  <c r="K591" i="1"/>
  <c r="J591" i="1"/>
  <c r="I591" i="1"/>
  <c r="F591" i="1"/>
  <c r="C591" i="1"/>
  <c r="J590" i="1"/>
  <c r="K590" i="1" s="1"/>
  <c r="I590" i="1"/>
  <c r="F590" i="1"/>
  <c r="C590" i="1"/>
  <c r="K589" i="1"/>
  <c r="J589" i="1"/>
  <c r="I589" i="1"/>
  <c r="F589" i="1"/>
  <c r="C589" i="1"/>
  <c r="J588" i="1"/>
  <c r="K588" i="1" s="1"/>
  <c r="I588" i="1"/>
  <c r="F588" i="1"/>
  <c r="C588" i="1"/>
  <c r="K587" i="1"/>
  <c r="J587" i="1"/>
  <c r="I587" i="1"/>
  <c r="F587" i="1"/>
  <c r="C587" i="1"/>
  <c r="J586" i="1"/>
  <c r="K586" i="1" s="1"/>
  <c r="I586" i="1"/>
  <c r="F586" i="1"/>
  <c r="C586" i="1"/>
  <c r="K585" i="1"/>
  <c r="J585" i="1"/>
  <c r="I585" i="1"/>
  <c r="F585" i="1"/>
  <c r="C585" i="1"/>
  <c r="J584" i="1"/>
  <c r="K584" i="1" s="1"/>
  <c r="I584" i="1"/>
  <c r="F584" i="1"/>
  <c r="C584" i="1"/>
  <c r="K583" i="1"/>
  <c r="J583" i="1"/>
  <c r="I583" i="1"/>
  <c r="F583" i="1"/>
  <c r="C583" i="1"/>
  <c r="J582" i="1"/>
  <c r="K582" i="1" s="1"/>
  <c r="I582" i="1"/>
  <c r="F582" i="1"/>
  <c r="C582" i="1"/>
  <c r="K581" i="1"/>
  <c r="J581" i="1"/>
  <c r="I581" i="1"/>
  <c r="F581" i="1"/>
  <c r="C581" i="1"/>
  <c r="J580" i="1"/>
  <c r="K580" i="1" s="1"/>
  <c r="I580" i="1"/>
  <c r="F580" i="1"/>
  <c r="C580" i="1"/>
  <c r="K579" i="1"/>
  <c r="J579" i="1"/>
  <c r="I579" i="1"/>
  <c r="F579" i="1"/>
  <c r="C579" i="1"/>
  <c r="J578" i="1"/>
  <c r="K578" i="1" s="1"/>
  <c r="I578" i="1"/>
  <c r="F578" i="1"/>
  <c r="C578" i="1"/>
  <c r="K577" i="1"/>
  <c r="J577" i="1"/>
  <c r="I577" i="1"/>
  <c r="F577" i="1"/>
  <c r="C577" i="1"/>
  <c r="J576" i="1"/>
  <c r="K576" i="1" s="1"/>
  <c r="I576" i="1"/>
  <c r="F576" i="1"/>
  <c r="C576" i="1"/>
  <c r="K575" i="1"/>
  <c r="J575" i="1"/>
  <c r="I575" i="1"/>
  <c r="F575" i="1"/>
  <c r="C575" i="1"/>
  <c r="J574" i="1"/>
  <c r="K574" i="1" s="1"/>
  <c r="I574" i="1"/>
  <c r="F574" i="1"/>
  <c r="C574" i="1"/>
  <c r="K573" i="1"/>
  <c r="J573" i="1"/>
  <c r="I573" i="1"/>
  <c r="F573" i="1"/>
  <c r="C573" i="1"/>
  <c r="J572" i="1"/>
  <c r="K572" i="1" s="1"/>
  <c r="I572" i="1"/>
  <c r="F572" i="1"/>
  <c r="C572" i="1"/>
  <c r="K571" i="1"/>
  <c r="J571" i="1"/>
  <c r="I571" i="1"/>
  <c r="F571" i="1"/>
  <c r="C571" i="1"/>
  <c r="J570" i="1"/>
  <c r="K570" i="1" s="1"/>
  <c r="I570" i="1"/>
  <c r="F570" i="1"/>
  <c r="C570" i="1"/>
  <c r="K569" i="1"/>
  <c r="J569" i="1"/>
  <c r="I569" i="1"/>
  <c r="F569" i="1"/>
  <c r="C569" i="1"/>
  <c r="J568" i="1"/>
  <c r="K568" i="1" s="1"/>
  <c r="I568" i="1"/>
  <c r="F568" i="1"/>
  <c r="C568" i="1"/>
  <c r="K567" i="1"/>
  <c r="J567" i="1"/>
  <c r="I567" i="1"/>
  <c r="F567" i="1"/>
  <c r="C567" i="1"/>
  <c r="J566" i="1"/>
  <c r="K566" i="1" s="1"/>
  <c r="I566" i="1"/>
  <c r="F566" i="1"/>
  <c r="C566" i="1"/>
  <c r="K565" i="1"/>
  <c r="J565" i="1"/>
  <c r="I565" i="1"/>
  <c r="F565" i="1"/>
  <c r="C565" i="1"/>
  <c r="J564" i="1"/>
  <c r="K564" i="1" s="1"/>
  <c r="I564" i="1"/>
  <c r="F564" i="1"/>
  <c r="C564" i="1"/>
  <c r="K563" i="1"/>
  <c r="J563" i="1"/>
  <c r="I563" i="1"/>
  <c r="F563" i="1"/>
  <c r="C563" i="1"/>
  <c r="J562" i="1"/>
  <c r="K562" i="1" s="1"/>
  <c r="I562" i="1"/>
  <c r="F562" i="1"/>
  <c r="C562" i="1"/>
  <c r="K561" i="1"/>
  <c r="J561" i="1"/>
  <c r="I561" i="1"/>
  <c r="F561" i="1"/>
  <c r="C561" i="1"/>
  <c r="J560" i="1"/>
  <c r="K560" i="1" s="1"/>
  <c r="I560" i="1"/>
  <c r="F560" i="1"/>
  <c r="C560" i="1"/>
  <c r="K559" i="1"/>
  <c r="J559" i="1"/>
  <c r="I559" i="1"/>
  <c r="F559" i="1"/>
  <c r="C559" i="1"/>
  <c r="J558" i="1"/>
  <c r="K558" i="1" s="1"/>
  <c r="I558" i="1"/>
  <c r="F558" i="1"/>
  <c r="C558" i="1"/>
  <c r="K557" i="1"/>
  <c r="J557" i="1"/>
  <c r="I557" i="1"/>
  <c r="F557" i="1"/>
  <c r="C557" i="1"/>
  <c r="J556" i="1"/>
  <c r="K556" i="1" s="1"/>
  <c r="I556" i="1"/>
  <c r="F556" i="1"/>
  <c r="C556" i="1"/>
  <c r="K555" i="1"/>
  <c r="J555" i="1"/>
  <c r="I555" i="1"/>
  <c r="F555" i="1"/>
  <c r="C555" i="1"/>
  <c r="J554" i="1"/>
  <c r="K554" i="1" s="1"/>
  <c r="I554" i="1"/>
  <c r="F554" i="1"/>
  <c r="C554" i="1"/>
  <c r="K553" i="1"/>
  <c r="J553" i="1"/>
  <c r="I553" i="1"/>
  <c r="F553" i="1"/>
  <c r="C553" i="1"/>
  <c r="J552" i="1"/>
  <c r="K552" i="1" s="1"/>
  <c r="I552" i="1"/>
  <c r="F552" i="1"/>
  <c r="C552" i="1"/>
  <c r="K551" i="1"/>
  <c r="J551" i="1"/>
  <c r="I551" i="1"/>
  <c r="F551" i="1"/>
  <c r="C551" i="1"/>
  <c r="J550" i="1"/>
  <c r="K550" i="1" s="1"/>
  <c r="I550" i="1"/>
  <c r="F550" i="1"/>
  <c r="C550" i="1"/>
  <c r="K549" i="1"/>
  <c r="J549" i="1"/>
  <c r="I549" i="1"/>
  <c r="F549" i="1"/>
  <c r="C549" i="1"/>
  <c r="J548" i="1"/>
  <c r="K548" i="1" s="1"/>
  <c r="I548" i="1"/>
  <c r="F548" i="1"/>
  <c r="C548" i="1"/>
  <c r="K547" i="1"/>
  <c r="J547" i="1"/>
  <c r="I547" i="1"/>
  <c r="F547" i="1"/>
  <c r="C547" i="1"/>
  <c r="J546" i="1"/>
  <c r="K546" i="1" s="1"/>
  <c r="I546" i="1"/>
  <c r="F546" i="1"/>
  <c r="C546" i="1"/>
  <c r="K545" i="1"/>
  <c r="J545" i="1"/>
  <c r="I545" i="1"/>
  <c r="F545" i="1"/>
  <c r="C545" i="1"/>
  <c r="J544" i="1"/>
  <c r="K544" i="1" s="1"/>
  <c r="I544" i="1"/>
  <c r="F544" i="1"/>
  <c r="C544" i="1"/>
  <c r="K543" i="1"/>
  <c r="J543" i="1"/>
  <c r="I543" i="1"/>
  <c r="F543" i="1"/>
  <c r="C543" i="1"/>
  <c r="J542" i="1"/>
  <c r="K542" i="1" s="1"/>
  <c r="I542" i="1"/>
  <c r="F542" i="1"/>
  <c r="C542" i="1"/>
  <c r="K541" i="1"/>
  <c r="J541" i="1"/>
  <c r="I541" i="1"/>
  <c r="F541" i="1"/>
  <c r="C541" i="1"/>
  <c r="J540" i="1"/>
  <c r="K540" i="1" s="1"/>
  <c r="I540" i="1"/>
  <c r="F540" i="1"/>
  <c r="C540" i="1"/>
  <c r="K539" i="1"/>
  <c r="J539" i="1"/>
  <c r="I539" i="1"/>
  <c r="F539" i="1"/>
  <c r="C539" i="1"/>
  <c r="J538" i="1"/>
  <c r="K538" i="1" s="1"/>
  <c r="I538" i="1"/>
  <c r="F538" i="1"/>
  <c r="C538" i="1"/>
  <c r="K537" i="1"/>
  <c r="J537" i="1"/>
  <c r="I537" i="1"/>
  <c r="F537" i="1"/>
  <c r="C537" i="1"/>
  <c r="J536" i="1"/>
  <c r="K536" i="1" s="1"/>
  <c r="I536" i="1"/>
  <c r="F536" i="1"/>
  <c r="C536" i="1"/>
  <c r="K535" i="1"/>
  <c r="J535" i="1"/>
  <c r="I535" i="1"/>
  <c r="F535" i="1"/>
  <c r="C535" i="1"/>
  <c r="J534" i="1"/>
  <c r="K534" i="1" s="1"/>
  <c r="I534" i="1"/>
  <c r="F534" i="1"/>
  <c r="C534" i="1"/>
  <c r="K533" i="1"/>
  <c r="J533" i="1"/>
  <c r="I533" i="1"/>
  <c r="F533" i="1"/>
  <c r="C533" i="1"/>
  <c r="J532" i="1"/>
  <c r="K532" i="1" s="1"/>
  <c r="I532" i="1"/>
  <c r="F532" i="1"/>
  <c r="C532" i="1"/>
  <c r="K531" i="1"/>
  <c r="J531" i="1"/>
  <c r="I531" i="1"/>
  <c r="F531" i="1"/>
  <c r="C531" i="1"/>
  <c r="J530" i="1"/>
  <c r="K530" i="1" s="1"/>
  <c r="I530" i="1"/>
  <c r="F530" i="1"/>
  <c r="C530" i="1"/>
  <c r="K529" i="1"/>
  <c r="J529" i="1"/>
  <c r="I529" i="1"/>
  <c r="F529" i="1"/>
  <c r="C529" i="1"/>
  <c r="J528" i="1"/>
  <c r="K528" i="1" s="1"/>
  <c r="I528" i="1"/>
  <c r="F528" i="1"/>
  <c r="C528" i="1"/>
  <c r="K527" i="1"/>
  <c r="J527" i="1"/>
  <c r="I527" i="1"/>
  <c r="F527" i="1"/>
  <c r="C527" i="1"/>
  <c r="J526" i="1"/>
  <c r="K526" i="1" s="1"/>
  <c r="I526" i="1"/>
  <c r="F526" i="1"/>
  <c r="C526" i="1"/>
  <c r="K525" i="1"/>
  <c r="J525" i="1"/>
  <c r="I525" i="1"/>
  <c r="F525" i="1"/>
  <c r="C525" i="1"/>
  <c r="J524" i="1"/>
  <c r="K524" i="1" s="1"/>
  <c r="I524" i="1"/>
  <c r="F524" i="1"/>
  <c r="C524" i="1"/>
  <c r="K523" i="1"/>
  <c r="J523" i="1"/>
  <c r="I523" i="1"/>
  <c r="F523" i="1"/>
  <c r="C523" i="1"/>
  <c r="J522" i="1"/>
  <c r="K522" i="1" s="1"/>
  <c r="I522" i="1"/>
  <c r="F522" i="1"/>
  <c r="C522" i="1"/>
  <c r="K521" i="1"/>
  <c r="J521" i="1"/>
  <c r="I521" i="1"/>
  <c r="F521" i="1"/>
  <c r="C521" i="1"/>
  <c r="J520" i="1"/>
  <c r="K520" i="1" s="1"/>
  <c r="I520" i="1"/>
  <c r="F520" i="1"/>
  <c r="C520" i="1"/>
  <c r="K519" i="1"/>
  <c r="J519" i="1"/>
  <c r="I519" i="1"/>
  <c r="F519" i="1"/>
  <c r="C519" i="1"/>
  <c r="J518" i="1"/>
  <c r="K518" i="1" s="1"/>
  <c r="I518" i="1"/>
  <c r="F518" i="1"/>
  <c r="C518" i="1"/>
  <c r="K517" i="1"/>
  <c r="J517" i="1"/>
  <c r="I517" i="1"/>
  <c r="F517" i="1"/>
  <c r="C517" i="1"/>
  <c r="J516" i="1"/>
  <c r="K516" i="1" s="1"/>
  <c r="I516" i="1"/>
  <c r="F516" i="1"/>
  <c r="C516" i="1"/>
  <c r="J515" i="1"/>
  <c r="K515" i="1" s="1"/>
  <c r="I515" i="1"/>
  <c r="F515" i="1"/>
  <c r="C515" i="1"/>
  <c r="J514" i="1"/>
  <c r="K514" i="1" s="1"/>
  <c r="I514" i="1"/>
  <c r="F514" i="1"/>
  <c r="C514" i="1"/>
  <c r="K513" i="1"/>
  <c r="J513" i="1"/>
  <c r="I513" i="1"/>
  <c r="F513" i="1"/>
  <c r="C513" i="1"/>
  <c r="J512" i="1"/>
  <c r="K512" i="1" s="1"/>
  <c r="I512" i="1"/>
  <c r="F512" i="1"/>
  <c r="C512" i="1"/>
  <c r="K511" i="1"/>
  <c r="J511" i="1"/>
  <c r="I511" i="1"/>
  <c r="F511" i="1"/>
  <c r="C511" i="1"/>
  <c r="J510" i="1"/>
  <c r="K510" i="1" s="1"/>
  <c r="I510" i="1"/>
  <c r="F510" i="1"/>
  <c r="C510" i="1"/>
  <c r="K509" i="1"/>
  <c r="J509" i="1"/>
  <c r="I509" i="1"/>
  <c r="F509" i="1"/>
  <c r="C509" i="1"/>
  <c r="J508" i="1"/>
  <c r="K508" i="1" s="1"/>
  <c r="I508" i="1"/>
  <c r="F508" i="1"/>
  <c r="C508" i="1"/>
  <c r="J507" i="1"/>
  <c r="K507" i="1" s="1"/>
  <c r="I507" i="1"/>
  <c r="F507" i="1"/>
  <c r="C507" i="1"/>
  <c r="K506" i="1"/>
  <c r="J506" i="1"/>
  <c r="I506" i="1"/>
  <c r="F506" i="1"/>
  <c r="C506" i="1"/>
  <c r="K505" i="1"/>
  <c r="J505" i="1"/>
  <c r="I505" i="1"/>
  <c r="F505" i="1"/>
  <c r="C505" i="1"/>
  <c r="J504" i="1"/>
  <c r="K504" i="1" s="1"/>
  <c r="I504" i="1"/>
  <c r="F504" i="1"/>
  <c r="C504" i="1"/>
  <c r="J503" i="1"/>
  <c r="K503" i="1" s="1"/>
  <c r="I503" i="1"/>
  <c r="F503" i="1"/>
  <c r="C503" i="1"/>
  <c r="J502" i="1"/>
  <c r="K502" i="1" s="1"/>
  <c r="I502" i="1"/>
  <c r="F502" i="1"/>
  <c r="C502" i="1"/>
  <c r="K501" i="1"/>
  <c r="J501" i="1"/>
  <c r="I501" i="1"/>
  <c r="F501" i="1"/>
  <c r="C501" i="1"/>
  <c r="J500" i="1"/>
  <c r="K500" i="1" s="1"/>
  <c r="I500" i="1"/>
  <c r="F500" i="1"/>
  <c r="C500" i="1"/>
  <c r="J499" i="1"/>
  <c r="K499" i="1" s="1"/>
  <c r="I499" i="1"/>
  <c r="F499" i="1"/>
  <c r="C499" i="1"/>
  <c r="J498" i="1"/>
  <c r="K498" i="1" s="1"/>
  <c r="I498" i="1"/>
  <c r="F498" i="1"/>
  <c r="C498" i="1"/>
  <c r="K497" i="1"/>
  <c r="J497" i="1"/>
  <c r="I497" i="1"/>
  <c r="F497" i="1"/>
  <c r="C497" i="1"/>
  <c r="J496" i="1"/>
  <c r="K496" i="1" s="1"/>
  <c r="I496" i="1"/>
  <c r="F496" i="1"/>
  <c r="C496" i="1"/>
  <c r="K495" i="1"/>
  <c r="J495" i="1"/>
  <c r="I495" i="1"/>
  <c r="F495" i="1"/>
  <c r="C495" i="1"/>
  <c r="J494" i="1"/>
  <c r="K494" i="1" s="1"/>
  <c r="I494" i="1"/>
  <c r="F494" i="1"/>
  <c r="C494" i="1"/>
  <c r="K493" i="1"/>
  <c r="J493" i="1"/>
  <c r="I493" i="1"/>
  <c r="F493" i="1"/>
  <c r="C493" i="1"/>
  <c r="J492" i="1"/>
  <c r="K492" i="1" s="1"/>
  <c r="I492" i="1"/>
  <c r="F492" i="1"/>
  <c r="C492" i="1"/>
  <c r="J491" i="1"/>
  <c r="K491" i="1" s="1"/>
  <c r="I491" i="1"/>
  <c r="F491" i="1"/>
  <c r="C491" i="1"/>
  <c r="K490" i="1"/>
  <c r="J490" i="1"/>
  <c r="I490" i="1"/>
  <c r="F490" i="1"/>
  <c r="C490" i="1"/>
  <c r="K489" i="1"/>
  <c r="J489" i="1"/>
  <c r="I489" i="1"/>
  <c r="F489" i="1"/>
  <c r="C489" i="1"/>
  <c r="J488" i="1"/>
  <c r="K488" i="1" s="1"/>
  <c r="I488" i="1"/>
  <c r="F488" i="1"/>
  <c r="C488" i="1"/>
  <c r="J487" i="1"/>
  <c r="K487" i="1" s="1"/>
  <c r="I487" i="1"/>
  <c r="F487" i="1"/>
  <c r="C487" i="1"/>
  <c r="J486" i="1"/>
  <c r="K486" i="1" s="1"/>
  <c r="I486" i="1"/>
  <c r="F486" i="1"/>
  <c r="C486" i="1"/>
  <c r="K485" i="1"/>
  <c r="J485" i="1"/>
  <c r="I485" i="1"/>
  <c r="F485" i="1"/>
  <c r="C485" i="1"/>
  <c r="J484" i="1"/>
  <c r="K484" i="1" s="1"/>
  <c r="I484" i="1"/>
  <c r="F484" i="1"/>
  <c r="C484" i="1"/>
  <c r="J483" i="1"/>
  <c r="K483" i="1" s="1"/>
  <c r="I483" i="1"/>
  <c r="F483" i="1"/>
  <c r="C483" i="1"/>
  <c r="J482" i="1"/>
  <c r="K482" i="1" s="1"/>
  <c r="I482" i="1"/>
  <c r="F482" i="1"/>
  <c r="C482" i="1"/>
  <c r="K481" i="1"/>
  <c r="J481" i="1"/>
  <c r="I481" i="1"/>
  <c r="F481" i="1"/>
  <c r="C481" i="1"/>
  <c r="J480" i="1"/>
  <c r="K480" i="1" s="1"/>
  <c r="I480" i="1"/>
  <c r="F480" i="1"/>
  <c r="C480" i="1"/>
  <c r="K479" i="1"/>
  <c r="J479" i="1"/>
  <c r="I479" i="1"/>
  <c r="F479" i="1"/>
  <c r="C479" i="1"/>
  <c r="J478" i="1"/>
  <c r="K478" i="1" s="1"/>
  <c r="I478" i="1"/>
  <c r="F478" i="1"/>
  <c r="C478" i="1"/>
  <c r="K477" i="1"/>
  <c r="J477" i="1"/>
  <c r="I477" i="1"/>
  <c r="F477" i="1"/>
  <c r="C477" i="1"/>
  <c r="J476" i="1"/>
  <c r="K476" i="1" s="1"/>
  <c r="I476" i="1"/>
  <c r="F476" i="1"/>
  <c r="C476" i="1"/>
  <c r="J475" i="1"/>
  <c r="K475" i="1" s="1"/>
  <c r="I475" i="1"/>
  <c r="F475" i="1"/>
  <c r="C475" i="1"/>
  <c r="K474" i="1"/>
  <c r="J474" i="1"/>
  <c r="I474" i="1"/>
  <c r="F474" i="1"/>
  <c r="C474" i="1"/>
  <c r="K473" i="1"/>
  <c r="J473" i="1"/>
  <c r="I473" i="1"/>
  <c r="F473" i="1"/>
  <c r="C473" i="1"/>
  <c r="J472" i="1"/>
  <c r="K472" i="1" s="1"/>
  <c r="I472" i="1"/>
  <c r="F472" i="1"/>
  <c r="C472" i="1"/>
  <c r="J471" i="1"/>
  <c r="K471" i="1" s="1"/>
  <c r="I471" i="1"/>
  <c r="F471" i="1"/>
  <c r="C471" i="1"/>
  <c r="J470" i="1"/>
  <c r="K470" i="1" s="1"/>
  <c r="I470" i="1"/>
  <c r="F470" i="1"/>
  <c r="C470" i="1"/>
  <c r="K469" i="1"/>
  <c r="J469" i="1"/>
  <c r="I469" i="1"/>
  <c r="F469" i="1"/>
  <c r="C469" i="1"/>
  <c r="J468" i="1"/>
  <c r="K468" i="1" s="1"/>
  <c r="I468" i="1"/>
  <c r="F468" i="1"/>
  <c r="C468" i="1"/>
  <c r="J467" i="1"/>
  <c r="K467" i="1" s="1"/>
  <c r="I467" i="1"/>
  <c r="F467" i="1"/>
  <c r="C467" i="1"/>
  <c r="J466" i="1"/>
  <c r="K466" i="1" s="1"/>
  <c r="I466" i="1"/>
  <c r="F466" i="1"/>
  <c r="C466" i="1"/>
  <c r="K465" i="1"/>
  <c r="J465" i="1"/>
  <c r="I465" i="1"/>
  <c r="F465" i="1"/>
  <c r="C465" i="1"/>
  <c r="J464" i="1"/>
  <c r="K464" i="1" s="1"/>
  <c r="I464" i="1"/>
  <c r="F464" i="1"/>
  <c r="C464" i="1"/>
  <c r="K463" i="1"/>
  <c r="J463" i="1"/>
  <c r="I463" i="1"/>
  <c r="F463" i="1"/>
  <c r="C463" i="1"/>
  <c r="J462" i="1"/>
  <c r="K462" i="1" s="1"/>
  <c r="I462" i="1"/>
  <c r="F462" i="1"/>
  <c r="C462" i="1"/>
  <c r="K461" i="1"/>
  <c r="J461" i="1"/>
  <c r="I461" i="1"/>
  <c r="F461" i="1"/>
  <c r="C461" i="1"/>
  <c r="J460" i="1"/>
  <c r="K460" i="1" s="1"/>
  <c r="I460" i="1"/>
  <c r="F460" i="1"/>
  <c r="C460" i="1"/>
  <c r="J459" i="1"/>
  <c r="K459" i="1" s="1"/>
  <c r="I459" i="1"/>
  <c r="F459" i="1"/>
  <c r="C459" i="1"/>
  <c r="K458" i="1"/>
  <c r="J458" i="1"/>
  <c r="I458" i="1"/>
  <c r="F458" i="1"/>
  <c r="C458" i="1"/>
  <c r="K457" i="1"/>
  <c r="J457" i="1"/>
  <c r="I457" i="1"/>
  <c r="F457" i="1"/>
  <c r="C457" i="1"/>
  <c r="J456" i="1"/>
  <c r="K456" i="1" s="1"/>
  <c r="I456" i="1"/>
  <c r="F456" i="1"/>
  <c r="C456" i="1"/>
  <c r="J455" i="1"/>
  <c r="K455" i="1" s="1"/>
  <c r="I455" i="1"/>
  <c r="F455" i="1"/>
  <c r="C455" i="1"/>
  <c r="J454" i="1"/>
  <c r="K454" i="1" s="1"/>
  <c r="I454" i="1"/>
  <c r="F454" i="1"/>
  <c r="C454" i="1"/>
  <c r="K453" i="1"/>
  <c r="J453" i="1"/>
  <c r="I453" i="1"/>
  <c r="F453" i="1"/>
  <c r="C453" i="1"/>
  <c r="J452" i="1"/>
  <c r="K452" i="1" s="1"/>
  <c r="I452" i="1"/>
  <c r="F452" i="1"/>
  <c r="C452" i="1"/>
  <c r="J451" i="1"/>
  <c r="K451" i="1" s="1"/>
  <c r="I451" i="1"/>
  <c r="F451" i="1"/>
  <c r="C451" i="1"/>
  <c r="J450" i="1"/>
  <c r="K450" i="1" s="1"/>
  <c r="I450" i="1"/>
  <c r="F450" i="1"/>
  <c r="C450" i="1"/>
  <c r="K449" i="1"/>
  <c r="J449" i="1"/>
  <c r="I449" i="1"/>
  <c r="F449" i="1"/>
  <c r="C449" i="1"/>
  <c r="J448" i="1"/>
  <c r="K448" i="1" s="1"/>
  <c r="I448" i="1"/>
  <c r="F448" i="1"/>
  <c r="C448" i="1"/>
  <c r="K447" i="1"/>
  <c r="J447" i="1"/>
  <c r="I447" i="1"/>
  <c r="F447" i="1"/>
  <c r="C447" i="1"/>
  <c r="J446" i="1"/>
  <c r="K446" i="1" s="1"/>
  <c r="I446" i="1"/>
  <c r="F446" i="1"/>
  <c r="C446" i="1"/>
  <c r="K445" i="1"/>
  <c r="J445" i="1"/>
  <c r="I445" i="1"/>
  <c r="F445" i="1"/>
  <c r="C445" i="1"/>
  <c r="J444" i="1"/>
  <c r="K444" i="1" s="1"/>
  <c r="I444" i="1"/>
  <c r="F444" i="1"/>
  <c r="C444" i="1"/>
  <c r="J443" i="1"/>
  <c r="K443" i="1" s="1"/>
  <c r="I443" i="1"/>
  <c r="F443" i="1"/>
  <c r="C443" i="1"/>
  <c r="K442" i="1"/>
  <c r="J442" i="1"/>
  <c r="I442" i="1"/>
  <c r="F442" i="1"/>
  <c r="C442" i="1"/>
  <c r="K441" i="1"/>
  <c r="J441" i="1"/>
  <c r="I441" i="1"/>
  <c r="F441" i="1"/>
  <c r="C441" i="1"/>
  <c r="J440" i="1"/>
  <c r="K440" i="1" s="1"/>
  <c r="I440" i="1"/>
  <c r="F440" i="1"/>
  <c r="C440" i="1"/>
  <c r="J439" i="1"/>
  <c r="K439" i="1" s="1"/>
  <c r="I439" i="1"/>
  <c r="F439" i="1"/>
  <c r="C439" i="1"/>
  <c r="J438" i="1"/>
  <c r="K438" i="1" s="1"/>
  <c r="I438" i="1"/>
  <c r="F438" i="1"/>
  <c r="C438" i="1"/>
  <c r="K437" i="1"/>
  <c r="J437" i="1"/>
  <c r="I437" i="1"/>
  <c r="F437" i="1"/>
  <c r="C437" i="1"/>
  <c r="J436" i="1"/>
  <c r="K436" i="1" s="1"/>
  <c r="I436" i="1"/>
  <c r="F436" i="1"/>
  <c r="C436" i="1"/>
  <c r="J435" i="1"/>
  <c r="K435" i="1" s="1"/>
  <c r="I435" i="1"/>
  <c r="F435" i="1"/>
  <c r="C435" i="1"/>
  <c r="J434" i="1"/>
  <c r="K434" i="1" s="1"/>
  <c r="I434" i="1"/>
  <c r="F434" i="1"/>
  <c r="C434" i="1"/>
  <c r="K433" i="1"/>
  <c r="J433" i="1"/>
  <c r="I433" i="1"/>
  <c r="F433" i="1"/>
  <c r="C433" i="1"/>
  <c r="J432" i="1"/>
  <c r="K432" i="1" s="1"/>
  <c r="I432" i="1"/>
  <c r="F432" i="1"/>
  <c r="C432" i="1"/>
  <c r="K431" i="1"/>
  <c r="J431" i="1"/>
  <c r="I431" i="1"/>
  <c r="F431" i="1"/>
  <c r="C431" i="1"/>
  <c r="J430" i="1"/>
  <c r="K430" i="1" s="1"/>
  <c r="I430" i="1"/>
  <c r="F430" i="1"/>
  <c r="C430" i="1"/>
  <c r="K429" i="1"/>
  <c r="J429" i="1"/>
  <c r="I429" i="1"/>
  <c r="F429" i="1"/>
  <c r="C429" i="1"/>
  <c r="J428" i="1"/>
  <c r="K428" i="1" s="1"/>
  <c r="I428" i="1"/>
  <c r="F428" i="1"/>
  <c r="C428" i="1"/>
  <c r="J427" i="1"/>
  <c r="K427" i="1" s="1"/>
  <c r="I427" i="1"/>
  <c r="F427" i="1"/>
  <c r="C427" i="1"/>
  <c r="K426" i="1"/>
  <c r="J426" i="1"/>
  <c r="I426" i="1"/>
  <c r="F426" i="1"/>
  <c r="C426" i="1"/>
  <c r="K425" i="1"/>
  <c r="J425" i="1"/>
  <c r="I425" i="1"/>
  <c r="F425" i="1"/>
  <c r="C425" i="1"/>
  <c r="J424" i="1"/>
  <c r="K424" i="1" s="1"/>
  <c r="I424" i="1"/>
  <c r="F424" i="1"/>
  <c r="C424" i="1"/>
  <c r="J423" i="1"/>
  <c r="K423" i="1" s="1"/>
  <c r="I423" i="1"/>
  <c r="F423" i="1"/>
  <c r="C423" i="1"/>
  <c r="J422" i="1"/>
  <c r="K422" i="1" s="1"/>
  <c r="I422" i="1"/>
  <c r="F422" i="1"/>
  <c r="C422" i="1"/>
  <c r="K421" i="1"/>
  <c r="J421" i="1"/>
  <c r="I421" i="1"/>
  <c r="F421" i="1"/>
  <c r="C421" i="1"/>
  <c r="J420" i="1"/>
  <c r="K420" i="1" s="1"/>
  <c r="I420" i="1"/>
  <c r="F420" i="1"/>
  <c r="C420" i="1"/>
  <c r="J419" i="1"/>
  <c r="K419" i="1" s="1"/>
  <c r="I419" i="1"/>
  <c r="F419" i="1"/>
  <c r="C419" i="1"/>
  <c r="J418" i="1"/>
  <c r="K418" i="1" s="1"/>
  <c r="I418" i="1"/>
  <c r="F418" i="1"/>
  <c r="C418" i="1"/>
  <c r="K417" i="1"/>
  <c r="J417" i="1"/>
  <c r="I417" i="1"/>
  <c r="F417" i="1"/>
  <c r="C417" i="1"/>
  <c r="J416" i="1"/>
  <c r="K416" i="1" s="1"/>
  <c r="I416" i="1"/>
  <c r="F416" i="1"/>
  <c r="C416" i="1"/>
  <c r="K415" i="1"/>
  <c r="J415" i="1"/>
  <c r="I415" i="1"/>
  <c r="F415" i="1"/>
  <c r="C415" i="1"/>
  <c r="J414" i="1"/>
  <c r="K414" i="1" s="1"/>
  <c r="I414" i="1"/>
  <c r="F414" i="1"/>
  <c r="C414" i="1"/>
  <c r="K413" i="1"/>
  <c r="J413" i="1"/>
  <c r="I413" i="1"/>
  <c r="F413" i="1"/>
  <c r="C413" i="1"/>
  <c r="J412" i="1"/>
  <c r="K412" i="1" s="1"/>
  <c r="I412" i="1"/>
  <c r="F412" i="1"/>
  <c r="C412" i="1"/>
  <c r="J411" i="1"/>
  <c r="K411" i="1" s="1"/>
  <c r="I411" i="1"/>
  <c r="F411" i="1"/>
  <c r="C411" i="1"/>
  <c r="K410" i="1"/>
  <c r="J410" i="1"/>
  <c r="I410" i="1"/>
  <c r="F410" i="1"/>
  <c r="C410" i="1"/>
  <c r="K409" i="1"/>
  <c r="J409" i="1"/>
  <c r="I409" i="1"/>
  <c r="F409" i="1"/>
  <c r="C409" i="1"/>
  <c r="J408" i="1"/>
  <c r="K408" i="1" s="1"/>
  <c r="I408" i="1"/>
  <c r="F408" i="1"/>
  <c r="C408" i="1"/>
  <c r="J407" i="1"/>
  <c r="K407" i="1" s="1"/>
  <c r="I407" i="1"/>
  <c r="F407" i="1"/>
  <c r="C407" i="1"/>
  <c r="J406" i="1"/>
  <c r="K406" i="1" s="1"/>
  <c r="I406" i="1"/>
  <c r="F406" i="1"/>
  <c r="C406" i="1"/>
  <c r="K405" i="1"/>
  <c r="J405" i="1"/>
  <c r="I405" i="1"/>
  <c r="F405" i="1"/>
  <c r="C405" i="1"/>
  <c r="J404" i="1"/>
  <c r="K404" i="1" s="1"/>
  <c r="I404" i="1"/>
  <c r="F404" i="1"/>
  <c r="C404" i="1"/>
  <c r="J403" i="1"/>
  <c r="K403" i="1" s="1"/>
  <c r="I403" i="1"/>
  <c r="F403" i="1"/>
  <c r="C403" i="1"/>
  <c r="J402" i="1"/>
  <c r="K402" i="1" s="1"/>
  <c r="I402" i="1"/>
  <c r="F402" i="1"/>
  <c r="C402" i="1"/>
  <c r="K401" i="1"/>
  <c r="J401" i="1"/>
  <c r="I401" i="1"/>
  <c r="F401" i="1"/>
  <c r="C401" i="1"/>
  <c r="J400" i="1"/>
  <c r="K400" i="1" s="1"/>
  <c r="I400" i="1"/>
  <c r="F400" i="1"/>
  <c r="C400" i="1"/>
  <c r="K399" i="1"/>
  <c r="J399" i="1"/>
  <c r="I399" i="1"/>
  <c r="F399" i="1"/>
  <c r="C399" i="1"/>
  <c r="J398" i="1"/>
  <c r="K398" i="1" s="1"/>
  <c r="I398" i="1"/>
  <c r="F398" i="1"/>
  <c r="C398" i="1"/>
  <c r="K397" i="1"/>
  <c r="J397" i="1"/>
  <c r="I397" i="1"/>
  <c r="F397" i="1"/>
  <c r="C397" i="1"/>
  <c r="J396" i="1"/>
  <c r="K396" i="1" s="1"/>
  <c r="I396" i="1"/>
  <c r="F396" i="1"/>
  <c r="C396" i="1"/>
  <c r="J395" i="1"/>
  <c r="K395" i="1" s="1"/>
  <c r="I395" i="1"/>
  <c r="F395" i="1"/>
  <c r="C395" i="1"/>
  <c r="K394" i="1"/>
  <c r="J394" i="1"/>
  <c r="I394" i="1"/>
  <c r="F394" i="1"/>
  <c r="C394" i="1"/>
  <c r="K393" i="1"/>
  <c r="J393" i="1"/>
  <c r="I393" i="1"/>
  <c r="F393" i="1"/>
  <c r="C393" i="1"/>
  <c r="J392" i="1"/>
  <c r="K392" i="1" s="1"/>
  <c r="I392" i="1"/>
  <c r="F392" i="1"/>
  <c r="C392" i="1"/>
  <c r="J391" i="1"/>
  <c r="K391" i="1" s="1"/>
  <c r="I391" i="1"/>
  <c r="F391" i="1"/>
  <c r="C391" i="1"/>
  <c r="J390" i="1"/>
  <c r="K390" i="1" s="1"/>
  <c r="I390" i="1"/>
  <c r="F390" i="1"/>
  <c r="C390" i="1"/>
  <c r="K389" i="1"/>
  <c r="J389" i="1"/>
  <c r="I389" i="1"/>
  <c r="F389" i="1"/>
  <c r="C389" i="1"/>
  <c r="J388" i="1"/>
  <c r="K388" i="1" s="1"/>
  <c r="I388" i="1"/>
  <c r="F388" i="1"/>
  <c r="C388" i="1"/>
  <c r="J387" i="1"/>
  <c r="K387" i="1" s="1"/>
  <c r="I387" i="1"/>
  <c r="F387" i="1"/>
  <c r="C387" i="1"/>
  <c r="J386" i="1"/>
  <c r="K386" i="1" s="1"/>
  <c r="I386" i="1"/>
  <c r="F386" i="1"/>
  <c r="C386" i="1"/>
  <c r="K385" i="1"/>
  <c r="J385" i="1"/>
  <c r="I385" i="1"/>
  <c r="F385" i="1"/>
  <c r="C385" i="1"/>
  <c r="J384" i="1"/>
  <c r="K384" i="1" s="1"/>
  <c r="I384" i="1"/>
  <c r="F384" i="1"/>
  <c r="C384" i="1"/>
  <c r="K383" i="1"/>
  <c r="J383" i="1"/>
  <c r="I383" i="1"/>
  <c r="F383" i="1"/>
  <c r="C383" i="1"/>
  <c r="J382" i="1"/>
  <c r="K382" i="1" s="1"/>
  <c r="I382" i="1"/>
  <c r="F382" i="1"/>
  <c r="C382" i="1"/>
  <c r="K381" i="1"/>
  <c r="J381" i="1"/>
  <c r="I381" i="1"/>
  <c r="F381" i="1"/>
  <c r="C381" i="1"/>
  <c r="J380" i="1"/>
  <c r="K380" i="1" s="1"/>
  <c r="I380" i="1"/>
  <c r="F380" i="1"/>
  <c r="C380" i="1"/>
  <c r="J379" i="1"/>
  <c r="K379" i="1" s="1"/>
  <c r="I379" i="1"/>
  <c r="F379" i="1"/>
  <c r="C379" i="1"/>
  <c r="K378" i="1"/>
  <c r="J378" i="1"/>
  <c r="I378" i="1"/>
  <c r="F378" i="1"/>
  <c r="C378" i="1"/>
  <c r="K377" i="1"/>
  <c r="J377" i="1"/>
  <c r="I377" i="1"/>
  <c r="F377" i="1"/>
  <c r="C377" i="1"/>
  <c r="J376" i="1"/>
  <c r="K376" i="1" s="1"/>
  <c r="I376" i="1"/>
  <c r="F376" i="1"/>
  <c r="C376" i="1"/>
  <c r="J375" i="1"/>
  <c r="K375" i="1" s="1"/>
  <c r="I375" i="1"/>
  <c r="F375" i="1"/>
  <c r="C375" i="1"/>
  <c r="J374" i="1"/>
  <c r="K374" i="1" s="1"/>
  <c r="I374" i="1"/>
  <c r="F374" i="1"/>
  <c r="C374" i="1"/>
  <c r="K373" i="1"/>
  <c r="J373" i="1"/>
  <c r="I373" i="1"/>
  <c r="F373" i="1"/>
  <c r="C373" i="1"/>
  <c r="J372" i="1"/>
  <c r="K372" i="1" s="1"/>
  <c r="I372" i="1"/>
  <c r="F372" i="1"/>
  <c r="C372" i="1"/>
  <c r="J371" i="1"/>
  <c r="K371" i="1" s="1"/>
  <c r="I371" i="1"/>
  <c r="F371" i="1"/>
  <c r="C371" i="1"/>
  <c r="J370" i="1"/>
  <c r="K370" i="1" s="1"/>
  <c r="I370" i="1"/>
  <c r="F370" i="1"/>
  <c r="C370" i="1"/>
  <c r="K369" i="1"/>
  <c r="J369" i="1"/>
  <c r="I369" i="1"/>
  <c r="F369" i="1"/>
  <c r="C369" i="1"/>
  <c r="J368" i="1"/>
  <c r="K368" i="1" s="1"/>
  <c r="I368" i="1"/>
  <c r="F368" i="1"/>
  <c r="C368" i="1"/>
  <c r="K367" i="1"/>
  <c r="J367" i="1"/>
  <c r="I367" i="1"/>
  <c r="F367" i="1"/>
  <c r="C367" i="1"/>
  <c r="J366" i="1"/>
  <c r="K366" i="1" s="1"/>
  <c r="I366" i="1"/>
  <c r="F366" i="1"/>
  <c r="C366" i="1"/>
  <c r="K365" i="1"/>
  <c r="J365" i="1"/>
  <c r="I365" i="1"/>
  <c r="F365" i="1"/>
  <c r="C365" i="1"/>
  <c r="J364" i="1"/>
  <c r="K364" i="1" s="1"/>
  <c r="I364" i="1"/>
  <c r="F364" i="1"/>
  <c r="C364" i="1"/>
  <c r="J363" i="1"/>
  <c r="K363" i="1" s="1"/>
  <c r="I363" i="1"/>
  <c r="F363" i="1"/>
  <c r="C363" i="1"/>
  <c r="K362" i="1"/>
  <c r="J362" i="1"/>
  <c r="I362" i="1"/>
  <c r="F362" i="1"/>
  <c r="C362" i="1"/>
  <c r="K361" i="1"/>
  <c r="J361" i="1"/>
  <c r="I361" i="1"/>
  <c r="F361" i="1"/>
  <c r="C361" i="1"/>
  <c r="J360" i="1"/>
  <c r="K360" i="1" s="1"/>
  <c r="I360" i="1"/>
  <c r="F360" i="1"/>
  <c r="C360" i="1"/>
  <c r="J359" i="1"/>
  <c r="K359" i="1" s="1"/>
  <c r="I359" i="1"/>
  <c r="F359" i="1"/>
  <c r="C359" i="1"/>
  <c r="J358" i="1"/>
  <c r="K358" i="1" s="1"/>
  <c r="I358" i="1"/>
  <c r="F358" i="1"/>
  <c r="C358" i="1"/>
  <c r="K357" i="1"/>
  <c r="J357" i="1"/>
  <c r="I357" i="1"/>
  <c r="F357" i="1"/>
  <c r="C357" i="1"/>
  <c r="J356" i="1"/>
  <c r="K356" i="1" s="1"/>
  <c r="I356" i="1"/>
  <c r="F356" i="1"/>
  <c r="C356" i="1"/>
  <c r="J355" i="1"/>
  <c r="K355" i="1" s="1"/>
  <c r="I355" i="1"/>
  <c r="F355" i="1"/>
  <c r="C355" i="1"/>
  <c r="J354" i="1"/>
  <c r="K354" i="1" s="1"/>
  <c r="I354" i="1"/>
  <c r="F354" i="1"/>
  <c r="C354" i="1"/>
  <c r="K353" i="1"/>
  <c r="J353" i="1"/>
  <c r="I353" i="1"/>
  <c r="F353" i="1"/>
  <c r="C353" i="1"/>
  <c r="J352" i="1"/>
  <c r="K352" i="1" s="1"/>
  <c r="I352" i="1"/>
  <c r="F352" i="1"/>
  <c r="C352" i="1"/>
  <c r="K351" i="1"/>
  <c r="J351" i="1"/>
  <c r="I351" i="1"/>
  <c r="F351" i="1"/>
  <c r="C351" i="1"/>
  <c r="J350" i="1"/>
  <c r="K350" i="1" s="1"/>
  <c r="I350" i="1"/>
  <c r="F350" i="1"/>
  <c r="C350" i="1"/>
  <c r="J349" i="1"/>
  <c r="K349" i="1" s="1"/>
  <c r="I349" i="1"/>
  <c r="F349" i="1"/>
  <c r="C349" i="1"/>
  <c r="J348" i="1"/>
  <c r="K348" i="1" s="1"/>
  <c r="I348" i="1"/>
  <c r="F348" i="1"/>
  <c r="C348" i="1"/>
  <c r="K347" i="1"/>
  <c r="J347" i="1"/>
  <c r="I347" i="1"/>
  <c r="F347" i="1"/>
  <c r="C347" i="1"/>
  <c r="J346" i="1"/>
  <c r="K346" i="1" s="1"/>
  <c r="I346" i="1"/>
  <c r="F346" i="1"/>
  <c r="C346" i="1"/>
  <c r="J345" i="1"/>
  <c r="K345" i="1" s="1"/>
  <c r="I345" i="1"/>
  <c r="F345" i="1"/>
  <c r="C345" i="1"/>
  <c r="J344" i="1"/>
  <c r="K344" i="1" s="1"/>
  <c r="I344" i="1"/>
  <c r="F344" i="1"/>
  <c r="C344" i="1"/>
  <c r="K343" i="1"/>
  <c r="J343" i="1"/>
  <c r="I343" i="1"/>
  <c r="F343" i="1"/>
  <c r="C343" i="1"/>
  <c r="J342" i="1"/>
  <c r="K342" i="1" s="1"/>
  <c r="I342" i="1"/>
  <c r="F342" i="1"/>
  <c r="C342" i="1"/>
  <c r="J341" i="1"/>
  <c r="K341" i="1" s="1"/>
  <c r="I341" i="1"/>
  <c r="F341" i="1"/>
  <c r="C341" i="1"/>
  <c r="J340" i="1"/>
  <c r="K340" i="1" s="1"/>
  <c r="I340" i="1"/>
  <c r="F340" i="1"/>
  <c r="C340" i="1"/>
  <c r="K339" i="1"/>
  <c r="J339" i="1"/>
  <c r="I339" i="1"/>
  <c r="F339" i="1"/>
  <c r="C339" i="1"/>
  <c r="J338" i="1"/>
  <c r="K338" i="1" s="1"/>
  <c r="I338" i="1"/>
  <c r="F338" i="1"/>
  <c r="C338" i="1"/>
  <c r="J337" i="1"/>
  <c r="K337" i="1" s="1"/>
  <c r="I337" i="1"/>
  <c r="F337" i="1"/>
  <c r="C337" i="1"/>
  <c r="J336" i="1"/>
  <c r="K336" i="1" s="1"/>
  <c r="I336" i="1"/>
  <c r="F336" i="1"/>
  <c r="C336" i="1"/>
  <c r="K335" i="1"/>
  <c r="J335" i="1"/>
  <c r="I335" i="1"/>
  <c r="F335" i="1"/>
  <c r="C335" i="1"/>
  <c r="J334" i="1"/>
  <c r="K334" i="1" s="1"/>
  <c r="I334" i="1"/>
  <c r="F334" i="1"/>
  <c r="C334" i="1"/>
  <c r="J333" i="1"/>
  <c r="K333" i="1" s="1"/>
  <c r="I333" i="1"/>
  <c r="F333" i="1"/>
  <c r="C333" i="1"/>
  <c r="J332" i="1"/>
  <c r="K332" i="1" s="1"/>
  <c r="I332" i="1"/>
  <c r="F332" i="1"/>
  <c r="C332" i="1"/>
  <c r="K331" i="1"/>
  <c r="J331" i="1"/>
  <c r="I331" i="1"/>
  <c r="F331" i="1"/>
  <c r="C331" i="1"/>
  <c r="J330" i="1"/>
  <c r="K330" i="1" s="1"/>
  <c r="I330" i="1"/>
  <c r="F330" i="1"/>
  <c r="C330" i="1"/>
  <c r="J329" i="1"/>
  <c r="K329" i="1" s="1"/>
  <c r="I329" i="1"/>
  <c r="F329" i="1"/>
  <c r="C329" i="1"/>
  <c r="J328" i="1"/>
  <c r="K328" i="1" s="1"/>
  <c r="I328" i="1"/>
  <c r="F328" i="1"/>
  <c r="C328" i="1"/>
  <c r="K327" i="1"/>
  <c r="J327" i="1"/>
  <c r="I327" i="1"/>
  <c r="F327" i="1"/>
  <c r="C327" i="1"/>
  <c r="J326" i="1"/>
  <c r="K326" i="1" s="1"/>
  <c r="I326" i="1"/>
  <c r="F326" i="1"/>
  <c r="C326" i="1"/>
  <c r="J325" i="1"/>
  <c r="K325" i="1" s="1"/>
  <c r="I325" i="1"/>
  <c r="F325" i="1"/>
  <c r="C325" i="1"/>
  <c r="J324" i="1"/>
  <c r="K324" i="1" s="1"/>
  <c r="I324" i="1"/>
  <c r="F324" i="1"/>
  <c r="C324" i="1"/>
  <c r="K323" i="1"/>
  <c r="J323" i="1"/>
  <c r="I323" i="1"/>
  <c r="F323" i="1"/>
  <c r="C323" i="1"/>
  <c r="J322" i="1"/>
  <c r="K322" i="1" s="1"/>
  <c r="I322" i="1"/>
  <c r="F322" i="1"/>
  <c r="C322" i="1"/>
  <c r="J321" i="1"/>
  <c r="K321" i="1" s="1"/>
  <c r="I321" i="1"/>
  <c r="F321" i="1"/>
  <c r="C321" i="1"/>
  <c r="J320" i="1"/>
  <c r="K320" i="1" s="1"/>
  <c r="I320" i="1"/>
  <c r="F320" i="1"/>
  <c r="C320" i="1"/>
  <c r="K319" i="1"/>
  <c r="J319" i="1"/>
  <c r="I319" i="1"/>
  <c r="F319" i="1"/>
  <c r="C319" i="1"/>
  <c r="J318" i="1"/>
  <c r="K318" i="1" s="1"/>
  <c r="I318" i="1"/>
  <c r="F318" i="1"/>
  <c r="C318" i="1"/>
  <c r="J317" i="1"/>
  <c r="K317" i="1" s="1"/>
  <c r="I317" i="1"/>
  <c r="F317" i="1"/>
  <c r="C317" i="1"/>
  <c r="J316" i="1"/>
  <c r="K316" i="1" s="1"/>
  <c r="I316" i="1"/>
  <c r="F316" i="1"/>
  <c r="C316" i="1"/>
  <c r="K315" i="1"/>
  <c r="J315" i="1"/>
  <c r="I315" i="1"/>
  <c r="F315" i="1"/>
  <c r="C315" i="1"/>
  <c r="J314" i="1"/>
  <c r="K314" i="1" s="1"/>
  <c r="I314" i="1"/>
  <c r="F314" i="1"/>
  <c r="C314" i="1"/>
  <c r="J313" i="1"/>
  <c r="K313" i="1" s="1"/>
  <c r="I313" i="1"/>
  <c r="F313" i="1"/>
  <c r="C313" i="1"/>
  <c r="J312" i="1"/>
  <c r="K312" i="1" s="1"/>
  <c r="I312" i="1"/>
  <c r="F312" i="1"/>
  <c r="C312" i="1"/>
  <c r="K311" i="1"/>
  <c r="J311" i="1"/>
  <c r="I311" i="1"/>
  <c r="F311" i="1"/>
  <c r="C311" i="1"/>
  <c r="J310" i="1"/>
  <c r="K310" i="1" s="1"/>
  <c r="I310" i="1"/>
  <c r="F310" i="1"/>
  <c r="C310" i="1"/>
  <c r="J309" i="1"/>
  <c r="K309" i="1" s="1"/>
  <c r="I309" i="1"/>
  <c r="F309" i="1"/>
  <c r="C309" i="1"/>
  <c r="J308" i="1"/>
  <c r="K308" i="1" s="1"/>
  <c r="I308" i="1"/>
  <c r="F308" i="1"/>
  <c r="C308" i="1"/>
  <c r="K307" i="1"/>
  <c r="J307" i="1"/>
  <c r="I307" i="1"/>
  <c r="F307" i="1"/>
  <c r="C307" i="1"/>
  <c r="J306" i="1"/>
  <c r="K306" i="1" s="1"/>
  <c r="I306" i="1"/>
  <c r="F306" i="1"/>
  <c r="C306" i="1"/>
  <c r="J305" i="1"/>
  <c r="K305" i="1" s="1"/>
  <c r="I305" i="1"/>
  <c r="F305" i="1"/>
  <c r="C305" i="1"/>
  <c r="J304" i="1"/>
  <c r="K304" i="1" s="1"/>
  <c r="I304" i="1"/>
  <c r="F304" i="1"/>
  <c r="C304" i="1"/>
  <c r="K303" i="1"/>
  <c r="J303" i="1"/>
  <c r="I303" i="1"/>
  <c r="F303" i="1"/>
  <c r="C303" i="1"/>
  <c r="J302" i="1"/>
  <c r="K302" i="1" s="1"/>
  <c r="I302" i="1"/>
  <c r="F302" i="1"/>
  <c r="C302" i="1"/>
  <c r="J301" i="1"/>
  <c r="K301" i="1" s="1"/>
  <c r="I301" i="1"/>
  <c r="F301" i="1"/>
  <c r="C301" i="1"/>
  <c r="J300" i="1"/>
  <c r="K300" i="1" s="1"/>
  <c r="I300" i="1"/>
  <c r="F300" i="1"/>
  <c r="C300" i="1"/>
  <c r="K299" i="1"/>
  <c r="J299" i="1"/>
  <c r="I299" i="1"/>
  <c r="F299" i="1"/>
  <c r="C299" i="1"/>
  <c r="J298" i="1"/>
  <c r="K298" i="1" s="1"/>
  <c r="I298" i="1"/>
  <c r="F298" i="1"/>
  <c r="C298" i="1"/>
  <c r="J297" i="1"/>
  <c r="K297" i="1" s="1"/>
  <c r="I297" i="1"/>
  <c r="F297" i="1"/>
  <c r="C297" i="1"/>
  <c r="J296" i="1"/>
  <c r="K296" i="1" s="1"/>
  <c r="I296" i="1"/>
  <c r="F296" i="1"/>
  <c r="C296" i="1"/>
  <c r="K295" i="1"/>
  <c r="J295" i="1"/>
  <c r="I295" i="1"/>
  <c r="F295" i="1"/>
  <c r="C295" i="1"/>
  <c r="J294" i="1"/>
  <c r="K294" i="1" s="1"/>
  <c r="I294" i="1"/>
  <c r="F294" i="1"/>
  <c r="C294" i="1"/>
  <c r="J293" i="1"/>
  <c r="K293" i="1" s="1"/>
  <c r="I293" i="1"/>
  <c r="F293" i="1"/>
  <c r="C293" i="1"/>
  <c r="J292" i="1"/>
  <c r="K292" i="1" s="1"/>
  <c r="I292" i="1"/>
  <c r="F292" i="1"/>
  <c r="C292" i="1"/>
  <c r="K291" i="1"/>
  <c r="J291" i="1"/>
  <c r="I291" i="1"/>
  <c r="F291" i="1"/>
  <c r="C291" i="1"/>
  <c r="J290" i="1"/>
  <c r="K290" i="1" s="1"/>
  <c r="I290" i="1"/>
  <c r="F290" i="1"/>
  <c r="C290" i="1"/>
  <c r="J289" i="1"/>
  <c r="K289" i="1" s="1"/>
  <c r="I289" i="1"/>
  <c r="F289" i="1"/>
  <c r="C289" i="1"/>
  <c r="J288" i="1"/>
  <c r="K288" i="1" s="1"/>
  <c r="I288" i="1"/>
  <c r="F288" i="1"/>
  <c r="C288" i="1"/>
  <c r="K287" i="1"/>
  <c r="J287" i="1"/>
  <c r="I287" i="1"/>
  <c r="F287" i="1"/>
  <c r="C287" i="1"/>
  <c r="J286" i="1"/>
  <c r="K286" i="1" s="1"/>
  <c r="I286" i="1"/>
  <c r="F286" i="1"/>
  <c r="C286" i="1"/>
  <c r="J285" i="1"/>
  <c r="K285" i="1" s="1"/>
  <c r="I285" i="1"/>
  <c r="F285" i="1"/>
  <c r="C285" i="1"/>
  <c r="J284" i="1"/>
  <c r="K284" i="1" s="1"/>
  <c r="I284" i="1"/>
  <c r="F284" i="1"/>
  <c r="C284" i="1"/>
  <c r="K283" i="1"/>
  <c r="J283" i="1"/>
  <c r="I283" i="1"/>
  <c r="F283" i="1"/>
  <c r="C283" i="1"/>
  <c r="J282" i="1"/>
  <c r="K282" i="1" s="1"/>
  <c r="I282" i="1"/>
  <c r="F282" i="1"/>
  <c r="C282" i="1"/>
  <c r="J281" i="1"/>
  <c r="K281" i="1" s="1"/>
  <c r="I281" i="1"/>
  <c r="F281" i="1"/>
  <c r="C281" i="1"/>
  <c r="J280" i="1"/>
  <c r="K280" i="1" s="1"/>
  <c r="I280" i="1"/>
  <c r="F280" i="1"/>
  <c r="C280" i="1"/>
  <c r="K279" i="1"/>
  <c r="J279" i="1"/>
  <c r="I279" i="1"/>
  <c r="F279" i="1"/>
  <c r="C279" i="1"/>
  <c r="J278" i="1"/>
  <c r="K278" i="1" s="1"/>
  <c r="I278" i="1"/>
  <c r="F278" i="1"/>
  <c r="C278" i="1"/>
  <c r="J277" i="1"/>
  <c r="K277" i="1" s="1"/>
  <c r="I277" i="1"/>
  <c r="F277" i="1"/>
  <c r="C277" i="1"/>
  <c r="J276" i="1"/>
  <c r="K276" i="1" s="1"/>
  <c r="I276" i="1"/>
  <c r="F276" i="1"/>
  <c r="C276" i="1"/>
  <c r="K275" i="1"/>
  <c r="J275" i="1"/>
  <c r="I275" i="1"/>
  <c r="F275" i="1"/>
  <c r="C275" i="1"/>
  <c r="J274" i="1"/>
  <c r="K274" i="1" s="1"/>
  <c r="I274" i="1"/>
  <c r="F274" i="1"/>
  <c r="C274" i="1"/>
  <c r="J273" i="1"/>
  <c r="K273" i="1" s="1"/>
  <c r="I273" i="1"/>
  <c r="F273" i="1"/>
  <c r="C273" i="1"/>
  <c r="J272" i="1"/>
  <c r="K272" i="1" s="1"/>
  <c r="I272" i="1"/>
  <c r="F272" i="1"/>
  <c r="C272" i="1"/>
  <c r="K271" i="1"/>
  <c r="J271" i="1"/>
  <c r="I271" i="1"/>
  <c r="F271" i="1"/>
  <c r="C271" i="1"/>
  <c r="J270" i="1"/>
  <c r="K270" i="1" s="1"/>
  <c r="I270" i="1"/>
  <c r="F270" i="1"/>
  <c r="C270" i="1"/>
  <c r="J269" i="1"/>
  <c r="K269" i="1" s="1"/>
  <c r="I269" i="1"/>
  <c r="F269" i="1"/>
  <c r="C269" i="1"/>
  <c r="J268" i="1"/>
  <c r="K268" i="1" s="1"/>
  <c r="I268" i="1"/>
  <c r="F268" i="1"/>
  <c r="C268" i="1"/>
  <c r="K267" i="1"/>
  <c r="J267" i="1"/>
  <c r="I267" i="1"/>
  <c r="F267" i="1"/>
  <c r="C267" i="1"/>
  <c r="J266" i="1"/>
  <c r="K266" i="1" s="1"/>
  <c r="I266" i="1"/>
  <c r="F266" i="1"/>
  <c r="C266" i="1"/>
  <c r="J265" i="1"/>
  <c r="K265" i="1" s="1"/>
  <c r="I265" i="1"/>
  <c r="F265" i="1"/>
  <c r="C265" i="1"/>
  <c r="J264" i="1"/>
  <c r="K264" i="1" s="1"/>
  <c r="I264" i="1"/>
  <c r="F264" i="1"/>
  <c r="C264" i="1"/>
  <c r="K263" i="1"/>
  <c r="J263" i="1"/>
  <c r="I263" i="1"/>
  <c r="F263" i="1"/>
  <c r="C263" i="1"/>
  <c r="J262" i="1"/>
  <c r="K262" i="1" s="1"/>
  <c r="I262" i="1"/>
  <c r="F262" i="1"/>
  <c r="C262" i="1"/>
  <c r="J261" i="1"/>
  <c r="K261" i="1" s="1"/>
  <c r="I261" i="1"/>
  <c r="F261" i="1"/>
  <c r="C261" i="1"/>
  <c r="J260" i="1"/>
  <c r="K260" i="1" s="1"/>
  <c r="I260" i="1"/>
  <c r="F260" i="1"/>
  <c r="C260" i="1"/>
  <c r="K259" i="1"/>
  <c r="J259" i="1"/>
  <c r="I259" i="1"/>
  <c r="F259" i="1"/>
  <c r="C259" i="1"/>
  <c r="J258" i="1"/>
  <c r="K258" i="1" s="1"/>
  <c r="I258" i="1"/>
  <c r="F258" i="1"/>
  <c r="C258" i="1"/>
  <c r="J257" i="1"/>
  <c r="K257" i="1" s="1"/>
  <c r="I257" i="1"/>
  <c r="F257" i="1"/>
  <c r="C257" i="1"/>
  <c r="J256" i="1"/>
  <c r="K256" i="1" s="1"/>
  <c r="I256" i="1"/>
  <c r="F256" i="1"/>
  <c r="C256" i="1"/>
  <c r="K255" i="1"/>
  <c r="J255" i="1"/>
  <c r="I255" i="1"/>
  <c r="F255" i="1"/>
  <c r="C255" i="1"/>
  <c r="J254" i="1"/>
  <c r="K254" i="1" s="1"/>
  <c r="I254" i="1"/>
  <c r="F254" i="1"/>
  <c r="C254" i="1"/>
  <c r="J253" i="1"/>
  <c r="K253" i="1" s="1"/>
  <c r="I253" i="1"/>
  <c r="F253" i="1"/>
  <c r="C253" i="1"/>
  <c r="J252" i="1"/>
  <c r="K252" i="1" s="1"/>
  <c r="I252" i="1"/>
  <c r="F252" i="1"/>
  <c r="C252" i="1"/>
  <c r="K251" i="1"/>
  <c r="J251" i="1"/>
  <c r="I251" i="1"/>
  <c r="F251" i="1"/>
  <c r="C251" i="1"/>
  <c r="J250" i="1"/>
  <c r="K250" i="1" s="1"/>
  <c r="I250" i="1"/>
  <c r="F250" i="1"/>
  <c r="C250" i="1"/>
  <c r="J249" i="1"/>
  <c r="K249" i="1" s="1"/>
  <c r="I249" i="1"/>
  <c r="F249" i="1"/>
  <c r="C249" i="1"/>
  <c r="J248" i="1"/>
  <c r="K248" i="1" s="1"/>
  <c r="I248" i="1"/>
  <c r="F248" i="1"/>
  <c r="C248" i="1"/>
  <c r="K247" i="1"/>
  <c r="J247" i="1"/>
  <c r="I247" i="1"/>
  <c r="F247" i="1"/>
  <c r="C247" i="1"/>
  <c r="J246" i="1"/>
  <c r="K246" i="1" s="1"/>
  <c r="I246" i="1"/>
  <c r="F246" i="1"/>
  <c r="C246" i="1"/>
  <c r="J245" i="1"/>
  <c r="K245" i="1" s="1"/>
  <c r="I245" i="1"/>
  <c r="F245" i="1"/>
  <c r="C245" i="1"/>
  <c r="J244" i="1"/>
  <c r="K244" i="1" s="1"/>
  <c r="I244" i="1"/>
  <c r="F244" i="1"/>
  <c r="C244" i="1"/>
  <c r="K243" i="1"/>
  <c r="J243" i="1"/>
  <c r="I243" i="1"/>
  <c r="F243" i="1"/>
  <c r="C243" i="1"/>
  <c r="J242" i="1"/>
  <c r="K242" i="1" s="1"/>
  <c r="I242" i="1"/>
  <c r="F242" i="1"/>
  <c r="C242" i="1"/>
  <c r="J241" i="1"/>
  <c r="K241" i="1" s="1"/>
  <c r="I241" i="1"/>
  <c r="F241" i="1"/>
  <c r="C241" i="1"/>
  <c r="J240" i="1"/>
  <c r="K240" i="1" s="1"/>
  <c r="I240" i="1"/>
  <c r="F240" i="1"/>
  <c r="C240" i="1"/>
  <c r="K239" i="1"/>
  <c r="J239" i="1"/>
  <c r="I239" i="1"/>
  <c r="F239" i="1"/>
  <c r="C239" i="1"/>
  <c r="J238" i="1"/>
  <c r="K238" i="1" s="1"/>
  <c r="I238" i="1"/>
  <c r="F238" i="1"/>
  <c r="C238" i="1"/>
  <c r="J237" i="1"/>
  <c r="K237" i="1" s="1"/>
  <c r="I237" i="1"/>
  <c r="F237" i="1"/>
  <c r="C237" i="1"/>
  <c r="J236" i="1"/>
  <c r="K236" i="1" s="1"/>
  <c r="I236" i="1"/>
  <c r="F236" i="1"/>
  <c r="C236" i="1"/>
  <c r="K235" i="1"/>
  <c r="J235" i="1"/>
  <c r="I235" i="1"/>
  <c r="F235" i="1"/>
  <c r="C235" i="1"/>
  <c r="J234" i="1"/>
  <c r="K234" i="1" s="1"/>
  <c r="I234" i="1"/>
  <c r="F234" i="1"/>
  <c r="C234" i="1"/>
  <c r="J233" i="1"/>
  <c r="K233" i="1" s="1"/>
  <c r="I233" i="1"/>
  <c r="F233" i="1"/>
  <c r="C233" i="1"/>
  <c r="J232" i="1"/>
  <c r="K232" i="1" s="1"/>
  <c r="I232" i="1"/>
  <c r="F232" i="1"/>
  <c r="C232" i="1"/>
  <c r="K231" i="1"/>
  <c r="J231" i="1"/>
  <c r="I231" i="1"/>
  <c r="F231" i="1"/>
  <c r="C231" i="1"/>
  <c r="J230" i="1"/>
  <c r="K230" i="1" s="1"/>
  <c r="I230" i="1"/>
  <c r="F230" i="1"/>
  <c r="C230" i="1"/>
  <c r="J229" i="1"/>
  <c r="K229" i="1" s="1"/>
  <c r="I229" i="1"/>
  <c r="F229" i="1"/>
  <c r="C229" i="1"/>
  <c r="J228" i="1"/>
  <c r="K228" i="1" s="1"/>
  <c r="I228" i="1"/>
  <c r="F228" i="1"/>
  <c r="C228" i="1"/>
  <c r="K227" i="1"/>
  <c r="J227" i="1"/>
  <c r="I227" i="1"/>
  <c r="F227" i="1"/>
  <c r="C227" i="1"/>
  <c r="J226" i="1"/>
  <c r="K226" i="1" s="1"/>
  <c r="I226" i="1"/>
  <c r="F226" i="1"/>
  <c r="C226" i="1"/>
  <c r="J225" i="1"/>
  <c r="K225" i="1" s="1"/>
  <c r="I225" i="1"/>
  <c r="F225" i="1"/>
  <c r="C225" i="1"/>
  <c r="J224" i="1"/>
  <c r="K224" i="1" s="1"/>
  <c r="I224" i="1"/>
  <c r="F224" i="1"/>
  <c r="C224" i="1"/>
  <c r="K223" i="1"/>
  <c r="J223" i="1"/>
  <c r="I223" i="1"/>
  <c r="F223" i="1"/>
  <c r="C223" i="1"/>
  <c r="J222" i="1"/>
  <c r="K222" i="1" s="1"/>
  <c r="I222" i="1"/>
  <c r="F222" i="1"/>
  <c r="C222" i="1"/>
  <c r="J221" i="1"/>
  <c r="K221" i="1" s="1"/>
  <c r="I221" i="1"/>
  <c r="F221" i="1"/>
  <c r="C221" i="1"/>
  <c r="J220" i="1"/>
  <c r="K220" i="1" s="1"/>
  <c r="I220" i="1"/>
  <c r="F220" i="1"/>
  <c r="C220" i="1"/>
  <c r="K219" i="1"/>
  <c r="J219" i="1"/>
  <c r="I219" i="1"/>
  <c r="F219" i="1"/>
  <c r="C219" i="1"/>
  <c r="J218" i="1"/>
  <c r="K218" i="1" s="1"/>
  <c r="I218" i="1"/>
  <c r="F218" i="1"/>
  <c r="C218" i="1"/>
  <c r="J217" i="1"/>
  <c r="K217" i="1" s="1"/>
  <c r="I217" i="1"/>
  <c r="F217" i="1"/>
  <c r="C217" i="1"/>
  <c r="J216" i="1"/>
  <c r="K216" i="1" s="1"/>
  <c r="I216" i="1"/>
  <c r="F216" i="1"/>
  <c r="C216" i="1"/>
  <c r="K215" i="1"/>
  <c r="J215" i="1"/>
  <c r="I215" i="1"/>
  <c r="F215" i="1"/>
  <c r="C215" i="1"/>
  <c r="J214" i="1"/>
  <c r="K214" i="1" s="1"/>
  <c r="I214" i="1"/>
  <c r="F214" i="1"/>
  <c r="C214" i="1"/>
  <c r="J213" i="1"/>
  <c r="K213" i="1" s="1"/>
  <c r="I213" i="1"/>
  <c r="F213" i="1"/>
  <c r="C213" i="1"/>
  <c r="J212" i="1"/>
  <c r="K212" i="1" s="1"/>
  <c r="I212" i="1"/>
  <c r="F212" i="1"/>
  <c r="C212" i="1"/>
  <c r="K211" i="1"/>
  <c r="J211" i="1"/>
  <c r="I211" i="1"/>
  <c r="F211" i="1"/>
  <c r="C211" i="1"/>
  <c r="J210" i="1"/>
  <c r="K210" i="1" s="1"/>
  <c r="I210" i="1"/>
  <c r="F210" i="1"/>
  <c r="C210" i="1"/>
  <c r="J209" i="1"/>
  <c r="K209" i="1" s="1"/>
  <c r="I209" i="1"/>
  <c r="F209" i="1"/>
  <c r="C209" i="1"/>
  <c r="J208" i="1"/>
  <c r="K208" i="1" s="1"/>
  <c r="I208" i="1"/>
  <c r="F208" i="1"/>
  <c r="C208" i="1"/>
  <c r="K207" i="1"/>
  <c r="J207" i="1"/>
  <c r="I207" i="1"/>
  <c r="F207" i="1"/>
  <c r="C207" i="1"/>
  <c r="J206" i="1"/>
  <c r="K206" i="1" s="1"/>
  <c r="I206" i="1"/>
  <c r="F206" i="1"/>
  <c r="C206" i="1"/>
  <c r="J205" i="1"/>
  <c r="K205" i="1" s="1"/>
  <c r="I205" i="1"/>
  <c r="F205" i="1"/>
  <c r="C205" i="1"/>
  <c r="J204" i="1"/>
  <c r="K204" i="1" s="1"/>
  <c r="I204" i="1"/>
  <c r="F204" i="1"/>
  <c r="C204" i="1"/>
  <c r="K203" i="1"/>
  <c r="J203" i="1"/>
  <c r="I203" i="1"/>
  <c r="F203" i="1"/>
  <c r="C203" i="1"/>
  <c r="J202" i="1"/>
  <c r="K202" i="1" s="1"/>
  <c r="I202" i="1"/>
  <c r="F202" i="1"/>
  <c r="C202" i="1"/>
  <c r="J201" i="1"/>
  <c r="K201" i="1" s="1"/>
  <c r="I201" i="1"/>
  <c r="F201" i="1"/>
  <c r="C201" i="1"/>
  <c r="J200" i="1"/>
  <c r="K200" i="1" s="1"/>
  <c r="I200" i="1"/>
  <c r="F200" i="1"/>
  <c r="C200" i="1"/>
  <c r="K199" i="1"/>
  <c r="J199" i="1"/>
  <c r="I199" i="1"/>
  <c r="F199" i="1"/>
  <c r="C199" i="1"/>
  <c r="J198" i="1"/>
  <c r="K198" i="1" s="1"/>
  <c r="I198" i="1"/>
  <c r="F198" i="1"/>
  <c r="C198" i="1"/>
  <c r="J197" i="1"/>
  <c r="K197" i="1" s="1"/>
  <c r="I197" i="1"/>
  <c r="F197" i="1"/>
  <c r="C197" i="1"/>
  <c r="J196" i="1"/>
  <c r="K196" i="1" s="1"/>
  <c r="I196" i="1"/>
  <c r="F196" i="1"/>
  <c r="C196" i="1"/>
  <c r="K195" i="1"/>
  <c r="J195" i="1"/>
  <c r="I195" i="1"/>
  <c r="F195" i="1"/>
  <c r="C195" i="1"/>
  <c r="J194" i="1"/>
  <c r="K194" i="1" s="1"/>
  <c r="I194" i="1"/>
  <c r="F194" i="1"/>
  <c r="C194" i="1"/>
  <c r="J193" i="1"/>
  <c r="K193" i="1" s="1"/>
  <c r="I193" i="1"/>
  <c r="F193" i="1"/>
  <c r="C193" i="1"/>
  <c r="J192" i="1"/>
  <c r="K192" i="1" s="1"/>
  <c r="I192" i="1"/>
  <c r="F192" i="1"/>
  <c r="C192" i="1"/>
  <c r="K191" i="1"/>
  <c r="J191" i="1"/>
  <c r="I191" i="1"/>
  <c r="F191" i="1"/>
  <c r="C191" i="1"/>
  <c r="J190" i="1"/>
  <c r="K190" i="1" s="1"/>
  <c r="I190" i="1"/>
  <c r="F190" i="1"/>
  <c r="C190" i="1"/>
  <c r="J189" i="1"/>
  <c r="K189" i="1" s="1"/>
  <c r="I189" i="1"/>
  <c r="F189" i="1"/>
  <c r="C189" i="1"/>
  <c r="J188" i="1"/>
  <c r="K188" i="1" s="1"/>
  <c r="I188" i="1"/>
  <c r="F188" i="1"/>
  <c r="C188" i="1"/>
  <c r="K187" i="1"/>
  <c r="J187" i="1"/>
  <c r="I187" i="1"/>
  <c r="F187" i="1"/>
  <c r="C187" i="1"/>
  <c r="J186" i="1"/>
  <c r="K186" i="1" s="1"/>
  <c r="I186" i="1"/>
  <c r="F186" i="1"/>
  <c r="C186" i="1"/>
  <c r="J185" i="1"/>
  <c r="K185" i="1" s="1"/>
  <c r="I185" i="1"/>
  <c r="F185" i="1"/>
  <c r="C185" i="1"/>
  <c r="J184" i="1"/>
  <c r="K184" i="1" s="1"/>
  <c r="I184" i="1"/>
  <c r="F184" i="1"/>
  <c r="C184" i="1"/>
  <c r="K183" i="1"/>
  <c r="J183" i="1"/>
  <c r="I183" i="1"/>
  <c r="F183" i="1"/>
  <c r="C183" i="1"/>
  <c r="J182" i="1"/>
  <c r="K182" i="1" s="1"/>
  <c r="I182" i="1"/>
  <c r="F182" i="1"/>
  <c r="C182" i="1"/>
  <c r="J181" i="1"/>
  <c r="K181" i="1" s="1"/>
  <c r="I181" i="1"/>
  <c r="F181" i="1"/>
  <c r="C181" i="1"/>
  <c r="J180" i="1"/>
  <c r="K180" i="1" s="1"/>
  <c r="I180" i="1"/>
  <c r="F180" i="1"/>
  <c r="C180" i="1"/>
  <c r="K179" i="1"/>
  <c r="J179" i="1"/>
  <c r="I179" i="1"/>
  <c r="F179" i="1"/>
  <c r="C179" i="1"/>
  <c r="J178" i="1"/>
  <c r="K178" i="1" s="1"/>
  <c r="I178" i="1"/>
  <c r="F178" i="1"/>
  <c r="C178" i="1"/>
  <c r="J177" i="1"/>
  <c r="K177" i="1" s="1"/>
  <c r="I177" i="1"/>
  <c r="F177" i="1"/>
  <c r="C177" i="1"/>
  <c r="J176" i="1"/>
  <c r="K176" i="1" s="1"/>
  <c r="I176" i="1"/>
  <c r="F176" i="1"/>
  <c r="C176" i="1"/>
  <c r="K175" i="1"/>
  <c r="J175" i="1"/>
  <c r="I175" i="1"/>
  <c r="F175" i="1"/>
  <c r="C175" i="1"/>
  <c r="J174" i="1"/>
  <c r="K174" i="1" s="1"/>
  <c r="I174" i="1"/>
  <c r="F174" i="1"/>
  <c r="C174" i="1"/>
  <c r="J173" i="1"/>
  <c r="K173" i="1" s="1"/>
  <c r="I173" i="1"/>
  <c r="F173" i="1"/>
  <c r="C173" i="1"/>
  <c r="J172" i="1"/>
  <c r="K172" i="1" s="1"/>
  <c r="I172" i="1"/>
  <c r="F172" i="1"/>
  <c r="C172" i="1"/>
  <c r="K171" i="1"/>
  <c r="J171" i="1"/>
  <c r="I171" i="1"/>
  <c r="F171" i="1"/>
  <c r="C171" i="1"/>
  <c r="J170" i="1"/>
  <c r="K170" i="1" s="1"/>
  <c r="I170" i="1"/>
  <c r="F170" i="1"/>
  <c r="C170" i="1"/>
  <c r="J169" i="1"/>
  <c r="K169" i="1" s="1"/>
  <c r="I169" i="1"/>
  <c r="F169" i="1"/>
  <c r="C169" i="1"/>
  <c r="J168" i="1"/>
  <c r="K168" i="1" s="1"/>
  <c r="I168" i="1"/>
  <c r="F168" i="1"/>
  <c r="C168" i="1"/>
  <c r="K167" i="1"/>
  <c r="J167" i="1"/>
  <c r="I167" i="1"/>
  <c r="F167" i="1"/>
  <c r="C167" i="1"/>
  <c r="J166" i="1"/>
  <c r="K166" i="1" s="1"/>
  <c r="I166" i="1"/>
  <c r="F166" i="1"/>
  <c r="C166" i="1"/>
  <c r="J165" i="1"/>
  <c r="K165" i="1" s="1"/>
  <c r="I165" i="1"/>
  <c r="F165" i="1"/>
  <c r="C165" i="1"/>
  <c r="J164" i="1"/>
  <c r="K164" i="1" s="1"/>
  <c r="I164" i="1"/>
  <c r="F164" i="1"/>
  <c r="C164" i="1"/>
  <c r="K163" i="1"/>
  <c r="J163" i="1"/>
  <c r="I163" i="1"/>
  <c r="F163" i="1"/>
  <c r="C163" i="1"/>
  <c r="J162" i="1"/>
  <c r="K162" i="1" s="1"/>
  <c r="I162" i="1"/>
  <c r="F162" i="1"/>
  <c r="C162" i="1"/>
  <c r="J161" i="1"/>
  <c r="K161" i="1" s="1"/>
  <c r="I161" i="1"/>
  <c r="F161" i="1"/>
  <c r="C161" i="1"/>
  <c r="J160" i="1"/>
  <c r="K160" i="1" s="1"/>
  <c r="I160" i="1"/>
  <c r="F160" i="1"/>
  <c r="C160" i="1"/>
  <c r="K159" i="1"/>
  <c r="J159" i="1"/>
  <c r="I159" i="1"/>
  <c r="F159" i="1"/>
  <c r="C159" i="1"/>
  <c r="J158" i="1"/>
  <c r="K158" i="1" s="1"/>
  <c r="I158" i="1"/>
  <c r="F158" i="1"/>
  <c r="C158" i="1"/>
  <c r="J157" i="1"/>
  <c r="K157" i="1" s="1"/>
  <c r="I157" i="1"/>
  <c r="F157" i="1"/>
  <c r="C157" i="1"/>
  <c r="J156" i="1"/>
  <c r="K156" i="1" s="1"/>
  <c r="I156" i="1"/>
  <c r="F156" i="1"/>
  <c r="C156" i="1"/>
  <c r="K155" i="1"/>
  <c r="J155" i="1"/>
  <c r="I155" i="1"/>
  <c r="F155" i="1"/>
  <c r="C155" i="1"/>
  <c r="J154" i="1"/>
  <c r="K154" i="1" s="1"/>
  <c r="I154" i="1"/>
  <c r="F154" i="1"/>
  <c r="C154" i="1"/>
  <c r="J153" i="1"/>
  <c r="K153" i="1" s="1"/>
  <c r="I153" i="1"/>
  <c r="F153" i="1"/>
  <c r="C153" i="1"/>
  <c r="J152" i="1"/>
  <c r="K152" i="1" s="1"/>
  <c r="I152" i="1"/>
  <c r="F152" i="1"/>
  <c r="C152" i="1"/>
  <c r="K151" i="1"/>
  <c r="J151" i="1"/>
  <c r="I151" i="1"/>
  <c r="F151" i="1"/>
  <c r="C151" i="1"/>
  <c r="J150" i="1"/>
  <c r="K150" i="1" s="1"/>
  <c r="I150" i="1"/>
  <c r="F150" i="1"/>
  <c r="C150" i="1"/>
  <c r="J149" i="1"/>
  <c r="K149" i="1" s="1"/>
  <c r="I149" i="1"/>
  <c r="F149" i="1"/>
  <c r="C149" i="1"/>
  <c r="J148" i="1"/>
  <c r="K148" i="1" s="1"/>
  <c r="I148" i="1"/>
  <c r="F148" i="1"/>
  <c r="C148" i="1"/>
  <c r="K147" i="1"/>
  <c r="J147" i="1"/>
  <c r="I147" i="1"/>
  <c r="F147" i="1"/>
  <c r="C147" i="1"/>
  <c r="J146" i="1"/>
  <c r="K146" i="1" s="1"/>
  <c r="I146" i="1"/>
  <c r="F146" i="1"/>
  <c r="C146" i="1"/>
  <c r="J145" i="1"/>
  <c r="K145" i="1" s="1"/>
  <c r="I145" i="1"/>
  <c r="F145" i="1"/>
  <c r="C145" i="1"/>
  <c r="J144" i="1"/>
  <c r="K144" i="1" s="1"/>
  <c r="I144" i="1"/>
  <c r="F144" i="1"/>
  <c r="C144" i="1"/>
  <c r="K143" i="1"/>
  <c r="J143" i="1"/>
  <c r="I143" i="1"/>
  <c r="F143" i="1"/>
  <c r="C143" i="1"/>
  <c r="J142" i="1"/>
  <c r="K142" i="1" s="1"/>
  <c r="I142" i="1"/>
  <c r="F142" i="1"/>
  <c r="C142" i="1"/>
  <c r="J141" i="1"/>
  <c r="K141" i="1" s="1"/>
  <c r="I141" i="1"/>
  <c r="F141" i="1"/>
  <c r="C141" i="1"/>
  <c r="J140" i="1"/>
  <c r="K140" i="1" s="1"/>
  <c r="I140" i="1"/>
  <c r="F140" i="1"/>
  <c r="C140" i="1"/>
  <c r="K139" i="1"/>
  <c r="J139" i="1"/>
  <c r="I139" i="1"/>
  <c r="F139" i="1"/>
  <c r="C139" i="1"/>
  <c r="J138" i="1"/>
  <c r="K138" i="1" s="1"/>
  <c r="I138" i="1"/>
  <c r="F138" i="1"/>
  <c r="C138" i="1"/>
  <c r="J137" i="1"/>
  <c r="K137" i="1" s="1"/>
  <c r="I137" i="1"/>
  <c r="F137" i="1"/>
  <c r="C137" i="1"/>
  <c r="J136" i="1"/>
  <c r="K136" i="1" s="1"/>
  <c r="I136" i="1"/>
  <c r="F136" i="1"/>
  <c r="C136" i="1"/>
  <c r="K135" i="1"/>
  <c r="J135" i="1"/>
  <c r="I135" i="1"/>
  <c r="F135" i="1"/>
  <c r="C135" i="1"/>
  <c r="J134" i="1"/>
  <c r="K134" i="1" s="1"/>
  <c r="I134" i="1"/>
  <c r="F134" i="1"/>
  <c r="C134" i="1"/>
  <c r="J133" i="1"/>
  <c r="K133" i="1" s="1"/>
  <c r="I133" i="1"/>
  <c r="F133" i="1"/>
  <c r="C133" i="1"/>
  <c r="J132" i="1"/>
  <c r="K132" i="1" s="1"/>
  <c r="I132" i="1"/>
  <c r="F132" i="1"/>
  <c r="C132" i="1"/>
  <c r="K131" i="1"/>
  <c r="J131" i="1"/>
  <c r="I131" i="1"/>
  <c r="F131" i="1"/>
  <c r="C131" i="1"/>
  <c r="J130" i="1"/>
  <c r="K130" i="1" s="1"/>
  <c r="I130" i="1"/>
  <c r="F130" i="1"/>
  <c r="C130" i="1"/>
  <c r="J129" i="1"/>
  <c r="K129" i="1" s="1"/>
  <c r="I129" i="1"/>
  <c r="F129" i="1"/>
  <c r="C129" i="1"/>
  <c r="J128" i="1"/>
  <c r="K128" i="1" s="1"/>
  <c r="I128" i="1"/>
  <c r="F128" i="1"/>
  <c r="C128" i="1"/>
  <c r="K127" i="1"/>
  <c r="J127" i="1"/>
  <c r="I127" i="1"/>
  <c r="F127" i="1"/>
  <c r="C127" i="1"/>
  <c r="J126" i="1"/>
  <c r="K126" i="1" s="1"/>
  <c r="I126" i="1"/>
  <c r="F126" i="1"/>
  <c r="C126" i="1"/>
  <c r="J125" i="1"/>
  <c r="K125" i="1" s="1"/>
  <c r="I125" i="1"/>
  <c r="F125" i="1"/>
  <c r="C125" i="1"/>
  <c r="J124" i="1"/>
  <c r="K124" i="1" s="1"/>
  <c r="I124" i="1"/>
  <c r="F124" i="1"/>
  <c r="C124" i="1"/>
  <c r="K123" i="1"/>
  <c r="J123" i="1"/>
  <c r="I123" i="1"/>
  <c r="F123" i="1"/>
  <c r="C123" i="1"/>
  <c r="J122" i="1"/>
  <c r="K122" i="1" s="1"/>
  <c r="I122" i="1"/>
  <c r="F122" i="1"/>
  <c r="C122" i="1"/>
  <c r="J121" i="1"/>
  <c r="K121" i="1" s="1"/>
  <c r="I121" i="1"/>
  <c r="F121" i="1"/>
  <c r="C121" i="1"/>
  <c r="J120" i="1"/>
  <c r="K120" i="1" s="1"/>
  <c r="I120" i="1"/>
  <c r="F120" i="1"/>
  <c r="C120" i="1"/>
  <c r="K119" i="1"/>
  <c r="J119" i="1"/>
  <c r="I119" i="1"/>
  <c r="F119" i="1"/>
  <c r="C119" i="1"/>
  <c r="J118" i="1"/>
  <c r="K118" i="1" s="1"/>
  <c r="I118" i="1"/>
  <c r="F118" i="1"/>
  <c r="C118" i="1"/>
  <c r="J117" i="1"/>
  <c r="K117" i="1" s="1"/>
  <c r="I117" i="1"/>
  <c r="F117" i="1"/>
  <c r="C117" i="1"/>
  <c r="J116" i="1"/>
  <c r="K116" i="1" s="1"/>
  <c r="I116" i="1"/>
  <c r="F116" i="1"/>
  <c r="C116" i="1"/>
  <c r="K115" i="1"/>
  <c r="J115" i="1"/>
  <c r="I115" i="1"/>
  <c r="F115" i="1"/>
  <c r="C115" i="1"/>
  <c r="J114" i="1"/>
  <c r="K114" i="1" s="1"/>
  <c r="I114" i="1"/>
  <c r="F114" i="1"/>
  <c r="C114" i="1"/>
  <c r="J113" i="1"/>
  <c r="K113" i="1" s="1"/>
  <c r="I113" i="1"/>
  <c r="F113" i="1"/>
  <c r="C113" i="1"/>
  <c r="J112" i="1"/>
  <c r="K112" i="1" s="1"/>
  <c r="I112" i="1"/>
  <c r="F112" i="1"/>
  <c r="C112" i="1"/>
  <c r="K111" i="1"/>
  <c r="J111" i="1"/>
  <c r="I111" i="1"/>
  <c r="F111" i="1"/>
  <c r="C111" i="1"/>
  <c r="J110" i="1"/>
  <c r="K110" i="1" s="1"/>
  <c r="I110" i="1"/>
  <c r="F110" i="1"/>
  <c r="C110" i="1"/>
  <c r="J109" i="1"/>
  <c r="K109" i="1" s="1"/>
  <c r="I109" i="1"/>
  <c r="F109" i="1"/>
  <c r="C109" i="1"/>
  <c r="J108" i="1"/>
  <c r="K108" i="1" s="1"/>
  <c r="I108" i="1"/>
  <c r="F108" i="1"/>
  <c r="C108" i="1"/>
  <c r="K107" i="1"/>
  <c r="J107" i="1"/>
  <c r="I107" i="1"/>
  <c r="F107" i="1"/>
  <c r="C107" i="1"/>
  <c r="J106" i="1"/>
  <c r="K106" i="1" s="1"/>
  <c r="I106" i="1"/>
  <c r="F106" i="1"/>
  <c r="C106" i="1"/>
  <c r="J105" i="1"/>
  <c r="K105" i="1" s="1"/>
  <c r="I105" i="1"/>
  <c r="F105" i="1"/>
  <c r="C105" i="1"/>
  <c r="J104" i="1"/>
  <c r="K104" i="1" s="1"/>
  <c r="I104" i="1"/>
  <c r="F104" i="1"/>
  <c r="C104" i="1"/>
  <c r="K103" i="1"/>
  <c r="J103" i="1"/>
  <c r="I103" i="1"/>
  <c r="F103" i="1"/>
  <c r="C103" i="1"/>
  <c r="J102" i="1"/>
  <c r="K102" i="1" s="1"/>
  <c r="I102" i="1"/>
  <c r="F102" i="1"/>
  <c r="C102" i="1"/>
  <c r="J101" i="1"/>
  <c r="K101" i="1" s="1"/>
  <c r="I101" i="1"/>
  <c r="F101" i="1"/>
  <c r="C101" i="1"/>
  <c r="J100" i="1"/>
  <c r="K100" i="1" s="1"/>
  <c r="I100" i="1"/>
  <c r="F100" i="1"/>
  <c r="C100" i="1"/>
  <c r="K99" i="1"/>
  <c r="J99" i="1"/>
  <c r="I99" i="1"/>
  <c r="F99" i="1"/>
  <c r="C99" i="1"/>
  <c r="J98" i="1"/>
  <c r="K98" i="1" s="1"/>
  <c r="I98" i="1"/>
  <c r="F98" i="1"/>
  <c r="C98" i="1"/>
  <c r="J97" i="1"/>
  <c r="K97" i="1" s="1"/>
  <c r="I97" i="1"/>
  <c r="F97" i="1"/>
  <c r="C97" i="1"/>
  <c r="J96" i="1"/>
  <c r="K96" i="1" s="1"/>
  <c r="I96" i="1"/>
  <c r="F96" i="1"/>
  <c r="C96" i="1"/>
  <c r="K95" i="1"/>
  <c r="J95" i="1"/>
  <c r="I95" i="1"/>
  <c r="F95" i="1"/>
  <c r="C95" i="1"/>
  <c r="J94" i="1"/>
  <c r="K94" i="1" s="1"/>
  <c r="I94" i="1"/>
  <c r="F94" i="1"/>
  <c r="C94" i="1"/>
  <c r="J93" i="1"/>
  <c r="K93" i="1" s="1"/>
  <c r="I93" i="1"/>
  <c r="F93" i="1"/>
  <c r="C93" i="1"/>
  <c r="J92" i="1"/>
  <c r="K92" i="1" s="1"/>
  <c r="I92" i="1"/>
  <c r="F92" i="1"/>
  <c r="C92" i="1"/>
  <c r="K91" i="1"/>
  <c r="J91" i="1"/>
  <c r="I91" i="1"/>
  <c r="F91" i="1"/>
  <c r="C91" i="1"/>
  <c r="J90" i="1"/>
  <c r="K90" i="1" s="1"/>
  <c r="I90" i="1"/>
  <c r="F90" i="1"/>
  <c r="C90" i="1"/>
  <c r="J89" i="1"/>
  <c r="K89" i="1" s="1"/>
  <c r="I89" i="1"/>
  <c r="F89" i="1"/>
  <c r="C89" i="1"/>
  <c r="J88" i="1"/>
  <c r="K88" i="1" s="1"/>
  <c r="I88" i="1"/>
  <c r="F88" i="1"/>
  <c r="C88" i="1"/>
  <c r="K87" i="1"/>
  <c r="J87" i="1"/>
  <c r="I87" i="1"/>
  <c r="F87" i="1"/>
  <c r="C87" i="1"/>
  <c r="J86" i="1"/>
  <c r="K86" i="1" s="1"/>
  <c r="I86" i="1"/>
  <c r="F86" i="1"/>
  <c r="C86" i="1"/>
  <c r="J85" i="1"/>
  <c r="K85" i="1" s="1"/>
  <c r="I85" i="1"/>
  <c r="F85" i="1"/>
  <c r="C85" i="1"/>
  <c r="J84" i="1"/>
  <c r="K84" i="1" s="1"/>
  <c r="I84" i="1"/>
  <c r="F84" i="1"/>
  <c r="C84" i="1"/>
  <c r="K83" i="1"/>
  <c r="J83" i="1"/>
  <c r="I83" i="1"/>
  <c r="F83" i="1"/>
  <c r="C83" i="1"/>
  <c r="J82" i="1"/>
  <c r="K82" i="1" s="1"/>
  <c r="I82" i="1"/>
  <c r="F82" i="1"/>
  <c r="C82" i="1"/>
  <c r="J81" i="1"/>
  <c r="K81" i="1" s="1"/>
  <c r="I81" i="1"/>
  <c r="F81" i="1"/>
  <c r="C81" i="1"/>
  <c r="J80" i="1"/>
  <c r="K80" i="1" s="1"/>
  <c r="I80" i="1"/>
  <c r="F80" i="1"/>
  <c r="C80" i="1"/>
  <c r="K79" i="1"/>
  <c r="J79" i="1"/>
  <c r="I79" i="1"/>
  <c r="F79" i="1"/>
  <c r="C79" i="1"/>
  <c r="J78" i="1"/>
  <c r="K78" i="1" s="1"/>
  <c r="I78" i="1"/>
  <c r="F78" i="1"/>
  <c r="C78" i="1"/>
  <c r="J77" i="1"/>
  <c r="K77" i="1" s="1"/>
  <c r="I77" i="1"/>
  <c r="F77" i="1"/>
  <c r="C77" i="1"/>
  <c r="J76" i="1"/>
  <c r="K76" i="1" s="1"/>
  <c r="I76" i="1"/>
  <c r="F76" i="1"/>
  <c r="C76" i="1"/>
  <c r="K75" i="1"/>
  <c r="J75" i="1"/>
  <c r="I75" i="1"/>
  <c r="F75" i="1"/>
  <c r="C75" i="1"/>
  <c r="J74" i="1"/>
  <c r="K74" i="1" s="1"/>
  <c r="I74" i="1"/>
  <c r="F74" i="1"/>
  <c r="C74" i="1"/>
  <c r="J73" i="1"/>
  <c r="K73" i="1" s="1"/>
  <c r="I73" i="1"/>
  <c r="F73" i="1"/>
  <c r="C73" i="1"/>
  <c r="J72" i="1"/>
  <c r="K72" i="1" s="1"/>
  <c r="I72" i="1"/>
  <c r="F72" i="1"/>
  <c r="C72" i="1"/>
  <c r="K71" i="1"/>
  <c r="J71" i="1"/>
  <c r="I71" i="1"/>
  <c r="F71" i="1"/>
  <c r="C71" i="1"/>
  <c r="J70" i="1"/>
  <c r="K70" i="1" s="1"/>
  <c r="I70" i="1"/>
  <c r="F70" i="1"/>
  <c r="C70" i="1"/>
  <c r="J69" i="1"/>
  <c r="K69" i="1" s="1"/>
  <c r="I69" i="1"/>
  <c r="F69" i="1"/>
  <c r="C69" i="1"/>
  <c r="J68" i="1"/>
  <c r="K68" i="1" s="1"/>
  <c r="I68" i="1"/>
  <c r="F68" i="1"/>
  <c r="C68" i="1"/>
  <c r="K67" i="1"/>
  <c r="J67" i="1"/>
  <c r="I67" i="1"/>
  <c r="F67" i="1"/>
  <c r="C67" i="1"/>
  <c r="J66" i="1"/>
  <c r="K66" i="1" s="1"/>
  <c r="I66" i="1"/>
  <c r="F66" i="1"/>
  <c r="C66" i="1"/>
  <c r="J65" i="1"/>
  <c r="K65" i="1" s="1"/>
  <c r="I65" i="1"/>
  <c r="F65" i="1"/>
  <c r="C65" i="1"/>
  <c r="J64" i="1"/>
  <c r="K64" i="1" s="1"/>
  <c r="I64" i="1"/>
  <c r="F64" i="1"/>
  <c r="C64" i="1"/>
  <c r="K63" i="1"/>
  <c r="J63" i="1"/>
  <c r="I63" i="1"/>
  <c r="F63" i="1"/>
  <c r="C63" i="1"/>
  <c r="J62" i="1"/>
  <c r="K62" i="1" s="1"/>
  <c r="I62" i="1"/>
  <c r="F62" i="1"/>
  <c r="C62" i="1"/>
  <c r="J61" i="1"/>
  <c r="K61" i="1" s="1"/>
  <c r="I61" i="1"/>
  <c r="F61" i="1"/>
  <c r="C61" i="1"/>
  <c r="J60" i="1"/>
  <c r="K60" i="1" s="1"/>
  <c r="I60" i="1"/>
  <c r="F60" i="1"/>
  <c r="C60" i="1"/>
  <c r="K59" i="1"/>
  <c r="J59" i="1"/>
  <c r="I59" i="1"/>
  <c r="F59" i="1"/>
  <c r="C59" i="1"/>
  <c r="J58" i="1"/>
  <c r="K58" i="1" s="1"/>
  <c r="I58" i="1"/>
  <c r="F58" i="1"/>
  <c r="C58" i="1"/>
  <c r="J57" i="1"/>
  <c r="K57" i="1" s="1"/>
  <c r="I57" i="1"/>
  <c r="F57" i="1"/>
  <c r="C57" i="1"/>
  <c r="J56" i="1"/>
  <c r="K56" i="1" s="1"/>
  <c r="I56" i="1"/>
  <c r="F56" i="1"/>
  <c r="C56" i="1"/>
  <c r="K55" i="1"/>
  <c r="J55" i="1"/>
  <c r="I55" i="1"/>
  <c r="F55" i="1"/>
  <c r="C55" i="1"/>
  <c r="J54" i="1"/>
  <c r="K54" i="1" s="1"/>
  <c r="I54" i="1"/>
  <c r="F54" i="1"/>
  <c r="C54" i="1"/>
  <c r="J53" i="1"/>
  <c r="K53" i="1" s="1"/>
  <c r="I53" i="1"/>
  <c r="F53" i="1"/>
  <c r="C53" i="1"/>
  <c r="J52" i="1"/>
  <c r="K52" i="1" s="1"/>
  <c r="I52" i="1"/>
  <c r="F52" i="1"/>
  <c r="C52" i="1"/>
  <c r="K51" i="1"/>
  <c r="J51" i="1"/>
  <c r="I51" i="1"/>
  <c r="F51" i="1"/>
  <c r="C51" i="1"/>
  <c r="J50" i="1"/>
  <c r="K50" i="1" s="1"/>
  <c r="I50" i="1"/>
  <c r="F50" i="1"/>
  <c r="C50" i="1"/>
  <c r="J49" i="1"/>
  <c r="K49" i="1" s="1"/>
  <c r="I49" i="1"/>
  <c r="F49" i="1"/>
  <c r="C49" i="1"/>
  <c r="J48" i="1"/>
  <c r="K48" i="1" s="1"/>
  <c r="I48" i="1"/>
  <c r="F48" i="1"/>
  <c r="C48" i="1"/>
  <c r="K47" i="1"/>
  <c r="J47" i="1"/>
  <c r="I47" i="1"/>
  <c r="F47" i="1"/>
  <c r="C47" i="1"/>
  <c r="J46" i="1"/>
  <c r="K46" i="1" s="1"/>
  <c r="I46" i="1"/>
  <c r="F46" i="1"/>
  <c r="C46" i="1"/>
  <c r="J45" i="1"/>
  <c r="K45" i="1" s="1"/>
  <c r="I45" i="1"/>
  <c r="F45" i="1"/>
  <c r="C45" i="1"/>
  <c r="J44" i="1"/>
  <c r="K44" i="1" s="1"/>
  <c r="I44" i="1"/>
  <c r="F44" i="1"/>
  <c r="C44" i="1"/>
  <c r="K43" i="1"/>
  <c r="J43" i="1"/>
  <c r="I43" i="1"/>
  <c r="F43" i="1"/>
  <c r="C43" i="1"/>
  <c r="J42" i="1"/>
  <c r="K42" i="1" s="1"/>
  <c r="I42" i="1"/>
  <c r="F42" i="1"/>
  <c r="C42" i="1"/>
  <c r="J41" i="1"/>
  <c r="K41" i="1" s="1"/>
  <c r="I41" i="1"/>
  <c r="F41" i="1"/>
  <c r="C41" i="1"/>
  <c r="J40" i="1"/>
  <c r="K40" i="1" s="1"/>
  <c r="I40" i="1"/>
  <c r="F40" i="1"/>
  <c r="C40" i="1"/>
  <c r="K39" i="1"/>
  <c r="J39" i="1"/>
  <c r="I39" i="1"/>
  <c r="F39" i="1"/>
  <c r="C39" i="1"/>
  <c r="J38" i="1"/>
  <c r="K38" i="1" s="1"/>
  <c r="I38" i="1"/>
  <c r="F38" i="1"/>
  <c r="C38" i="1"/>
  <c r="J37" i="1"/>
  <c r="K37" i="1" s="1"/>
  <c r="I37" i="1"/>
  <c r="F37" i="1"/>
  <c r="C37" i="1"/>
  <c r="J36" i="1"/>
  <c r="K36" i="1" s="1"/>
  <c r="I36" i="1"/>
  <c r="F36" i="1"/>
  <c r="C36" i="1"/>
  <c r="K35" i="1"/>
  <c r="J35" i="1"/>
  <c r="I35" i="1"/>
  <c r="F35" i="1"/>
  <c r="C35" i="1"/>
  <c r="J34" i="1"/>
  <c r="K34" i="1" s="1"/>
  <c r="I34" i="1"/>
  <c r="F34" i="1"/>
  <c r="C34" i="1"/>
  <c r="J33" i="1"/>
  <c r="K33" i="1" s="1"/>
  <c r="I33" i="1"/>
  <c r="F33" i="1"/>
  <c r="C33" i="1"/>
  <c r="J32" i="1"/>
  <c r="K32" i="1" s="1"/>
  <c r="I32" i="1"/>
  <c r="F32" i="1"/>
  <c r="C32" i="1"/>
  <c r="K31" i="1"/>
  <c r="J31" i="1"/>
  <c r="I31" i="1"/>
  <c r="F31" i="1"/>
  <c r="C31" i="1"/>
  <c r="J30" i="1"/>
  <c r="K30" i="1" s="1"/>
  <c r="I30" i="1"/>
  <c r="F30" i="1"/>
  <c r="C30" i="1"/>
  <c r="J29" i="1"/>
  <c r="K29" i="1" s="1"/>
  <c r="I29" i="1"/>
  <c r="F29" i="1"/>
  <c r="C29" i="1"/>
  <c r="J28" i="1"/>
  <c r="K28" i="1" s="1"/>
  <c r="I28" i="1"/>
  <c r="F28" i="1"/>
  <c r="C28" i="1"/>
  <c r="K27" i="1"/>
  <c r="J27" i="1"/>
  <c r="I27" i="1"/>
  <c r="F27" i="1"/>
  <c r="C27" i="1"/>
  <c r="J26" i="1"/>
  <c r="K26" i="1" s="1"/>
  <c r="I26" i="1"/>
  <c r="F26" i="1"/>
  <c r="C26" i="1"/>
  <c r="J25" i="1"/>
  <c r="K25" i="1" s="1"/>
  <c r="I25" i="1"/>
  <c r="F25" i="1"/>
  <c r="C25" i="1"/>
  <c r="J24" i="1"/>
  <c r="K24" i="1" s="1"/>
  <c r="I24" i="1"/>
  <c r="F24" i="1"/>
  <c r="C24" i="1"/>
  <c r="K23" i="1"/>
  <c r="J23" i="1"/>
  <c r="I23" i="1"/>
  <c r="F23" i="1"/>
  <c r="C23" i="1"/>
  <c r="J22" i="1"/>
  <c r="K22" i="1" s="1"/>
  <c r="I22" i="1"/>
  <c r="F22" i="1"/>
  <c r="C22" i="1"/>
  <c r="J21" i="1"/>
  <c r="K21" i="1" s="1"/>
  <c r="I21" i="1"/>
  <c r="F21" i="1"/>
  <c r="C21" i="1"/>
  <c r="J20" i="1"/>
  <c r="K20" i="1" s="1"/>
  <c r="I20" i="1"/>
  <c r="F20" i="1"/>
  <c r="C20" i="1"/>
  <c r="K19" i="1"/>
  <c r="J19" i="1"/>
  <c r="I19" i="1"/>
  <c r="F19" i="1"/>
  <c r="C19" i="1"/>
  <c r="J18" i="1"/>
  <c r="K18" i="1" s="1"/>
  <c r="I18" i="1"/>
  <c r="F18" i="1"/>
  <c r="C18" i="1"/>
  <c r="J17" i="1"/>
  <c r="K17" i="1" s="1"/>
  <c r="I17" i="1"/>
  <c r="F17" i="1"/>
  <c r="C17" i="1"/>
  <c r="J16" i="1"/>
  <c r="K16" i="1" s="1"/>
  <c r="I16" i="1"/>
  <c r="F16" i="1"/>
  <c r="C16" i="1"/>
  <c r="K15" i="1"/>
  <c r="J15" i="1"/>
  <c r="I15" i="1"/>
  <c r="F15" i="1"/>
  <c r="C15" i="1"/>
  <c r="J14" i="1"/>
  <c r="K14" i="1" s="1"/>
  <c r="I14" i="1"/>
  <c r="F14" i="1"/>
  <c r="C14" i="1"/>
  <c r="J13" i="1"/>
  <c r="K13" i="1" s="1"/>
  <c r="I13" i="1"/>
  <c r="F13" i="1"/>
  <c r="C13" i="1"/>
  <c r="J12" i="1"/>
  <c r="K12" i="1" s="1"/>
  <c r="I12" i="1"/>
  <c r="F12" i="1"/>
  <c r="C12" i="1"/>
  <c r="K11" i="1"/>
  <c r="J11" i="1"/>
  <c r="I11" i="1"/>
  <c r="F11" i="1"/>
  <c r="C11" i="1"/>
  <c r="J10" i="1"/>
  <c r="K10" i="1" s="1"/>
  <c r="I10" i="1"/>
  <c r="F10" i="1"/>
  <c r="C10" i="1"/>
  <c r="J9" i="1"/>
  <c r="K9" i="1" s="1"/>
  <c r="I9" i="1"/>
  <c r="F9" i="1"/>
  <c r="C9" i="1"/>
  <c r="J8" i="1"/>
  <c r="K8" i="1" s="1"/>
  <c r="I8" i="1"/>
  <c r="F8" i="1"/>
  <c r="C8" i="1"/>
  <c r="K7" i="1"/>
  <c r="J7" i="1"/>
  <c r="I7" i="1"/>
  <c r="F7" i="1"/>
  <c r="C7" i="1"/>
  <c r="J6" i="1"/>
  <c r="K6" i="1" s="1"/>
  <c r="I6" i="1"/>
  <c r="F6" i="1"/>
  <c r="C6" i="1"/>
  <c r="J5" i="1"/>
  <c r="K5" i="1" s="1"/>
  <c r="I5" i="1"/>
  <c r="F5" i="1"/>
  <c r="C5" i="1"/>
  <c r="J4" i="1"/>
  <c r="K4" i="1" s="1"/>
  <c r="I4" i="1"/>
  <c r="F4" i="1"/>
  <c r="C4" i="1"/>
  <c r="K3" i="1"/>
  <c r="J3" i="1"/>
  <c r="I3" i="1"/>
  <c r="F3" i="1"/>
  <c r="C3" i="1"/>
  <c r="J2" i="1"/>
  <c r="K2" i="1" s="1"/>
  <c r="I2" i="1"/>
  <c r="F2" i="1"/>
  <c r="C2" i="1"/>
  <c r="L3" i="3"/>
  <c r="L4" i="3"/>
  <c r="X9" i="3" l="1"/>
  <c r="X13" i="3" s="1"/>
  <c r="W9" i="3"/>
  <c r="W11" i="3" s="1"/>
  <c r="W7" i="3"/>
  <c r="X7" i="3"/>
  <c r="W13" i="3" l="1"/>
  <c r="W14" i="3" s="1"/>
  <c r="X11" i="3"/>
  <c r="X14" i="3" s="1"/>
</calcChain>
</file>

<file path=xl/sharedStrings.xml><?xml version="1.0" encoding="utf-8"?>
<sst xmlns="http://schemas.openxmlformats.org/spreadsheetml/2006/main" count="58943" uniqueCount="118">
  <si>
    <t>Order ID</t>
  </si>
  <si>
    <t>Order Date</t>
  </si>
  <si>
    <t>Month</t>
  </si>
  <si>
    <t>Order Priority</t>
  </si>
  <si>
    <t>Order Quantity</t>
  </si>
  <si>
    <t>Unit Price</t>
  </si>
  <si>
    <t>Sales</t>
  </si>
  <si>
    <t>Shipping Cost</t>
  </si>
  <si>
    <t>Total Price</t>
  </si>
  <si>
    <t>Gross Margin Percentage</t>
  </si>
  <si>
    <t>Gross Income</t>
  </si>
  <si>
    <t>Ship Mode</t>
  </si>
  <si>
    <t>Province</t>
  </si>
  <si>
    <t>Customer Segment</t>
  </si>
  <si>
    <t>Product Category</t>
  </si>
  <si>
    <t>Product Sub-Category</t>
  </si>
  <si>
    <t>Product Container</t>
  </si>
  <si>
    <t>Ship Date</t>
  </si>
  <si>
    <t>Low</t>
  </si>
  <si>
    <t>Express Air</t>
  </si>
  <si>
    <t>British Columbia</t>
  </si>
  <si>
    <t>Consumer</t>
  </si>
  <si>
    <t>Furniture</t>
  </si>
  <si>
    <t>Office Furnishings</t>
  </si>
  <si>
    <t>Small Box</t>
  </si>
  <si>
    <t>High</t>
  </si>
  <si>
    <t>Regular Air</t>
  </si>
  <si>
    <t>Ontario</t>
  </si>
  <si>
    <t>Small Business</t>
  </si>
  <si>
    <t>Technology</t>
  </si>
  <si>
    <t>Telephones and Communication</t>
  </si>
  <si>
    <t>Medium Box</t>
  </si>
  <si>
    <t>Not Specified</t>
  </si>
  <si>
    <t>Corporate</t>
  </si>
  <si>
    <t>Office Supplies</t>
  </si>
  <si>
    <t>Pens &amp; Art Supplies</t>
  </si>
  <si>
    <t>Wrap Bag</t>
  </si>
  <si>
    <t>Critical</t>
  </si>
  <si>
    <t>Delivery Truck</t>
  </si>
  <si>
    <t>Chairs &amp; Chairmats</t>
  </si>
  <si>
    <t>Jumbo Drum</t>
  </si>
  <si>
    <t>Medium</t>
  </si>
  <si>
    <t>Home Office</t>
  </si>
  <si>
    <t>Computer Peripherals</t>
  </si>
  <si>
    <t>Northwest Territories</t>
  </si>
  <si>
    <t>Paper</t>
  </si>
  <si>
    <t>Small Pack</t>
  </si>
  <si>
    <t>Yukon</t>
  </si>
  <si>
    <t>Binders and Binder Accessories</t>
  </si>
  <si>
    <t>Quebec</t>
  </si>
  <si>
    <t>Scissors, Rulers and Trimmers</t>
  </si>
  <si>
    <t>Alberta</t>
  </si>
  <si>
    <t>Copiers and Fax</t>
  </si>
  <si>
    <t>Large Box</t>
  </si>
  <si>
    <t>Saskachewan</t>
  </si>
  <si>
    <t>Prince Edward Island</t>
  </si>
  <si>
    <t>Manitoba</t>
  </si>
  <si>
    <t>Tables</t>
  </si>
  <si>
    <t>Nova Scotia</t>
  </si>
  <si>
    <t>New Brunswick</t>
  </si>
  <si>
    <t>Storage &amp; Organization</t>
  </si>
  <si>
    <t>Office Machines</t>
  </si>
  <si>
    <t>Envelopes</t>
  </si>
  <si>
    <t>Labels</t>
  </si>
  <si>
    <t>Jumbo Box</t>
  </si>
  <si>
    <t>Nunavut</t>
  </si>
  <si>
    <t>Rubber Bands</t>
  </si>
  <si>
    <t>Bookcases</t>
  </si>
  <si>
    <t>Appliances</t>
  </si>
  <si>
    <t>Newfoundland</t>
  </si>
  <si>
    <t>Row Labels</t>
  </si>
  <si>
    <t>Grand Total</t>
  </si>
  <si>
    <t>2009</t>
  </si>
  <si>
    <t>Jan</t>
  </si>
  <si>
    <t>Feb</t>
  </si>
  <si>
    <t>Mar</t>
  </si>
  <si>
    <t>Apr</t>
  </si>
  <si>
    <t>May</t>
  </si>
  <si>
    <t>Jun</t>
  </si>
  <si>
    <t>Jul</t>
  </si>
  <si>
    <t>Aug</t>
  </si>
  <si>
    <t>Sep</t>
  </si>
  <si>
    <t>Oct</t>
  </si>
  <si>
    <t>Nov</t>
  </si>
  <si>
    <t>Dec</t>
  </si>
  <si>
    <t>2010</t>
  </si>
  <si>
    <t>2011</t>
  </si>
  <si>
    <t>2012</t>
  </si>
  <si>
    <t>(All)</t>
  </si>
  <si>
    <t xml:space="preserve"> Sales</t>
  </si>
  <si>
    <t xml:space="preserve"> Gross Income</t>
  </si>
  <si>
    <t>October</t>
  </si>
  <si>
    <t>August</t>
  </si>
  <si>
    <t>January</t>
  </si>
  <si>
    <t>September</t>
  </si>
  <si>
    <t>November</t>
  </si>
  <si>
    <t>March</t>
  </si>
  <si>
    <t>December</t>
  </si>
  <si>
    <t>February</t>
  </si>
  <si>
    <t>July</t>
  </si>
  <si>
    <t>April</t>
  </si>
  <si>
    <t>June</t>
  </si>
  <si>
    <t>series-1</t>
  </si>
  <si>
    <t>series-2</t>
  </si>
  <si>
    <t>series name</t>
  </si>
  <si>
    <t>column name</t>
  </si>
  <si>
    <t>column number</t>
  </si>
  <si>
    <t xml:space="preserve"> Sales1</t>
  </si>
  <si>
    <t xml:space="preserve"> Gross Income1</t>
  </si>
  <si>
    <t xml:space="preserve"> Sales2</t>
  </si>
  <si>
    <t xml:space="preserve"> Gross Income2</t>
  </si>
  <si>
    <t>first row number</t>
  </si>
  <si>
    <t>first cell number</t>
  </si>
  <si>
    <t>last row number</t>
  </si>
  <si>
    <t>last cell address</t>
  </si>
  <si>
    <t>Address</t>
  </si>
  <si>
    <t>Month address</t>
  </si>
  <si>
    <t>chart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</si>
</sst>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Red][$$-409]#,##0"/>
  </numFmts>
  <fonts count="3" x14ac:knownFonts="1">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1">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0" fillId="0" borderId="0" xfId="0" applyNumberFormat="1"/>
    <xf numFmtId="0" fontId="1" fillId="2" borderId="1" xfId="0" applyFont="1" applyFill="1" applyBorder="1"/>
    <xf numFmtId="164" fontId="0" fillId="0" borderId="0" xfId="0" applyNumberFormat="1"/>
    <xf numFmtId="164" fontId="1" fillId="2" borderId="2" xfId="0" applyNumberFormat="1" applyFont="1" applyFill="1" applyBorder="1"/>
    <xf numFmtId="164" fontId="1" fillId="0" borderId="1" xfId="0" applyNumberFormat="1"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[Sales_Dashboard.xlsx]PivotTable!PivotTable8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and Revenue Based on Location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PivotTable!$G$3</c:f>
              <c:strCache>
                <c:ptCount val="1"/>
                <c:pt idx="0">
                  <c:v> Sales</c:v>
                </c:pt>
              </c:strCache>
            </c:strRef>
          </c:tx>
          <c:spPr>
            <a:solidFill>
              <a:schemeClr val="accent1"/>
            </a:solidFill>
            <a:ln>
              <a:noFill/>
            </a:ln>
            <a:effectLst/>
          </c:spPr>
          <c:invertIfNegative val="0"/>
          <c:cat>
            <c:strRef>
              <c:f>PivotTable!$F$4:$F$17</c:f>
              <c:strCache>
                <c:ptCount val="13"/>
                <c:pt idx="0">
                  <c:v>Alberta</c:v>
                </c:pt>
                <c:pt idx="1">
                  <c:v>British Columbia</c:v>
                </c:pt>
                <c:pt idx="2">
                  <c:v>Manitoba</c:v>
                </c:pt>
                <c:pt idx="3">
                  <c:v>New Brunswick</c:v>
                </c:pt>
                <c:pt idx="4">
                  <c:v>Newfoundland</c:v>
                </c:pt>
                <c:pt idx="5">
                  <c:v>Northwest Territories</c:v>
                </c:pt>
                <c:pt idx="6">
                  <c:v>Nova Scotia</c:v>
                </c:pt>
                <c:pt idx="7">
                  <c:v>Nunavut</c:v>
                </c:pt>
                <c:pt idx="8">
                  <c:v>Ontario</c:v>
                </c:pt>
                <c:pt idx="9">
                  <c:v>Prince Edward Island</c:v>
                </c:pt>
                <c:pt idx="10">
                  <c:v>Quebec</c:v>
                </c:pt>
                <c:pt idx="11">
                  <c:v>Saskachewan</c:v>
                </c:pt>
                <c:pt idx="12">
                  <c:v>Yukon</c:v>
                </c:pt>
              </c:strCache>
            </c:strRef>
          </c:cat>
          <c:val>
            <c:numRef>
              <c:f>PivotTable!$G$4:$G$17</c:f>
              <c:numCache>
                <c:formatCode>[$$-409]#,##0;[Red][$$-409]#,##0</c:formatCode>
                <c:ptCount val="13"/>
                <c:pt idx="0">
                  <c:v>1704791.4909999992</c:v>
                </c:pt>
                <c:pt idx="1">
                  <c:v>1893110.4645</c:v>
                </c:pt>
                <c:pt idx="2">
                  <c:v>1372848.7820000008</c:v>
                </c:pt>
                <c:pt idx="3">
                  <c:v>684211.52349999989</c:v>
                </c:pt>
                <c:pt idx="4">
                  <c:v>102924.06749999998</c:v>
                </c:pt>
                <c:pt idx="5">
                  <c:v>800847.32949999999</c:v>
                </c:pt>
                <c:pt idx="6">
                  <c:v>817729.36249999993</c:v>
                </c:pt>
                <c:pt idx="7">
                  <c:v>116376.48350000002</c:v>
                </c:pt>
                <c:pt idx="8">
                  <c:v>3063212.4795000032</c:v>
                </c:pt>
                <c:pt idx="9">
                  <c:v>409383.25000000017</c:v>
                </c:pt>
                <c:pt idx="10">
                  <c:v>1510195.0799999998</c:v>
                </c:pt>
                <c:pt idx="11">
                  <c:v>1464455.8195000004</c:v>
                </c:pt>
                <c:pt idx="12">
                  <c:v>975867.37099999958</c:v>
                </c:pt>
              </c:numCache>
            </c:numRef>
          </c:val>
          <c:extLst>
            <c:ext xmlns:c16="http://schemas.microsoft.com/office/drawing/2014/chart" uri="{C3380CC4-5D6E-409C-BE32-E72D297353CC}">
              <c16:uniqueId val="{00000000-BBB2-4B38-B6DD-56A0DA016D05}"/>
            </c:ext>
          </c:extLst>
        </c:ser>
        <c:dLbls>
          <c:showLegendKey val="0"/>
          <c:showVal val="0"/>
          <c:showCatName val="0"/>
          <c:showSerName val="0"/>
          <c:showPercent val="0"/>
          <c:showBubbleSize val="0"/>
        </c:dLbls>
        <c:gapWidth val="150"/>
        <c:axId val="1947772591"/>
        <c:axId val="1947765935"/>
      </c:barChart>
      <c:lineChart>
        <c:grouping val="standard"/>
        <c:varyColors val="0"/>
        <c:ser>
          <c:idx val="1"/>
          <c:order val="1"/>
          <c:tx>
            <c:strRef>
              <c:f>PivotTable!$H$3</c:f>
              <c:strCache>
                <c:ptCount val="1"/>
                <c:pt idx="0">
                  <c:v> Gross Income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PivotTable!$F$4:$F$17</c:f>
              <c:strCache>
                <c:ptCount val="13"/>
                <c:pt idx="0">
                  <c:v>Alberta</c:v>
                </c:pt>
                <c:pt idx="1">
                  <c:v>British Columbia</c:v>
                </c:pt>
                <c:pt idx="2">
                  <c:v>Manitoba</c:v>
                </c:pt>
                <c:pt idx="3">
                  <c:v>New Brunswick</c:v>
                </c:pt>
                <c:pt idx="4">
                  <c:v>Newfoundland</c:v>
                </c:pt>
                <c:pt idx="5">
                  <c:v>Northwest Territories</c:v>
                </c:pt>
                <c:pt idx="6">
                  <c:v>Nova Scotia</c:v>
                </c:pt>
                <c:pt idx="7">
                  <c:v>Nunavut</c:v>
                </c:pt>
                <c:pt idx="8">
                  <c:v>Ontario</c:v>
                </c:pt>
                <c:pt idx="9">
                  <c:v>Prince Edward Island</c:v>
                </c:pt>
                <c:pt idx="10">
                  <c:v>Quebec</c:v>
                </c:pt>
                <c:pt idx="11">
                  <c:v>Saskachewan</c:v>
                </c:pt>
                <c:pt idx="12">
                  <c:v>Yukon</c:v>
                </c:pt>
              </c:strCache>
            </c:strRef>
          </c:cat>
          <c:val>
            <c:numRef>
              <c:f>PivotTable!$H$4:$H$17</c:f>
              <c:numCache>
                <c:formatCode>[$$-409]#,##0;[Red][$$-409]#,##0</c:formatCode>
                <c:ptCount val="13"/>
                <c:pt idx="0">
                  <c:v>82103.560467565025</c:v>
                </c:pt>
                <c:pt idx="1">
                  <c:v>88695.484302672485</c:v>
                </c:pt>
                <c:pt idx="2">
                  <c:v>64275.619716539994</c:v>
                </c:pt>
                <c:pt idx="3">
                  <c:v>32436.216264427509</c:v>
                </c:pt>
                <c:pt idx="4">
                  <c:v>4752.9504115775026</c:v>
                </c:pt>
                <c:pt idx="5">
                  <c:v>37195.605192777526</c:v>
                </c:pt>
                <c:pt idx="6">
                  <c:v>38438.35444406249</c:v>
                </c:pt>
                <c:pt idx="7">
                  <c:v>5264.8014257575005</c:v>
                </c:pt>
                <c:pt idx="8">
                  <c:v>140369.5751955673</c:v>
                </c:pt>
                <c:pt idx="9">
                  <c:v>19132.108166950002</c:v>
                </c:pt>
                <c:pt idx="10">
                  <c:v>70748.869671080116</c:v>
                </c:pt>
                <c:pt idx="11">
                  <c:v>68830.573506527551</c:v>
                </c:pt>
                <c:pt idx="12">
                  <c:v>46126.640878244994</c:v>
                </c:pt>
              </c:numCache>
            </c:numRef>
          </c:val>
          <c:smooth val="0"/>
          <c:extLst>
            <c:ext xmlns:c16="http://schemas.microsoft.com/office/drawing/2014/chart" uri="{C3380CC4-5D6E-409C-BE32-E72D297353CC}">
              <c16:uniqueId val="{00000001-BBB2-4B38-B6DD-56A0DA016D05}"/>
            </c:ext>
          </c:extLst>
        </c:ser>
        <c:dLbls>
          <c:showLegendKey val="0"/>
          <c:showVal val="0"/>
          <c:showCatName val="0"/>
          <c:showSerName val="0"/>
          <c:showPercent val="0"/>
          <c:showBubbleSize val="0"/>
        </c:dLbls>
        <c:marker val="1"/>
        <c:smooth val="0"/>
        <c:axId val="205220959"/>
        <c:axId val="205232191"/>
      </c:lineChart>
      <c:catAx>
        <c:axId val="2052209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32191"/>
        <c:crosses val="autoZero"/>
        <c:auto val="1"/>
        <c:lblAlgn val="ctr"/>
        <c:lblOffset val="100"/>
        <c:noMultiLvlLbl val="0"/>
      </c:catAx>
      <c:valAx>
        <c:axId val="2052321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Red][$$-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20959"/>
        <c:crosses val="autoZero"/>
        <c:crossBetween val="between"/>
      </c:valAx>
      <c:valAx>
        <c:axId val="194776593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Red][$$-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772591"/>
        <c:crosses val="max"/>
        <c:crossBetween val="between"/>
        <c:majorUnit val="1000000"/>
      </c:valAx>
      <c:catAx>
        <c:axId val="1947772591"/>
        <c:scaling>
          <c:orientation val="minMax"/>
        </c:scaling>
        <c:delete val="1"/>
        <c:axPos val="b"/>
        <c:numFmt formatCode="General" sourceLinked="1"/>
        <c:majorTickMark val="out"/>
        <c:minorTickMark val="none"/>
        <c:tickLblPos val="nextTo"/>
        <c:crossAx val="194776593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PivotTable!$W$16</c:f>
          <c:strCache>
            <c:ptCount val="1"/>
            <c:pt idx="0">
              <c:v>Bookcases VS Copiers and Fax</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PivotTable!$W$7</c:f>
              <c:strCache>
                <c:ptCount val="1"/>
                <c:pt idx="0">
                  <c:v> Gross Income for Bookcases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[0]!Month_address</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[0]!series_1</c:f>
              <c:numCache>
                <c:formatCode>General</c:formatCode>
                <c:ptCount val="12"/>
                <c:pt idx="0">
                  <c:v>5565.1633704000014</c:v>
                </c:pt>
                <c:pt idx="1">
                  <c:v>2373.3047007</c:v>
                </c:pt>
                <c:pt idx="2">
                  <c:v>3761.9988939000004</c:v>
                </c:pt>
                <c:pt idx="3">
                  <c:v>3606.3851327999996</c:v>
                </c:pt>
                <c:pt idx="4">
                  <c:v>2297.3391369000001</c:v>
                </c:pt>
                <c:pt idx="5">
                  <c:v>2792.7049994999998</c:v>
                </c:pt>
                <c:pt idx="6">
                  <c:v>1463.9437026000003</c:v>
                </c:pt>
                <c:pt idx="7">
                  <c:v>4327.5666536999997</c:v>
                </c:pt>
                <c:pt idx="8">
                  <c:v>2498.2081073999998</c:v>
                </c:pt>
                <c:pt idx="9">
                  <c:v>3365.6437394999994</c:v>
                </c:pt>
                <c:pt idx="10">
                  <c:v>3600.7895294999998</c:v>
                </c:pt>
                <c:pt idx="11">
                  <c:v>3513.4156575000002</c:v>
                </c:pt>
              </c:numCache>
            </c:numRef>
          </c:val>
          <c:smooth val="0"/>
          <c:extLst>
            <c:ext xmlns:c16="http://schemas.microsoft.com/office/drawing/2014/chart" uri="{C3380CC4-5D6E-409C-BE32-E72D297353CC}">
              <c16:uniqueId val="{00000005-ED30-4CB6-AFB9-D796935A6046}"/>
            </c:ext>
          </c:extLst>
        </c:ser>
        <c:ser>
          <c:idx val="1"/>
          <c:order val="1"/>
          <c:tx>
            <c:strRef>
              <c:f>PivotTable!$X$7</c:f>
              <c:strCache>
                <c:ptCount val="1"/>
                <c:pt idx="0">
                  <c:v> Gross Income for Copiers and Fax</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val>
            <c:numRef>
              <c:f>[0]!series_2</c:f>
              <c:numCache>
                <c:formatCode>General</c:formatCode>
                <c:ptCount val="12"/>
                <c:pt idx="0">
                  <c:v>5675.3106463500008</c:v>
                </c:pt>
                <c:pt idx="1">
                  <c:v>4436.1781882499999</c:v>
                </c:pt>
                <c:pt idx="2">
                  <c:v>5710.8389340000012</c:v>
                </c:pt>
                <c:pt idx="3">
                  <c:v>3060.7762826999997</c:v>
                </c:pt>
                <c:pt idx="4">
                  <c:v>2276.8667553000005</c:v>
                </c:pt>
                <c:pt idx="5">
                  <c:v>3450.9786279000004</c:v>
                </c:pt>
                <c:pt idx="6">
                  <c:v>5740.4580025500009</c:v>
                </c:pt>
                <c:pt idx="7">
                  <c:v>2044.6377471000003</c:v>
                </c:pt>
                <c:pt idx="8">
                  <c:v>6379.3748734500005</c:v>
                </c:pt>
                <c:pt idx="9">
                  <c:v>7501.3387131000018</c:v>
                </c:pt>
                <c:pt idx="10">
                  <c:v>4651.4609367000003</c:v>
                </c:pt>
                <c:pt idx="11">
                  <c:v>9280.4749370999998</c:v>
                </c:pt>
              </c:numCache>
            </c:numRef>
          </c:val>
          <c:smooth val="0"/>
          <c:extLst>
            <c:ext xmlns:c16="http://schemas.microsoft.com/office/drawing/2014/chart" uri="{C3380CC4-5D6E-409C-BE32-E72D297353CC}">
              <c16:uniqueId val="{00000006-ED30-4CB6-AFB9-D796935A6046}"/>
            </c:ext>
          </c:extLst>
        </c:ser>
        <c:dLbls>
          <c:showLegendKey val="0"/>
          <c:showVal val="0"/>
          <c:showCatName val="0"/>
          <c:showSerName val="0"/>
          <c:showPercent val="0"/>
          <c:showBubbleSize val="0"/>
        </c:dLbls>
        <c:smooth val="0"/>
        <c:axId val="1617705823"/>
        <c:axId val="1617709567"/>
      </c:lineChart>
      <c:catAx>
        <c:axId val="161770582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7709567"/>
        <c:crosses val="autoZero"/>
        <c:auto val="1"/>
        <c:lblAlgn val="ctr"/>
        <c:lblOffset val="100"/>
        <c:noMultiLvlLbl val="0"/>
      </c:catAx>
      <c:valAx>
        <c:axId val="16177095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770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Drop" dropStyle="combo" dx="22" fmlaLink="PivotTable!$V$3" fmlaRange="PivotTable!$K$3:$K$4" noThreeD="1" sel="2" val="0"/>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28575</xdr:colOff>
      <xdr:row>14</xdr:row>
      <xdr:rowOff>19050</xdr:rowOff>
    </xdr:from>
    <xdr:to>
      <xdr:col>20</xdr:col>
      <xdr:colOff>381000</xdr:colOff>
      <xdr:row>16</xdr:row>
      <xdr:rowOff>114300</xdr:rowOff>
    </xdr:to>
    <xdr:sp macro="" textlink="">
      <xdr:nvSpPr>
        <xdr:cNvPr id="14" name="TextBox 13">
          <a:extLst>
            <a:ext uri="{FF2B5EF4-FFF2-40B4-BE49-F238E27FC236}">
              <a16:creationId xmlns:a16="http://schemas.microsoft.com/office/drawing/2014/main" id="{00000000-0008-0000-0200-00000E000000}"/>
            </a:ext>
          </a:extLst>
        </xdr:cNvPr>
        <xdr:cNvSpPr txBox="1"/>
      </xdr:nvSpPr>
      <xdr:spPr>
        <a:xfrm>
          <a:off x="28575" y="2686050"/>
          <a:ext cx="12544425" cy="47625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2800" b="1" i="0" u="none" strike="noStrike" kern="0" cap="none" spc="0" normalizeH="0" baseline="0" noProof="0">
              <a:ln/>
              <a:solidFill>
                <a:schemeClr val="accent5">
                  <a:lumMod val="50000"/>
                </a:schemeClr>
              </a:solidFill>
              <a:effectLst/>
              <a:uLnTx/>
              <a:uFillTx/>
              <a:latin typeface="+mn-lt"/>
              <a:ea typeface="+mn-ea"/>
              <a:cs typeface="+mn-cs"/>
            </a:rPr>
            <a:t>PRODUCT</a:t>
          </a:r>
          <a:r>
            <a:rPr kumimoji="0" lang="en-IN" sz="2800" b="1" i="0" u="none" strike="noStrike" kern="0" cap="none" spc="0" normalizeH="0" baseline="0" noProof="0">
              <a:ln/>
              <a:solidFill>
                <a:schemeClr val="bg2">
                  <a:lumMod val="50000"/>
                </a:schemeClr>
              </a:solidFill>
              <a:effectLst/>
              <a:uLnTx/>
              <a:uFillTx/>
              <a:latin typeface="+mn-lt"/>
              <a:ea typeface="+mn-ea"/>
              <a:cs typeface="+mn-cs"/>
            </a:rPr>
            <a:t> </a:t>
          </a:r>
          <a:r>
            <a:rPr kumimoji="0" lang="en-IN" sz="2800" b="1" i="0" u="none" strike="noStrike" kern="0" cap="none" spc="0" normalizeH="0" baseline="0" noProof="0">
              <a:ln/>
              <a:solidFill>
                <a:schemeClr val="accent5">
                  <a:lumMod val="50000"/>
                </a:schemeClr>
              </a:solidFill>
              <a:effectLst/>
              <a:uLnTx/>
              <a:uFillTx/>
              <a:latin typeface="+mn-lt"/>
              <a:ea typeface="+mn-ea"/>
              <a:cs typeface="+mn-cs"/>
            </a:rPr>
            <a:t>COMPARISON</a:t>
          </a:r>
        </a:p>
        <a:p>
          <a:pPr algn="ctr"/>
          <a:endParaRPr lang="en-IN" sz="1100"/>
        </a:p>
      </xdr:txBody>
    </xdr:sp>
    <xdr:clientData/>
  </xdr:twoCellAnchor>
  <xdr:twoCellAnchor>
    <xdr:from>
      <xdr:col>8</xdr:col>
      <xdr:colOff>466725</xdr:colOff>
      <xdr:row>2</xdr:row>
      <xdr:rowOff>133350</xdr:rowOff>
    </xdr:from>
    <xdr:to>
      <xdr:col>17</xdr:col>
      <xdr:colOff>352425</xdr:colOff>
      <xdr:row>13</xdr:row>
      <xdr:rowOff>180975</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28575</xdr:colOff>
      <xdr:row>5</xdr:row>
      <xdr:rowOff>114298</xdr:rowOff>
    </xdr:from>
    <xdr:to>
      <xdr:col>2</xdr:col>
      <xdr:colOff>581025</xdr:colOff>
      <xdr:row>13</xdr:row>
      <xdr:rowOff>190499</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8575" y="1066798"/>
              <a:ext cx="1771650" cy="16002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0</xdr:row>
      <xdr:rowOff>9525</xdr:rowOff>
    </xdr:from>
    <xdr:to>
      <xdr:col>2</xdr:col>
      <xdr:colOff>571500</xdr:colOff>
      <xdr:row>5</xdr:row>
      <xdr:rowOff>104775</xdr:rowOff>
    </xdr:to>
    <mc:AlternateContent xmlns:mc="http://schemas.openxmlformats.org/markup-compatibility/2006" xmlns:a14="http://schemas.microsoft.com/office/drawing/2010/main">
      <mc:Choice Requires="a14">
        <xdr:graphicFrame macro="">
          <xdr:nvGraphicFramePr>
            <xdr:cNvPr id="6" name="Years">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9050" y="9525"/>
              <a:ext cx="1771650" cy="1238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381001</xdr:colOff>
      <xdr:row>0</xdr:row>
      <xdr:rowOff>9526</xdr:rowOff>
    </xdr:from>
    <xdr:to>
      <xdr:col>20</xdr:col>
      <xdr:colOff>390525</xdr:colOff>
      <xdr:row>8</xdr:row>
      <xdr:rowOff>133350</xdr:rowOff>
    </xdr:to>
    <mc:AlternateContent xmlns:mc="http://schemas.openxmlformats.org/markup-compatibility/2006" xmlns:a14="http://schemas.microsoft.com/office/drawing/2010/main">
      <mc:Choice Requires="a14">
        <xdr:graphicFrame macro="">
          <xdr:nvGraphicFramePr>
            <xdr:cNvPr id="7" name="Province">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microsoft.com/office/drawing/2010/slicer">
              <sle:slicer xmlns:sle="http://schemas.microsoft.com/office/drawing/2010/slicer" name="Province"/>
            </a:graphicData>
          </a:graphic>
        </xdr:graphicFrame>
      </mc:Choice>
      <mc:Fallback xmlns="">
        <xdr:sp macro="" textlink="">
          <xdr:nvSpPr>
            <xdr:cNvPr id="0" name=""/>
            <xdr:cNvSpPr>
              <a:spLocks noTextEdit="1"/>
            </xdr:cNvSpPr>
          </xdr:nvSpPr>
          <xdr:spPr>
            <a:xfrm>
              <a:off x="10744201" y="9526"/>
              <a:ext cx="1838324" cy="20478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381000</xdr:colOff>
      <xdr:row>8</xdr:row>
      <xdr:rowOff>123825</xdr:rowOff>
    </xdr:from>
    <xdr:to>
      <xdr:col>20</xdr:col>
      <xdr:colOff>380999</xdr:colOff>
      <xdr:row>13</xdr:row>
      <xdr:rowOff>180975</xdr:rowOff>
    </xdr:to>
    <mc:AlternateContent xmlns:mc="http://schemas.openxmlformats.org/markup-compatibility/2006" xmlns:a14="http://schemas.microsoft.com/office/drawing/2010/main">
      <mc:Choice Requires="a14">
        <xdr:graphicFrame macro="">
          <xdr:nvGraphicFramePr>
            <xdr:cNvPr id="8" name="Product Category">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0744200" y="1647825"/>
              <a:ext cx="1828799" cy="1009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9524</xdr:colOff>
      <xdr:row>0</xdr:row>
      <xdr:rowOff>19050</xdr:rowOff>
    </xdr:from>
    <xdr:to>
      <xdr:col>17</xdr:col>
      <xdr:colOff>380999</xdr:colOff>
      <xdr:row>2</xdr:row>
      <xdr:rowOff>123825</xdr:rowOff>
    </xdr:to>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1838324" y="19050"/>
          <a:ext cx="8905875" cy="48577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rthographicFront"/>
            <a:lightRig rig="harsh" dir="t"/>
          </a:scene3d>
          <a:sp3d extrusionH="57150" prstMaterial="matte">
            <a:bevelT w="63500" h="12700" prst="angle"/>
            <a:contourClr>
              <a:schemeClr val="bg1">
                <a:lumMod val="65000"/>
              </a:schemeClr>
            </a:contourClr>
          </a:sp3d>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2800" b="1" i="0" u="none" strike="noStrike" kern="0" cap="none" spc="0" normalizeH="0" baseline="0" noProof="0">
              <a:ln/>
              <a:solidFill>
                <a:srgbClr val="A5A5A5"/>
              </a:solidFill>
              <a:effectLst/>
              <a:uLnTx/>
              <a:uFillTx/>
              <a:latin typeface="+mn-lt"/>
              <a:ea typeface="+mn-ea"/>
              <a:cs typeface="+mn-cs"/>
            </a:rPr>
            <a:t>SALES DASHBOARD</a:t>
          </a:r>
        </a:p>
      </xdr:txBody>
    </xdr:sp>
    <xdr:clientData/>
  </xdr:twoCellAnchor>
  <xdr:twoCellAnchor>
    <xdr:from>
      <xdr:col>3</xdr:col>
      <xdr:colOff>9525</xdr:colOff>
      <xdr:row>2</xdr:row>
      <xdr:rowOff>180974</xdr:rowOff>
    </xdr:from>
    <xdr:to>
      <xdr:col>8</xdr:col>
      <xdr:colOff>428625</xdr:colOff>
      <xdr:row>7</xdr:row>
      <xdr:rowOff>161925</xdr:rowOff>
    </xdr:to>
    <xdr:sp macro="" textlink="PivotTable!L3">
      <xdr:nvSpPr>
        <xdr:cNvPr id="12" name="TextBox 11">
          <a:extLst>
            <a:ext uri="{FF2B5EF4-FFF2-40B4-BE49-F238E27FC236}">
              <a16:creationId xmlns:a16="http://schemas.microsoft.com/office/drawing/2014/main" id="{00000000-0008-0000-0200-00000C000000}"/>
            </a:ext>
          </a:extLst>
        </xdr:cNvPr>
        <xdr:cNvSpPr txBox="1"/>
      </xdr:nvSpPr>
      <xdr:spPr>
        <a:xfrm>
          <a:off x="1838325" y="561974"/>
          <a:ext cx="3467100" cy="9334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0" i="0" u="none" strike="noStrike">
              <a:solidFill>
                <a:schemeClr val="bg2">
                  <a:lumMod val="25000"/>
                </a:schemeClr>
              </a:solidFill>
              <a:latin typeface="Berlin Sans FB Demi" panose="020E0802020502020306" pitchFamily="34" charset="0"/>
              <a:cs typeface="Calibri"/>
            </a:rPr>
            <a:t>SALES:</a:t>
          </a:r>
        </a:p>
        <a:p>
          <a:pPr algn="ctr"/>
          <a:fld id="{518C5C64-06CF-423C-A2FB-474C7A23FE19}" type="TxLink">
            <a:rPr lang="en-US" sz="2400" b="0" i="0" u="none" strike="noStrike">
              <a:solidFill>
                <a:schemeClr val="bg2">
                  <a:lumMod val="25000"/>
                </a:schemeClr>
              </a:solidFill>
              <a:latin typeface="Berlin Sans FB Demi" panose="020E0802020502020306" pitchFamily="34" charset="0"/>
              <a:cs typeface="Calibri"/>
            </a:rPr>
            <a:pPr algn="ctr"/>
            <a:t>$1,49,15,601</a:t>
          </a:fld>
          <a:endParaRPr lang="en-IN" sz="2400">
            <a:solidFill>
              <a:schemeClr val="bg2">
                <a:lumMod val="25000"/>
              </a:schemeClr>
            </a:solidFill>
            <a:latin typeface="Berlin Sans FB Demi" panose="020E0802020502020306" pitchFamily="34" charset="0"/>
          </a:endParaRPr>
        </a:p>
      </xdr:txBody>
    </xdr:sp>
    <xdr:clientData/>
  </xdr:twoCellAnchor>
  <xdr:twoCellAnchor>
    <xdr:from>
      <xdr:col>3</xdr:col>
      <xdr:colOff>9524</xdr:colOff>
      <xdr:row>8</xdr:row>
      <xdr:rowOff>85726</xdr:rowOff>
    </xdr:from>
    <xdr:to>
      <xdr:col>8</xdr:col>
      <xdr:colOff>438149</xdr:colOff>
      <xdr:row>13</xdr:row>
      <xdr:rowOff>171450</xdr:rowOff>
    </xdr:to>
    <xdr:sp macro="" textlink="PivotTable!L4">
      <xdr:nvSpPr>
        <xdr:cNvPr id="13" name="TextBox 12">
          <a:extLst>
            <a:ext uri="{FF2B5EF4-FFF2-40B4-BE49-F238E27FC236}">
              <a16:creationId xmlns:a16="http://schemas.microsoft.com/office/drawing/2014/main" id="{00000000-0008-0000-0200-00000D000000}"/>
            </a:ext>
          </a:extLst>
        </xdr:cNvPr>
        <xdr:cNvSpPr txBox="1"/>
      </xdr:nvSpPr>
      <xdr:spPr>
        <a:xfrm>
          <a:off x="1838324" y="1609726"/>
          <a:ext cx="3476625" cy="10382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0" i="0" u="none" strike="noStrike">
              <a:solidFill>
                <a:schemeClr val="bg2">
                  <a:lumMod val="25000"/>
                </a:schemeClr>
              </a:solidFill>
              <a:latin typeface="Berlin Sans FB Demi" panose="020E0802020502020306" pitchFamily="34" charset="0"/>
              <a:cs typeface="Calibri"/>
            </a:rPr>
            <a:t>PROFIT:</a:t>
          </a:r>
        </a:p>
        <a:p>
          <a:pPr algn="ctr"/>
          <a:fld id="{0672E5EE-B0E0-4175-A894-81E936FB7829}" type="TxLink">
            <a:rPr lang="en-US" sz="2400" b="0" i="0" u="none" strike="noStrike">
              <a:solidFill>
                <a:schemeClr val="bg2">
                  <a:lumMod val="25000"/>
                </a:schemeClr>
              </a:solidFill>
              <a:latin typeface="Berlin Sans FB Demi" panose="020E0802020502020306" pitchFamily="34" charset="0"/>
              <a:cs typeface="Calibri"/>
            </a:rPr>
            <a:pPr algn="ctr"/>
            <a:t>$6,98,358</a:t>
          </a:fld>
          <a:endParaRPr lang="en-IN" sz="2400">
            <a:solidFill>
              <a:schemeClr val="bg2">
                <a:lumMod val="25000"/>
              </a:schemeClr>
            </a:solidFill>
            <a:latin typeface="Berlin Sans FB Demi" panose="020E0802020502020306" pitchFamily="34" charset="0"/>
          </a:endParaRPr>
        </a:p>
      </xdr:txBody>
    </xdr:sp>
    <xdr:clientData/>
  </xdr:twoCellAnchor>
  <xdr:twoCellAnchor editAs="oneCell">
    <xdr:from>
      <xdr:col>17</xdr:col>
      <xdr:colOff>400049</xdr:colOff>
      <xdr:row>16</xdr:row>
      <xdr:rowOff>152400</xdr:rowOff>
    </xdr:from>
    <xdr:to>
      <xdr:col>20</xdr:col>
      <xdr:colOff>371474</xdr:colOff>
      <xdr:row>27</xdr:row>
      <xdr:rowOff>28575</xdr:rowOff>
    </xdr:to>
    <mc:AlternateContent xmlns:mc="http://schemas.openxmlformats.org/markup-compatibility/2006" xmlns:a14="http://schemas.microsoft.com/office/drawing/2010/main">
      <mc:Choice Requires="a14">
        <xdr:graphicFrame macro="">
          <xdr:nvGraphicFramePr>
            <xdr:cNvPr id="15" name="Product Sub-Category 1">
              <a:extLst>
                <a:ext uri="{FF2B5EF4-FFF2-40B4-BE49-F238E27FC236}">
                  <a16:creationId xmlns:a16="http://schemas.microsoft.com/office/drawing/2014/main" id="{00000000-0008-0000-0200-00000F000000}"/>
                </a:ext>
              </a:extLst>
            </xdr:cNvPr>
            <xdr:cNvGraphicFramePr/>
          </xdr:nvGraphicFramePr>
          <xdr:xfrm>
            <a:off x="0" y="0"/>
            <a:ext cx="0" cy="0"/>
          </xdr:xfrm>
          <a:graphic>
            <a:graphicData uri="http://schemas.microsoft.com/office/drawing/2010/slicer">
              <sle:slicer xmlns:sle="http://schemas.microsoft.com/office/drawing/2010/slicer" name="Product Sub-Category 1"/>
            </a:graphicData>
          </a:graphic>
        </xdr:graphicFrame>
      </mc:Choice>
      <mc:Fallback xmlns="">
        <xdr:sp macro="" textlink="">
          <xdr:nvSpPr>
            <xdr:cNvPr id="0" name=""/>
            <xdr:cNvSpPr>
              <a:spLocks noTextEdit="1"/>
            </xdr:cNvSpPr>
          </xdr:nvSpPr>
          <xdr:spPr>
            <a:xfrm>
              <a:off x="10763249" y="3200400"/>
              <a:ext cx="1800225" cy="1971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17</xdr:col>
          <xdr:colOff>419100</xdr:colOff>
          <xdr:row>14</xdr:row>
          <xdr:rowOff>76200</xdr:rowOff>
        </xdr:from>
        <xdr:to>
          <xdr:col>20</xdr:col>
          <xdr:colOff>76200</xdr:colOff>
          <xdr:row>15</xdr:row>
          <xdr:rowOff>171450</xdr:rowOff>
        </xdr:to>
        <xdr:sp macro="" textlink="">
          <xdr:nvSpPr>
            <xdr:cNvPr id="3073" name="Drop Down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0</xdr:col>
      <xdr:colOff>19050</xdr:colOff>
      <xdr:row>16</xdr:row>
      <xdr:rowOff>152399</xdr:rowOff>
    </xdr:from>
    <xdr:to>
      <xdr:col>2</xdr:col>
      <xdr:colOff>581025</xdr:colOff>
      <xdr:row>27</xdr:row>
      <xdr:rowOff>0</xdr:rowOff>
    </xdr:to>
    <mc:AlternateContent xmlns:mc="http://schemas.openxmlformats.org/markup-compatibility/2006" xmlns:a14="http://schemas.microsoft.com/office/drawing/2010/main">
      <mc:Choice Requires="a14">
        <xdr:graphicFrame macro="">
          <xdr:nvGraphicFramePr>
            <xdr:cNvPr id="17" name="Product Sub-Category 2">
              <a:extLst>
                <a:ext uri="{FF2B5EF4-FFF2-40B4-BE49-F238E27FC236}">
                  <a16:creationId xmlns:a16="http://schemas.microsoft.com/office/drawing/2014/main" id="{00000000-0008-0000-0200-000011000000}"/>
                </a:ext>
              </a:extLst>
            </xdr:cNvPr>
            <xdr:cNvGraphicFramePr/>
          </xdr:nvGraphicFramePr>
          <xdr:xfrm>
            <a:off x="0" y="0"/>
            <a:ext cx="0" cy="0"/>
          </xdr:xfrm>
          <a:graphic>
            <a:graphicData uri="http://schemas.microsoft.com/office/drawing/2010/slicer">
              <sle:slicer xmlns:sle="http://schemas.microsoft.com/office/drawing/2010/slicer" name="Product Sub-Category 2"/>
            </a:graphicData>
          </a:graphic>
        </xdr:graphicFrame>
      </mc:Choice>
      <mc:Fallback xmlns="">
        <xdr:sp macro="" textlink="">
          <xdr:nvSpPr>
            <xdr:cNvPr id="0" name=""/>
            <xdr:cNvSpPr>
              <a:spLocks noTextEdit="1"/>
            </xdr:cNvSpPr>
          </xdr:nvSpPr>
          <xdr:spPr>
            <a:xfrm>
              <a:off x="19050" y="3200399"/>
              <a:ext cx="1781175" cy="19431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600074</xdr:colOff>
      <xdr:row>16</xdr:row>
      <xdr:rowOff>166686</xdr:rowOff>
    </xdr:from>
    <xdr:to>
      <xdr:col>17</xdr:col>
      <xdr:colOff>323850</xdr:colOff>
      <xdr:row>27</xdr:row>
      <xdr:rowOff>9525</xdr:rowOff>
    </xdr:to>
    <xdr:graphicFrame macro="">
      <xdr:nvGraphicFramePr>
        <xdr:cNvPr id="10" name="Chart 9">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4247.938903125003" missingItemsLimit="0" createdVersion="6" refreshedVersion="6" minRefreshableVersion="3" recordCount="8400" xr:uid="{3BF58A46-0350-4C73-9570-AD3C5CFD7A93}">
  <cacheSource type="worksheet">
    <worksheetSource name="Pivot_range"/>
  </cacheSource>
  <cacheFields count="19">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1-03-01T00:00:00"/>
        <d v="2010-07-23T00:00:00"/>
        <d v="2012-12-15T00:00:00"/>
        <d v="2011-01-02T00:00:00"/>
        <d v="2012-05-10T00:00:00"/>
        <d v="2011-06-07T00:00:00"/>
        <d v="2011-11-09T00:00:00"/>
        <d v="2010-10-16T00:00:00"/>
        <d v="2011-08-20T00:00:00"/>
        <d v="2009-02-26T00:00:00"/>
        <d v="2009-12-02T00:00:00"/>
        <d v="2010-12-22T00:00:00"/>
        <d v="2011-02-06T00:00:00"/>
        <d v="2009-08-23T00:00:00"/>
        <d v="2010-12-29T00:00:00"/>
        <d v="2011-03-17T00:00:00"/>
        <d v="2012-08-11T00:00:00"/>
        <d v="2011-06-03T00:00:00"/>
        <d v="2009-03-23T00:00:00"/>
        <d v="2009-03-22T00:00:00"/>
        <d v="2009-08-22T00:00:00"/>
        <d v="2012-05-12T00:00:00"/>
        <d v="2012-09-08T00:00:00"/>
        <d v="2010-02-04T00:00:00"/>
        <d v="2012-08-07T00:00:00"/>
        <d v="2011-06-25T00:00:00"/>
        <d v="2012-03-11T00:00:00"/>
        <d v="2009-08-18T00:00:00"/>
        <d v="2010-12-17T00:00:00"/>
        <d v="2009-09-25T00:00:00"/>
        <d v="2010-04-12T00:00:00"/>
        <d v="2011-08-01T00:00:00"/>
        <d v="2011-09-14T00:00:00"/>
        <d v="2010-05-06T00:00:00"/>
        <d v="2010-11-24T00:00:00"/>
        <d v="2009-06-15T00:00:00"/>
        <d v="2012-11-10T00:00:00"/>
        <d v="2009-12-22T00:00:00"/>
        <d v="2009-05-09T00:00:00"/>
        <d v="2009-06-22T00:00:00"/>
        <d v="2012-07-09T00:00:00"/>
        <d v="2009-07-28T00:00:00"/>
        <d v="2012-11-09T00:00:00"/>
        <d v="2012-01-01T00:00:00"/>
        <d v="2010-10-13T00:00:00"/>
        <d v="2011-03-18T00:00:00"/>
        <d v="2009-05-12T00:00:00"/>
        <d v="2009-02-02T00:00:00"/>
        <d v="2010-09-08T00:00:00"/>
        <d v="2009-06-14T00:00:00"/>
        <d v="2009-08-14T00:00:00"/>
        <d v="2012-09-01T00:00:00"/>
        <d v="2012-09-17T00:00:00"/>
        <d v="2011-08-04T00:00:00"/>
        <d v="2011-07-10T00:00:00"/>
        <d v="2010-02-03T00:00:00"/>
        <d v="2009-04-15T00:00:00"/>
        <d v="2012-04-03T00:00:00"/>
        <d v="2011-09-04T00:00:00"/>
        <d v="2010-02-27T00:00:00"/>
        <d v="2011-10-20T00:00:00"/>
        <d v="2012-06-02T00:00:00"/>
        <d v="2010-05-23T00:00:00"/>
        <d v="2011-05-27T00:00:00"/>
        <d v="2011-08-03T00:00:00"/>
        <d v="2012-04-25T00:00:00"/>
        <d v="2009-08-25T00:00:00"/>
        <d v="2012-11-11T00:00:00"/>
        <d v="2009-05-10T00:00:00"/>
        <d v="2010-10-23T00:00:00"/>
        <d v="2010-03-25T00:00:00"/>
        <d v="2010-06-24T00:00:00"/>
        <d v="2010-03-08T00:00:00"/>
        <d v="2010-01-08T00:00:00"/>
        <d v="2009-04-05T00:00:00"/>
        <d v="2010-04-15T00:00:00"/>
        <d v="2011-08-22T00:00:00"/>
        <d v="2012-03-30T00:00:00"/>
        <d v="2011-03-24T00:00:00"/>
        <d v="2009-01-16T00:00:00"/>
        <d v="2010-12-01T00:00:00"/>
        <d v="2012-02-18T00:00:00"/>
        <d v="2012-03-14T00:00:00"/>
        <d v="2012-01-05T00:00:00"/>
        <d v="2009-09-27T00:00:00"/>
        <d v="2011-12-31T00:00:00"/>
        <d v="2009-06-01T00:00:00"/>
        <d v="2012-01-19T00:00:00"/>
        <d v="2011-04-20T00:00:00"/>
        <d v="2012-10-30T00:00:00"/>
        <d v="2012-09-30T00:00:00"/>
        <d v="2011-04-19T00:00:00"/>
        <d v="2009-11-20T00:00:00"/>
        <d v="2009-07-15T00:00:00"/>
        <d v="2009-11-06T00:00:00"/>
        <d v="2012-02-14T00:00:00"/>
        <d v="2010-08-26T00:00:00"/>
        <d v="2010-12-26T00:00:00"/>
        <d v="2011-04-16T00:00:00"/>
        <d v="2010-04-07T00:00:00"/>
        <d v="2012-02-29T00:00:00"/>
        <d v="2009-11-16T00:00:00"/>
        <d v="2010-12-05T00:00:00"/>
        <d v="2012-08-05T00:00:00"/>
        <d v="2010-09-19T00:00:00"/>
        <d v="2009-10-23T00:00:00"/>
        <d v="2010-01-07T00:00:00"/>
        <d v="2012-11-15T00:00:00"/>
        <d v="2009-04-27T00:00:00"/>
        <d v="2009-09-16T00:00:00"/>
        <d v="2011-08-31T00:00:00"/>
        <d v="2011-11-11T00:00:00"/>
        <d v="2011-12-29T00:00:00"/>
        <d v="2011-04-29T00:00:00"/>
        <d v="2012-04-27T00:00:00"/>
        <d v="2012-06-01T00:00:00"/>
        <d v="2010-08-31T00:00:00"/>
        <d v="2009-07-04T00:00:00"/>
        <d v="2012-05-11T00:00:00"/>
        <d v="2011-07-20T00:00:00"/>
        <d v="2009-10-20T00:00:00"/>
        <d v="2011-05-01T00:00:00"/>
        <d v="2012-12-21T00:00:00"/>
        <d v="2011-12-18T00:00:00"/>
        <d v="2012-02-01T00:00:00"/>
        <d v="2012-11-24T00:00:00"/>
        <d v="2011-10-16T00:00:00"/>
        <d v="2011-05-14T00:00:00"/>
        <d v="2011-07-23T00:00:00"/>
        <d v="2012-05-17T00:00:00"/>
        <d v="2009-07-31T00:00:00"/>
        <d v="2011-04-05T00:00:00"/>
        <d v="2011-12-05T00:00:00"/>
        <d v="2012-09-02T00:00:00"/>
        <d v="2009-10-12T00:00:00"/>
        <d v="2010-11-20T00:00:00"/>
        <d v="2009-06-28T00:00:00"/>
        <d v="2009-05-14T00:00:00"/>
        <d v="2010-05-29T00:00:00"/>
        <d v="2012-10-22T00:00:00"/>
        <d v="2012-05-05T00:00:00"/>
        <d v="2011-12-16T00:00:00"/>
        <d v="2009-11-22T00:00:00"/>
        <d v="2009-07-13T00:00:00"/>
        <d v="2012-05-24T00:00:00"/>
        <d v="2010-07-20T00:00:00"/>
        <d v="2009-12-12T00:00:00"/>
        <d v="2011-11-19T00:00:00"/>
        <d v="2012-08-18T00:00:00"/>
        <d v="2011-11-05T00:00:00"/>
        <d v="2012-07-21T00:00:00"/>
        <d v="2009-07-30T00:00:00"/>
        <d v="2009-10-07T00:00:00"/>
        <d v="2012-07-26T00:00:00"/>
        <d v="2010-08-13T00:00:00"/>
        <d v="2012-07-30T00:00:00"/>
        <d v="2009-09-15T00:00:00"/>
        <d v="2009-08-15T00:00:00"/>
        <d v="2012-04-01T00:00:00"/>
        <d v="2009-05-18T00:00:00"/>
        <d v="2011-05-20T00:00:00"/>
        <d v="2012-03-10T00:00:00"/>
        <d v="2009-04-08T00:00:00"/>
        <d v="2011-05-09T00:00:00"/>
        <d v="2009-01-22T00:00:00"/>
        <d v="2009-01-12T00:00:00"/>
        <d v="2012-07-16T00:00:00"/>
        <d v="2009-08-01T00:00:00"/>
        <d v="2010-03-28T00:00:00"/>
        <d v="2012-03-02T00:00:00"/>
        <d v="2012-04-24T00:00:00"/>
        <d v="2012-02-23T00:00:00"/>
        <d v="2010-04-29T00:00:00"/>
        <d v="2009-09-19T00:00:00"/>
        <d v="2012-02-09T00:00:00"/>
        <d v="2011-07-31T00:00:00"/>
        <d v="2010-06-07T00:00:00"/>
        <d v="2009-02-12T00:00:00"/>
        <d v="2012-10-15T00:00:00"/>
        <d v="2012-05-07T00:00:00"/>
        <d v="2011-11-22T00:00:00"/>
        <d v="2012-04-13T00:00:00"/>
        <d v="2012-12-20T00:00:00"/>
        <d v="2010-12-13T00:00:00"/>
        <d v="2011-12-25T00:00:00"/>
        <d v="2010-02-08T00:00:00"/>
        <d v="2010-08-27T00:00:00"/>
        <d v="2012-06-13T00:00:00"/>
        <d v="2011-03-21T00:00:00"/>
        <d v="2011-05-10T00:00:00"/>
        <d v="2010-02-28T00:00:00"/>
        <d v="2009-07-26T00:00:00"/>
        <d v="2011-05-19T00:00:00"/>
        <d v="2011-05-28T00:00:00"/>
        <d v="2012-12-08T00:00:00"/>
        <d v="2011-08-21T00:00:00"/>
        <d v="2012-02-13T00:00:00"/>
        <d v="2009-07-02T00:00:00"/>
        <d v="2010-08-04T00:00:00"/>
        <d v="2011-05-24T00:00:00"/>
        <d v="2012-03-12T00:00:00"/>
        <d v="2012-05-02T00:00:00"/>
        <d v="2009-02-20T00:00:00"/>
        <d v="2012-04-30T00:00:00"/>
        <d v="2011-10-22T00:00:00"/>
        <d v="2010-02-22T00:00:00"/>
        <d v="2011-06-14T00:00:00"/>
        <d v="2012-01-12T00:00:00"/>
        <d v="2012-05-26T00:00:00"/>
        <d v="2011-08-18T00:00:00"/>
        <d v="2010-04-22T00:00:00"/>
        <d v="2012-06-23T00:00:00"/>
        <d v="2011-07-15T00:00:00"/>
        <d v="2011-07-03T00:00:00"/>
        <d v="2011-08-08T00:00:00"/>
        <d v="2011-04-02T00:00:00"/>
        <d v="2009-08-04T00:00:00"/>
        <d v="2011-12-09T00:00:00"/>
        <d v="2011-04-25T00:00:00"/>
        <d v="2010-07-25T00:00:00"/>
        <d v="2012-12-27T00:00:00"/>
        <d v="2012-01-24T00:00:00"/>
        <d v="2012-11-08T00:00:00"/>
        <d v="2012-09-22T00:00:00"/>
        <d v="2011-05-08T00:00:00"/>
        <d v="2010-05-19T00:00:00"/>
        <d v="2011-10-09T00:00:00"/>
        <d v="2012-03-31T00:00:00"/>
        <d v="2010-09-28T00:00:00"/>
        <d v="2011-07-12T00:00:00"/>
        <d v="2009-11-25T00:00:00"/>
        <d v="2012-10-13T00:00:00"/>
        <d v="2010-08-24T00:00:00"/>
        <d v="2011-01-04T00:00:00"/>
        <d v="2012-08-28T00:00:00"/>
        <d v="2009-03-30T00:00:00"/>
        <d v="2011-01-11T00:00:00"/>
        <d v="2012-03-20T00:00:00"/>
        <d v="2009-09-26T00:00:00"/>
        <d v="2011-09-03T00:00:00"/>
        <d v="2012-02-27T00:00:00"/>
        <d v="2010-12-02T00:00:00"/>
        <d v="2010-06-19T00:00:00"/>
        <d v="2009-06-03T00:00:00"/>
        <d v="2011-04-28T00:00:00"/>
        <d v="2012-12-03T00:00:00"/>
        <d v="2009-09-11T00:00:00"/>
        <d v="2010-11-08T00:00:00"/>
        <d v="2012-05-04T00:00:00"/>
        <d v="2010-09-01T00:00:00"/>
        <d v="2012-09-18T00:00:00"/>
        <d v="2009-01-15T00:00:00"/>
        <d v="2012-11-05T00:00:00"/>
        <d v="2009-10-13T00:00:00"/>
        <d v="2009-01-18T00:00:00"/>
        <d v="2012-07-31T00:00:00"/>
        <d v="2009-05-04T00:00:00"/>
        <d v="2011-01-10T00:00:00"/>
        <d v="2011-11-10T00:00:00"/>
        <d v="2009-01-26T00:00:00"/>
        <d v="2009-01-14T00:00:00"/>
        <d v="2011-10-03T00:00:00"/>
        <d v="2009-07-07T00:00:00"/>
        <d v="2010-02-20T00:00:00"/>
        <d v="2012-11-01T00:00:00"/>
        <d v="2009-07-21T00:00:00"/>
        <d v="2009-03-10T00:00:00"/>
        <d v="2011-07-14T00:00:00"/>
        <d v="2012-10-28T00:00:00"/>
        <d v="2012-08-12T00:00:00"/>
        <d v="2012-09-05T00:00:00"/>
        <d v="2011-02-26T00:00:00"/>
        <d v="2010-04-30T00:00:00"/>
        <d v="2009-10-19T00:00:00"/>
        <d v="2009-03-24T00:00:00"/>
        <d v="2012-04-15T00:00:00"/>
        <d v="2010-08-30T00:00:00"/>
        <d v="2012-01-03T00:00:00"/>
        <d v="2012-01-27T00:00:00"/>
        <d v="2009-07-14T00:00:00"/>
        <d v="2009-11-21T00:00:00"/>
        <d v="2011-08-17T00:00:00"/>
        <d v="2011-12-20T00:00:00"/>
        <d v="2012-10-09T00:00:00"/>
        <d v="2010-09-13T00:00:00"/>
        <d v="2009-06-07T00:00:00"/>
        <d v="2010-07-16T00:00:00"/>
        <d v="2012-03-28T00:00:00"/>
        <d v="2011-04-09T00:00:00"/>
        <d v="2009-08-05T00:00:00"/>
        <d v="2009-04-19T00:00:00"/>
        <d v="2011-03-04T00:00:00"/>
        <d v="2012-09-16T00:00:00"/>
        <d v="2011-10-19T00:00:00"/>
        <d v="2009-04-01T00:00:00"/>
        <d v="2012-07-29T00:00:00"/>
        <d v="2011-09-11T00:00:00"/>
        <d v="2012-07-02T00:00:00"/>
        <d v="2011-01-08T00:00:00"/>
        <d v="2011-12-02T00:00:00"/>
        <d v="2012-10-14T00:00:00"/>
        <d v="2011-07-28T00:00:00"/>
        <d v="2009-06-24T00:00:00"/>
        <d v="2010-10-06T00:00:00"/>
        <d v="2011-03-05T00:00:00"/>
        <d v="2012-11-06T00:00:00"/>
        <d v="2012-09-24T00:00:00"/>
        <d v="2010-11-14T00:00:00"/>
        <d v="2010-05-05T00:00:00"/>
        <d v="2012-07-08T00:00:00"/>
        <d v="2009-02-15T00:00:00"/>
        <d v="2012-06-17T00:00:00"/>
        <d v="2012-05-25T00:00:00"/>
        <d v="2010-03-30T00:00:00"/>
        <d v="2012-10-05T00:00:00"/>
        <d v="2011-07-25T00:00:00"/>
        <d v="2009-06-11T00:00:00"/>
        <d v="2011-07-13T00:00:00"/>
        <d v="2010-08-09T00:00:00"/>
        <d v="2011-09-24T00:00:00"/>
        <d v="2009-11-17T00:00:00"/>
        <d v="2009-10-31T00:00:00"/>
        <d v="2012-10-04T00:00:00"/>
        <d v="2011-06-29T00:00:00"/>
        <d v="2010-05-08T00:00:00"/>
        <d v="2009-03-19T00:00:00"/>
        <d v="2010-09-22T00:00:00"/>
        <d v="2009-12-05T00:00:00"/>
        <d v="2010-09-20T00:00:00"/>
        <d v="2012-09-14T00:00:00"/>
        <d v="2012-08-22T00:00:00"/>
        <d v="2011-10-10T00:00:00"/>
        <d v="2009-06-29T00:00:00"/>
        <d v="2010-06-03T00:00:00"/>
        <d v="2012-02-05T00:00:00"/>
        <d v="2011-02-01T00:00:00"/>
        <d v="2012-11-20T00:00:00"/>
        <d v="2012-05-28T00:00:00"/>
        <d v="2009-09-22T00:00:00"/>
        <d v="2009-08-26T00:00:00"/>
        <d v="2009-08-11T00:00:00"/>
        <d v="2012-10-07T00:00:00"/>
        <d v="2012-08-20T00:00:00"/>
        <d v="2010-02-07T00:00:00"/>
        <d v="2009-12-28T00:00:00"/>
        <d v="2010-09-25T00:00:00"/>
        <d v="2010-05-30T00:00:00"/>
        <d v="2010-02-17T00:00:00"/>
        <d v="2010-10-09T00:00:00"/>
        <d v="2011-08-25T00:00:00"/>
        <d v="2009-11-30T00:00:00"/>
        <d v="2010-07-18T00:00:00"/>
        <d v="2010-05-12T00:00:00"/>
        <d v="2009-03-06T00:00:00"/>
        <d v="2012-04-10T00:00:00"/>
        <d v="2012-09-21T00:00:00"/>
        <d v="2009-09-29T00:00:00"/>
        <d v="2012-03-05T00:00:00"/>
        <d v="2010-01-11T00:00:00"/>
        <d v="2010-06-08T00:00:00"/>
        <d v="2012-01-23T00:00:00"/>
        <d v="2009-02-04T00:00:00"/>
        <d v="2012-06-27T00:00:00"/>
        <d v="2012-04-26T00:00:00"/>
        <d v="2011-06-16T00:00:00"/>
        <d v="2009-10-29T00:00:00"/>
        <d v="2011-03-07T00:00:00"/>
        <d v="2009-11-29T00:00:00"/>
        <d v="2011-06-09T00:00:00"/>
        <d v="2010-07-07T00:00:00"/>
        <d v="2009-05-26T00:00:00"/>
        <d v="2011-08-09T00:00:00"/>
        <d v="2010-07-03T00:00:00"/>
        <d v="2011-09-12T00:00:00"/>
        <d v="2010-02-06T00:00:00"/>
        <d v="2009-01-21T00:00:00"/>
        <d v="2012-03-21T00:00:00"/>
        <d v="2009-12-14T00:00:00"/>
        <d v="2009-03-05T00:00:00"/>
        <d v="2009-07-27T00:00:00"/>
        <d v="2011-01-24T00:00:00"/>
        <d v="2011-03-09T00:00:00"/>
        <d v="2012-06-15T00:00:00"/>
        <d v="2010-09-24T00:00:00"/>
        <d v="2009-09-12T00:00:00"/>
        <d v="2011-11-07T00:00:00"/>
        <d v="2009-05-21T00:00:00"/>
        <d v="2012-05-09T00:00:00"/>
        <d v="2010-11-17T00:00:00"/>
        <d v="2010-08-28T00:00:00"/>
        <d v="2011-02-28T00:00:00"/>
        <d v="2012-11-26T00:00:00"/>
        <d v="2010-12-24T00:00:00"/>
        <d v="2012-02-26T00:00:00"/>
        <d v="2011-05-03T00:00:00"/>
        <d v="2012-05-27T00:00:00"/>
        <d v="2012-03-18T00:00:00"/>
        <d v="2010-10-15T00:00:00"/>
        <d v="2011-12-03T00:00:00"/>
        <d v="2010-02-26T00:00:00"/>
        <d v="2010-05-13T00:00:00"/>
        <d v="2012-09-27T00:00:00"/>
        <d v="2010-05-15T00:00:00"/>
        <d v="2011-07-05T00:00:00"/>
        <d v="2010-10-30T00:00:00"/>
        <d v="2010-08-03T00:00:00"/>
        <d v="2010-11-21T00:00:00"/>
        <d v="2011-06-22T00:00:00"/>
        <d v="2012-07-10T00:00:00"/>
        <d v="2011-06-08T00:00:00"/>
        <d v="2010-08-05T00:00:00"/>
        <d v="2011-10-18T00:00:00"/>
        <d v="2012-02-07T00:00:00"/>
        <d v="2011-03-15T00:00:00"/>
        <d v="2010-12-07T00:00:00"/>
        <d v="2011-10-04T00:00:00"/>
        <d v="2012-12-09T00:00:00"/>
        <d v="2009-05-06T00:00:00"/>
        <d v="2009-10-27T00:00:00"/>
        <d v="2012-03-22T00:00:00"/>
        <d v="2009-05-11T00:00:00"/>
        <d v="2012-05-06T00:00:00"/>
        <d v="2012-12-12T00:00:00"/>
        <d v="2012-07-19T00:00:00"/>
        <d v="2010-03-09T00:00:00"/>
        <d v="2012-04-21T00:00:00"/>
        <d v="2010-11-13T00:00:00"/>
        <d v="2009-03-01T00:00:00"/>
        <d v="2011-02-15T00:00:00"/>
        <d v="2010-05-21T00:00:00"/>
        <d v="2010-05-07T00:00:00"/>
        <d v="2012-08-03T00:00:00"/>
        <d v="2009-09-28T00:00:00"/>
        <d v="2011-07-27T00:00:00"/>
        <d v="2009-05-24T00:00:00"/>
        <d v="2010-05-14T00:00:00"/>
        <d v="2010-08-06T00:00:00"/>
        <d v="2011-07-18T00:00:00"/>
        <d v="2011-03-13T00:00:00"/>
        <d v="2010-08-16T00:00:00"/>
        <d v="2009-11-04T00:00:00"/>
        <d v="2010-12-28T00:00:00"/>
        <d v="2010-07-14T00:00:00"/>
        <d v="2011-04-12T00:00:00"/>
        <d v="2010-05-17T00:00:00"/>
        <d v="2010-10-28T00:00:00"/>
        <d v="2010-04-28T00:00:00"/>
        <d v="2012-04-06T00:00:00"/>
        <d v="2010-07-24T00:00:00"/>
        <d v="2011-10-28T00:00:00"/>
        <d v="2010-03-05T00:00:00"/>
        <d v="2012-08-09T00:00:00"/>
        <d v="2010-07-27T00:00:00"/>
        <d v="2009-03-27T00:00:00"/>
        <d v="2009-11-28T00:00:00"/>
        <d v="2009-09-05T00:00:00"/>
        <d v="2012-01-13T00:00:00"/>
        <d v="2009-04-22T00:00:00"/>
        <d v="2011-04-17T00:00:00"/>
        <d v="2012-08-27T00:00:00"/>
        <d v="2012-05-03T00:00:00"/>
        <d v="2009-11-14T00:00:00"/>
        <d v="2010-11-11T00:00:00"/>
        <d v="2011-04-22T00:00:00"/>
        <d v="2011-09-15T00:00:00"/>
        <d v="2009-04-10T00:00:00"/>
        <d v="2010-05-16T00:00:00"/>
        <d v="2011-09-09T00:00:00"/>
        <d v="2010-07-21T00:00:00"/>
        <d v="2009-10-05T00:00:00"/>
        <d v="2012-10-18T00:00:00"/>
        <d v="2011-02-14T00:00:00"/>
        <d v="2009-04-24T00:00:00"/>
        <d v="2009-07-29T00:00:00"/>
        <d v="2010-10-19T00:00:00"/>
        <d v="2010-01-02T00:00:00"/>
        <d v="2011-05-25T00:00:00"/>
        <d v="2010-09-26T00:00:00"/>
        <d v="2010-03-03T00:00:00"/>
        <d v="2012-07-07T00:00:00"/>
        <d v="2011-02-13T00:00:00"/>
        <d v="2009-09-24T00:00:00"/>
        <d v="2012-03-15T00:00:00"/>
        <d v="2012-11-28T00:00:00"/>
        <d v="2012-07-15T00:00:00"/>
        <d v="2011-03-26T00:00:00"/>
        <d v="2012-10-01T00:00:00"/>
        <d v="2011-07-04T00:00:00"/>
        <d v="2012-06-29T00:00:00"/>
        <d v="2012-06-20T00:00:00"/>
        <d v="2009-07-17T00:00:00"/>
        <d v="2009-09-13T00:00:00"/>
        <d v="2010-03-29T00:00:00"/>
        <d v="2010-09-12T00:00:00"/>
        <d v="2009-12-01T00:00:00"/>
        <d v="2012-03-07T00:00:00"/>
        <d v="2012-05-29T00:00:00"/>
        <d v="2009-12-13T00:00:00"/>
        <d v="2012-05-23T00:00:00"/>
        <d v="2009-04-12T00:00:00"/>
        <d v="2012-07-23T00:00:00"/>
        <d v="2009-12-04T00:00:00"/>
        <d v="2010-03-19T00:00:00"/>
        <d v="2011-04-03T00:00:00"/>
        <d v="2012-08-30T00:00:00"/>
        <d v="2010-06-13T00:00:00"/>
        <d v="2012-09-12T00:00:00"/>
        <d v="2011-09-22T00:00:00"/>
        <d v="2012-03-24T00:00:00"/>
        <d v="2011-01-22T00:00:00"/>
        <d v="2011-07-21T00:00:00"/>
        <d v="2012-08-10T00:00:00"/>
        <d v="2009-05-16T00:00:00"/>
        <d v="2009-01-11T00:00:00"/>
        <d v="2011-11-16T00:00:00"/>
        <d v="2011-08-12T00:00:00"/>
        <d v="2012-12-05T00:00:00"/>
        <d v="2011-12-10T00:00:00"/>
        <d v="2011-03-23T00:00:00"/>
        <d v="2011-05-15T00:00:00"/>
        <d v="2010-12-14T00:00:00"/>
        <d v="2010-12-30T00:00:00"/>
        <d v="2009-01-02T00:00:00"/>
        <d v="2009-12-07T00:00:00"/>
        <d v="2012-09-19T00:00:00"/>
        <d v="2010-02-12T00:00:00"/>
        <d v="2011-05-21T00:00:00"/>
        <d v="2011-10-30T00:00:00"/>
        <d v="2010-10-21T00:00:00"/>
        <d v="2009-03-08T00:00:00"/>
        <d v="2009-05-20T00:00:00"/>
        <d v="2009-01-24T00:00:00"/>
        <d v="2012-10-16T00:00:00"/>
        <d v="2011-08-16T00:00:00"/>
        <d v="2009-08-02T00:00:00"/>
        <d v="2011-04-11T00:00:00"/>
        <d v="2011-02-07T00:00:00"/>
        <d v="2009-08-24T00:00:00"/>
        <d v="2012-05-13T00:00:00"/>
        <d v="2011-10-26T00:00:00"/>
        <d v="2011-10-15T00:00:00"/>
        <d v="2011-05-13T00:00:00"/>
        <d v="2009-09-21T00:00:00"/>
        <d v="2009-03-21T00:00:00"/>
        <d v="2010-03-01T00:00:00"/>
        <d v="2012-09-03T00:00:00"/>
        <d v="2009-09-04T00:00:00"/>
        <d v="2012-09-25T00:00:00"/>
        <d v="2012-03-03T00:00:00"/>
        <d v="2009-06-20T00:00:00"/>
        <d v="2012-12-10T00:00:00"/>
        <d v="2011-08-10T00:00:00"/>
        <d v="2010-01-31T00:00:00"/>
        <d v="2009-01-10T00:00:00"/>
        <d v="2012-05-21T00:00:00"/>
        <d v="2009-03-29T00:00:00"/>
        <d v="2010-12-19T00:00:00"/>
        <d v="2011-11-20T00:00:00"/>
        <d v="2012-05-20T00:00:00"/>
        <d v="2012-04-09T00:00:00"/>
        <d v="2010-05-31T00:00:00"/>
        <d v="2012-10-06T00:00:00"/>
        <d v="2011-05-26T00:00:00"/>
        <d v="2011-10-08T00:00:00"/>
        <d v="2010-11-06T00:00:00"/>
        <d v="2010-10-10T00:00:00"/>
        <d v="2011-06-02T00:00:00"/>
        <d v="2010-05-09T00:00:00"/>
        <d v="2010-11-27T00:00:00"/>
        <d v="2009-06-04T00:00:00"/>
        <d v="2012-03-25T00:00:00"/>
        <d v="2009-02-03T00:00:00"/>
        <d v="2010-11-25T00:00:00"/>
        <d v="2011-06-23T00:00:00"/>
        <d v="2009-12-06T00:00:00"/>
        <d v="2010-01-24T00:00:00"/>
        <d v="2011-01-07T00:00:00"/>
        <d v="2010-11-22T00:00:00"/>
        <d v="2012-09-04T00:00:00"/>
        <d v="2010-02-25T00:00:00"/>
        <d v="2010-03-07T00:00:00"/>
        <d v="2012-02-19T00:00:00"/>
        <d v="2010-06-25T00:00:00"/>
        <d v="2012-06-08T00:00:00"/>
        <d v="2012-11-30T00:00:00"/>
        <d v="2011-11-15T00:00:00"/>
        <d v="2009-11-10T00:00:00"/>
        <d v="2012-04-18T00:00:00"/>
        <d v="2009-09-17T00:00:00"/>
        <d v="2010-03-20T00:00:00"/>
        <d v="2009-03-18T00:00:00"/>
        <d v="2010-03-22T00:00:00"/>
        <d v="2011-03-10T00:00:00"/>
        <d v="2009-12-18T00:00:00"/>
        <d v="2012-04-05T00:00:00"/>
        <d v="2009-08-12T00:00:00"/>
        <d v="2012-07-28T00:00:00"/>
        <d v="2010-01-30T00:00:00"/>
        <d v="2009-06-25T00:00:00"/>
        <d v="2009-05-19T00:00:00"/>
        <d v="2010-08-22T00:00:00"/>
        <d v="2012-02-16T00:00:00"/>
        <d v="2011-07-22T00:00:00"/>
        <d v="2010-10-18T00:00:00"/>
        <d v="2012-08-29T00:00:00"/>
        <d v="2011-02-25T00:00:00"/>
        <d v="2009-10-10T00:00:00"/>
        <d v="2011-01-01T00:00:00"/>
        <d v="2009-05-07T00:00:00"/>
        <d v="2009-08-29T00:00:00"/>
        <d v="2012-08-24T00:00:00"/>
        <d v="2009-10-25T00:00:00"/>
        <d v="2011-11-17T00:00:00"/>
        <d v="2012-10-02T00:00:00"/>
        <d v="2009-12-20T00:00:00"/>
        <d v="2012-01-08T00:00:00"/>
        <d v="2012-02-15T00:00:00"/>
        <d v="2012-09-06T00:00:00"/>
        <d v="2009-11-02T00:00:00"/>
        <d v="2012-03-23T00:00:00"/>
        <d v="2009-12-24T00:00:00"/>
        <d v="2009-05-30T00:00:00"/>
        <d v="2009-04-21T00:00:00"/>
        <d v="2011-06-19T00:00:00"/>
        <d v="2010-10-11T00:00:00"/>
        <d v="2009-07-01T00:00:00"/>
        <d v="2010-06-17T00:00:00"/>
        <d v="2012-10-27T00:00:00"/>
        <d v="2009-08-16T00:00:00"/>
        <d v="2010-09-14T00:00:00"/>
        <d v="2012-04-11T00:00:00"/>
        <d v="2011-05-07T00:00:00"/>
        <d v="2010-06-02T00:00:00"/>
        <d v="2012-04-17T00:00:00"/>
        <d v="2009-11-08T00:00:00"/>
        <d v="2009-05-03T00:00:00"/>
        <d v="2011-01-09T00:00:00"/>
        <d v="2009-06-12T00:00:00"/>
        <d v="2009-08-09T00:00:00"/>
        <d v="2010-11-30T00:00:00"/>
        <d v="2011-09-05T00:00:00"/>
        <d v="2009-08-07T00:00:00"/>
        <d v="2010-06-06T00:00:00"/>
        <d v="2012-07-12T00:00:00"/>
        <d v="2011-10-05T00:00:00"/>
        <d v="2010-11-18T00:00:00"/>
        <d v="2010-09-15T00:00:00"/>
        <d v="2012-12-25T00:00:00"/>
        <d v="2009-05-13T00:00:00"/>
        <d v="2009-12-23T00:00:00"/>
        <d v="2009-06-23T00:00:00"/>
        <d v="2012-01-16T00:00:00"/>
        <d v="2010-11-29T00:00:00"/>
        <d v="2012-04-12T00:00:00"/>
        <d v="2012-07-05T00:00:00"/>
        <d v="2012-12-01T00:00:00"/>
        <d v="2009-04-16T00:00:00"/>
        <d v="2012-10-17T00:00:00"/>
        <d v="2010-05-10T00:00:00"/>
        <d v="2011-12-22T00:00:00"/>
        <d v="2010-01-22T00:00:00"/>
        <d v="2009-04-23T00:00:00"/>
        <d v="2012-01-30T00:00:00"/>
        <d v="2011-06-20T00:00:00"/>
        <d v="2010-09-10T00:00:00"/>
        <d v="2012-02-12T00:00:00"/>
        <d v="2009-12-29T00:00:00"/>
        <d v="2011-09-06T00:00:00"/>
        <d v="2009-06-21T00:00:00"/>
        <d v="2011-11-08T00:00:00"/>
        <d v="2010-10-04T00:00:00"/>
        <d v="2011-07-19T00:00:00"/>
        <d v="2010-03-31T00:00:00"/>
        <d v="2010-12-12T00:00:00"/>
        <d v="2010-12-04T00:00:00"/>
        <d v="2009-07-24T00:00:00"/>
        <d v="2011-11-28T00:00:00"/>
        <d v="2010-04-11T00:00:00"/>
        <d v="2009-07-10T00:00:00"/>
        <d v="2009-04-06T00:00:00"/>
        <d v="2012-08-04T00:00:00"/>
        <d v="2012-02-11T00:00:00"/>
        <d v="2012-11-22T00:00:00"/>
        <d v="2010-09-04T00:00:00"/>
        <d v="2009-08-06T00:00:00"/>
        <d v="2010-03-23T00:00:00"/>
        <d v="2012-12-16T00:00:00"/>
        <d v="2010-04-01T00:00:00"/>
        <d v="2010-06-09T00:00:00"/>
        <d v="2009-09-18T00:00:00"/>
        <d v="2010-12-10T00:00:00"/>
        <d v="2010-07-17T00:00:00"/>
        <d v="2009-01-06T00:00:00"/>
        <d v="2009-05-25T00:00:00"/>
        <d v="2011-09-08T00:00:00"/>
        <d v="2009-01-19T00:00:00"/>
        <d v="2009-05-01T00:00:00"/>
        <d v="2011-03-02T00:00:00"/>
        <d v="2011-08-06T00:00:00"/>
        <d v="2010-10-02T00:00:00"/>
        <d v="2011-08-30T00:00:00"/>
        <d v="2010-03-02T00:00:00"/>
        <d v="2012-03-04T00:00:00"/>
        <d v="2010-02-24T00:00:00"/>
        <d v="2012-01-09T00:00:00"/>
        <d v="2012-10-03T00:00:00"/>
        <d v="2011-04-07T00:00:00"/>
        <d v="2010-07-09T00:00:00"/>
        <d v="2011-05-11T00:00:00"/>
        <d v="2010-11-03T00:00:00"/>
        <d v="2012-09-20T00:00:00"/>
        <d v="2010-01-10T00:00:00"/>
        <d v="2010-04-03T00:00:00"/>
        <d v="2009-08-27T00:00:00"/>
        <d v="2009-12-11T00:00:00"/>
        <d v="2010-08-15T00:00:00"/>
        <d v="2009-07-22T00:00:00"/>
        <d v="2011-12-15T00:00:00"/>
        <d v="2012-10-19T00:00:00"/>
        <d v="2009-01-05T00:00:00"/>
        <d v="2012-08-17T00:00:00"/>
        <d v="2009-09-20T00:00:00"/>
        <d v="2010-11-16T00:00:00"/>
        <d v="2012-02-08T00:00:00"/>
        <d v="2011-05-06T00:00:00"/>
        <d v="2011-04-01T00:00:00"/>
        <d v="2011-06-10T00:00:00"/>
        <d v="2012-06-19T00:00:00"/>
        <d v="2009-12-26T00:00:00"/>
        <d v="2011-10-06T00:00:00"/>
        <d v="2009-01-17T00:00:00"/>
        <d v="2010-08-20T00:00:00"/>
        <d v="2010-06-29T00:00:00"/>
        <d v="2009-04-20T00:00:00"/>
        <d v="2010-07-19T00:00:00"/>
        <d v="2011-05-31T00:00:00"/>
        <d v="2011-01-27T00:00:00"/>
        <d v="2011-12-12T00:00:00"/>
        <d v="2010-10-31T00:00:00"/>
        <d v="2009-12-27T00:00:00"/>
        <d v="2010-09-17T00:00:00"/>
        <d v="2011-12-11T00:00:00"/>
        <d v="2009-10-15T00:00:00"/>
        <d v="2011-04-13T00:00:00"/>
        <d v="2012-12-02T00:00:00"/>
        <d v="2009-10-04T00:00:00"/>
        <d v="2009-01-09T00:00:00"/>
        <d v="2009-02-23T00:00:00"/>
        <d v="2012-08-02T00:00:00"/>
        <d v="2010-07-22T00:00:00"/>
        <d v="2009-06-30T00:00:00"/>
        <d v="2012-08-19T00:00:00"/>
        <d v="2011-01-19T00:00:00"/>
        <d v="2011-10-11T00:00:00"/>
        <d v="2011-06-01T00:00:00"/>
        <d v="2010-08-25T00:00:00"/>
        <d v="2012-07-20T00:00:00"/>
        <d v="2009-08-21T00:00:00"/>
        <d v="2009-07-09T00:00:00"/>
        <d v="2009-01-29T00:00:00"/>
        <d v="2012-12-11T00:00:00"/>
        <d v="2010-03-21T00:00:00"/>
        <d v="2009-09-06T00:00:00"/>
        <d v="2011-12-30T00:00:00"/>
        <d v="2010-07-29T00:00:00"/>
        <d v="2011-11-21T00:00:00"/>
        <d v="2009-10-02T00:00:00"/>
        <d v="2009-04-03T00:00:00"/>
        <d v="2010-10-22T00:00:00"/>
        <d v="2010-10-12T00:00:00"/>
        <d v="2010-09-29T00:00:00"/>
        <d v="2010-04-16T00:00:00"/>
        <d v="2011-09-19T00:00:00"/>
        <d v="2010-02-01T00:00:00"/>
        <d v="2011-10-17T00:00:00"/>
        <d v="2011-11-01T00:00:00"/>
        <d v="2012-02-10T00:00:00"/>
        <d v="2010-04-09T00:00:00"/>
        <d v="2010-01-04T00:00:00"/>
        <d v="2010-01-16T00:00:00"/>
        <d v="2011-01-29T00:00:00"/>
        <d v="2009-02-06T00:00:00"/>
        <d v="2010-03-27T00:00:00"/>
        <d v="2010-08-14T00:00:00"/>
        <d v="2010-06-27T00:00:00"/>
        <d v="2011-09-30T00:00:00"/>
        <d v="2009-10-08T00:00:00"/>
        <d v="2009-12-30T00:00:00"/>
        <d v="2012-07-17T00:00:00"/>
        <d v="2010-10-26T00:00:00"/>
        <d v="2012-05-31T00:00:00"/>
        <d v="2012-08-01T00:00:00"/>
        <d v="2010-06-30T00:00:00"/>
        <d v="2009-10-24T00:00:00"/>
        <d v="2009-08-03T00:00:00"/>
        <d v="2010-01-14T00:00:00"/>
        <d v="2012-08-23T00:00:00"/>
        <d v="2010-01-09T00:00:00"/>
        <d v="2011-03-31T00:00:00"/>
        <d v="2010-01-20T00:00:00"/>
        <d v="2012-05-18T00:00:00"/>
        <d v="2012-03-09T00:00:00"/>
        <d v="2010-10-20T00:00:00"/>
        <d v="2011-01-28T00:00:00"/>
        <d v="2011-10-25T00:00:00"/>
        <d v="2012-10-24T00:00:00"/>
        <d v="2009-03-09T00:00:00"/>
        <d v="2011-04-21T00:00:00"/>
        <d v="2009-08-28T00:00:00"/>
        <d v="2010-08-23T00:00:00"/>
        <d v="2010-10-24T00:00:00"/>
        <d v="2012-04-28T00:00:00"/>
        <d v="2011-03-27T00:00:00"/>
        <d v="2011-10-23T00:00:00"/>
        <d v="2010-01-12T00:00:00"/>
        <d v="2012-03-13T00:00:00"/>
        <d v="2009-03-12T00:00:00"/>
        <d v="2010-01-05T00:00:00"/>
        <d v="2010-10-08T00:00:00"/>
        <d v="2012-11-25T00:00:00"/>
        <d v="2009-03-26T00:00:00"/>
        <d v="2010-06-21T00:00:00"/>
        <d v="2009-12-21T00:00:00"/>
        <d v="2010-07-05T00:00:00"/>
        <d v="2012-04-29T00:00:00"/>
        <d v="2012-07-11T00:00:00"/>
        <d v="2012-05-14T00:00:00"/>
        <d v="2012-01-11T00:00:00"/>
        <d v="2011-05-17T00:00:00"/>
        <d v="2009-04-13T00:00:00"/>
        <d v="2012-05-22T00:00:00"/>
        <d v="2011-09-26T00:00:00"/>
        <d v="2011-05-23T00:00:00"/>
        <d v="2011-03-29T00:00:00"/>
        <d v="2011-01-03T00:00:00"/>
        <d v="2012-01-28T00:00:00"/>
        <d v="2011-02-09T00:00:00"/>
        <d v="2012-10-29T00:00:00"/>
        <d v="2009-05-15T00:00:00"/>
        <d v="2010-12-31T00:00:00"/>
        <d v="2012-10-25T00:00:00"/>
        <d v="2011-09-10T00:00:00"/>
        <d v="2011-12-04T00:00:00"/>
        <d v="2012-10-26T00:00:00"/>
        <d v="2010-02-19T00:00:00"/>
        <d v="2010-11-26T00:00:00"/>
        <d v="2011-02-20T00:00:00"/>
        <d v="2009-09-09T00:00:00"/>
        <d v="2009-05-05T00:00:00"/>
        <d v="2010-05-27T00:00:00"/>
        <d v="2011-08-05T00:00:00"/>
        <d v="2010-10-01T00:00:00"/>
        <d v="2011-05-02T00:00:00"/>
        <d v="2010-09-30T00:00:00"/>
        <d v="2010-02-10T00:00:00"/>
        <d v="2012-06-11T00:00:00"/>
        <d v="2010-02-23T00:00:00"/>
        <d v="2012-12-22T00:00:00"/>
        <d v="2010-05-25T00:00:00"/>
        <d v="2011-02-17T00:00:00"/>
        <d v="2009-02-27T00:00:00"/>
        <d v="2011-11-13T00:00:00"/>
        <d v="2009-03-16T00:00:00"/>
        <d v="2011-03-25T00:00:00"/>
        <d v="2010-01-17T00:00:00"/>
        <d v="2011-06-28T00:00:00"/>
        <d v="2012-06-10T00:00:00"/>
        <d v="2012-12-30T00:00:00"/>
        <d v="2010-01-26T00:00:00"/>
        <d v="2012-01-25T00:00:00"/>
        <d v="2011-05-04T00:00:00"/>
        <d v="2012-05-08T00:00:00"/>
        <d v="2009-07-20T00:00:00"/>
        <d v="2011-12-07T00:00:00"/>
        <d v="2012-06-04T00:00:00"/>
        <d v="2010-08-10T00:00:00"/>
        <d v="2010-06-01T00:00:00"/>
        <d v="2009-04-09T00:00:00"/>
        <d v="2010-01-23T00:00:00"/>
        <d v="2011-02-11T00:00:00"/>
        <d v="2012-08-21T00:00:00"/>
        <d v="2010-06-23T00:00:00"/>
        <d v="2012-01-07T00:00:00"/>
        <d v="2009-08-19T00:00:00"/>
        <d v="2010-03-10T00:00:00"/>
        <d v="2010-05-02T00:00:00"/>
        <d v="2010-07-15T00:00:00"/>
        <d v="2012-11-04T00:00:00"/>
        <d v="2010-02-21T00:00:00"/>
        <d v="2010-08-18T00:00:00"/>
        <d v="2010-06-04T00:00:00"/>
        <d v="2009-10-18T00:00:00"/>
        <d v="2010-02-16T00:00:00"/>
        <d v="2009-09-10T00:00:00"/>
        <d v="2009-10-28T00:00:00"/>
        <d v="2009-04-14T00:00:00"/>
        <d v="2010-08-17T00:00:00"/>
        <d v="2010-09-05T00:00:00"/>
        <d v="2011-04-24T00:00:00"/>
        <d v="2011-10-12T00:00:00"/>
        <d v="2010-03-14T00:00:00"/>
        <d v="2010-06-10T00:00:00"/>
        <d v="2009-07-12T00:00:00"/>
        <d v="2011-10-29T00:00:00"/>
        <d v="2010-01-18T00:00:00"/>
        <d v="2009-05-22T00:00:00"/>
        <d v="2011-06-11T00:00:00"/>
        <d v="2010-08-19T00:00:00"/>
        <d v="2011-11-23T00:00:00"/>
        <d v="2012-04-04T00:00:00"/>
        <d v="2009-06-02T00:00:00"/>
        <d v="2011-12-24T00:00:00"/>
        <d v="2010-05-11T00:00:00"/>
        <d v="2011-06-27T00:00:00"/>
        <d v="2011-03-12T00:00:00"/>
        <d v="2012-06-28T00:00:00"/>
        <d v="2012-08-15T00:00:00"/>
        <d v="2010-12-25T00:00:00"/>
        <d v="2010-04-02T00:00:00"/>
        <d v="2010-01-03T00:00:00"/>
        <d v="2011-11-26T00:00:00"/>
        <d v="2012-10-11T00:00:00"/>
        <d v="2010-02-05T00:00:00"/>
        <d v="2009-04-18T00:00:00"/>
        <d v="2009-09-01T00:00:00"/>
        <d v="2011-12-17T00:00:00"/>
        <d v="2011-03-08T00:00:00"/>
        <d v="2012-04-23T00:00:00"/>
        <d v="2009-01-07T00:00:00"/>
        <d v="2011-07-06T00:00:00"/>
        <d v="2010-03-15T00:00:00"/>
        <d v="2012-10-31T00:00:00"/>
        <d v="2010-09-09T00:00:00"/>
        <d v="2011-08-19T00:00:00"/>
        <d v="2011-04-10T00:00:00"/>
        <d v="2010-09-18T00:00:00"/>
        <d v="2011-03-19T00:00:00"/>
        <d v="2011-06-30T00:00:00"/>
        <d v="2012-06-16T00:00:00"/>
        <d v="2009-01-31T00:00:00"/>
        <d v="2011-12-01T00:00:00"/>
        <d v="2009-11-03T00:00:00"/>
        <d v="2011-10-31T00:00:00"/>
        <d v="2012-04-22T00:00:00"/>
        <d v="2012-11-12T00:00:00"/>
        <d v="2012-09-13T00:00:00"/>
        <d v="2009-05-02T00:00:00"/>
        <d v="2012-10-23T00:00:00"/>
        <d v="2011-09-13T00:00:00"/>
        <d v="2010-10-07T00:00:00"/>
        <d v="2009-11-05T00:00:00"/>
        <d v="2010-07-26T00:00:00"/>
        <d v="2010-01-29T00:00:00"/>
        <d v="2011-11-30T00:00:00"/>
        <d v="2010-05-28T00:00:00"/>
        <d v="2010-02-02T00:00:00"/>
        <d v="2010-01-19T00:00:00"/>
        <d v="2009-06-09T00:00:00"/>
        <d v="2010-12-06T00:00:00"/>
        <d v="2009-01-28T00:00:00"/>
        <d v="2009-02-17T00:00:00"/>
        <d v="2011-09-21T00:00:00"/>
        <d v="2010-05-24T00:00:00"/>
        <d v="2010-11-09T00:00:00"/>
        <d v="2010-03-12T00:00:00"/>
        <d v="2009-09-30T00:00:00"/>
        <d v="2012-06-05T00:00:00"/>
        <d v="2011-08-14T00:00:00"/>
        <d v="2011-06-17T00:00:00"/>
        <d v="2009-02-25T00:00:00"/>
        <d v="2010-04-19T00:00:00"/>
        <d v="2011-05-12T00:00:00"/>
        <d v="2012-03-08T00:00:00"/>
        <d v="2010-03-16T00:00:00"/>
        <d v="2011-10-14T00:00:00"/>
        <d v="2009-05-17T00:00:00"/>
        <d v="2009-08-31T00:00:00"/>
        <d v="2009-03-15T00:00:00"/>
        <d v="2010-01-28T00:00:00"/>
        <d v="2009-03-28T00:00:00"/>
        <d v="2010-03-26T00:00:00"/>
        <d v="2012-12-28T00:00:00"/>
        <d v="2011-02-19T00:00:00"/>
        <d v="2012-06-14T00:00:00"/>
        <d v="2009-03-31T00:00:00"/>
        <d v="2012-03-29T00:00:00"/>
        <d v="2010-03-24T00:00:00"/>
        <d v="2009-02-11T00:00:00"/>
        <d v="2011-08-28T00:00:00"/>
        <d v="2009-07-06T00:00:00"/>
        <d v="2011-05-30T00:00:00"/>
        <d v="2010-12-09T00:00:00"/>
        <d v="2011-08-13T00:00:00"/>
        <d v="2010-11-05T00:00:00"/>
        <d v="2010-06-26T00:00:00"/>
        <d v="2010-06-16T00:00:00"/>
        <d v="2012-12-06T00:00:00"/>
        <d v="2009-01-03T00:00:00"/>
        <d v="2012-11-23T00:00:00"/>
        <d v="2009-10-09T00:00:00"/>
        <d v="2010-02-11T00:00:00"/>
        <d v="2009-06-06T00:00:00"/>
        <d v="2010-01-25T00:00:00"/>
        <d v="2011-09-23T00:00:00"/>
        <d v="2010-05-03T00:00:00"/>
        <d v="2011-10-07T00:00:00"/>
        <d v="2009-06-13T00:00:00"/>
        <d v="2010-04-23T00:00:00"/>
        <d v="2009-12-19T00:00:00"/>
        <d v="2011-01-20T00:00:00"/>
        <d v="2011-09-28T00:00:00"/>
        <d v="2010-10-25T00:00:00"/>
        <d v="2011-01-15T00:00:00"/>
        <d v="2010-11-23T00:00:00"/>
        <d v="2010-09-27T00:00:00"/>
        <d v="2011-02-03T00:00:00"/>
        <d v="2009-02-10T00:00:00"/>
        <d v="2012-06-22T00:00:00"/>
        <d v="2009-06-17T00:00:00"/>
        <d v="2011-01-25T00:00:00"/>
        <d v="2011-03-16T00:00:00"/>
        <d v="2011-01-31T00:00:00"/>
        <d v="2010-04-20T00:00:00"/>
        <d v="2009-07-16T00:00:00"/>
        <d v="2012-03-19T00:00:00"/>
        <d v="2011-07-07T00:00:00"/>
        <d v="2010-01-01T00:00:00"/>
        <d v="2010-06-15T00:00:00"/>
        <d v="2009-09-02T00:00:00"/>
        <d v="2011-11-03T00:00:00"/>
        <d v="2010-10-14T00:00:00"/>
        <d v="2012-07-18T00:00:00"/>
        <d v="2011-12-21T00:00:00"/>
        <d v="2011-12-08T00:00:00"/>
        <d v="2012-01-18T00:00:00"/>
        <d v="2009-07-05T00:00:00"/>
        <d v="2012-10-20T00:00:00"/>
        <d v="2011-07-01T00:00:00"/>
        <d v="2011-02-08T00:00:00"/>
        <d v="2011-08-02T00:00:00"/>
        <d v="2009-02-16T00:00:00"/>
        <d v="2009-11-19T00:00:00"/>
        <d v="2012-04-14T00:00:00"/>
        <d v="2011-01-05T00:00:00"/>
        <d v="2010-06-05T00:00:00"/>
        <d v="2009-01-23T00:00:00"/>
        <d v="2011-01-13T00:00:00"/>
        <d v="2010-04-04T00:00:00"/>
        <d v="2012-02-17T00:00:00"/>
        <d v="2011-02-02T00:00:00"/>
        <d v="2012-01-04T00:00:00"/>
        <d v="2009-02-24T00:00:00"/>
        <d v="2012-09-29T00:00:00"/>
        <d v="2009-10-21T00:00:00"/>
        <d v="2012-01-06T00:00:00"/>
        <d v="2011-06-06T00:00:00"/>
        <d v="2010-12-21T00:00:00"/>
        <d v="2009-04-07T00:00:00"/>
        <d v="2009-12-16T00:00:00"/>
        <d v="2010-07-30T00:00:00"/>
        <d v="2011-05-18T00:00:00"/>
        <d v="2012-06-12T00:00:00"/>
        <d v="2009-12-10T00:00:00"/>
        <d v="2011-12-14T00:00:00"/>
        <d v="2012-05-19T00:00:00"/>
        <d v="2009-07-03T00:00:00"/>
        <d v="2010-05-01T00:00:00"/>
        <d v="2012-09-15T00:00:00"/>
        <d v="2010-09-23T00:00:00"/>
        <d v="2010-08-21T00:00:00"/>
        <d v="2012-06-06T00:00:00"/>
        <d v="2011-05-22T00:00:00"/>
        <d v="2009-02-05T00:00:00"/>
        <d v="2011-03-22T00:00:00"/>
        <d v="2012-09-09T00:00:00"/>
        <d v="2010-05-20T00:00:00"/>
        <d v="2011-02-23T00:00:00"/>
        <d v="2011-08-24T00:00:00"/>
        <d v="2011-08-26T00:00:00"/>
        <d v="2010-01-06T00:00:00"/>
        <d v="2011-02-05T00:00:00"/>
        <d v="2009-02-28T00:00:00"/>
        <d v="2010-01-15T00:00:00"/>
        <d v="2010-02-18T00:00:00"/>
        <d v="2010-08-08T00:00:00"/>
        <d v="2011-09-27T00:00:00"/>
        <d v="2010-04-27T00:00:00"/>
        <d v="2011-07-24T00:00:00"/>
        <d v="2011-08-23T00:00:00"/>
        <d v="2011-11-14T00:00:00"/>
        <d v="2009-02-08T00:00:00"/>
        <d v="2012-03-17T00:00:00"/>
        <d v="2012-02-06T00:00:00"/>
        <d v="2009-10-01T00:00:00"/>
        <d v="2010-10-03T00:00:00"/>
        <d v="2009-10-26T00:00:00"/>
        <d v="2009-01-30T00:00:00"/>
        <d v="2012-03-27T00:00:00"/>
        <d v="2010-12-11T00:00:00"/>
        <d v="2011-11-06T00:00:00"/>
        <d v="2010-11-04T00:00:00"/>
        <d v="2009-02-09T00:00:00"/>
        <d v="2011-11-02T00:00:00"/>
        <d v="2011-01-06T00:00:00"/>
        <d v="2010-12-20T00:00:00"/>
        <d v="2009-03-25T00:00:00"/>
        <d v="2009-11-23T00:00:00"/>
        <d v="2011-11-18T00:00:00"/>
        <d v="2011-06-12T00:00:00"/>
        <d v="2009-02-22T00:00:00"/>
        <d v="2012-07-25T00:00:00"/>
        <d v="2012-05-30T00:00:00"/>
        <d v="2009-10-11T00:00:00"/>
        <d v="2012-07-14T00:00:00"/>
        <d v="2011-06-05T00:00:00"/>
        <d v="2011-02-24T00:00:00"/>
        <d v="2009-05-27T00:00:00"/>
        <d v="2011-08-07T00:00:00"/>
        <d v="2012-03-16T00:00:00"/>
        <d v="2012-02-02T00:00:00"/>
        <d v="2010-03-13T00:00:00"/>
        <d v="2009-05-08T00:00:00"/>
        <d v="2009-04-28T00:00:00"/>
        <d v="2012-03-26T00:00:00"/>
        <d v="2010-11-07T00:00:00"/>
        <d v="2010-09-03T00:00:00"/>
        <d v="2012-08-06T00:00:00"/>
        <d v="2012-12-23T00:00:00"/>
        <d v="2012-01-31T00:00:00"/>
        <d v="2009-05-23T00:00:00"/>
        <d v="2011-11-24T00:00:00"/>
        <d v="2010-11-01T00:00:00"/>
        <d v="2011-07-02T00:00:00"/>
        <d v="2011-09-25T00:00:00"/>
        <d v="2012-04-16T00:00:00"/>
        <d v="2011-11-12T00:00:00"/>
        <d v="2011-09-01T00:00:00"/>
        <d v="2009-04-04T00:00:00"/>
        <d v="2010-03-04T00:00:00"/>
        <d v="2012-01-20T00:00:00"/>
        <d v="2009-08-10T00:00:00"/>
        <d v="2010-09-06T00:00:00"/>
        <d v="2010-09-07T00:00:00"/>
        <d v="2011-10-02T00:00:00"/>
        <d v="2011-07-29T00:00:00"/>
        <d v="2011-11-27T00:00:00"/>
        <d v="2010-12-08T00:00:00"/>
        <d v="2011-04-18T00:00:00"/>
        <d v="2009-11-09T00:00:00"/>
        <d v="2010-09-02T00:00:00"/>
        <d v="2010-11-12T00:00:00"/>
        <d v="2012-08-26T00:00:00"/>
        <d v="2009-03-14T00:00:00"/>
        <d v="2012-11-29T00:00:00"/>
        <d v="2010-08-07T00:00:00"/>
        <d v="2011-10-01T00:00:00"/>
        <d v="2009-12-25T00:00:00"/>
        <d v="2009-09-14T00:00:00"/>
        <d v="2011-04-04T00:00:00"/>
        <d v="2010-03-18T00:00:00"/>
        <d v="2012-03-06T00:00:00"/>
        <d v="2010-08-11T00:00:00"/>
        <d v="2011-01-17T00:00:00"/>
        <d v="2009-04-29T00:00:00"/>
        <d v="2011-11-25T00:00:00"/>
        <d v="2011-06-04T00:00:00"/>
        <d v="2010-08-02T00:00:00"/>
        <d v="2010-10-17T00:00:00"/>
        <d v="2009-10-22T00:00:00"/>
        <d v="2012-07-03T00:00:00"/>
        <d v="2011-01-21T00:00:00"/>
        <d v="2009-03-20T00:00:00"/>
        <d v="2010-06-22T00:00:00"/>
        <d v="2009-01-25T00:00:00"/>
        <d v="2012-01-10T00:00:00"/>
        <d v="2012-03-01T00:00:00"/>
        <d v="2010-04-06T00:00:00"/>
        <d v="2012-11-07T00:00:00"/>
        <d v="2009-10-17T00:00:00"/>
        <d v="2011-02-18T00:00:00"/>
        <d v="2011-02-22T00:00:00"/>
        <d v="2012-09-23T00:00:00"/>
        <d v="2011-06-13T00:00:00"/>
        <d v="2012-01-22T00:00:00"/>
        <d v="2011-04-08T00:00:00"/>
        <d v="2009-07-11T00:00:00"/>
        <d v="2012-02-04T00:00:00"/>
        <d v="2009-03-02T00:00:00"/>
        <d v="2009-04-30T00:00:00"/>
        <d v="2011-03-20T00:00:00"/>
        <d v="2009-02-14T00:00:00"/>
        <d v="2012-12-18T00:00:00"/>
        <d v="2012-12-26T00:00:00"/>
        <d v="2010-04-25T00:00:00"/>
        <d v="2012-12-24T00:00:00"/>
        <d v="2012-12-13T00:00:00"/>
        <d v="2009-11-13T00:00:00"/>
        <d v="2012-11-19T00:00:00"/>
        <d v="2012-11-21T00:00:00"/>
        <d v="2010-09-11T00:00:00"/>
        <d v="2010-08-12T00:00:00"/>
        <d v="2012-01-26T00:00:00"/>
        <d v="2012-07-01T00:00:00"/>
        <d v="2011-09-18T00:00:00"/>
        <d v="2010-07-04T00:00:00"/>
        <d v="2011-09-07T00:00:00"/>
        <d v="2009-08-17T00:00:00"/>
        <d v="2011-08-11T00:00:00"/>
        <d v="2011-02-21T00:00:00"/>
        <d v="2009-12-09T00:00:00"/>
        <d v="2012-07-13T00:00:00"/>
        <d v="2011-02-10T00:00:00"/>
        <d v="2011-11-29T00:00:00"/>
        <d v="2009-03-07T00:00:00"/>
        <d v="2011-06-18T00:00:00"/>
        <d v="2011-12-19T00:00:00"/>
        <d v="2011-06-21T00:00:00"/>
        <d v="2009-04-02T00:00:00"/>
        <d v="2012-11-18T00:00:00"/>
        <d v="2012-10-10T00:00:00"/>
        <d v="2009-11-24T00:00:00"/>
        <d v="2012-06-18T00:00:00"/>
        <d v="2011-02-12T00:00:00"/>
        <d v="2012-09-28T00:00:00"/>
        <d v="2012-10-08T00:00:00"/>
        <d v="2012-04-07T00:00:00"/>
        <d v="2012-09-10T00:00:00"/>
        <d v="2010-04-10T00:00:00"/>
        <d v="2009-06-08T00:00:00"/>
        <d v="2011-09-02T00:00:00"/>
        <d v="2011-10-24T00:00:00"/>
        <d v="2009-02-19T00:00:00"/>
        <d v="2010-11-19T00:00:00"/>
        <d v="2009-03-17T00:00:00"/>
        <d v="2009-08-08T00:00:00"/>
        <d v="2010-02-09T00:00:00"/>
        <d v="2012-11-17T00:00:00"/>
        <d v="2009-04-26T00:00:00"/>
        <d v="2010-06-18T00:00:00"/>
        <d v="2010-07-31T00:00:00"/>
        <d v="2012-08-16T00:00:00"/>
        <d v="2011-09-20T00:00:00"/>
        <d v="2009-06-10T00:00:00"/>
        <d v="2010-12-03T00:00:00"/>
        <d v="2011-12-13T00:00:00"/>
        <d v="2011-05-05T00:00:00"/>
        <d v="2009-12-17T00:00:00"/>
        <d v="2010-04-17T00:00:00"/>
        <d v="2012-01-21T00:00:00"/>
        <d v="2012-01-29T00:00:00"/>
        <d v="2010-08-01T00:00:00"/>
        <d v="2009-01-27T00:00:00"/>
        <d v="2010-02-14T00:00:00"/>
        <d v="2011-09-29T00:00:00"/>
        <d v="2009-06-26T00:00:00"/>
        <d v="2010-07-28T00:00:00"/>
        <d v="2010-04-26T00:00:00"/>
        <d v="2010-10-05T00:00:00"/>
        <d v="2012-07-24T00:00:00"/>
        <d v="2009-04-11T00:00:00"/>
        <d v="2009-02-13T00:00:00"/>
        <d v="2012-01-02T00:00:00"/>
        <d v="2012-06-25T00:00:00"/>
        <d v="2012-08-14T00:00:00"/>
        <d v="2009-08-30T00:00:00"/>
        <d v="2012-06-26T00:00:00"/>
        <d v="2010-06-20T00:00:00"/>
        <d v="2012-12-07T00:00:00"/>
        <d v="2010-10-27T00:00:00"/>
        <d v="2012-09-07T00:00:00"/>
        <d v="2009-01-04T00:00:00"/>
        <d v="2010-05-18T00:00:00"/>
        <d v="2011-03-03T00:00:00"/>
        <d v="2011-03-11T00:00:00"/>
        <d v="2010-06-14T00:00:00"/>
        <d v="2009-01-01T00:00:00"/>
        <d v="2009-03-03T00:00:00"/>
        <d v="2010-03-17T00:00:00"/>
        <d v="2012-12-19T00:00:00"/>
        <d v="2011-04-30T00:00:00"/>
        <d v="2009-09-23T00:00:00"/>
        <d v="2011-07-16T00:00:00"/>
        <d v="2010-05-26T00:00:00"/>
        <d v="2009-03-11T00:00:00"/>
        <d v="2009-01-13T00:00:00"/>
        <d v="2009-03-13T00:00:00"/>
        <d v="2011-08-15T00:00:00"/>
        <d v="2009-02-01T00:00:00"/>
        <d v="2009-10-30T00:00:00"/>
        <d v="2012-12-04T00:00:00"/>
        <d v="2011-06-26T00:00:00"/>
        <d v="2011-07-17T00:00:00"/>
        <d v="2011-04-15T00:00:00"/>
        <d v="2009-06-19T00:00:00"/>
        <d v="2010-02-15T00:00:00"/>
        <d v="2009-12-15T00:00:00"/>
        <d v="2012-06-07T00:00:00"/>
        <d v="2012-07-27T00:00:00"/>
        <d v="2009-11-12T00:00:00"/>
        <d v="2011-01-18T00:00:00"/>
        <d v="2009-11-26T00:00:00"/>
        <d v="2009-11-11T00:00:00"/>
        <d v="2011-02-27T00:00:00"/>
        <d v="2009-02-07T00:00:00"/>
        <d v="2010-04-05T00:00:00"/>
        <d v="2009-08-13T00:00:00"/>
        <d v="2009-01-08T00:00:00"/>
        <d v="2012-11-03T00:00:00"/>
        <d v="2011-04-14T00:00:00"/>
        <d v="2011-07-30T00:00:00"/>
        <d v="2010-09-21T00:00:00"/>
        <d v="2010-12-23T00:00:00"/>
        <d v="2010-05-04T00:00:00"/>
        <d v="2009-02-18T00:00:00"/>
        <d v="2009-04-17T00:00:00"/>
        <d v="2010-01-13T00:00:00"/>
        <d v="2011-12-28T00:00:00"/>
        <d v="2012-01-15T00:00:00"/>
        <d v="2010-12-18T00:00:00"/>
        <d v="2011-09-16T00:00:00"/>
        <d v="2010-12-27T00:00:00"/>
        <d v="2011-05-16T00:00:00"/>
        <d v="2010-08-29T00:00:00"/>
        <d v="2011-01-26T00:00:00"/>
        <d v="2011-10-13T00:00:00"/>
        <d v="2009-09-07T00:00:00"/>
        <d v="2012-11-16T00:00:00"/>
        <d v="2012-11-02T00:00:00"/>
        <d v="2009-10-06T00:00:00"/>
        <d v="2010-01-27T00:00:00"/>
        <d v="2011-09-17T00:00:00"/>
        <d v="2012-05-16T00:00:00"/>
        <d v="2009-01-20T00:00:00"/>
        <d v="2012-12-29T00:00:00"/>
        <d v="2011-01-30T00:00:00"/>
        <d v="2010-12-15T00:00:00"/>
        <d v="2011-12-26T00:00:00"/>
        <d v="2009-11-27T00:00:00"/>
        <d v="2009-02-21T00:00:00"/>
        <d v="2009-09-08T00:00:00"/>
        <d v="2012-10-21T00:00:00"/>
        <d v="2011-02-16T00:00:00"/>
        <d v="2010-11-10T00:00:00"/>
        <d v="2010-04-08T00:00:00"/>
        <d v="2009-05-29T00:00:00"/>
        <d v="2011-07-26T00:00:00"/>
        <d v="2010-12-16T00:00:00"/>
        <d v="2010-04-24T00:00:00"/>
        <d v="2012-04-08T00:00:00"/>
        <d v="2009-11-01T00:00:00"/>
        <d v="2009-11-07T00:00:00"/>
        <d v="2009-05-28T00:00:00"/>
        <d v="2011-01-16T00:00:00"/>
        <d v="2011-01-14T00:00:00"/>
        <d v="2010-10-29T00:00:00"/>
        <d v="2011-12-06T00:00:00"/>
        <d v="2011-04-06T00:00:00"/>
        <d v="2012-02-21T00:00:00"/>
        <d v="2011-03-14T00:00:00"/>
        <d v="2009-04-25T00:00:00"/>
        <d v="2011-02-04T00:00:00"/>
        <d v="2012-07-22T00:00:00"/>
        <d v="2012-02-24T00:00:00"/>
        <d v="2009-11-15T00:00:00"/>
        <d v="2010-06-11T00:00:00"/>
        <d v="2011-07-08T00:00:00"/>
        <d v="2012-06-09T00:00:00"/>
        <d v="2009-08-20T00:00:00"/>
        <d v="2010-07-13T00:00:00"/>
        <d v="2011-10-21T00:00:00"/>
        <d v="2012-10-12T00:00:00"/>
        <d v="2010-06-28T00:00:00"/>
        <d v="2011-04-23T00:00:00"/>
        <d v="2012-12-14T00:00:00"/>
        <d v="2012-11-14T00:00:00"/>
        <d v="2009-12-08T00:00:00"/>
        <d v="2011-06-24T00:00:00"/>
        <d v="2010-05-22T00:00:00"/>
        <d v="2010-03-06T00:00:00"/>
        <d v="2009-06-18T00:00:00"/>
        <d v="2011-03-28T00:00:00"/>
        <d v="2012-02-20T00:00:00"/>
        <d v="2010-01-21T00:00:00"/>
        <d v="2011-03-30T00:00:00"/>
        <d v="2009-07-08T00:00:00"/>
        <d v="2009-03-04T00:00:00"/>
        <d v="2012-05-01T00:00:00"/>
        <d v="2012-06-30T00:00:00"/>
        <d v="2012-06-24T00:00:00"/>
        <d v="2009-12-03T00:00:00"/>
        <d v="2009-12-31T00:00:00"/>
        <d v="2011-06-15T00:00:00"/>
        <d v="2012-06-03T00:00:00"/>
        <d v="2012-02-25T00:00:00"/>
        <d v="2012-07-06T00:00:00"/>
        <d v="2012-11-13T00:00:00"/>
        <d v="2011-12-27T00:00:00"/>
        <d v="2010-02-13T00:00:00"/>
        <d v="2009-11-18T00:00:00"/>
        <d v="2010-04-18T00:00:00"/>
        <d v="2012-09-11T00:00:00"/>
        <d v="2012-11-27T00:00:00"/>
        <d v="2009-09-03T00:00:00"/>
        <d v="2012-01-14T00:00:00"/>
        <d v="2012-04-20T00:00:00"/>
        <d v="2012-08-13T00:00:00"/>
        <d v="2009-07-25T00:00:00"/>
        <d v="2010-03-11T00:00:00"/>
        <d v="2011-01-23T00:00:00"/>
        <d v="2012-04-02T00:00:00"/>
        <d v="2011-04-26T00:00:00"/>
        <d v="2009-06-16T00:00:00"/>
        <d v="2012-08-08T00:00:00"/>
        <d v="2010-07-10T00:00:00"/>
        <d v="2009-06-05T00:00:00"/>
        <d v="2011-07-11T00:00:00"/>
        <d v="2011-10-27T00:00:00"/>
        <d v="2012-12-17T00:00:00"/>
      </sharedItems>
      <fieldGroup par="18" base="1">
        <rangePr groupBy="months" startDate="2009-01-01T00:00:00" endDate="2012-12-31T00:00:00"/>
        <groupItems count="14">
          <s v="&lt;01-01-2009"/>
          <s v="Jan"/>
          <s v="Feb"/>
          <s v="Mar"/>
          <s v="Apr"/>
          <s v="May"/>
          <s v="Jun"/>
          <s v="Jul"/>
          <s v="Aug"/>
          <s v="Sep"/>
          <s v="Oct"/>
          <s v="Nov"/>
          <s v="Dec"/>
          <s v="&gt;31-12-2012"/>
        </groupItems>
      </fieldGroup>
    </cacheField>
    <cacheField name="Month" numFmtId="14">
      <sharedItems count="12">
        <s v="March"/>
        <s v="July"/>
        <s v="December"/>
        <s v="January"/>
        <s v="May"/>
        <s v="June"/>
        <s v="November"/>
        <s v="October"/>
        <s v="August"/>
        <s v="February"/>
        <s v="September"/>
        <s v="April"/>
      </sharedItems>
    </cacheField>
    <cacheField name="Order Priority" numFmtId="0">
      <sharedItems/>
    </cacheField>
    <cacheField name="Order Quantity" numFmtId="0">
      <sharedItems containsSemiMixedTypes="0" containsString="0" containsNumber="1" containsInteger="1" minValue="1" maxValue="50"/>
    </cacheField>
    <cacheField name="Unit Price" numFmtId="0">
      <sharedItems containsSemiMixedTypes="0" containsString="0" containsNumber="1" minValue="1.1038709677419354" maxValue="7122.1699999999992"/>
    </cacheField>
    <cacheField name="Sales" numFmtId="0">
      <sharedItems containsSemiMixedTypes="0" containsString="0" containsNumber="1" minValue="2.2400000000000002" maxValue="89061.05"/>
    </cacheField>
    <cacheField name="Shipping Cost" numFmtId="0">
      <sharedItems containsSemiMixedTypes="0" containsString="0" containsNumber="1" minValue="0.49" maxValue="164.73"/>
    </cacheField>
    <cacheField name="Total Price" numFmtId="0">
      <sharedItems containsSemiMixedTypes="0" containsString="0" containsNumber="1" minValue="2.9400000000000004" maxValue="89085.540000000008"/>
    </cacheField>
    <cacheField name="Gross Margin Percentage" numFmtId="0">
      <sharedItems containsSemiMixedTypes="0" containsString="0" containsNumber="1" minValue="3.5455000000000001" maxValue="5.3265000000000002"/>
    </cacheField>
    <cacheField name="Gross Income" numFmtId="0">
      <sharedItems containsSemiMixedTypes="0" containsString="0" containsNumber="1" minValue="7.9419200000000009E-2" maxValue="4743.8368282500005"/>
    </cacheField>
    <cacheField name="Ship Mode" numFmtId="0">
      <sharedItems/>
    </cacheField>
    <cacheField name="Province" numFmtId="0">
      <sharedItems count="13">
        <s v="British Columbia"/>
        <s v="Ontario"/>
        <s v="Northwest Territories"/>
        <s v="Yukon"/>
        <s v="Quebec"/>
        <s v="Alberta"/>
        <s v="Saskachewan"/>
        <s v="Prince Edward Island"/>
        <s v="Manitoba"/>
        <s v="Nova Scotia"/>
        <s v="New Brunswick"/>
        <s v="Nunavut"/>
        <s v="Newfoundland"/>
      </sharedItems>
    </cacheField>
    <cacheField name="Customer Segment" numFmtId="0">
      <sharedItems/>
    </cacheField>
    <cacheField name="Product Category" numFmtId="0">
      <sharedItems count="3">
        <s v="Furniture"/>
        <s v="Technology"/>
        <s v="Office Supplies"/>
      </sharedItems>
    </cacheField>
    <cacheField name="Product Sub-Category" numFmtId="0">
      <sharedItems count="17">
        <s v="Office Furnishings"/>
        <s v="Telephones and Communication"/>
        <s v="Pens &amp; Art Supplies"/>
        <s v="Chairs &amp; Chairmats"/>
        <s v="Computer Peripherals"/>
        <s v="Paper"/>
        <s v="Binders and Binder Accessories"/>
        <s v="Scissors, Rulers and Trimmers"/>
        <s v="Copiers and Fax"/>
        <s v="Tables"/>
        <s v="Storage &amp; Organization"/>
        <s v="Office Machines"/>
        <s v="Envelopes"/>
        <s v="Labels"/>
        <s v="Rubber Bands"/>
        <s v="Bookcases"/>
        <s v="Appliances"/>
      </sharedItems>
    </cacheField>
    <cacheField name="Product Container" numFmtId="0">
      <sharedItems/>
    </cacheField>
    <cacheField name="Ship Date" numFmtId="14">
      <sharedItems containsSemiMixedTypes="0" containsNonDate="0" containsDate="1" containsString="0" minDate="2009-01-02T00:00:00" maxDate="2012-12-31T00:00:00"/>
    </cacheField>
    <cacheField name="Years" numFmtId="0" databaseField="0">
      <fieldGroup base="1">
        <rangePr groupBy="years" startDate="2009-01-01T00:00:00" endDate="2012-12-31T00:00:00"/>
        <groupItems count="6">
          <s v="&lt;01-01-2009"/>
          <s v="2009"/>
          <s v="2010"/>
          <s v="2011"/>
          <s v="2012"/>
          <s v="&gt;31-12-2012"/>
        </groupItems>
      </fieldGroup>
    </cacheField>
  </cacheFields>
  <extLst>
    <ext xmlns:x14="http://schemas.microsoft.com/office/spreadsheetml/2009/9/main" uri="{725AE2AE-9491-48be-B2B4-4EB974FC3084}">
      <x14:pivotCacheDefinition pivotCacheId="10002153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00">
  <r>
    <n v="928"/>
    <x v="0"/>
    <x v="0"/>
    <s v="Low"/>
    <n v="26"/>
    <n v="15.007692307692308"/>
    <n v="390.2"/>
    <n v="7.4"/>
    <n v="397.59999999999997"/>
    <n v="4.7610000000000001"/>
    <n v="18.577421999999999"/>
    <s v="Express Air"/>
    <x v="0"/>
    <s v="Consumer"/>
    <x v="0"/>
    <x v="0"/>
    <s v="Small Box"/>
    <d v="2011-03-03T00:00:00"/>
  </r>
  <r>
    <n v="32323"/>
    <x v="1"/>
    <x v="1"/>
    <s v="High"/>
    <n v="38"/>
    <n v="6.8346710526315784"/>
    <n v="259.71749999999997"/>
    <n v="5.03"/>
    <n v="264.74749999999995"/>
    <n v="5.3265000000000002"/>
    <n v="13.8338526375"/>
    <s v="Regular Air"/>
    <x v="1"/>
    <s v="Small Business"/>
    <x v="1"/>
    <x v="1"/>
    <s v="Medium Box"/>
    <d v="2010-07-25T00:00:00"/>
  </r>
  <r>
    <n v="48353"/>
    <x v="2"/>
    <x v="2"/>
    <s v="Not Specified"/>
    <n v="18"/>
    <n v="3.9566666666666666"/>
    <n v="71.22"/>
    <n v="0.7"/>
    <n v="71.92"/>
    <n v="3.5455000000000001"/>
    <n v="2.5251051000000002"/>
    <s v="Regular Air"/>
    <x v="0"/>
    <s v="Corporate"/>
    <x v="2"/>
    <x v="2"/>
    <s v="Wrap Bag"/>
    <d v="2012-12-17T00:00:00"/>
  </r>
  <r>
    <n v="10144"/>
    <x v="3"/>
    <x v="3"/>
    <s v="Critical"/>
    <n v="1"/>
    <n v="192.49"/>
    <n v="192.49"/>
    <n v="30"/>
    <n v="222.49"/>
    <n v="4.7610000000000001"/>
    <n v="9.1644489000000018"/>
    <s v="Delivery Truck"/>
    <x v="0"/>
    <s v="Corporate"/>
    <x v="0"/>
    <x v="3"/>
    <s v="Jumbo Drum"/>
    <d v="2011-01-04T00:00:00"/>
  </r>
  <r>
    <n v="26756"/>
    <x v="4"/>
    <x v="4"/>
    <s v="Medium"/>
    <n v="25"/>
    <n v="30.6904"/>
    <n v="767.26"/>
    <n v="4"/>
    <n v="771.26"/>
    <n v="5.3265000000000002"/>
    <n v="40.868103900000001"/>
    <s v="Regular Air"/>
    <x v="0"/>
    <s v="Home Office"/>
    <x v="1"/>
    <x v="4"/>
    <s v="Small Box"/>
    <d v="2012-05-10T00:00:00"/>
  </r>
  <r>
    <n v="18144"/>
    <x v="5"/>
    <x v="5"/>
    <s v="Critical"/>
    <n v="48"/>
    <n v="4.3141666666666669"/>
    <n v="207.08"/>
    <n v="5.17"/>
    <n v="212.25"/>
    <n v="3.5455000000000001"/>
    <n v="7.342021400000001"/>
    <s v="Regular Air"/>
    <x v="2"/>
    <s v="Corporate"/>
    <x v="2"/>
    <x v="5"/>
    <s v="Small Box"/>
    <d v="2011-06-09T00:00:00"/>
  </r>
  <r>
    <n v="10369"/>
    <x v="6"/>
    <x v="6"/>
    <s v="Low"/>
    <n v="23"/>
    <n v="29.725217391304344"/>
    <n v="683.68"/>
    <n v="8.99"/>
    <n v="692.67"/>
    <n v="5.3265000000000002"/>
    <n v="36.416215199999996"/>
    <s v="Regular Air"/>
    <x v="0"/>
    <s v="Home Office"/>
    <x v="1"/>
    <x v="4"/>
    <s v="Small Pack"/>
    <d v="2011-11-14T00:00:00"/>
  </r>
  <r>
    <n v="22912"/>
    <x v="7"/>
    <x v="7"/>
    <s v="Low"/>
    <n v="33"/>
    <n v="308.12818181818182"/>
    <n v="10168.23"/>
    <n v="19.989999999999998"/>
    <n v="10188.219999999999"/>
    <n v="3.5455000000000001"/>
    <n v="360.51459464999999"/>
    <s v="Express Air"/>
    <x v="3"/>
    <s v="Corporate"/>
    <x v="2"/>
    <x v="6"/>
    <s v="Small Box"/>
    <d v="2010-10-20T00:00:00"/>
  </r>
  <r>
    <n v="51008"/>
    <x v="8"/>
    <x v="8"/>
    <s v="High"/>
    <n v="20"/>
    <n v="13.483000000000001"/>
    <n v="269.66000000000003"/>
    <n v="4.59"/>
    <n v="274.25"/>
    <n v="3.5455000000000001"/>
    <n v="9.5607953000000006"/>
    <s v="Regular Air"/>
    <x v="4"/>
    <s v="Consumer"/>
    <x v="2"/>
    <x v="7"/>
    <s v="Wrap Bag"/>
    <d v="2011-08-22T00:00:00"/>
  </r>
  <r>
    <n v="18279"/>
    <x v="9"/>
    <x v="9"/>
    <s v="Medium"/>
    <n v="20"/>
    <n v="514.08950000000004"/>
    <n v="10281.790000000001"/>
    <n v="24.49"/>
    <n v="10306.280000000001"/>
    <n v="5.3265000000000002"/>
    <n v="547.65954435000003"/>
    <s v="Regular Air"/>
    <x v="5"/>
    <s v="Consumer"/>
    <x v="1"/>
    <x v="8"/>
    <s v="Large Box"/>
    <d v="2009-02-27T00:00:00"/>
  </r>
  <r>
    <n v="21635"/>
    <x v="10"/>
    <x v="2"/>
    <s v="Low"/>
    <n v="2"/>
    <n v="32.655000000000001"/>
    <n v="65.31"/>
    <n v="12.98"/>
    <n v="78.290000000000006"/>
    <n v="3.5455000000000001"/>
    <n v="2.3155660500000002"/>
    <s v="Regular Air"/>
    <x v="6"/>
    <s v="Consumer"/>
    <x v="2"/>
    <x v="6"/>
    <s v="Small Box"/>
    <d v="2009-12-02T00:00:00"/>
  </r>
  <r>
    <n v="22656"/>
    <x v="11"/>
    <x v="2"/>
    <s v="Not Specified"/>
    <n v="10"/>
    <n v="30.93"/>
    <n v="309.3"/>
    <n v="6.5"/>
    <n v="315.8"/>
    <n v="5.3265000000000002"/>
    <n v="16.474864500000002"/>
    <s v="Express Air"/>
    <x v="7"/>
    <s v="Corporate"/>
    <x v="1"/>
    <x v="4"/>
    <s v="Small Box"/>
    <d v="2010-12-24T00:00:00"/>
  </r>
  <r>
    <n v="54882"/>
    <x v="12"/>
    <x v="9"/>
    <s v="Critical"/>
    <n v="2"/>
    <n v="43.46"/>
    <n v="86.92"/>
    <n v="13.89"/>
    <n v="100.81"/>
    <n v="3.5455000000000001"/>
    <n v="3.0817486000000001"/>
    <s v="Regular Air"/>
    <x v="8"/>
    <s v="Consumer"/>
    <x v="2"/>
    <x v="2"/>
    <s v="Wrap Bag"/>
    <d v="2011-02-08T00:00:00"/>
  </r>
  <r>
    <n v="25031"/>
    <x v="13"/>
    <x v="8"/>
    <s v="High"/>
    <n v="24"/>
    <n v="193.1925"/>
    <n v="4636.62"/>
    <n v="69"/>
    <n v="4705.62"/>
    <n v="4.7610000000000001"/>
    <n v="220.7494782"/>
    <s v="Regular Air"/>
    <x v="0"/>
    <s v="Consumer"/>
    <x v="0"/>
    <x v="9"/>
    <s v="Large Box"/>
    <d v="2009-08-25T00:00:00"/>
  </r>
  <r>
    <n v="59684"/>
    <x v="14"/>
    <x v="2"/>
    <s v="Medium"/>
    <n v="3"/>
    <n v="4.82"/>
    <n v="14.46"/>
    <n v="2.2599999999999998"/>
    <n v="16.72"/>
    <n v="3.5455000000000001"/>
    <n v="0.51267930000000006"/>
    <s v="Regular Air"/>
    <x v="8"/>
    <s v="Corporate"/>
    <x v="2"/>
    <x v="5"/>
    <s v="Wrap Bag"/>
    <d v="2011-01-17T00:00:00"/>
  </r>
  <r>
    <n v="775"/>
    <x v="15"/>
    <x v="0"/>
    <s v="Critical"/>
    <n v="8"/>
    <n v="3.9837500000000001"/>
    <n v="31.87"/>
    <n v="1.2"/>
    <n v="33.07"/>
    <n v="3.5455000000000001"/>
    <n v="1.12995085"/>
    <s v="Regular Air"/>
    <x v="9"/>
    <s v="Small Business"/>
    <x v="2"/>
    <x v="2"/>
    <s v="Wrap Bag"/>
    <d v="2011-03-19T00:00:00"/>
  </r>
  <r>
    <n v="29376"/>
    <x v="16"/>
    <x v="8"/>
    <s v="Critical"/>
    <n v="20"/>
    <n v="142.5155"/>
    <n v="2850.31"/>
    <n v="7.07"/>
    <n v="2857.38"/>
    <n v="3.5455000000000001"/>
    <n v="101.05774105"/>
    <s v="Regular Air"/>
    <x v="10"/>
    <s v="Consumer"/>
    <x v="2"/>
    <x v="10"/>
    <s v="Small Box"/>
    <d v="2012-08-13T00:00:00"/>
  </r>
  <r>
    <n v="37505"/>
    <x v="17"/>
    <x v="5"/>
    <s v="Low"/>
    <n v="42"/>
    <n v="9.1526190476190479"/>
    <n v="384.41"/>
    <n v="5.76"/>
    <n v="390.17"/>
    <n v="5.3265000000000002"/>
    <n v="20.475598650000002"/>
    <s v="Regular Air"/>
    <x v="0"/>
    <s v="Home Office"/>
    <x v="1"/>
    <x v="11"/>
    <s v="Medium Box"/>
    <d v="2011-06-08T00:00:00"/>
  </r>
  <r>
    <n v="57382"/>
    <x v="18"/>
    <x v="0"/>
    <s v="Medium"/>
    <n v="45"/>
    <n v="10.065111111111111"/>
    <n v="452.93"/>
    <n v="5.76"/>
    <n v="458.69"/>
    <n v="3.5455000000000001"/>
    <n v="16.058633150000002"/>
    <s v="Express Air"/>
    <x v="1"/>
    <s v="Consumer"/>
    <x v="2"/>
    <x v="12"/>
    <s v="Small Box"/>
    <d v="2009-03-25T00:00:00"/>
  </r>
  <r>
    <n v="7136"/>
    <x v="19"/>
    <x v="0"/>
    <s v="High"/>
    <n v="9"/>
    <n v="5.2533333333333339"/>
    <n v="47.28"/>
    <n v="0.5"/>
    <n v="47.78"/>
    <n v="3.5455000000000001"/>
    <n v="1.6763124000000003"/>
    <s v="Regular Air"/>
    <x v="0"/>
    <s v="Home Office"/>
    <x v="2"/>
    <x v="13"/>
    <s v="Small Box"/>
    <d v="2009-03-24T00:00:00"/>
  </r>
  <r>
    <n v="57542"/>
    <x v="20"/>
    <x v="8"/>
    <s v="High"/>
    <n v="23"/>
    <n v="54.621304347826083"/>
    <n v="1256.29"/>
    <n v="6.79"/>
    <n v="1263.08"/>
    <n v="3.5455000000000001"/>
    <n v="44.541761950000001"/>
    <s v="Regular Air"/>
    <x v="1"/>
    <s v="Corporate"/>
    <x v="2"/>
    <x v="5"/>
    <s v="Small Box"/>
    <d v="2009-08-24T00:00:00"/>
  </r>
  <r>
    <n v="53024"/>
    <x v="21"/>
    <x v="4"/>
    <s v="Not Specified"/>
    <n v="46"/>
    <n v="49.025967391304349"/>
    <n v="2255.1945000000001"/>
    <n v="5"/>
    <n v="2260.1945000000001"/>
    <n v="5.3265000000000002"/>
    <n v="120.12293504250002"/>
    <s v="Regular Air"/>
    <x v="1"/>
    <s v="Corporate"/>
    <x v="1"/>
    <x v="1"/>
    <s v="Small Pack"/>
    <d v="2012-05-13T00:00:00"/>
  </r>
  <r>
    <n v="59202"/>
    <x v="22"/>
    <x v="10"/>
    <s v="Medium"/>
    <n v="7"/>
    <n v="11.972857142857142"/>
    <n v="83.81"/>
    <n v="0.5"/>
    <n v="84.31"/>
    <n v="3.5455000000000001"/>
    <n v="2.9714835500000003"/>
    <s v="Regular Air"/>
    <x v="7"/>
    <s v="Consumer"/>
    <x v="2"/>
    <x v="13"/>
    <s v="Small Box"/>
    <d v="2012-09-08T00:00:00"/>
  </r>
  <r>
    <n v="12067"/>
    <x v="23"/>
    <x v="9"/>
    <s v="Critical"/>
    <n v="7"/>
    <n v="58.15942857142857"/>
    <n v="407.11599999999999"/>
    <n v="19.989999999999998"/>
    <n v="427.10599999999999"/>
    <n v="5.3265000000000002"/>
    <n v="21.685033739999998"/>
    <s v="Regular Air"/>
    <x v="6"/>
    <s v="Small Business"/>
    <x v="1"/>
    <x v="1"/>
    <s v="Small Box"/>
    <d v="2010-02-05T00:00:00"/>
  </r>
  <r>
    <n v="45670"/>
    <x v="24"/>
    <x v="8"/>
    <s v="Low"/>
    <n v="2"/>
    <n v="10.08"/>
    <n v="20.16"/>
    <n v="7.86"/>
    <n v="28.02"/>
    <n v="3.5455000000000001"/>
    <n v="0.7147728000000001"/>
    <s v="Regular Air"/>
    <x v="4"/>
    <s v="Corporate"/>
    <x v="2"/>
    <x v="5"/>
    <s v="Small Box"/>
    <d v="2012-08-11T00:00:00"/>
  </r>
  <r>
    <n v="31939"/>
    <x v="25"/>
    <x v="5"/>
    <s v="High"/>
    <n v="13"/>
    <n v="115.91057692307693"/>
    <n v="1506.8375000000001"/>
    <n v="4.2"/>
    <n v="1511.0375000000001"/>
    <n v="5.3265000000000002"/>
    <n v="80.261699437500013"/>
    <s v="Regular Air"/>
    <x v="3"/>
    <s v="Small Business"/>
    <x v="1"/>
    <x v="1"/>
    <s v="Small Box"/>
    <d v="2011-06-27T00:00:00"/>
  </r>
  <r>
    <n v="42243"/>
    <x v="26"/>
    <x v="0"/>
    <s v="Medium"/>
    <n v="19"/>
    <n v="7.6452631578947363"/>
    <n v="145.26"/>
    <n v="5.96"/>
    <n v="151.22"/>
    <n v="3.5455000000000001"/>
    <n v="5.1501932999999998"/>
    <s v="Regular Air"/>
    <x v="8"/>
    <s v="Small Business"/>
    <x v="2"/>
    <x v="5"/>
    <s v="Small Box"/>
    <d v="2012-03-13T00:00:00"/>
  </r>
  <r>
    <n v="13536"/>
    <x v="27"/>
    <x v="8"/>
    <s v="Medium"/>
    <n v="23"/>
    <n v="5.3543478260869568"/>
    <n v="123.15"/>
    <n v="2.04"/>
    <n v="125.19000000000001"/>
    <n v="3.5455000000000001"/>
    <n v="4.3662832500000004"/>
    <s v="Regular Air"/>
    <x v="3"/>
    <s v="Home Office"/>
    <x v="2"/>
    <x v="5"/>
    <s v="Wrap Bag"/>
    <d v="2009-08-20T00:00:00"/>
  </r>
  <r>
    <n v="32996"/>
    <x v="28"/>
    <x v="2"/>
    <s v="Critical"/>
    <n v="2"/>
    <n v="58.156999999999996"/>
    <n v="116.31399999999999"/>
    <n v="3.9"/>
    <n v="120.214"/>
    <n v="5.3265000000000002"/>
    <n v="6.1954652100000001"/>
    <s v="Regular Air"/>
    <x v="6"/>
    <s v="Consumer"/>
    <x v="1"/>
    <x v="1"/>
    <s v="Small Box"/>
    <d v="2010-12-19T00:00:00"/>
  </r>
  <r>
    <n v="16133"/>
    <x v="29"/>
    <x v="10"/>
    <s v="Critical"/>
    <n v="1"/>
    <n v="27.96"/>
    <n v="27.96"/>
    <n v="13.56"/>
    <n v="41.52"/>
    <n v="4.7610000000000001"/>
    <n v="1.3311755999999999"/>
    <s v="Regular Air"/>
    <x v="9"/>
    <s v="Small Business"/>
    <x v="0"/>
    <x v="0"/>
    <s v="Large Box"/>
    <d v="2009-09-27T00:00:00"/>
  </r>
  <r>
    <n v="42695"/>
    <x v="11"/>
    <x v="2"/>
    <s v="Not Specified"/>
    <n v="12"/>
    <n v="59.193999999999996"/>
    <n v="710.32799999999997"/>
    <n v="5.31"/>
    <n v="715.63799999999992"/>
    <n v="5.3265000000000002"/>
    <n v="37.835620920000004"/>
    <s v="Regular Air"/>
    <x v="2"/>
    <s v="Small Business"/>
    <x v="1"/>
    <x v="1"/>
    <s v="Small Box"/>
    <d v="2010-12-24T00:00:00"/>
  </r>
  <r>
    <n v="20899"/>
    <x v="30"/>
    <x v="11"/>
    <s v="Low"/>
    <n v="9"/>
    <n v="55.011111111111113"/>
    <n v="495.1"/>
    <n v="10.75"/>
    <n v="505.85"/>
    <n v="3.5455000000000001"/>
    <n v="17.553770499999999"/>
    <s v="Regular Air"/>
    <x v="1"/>
    <s v="Home Office"/>
    <x v="2"/>
    <x v="5"/>
    <s v="Small Box"/>
    <d v="2010-04-21T00:00:00"/>
  </r>
  <r>
    <n v="610"/>
    <x v="31"/>
    <x v="8"/>
    <s v="Critical"/>
    <n v="38"/>
    <n v="7.4644736842105255"/>
    <n v="283.64999999999998"/>
    <n v="5.41"/>
    <n v="289.06"/>
    <n v="3.5455000000000001"/>
    <n v="10.05681075"/>
    <s v="Express Air"/>
    <x v="8"/>
    <s v="Home Office"/>
    <x v="2"/>
    <x v="5"/>
    <s v="Small Box"/>
    <d v="2011-08-03T00:00:00"/>
  </r>
  <r>
    <n v="17283"/>
    <x v="32"/>
    <x v="10"/>
    <s v="Not Specified"/>
    <n v="4"/>
    <n v="1368.03"/>
    <n v="5472.12"/>
    <n v="14.7"/>
    <n v="5486.82"/>
    <n v="5.3265000000000002"/>
    <n v="291.47247179999999"/>
    <s v="Delivery Truck"/>
    <x v="2"/>
    <s v="Home Office"/>
    <x v="1"/>
    <x v="11"/>
    <s v="Jumbo Drum"/>
    <d v="2011-09-15T00:00:00"/>
  </r>
  <r>
    <n v="13351"/>
    <x v="33"/>
    <x v="4"/>
    <s v="Medium"/>
    <n v="20"/>
    <n v="166.59049999999999"/>
    <n v="3331.81"/>
    <n v="19.989999999999998"/>
    <n v="3351.7999999999997"/>
    <n v="5.3265000000000002"/>
    <n v="177.46885965000001"/>
    <s v="Regular Air"/>
    <x v="1"/>
    <s v="Corporate"/>
    <x v="1"/>
    <x v="4"/>
    <s v="Small Box"/>
    <d v="2010-05-07T00:00:00"/>
  </r>
  <r>
    <n v="27681"/>
    <x v="34"/>
    <x v="6"/>
    <s v="Medium"/>
    <n v="7"/>
    <n v="5.3999999999999995"/>
    <n v="37.799999999999997"/>
    <n v="4.7"/>
    <n v="42.5"/>
    <n v="3.5455000000000001"/>
    <n v="1.3401990000000001"/>
    <s v="Regular Air"/>
    <x v="1"/>
    <s v="Home Office"/>
    <x v="2"/>
    <x v="5"/>
    <s v="Small Box"/>
    <d v="2010-11-25T00:00:00"/>
  </r>
  <r>
    <n v="28161"/>
    <x v="35"/>
    <x v="5"/>
    <s v="Not Specified"/>
    <n v="41"/>
    <n v="26.478292682926828"/>
    <n v="1085.6099999999999"/>
    <n v="4"/>
    <n v="1089.6099999999999"/>
    <n v="5.3265000000000002"/>
    <n v="57.825016649999995"/>
    <s v="Regular Air"/>
    <x v="4"/>
    <s v="Consumer"/>
    <x v="1"/>
    <x v="4"/>
    <s v="Small Box"/>
    <d v="2009-06-17T00:00:00"/>
  </r>
  <r>
    <n v="42758"/>
    <x v="36"/>
    <x v="6"/>
    <s v="Critical"/>
    <n v="12"/>
    <n v="147.47833333333332"/>
    <n v="1769.74"/>
    <n v="4"/>
    <n v="1773.74"/>
    <n v="5.3265000000000002"/>
    <n v="94.265201100000013"/>
    <s v="Regular Air"/>
    <x v="4"/>
    <s v="Home Office"/>
    <x v="1"/>
    <x v="4"/>
    <s v="Small Box"/>
    <d v="2012-11-12T00:00:00"/>
  </r>
  <r>
    <n v="36934"/>
    <x v="37"/>
    <x v="2"/>
    <s v="Medium"/>
    <n v="45"/>
    <n v="148.1968"/>
    <n v="6668.8559999999998"/>
    <n v="29.21"/>
    <n v="6698.0659999999998"/>
    <n v="4.7610000000000001"/>
    <n v="317.50423416000001"/>
    <s v="Delivery Truck"/>
    <x v="5"/>
    <s v="Small Business"/>
    <x v="0"/>
    <x v="9"/>
    <s v="Jumbo Box"/>
    <d v="2009-12-23T00:00:00"/>
  </r>
  <r>
    <n v="42631"/>
    <x v="38"/>
    <x v="4"/>
    <s v="High"/>
    <n v="41"/>
    <n v="6.2843902439024397"/>
    <n v="257.66000000000003"/>
    <n v="2.74"/>
    <n v="260.40000000000003"/>
    <n v="5.3265000000000002"/>
    <n v="13.724259900000002"/>
    <s v="Regular Air"/>
    <x v="6"/>
    <s v="Corporate"/>
    <x v="1"/>
    <x v="4"/>
    <s v="Small Pack"/>
    <d v="2009-05-09T00:00:00"/>
  </r>
  <r>
    <n v="9088"/>
    <x v="39"/>
    <x v="5"/>
    <s v="Critical"/>
    <n v="31"/>
    <n v="52.8211935483871"/>
    <n v="1637.4570000000001"/>
    <n v="8.99"/>
    <n v="1646.4470000000001"/>
    <n v="5.3265000000000002"/>
    <n v="87.219147105000005"/>
    <s v="Regular Air"/>
    <x v="1"/>
    <s v="Home Office"/>
    <x v="1"/>
    <x v="1"/>
    <s v="Small Box"/>
    <d v="2009-06-24T00:00:00"/>
  </r>
  <r>
    <n v="25569"/>
    <x v="40"/>
    <x v="1"/>
    <s v="High"/>
    <n v="27"/>
    <n v="11.526296296296296"/>
    <n v="311.20999999999998"/>
    <n v="6.47"/>
    <n v="317.68"/>
    <n v="3.5455000000000001"/>
    <n v="11.03395055"/>
    <s v="Regular Air"/>
    <x v="1"/>
    <s v="Small Business"/>
    <x v="2"/>
    <x v="5"/>
    <s v="Small Box"/>
    <d v="2012-07-11T00:00:00"/>
  </r>
  <r>
    <n v="24644"/>
    <x v="41"/>
    <x v="1"/>
    <s v="Critical"/>
    <n v="46"/>
    <n v="128.2058695652174"/>
    <n v="5897.47"/>
    <n v="70.2"/>
    <n v="5967.67"/>
    <n v="4.7610000000000001"/>
    <n v="280.77854669999999"/>
    <s v="Delivery Truck"/>
    <x v="9"/>
    <s v="Corporate"/>
    <x v="0"/>
    <x v="3"/>
    <s v="Jumbo Drum"/>
    <d v="2009-07-29T00:00:00"/>
  </r>
  <r>
    <n v="39364"/>
    <x v="42"/>
    <x v="6"/>
    <s v="High"/>
    <n v="29"/>
    <n v="94.997586206896543"/>
    <n v="2754.93"/>
    <n v="39.61"/>
    <n v="2794.54"/>
    <n v="4.7610000000000001"/>
    <n v="131.16221729999998"/>
    <s v="Regular Air"/>
    <x v="2"/>
    <s v="Corporate"/>
    <x v="0"/>
    <x v="0"/>
    <s v="Medium Box"/>
    <d v="2012-11-10T00:00:00"/>
  </r>
  <r>
    <n v="51648"/>
    <x v="43"/>
    <x v="3"/>
    <s v="Low"/>
    <n v="45"/>
    <n v="52.328888888888891"/>
    <n v="2354.8000000000002"/>
    <n v="19.989999999999998"/>
    <n v="2374.79"/>
    <n v="5.3265000000000002"/>
    <n v="125.42842200000001"/>
    <s v="Regular Air"/>
    <x v="0"/>
    <s v="Corporate"/>
    <x v="1"/>
    <x v="4"/>
    <s v="Small Box"/>
    <d v="2012-01-08T00:00:00"/>
  </r>
  <r>
    <n v="3"/>
    <x v="44"/>
    <x v="7"/>
    <s v="Low"/>
    <n v="6"/>
    <n v="43.59"/>
    <n v="261.54000000000002"/>
    <n v="35"/>
    <n v="296.54000000000002"/>
    <n v="3.5455000000000001"/>
    <n v="9.272900700000001"/>
    <s v="Regular Air"/>
    <x v="11"/>
    <s v="Small Business"/>
    <x v="2"/>
    <x v="10"/>
    <s v="Large Box"/>
    <d v="2010-10-20T00:00:00"/>
  </r>
  <r>
    <n v="51361"/>
    <x v="45"/>
    <x v="0"/>
    <s v="Critical"/>
    <n v="50"/>
    <n v="361.1336"/>
    <n v="18056.68"/>
    <n v="60"/>
    <n v="18116.68"/>
    <n v="4.7610000000000001"/>
    <n v="859.67853480000008"/>
    <s v="Delivery Truck"/>
    <x v="1"/>
    <s v="Corporate"/>
    <x v="0"/>
    <x v="9"/>
    <s v="Jumbo Drum"/>
    <d v="2011-03-22T00:00:00"/>
  </r>
  <r>
    <n v="27460"/>
    <x v="46"/>
    <x v="4"/>
    <s v="Not Specified"/>
    <n v="31"/>
    <n v="6.3412903225806456"/>
    <n v="196.58"/>
    <n v="4.38"/>
    <n v="200.96"/>
    <n v="5.3265000000000002"/>
    <n v="10.4708337"/>
    <s v="Regular Air"/>
    <x v="8"/>
    <s v="Corporate"/>
    <x v="1"/>
    <x v="4"/>
    <s v="Small Pack"/>
    <d v="2009-05-14T00:00:00"/>
  </r>
  <r>
    <n v="38529"/>
    <x v="47"/>
    <x v="9"/>
    <s v="Low"/>
    <n v="38"/>
    <n v="1.1802631578947369"/>
    <n v="44.85"/>
    <n v="0.7"/>
    <n v="45.550000000000004"/>
    <n v="3.5455000000000001"/>
    <n v="1.5901567500000002"/>
    <s v="Regular Air"/>
    <x v="5"/>
    <s v="Corporate"/>
    <x v="2"/>
    <x v="14"/>
    <s v="Wrap Bag"/>
    <d v="2009-02-02T00:00:00"/>
  </r>
  <r>
    <n v="36934"/>
    <x v="37"/>
    <x v="2"/>
    <s v="Medium"/>
    <n v="7"/>
    <n v="160.12285714285713"/>
    <n v="1120.8599999999999"/>
    <n v="13.99"/>
    <n v="1134.8499999999999"/>
    <n v="5.3265000000000002"/>
    <n v="59.702607899999997"/>
    <s v="Express Air"/>
    <x v="5"/>
    <s v="Small Business"/>
    <x v="1"/>
    <x v="11"/>
    <s v="Medium Box"/>
    <d v="2009-12-24T00:00:00"/>
  </r>
  <r>
    <n v="17666"/>
    <x v="48"/>
    <x v="10"/>
    <s v="Medium"/>
    <n v="11"/>
    <n v="12.824545454545454"/>
    <n v="141.07"/>
    <n v="3.14"/>
    <n v="144.20999999999998"/>
    <n v="3.5455000000000001"/>
    <n v="5.0016368499999997"/>
    <s v="Regular Air"/>
    <x v="6"/>
    <s v="Home Office"/>
    <x v="2"/>
    <x v="7"/>
    <s v="Small Pack"/>
    <d v="2010-09-08T00:00:00"/>
  </r>
  <r>
    <n v="28001"/>
    <x v="49"/>
    <x v="5"/>
    <s v="Critical"/>
    <n v="21"/>
    <n v="200.05142857142857"/>
    <n v="4201.08"/>
    <n v="11.54"/>
    <n v="4212.62"/>
    <n v="4.7610000000000001"/>
    <n v="200.01341880000001"/>
    <s v="Regular Air"/>
    <x v="4"/>
    <s v="Home Office"/>
    <x v="0"/>
    <x v="0"/>
    <s v="Large Box"/>
    <d v="2009-06-16T00:00:00"/>
  </r>
  <r>
    <n v="41636"/>
    <x v="50"/>
    <x v="8"/>
    <s v="Critical"/>
    <n v="25"/>
    <n v="16.925999999999998"/>
    <n v="423.15"/>
    <n v="7.78"/>
    <n v="430.92999999999995"/>
    <n v="3.5455000000000001"/>
    <n v="15.00278325"/>
    <s v="Regular Air"/>
    <x v="6"/>
    <s v="Home Office"/>
    <x v="2"/>
    <x v="2"/>
    <s v="Small Pack"/>
    <d v="2009-08-16T00:00:00"/>
  </r>
  <r>
    <n v="25797"/>
    <x v="51"/>
    <x v="10"/>
    <s v="Not Specified"/>
    <n v="28"/>
    <n v="33.051071428571426"/>
    <n v="925.43"/>
    <n v="1.99"/>
    <n v="927.42"/>
    <n v="5.3265000000000002"/>
    <n v="49.29302895"/>
    <s v="Regular Air"/>
    <x v="3"/>
    <s v="Corporate"/>
    <x v="1"/>
    <x v="4"/>
    <s v="Small Pack"/>
    <d v="2012-09-03T00:00:00"/>
  </r>
  <r>
    <n v="56291"/>
    <x v="52"/>
    <x v="10"/>
    <s v="Not Specified"/>
    <n v="25"/>
    <n v="15.094799999999999"/>
    <n v="377.37"/>
    <n v="1.97"/>
    <n v="379.34000000000003"/>
    <n v="3.5455000000000001"/>
    <n v="13.379653350000002"/>
    <s v="Regular Air"/>
    <x v="4"/>
    <s v="Corporate"/>
    <x v="2"/>
    <x v="5"/>
    <s v="Wrap Bag"/>
    <d v="2012-09-17T00:00:00"/>
  </r>
  <r>
    <n v="14401"/>
    <x v="53"/>
    <x v="8"/>
    <s v="Not Specified"/>
    <n v="10"/>
    <n v="93.114949999999993"/>
    <n v="931.14949999999999"/>
    <n v="2.5"/>
    <n v="933.64949999999999"/>
    <n v="5.3265000000000002"/>
    <n v="49.597678117500003"/>
    <s v="Regular Air"/>
    <x v="4"/>
    <s v="Small Business"/>
    <x v="1"/>
    <x v="1"/>
    <s v="Small Box"/>
    <d v="2011-08-06T00:00:00"/>
  </r>
  <r>
    <n v="43298"/>
    <x v="54"/>
    <x v="1"/>
    <s v="Not Specified"/>
    <n v="15"/>
    <n v="7.28"/>
    <n v="109.2"/>
    <n v="7.37"/>
    <n v="116.57000000000001"/>
    <n v="3.5455000000000001"/>
    <n v="3.8716860000000004"/>
    <s v="Regular Air"/>
    <x v="5"/>
    <s v="Consumer"/>
    <x v="2"/>
    <x v="5"/>
    <s v="Small Box"/>
    <d v="2011-07-12T00:00:00"/>
  </r>
  <r>
    <n v="56931"/>
    <x v="55"/>
    <x v="9"/>
    <s v="High"/>
    <n v="34"/>
    <n v="6.83575"/>
    <n v="232.41550000000001"/>
    <n v="5.03"/>
    <n v="237.44550000000001"/>
    <n v="5.3265000000000002"/>
    <n v="12.379611607500001"/>
    <s v="Regular Air"/>
    <x v="4"/>
    <s v="Small Business"/>
    <x v="1"/>
    <x v="1"/>
    <s v="Medium Box"/>
    <d v="2010-02-05T00:00:00"/>
  </r>
  <r>
    <n v="33220"/>
    <x v="56"/>
    <x v="11"/>
    <s v="Not Specified"/>
    <n v="40"/>
    <n v="18.423999999999999"/>
    <n v="736.96"/>
    <n v="10.49"/>
    <n v="747.45"/>
    <n v="4.7610000000000001"/>
    <n v="35.086665600000003"/>
    <s v="Regular Air"/>
    <x v="6"/>
    <s v="Consumer"/>
    <x v="0"/>
    <x v="0"/>
    <s v="Small Box"/>
    <d v="2009-04-18T00:00:00"/>
  </r>
  <r>
    <n v="13633"/>
    <x v="57"/>
    <x v="11"/>
    <s v="Not Specified"/>
    <n v="39"/>
    <n v="39.44025641025641"/>
    <n v="1538.17"/>
    <n v="35"/>
    <n v="1573.17"/>
    <n v="3.5455000000000001"/>
    <n v="54.535817350000009"/>
    <s v="Regular Air"/>
    <x v="1"/>
    <s v="Corporate"/>
    <x v="2"/>
    <x v="10"/>
    <s v="Large Box"/>
    <d v="2012-04-04T00:00:00"/>
  </r>
  <r>
    <n v="13889"/>
    <x v="58"/>
    <x v="10"/>
    <s v="Medium"/>
    <n v="49"/>
    <n v="264.87959183673468"/>
    <n v="12979.1"/>
    <n v="54.31"/>
    <n v="13033.41"/>
    <n v="4.7610000000000001"/>
    <n v="617.93495099999996"/>
    <s v="Delivery Truck"/>
    <x v="0"/>
    <s v="Small Business"/>
    <x v="0"/>
    <x v="3"/>
    <s v="Jumbo Drum"/>
    <d v="2011-09-05T00:00:00"/>
  </r>
  <r>
    <n v="47942"/>
    <x v="59"/>
    <x v="9"/>
    <s v="Medium"/>
    <n v="30"/>
    <n v="567.83066666666662"/>
    <n v="17034.919999999998"/>
    <n v="24.49"/>
    <n v="17059.41"/>
    <n v="5.3265000000000002"/>
    <n v="907.36501380000004"/>
    <s v="Regular Air"/>
    <x v="6"/>
    <s v="Corporate"/>
    <x v="1"/>
    <x v="8"/>
    <s v="Large Box"/>
    <d v="2010-03-01T00:00:00"/>
  </r>
  <r>
    <n v="37891"/>
    <x v="60"/>
    <x v="7"/>
    <s v="High"/>
    <n v="4"/>
    <n v="283.91000000000003"/>
    <n v="1135.6400000000001"/>
    <n v="66.67"/>
    <n v="1202.3100000000002"/>
    <n v="4.7610000000000001"/>
    <n v="54.067820400000009"/>
    <s v="Delivery Truck"/>
    <x v="1"/>
    <s v="Small Business"/>
    <x v="0"/>
    <x v="9"/>
    <s v="Jumbo Box"/>
    <d v="2011-10-20T00:00:00"/>
  </r>
  <r>
    <n v="3172"/>
    <x v="61"/>
    <x v="5"/>
    <s v="Not Specified"/>
    <n v="33"/>
    <n v="17.712454545454545"/>
    <n v="584.51099999999997"/>
    <n v="3.3"/>
    <n v="587.81099999999992"/>
    <n v="5.3265000000000002"/>
    <n v="31.133978415000001"/>
    <s v="Regular Air"/>
    <x v="5"/>
    <s v="Consumer"/>
    <x v="1"/>
    <x v="1"/>
    <s v="Small Pack"/>
    <d v="2012-06-04T00:00:00"/>
  </r>
  <r>
    <n v="13540"/>
    <x v="62"/>
    <x v="4"/>
    <s v="High"/>
    <n v="33"/>
    <n v="3.6666666666666665"/>
    <n v="121"/>
    <n v="0.5"/>
    <n v="121.5"/>
    <n v="3.5455000000000001"/>
    <n v="4.2900549999999997"/>
    <s v="Regular Air"/>
    <x v="4"/>
    <s v="Consumer"/>
    <x v="2"/>
    <x v="13"/>
    <s v="Small Box"/>
    <d v="2010-05-25T00:00:00"/>
  </r>
  <r>
    <n v="24804"/>
    <x v="63"/>
    <x v="4"/>
    <s v="Not Specified"/>
    <n v="20"/>
    <n v="10.571"/>
    <n v="211.42"/>
    <n v="9.4499999999999993"/>
    <n v="220.86999999999998"/>
    <n v="3.5455000000000001"/>
    <n v="7.4958960999999995"/>
    <s v="Regular Air"/>
    <x v="5"/>
    <s v="Home Office"/>
    <x v="2"/>
    <x v="10"/>
    <s v="Small Box"/>
    <d v="2011-05-29T00:00:00"/>
  </r>
  <r>
    <n v="35684"/>
    <x v="64"/>
    <x v="8"/>
    <s v="Low"/>
    <n v="10"/>
    <n v="91.097999999999999"/>
    <n v="910.98"/>
    <n v="13.99"/>
    <n v="924.97"/>
    <n v="5.3265000000000002"/>
    <n v="48.523349699999997"/>
    <s v="Regular Air"/>
    <x v="5"/>
    <s v="Corporate"/>
    <x v="1"/>
    <x v="11"/>
    <s v="Medium Box"/>
    <d v="2011-08-08T00:00:00"/>
  </r>
  <r>
    <n v="1217"/>
    <x v="65"/>
    <x v="11"/>
    <s v="Not Specified"/>
    <n v="25"/>
    <n v="26.4864"/>
    <n v="662.16"/>
    <n v="1.99"/>
    <n v="664.15"/>
    <n v="5.3265000000000002"/>
    <n v="35.269952400000001"/>
    <s v="Regular Air"/>
    <x v="6"/>
    <s v="Corporate"/>
    <x v="1"/>
    <x v="4"/>
    <s v="Small Pack"/>
    <d v="2012-04-26T00:00:00"/>
  </r>
  <r>
    <n v="29350"/>
    <x v="66"/>
    <x v="8"/>
    <s v="High"/>
    <n v="47"/>
    <n v="53.607446808510645"/>
    <n v="2519.5500000000002"/>
    <n v="16.11"/>
    <n v="2535.6600000000003"/>
    <n v="3.5455000000000001"/>
    <n v="89.330645250000018"/>
    <s v="Regular Air"/>
    <x v="4"/>
    <s v="Consumer"/>
    <x v="2"/>
    <x v="6"/>
    <s v="Small Box"/>
    <d v="2009-08-27T00:00:00"/>
  </r>
  <r>
    <n v="57600"/>
    <x v="67"/>
    <x v="6"/>
    <s v="Critical"/>
    <n v="32"/>
    <n v="58.816249999999997"/>
    <n v="1882.12"/>
    <n v="10.29"/>
    <n v="1892.4099999999999"/>
    <n v="3.5455000000000001"/>
    <n v="66.730564599999994"/>
    <s v="Regular Air"/>
    <x v="2"/>
    <s v="Small Business"/>
    <x v="2"/>
    <x v="6"/>
    <s v="Small Box"/>
    <d v="2012-11-13T00:00:00"/>
  </r>
  <r>
    <n v="39908"/>
    <x v="68"/>
    <x v="4"/>
    <s v="Low"/>
    <n v="23"/>
    <n v="32.771739130434781"/>
    <n v="753.75"/>
    <n v="7.73"/>
    <n v="761.48"/>
    <n v="3.5455000000000001"/>
    <n v="26.724206250000002"/>
    <s v="Regular Air"/>
    <x v="6"/>
    <s v="Home Office"/>
    <x v="2"/>
    <x v="2"/>
    <s v="Small Box"/>
    <d v="2009-05-12T00:00:00"/>
  </r>
  <r>
    <n v="16834"/>
    <x v="69"/>
    <x v="7"/>
    <s v="Low"/>
    <n v="33"/>
    <n v="14.043030303030303"/>
    <n v="463.42"/>
    <n v="7.17"/>
    <n v="470.59000000000003"/>
    <n v="3.5455000000000001"/>
    <n v="16.4305561"/>
    <s v="Regular Air"/>
    <x v="8"/>
    <s v="Consumer"/>
    <x v="2"/>
    <x v="6"/>
    <s v="Small Box"/>
    <d v="2010-10-25T00:00:00"/>
  </r>
  <r>
    <n v="35430"/>
    <x v="70"/>
    <x v="0"/>
    <s v="Low"/>
    <n v="31"/>
    <n v="53.398919354838711"/>
    <n v="1655.3665000000001"/>
    <n v="8.99"/>
    <n v="1664.3565000000001"/>
    <n v="5.3265000000000002"/>
    <n v="88.173096622500012"/>
    <s v="Regular Air"/>
    <x v="1"/>
    <s v="Home Office"/>
    <x v="1"/>
    <x v="1"/>
    <s v="Small Box"/>
    <d v="2010-03-27T00:00:00"/>
  </r>
  <r>
    <n v="11941"/>
    <x v="71"/>
    <x v="5"/>
    <s v="Critical"/>
    <n v="4"/>
    <n v="18.267499999999998"/>
    <n v="73.069999999999993"/>
    <n v="11.25"/>
    <n v="84.32"/>
    <n v="3.5455000000000001"/>
    <n v="2.5906968500000001"/>
    <s v="Regular Air"/>
    <x v="2"/>
    <s v="Corporate"/>
    <x v="2"/>
    <x v="10"/>
    <s v="Small Box"/>
    <d v="2010-06-25T00:00:00"/>
  </r>
  <r>
    <n v="12736"/>
    <x v="72"/>
    <x v="0"/>
    <s v="Low"/>
    <n v="2"/>
    <n v="12.76"/>
    <n v="25.52"/>
    <n v="6.22"/>
    <n v="31.74"/>
    <n v="4.7610000000000001"/>
    <n v="1.2150072000000001"/>
    <s v="Regular Air"/>
    <x v="1"/>
    <s v="Small Business"/>
    <x v="0"/>
    <x v="0"/>
    <s v="Small Box"/>
    <d v="2010-03-15T00:00:00"/>
  </r>
  <r>
    <n v="58053"/>
    <x v="73"/>
    <x v="3"/>
    <s v="Medium"/>
    <n v="42"/>
    <n v="6.8511904761904763"/>
    <n v="287.75"/>
    <n v="7.3"/>
    <n v="295.05"/>
    <n v="3.5455000000000001"/>
    <n v="10.202176250000001"/>
    <s v="Regular Air"/>
    <x v="6"/>
    <s v="Home Office"/>
    <x v="2"/>
    <x v="5"/>
    <s v="Small Box"/>
    <d v="2010-01-10T00:00:00"/>
  </r>
  <r>
    <n v="13765"/>
    <x v="74"/>
    <x v="11"/>
    <s v="Not Specified"/>
    <n v="45"/>
    <n v="34.519555555555556"/>
    <n v="1553.38"/>
    <n v="13.89"/>
    <n v="1567.2700000000002"/>
    <n v="3.5455000000000001"/>
    <n v="55.075087900000007"/>
    <s v="Regular Air"/>
    <x v="8"/>
    <s v="Corporate"/>
    <x v="2"/>
    <x v="2"/>
    <s v="Wrap Bag"/>
    <d v="2009-04-07T00:00:00"/>
  </r>
  <r>
    <n v="19559"/>
    <x v="75"/>
    <x v="11"/>
    <s v="High"/>
    <n v="14"/>
    <n v="73.716249999999988"/>
    <n v="1032.0274999999999"/>
    <n v="0.99"/>
    <n v="1033.0174999999999"/>
    <n v="5.3265000000000002"/>
    <n v="54.970944787500002"/>
    <s v="Express Air"/>
    <x v="5"/>
    <s v="Small Business"/>
    <x v="1"/>
    <x v="1"/>
    <s v="Wrap Bag"/>
    <d v="2010-04-18T00:00:00"/>
  </r>
  <r>
    <n v="58598"/>
    <x v="76"/>
    <x v="8"/>
    <s v="Medium"/>
    <n v="50"/>
    <n v="272.17660000000001"/>
    <n v="13608.83"/>
    <n v="64.73"/>
    <n v="13673.56"/>
    <n v="4.7610000000000001"/>
    <n v="647.91639629999997"/>
    <s v="Delivery Truck"/>
    <x v="1"/>
    <s v="Home Office"/>
    <x v="0"/>
    <x v="3"/>
    <s v="Jumbo Drum"/>
    <d v="2011-08-23T00:00:00"/>
  </r>
  <r>
    <n v="55299"/>
    <x v="77"/>
    <x v="0"/>
    <s v="Low"/>
    <n v="20"/>
    <n v="1.1140000000000001"/>
    <n v="22.28"/>
    <n v="0.7"/>
    <n v="22.98"/>
    <n v="3.5455000000000001"/>
    <n v="0.78993740000000001"/>
    <s v="Regular Air"/>
    <x v="3"/>
    <s v="Corporate"/>
    <x v="2"/>
    <x v="14"/>
    <s v="Wrap Bag"/>
    <d v="2012-03-30T00:00:00"/>
  </r>
  <r>
    <n v="54245"/>
    <x v="78"/>
    <x v="0"/>
    <s v="Medium"/>
    <n v="5"/>
    <n v="16.66"/>
    <n v="83.3"/>
    <n v="2.5"/>
    <n v="85.8"/>
    <n v="5.3265000000000002"/>
    <n v="4.4369744999999998"/>
    <s v="Regular Air"/>
    <x v="1"/>
    <s v="Corporate"/>
    <x v="1"/>
    <x v="1"/>
    <s v="Wrap Bag"/>
    <d v="2011-03-25T00:00:00"/>
  </r>
  <r>
    <n v="8006"/>
    <x v="17"/>
    <x v="5"/>
    <s v="Medium"/>
    <n v="27"/>
    <n v="7.3018518518518523"/>
    <n v="197.15"/>
    <n v="5.2"/>
    <n v="202.35"/>
    <n v="3.5455000000000001"/>
    <n v="6.989953250000001"/>
    <s v="Express Air"/>
    <x v="1"/>
    <s v="Consumer"/>
    <x v="2"/>
    <x v="5"/>
    <s v="Small Box"/>
    <d v="2011-06-05T00:00:00"/>
  </r>
  <r>
    <n v="31781"/>
    <x v="79"/>
    <x v="3"/>
    <s v="Medium"/>
    <n v="46"/>
    <n v="5.4134782608695655"/>
    <n v="249.02"/>
    <n v="8.49"/>
    <n v="257.51"/>
    <n v="3.5455000000000001"/>
    <n v="8.8290041000000006"/>
    <s v="Regular Air"/>
    <x v="2"/>
    <s v="Corporate"/>
    <x v="2"/>
    <x v="6"/>
    <s v="Small Box"/>
    <d v="2009-01-17T00:00:00"/>
  </r>
  <r>
    <n v="1831"/>
    <x v="80"/>
    <x v="2"/>
    <s v="Critical"/>
    <n v="33"/>
    <n v="381.399696969697"/>
    <n v="12586.19"/>
    <n v="99"/>
    <n v="12685.19"/>
    <n v="3.5455000000000001"/>
    <n v="446.24336645000005"/>
    <s v="Delivery Truck"/>
    <x v="1"/>
    <s v="Home Office"/>
    <x v="2"/>
    <x v="10"/>
    <s v="Jumbo Drum"/>
    <d v="2010-12-02T00:00:00"/>
  </r>
  <r>
    <n v="42115"/>
    <x v="81"/>
    <x v="9"/>
    <s v="Critical"/>
    <n v="21"/>
    <n v="32.091428571428573"/>
    <n v="673.92"/>
    <n v="1.99"/>
    <n v="675.91"/>
    <n v="5.3265000000000002"/>
    <n v="35.896348799999998"/>
    <s v="Regular Air"/>
    <x v="3"/>
    <s v="Home Office"/>
    <x v="1"/>
    <x v="4"/>
    <s v="Small Pack"/>
    <d v="2012-02-18T00:00:00"/>
  </r>
  <r>
    <n v="43138"/>
    <x v="82"/>
    <x v="0"/>
    <s v="Low"/>
    <n v="43"/>
    <n v="31.02441860465116"/>
    <n v="1334.05"/>
    <n v="2.99"/>
    <n v="1337.04"/>
    <n v="3.5455000000000001"/>
    <n v="47.298742750000002"/>
    <s v="Regular Air"/>
    <x v="6"/>
    <s v="Home Office"/>
    <x v="2"/>
    <x v="6"/>
    <s v="Small Box"/>
    <d v="2012-03-18T00:00:00"/>
  </r>
  <r>
    <n v="4800"/>
    <x v="83"/>
    <x v="3"/>
    <s v="Low"/>
    <n v="7"/>
    <n v="11.401428571428571"/>
    <n v="79.81"/>
    <n v="2.36"/>
    <n v="82.17"/>
    <n v="3.5455000000000001"/>
    <n v="2.8296635500000002"/>
    <s v="Regular Air"/>
    <x v="4"/>
    <s v="Corporate"/>
    <x v="2"/>
    <x v="2"/>
    <s v="Wrap Bag"/>
    <d v="2012-01-10T00:00:00"/>
  </r>
  <r>
    <n v="12007"/>
    <x v="84"/>
    <x v="10"/>
    <s v="Not Specified"/>
    <n v="42"/>
    <n v="3.6252380952380951"/>
    <n v="152.26"/>
    <n v="0.5"/>
    <n v="152.76"/>
    <n v="3.5455000000000001"/>
    <n v="5.3983782999999992"/>
    <s v="Regular Air"/>
    <x v="3"/>
    <s v="Corporate"/>
    <x v="2"/>
    <x v="13"/>
    <s v="Small Box"/>
    <d v="2009-09-29T00:00:00"/>
  </r>
  <r>
    <n v="5607"/>
    <x v="85"/>
    <x v="2"/>
    <s v="Not Specified"/>
    <n v="8"/>
    <n v="7.7339374999999997"/>
    <n v="61.871499999999997"/>
    <n v="5.03"/>
    <n v="66.901499999999999"/>
    <n v="5.3265000000000002"/>
    <n v="3.2955854475000002"/>
    <s v="Regular Air"/>
    <x v="11"/>
    <s v="Home Office"/>
    <x v="1"/>
    <x v="1"/>
    <s v="Medium Box"/>
    <d v="2012-01-03T00:00:00"/>
  </r>
  <r>
    <n v="35461"/>
    <x v="86"/>
    <x v="5"/>
    <s v="Critical"/>
    <n v="30"/>
    <n v="3.753333333333333"/>
    <n v="112.6"/>
    <n v="1.32"/>
    <n v="113.91999999999999"/>
    <n v="3.5455000000000001"/>
    <n v="3.9922330000000001"/>
    <s v="Regular Air"/>
    <x v="8"/>
    <s v="Corporate"/>
    <x v="2"/>
    <x v="7"/>
    <s v="Wrap Bag"/>
    <d v="2009-06-02T00:00:00"/>
  </r>
  <r>
    <n v="11969"/>
    <x v="87"/>
    <x v="3"/>
    <s v="Not Specified"/>
    <n v="42"/>
    <n v="272.8752380952381"/>
    <n v="11460.76"/>
    <n v="60"/>
    <n v="11520.76"/>
    <n v="4.7610000000000001"/>
    <n v="545.64678360000005"/>
    <s v="Delivery Truck"/>
    <x v="9"/>
    <s v="Consumer"/>
    <x v="0"/>
    <x v="9"/>
    <s v="Jumbo Drum"/>
    <d v="2012-01-21T00:00:00"/>
  </r>
  <r>
    <n v="16802"/>
    <x v="88"/>
    <x v="11"/>
    <s v="Medium"/>
    <n v="44"/>
    <n v="6.8770454545454536"/>
    <n v="302.58999999999997"/>
    <n v="6.93"/>
    <n v="309.52"/>
    <n v="3.5455000000000001"/>
    <n v="10.728328449999999"/>
    <s v="Express Air"/>
    <x v="10"/>
    <s v="Home Office"/>
    <x v="2"/>
    <x v="5"/>
    <s v="Small Box"/>
    <d v="2011-04-21T00:00:00"/>
  </r>
  <r>
    <n v="43653"/>
    <x v="89"/>
    <x v="7"/>
    <s v="High"/>
    <n v="3"/>
    <n v="3.5399999999999996"/>
    <n v="10.62"/>
    <n v="1.35"/>
    <n v="11.969999999999999"/>
    <n v="3.5455000000000001"/>
    <n v="0.37653210000000004"/>
    <s v="Regular Air"/>
    <x v="6"/>
    <s v="Small Business"/>
    <x v="2"/>
    <x v="14"/>
    <s v="Wrap Bag"/>
    <d v="2012-10-30T00:00:00"/>
  </r>
  <r>
    <n v="18592"/>
    <x v="90"/>
    <x v="10"/>
    <s v="Critical"/>
    <n v="2"/>
    <n v="12.86"/>
    <n v="25.72"/>
    <n v="3.37"/>
    <n v="29.09"/>
    <n v="3.5455000000000001"/>
    <n v="0.9119025999999999"/>
    <s v="Regular Air"/>
    <x v="8"/>
    <s v="Corporate"/>
    <x v="2"/>
    <x v="7"/>
    <s v="Small Pack"/>
    <d v="2012-10-01T00:00:00"/>
  </r>
  <r>
    <n v="21799"/>
    <x v="91"/>
    <x v="11"/>
    <s v="Not Specified"/>
    <n v="42"/>
    <n v="2.7616666666666667"/>
    <n v="115.99"/>
    <n v="2.4"/>
    <n v="118.39"/>
    <n v="3.5455000000000001"/>
    <n v="4.1124254499999999"/>
    <s v="Express Air"/>
    <x v="10"/>
    <s v="Corporate"/>
    <x v="2"/>
    <x v="2"/>
    <s v="Wrap Bag"/>
    <d v="2011-04-20T00:00:00"/>
  </r>
  <r>
    <n v="48198"/>
    <x v="92"/>
    <x v="6"/>
    <s v="Critical"/>
    <n v="7"/>
    <n v="401.90571428571428"/>
    <n v="2813.34"/>
    <n v="14.7"/>
    <n v="2828.04"/>
    <n v="5.3265000000000002"/>
    <n v="149.85255510000002"/>
    <s v="Delivery Truck"/>
    <x v="1"/>
    <s v="Home Office"/>
    <x v="1"/>
    <x v="11"/>
    <s v="Jumbo Drum"/>
    <d v="2009-11-21T00:00:00"/>
  </r>
  <r>
    <n v="32199"/>
    <x v="93"/>
    <x v="1"/>
    <s v="High"/>
    <n v="8"/>
    <n v="5.8712499999999999"/>
    <n v="46.97"/>
    <n v="1.2"/>
    <n v="48.17"/>
    <n v="3.5455000000000001"/>
    <n v="1.6653213500000001"/>
    <s v="Regular Air"/>
    <x v="7"/>
    <s v="Corporate"/>
    <x v="2"/>
    <x v="2"/>
    <s v="Wrap Bag"/>
    <d v="2009-07-17T00:00:00"/>
  </r>
  <r>
    <n v="18533"/>
    <x v="94"/>
    <x v="6"/>
    <s v="Not Specified"/>
    <n v="5"/>
    <n v="10.747400000000001"/>
    <n v="53.737000000000002"/>
    <n v="5.03"/>
    <n v="58.767000000000003"/>
    <n v="5.3265000000000002"/>
    <n v="2.8623013050000004"/>
    <s v="Express Air"/>
    <x v="1"/>
    <s v="Home Office"/>
    <x v="1"/>
    <x v="1"/>
    <s v="Medium Box"/>
    <d v="2009-11-08T00:00:00"/>
  </r>
  <r>
    <n v="1154"/>
    <x v="95"/>
    <x v="9"/>
    <s v="Critical"/>
    <n v="44"/>
    <n v="101.41431818181817"/>
    <n v="4462.2299999999996"/>
    <n v="26.22"/>
    <n v="4488.45"/>
    <n v="4.7610000000000001"/>
    <n v="212.4467703"/>
    <s v="Delivery Truck"/>
    <x v="11"/>
    <s v="Home Office"/>
    <x v="0"/>
    <x v="15"/>
    <s v="Jumbo Box"/>
    <d v="2012-02-16T00:00:00"/>
  </r>
  <r>
    <n v="42947"/>
    <x v="96"/>
    <x v="8"/>
    <s v="Low"/>
    <n v="5"/>
    <n v="35.410000000000004"/>
    <n v="177.05"/>
    <n v="1.99"/>
    <n v="179.04000000000002"/>
    <n v="5.3265000000000002"/>
    <n v="9.4305682500000003"/>
    <s v="Regular Air"/>
    <x v="0"/>
    <s v="Home Office"/>
    <x v="1"/>
    <x v="4"/>
    <s v="Small Pack"/>
    <d v="2010-08-28T00:00:00"/>
  </r>
  <r>
    <n v="5957"/>
    <x v="97"/>
    <x v="2"/>
    <s v="High"/>
    <n v="3"/>
    <n v="178.79333333333332"/>
    <n v="536.38"/>
    <n v="66.27"/>
    <n v="602.65"/>
    <n v="4.7610000000000001"/>
    <n v="25.5370518"/>
    <s v="Delivery Truck"/>
    <x v="10"/>
    <s v="Small Business"/>
    <x v="0"/>
    <x v="15"/>
    <s v="Jumbo Box"/>
    <d v="2010-12-28T00:00:00"/>
  </r>
  <r>
    <n v="45248"/>
    <x v="98"/>
    <x v="11"/>
    <s v="Medium"/>
    <n v="38"/>
    <n v="4.0750000000000002"/>
    <n v="154.85"/>
    <n v="5.13"/>
    <n v="159.97999999999999"/>
    <n v="3.5455000000000001"/>
    <n v="5.4902067499999996"/>
    <s v="Regular Air"/>
    <x v="8"/>
    <s v="Corporate"/>
    <x v="2"/>
    <x v="16"/>
    <s v="Small Box"/>
    <d v="2011-04-18T00:00:00"/>
  </r>
  <r>
    <n v="51365"/>
    <x v="24"/>
    <x v="8"/>
    <s v="High"/>
    <n v="35"/>
    <n v="115.7657142857143"/>
    <n v="4051.8"/>
    <n v="51.94"/>
    <n v="4103.74"/>
    <n v="4.7610000000000001"/>
    <n v="192.90619800000002"/>
    <s v="Delivery Truck"/>
    <x v="8"/>
    <s v="Corporate"/>
    <x v="0"/>
    <x v="9"/>
    <s v="Jumbo Box"/>
    <d v="2012-08-08T00:00:00"/>
  </r>
  <r>
    <n v="11943"/>
    <x v="99"/>
    <x v="11"/>
    <s v="Low"/>
    <n v="19"/>
    <n v="66.880526315789481"/>
    <n v="1270.73"/>
    <n v="30"/>
    <n v="1300.73"/>
    <n v="4.7610000000000001"/>
    <n v="60.499455300000001"/>
    <s v="Delivery Truck"/>
    <x v="5"/>
    <s v="Consumer"/>
    <x v="0"/>
    <x v="3"/>
    <s v="Jumbo Drum"/>
    <d v="2010-04-09T00:00:00"/>
  </r>
  <r>
    <n v="59204"/>
    <x v="100"/>
    <x v="9"/>
    <s v="Medium"/>
    <n v="7"/>
    <n v="35.941428571428574"/>
    <n v="251.59"/>
    <n v="5.08"/>
    <n v="256.67"/>
    <n v="3.5455000000000001"/>
    <n v="8.9201234500000002"/>
    <s v="Regular Air"/>
    <x v="0"/>
    <s v="Home Office"/>
    <x v="2"/>
    <x v="5"/>
    <s v="Wrap Bag"/>
    <d v="2012-03-01T00:00:00"/>
  </r>
  <r>
    <n v="55554"/>
    <x v="101"/>
    <x v="6"/>
    <s v="Critical"/>
    <n v="49"/>
    <n v="3.0624489795918368"/>
    <n v="150.06"/>
    <n v="0.7"/>
    <n v="150.76"/>
    <n v="3.5455000000000001"/>
    <n v="5.3203773000000005"/>
    <s v="Regular Air"/>
    <x v="0"/>
    <s v="Small Business"/>
    <x v="2"/>
    <x v="2"/>
    <s v="Wrap Bag"/>
    <d v="2009-11-19T00:00:00"/>
  </r>
  <r>
    <n v="54950"/>
    <x v="102"/>
    <x v="2"/>
    <s v="High"/>
    <n v="22"/>
    <n v="399.52454545454549"/>
    <n v="8789.5400000000009"/>
    <n v="110.2"/>
    <n v="8899.7400000000016"/>
    <n v="4.7610000000000001"/>
    <n v="418.46999940000006"/>
    <s v="Delivery Truck"/>
    <x v="1"/>
    <s v="Consumer"/>
    <x v="0"/>
    <x v="9"/>
    <s v="Jumbo Box"/>
    <d v="2010-12-06T00:00:00"/>
  </r>
  <r>
    <n v="59909"/>
    <x v="103"/>
    <x v="8"/>
    <s v="Low"/>
    <n v="11"/>
    <n v="114.13454545454546"/>
    <n v="1255.48"/>
    <n v="56.14"/>
    <n v="1311.6200000000001"/>
    <n v="5.3265000000000002"/>
    <n v="66.873142200000004"/>
    <s v="Delivery Truck"/>
    <x v="1"/>
    <s v="Small Business"/>
    <x v="1"/>
    <x v="11"/>
    <s v="Jumbo Drum"/>
    <d v="2012-08-07T00:00:00"/>
  </r>
  <r>
    <n v="53314"/>
    <x v="104"/>
    <x v="10"/>
    <s v="High"/>
    <n v="15"/>
    <n v="149.07666666666668"/>
    <n v="2236.15"/>
    <n v="51.92"/>
    <n v="2288.0700000000002"/>
    <n v="4.7610000000000001"/>
    <n v="106.46310150000001"/>
    <s v="Delivery Truck"/>
    <x v="1"/>
    <s v="Home Office"/>
    <x v="0"/>
    <x v="9"/>
    <s v="Jumbo Box"/>
    <d v="2010-09-21T00:00:00"/>
  </r>
  <r>
    <n v="3654"/>
    <x v="61"/>
    <x v="5"/>
    <s v="Low"/>
    <n v="39"/>
    <n v="188.17410256410255"/>
    <n v="7338.79"/>
    <n v="13.99"/>
    <n v="7352.78"/>
    <n v="5.3265000000000002"/>
    <n v="390.90064935000004"/>
    <s v="Regular Air"/>
    <x v="9"/>
    <s v="Corporate"/>
    <x v="1"/>
    <x v="11"/>
    <s v="Medium Box"/>
    <d v="2012-06-07T00:00:00"/>
  </r>
  <r>
    <n v="34918"/>
    <x v="105"/>
    <x v="7"/>
    <s v="Medium"/>
    <n v="25"/>
    <n v="8.030800000000001"/>
    <n v="200.77"/>
    <n v="7.98"/>
    <n v="208.75"/>
    <n v="4.7610000000000001"/>
    <n v="9.5586596999999998"/>
    <s v="Regular Air"/>
    <x v="1"/>
    <s v="Corporate"/>
    <x v="0"/>
    <x v="0"/>
    <s v="Wrap Bag"/>
    <d v="2009-10-25T00:00:00"/>
  </r>
  <r>
    <n v="47171"/>
    <x v="106"/>
    <x v="3"/>
    <s v="Medium"/>
    <n v="19"/>
    <n v="2.635263157894737"/>
    <n v="50.07"/>
    <n v="0.86"/>
    <n v="50.93"/>
    <n v="3.5455000000000001"/>
    <n v="1.7752318500000002"/>
    <s v="Regular Air"/>
    <x v="1"/>
    <s v="Home Office"/>
    <x v="2"/>
    <x v="2"/>
    <s v="Wrap Bag"/>
    <d v="2010-01-08T00:00:00"/>
  </r>
  <r>
    <n v="31456"/>
    <x v="107"/>
    <x v="6"/>
    <s v="High"/>
    <n v="10"/>
    <n v="22.509"/>
    <n v="225.09"/>
    <n v="2.99"/>
    <n v="228.08"/>
    <n v="3.5455000000000001"/>
    <n v="7.9805659499999999"/>
    <s v="Regular Air"/>
    <x v="1"/>
    <s v="Home Office"/>
    <x v="2"/>
    <x v="6"/>
    <s v="Small Box"/>
    <d v="2012-11-17T00:00:00"/>
  </r>
  <r>
    <n v="12642"/>
    <x v="108"/>
    <x v="11"/>
    <s v="Critical"/>
    <n v="10"/>
    <n v="56.484999999999999"/>
    <n v="564.85"/>
    <n v="1.49"/>
    <n v="566.34"/>
    <n v="3.5455000000000001"/>
    <n v="20.026756750000001"/>
    <s v="Express Air"/>
    <x v="6"/>
    <s v="Home Office"/>
    <x v="2"/>
    <x v="6"/>
    <s v="Small Box"/>
    <d v="2009-04-29T00:00:00"/>
  </r>
  <r>
    <n v="57633"/>
    <x v="12"/>
    <x v="9"/>
    <s v="High"/>
    <n v="12"/>
    <n v="29.26"/>
    <n v="351.12"/>
    <n v="3.92"/>
    <n v="355.04"/>
    <n v="4.7610000000000001"/>
    <n v="16.7168232"/>
    <s v="Express Air"/>
    <x v="0"/>
    <s v="Corporate"/>
    <x v="0"/>
    <x v="0"/>
    <s v="Small Pack"/>
    <d v="2011-02-07T00:00:00"/>
  </r>
  <r>
    <n v="57734"/>
    <x v="109"/>
    <x v="10"/>
    <s v="High"/>
    <n v="26"/>
    <n v="4.2361538461538464"/>
    <n v="110.14"/>
    <n v="5.41"/>
    <n v="115.55"/>
    <n v="3.5455000000000001"/>
    <n v="3.9050137"/>
    <s v="Regular Air"/>
    <x v="0"/>
    <s v="Small Business"/>
    <x v="2"/>
    <x v="6"/>
    <s v="Small Box"/>
    <d v="2009-09-18T00:00:00"/>
  </r>
  <r>
    <n v="34596"/>
    <x v="110"/>
    <x v="8"/>
    <s v="Critical"/>
    <n v="39"/>
    <n v="7.7458974358974348"/>
    <n v="302.08999999999997"/>
    <n v="6.16"/>
    <n v="308.25"/>
    <n v="3.5455000000000001"/>
    <n v="10.71060095"/>
    <s v="Regular Air"/>
    <x v="10"/>
    <s v="Consumer"/>
    <x v="2"/>
    <x v="6"/>
    <s v="Small Box"/>
    <d v="2011-09-01T00:00:00"/>
  </r>
  <r>
    <n v="51783"/>
    <x v="111"/>
    <x v="6"/>
    <s v="Medium"/>
    <n v="10"/>
    <n v="187.518"/>
    <n v="1875.18"/>
    <n v="29.21"/>
    <n v="1904.39"/>
    <n v="4.7610000000000001"/>
    <n v="89.277319800000001"/>
    <s v="Delivery Truck"/>
    <x v="9"/>
    <s v="Consumer"/>
    <x v="0"/>
    <x v="9"/>
    <s v="Jumbo Box"/>
    <d v="2011-11-13T00:00:00"/>
  </r>
  <r>
    <n v="39585"/>
    <x v="112"/>
    <x v="2"/>
    <s v="Not Specified"/>
    <n v="32"/>
    <n v="5.1928124999999996"/>
    <n v="166.17"/>
    <n v="3.63"/>
    <n v="169.79999999999998"/>
    <n v="4.7610000000000001"/>
    <n v="7.9113536999999994"/>
    <s v="Regular Air"/>
    <x v="5"/>
    <s v="Corporate"/>
    <x v="0"/>
    <x v="0"/>
    <s v="Wrap Bag"/>
    <d v="2011-12-30T00:00:00"/>
  </r>
  <r>
    <n v="17252"/>
    <x v="113"/>
    <x v="11"/>
    <s v="Not Specified"/>
    <n v="49"/>
    <n v="231.95134693877552"/>
    <n v="11365.616"/>
    <n v="54.12"/>
    <n v="11419.736000000001"/>
    <n v="4.7610000000000001"/>
    <n v="541.11697776000005"/>
    <s v="Delivery Truck"/>
    <x v="1"/>
    <s v="Consumer"/>
    <x v="0"/>
    <x v="9"/>
    <s v="Jumbo Box"/>
    <d v="2011-05-01T00:00:00"/>
  </r>
  <r>
    <n v="15329"/>
    <x v="114"/>
    <x v="11"/>
    <s v="High"/>
    <n v="34"/>
    <n v="29.849117647058822"/>
    <n v="1014.87"/>
    <n v="1.99"/>
    <n v="1016.86"/>
    <n v="5.3265000000000002"/>
    <n v="54.057050550000007"/>
    <s v="Express Air"/>
    <x v="0"/>
    <s v="Consumer"/>
    <x v="1"/>
    <x v="4"/>
    <s v="Small Pack"/>
    <d v="2012-04-27T00:00:00"/>
  </r>
  <r>
    <n v="23911"/>
    <x v="115"/>
    <x v="5"/>
    <s v="Critical"/>
    <n v="21"/>
    <n v="122.88904761904762"/>
    <n v="2580.67"/>
    <n v="70.2"/>
    <n v="2650.87"/>
    <n v="4.7610000000000001"/>
    <n v="122.86569870000001"/>
    <s v="Delivery Truck"/>
    <x v="5"/>
    <s v="Home Office"/>
    <x v="0"/>
    <x v="3"/>
    <s v="Jumbo Drum"/>
    <d v="2012-06-02T00:00:00"/>
  </r>
  <r>
    <n v="50882"/>
    <x v="116"/>
    <x v="8"/>
    <s v="High"/>
    <n v="37"/>
    <n v="9.9145945945945932"/>
    <n v="366.84"/>
    <n v="4.68"/>
    <n v="371.52"/>
    <n v="3.5455000000000001"/>
    <n v="13.0063122"/>
    <s v="Regular Air"/>
    <x v="5"/>
    <s v="Consumer"/>
    <x v="2"/>
    <x v="7"/>
    <s v="Small Pack"/>
    <d v="2010-08-31T00:00:00"/>
  </r>
  <r>
    <n v="32706"/>
    <x v="117"/>
    <x v="1"/>
    <s v="Critical"/>
    <n v="5"/>
    <n v="403.5"/>
    <n v="2017.5"/>
    <n v="12.06"/>
    <n v="2029.56"/>
    <n v="5.3265000000000002"/>
    <n v="107.46213750000001"/>
    <s v="Delivery Truck"/>
    <x v="0"/>
    <s v="Home Office"/>
    <x v="1"/>
    <x v="11"/>
    <s v="Jumbo Box"/>
    <d v="2009-07-06T00:00:00"/>
  </r>
  <r>
    <n v="14851"/>
    <x v="118"/>
    <x v="4"/>
    <s v="Not Specified"/>
    <n v="26"/>
    <n v="55.510230769230773"/>
    <n v="1443.2660000000001"/>
    <n v="8.99"/>
    <n v="1452.2560000000001"/>
    <n v="5.3265000000000002"/>
    <n v="76.875563490000005"/>
    <s v="Regular Air"/>
    <x v="3"/>
    <s v="Corporate"/>
    <x v="1"/>
    <x v="1"/>
    <s v="Small Box"/>
    <d v="2012-05-13T00:00:00"/>
  </r>
  <r>
    <n v="53312"/>
    <x v="117"/>
    <x v="1"/>
    <s v="Medium"/>
    <n v="23"/>
    <n v="365.79260869565218"/>
    <n v="8413.23"/>
    <n v="19.989999999999998"/>
    <n v="8433.2199999999993"/>
    <n v="3.5455000000000001"/>
    <n v="298.29106965"/>
    <s v="Regular Air"/>
    <x v="1"/>
    <s v="Home Office"/>
    <x v="2"/>
    <x v="16"/>
    <s v="Small Box"/>
    <d v="2009-07-06T00:00:00"/>
  </r>
  <r>
    <n v="59044"/>
    <x v="119"/>
    <x v="1"/>
    <s v="Critical"/>
    <n v="6"/>
    <n v="3.3650000000000002"/>
    <n v="20.190000000000001"/>
    <n v="0.99"/>
    <n v="21.18"/>
    <n v="3.5455000000000001"/>
    <n v="0.71583645000000007"/>
    <s v="Regular Air"/>
    <x v="8"/>
    <s v="Small Business"/>
    <x v="2"/>
    <x v="13"/>
    <s v="Small Box"/>
    <d v="2011-07-22T00:00:00"/>
  </r>
  <r>
    <n v="50626"/>
    <x v="120"/>
    <x v="7"/>
    <s v="Medium"/>
    <n v="42"/>
    <n v="622.06952380952373"/>
    <n v="26126.92"/>
    <n v="24.49"/>
    <n v="26151.41"/>
    <n v="5.3265000000000002"/>
    <n v="1391.6503938000001"/>
    <s v="Regular Air"/>
    <x v="10"/>
    <s v="Consumer"/>
    <x v="1"/>
    <x v="8"/>
    <s v="Large Box"/>
    <d v="2009-10-22T00:00:00"/>
  </r>
  <r>
    <n v="30848"/>
    <x v="121"/>
    <x v="4"/>
    <s v="Medium"/>
    <n v="13"/>
    <n v="332.6376923076923"/>
    <n v="4324.29"/>
    <n v="40.19"/>
    <n v="4364.4799999999996"/>
    <n v="4.7610000000000001"/>
    <n v="205.8794469"/>
    <s v="Delivery Truck"/>
    <x v="3"/>
    <s v="Corporate"/>
    <x v="0"/>
    <x v="9"/>
    <s v="Jumbo Box"/>
    <d v="2011-05-03T00:00:00"/>
  </r>
  <r>
    <n v="43109"/>
    <x v="122"/>
    <x v="2"/>
    <s v="Critical"/>
    <n v="10"/>
    <n v="9.702"/>
    <n v="97.02"/>
    <n v="1.99"/>
    <n v="99.009999999999991"/>
    <n v="5.3265000000000002"/>
    <n v="5.1677702999999999"/>
    <s v="Regular Air"/>
    <x v="2"/>
    <s v="Corporate"/>
    <x v="1"/>
    <x v="4"/>
    <s v="Small Pack"/>
    <d v="2012-12-22T00:00:00"/>
  </r>
  <r>
    <n v="31878"/>
    <x v="123"/>
    <x v="2"/>
    <s v="Medium"/>
    <n v="42"/>
    <n v="135.20363095238093"/>
    <n v="5678.5524999999998"/>
    <n v="8.99"/>
    <n v="5687.5424999999996"/>
    <n v="5.3265000000000002"/>
    <n v="302.46809891250001"/>
    <s v="Regular Air"/>
    <x v="5"/>
    <s v="Home Office"/>
    <x v="1"/>
    <x v="1"/>
    <s v="Small Box"/>
    <d v="2011-12-19T00:00:00"/>
  </r>
  <r>
    <n v="42631"/>
    <x v="38"/>
    <x v="4"/>
    <s v="High"/>
    <n v="22"/>
    <n v="52.183431818181816"/>
    <n v="1148.0355"/>
    <n v="8.99"/>
    <n v="1157.0255"/>
    <n v="5.3265000000000002"/>
    <n v="61.1501109075"/>
    <s v="Express Air"/>
    <x v="6"/>
    <s v="Corporate"/>
    <x v="1"/>
    <x v="1"/>
    <s v="Small Box"/>
    <d v="2009-05-11T00:00:00"/>
  </r>
  <r>
    <n v="34470"/>
    <x v="124"/>
    <x v="9"/>
    <s v="Critical"/>
    <n v="31"/>
    <n v="95.681612903225812"/>
    <n v="2966.13"/>
    <n v="57.38"/>
    <n v="3023.51"/>
    <n v="4.7610000000000001"/>
    <n v="141.2174493"/>
    <s v="Delivery Truck"/>
    <x v="4"/>
    <s v="Home Office"/>
    <x v="0"/>
    <x v="15"/>
    <s v="Jumbo Box"/>
    <d v="2012-02-02T00:00:00"/>
  </r>
  <r>
    <n v="34976"/>
    <x v="125"/>
    <x v="6"/>
    <s v="Medium"/>
    <n v="29"/>
    <n v="5.8"/>
    <n v="168.2"/>
    <n v="5.46"/>
    <n v="173.66"/>
    <n v="3.5455000000000001"/>
    <n v="5.9635309999999997"/>
    <s v="Regular Air"/>
    <x v="5"/>
    <s v="Home Office"/>
    <x v="2"/>
    <x v="5"/>
    <s v="Small Box"/>
    <d v="2012-11-25T00:00:00"/>
  </r>
  <r>
    <n v="9124"/>
    <x v="126"/>
    <x v="7"/>
    <s v="Low"/>
    <n v="17"/>
    <n v="155.16352941176473"/>
    <n v="2637.78"/>
    <n v="6.5"/>
    <n v="2644.28"/>
    <n v="5.3265000000000002"/>
    <n v="140.50135170000001"/>
    <s v="Regular Air"/>
    <x v="8"/>
    <s v="Small Business"/>
    <x v="1"/>
    <x v="4"/>
    <s v="Small Box"/>
    <d v="2011-10-16T00:00:00"/>
  </r>
  <r>
    <n v="34215"/>
    <x v="127"/>
    <x v="4"/>
    <s v="High"/>
    <n v="6"/>
    <n v="5.9416666666666664"/>
    <n v="35.65"/>
    <n v="2.99"/>
    <n v="38.64"/>
    <n v="3.5455000000000001"/>
    <n v="1.2639707499999999"/>
    <s v="Regular Air"/>
    <x v="2"/>
    <s v="Home Office"/>
    <x v="2"/>
    <x v="6"/>
    <s v="Small Box"/>
    <d v="2011-05-15T00:00:00"/>
  </r>
  <r>
    <n v="31558"/>
    <x v="128"/>
    <x v="1"/>
    <s v="Low"/>
    <n v="12"/>
    <n v="305.94166666666666"/>
    <n v="3671.3"/>
    <n v="24.49"/>
    <n v="3695.79"/>
    <n v="3.5455000000000001"/>
    <n v="130.1659415"/>
    <s v="Regular Air"/>
    <x v="2"/>
    <s v="Home Office"/>
    <x v="2"/>
    <x v="16"/>
    <s v="Large Box"/>
    <d v="2011-07-28T00:00:00"/>
  </r>
  <r>
    <n v="59425"/>
    <x v="129"/>
    <x v="4"/>
    <s v="Medium"/>
    <n v="46"/>
    <n v="37.261304347826083"/>
    <n v="1714.02"/>
    <n v="5.08"/>
    <n v="1719.1"/>
    <n v="3.5455000000000001"/>
    <n v="60.770579100000006"/>
    <s v="Regular Air"/>
    <x v="0"/>
    <s v="Home Office"/>
    <x v="2"/>
    <x v="5"/>
    <s v="Wrap Bag"/>
    <d v="2012-05-20T00:00:00"/>
  </r>
  <r>
    <n v="47846"/>
    <x v="16"/>
    <x v="8"/>
    <s v="High"/>
    <n v="25"/>
    <n v="106.96719999999999"/>
    <n v="2674.18"/>
    <n v="13.99"/>
    <n v="2688.1699999999996"/>
    <n v="4.7610000000000001"/>
    <n v="127.31770979999999"/>
    <s v="Regular Air"/>
    <x v="7"/>
    <s v="Corporate"/>
    <x v="0"/>
    <x v="0"/>
    <s v="Medium Box"/>
    <d v="2012-08-13T00:00:00"/>
  </r>
  <r>
    <n v="39168"/>
    <x v="129"/>
    <x v="4"/>
    <s v="High"/>
    <n v="30"/>
    <n v="10.045999999999999"/>
    <n v="301.38"/>
    <n v="2.89"/>
    <n v="304.27"/>
    <n v="3.5455000000000001"/>
    <n v="10.685427900000001"/>
    <s v="Regular Air"/>
    <x v="1"/>
    <s v="Home Office"/>
    <x v="2"/>
    <x v="2"/>
    <s v="Small Pack"/>
    <d v="2012-05-19T00:00:00"/>
  </r>
  <r>
    <n v="18753"/>
    <x v="130"/>
    <x v="1"/>
    <s v="Medium"/>
    <n v="31"/>
    <n v="127.28870967741935"/>
    <n v="3945.95"/>
    <n v="12.65"/>
    <n v="3958.6"/>
    <n v="4.7610000000000001"/>
    <n v="187.8666795"/>
    <s v="Regular Air"/>
    <x v="1"/>
    <s v="Corporate"/>
    <x v="0"/>
    <x v="3"/>
    <s v="Medium Box"/>
    <d v="2009-08-02T00:00:00"/>
  </r>
  <r>
    <n v="17287"/>
    <x v="131"/>
    <x v="11"/>
    <s v="High"/>
    <n v="26"/>
    <n v="167.75763461538463"/>
    <n v="4361.6985000000004"/>
    <n v="4.2"/>
    <n v="4365.8985000000002"/>
    <n v="5.3265000000000002"/>
    <n v="232.32587060250003"/>
    <s v="Regular Air"/>
    <x v="5"/>
    <s v="Home Office"/>
    <x v="1"/>
    <x v="1"/>
    <s v="Small Box"/>
    <d v="2011-04-07T00:00:00"/>
  </r>
  <r>
    <n v="48641"/>
    <x v="132"/>
    <x v="2"/>
    <s v="High"/>
    <n v="13"/>
    <n v="5.140769230769231"/>
    <n v="66.83"/>
    <n v="0.8"/>
    <n v="67.63"/>
    <n v="3.5455000000000001"/>
    <n v="2.3694576499999997"/>
    <s v="Regular Air"/>
    <x v="0"/>
    <s v="Small Business"/>
    <x v="2"/>
    <x v="5"/>
    <s v="Wrap Bag"/>
    <d v="2011-12-06T00:00:00"/>
  </r>
  <r>
    <n v="21766"/>
    <x v="86"/>
    <x v="5"/>
    <s v="High"/>
    <n v="41"/>
    <n v="126.29682926829268"/>
    <n v="5178.17"/>
    <n v="30"/>
    <n v="5208.17"/>
    <n v="4.7610000000000001"/>
    <n v="246.5326737"/>
    <s v="Delivery Truck"/>
    <x v="9"/>
    <s v="Consumer"/>
    <x v="0"/>
    <x v="3"/>
    <s v="Jumbo Drum"/>
    <d v="2009-06-03T00:00:00"/>
  </r>
  <r>
    <n v="25666"/>
    <x v="133"/>
    <x v="10"/>
    <s v="Critical"/>
    <n v="23"/>
    <n v="11.307826086956521"/>
    <n v="260.08"/>
    <n v="4.8099999999999996"/>
    <n v="264.89"/>
    <n v="3.5455000000000001"/>
    <n v="9.2211363999999989"/>
    <s v="Regular Air"/>
    <x v="1"/>
    <s v="Consumer"/>
    <x v="2"/>
    <x v="10"/>
    <s v="Small Box"/>
    <d v="2012-09-02T00:00:00"/>
  </r>
  <r>
    <n v="50786"/>
    <x v="134"/>
    <x v="7"/>
    <s v="Low"/>
    <n v="4"/>
    <n v="121.93"/>
    <n v="487.72"/>
    <n v="14"/>
    <n v="501.72"/>
    <n v="5.3265000000000002"/>
    <n v="25.978405800000001"/>
    <s v="Delivery Truck"/>
    <x v="3"/>
    <s v="Consumer"/>
    <x v="1"/>
    <x v="11"/>
    <s v="Jumbo Drum"/>
    <d v="2009-10-19T00:00:00"/>
  </r>
  <r>
    <n v="59393"/>
    <x v="135"/>
    <x v="6"/>
    <s v="Medium"/>
    <n v="34"/>
    <n v="11.728235294117647"/>
    <n v="398.76"/>
    <n v="6.97"/>
    <n v="405.73"/>
    <n v="3.5455000000000001"/>
    <n v="14.138035800000001"/>
    <s v="Regular Air"/>
    <x v="0"/>
    <s v="Home Office"/>
    <x v="2"/>
    <x v="12"/>
    <s v="Small Box"/>
    <d v="2010-11-21T00:00:00"/>
  </r>
  <r>
    <n v="20322"/>
    <x v="136"/>
    <x v="5"/>
    <s v="Critical"/>
    <n v="15"/>
    <n v="5.9926666666666666"/>
    <n v="89.89"/>
    <n v="7.96"/>
    <n v="97.85"/>
    <n v="3.5455000000000001"/>
    <n v="3.18704995"/>
    <s v="Regular Air"/>
    <x v="0"/>
    <s v="Home Office"/>
    <x v="2"/>
    <x v="5"/>
    <s v="Small Box"/>
    <d v="2009-06-28T00:00:00"/>
  </r>
  <r>
    <n v="8132"/>
    <x v="137"/>
    <x v="4"/>
    <s v="Low"/>
    <n v="45"/>
    <n v="6.5524444444444452"/>
    <n v="294.86"/>
    <n v="6.92"/>
    <n v="301.78000000000003"/>
    <n v="3.5455000000000001"/>
    <n v="10.454261300000001"/>
    <s v="Regular Air"/>
    <x v="3"/>
    <s v="Home Office"/>
    <x v="2"/>
    <x v="5"/>
    <s v="Small Box"/>
    <d v="2009-05-21T00:00:00"/>
  </r>
  <r>
    <n v="12707"/>
    <x v="138"/>
    <x v="4"/>
    <s v="High"/>
    <n v="20"/>
    <n v="110.696"/>
    <n v="2213.92"/>
    <n v="13.99"/>
    <n v="2227.91"/>
    <n v="4.7610000000000001"/>
    <n v="105.4047312"/>
    <s v="Regular Air"/>
    <x v="5"/>
    <s v="Small Business"/>
    <x v="0"/>
    <x v="0"/>
    <s v="Medium Box"/>
    <d v="2010-05-31T00:00:00"/>
  </r>
  <r>
    <n v="54180"/>
    <x v="139"/>
    <x v="7"/>
    <s v="Critical"/>
    <n v="43"/>
    <n v="21.255581395348838"/>
    <n v="913.99"/>
    <n v="8.99"/>
    <n v="922.98"/>
    <n v="3.5455000000000001"/>
    <n v="32.405515450000003"/>
    <s v="Regular Air"/>
    <x v="0"/>
    <s v="Consumer"/>
    <x v="2"/>
    <x v="2"/>
    <s v="Small Pack"/>
    <d v="2012-10-24T00:00:00"/>
  </r>
  <r>
    <n v="9409"/>
    <x v="140"/>
    <x v="4"/>
    <s v="Critical"/>
    <n v="12"/>
    <n v="142.72166666666666"/>
    <n v="1712.66"/>
    <n v="4"/>
    <n v="1716.66"/>
    <n v="5.3265000000000002"/>
    <n v="91.224834900000005"/>
    <s v="Regular Air"/>
    <x v="0"/>
    <s v="Home Office"/>
    <x v="1"/>
    <x v="4"/>
    <s v="Small Box"/>
    <d v="2012-05-07T00:00:00"/>
  </r>
  <r>
    <n v="32803"/>
    <x v="141"/>
    <x v="2"/>
    <s v="Medium"/>
    <n v="49"/>
    <n v="7.5908163265306117"/>
    <n v="371.95"/>
    <n v="4.71"/>
    <n v="376.65999999999997"/>
    <n v="3.5455000000000001"/>
    <n v="13.187487249999998"/>
    <s v="Express Air"/>
    <x v="1"/>
    <s v="Corporate"/>
    <x v="2"/>
    <x v="6"/>
    <s v="Small Box"/>
    <d v="2011-12-17T00:00:00"/>
  </r>
  <r>
    <n v="3585"/>
    <x v="142"/>
    <x v="6"/>
    <s v="High"/>
    <n v="34"/>
    <n v="1.6085294117647058"/>
    <n v="54.69"/>
    <n v="1.57"/>
    <n v="56.26"/>
    <n v="3.5455000000000001"/>
    <n v="1.9390339499999998"/>
    <s v="Regular Air"/>
    <x v="1"/>
    <s v="Corporate"/>
    <x v="2"/>
    <x v="2"/>
    <s v="Wrap Bag"/>
    <d v="2009-11-23T00:00:00"/>
  </r>
  <r>
    <n v="23778"/>
    <x v="143"/>
    <x v="1"/>
    <s v="Low"/>
    <n v="13"/>
    <n v="8.1492307692307691"/>
    <n v="105.94"/>
    <n v="49"/>
    <n v="154.94"/>
    <n v="3.5455000000000001"/>
    <n v="3.7561027"/>
    <s v="Regular Air"/>
    <x v="3"/>
    <s v="Corporate"/>
    <x v="2"/>
    <x v="16"/>
    <s v="Large Box"/>
    <d v="2009-07-17T00:00:00"/>
  </r>
  <r>
    <n v="4069"/>
    <x v="21"/>
    <x v="4"/>
    <s v="Medium"/>
    <n v="30"/>
    <n v="2.6153333333333331"/>
    <n v="78.459999999999994"/>
    <n v="0.8"/>
    <n v="79.259999999999991"/>
    <n v="3.5455000000000001"/>
    <n v="2.7817993000000003"/>
    <s v="Regular Air"/>
    <x v="5"/>
    <s v="Consumer"/>
    <x v="2"/>
    <x v="14"/>
    <s v="Wrap Bag"/>
    <d v="2012-05-15T00:00:00"/>
  </r>
  <r>
    <n v="53285"/>
    <x v="144"/>
    <x v="4"/>
    <s v="Critical"/>
    <n v="6"/>
    <n v="173.82666666666668"/>
    <n v="1042.96"/>
    <n v="19.989999999999998"/>
    <n v="1062.95"/>
    <n v="3.5455000000000001"/>
    <n v="36.978146800000005"/>
    <s v="Regular Air"/>
    <x v="1"/>
    <s v="Home Office"/>
    <x v="2"/>
    <x v="6"/>
    <s v="Small Box"/>
    <d v="2012-05-26T00:00:00"/>
  </r>
  <r>
    <n v="16065"/>
    <x v="145"/>
    <x v="1"/>
    <s v="High"/>
    <n v="14"/>
    <n v="3.9278571428571429"/>
    <n v="54.99"/>
    <n v="1.3"/>
    <n v="56.29"/>
    <n v="3.5455000000000001"/>
    <n v="1.9496704500000002"/>
    <s v="Regular Air"/>
    <x v="1"/>
    <s v="Corporate"/>
    <x v="2"/>
    <x v="5"/>
    <s v="Wrap Bag"/>
    <d v="2010-07-21T00:00:00"/>
  </r>
  <r>
    <n v="32613"/>
    <x v="141"/>
    <x v="2"/>
    <s v="Low"/>
    <n v="41"/>
    <n v="174.99862195121952"/>
    <n v="7174.9435000000003"/>
    <n v="3.99"/>
    <n v="7178.9335000000001"/>
    <n v="5.3265000000000002"/>
    <n v="382.17336552750004"/>
    <s v="Express Air"/>
    <x v="4"/>
    <s v="Consumer"/>
    <x v="1"/>
    <x v="1"/>
    <s v="Small Box"/>
    <d v="2011-12-18T00:00:00"/>
  </r>
  <r>
    <n v="52391"/>
    <x v="146"/>
    <x v="2"/>
    <s v="High"/>
    <n v="39"/>
    <n v="21.995897435897437"/>
    <n v="857.84"/>
    <n v="11.52"/>
    <n v="869.36"/>
    <n v="3.5455000000000001"/>
    <n v="30.414717199999998"/>
    <s v="Regular Air"/>
    <x v="1"/>
    <s v="Corporate"/>
    <x v="2"/>
    <x v="10"/>
    <s v="Small Box"/>
    <d v="2009-12-14T00:00:00"/>
  </r>
  <r>
    <n v="44486"/>
    <x v="40"/>
    <x v="1"/>
    <s v="Critical"/>
    <n v="36"/>
    <n v="5.5027777777777773"/>
    <n v="198.1"/>
    <n v="4.96"/>
    <n v="203.06"/>
    <n v="3.5455000000000001"/>
    <n v="7.0236355000000001"/>
    <s v="Regular Air"/>
    <x v="5"/>
    <s v="Small Business"/>
    <x v="2"/>
    <x v="5"/>
    <s v="Small Box"/>
    <d v="2012-07-12T00:00:00"/>
  </r>
  <r>
    <n v="27298"/>
    <x v="147"/>
    <x v="6"/>
    <s v="Low"/>
    <n v="31"/>
    <n v="5.3199999999999994"/>
    <n v="164.92"/>
    <n v="4.8600000000000003"/>
    <n v="169.78"/>
    <n v="3.5455000000000001"/>
    <n v="5.8472385999999998"/>
    <s v="Regular Air"/>
    <x v="0"/>
    <s v="Small Business"/>
    <x v="2"/>
    <x v="5"/>
    <s v="Small Box"/>
    <d v="2011-11-24T00:00:00"/>
  </r>
  <r>
    <n v="3907"/>
    <x v="148"/>
    <x v="8"/>
    <s v="Medium"/>
    <n v="34"/>
    <n v="21.465588235294121"/>
    <n v="729.83"/>
    <n v="15.1"/>
    <n v="744.93000000000006"/>
    <n v="3.5455000000000001"/>
    <n v="25.876122650000003"/>
    <s v="Regular Air"/>
    <x v="0"/>
    <s v="Small Business"/>
    <x v="2"/>
    <x v="6"/>
    <s v="Small Box"/>
    <d v="2012-08-20T00:00:00"/>
  </r>
  <r>
    <n v="58690"/>
    <x v="149"/>
    <x v="6"/>
    <s v="High"/>
    <n v="14"/>
    <n v="215.9807142857143"/>
    <n v="3023.73"/>
    <n v="69.64"/>
    <n v="3093.37"/>
    <n v="4.7610000000000001"/>
    <n v="143.95978529999999"/>
    <s v="Delivery Truck"/>
    <x v="1"/>
    <s v="Small Business"/>
    <x v="0"/>
    <x v="9"/>
    <s v="Jumbo Box"/>
    <d v="2011-11-06T00:00:00"/>
  </r>
  <r>
    <n v="41831"/>
    <x v="150"/>
    <x v="1"/>
    <s v="Not Specified"/>
    <n v="43"/>
    <n v="80.025348837209307"/>
    <n v="3441.09"/>
    <n v="30.06"/>
    <n v="3471.15"/>
    <n v="5.3265000000000002"/>
    <n v="183.28965885000002"/>
    <s v="Delivery Truck"/>
    <x v="0"/>
    <s v="Corporate"/>
    <x v="1"/>
    <x v="11"/>
    <s v="Jumbo Box"/>
    <d v="2012-07-23T00:00:00"/>
  </r>
  <r>
    <n v="28130"/>
    <x v="151"/>
    <x v="1"/>
    <s v="Low"/>
    <n v="32"/>
    <n v="43.183750000000003"/>
    <n v="1381.88"/>
    <n v="6.77"/>
    <n v="1388.65"/>
    <n v="4.7610000000000001"/>
    <n v="65.791306800000015"/>
    <s v="Express Air"/>
    <x v="1"/>
    <s v="Corporate"/>
    <x v="0"/>
    <x v="0"/>
    <s v="Small Box"/>
    <d v="2009-07-30T00:00:00"/>
  </r>
  <r>
    <n v="46533"/>
    <x v="152"/>
    <x v="7"/>
    <s v="High"/>
    <n v="12"/>
    <n v="54.572833333333335"/>
    <n v="654.87400000000002"/>
    <n v="3.99"/>
    <n v="658.86400000000003"/>
    <n v="5.3265000000000002"/>
    <n v="34.881863610000003"/>
    <s v="Express Air"/>
    <x v="5"/>
    <s v="Small Business"/>
    <x v="1"/>
    <x v="1"/>
    <s v="Small Box"/>
    <d v="2009-10-09T00:00:00"/>
  </r>
  <r>
    <n v="23174"/>
    <x v="153"/>
    <x v="1"/>
    <s v="Low"/>
    <n v="8"/>
    <n v="17.28"/>
    <n v="138.24"/>
    <n v="7.04"/>
    <n v="145.28"/>
    <n v="3.5455000000000001"/>
    <n v="4.9012992000000004"/>
    <s v="Regular Air"/>
    <x v="1"/>
    <s v="Consumer"/>
    <x v="2"/>
    <x v="10"/>
    <s v="Small Box"/>
    <d v="2012-08-02T00:00:00"/>
  </r>
  <r>
    <n v="35878"/>
    <x v="154"/>
    <x v="8"/>
    <s v="Medium"/>
    <n v="11"/>
    <n v="44.132727272727273"/>
    <n v="485.46"/>
    <n v="17.48"/>
    <n v="502.94"/>
    <n v="3.5455000000000001"/>
    <n v="17.211984299999997"/>
    <s v="Regular Air"/>
    <x v="1"/>
    <s v="Corporate"/>
    <x v="2"/>
    <x v="5"/>
    <s v="Small Box"/>
    <d v="2010-08-14T00:00:00"/>
  </r>
  <r>
    <n v="26469"/>
    <x v="155"/>
    <x v="1"/>
    <s v="Medium"/>
    <n v="50"/>
    <n v="7.0001999999999995"/>
    <n v="350.01"/>
    <n v="6.93"/>
    <n v="356.94"/>
    <n v="3.5455000000000001"/>
    <n v="12.409604549999999"/>
    <s v="Regular Air"/>
    <x v="1"/>
    <s v="Home Office"/>
    <x v="2"/>
    <x v="5"/>
    <s v="Small Box"/>
    <d v="2012-07-31T00:00:00"/>
  </r>
  <r>
    <n v="35910"/>
    <x v="34"/>
    <x v="6"/>
    <s v="High"/>
    <n v="25"/>
    <n v="6.4687999999999999"/>
    <n v="161.72"/>
    <n v="8.4"/>
    <n v="170.12"/>
    <n v="3.5455000000000001"/>
    <n v="5.7337825999999996"/>
    <s v="Regular Air"/>
    <x v="6"/>
    <s v="Corporate"/>
    <x v="2"/>
    <x v="5"/>
    <s v="Small Box"/>
    <d v="2010-11-26T00:00:00"/>
  </r>
  <r>
    <n v="53412"/>
    <x v="156"/>
    <x v="10"/>
    <s v="Critical"/>
    <n v="45"/>
    <n v="56.549555555555557"/>
    <n v="2544.73"/>
    <n v="11.1"/>
    <n v="2555.83"/>
    <n v="4.7610000000000001"/>
    <n v="121.1545953"/>
    <s v="Regular Air"/>
    <x v="8"/>
    <s v="Small Business"/>
    <x v="0"/>
    <x v="0"/>
    <s v="Medium Box"/>
    <d v="2009-09-16T00:00:00"/>
  </r>
  <r>
    <n v="56260"/>
    <x v="157"/>
    <x v="8"/>
    <s v="Not Specified"/>
    <n v="34"/>
    <n v="6.5811764705882352"/>
    <n v="223.76"/>
    <n v="7.91"/>
    <n v="231.67"/>
    <n v="3.5455000000000001"/>
    <n v="7.9334108000000008"/>
    <s v="Regular Air"/>
    <x v="4"/>
    <s v="Corporate"/>
    <x v="2"/>
    <x v="5"/>
    <s v="Small Box"/>
    <d v="2009-08-16T00:00:00"/>
  </r>
  <r>
    <n v="8546"/>
    <x v="158"/>
    <x v="11"/>
    <s v="High"/>
    <n v="4"/>
    <n v="12.984999999999999"/>
    <n v="51.94"/>
    <n v="1.99"/>
    <n v="53.93"/>
    <n v="5.3265000000000002"/>
    <n v="2.7665841000000002"/>
    <s v="Express Air"/>
    <x v="10"/>
    <s v="Small Business"/>
    <x v="1"/>
    <x v="4"/>
    <s v="Small Pack"/>
    <d v="2012-04-03T00:00:00"/>
  </r>
  <r>
    <n v="38341"/>
    <x v="159"/>
    <x v="4"/>
    <s v="Medium"/>
    <n v="38"/>
    <n v="16.398065789473684"/>
    <n v="623.12649999999996"/>
    <n v="0.99"/>
    <n v="624.11649999999997"/>
    <n v="5.3265000000000002"/>
    <n v="33.190833022500001"/>
    <s v="Regular Air"/>
    <x v="9"/>
    <s v="Corporate"/>
    <x v="1"/>
    <x v="1"/>
    <s v="Wrap Bag"/>
    <d v="2009-05-18T00:00:00"/>
  </r>
  <r>
    <n v="50306"/>
    <x v="160"/>
    <x v="4"/>
    <s v="Medium"/>
    <n v="34"/>
    <n v="59.143823529411769"/>
    <n v="2010.89"/>
    <n v="11.55"/>
    <n v="2022.44"/>
    <n v="3.5455000000000001"/>
    <n v="71.296104950000014"/>
    <s v="Regular Air"/>
    <x v="1"/>
    <s v="Small Business"/>
    <x v="2"/>
    <x v="6"/>
    <s v="Small Box"/>
    <d v="2011-05-22T00:00:00"/>
  </r>
  <r>
    <n v="16804"/>
    <x v="161"/>
    <x v="0"/>
    <s v="High"/>
    <n v="46"/>
    <n v="52.833478260869569"/>
    <n v="2430.34"/>
    <n v="13.88"/>
    <n v="2444.2200000000003"/>
    <n v="3.5455000000000001"/>
    <n v="86.167704700000016"/>
    <s v="Regular Air"/>
    <x v="1"/>
    <s v="Consumer"/>
    <x v="2"/>
    <x v="5"/>
    <s v="Small Box"/>
    <d v="2012-03-12T00:00:00"/>
  </r>
  <r>
    <n v="36838"/>
    <x v="162"/>
    <x v="11"/>
    <s v="Low"/>
    <n v="3"/>
    <n v="10.92"/>
    <n v="32.76"/>
    <n v="0.5"/>
    <n v="33.26"/>
    <n v="3.5455000000000001"/>
    <n v="1.1615057999999998"/>
    <s v="Express Air"/>
    <x v="8"/>
    <s v="Corporate"/>
    <x v="2"/>
    <x v="13"/>
    <s v="Small Box"/>
    <d v="2009-04-17T00:00:00"/>
  </r>
  <r>
    <n v="13730"/>
    <x v="163"/>
    <x v="4"/>
    <s v="High"/>
    <n v="26"/>
    <n v="139.13999999999999"/>
    <n v="3617.64"/>
    <n v="43.75"/>
    <n v="3661.39"/>
    <n v="4.7610000000000001"/>
    <n v="172.23584040000003"/>
    <s v="Delivery Truck"/>
    <x v="4"/>
    <s v="Corporate"/>
    <x v="0"/>
    <x v="9"/>
    <s v="Jumbo Box"/>
    <d v="2011-05-11T00:00:00"/>
  </r>
  <r>
    <n v="47520"/>
    <x v="152"/>
    <x v="7"/>
    <s v="Not Specified"/>
    <n v="36"/>
    <n v="7.7188888888888885"/>
    <n v="277.88"/>
    <n v="6.16"/>
    <n v="284.04000000000002"/>
    <n v="3.5455000000000001"/>
    <n v="9.8522353999999996"/>
    <s v="Regular Air"/>
    <x v="9"/>
    <s v="Consumer"/>
    <x v="2"/>
    <x v="6"/>
    <s v="Small Box"/>
    <d v="2009-10-09T00:00:00"/>
  </r>
  <r>
    <n v="55360"/>
    <x v="164"/>
    <x v="3"/>
    <s v="Medium"/>
    <n v="49"/>
    <n v="2.751632653061225"/>
    <n v="134.83000000000001"/>
    <n v="0.5"/>
    <n v="135.33000000000001"/>
    <n v="3.5455000000000001"/>
    <n v="4.7803976500000003"/>
    <s v="Regular Air"/>
    <x v="8"/>
    <s v="Small Business"/>
    <x v="2"/>
    <x v="13"/>
    <s v="Small Box"/>
    <d v="2009-01-24T00:00:00"/>
  </r>
  <r>
    <n v="7461"/>
    <x v="165"/>
    <x v="3"/>
    <s v="Low"/>
    <n v="12"/>
    <n v="340.02500000000003"/>
    <n v="4080.3"/>
    <n v="39"/>
    <n v="4119.3"/>
    <n v="4.7610000000000001"/>
    <n v="194.26308299999999"/>
    <s v="Delivery Truck"/>
    <x v="0"/>
    <s v="Home Office"/>
    <x v="0"/>
    <x v="3"/>
    <s v="Jumbo Drum"/>
    <d v="2009-01-14T00:00:00"/>
  </r>
  <r>
    <n v="46979"/>
    <x v="166"/>
    <x v="1"/>
    <s v="Low"/>
    <n v="30"/>
    <n v="290.6153333333333"/>
    <n v="8718.4599999999991"/>
    <n v="26.53"/>
    <n v="8744.99"/>
    <n v="5.3265000000000002"/>
    <n v="464.38877189999999"/>
    <s v="Delivery Truck"/>
    <x v="6"/>
    <s v="Consumer"/>
    <x v="1"/>
    <x v="11"/>
    <s v="Jumbo Drum"/>
    <d v="2012-07-18T00:00:00"/>
  </r>
  <r>
    <n v="26881"/>
    <x v="167"/>
    <x v="8"/>
    <s v="Low"/>
    <n v="26"/>
    <n v="411.26807692307688"/>
    <n v="10692.97"/>
    <n v="110.2"/>
    <n v="10803.17"/>
    <n v="4.7610000000000001"/>
    <n v="509.09230169999995"/>
    <s v="Delivery Truck"/>
    <x v="5"/>
    <s v="Small Business"/>
    <x v="0"/>
    <x v="9"/>
    <s v="Jumbo Box"/>
    <d v="2009-08-05T00:00:00"/>
  </r>
  <r>
    <n v="21988"/>
    <x v="168"/>
    <x v="0"/>
    <s v="Medium"/>
    <n v="4"/>
    <n v="334.29750000000001"/>
    <n v="1337.19"/>
    <n v="91.05"/>
    <n v="1428.24"/>
    <n v="3.5455000000000001"/>
    <n v="47.410071450000004"/>
    <s v="Delivery Truck"/>
    <x v="3"/>
    <s v="Corporate"/>
    <x v="2"/>
    <x v="16"/>
    <s v="Jumbo Drum"/>
    <d v="2010-03-30T00:00:00"/>
  </r>
  <r>
    <n v="56967"/>
    <x v="169"/>
    <x v="0"/>
    <s v="Low"/>
    <n v="17"/>
    <n v="81.405882352941177"/>
    <n v="1383.9"/>
    <n v="6.13"/>
    <n v="1390.0300000000002"/>
    <n v="5.3265000000000002"/>
    <n v="73.713433500000008"/>
    <s v="Express Air"/>
    <x v="1"/>
    <s v="Home Office"/>
    <x v="1"/>
    <x v="4"/>
    <s v="Small Box"/>
    <d v="2012-03-09T00:00:00"/>
  </r>
  <r>
    <n v="46368"/>
    <x v="170"/>
    <x v="11"/>
    <s v="High"/>
    <n v="48"/>
    <n v="3.4610416666666666"/>
    <n v="166.13"/>
    <n v="3.97"/>
    <n v="170.1"/>
    <n v="3.5455000000000001"/>
    <n v="5.8901391499999995"/>
    <s v="Regular Air"/>
    <x v="4"/>
    <s v="Corporate"/>
    <x v="2"/>
    <x v="2"/>
    <s v="Wrap Bag"/>
    <d v="2012-04-26T00:00:00"/>
  </r>
  <r>
    <n v="8388"/>
    <x v="171"/>
    <x v="9"/>
    <s v="Low"/>
    <n v="39"/>
    <n v="7.4435897435897438"/>
    <n v="290.3"/>
    <n v="4"/>
    <n v="294.3"/>
    <n v="4.7610000000000001"/>
    <n v="13.821183000000001"/>
    <s v="Regular Air"/>
    <x v="1"/>
    <s v="Home Office"/>
    <x v="0"/>
    <x v="0"/>
    <s v="Wrap Bag"/>
    <d v="2012-02-25T00:00:00"/>
  </r>
  <r>
    <n v="21319"/>
    <x v="172"/>
    <x v="11"/>
    <s v="Medium"/>
    <n v="42"/>
    <n v="25.246190476190474"/>
    <n v="1060.3399999999999"/>
    <n v="15.68"/>
    <n v="1076.02"/>
    <n v="4.7610000000000001"/>
    <n v="50.482787399999999"/>
    <s v="Delivery Truck"/>
    <x v="9"/>
    <s v="Consumer"/>
    <x v="0"/>
    <x v="0"/>
    <s v="Jumbo Drum"/>
    <d v="2010-04-30T00:00:00"/>
  </r>
  <r>
    <n v="59238"/>
    <x v="173"/>
    <x v="10"/>
    <s v="High"/>
    <n v="11"/>
    <n v="41.443636363636365"/>
    <n v="455.88"/>
    <n v="8.99"/>
    <n v="464.87"/>
    <n v="3.5455000000000001"/>
    <n v="16.163225400000002"/>
    <s v="Express Air"/>
    <x v="6"/>
    <s v="Corporate"/>
    <x v="2"/>
    <x v="2"/>
    <s v="Small Pack"/>
    <d v="2009-09-20T00:00:00"/>
  </r>
  <r>
    <n v="29507"/>
    <x v="174"/>
    <x v="9"/>
    <s v="Low"/>
    <n v="14"/>
    <n v="217.83085714285716"/>
    <n v="3049.6320000000001"/>
    <n v="35.67"/>
    <n v="3085.3020000000001"/>
    <n v="4.7610000000000001"/>
    <n v="145.19297951999999"/>
    <s v="Delivery Truck"/>
    <x v="1"/>
    <s v="Consumer"/>
    <x v="0"/>
    <x v="9"/>
    <s v="Jumbo Box"/>
    <d v="2012-02-11T00:00:00"/>
  </r>
  <r>
    <n v="31812"/>
    <x v="175"/>
    <x v="1"/>
    <s v="High"/>
    <n v="31"/>
    <n v="1.2425806451612904"/>
    <n v="38.520000000000003"/>
    <n v="0.7"/>
    <n v="39.220000000000006"/>
    <n v="3.5455000000000001"/>
    <n v="1.3657266000000001"/>
    <s v="Regular Air"/>
    <x v="1"/>
    <s v="Small Business"/>
    <x v="2"/>
    <x v="14"/>
    <s v="Wrap Bag"/>
    <d v="2011-08-02T00:00:00"/>
  </r>
  <r>
    <n v="58851"/>
    <x v="176"/>
    <x v="5"/>
    <s v="Low"/>
    <n v="3"/>
    <n v="7.9766666666666666"/>
    <n v="23.93"/>
    <n v="0.96"/>
    <n v="24.89"/>
    <n v="4.7610000000000001"/>
    <n v="1.1393073"/>
    <s v="Regular Air"/>
    <x v="1"/>
    <s v="Corporate"/>
    <x v="0"/>
    <x v="0"/>
    <s v="Wrap Bag"/>
    <d v="2010-06-11T00:00:00"/>
  </r>
  <r>
    <n v="14823"/>
    <x v="177"/>
    <x v="9"/>
    <s v="Low"/>
    <n v="15"/>
    <n v="6.9080000000000004"/>
    <n v="103.62"/>
    <n v="0.49"/>
    <n v="104.11"/>
    <n v="3.5455000000000001"/>
    <n v="3.6738471000000006"/>
    <s v="Regular Air"/>
    <x v="1"/>
    <s v="Small Business"/>
    <x v="2"/>
    <x v="13"/>
    <s v="Small Box"/>
    <d v="2009-02-21T00:00:00"/>
  </r>
  <r>
    <n v="21665"/>
    <x v="178"/>
    <x v="7"/>
    <s v="High"/>
    <n v="5"/>
    <n v="94.958600000000004"/>
    <n v="474.79300000000001"/>
    <n v="2.5"/>
    <n v="477.29300000000001"/>
    <n v="5.3265000000000002"/>
    <n v="25.289849145000002"/>
    <s v="Express Air"/>
    <x v="1"/>
    <s v="Home Office"/>
    <x v="1"/>
    <x v="1"/>
    <s v="Small Box"/>
    <d v="2012-10-16T00:00:00"/>
  </r>
  <r>
    <n v="34631"/>
    <x v="105"/>
    <x v="7"/>
    <s v="Not Specified"/>
    <n v="19"/>
    <n v="664.01052631578955"/>
    <n v="12616.2"/>
    <n v="24.49"/>
    <n v="12640.69"/>
    <n v="5.3265000000000002"/>
    <n v="672.00189300000011"/>
    <s v="Regular Air"/>
    <x v="2"/>
    <s v="Corporate"/>
    <x v="1"/>
    <x v="8"/>
    <s v="Large Box"/>
    <d v="2009-10-25T00:00:00"/>
  </r>
  <r>
    <n v="46977"/>
    <x v="179"/>
    <x v="4"/>
    <s v="Medium"/>
    <n v="19"/>
    <n v="156.86168421052631"/>
    <n v="2980.3719999999998"/>
    <n v="8.99"/>
    <n v="2989.3619999999996"/>
    <n v="5.3265000000000002"/>
    <n v="158.74951457999998"/>
    <s v="Regular Air"/>
    <x v="1"/>
    <s v="Consumer"/>
    <x v="1"/>
    <x v="1"/>
    <s v="Small Box"/>
    <d v="2012-05-09T00:00:00"/>
  </r>
  <r>
    <n v="10342"/>
    <x v="180"/>
    <x v="6"/>
    <s v="Medium"/>
    <n v="38"/>
    <n v="44.185263157894738"/>
    <n v="1679.04"/>
    <n v="14.45"/>
    <n v="1693.49"/>
    <n v="4.7610000000000001"/>
    <n v="79.939094400000002"/>
    <s v="Regular Air"/>
    <x v="1"/>
    <s v="Consumer"/>
    <x v="0"/>
    <x v="0"/>
    <s v="Large Box"/>
    <d v="2011-11-24T00:00:00"/>
  </r>
  <r>
    <n v="8450"/>
    <x v="181"/>
    <x v="11"/>
    <s v="Not Specified"/>
    <n v="24"/>
    <n v="54.458333333333336"/>
    <n v="1307"/>
    <n v="0.99"/>
    <n v="1307.99"/>
    <n v="3.5455000000000001"/>
    <n v="46.339685000000003"/>
    <s v="Regular Air"/>
    <x v="6"/>
    <s v="Home Office"/>
    <x v="2"/>
    <x v="16"/>
    <s v="Small Box"/>
    <d v="2012-04-15T00:00:00"/>
  </r>
  <r>
    <n v="8803"/>
    <x v="182"/>
    <x v="2"/>
    <s v="Not Specified"/>
    <n v="17"/>
    <n v="30.248235294117649"/>
    <n v="514.22"/>
    <n v="2.99"/>
    <n v="517.21"/>
    <n v="3.5455000000000001"/>
    <n v="18.231670100000002"/>
    <s v="Regular Air"/>
    <x v="6"/>
    <s v="Corporate"/>
    <x v="2"/>
    <x v="6"/>
    <s v="Small Box"/>
    <d v="2012-12-23T00:00:00"/>
  </r>
  <r>
    <n v="55331"/>
    <x v="183"/>
    <x v="2"/>
    <s v="High"/>
    <n v="13"/>
    <n v="3.8730769230769231"/>
    <n v="50.35"/>
    <n v="2.5"/>
    <n v="52.85"/>
    <n v="3.5455000000000001"/>
    <n v="1.7851592500000002"/>
    <s v="Regular Air"/>
    <x v="8"/>
    <s v="Small Business"/>
    <x v="2"/>
    <x v="12"/>
    <s v="Small Box"/>
    <d v="2010-12-15T00:00:00"/>
  </r>
  <r>
    <n v="36356"/>
    <x v="184"/>
    <x v="2"/>
    <s v="Medium"/>
    <n v="33"/>
    <n v="3.5687878787878788"/>
    <n v="117.77"/>
    <n v="0.5"/>
    <n v="118.27"/>
    <n v="3.5455000000000001"/>
    <n v="4.1755353500000005"/>
    <s v="Regular Air"/>
    <x v="0"/>
    <s v="Consumer"/>
    <x v="2"/>
    <x v="13"/>
    <s v="Small Box"/>
    <d v="2011-12-27T00:00:00"/>
  </r>
  <r>
    <n v="7079"/>
    <x v="185"/>
    <x v="9"/>
    <s v="Medium"/>
    <n v="44"/>
    <n v="279.46568181818179"/>
    <n v="12296.49"/>
    <n v="57"/>
    <n v="12353.49"/>
    <n v="4.7610000000000001"/>
    <n v="585.43588890000001"/>
    <s v="Delivery Truck"/>
    <x v="4"/>
    <s v="Small Business"/>
    <x v="0"/>
    <x v="3"/>
    <s v="Jumbo Drum"/>
    <d v="2010-02-09T00:00:00"/>
  </r>
  <r>
    <n v="55750"/>
    <x v="186"/>
    <x v="8"/>
    <s v="Critical"/>
    <n v="31"/>
    <n v="175.67716129032257"/>
    <n v="5445.9920000000002"/>
    <n v="69.64"/>
    <n v="5515.6320000000005"/>
    <n v="4.7610000000000001"/>
    <n v="259.28367911999999"/>
    <s v="Delivery Truck"/>
    <x v="6"/>
    <s v="Small Business"/>
    <x v="0"/>
    <x v="9"/>
    <s v="Jumbo Box"/>
    <d v="2010-08-29T00:00:00"/>
  </r>
  <r>
    <n v="9573"/>
    <x v="187"/>
    <x v="5"/>
    <s v="Medium"/>
    <n v="41"/>
    <n v="3.2495121951219508"/>
    <n v="133.22999999999999"/>
    <n v="1.92"/>
    <n v="135.14999999999998"/>
    <n v="3.5455000000000001"/>
    <n v="4.7236696499999997"/>
    <s v="Regular Air"/>
    <x v="0"/>
    <s v="Home Office"/>
    <x v="2"/>
    <x v="7"/>
    <s v="Wrap Bag"/>
    <d v="2012-06-14T00:00:00"/>
  </r>
  <r>
    <n v="58884"/>
    <x v="188"/>
    <x v="0"/>
    <s v="Low"/>
    <n v="46"/>
    <n v="81.135869565217391"/>
    <n v="3732.25"/>
    <n v="60"/>
    <n v="3792.25"/>
    <n v="4.7610000000000001"/>
    <n v="177.69242249999999"/>
    <s v="Delivery Truck"/>
    <x v="9"/>
    <s v="Corporate"/>
    <x v="0"/>
    <x v="9"/>
    <s v="Jumbo Drum"/>
    <d v="2011-03-26T00:00:00"/>
  </r>
  <r>
    <n v="52933"/>
    <x v="96"/>
    <x v="8"/>
    <s v="Low"/>
    <n v="44"/>
    <n v="4.7831818181818182"/>
    <n v="210.46"/>
    <n v="1.49"/>
    <n v="211.95000000000002"/>
    <n v="3.5455000000000001"/>
    <n v="7.4618593000000013"/>
    <s v="Express Air"/>
    <x v="9"/>
    <s v="Consumer"/>
    <x v="2"/>
    <x v="6"/>
    <s v="Small Box"/>
    <d v="2010-09-02T00:00:00"/>
  </r>
  <r>
    <n v="30657"/>
    <x v="189"/>
    <x v="4"/>
    <s v="High"/>
    <n v="6"/>
    <n v="45.563333333333333"/>
    <n v="273.38"/>
    <n v="16.71"/>
    <n v="290.08999999999997"/>
    <n v="5.3265000000000002"/>
    <n v="14.5615857"/>
    <s v="Express Air"/>
    <x v="6"/>
    <s v="Corporate"/>
    <x v="1"/>
    <x v="4"/>
    <s v="Small Box"/>
    <d v="2011-05-11T00:00:00"/>
  </r>
  <r>
    <n v="34787"/>
    <x v="190"/>
    <x v="9"/>
    <s v="Low"/>
    <n v="14"/>
    <n v="32.427857142857142"/>
    <n v="453.99"/>
    <n v="8.99"/>
    <n v="462.98"/>
    <n v="3.5455000000000001"/>
    <n v="16.096215449999999"/>
    <s v="Regular Air"/>
    <x v="0"/>
    <s v="Corporate"/>
    <x v="2"/>
    <x v="2"/>
    <s v="Small Pack"/>
    <d v="2010-03-02T00:00:00"/>
  </r>
  <r>
    <n v="23041"/>
    <x v="145"/>
    <x v="1"/>
    <s v="Low"/>
    <n v="5"/>
    <n v="362.25"/>
    <n v="1811.25"/>
    <n v="19.989999999999998"/>
    <n v="1831.24"/>
    <n v="3.5455000000000001"/>
    <n v="64.217868749999994"/>
    <s v="Regular Air"/>
    <x v="8"/>
    <s v="Consumer"/>
    <x v="2"/>
    <x v="6"/>
    <s v="Small Box"/>
    <d v="2010-07-22T00:00:00"/>
  </r>
  <r>
    <n v="10692"/>
    <x v="191"/>
    <x v="1"/>
    <s v="Low"/>
    <n v="26"/>
    <n v="3.8619230769230768"/>
    <n v="100.41"/>
    <n v="4.17"/>
    <n v="104.58"/>
    <n v="3.5455000000000001"/>
    <n v="3.56003655"/>
    <s v="Regular Air"/>
    <x v="0"/>
    <s v="Corporate"/>
    <x v="2"/>
    <x v="2"/>
    <s v="Small Pack"/>
    <d v="2009-07-28T00:00:00"/>
  </r>
  <r>
    <n v="512"/>
    <x v="192"/>
    <x v="4"/>
    <s v="Low"/>
    <n v="48"/>
    <n v="16.799375000000001"/>
    <n v="806.37"/>
    <n v="10.68"/>
    <n v="817.05"/>
    <n v="3.5455000000000001"/>
    <n v="28.58984835"/>
    <s v="Express Air"/>
    <x v="6"/>
    <s v="Home Office"/>
    <x v="2"/>
    <x v="10"/>
    <s v="Small Box"/>
    <d v="2011-05-21T00:00:00"/>
  </r>
  <r>
    <n v="2272"/>
    <x v="30"/>
    <x v="11"/>
    <s v="High"/>
    <n v="39"/>
    <n v="196.93051282051283"/>
    <n v="7680.29"/>
    <n v="52.2"/>
    <n v="7732.49"/>
    <n v="4.7610000000000001"/>
    <n v="365.6586069"/>
    <s v="Delivery Truck"/>
    <x v="1"/>
    <s v="Consumer"/>
    <x v="0"/>
    <x v="9"/>
    <s v="Jumbo Box"/>
    <d v="2010-04-12T00:00:00"/>
  </r>
  <r>
    <n v="28898"/>
    <x v="193"/>
    <x v="4"/>
    <s v="Low"/>
    <n v="44"/>
    <n v="5.5909090909090908"/>
    <n v="246"/>
    <n v="7.96"/>
    <n v="253.96"/>
    <n v="3.5455000000000001"/>
    <n v="8.7219300000000004"/>
    <s v="Regular Air"/>
    <x v="0"/>
    <s v="Corporate"/>
    <x v="2"/>
    <x v="5"/>
    <s v="Small Box"/>
    <d v="2011-05-28T00:00:00"/>
  </r>
  <r>
    <n v="49798"/>
    <x v="194"/>
    <x v="2"/>
    <s v="Critical"/>
    <n v="5"/>
    <n v="284.99"/>
    <n v="1424.95"/>
    <n v="57"/>
    <n v="1481.95"/>
    <n v="4.7610000000000001"/>
    <n v="67.841869500000001"/>
    <s v="Delivery Truck"/>
    <x v="5"/>
    <s v="Home Office"/>
    <x v="0"/>
    <x v="3"/>
    <s v="Jumbo Drum"/>
    <d v="2012-12-09T00:00:00"/>
  </r>
  <r>
    <n v="2882"/>
    <x v="195"/>
    <x v="8"/>
    <s v="High"/>
    <n v="23"/>
    <n v="168.38565217391303"/>
    <n v="3872.87"/>
    <n v="30"/>
    <n v="3902.87"/>
    <n v="4.7610000000000001"/>
    <n v="184.38734069999998"/>
    <s v="Delivery Truck"/>
    <x v="5"/>
    <s v="Consumer"/>
    <x v="0"/>
    <x v="3"/>
    <s v="Jumbo Drum"/>
    <d v="2011-08-23T00:00:00"/>
  </r>
  <r>
    <n v="40772"/>
    <x v="196"/>
    <x v="9"/>
    <s v="Critical"/>
    <n v="15"/>
    <n v="8.5513333333333339"/>
    <n v="128.27000000000001"/>
    <n v="2.82"/>
    <n v="131.09"/>
    <n v="3.5455000000000001"/>
    <n v="4.5478128500000006"/>
    <s v="Regular Air"/>
    <x v="6"/>
    <s v="Consumer"/>
    <x v="2"/>
    <x v="14"/>
    <s v="Wrap Bag"/>
    <d v="2012-02-14T00:00:00"/>
  </r>
  <r>
    <n v="46244"/>
    <x v="197"/>
    <x v="1"/>
    <s v="Medium"/>
    <n v="10"/>
    <n v="60.157000000000004"/>
    <n v="601.57000000000005"/>
    <n v="30"/>
    <n v="631.57000000000005"/>
    <n v="4.7610000000000001"/>
    <n v="28.640747700000002"/>
    <s v="Delivery Truck"/>
    <x v="8"/>
    <s v="Consumer"/>
    <x v="0"/>
    <x v="3"/>
    <s v="Jumbo Drum"/>
    <d v="2009-07-03T00:00:00"/>
  </r>
  <r>
    <n v="24097"/>
    <x v="198"/>
    <x v="8"/>
    <s v="High"/>
    <n v="27"/>
    <n v="99.610370370370376"/>
    <n v="2689.48"/>
    <n v="19.989999999999998"/>
    <n v="2709.47"/>
    <n v="5.3265000000000002"/>
    <n v="143.2551522"/>
    <s v="Regular Air"/>
    <x v="2"/>
    <s v="Small Business"/>
    <x v="1"/>
    <x v="4"/>
    <s v="Small Box"/>
    <d v="2010-08-06T00:00:00"/>
  </r>
  <r>
    <n v="42214"/>
    <x v="199"/>
    <x v="4"/>
    <s v="Low"/>
    <n v="46"/>
    <n v="12.389565217391304"/>
    <n v="569.91999999999996"/>
    <n v="2.85"/>
    <n v="572.77"/>
    <n v="4.7610000000000001"/>
    <n v="27.133891199999997"/>
    <s v="Regular Air"/>
    <x v="6"/>
    <s v="Home Office"/>
    <x v="0"/>
    <x v="0"/>
    <s v="Small Pack"/>
    <d v="2011-05-31T00:00:00"/>
  </r>
  <r>
    <n v="44099"/>
    <x v="200"/>
    <x v="0"/>
    <s v="Medium"/>
    <n v="34"/>
    <n v="347.75058823529412"/>
    <n v="11823.52"/>
    <n v="19.989999999999998"/>
    <n v="11843.51"/>
    <n v="3.5455000000000001"/>
    <n v="419.20290160000002"/>
    <s v="Regular Air"/>
    <x v="0"/>
    <s v="Corporate"/>
    <x v="2"/>
    <x v="6"/>
    <s v="Small Box"/>
    <d v="2012-03-14T00:00:00"/>
  </r>
  <r>
    <n v="40131"/>
    <x v="201"/>
    <x v="4"/>
    <s v="Low"/>
    <n v="24"/>
    <n v="9.2679166666666664"/>
    <n v="222.43"/>
    <n v="9.86"/>
    <n v="232.29000000000002"/>
    <n v="3.5455000000000001"/>
    <n v="7.8862556500000007"/>
    <s v="Regular Air"/>
    <x v="1"/>
    <s v="Home Office"/>
    <x v="2"/>
    <x v="5"/>
    <s v="Small Box"/>
    <d v="2012-05-02T00:00:00"/>
  </r>
  <r>
    <n v="53511"/>
    <x v="202"/>
    <x v="9"/>
    <s v="Medium"/>
    <n v="49"/>
    <n v="10.039387755102041"/>
    <n v="491.93"/>
    <n v="6.22"/>
    <n v="498.15000000000003"/>
    <n v="4.7610000000000001"/>
    <n v="23.420787300000001"/>
    <s v="Regular Air"/>
    <x v="2"/>
    <s v="Small Business"/>
    <x v="0"/>
    <x v="0"/>
    <s v="Small Box"/>
    <d v="2009-02-21T00:00:00"/>
  </r>
  <r>
    <n v="134"/>
    <x v="203"/>
    <x v="11"/>
    <s v="Not Specified"/>
    <n v="11"/>
    <n v="102.96363636363635"/>
    <n v="1132.5999999999999"/>
    <n v="35"/>
    <n v="1167.5999999999999"/>
    <n v="3.5455000000000001"/>
    <n v="40.156332999999997"/>
    <s v="Regular Air"/>
    <x v="1"/>
    <s v="Home Office"/>
    <x v="2"/>
    <x v="10"/>
    <s v="Large Box"/>
    <d v="2012-05-02T00:00:00"/>
  </r>
  <r>
    <n v="4387"/>
    <x v="204"/>
    <x v="7"/>
    <s v="Critical"/>
    <n v="4"/>
    <n v="160.05250000000001"/>
    <n v="640.21"/>
    <n v="39.25"/>
    <n v="679.46"/>
    <n v="4.7610000000000001"/>
    <n v="30.480398100000002"/>
    <s v="Delivery Truck"/>
    <x v="1"/>
    <s v="Corporate"/>
    <x v="0"/>
    <x v="9"/>
    <s v="Jumbo Box"/>
    <d v="2011-10-23T00:00:00"/>
  </r>
  <r>
    <n v="29475"/>
    <x v="205"/>
    <x v="9"/>
    <s v="High"/>
    <n v="49"/>
    <n v="4.7983673469387753"/>
    <n v="235.12"/>
    <n v="3.05"/>
    <n v="238.17000000000002"/>
    <n v="4.7610000000000001"/>
    <n v="11.1940632"/>
    <s v="Regular Air"/>
    <x v="1"/>
    <s v="Home Office"/>
    <x v="0"/>
    <x v="0"/>
    <s v="Small Pack"/>
    <d v="2010-02-24T00:00:00"/>
  </r>
  <r>
    <n v="16257"/>
    <x v="140"/>
    <x v="4"/>
    <s v="Not Specified"/>
    <n v="16"/>
    <n v="6.4206250000000002"/>
    <n v="102.73"/>
    <n v="2.5"/>
    <n v="105.23"/>
    <n v="3.5455000000000001"/>
    <n v="3.6422921500000003"/>
    <s v="Regular Air"/>
    <x v="0"/>
    <s v="Home Office"/>
    <x v="2"/>
    <x v="12"/>
    <s v="Small Box"/>
    <d v="2012-05-06T00:00:00"/>
  </r>
  <r>
    <n v="35875"/>
    <x v="206"/>
    <x v="5"/>
    <s v="High"/>
    <n v="31"/>
    <n v="11.255483870967742"/>
    <n v="348.92"/>
    <n v="3.37"/>
    <n v="352.29"/>
    <n v="3.5455000000000001"/>
    <n v="12.370958600000002"/>
    <s v="Regular Air"/>
    <x v="0"/>
    <s v="Corporate"/>
    <x v="2"/>
    <x v="7"/>
    <s v="Small Pack"/>
    <d v="2011-06-14T00:00:00"/>
  </r>
  <r>
    <n v="7783"/>
    <x v="207"/>
    <x v="3"/>
    <s v="Medium"/>
    <n v="3"/>
    <n v="10.450000000000001"/>
    <n v="31.35"/>
    <n v="5.6"/>
    <n v="36.950000000000003"/>
    <n v="3.5455000000000001"/>
    <n v="1.1115142499999999"/>
    <s v="Regular Air"/>
    <x v="8"/>
    <s v="Corporate"/>
    <x v="2"/>
    <x v="6"/>
    <s v="Small Box"/>
    <d v="2012-01-13T00:00:00"/>
  </r>
  <r>
    <n v="37124"/>
    <x v="77"/>
    <x v="0"/>
    <s v="Low"/>
    <n v="33"/>
    <n v="642.59090909090912"/>
    <n v="21205.5"/>
    <n v="24.49"/>
    <n v="21229.99"/>
    <n v="5.3265000000000002"/>
    <n v="1129.5109575000001"/>
    <s v="Regular Air"/>
    <x v="8"/>
    <s v="Corporate"/>
    <x v="1"/>
    <x v="8"/>
    <s v="Large Box"/>
    <d v="2012-04-01T00:00:00"/>
  </r>
  <r>
    <n v="55460"/>
    <x v="208"/>
    <x v="4"/>
    <s v="High"/>
    <n v="49"/>
    <n v="39.691224489795914"/>
    <n v="1944.87"/>
    <n v="4.5"/>
    <n v="1949.37"/>
    <n v="3.5455000000000001"/>
    <n v="68.955365849999993"/>
    <s v="Regular Air"/>
    <x v="10"/>
    <s v="Home Office"/>
    <x v="2"/>
    <x v="16"/>
    <s v="Small Box"/>
    <d v="2012-05-28T00:00:00"/>
  </r>
  <r>
    <n v="8768"/>
    <x v="209"/>
    <x v="8"/>
    <s v="High"/>
    <n v="44"/>
    <n v="55.055465909090913"/>
    <n v="2422.4405000000002"/>
    <n v="5.31"/>
    <n v="2427.7505000000001"/>
    <n v="5.3265000000000002"/>
    <n v="129.03129323250002"/>
    <s v="Regular Air"/>
    <x v="5"/>
    <s v="Small Business"/>
    <x v="1"/>
    <x v="1"/>
    <s v="Small Box"/>
    <d v="2011-08-19T00:00:00"/>
  </r>
  <r>
    <n v="13088"/>
    <x v="210"/>
    <x v="11"/>
    <s v="Not Specified"/>
    <n v="46"/>
    <n v="4.0852173913043472"/>
    <n v="187.92"/>
    <n v="49"/>
    <n v="236.92"/>
    <n v="3.5455000000000001"/>
    <n v="6.6627035999999995"/>
    <s v="Regular Air"/>
    <x v="1"/>
    <s v="Corporate"/>
    <x v="2"/>
    <x v="16"/>
    <s v="Large Box"/>
    <d v="2010-04-24T00:00:00"/>
  </r>
  <r>
    <n v="55300"/>
    <x v="202"/>
    <x v="9"/>
    <s v="High"/>
    <n v="31"/>
    <n v="11.305806451612904"/>
    <n v="350.48"/>
    <n v="13.04"/>
    <n v="363.52000000000004"/>
    <n v="4.7610000000000001"/>
    <n v="16.686352800000002"/>
    <s v="Regular Air"/>
    <x v="1"/>
    <s v="Consumer"/>
    <x v="0"/>
    <x v="0"/>
    <s v="Large Box"/>
    <d v="2009-02-22T00:00:00"/>
  </r>
  <r>
    <n v="24580"/>
    <x v="211"/>
    <x v="5"/>
    <s v="High"/>
    <n v="14"/>
    <n v="2.6007142857142855"/>
    <n v="36.409999999999997"/>
    <n v="4.57"/>
    <n v="40.98"/>
    <n v="4.7610000000000001"/>
    <n v="1.7334801"/>
    <s v="Regular Air"/>
    <x v="0"/>
    <s v="Corporate"/>
    <x v="0"/>
    <x v="0"/>
    <s v="Small Pack"/>
    <d v="2012-06-25T00:00:00"/>
  </r>
  <r>
    <n v="2467"/>
    <x v="212"/>
    <x v="1"/>
    <s v="Not Specified"/>
    <n v="30"/>
    <n v="138.249"/>
    <n v="4147.47"/>
    <n v="17.850000000000001"/>
    <n v="4165.3200000000006"/>
    <n v="5.3265000000000002"/>
    <n v="220.91498955000003"/>
    <s v="Delivery Truck"/>
    <x v="4"/>
    <s v="Corporate"/>
    <x v="1"/>
    <x v="11"/>
    <s v="Jumbo Drum"/>
    <d v="2011-07-16T00:00:00"/>
  </r>
  <r>
    <n v="36675"/>
    <x v="213"/>
    <x v="1"/>
    <s v="High"/>
    <n v="39"/>
    <n v="2.8997435897435899"/>
    <n v="113.09"/>
    <n v="0.81"/>
    <n v="113.9"/>
    <n v="3.5455000000000001"/>
    <n v="4.0096059500000001"/>
    <s v="Regular Air"/>
    <x v="1"/>
    <s v="Small Business"/>
    <x v="2"/>
    <x v="2"/>
    <s v="Wrap Bag"/>
    <d v="2011-07-06T00:00:00"/>
  </r>
  <r>
    <n v="19811"/>
    <x v="214"/>
    <x v="8"/>
    <s v="Low"/>
    <n v="49"/>
    <n v="9.1971428571428575"/>
    <n v="450.66"/>
    <n v="6.14"/>
    <n v="456.8"/>
    <n v="3.5455000000000001"/>
    <n v="15.978150300000003"/>
    <s v="Express Air"/>
    <x v="4"/>
    <s v="Corporate"/>
    <x v="2"/>
    <x v="7"/>
    <s v="Small Pack"/>
    <d v="2011-08-13T00:00:00"/>
  </r>
  <r>
    <n v="47520"/>
    <x v="152"/>
    <x v="7"/>
    <s v="Not Specified"/>
    <n v="47"/>
    <n v="19.68723404255319"/>
    <n v="925.3"/>
    <n v="5.77"/>
    <n v="931.06999999999994"/>
    <n v="3.5455000000000001"/>
    <n v="32.806511499999999"/>
    <s v="Regular Air"/>
    <x v="9"/>
    <s v="Consumer"/>
    <x v="2"/>
    <x v="5"/>
    <s v="Small Box"/>
    <d v="2009-10-09T00:00:00"/>
  </r>
  <r>
    <n v="13440"/>
    <x v="44"/>
    <x v="7"/>
    <s v="Not Specified"/>
    <n v="22"/>
    <n v="44.173636363636369"/>
    <n v="971.82"/>
    <n v="1.99"/>
    <n v="973.81000000000006"/>
    <n v="5.3265000000000002"/>
    <n v="51.763992300000012"/>
    <s v="Regular Air"/>
    <x v="1"/>
    <s v="Consumer"/>
    <x v="1"/>
    <x v="4"/>
    <s v="Small Pack"/>
    <d v="2010-10-15T00:00:00"/>
  </r>
  <r>
    <n v="28805"/>
    <x v="215"/>
    <x v="11"/>
    <s v="Medium"/>
    <n v="14"/>
    <n v="6.9950000000000001"/>
    <n v="97.93"/>
    <n v="49"/>
    <n v="146.93"/>
    <n v="3.5455000000000001"/>
    <n v="3.4721081500000004"/>
    <s v="Regular Air"/>
    <x v="1"/>
    <s v="Corporate"/>
    <x v="2"/>
    <x v="16"/>
    <s v="Large Box"/>
    <d v="2011-04-04T00:00:00"/>
  </r>
  <r>
    <n v="37543"/>
    <x v="85"/>
    <x v="2"/>
    <s v="Medium"/>
    <n v="6"/>
    <n v="40.30833333333333"/>
    <n v="241.85"/>
    <n v="13.89"/>
    <n v="255.74"/>
    <n v="3.5455000000000001"/>
    <n v="8.574791750000001"/>
    <s v="Regular Air"/>
    <x v="3"/>
    <s v="Home Office"/>
    <x v="2"/>
    <x v="2"/>
    <s v="Wrap Bag"/>
    <d v="2012-01-01T00:00:00"/>
  </r>
  <r>
    <n v="11714"/>
    <x v="216"/>
    <x v="8"/>
    <s v="Critical"/>
    <n v="1"/>
    <n v="3501.79"/>
    <n v="3501.79"/>
    <n v="8.73"/>
    <n v="3510.52"/>
    <n v="5.3265000000000002"/>
    <n v="186.52284435000001"/>
    <s v="Delivery Truck"/>
    <x v="3"/>
    <s v="Corporate"/>
    <x v="1"/>
    <x v="11"/>
    <s v="Jumbo Box"/>
    <d v="2009-08-05T00:00:00"/>
  </r>
  <r>
    <n v="9093"/>
    <x v="217"/>
    <x v="2"/>
    <s v="Medium"/>
    <n v="36"/>
    <n v="7.4597222222222221"/>
    <n v="268.55"/>
    <n v="2.83"/>
    <n v="271.38"/>
    <n v="5.3265000000000002"/>
    <n v="14.304315750000001"/>
    <s v="Regular Air"/>
    <x v="3"/>
    <s v="Consumer"/>
    <x v="1"/>
    <x v="4"/>
    <s v="Small Pack"/>
    <d v="2011-12-09T00:00:00"/>
  </r>
  <r>
    <n v="59271"/>
    <x v="218"/>
    <x v="11"/>
    <s v="Not Specified"/>
    <n v="40"/>
    <n v="15.759499999999999"/>
    <n v="630.38"/>
    <n v="13.32"/>
    <n v="643.70000000000005"/>
    <n v="3.5455000000000001"/>
    <n v="22.350122900000002"/>
    <s v="Express Air"/>
    <x v="10"/>
    <s v="Corporate"/>
    <x v="2"/>
    <x v="16"/>
    <s v="Small Box"/>
    <d v="2011-04-26T00:00:00"/>
  </r>
  <r>
    <n v="40005"/>
    <x v="219"/>
    <x v="1"/>
    <s v="High"/>
    <n v="9"/>
    <n v="14.492222222222223"/>
    <n v="130.43"/>
    <n v="4.51"/>
    <n v="134.94"/>
    <n v="3.5455000000000001"/>
    <n v="4.6243956500000003"/>
    <s v="Regular Air"/>
    <x v="4"/>
    <s v="Small Business"/>
    <x v="2"/>
    <x v="10"/>
    <s v="Small Box"/>
    <d v="2010-07-25T00:00:00"/>
  </r>
  <r>
    <n v="29505"/>
    <x v="220"/>
    <x v="2"/>
    <s v="Medium"/>
    <n v="22"/>
    <n v="2.0550000000000002"/>
    <n v="45.21"/>
    <n v="0.7"/>
    <n v="45.910000000000004"/>
    <n v="3.5455000000000001"/>
    <n v="1.6029205500000001"/>
    <s v="Express Air"/>
    <x v="3"/>
    <s v="Home Office"/>
    <x v="2"/>
    <x v="2"/>
    <s v="Wrap Bag"/>
    <d v="2012-12-28T00:00:00"/>
  </r>
  <r>
    <n v="16674"/>
    <x v="113"/>
    <x v="11"/>
    <s v="Low"/>
    <n v="49"/>
    <n v="39.98836734693878"/>
    <n v="1959.43"/>
    <n v="4.62"/>
    <n v="1964.05"/>
    <n v="3.5455000000000001"/>
    <n v="69.47159065000001"/>
    <s v="Regular Air"/>
    <x v="9"/>
    <s v="Small Business"/>
    <x v="2"/>
    <x v="16"/>
    <s v="Small Box"/>
    <d v="2011-05-06T00:00:00"/>
  </r>
  <r>
    <n v="37862"/>
    <x v="165"/>
    <x v="3"/>
    <s v="Not Specified"/>
    <n v="27"/>
    <n v="59.380370370370372"/>
    <n v="1603.27"/>
    <n v="3.99"/>
    <n v="1607.26"/>
    <n v="3.5455000000000001"/>
    <n v="56.843937850000003"/>
    <s v="Regular Air"/>
    <x v="1"/>
    <s v="Corporate"/>
    <x v="2"/>
    <x v="16"/>
    <s v="Small Box"/>
    <d v="2009-01-15T00:00:00"/>
  </r>
  <r>
    <n v="9088"/>
    <x v="39"/>
    <x v="5"/>
    <s v="Critical"/>
    <n v="50"/>
    <n v="307.67400000000004"/>
    <n v="15383.7"/>
    <n v="19.989999999999998"/>
    <n v="15403.69"/>
    <n v="3.5455000000000001"/>
    <n v="545.42908350000005"/>
    <s v="Regular Air"/>
    <x v="1"/>
    <s v="Home Office"/>
    <x v="2"/>
    <x v="6"/>
    <s v="Small Box"/>
    <d v="2009-06-24T00:00:00"/>
  </r>
  <r>
    <n v="46243"/>
    <x v="221"/>
    <x v="3"/>
    <s v="Low"/>
    <n v="1"/>
    <n v="3.63"/>
    <n v="3.63"/>
    <n v="0.7"/>
    <n v="4.33"/>
    <n v="3.5455000000000001"/>
    <n v="0.12870165"/>
    <s v="Regular Air"/>
    <x v="1"/>
    <s v="Corporate"/>
    <x v="2"/>
    <x v="2"/>
    <s v="Wrap Bag"/>
    <d v="2012-01-29T00:00:00"/>
  </r>
  <r>
    <n v="51109"/>
    <x v="222"/>
    <x v="6"/>
    <s v="High"/>
    <n v="28"/>
    <n v="4.0017857142857141"/>
    <n v="112.05"/>
    <n v="1.3"/>
    <n v="113.35"/>
    <n v="3.5455000000000001"/>
    <n v="3.97273275"/>
    <s v="Regular Air"/>
    <x v="1"/>
    <s v="Home Office"/>
    <x v="2"/>
    <x v="5"/>
    <s v="Wrap Bag"/>
    <d v="2012-11-10T00:00:00"/>
  </r>
  <r>
    <n v="25443"/>
    <x v="223"/>
    <x v="10"/>
    <s v="Medium"/>
    <n v="33"/>
    <n v="17.28"/>
    <n v="570.24"/>
    <n v="11.28"/>
    <n v="581.52"/>
    <n v="5.3265000000000002"/>
    <n v="30.373833600000001"/>
    <s v="Regular Air"/>
    <x v="6"/>
    <s v="Corporate"/>
    <x v="1"/>
    <x v="11"/>
    <s v="Medium Box"/>
    <d v="2012-09-22T00:00:00"/>
  </r>
  <r>
    <n v="16128"/>
    <x v="224"/>
    <x v="4"/>
    <s v="High"/>
    <n v="46"/>
    <n v="64.536086956521743"/>
    <n v="2968.66"/>
    <n v="14.48"/>
    <n v="2983.14"/>
    <n v="4.7610000000000001"/>
    <n v="141.33790260000001"/>
    <s v="Regular Air"/>
    <x v="6"/>
    <s v="Corporate"/>
    <x v="0"/>
    <x v="0"/>
    <s v="Small Box"/>
    <d v="2011-05-08T00:00:00"/>
  </r>
  <r>
    <n v="44519"/>
    <x v="225"/>
    <x v="4"/>
    <s v="High"/>
    <n v="48"/>
    <n v="4.67875"/>
    <n v="224.58"/>
    <n v="5.42"/>
    <n v="230"/>
    <n v="3.5455000000000001"/>
    <n v="7.9624839000000005"/>
    <s v="Regular Air"/>
    <x v="2"/>
    <s v="Corporate"/>
    <x v="2"/>
    <x v="6"/>
    <s v="Small Box"/>
    <d v="2010-05-20T00:00:00"/>
  </r>
  <r>
    <n v="40134"/>
    <x v="226"/>
    <x v="7"/>
    <s v="Low"/>
    <n v="10"/>
    <n v="10.937000000000001"/>
    <n v="109.37"/>
    <n v="4.5"/>
    <n v="113.87"/>
    <n v="3.5455000000000001"/>
    <n v="3.8777133500000001"/>
    <s v="Regular Air"/>
    <x v="0"/>
    <s v="Small Business"/>
    <x v="2"/>
    <x v="16"/>
    <s v="Small Box"/>
    <d v="2011-10-16T00:00:00"/>
  </r>
  <r>
    <n v="28835"/>
    <x v="227"/>
    <x v="0"/>
    <s v="Not Specified"/>
    <n v="1"/>
    <n v="184.18"/>
    <n v="184.18"/>
    <n v="19.989999999999998"/>
    <n v="204.17000000000002"/>
    <n v="3.5455000000000001"/>
    <n v="6.5301019000000009"/>
    <s v="Regular Air"/>
    <x v="4"/>
    <s v="Small Business"/>
    <x v="2"/>
    <x v="10"/>
    <s v="Small Box"/>
    <d v="2012-04-02T00:00:00"/>
  </r>
  <r>
    <n v="34979"/>
    <x v="228"/>
    <x v="10"/>
    <s v="Critical"/>
    <n v="15"/>
    <n v="40.664666666666669"/>
    <n v="609.97"/>
    <n v="1.99"/>
    <n v="611.96"/>
    <n v="5.3265000000000002"/>
    <n v="32.490052050000003"/>
    <s v="Regular Air"/>
    <x v="5"/>
    <s v="Small Business"/>
    <x v="1"/>
    <x v="4"/>
    <s v="Small Pack"/>
    <d v="2010-09-30T00:00:00"/>
  </r>
  <r>
    <n v="55013"/>
    <x v="229"/>
    <x v="1"/>
    <s v="Low"/>
    <n v="14"/>
    <n v="23.043571428571429"/>
    <n v="322.61"/>
    <n v="5.53"/>
    <n v="328.14"/>
    <n v="3.5455000000000001"/>
    <n v="11.43813755"/>
    <s v="Regular Air"/>
    <x v="4"/>
    <s v="Home Office"/>
    <x v="2"/>
    <x v="2"/>
    <s v="Small Pack"/>
    <d v="2011-07-17T00:00:00"/>
  </r>
  <r>
    <n v="32323"/>
    <x v="1"/>
    <x v="1"/>
    <s v="High"/>
    <n v="3"/>
    <n v="25.27"/>
    <n v="75.81"/>
    <n v="8.18"/>
    <n v="83.990000000000009"/>
    <n v="3.5455000000000001"/>
    <n v="2.6878435500000002"/>
    <s v="Regular Air"/>
    <x v="1"/>
    <s v="Small Business"/>
    <x v="2"/>
    <x v="5"/>
    <s v="Small Box"/>
    <d v="2010-07-23T00:00:00"/>
  </r>
  <r>
    <n v="17668"/>
    <x v="230"/>
    <x v="6"/>
    <s v="Medium"/>
    <n v="49"/>
    <n v="17.324897959183673"/>
    <n v="848.92"/>
    <n v="1.99"/>
    <n v="850.91"/>
    <n v="5.3265000000000002"/>
    <n v="45.217723800000002"/>
    <s v="Regular Air"/>
    <x v="1"/>
    <s v="Corporate"/>
    <x v="1"/>
    <x v="4"/>
    <s v="Small Pack"/>
    <d v="2009-11-27T00:00:00"/>
  </r>
  <r>
    <n v="44678"/>
    <x v="231"/>
    <x v="7"/>
    <s v="Low"/>
    <n v="4"/>
    <n v="1.89"/>
    <n v="7.56"/>
    <n v="0.76"/>
    <n v="8.32"/>
    <n v="3.5455000000000001"/>
    <n v="0.26803979999999999"/>
    <s v="Regular Air"/>
    <x v="6"/>
    <s v="Small Business"/>
    <x v="2"/>
    <x v="14"/>
    <s v="Wrap Bag"/>
    <d v="2012-10-15T00:00:00"/>
  </r>
  <r>
    <n v="34209"/>
    <x v="232"/>
    <x v="8"/>
    <s v="High"/>
    <n v="48"/>
    <n v="14.696666666666667"/>
    <n v="705.44"/>
    <n v="5.3"/>
    <n v="710.74"/>
    <n v="4.7610000000000001"/>
    <n v="33.585998400000001"/>
    <s v="Regular Air"/>
    <x v="1"/>
    <s v="Corporate"/>
    <x v="0"/>
    <x v="0"/>
    <s v="Wrap Bag"/>
    <d v="2010-08-26T00:00:00"/>
  </r>
  <r>
    <n v="802"/>
    <x v="233"/>
    <x v="3"/>
    <s v="Critical"/>
    <n v="33"/>
    <n v="11.472727272727273"/>
    <n v="378.6"/>
    <n v="5.63"/>
    <n v="384.23"/>
    <n v="3.5455000000000001"/>
    <n v="13.423263000000002"/>
    <s v="Regular Air"/>
    <x v="1"/>
    <s v="Corporate"/>
    <x v="2"/>
    <x v="6"/>
    <s v="Small Box"/>
    <d v="2011-01-06T00:00:00"/>
  </r>
  <r>
    <n v="23489"/>
    <x v="234"/>
    <x v="8"/>
    <s v="High"/>
    <n v="42"/>
    <n v="47.728571428571428"/>
    <n v="2004.6"/>
    <n v="3.61"/>
    <n v="2008.2099999999998"/>
    <n v="5.3265000000000002"/>
    <n v="106.77501899999999"/>
    <s v="Express Air"/>
    <x v="1"/>
    <s v="Corporate"/>
    <x v="1"/>
    <x v="4"/>
    <s v="Small Pack"/>
    <d v="2012-08-28T00:00:00"/>
  </r>
  <r>
    <n v="9602"/>
    <x v="36"/>
    <x v="6"/>
    <s v="Critical"/>
    <n v="15"/>
    <n v="114.84333333333333"/>
    <n v="1722.65"/>
    <n v="51.42"/>
    <n v="1774.0700000000002"/>
    <n v="4.7610000000000001"/>
    <n v="82.015366499999999"/>
    <s v="Delivery Truck"/>
    <x v="12"/>
    <s v="Consumer"/>
    <x v="0"/>
    <x v="15"/>
    <s v="Jumbo Box"/>
    <d v="2012-11-11T00:00:00"/>
  </r>
  <r>
    <n v="22755"/>
    <x v="235"/>
    <x v="0"/>
    <s v="Medium"/>
    <n v="45"/>
    <n v="5.3466666666666667"/>
    <n v="240.6"/>
    <n v="2.99"/>
    <n v="243.59"/>
    <n v="3.5455000000000001"/>
    <n v="8.5304729999999989"/>
    <s v="Regular Air"/>
    <x v="0"/>
    <s v="Home Office"/>
    <x v="2"/>
    <x v="6"/>
    <s v="Small Box"/>
    <d v="2009-04-01T00:00:00"/>
  </r>
  <r>
    <n v="12773"/>
    <x v="236"/>
    <x v="3"/>
    <s v="Low"/>
    <n v="19"/>
    <n v="6.8773684210526307"/>
    <n v="130.66999999999999"/>
    <n v="7.86"/>
    <n v="138.53"/>
    <n v="3.5455000000000001"/>
    <n v="4.6329048500000001"/>
    <s v="Regular Air"/>
    <x v="7"/>
    <s v="Corporate"/>
    <x v="2"/>
    <x v="5"/>
    <s v="Small Box"/>
    <d v="2011-01-16T00:00:00"/>
  </r>
  <r>
    <n v="58051"/>
    <x v="237"/>
    <x v="0"/>
    <s v="High"/>
    <n v="6"/>
    <n v="42.766666666666673"/>
    <n v="256.60000000000002"/>
    <n v="7.12"/>
    <n v="263.72000000000003"/>
    <n v="5.3265000000000002"/>
    <n v="13.667799000000002"/>
    <s v="Regular Air"/>
    <x v="1"/>
    <s v="Corporate"/>
    <x v="1"/>
    <x v="4"/>
    <s v="Small Box"/>
    <d v="2012-03-22T00:00:00"/>
  </r>
  <r>
    <n v="33473"/>
    <x v="233"/>
    <x v="3"/>
    <s v="Low"/>
    <n v="50"/>
    <n v="12.0044"/>
    <n v="600.22"/>
    <n v="3.14"/>
    <n v="603.36"/>
    <n v="3.5455000000000001"/>
    <n v="21.2808001"/>
    <s v="Regular Air"/>
    <x v="6"/>
    <s v="Corporate"/>
    <x v="2"/>
    <x v="7"/>
    <s v="Small Pack"/>
    <d v="2011-01-04T00:00:00"/>
  </r>
  <r>
    <n v="20069"/>
    <x v="238"/>
    <x v="10"/>
    <s v="Critical"/>
    <n v="6"/>
    <n v="41.19166666666667"/>
    <n v="247.15"/>
    <n v="18.98"/>
    <n v="266.13"/>
    <n v="4.7610000000000001"/>
    <n v="11.766811500000001"/>
    <s v="Regular Air"/>
    <x v="8"/>
    <s v="Corporate"/>
    <x v="0"/>
    <x v="0"/>
    <s v="Small Box"/>
    <d v="2009-09-28T00:00:00"/>
  </r>
  <r>
    <n v="48868"/>
    <x v="187"/>
    <x v="5"/>
    <s v="Not Specified"/>
    <n v="43"/>
    <n v="159.57801162790699"/>
    <n v="6861.8545000000004"/>
    <n v="3.99"/>
    <n v="6865.8445000000002"/>
    <n v="5.3265000000000002"/>
    <n v="365.49667994250007"/>
    <s v="Regular Air"/>
    <x v="6"/>
    <s v="Corporate"/>
    <x v="1"/>
    <x v="1"/>
    <s v="Small Box"/>
    <d v="2012-06-14T00:00:00"/>
  </r>
  <r>
    <n v="34180"/>
    <x v="239"/>
    <x v="10"/>
    <s v="High"/>
    <n v="2"/>
    <n v="13.5"/>
    <n v="27"/>
    <n v="8.09"/>
    <n v="35.090000000000003"/>
    <n v="3.5455000000000001"/>
    <n v="0.95728499999999994"/>
    <s v="Express Air"/>
    <x v="8"/>
    <s v="Corporate"/>
    <x v="2"/>
    <x v="5"/>
    <s v="Small Box"/>
    <d v="2011-09-03T00:00:00"/>
  </r>
  <r>
    <n v="36257"/>
    <x v="240"/>
    <x v="9"/>
    <s v="High"/>
    <n v="43"/>
    <n v="20.802558139534884"/>
    <n v="894.51"/>
    <n v="1.99"/>
    <n v="896.5"/>
    <n v="5.3265000000000002"/>
    <n v="47.646075150000009"/>
    <s v="Regular Air"/>
    <x v="5"/>
    <s v="Small Business"/>
    <x v="1"/>
    <x v="4"/>
    <s v="Small Pack"/>
    <d v="2012-02-29T00:00:00"/>
  </r>
  <r>
    <n v="25315"/>
    <x v="241"/>
    <x v="2"/>
    <s v="Low"/>
    <n v="36"/>
    <n v="35.564999999999998"/>
    <n v="1280.3399999999999"/>
    <n v="45.51"/>
    <n v="1325.85"/>
    <n v="4.7610000000000001"/>
    <n v="60.956987399999996"/>
    <s v="Delivery Truck"/>
    <x v="7"/>
    <s v="Consumer"/>
    <x v="0"/>
    <x v="9"/>
    <s v="Jumbo Box"/>
    <d v="2010-12-04T00:00:00"/>
  </r>
  <r>
    <n v="50469"/>
    <x v="242"/>
    <x v="5"/>
    <s v="Not Specified"/>
    <n v="44"/>
    <n v="19.072500000000002"/>
    <n v="839.19"/>
    <n v="8.51"/>
    <n v="847.7"/>
    <n v="5.3265000000000002"/>
    <n v="44.699455350000008"/>
    <s v="Regular Air"/>
    <x v="8"/>
    <s v="Consumer"/>
    <x v="1"/>
    <x v="11"/>
    <s v="Medium Box"/>
    <d v="2010-06-20T00:00:00"/>
  </r>
  <r>
    <n v="69"/>
    <x v="243"/>
    <x v="5"/>
    <s v="Not Specified"/>
    <n v="42"/>
    <n v="28.23952380952381"/>
    <n v="1186.06"/>
    <n v="3.92"/>
    <n v="1189.98"/>
    <n v="4.7610000000000001"/>
    <n v="56.468316600000001"/>
    <s v="Regular Air"/>
    <x v="6"/>
    <s v="Corporate"/>
    <x v="0"/>
    <x v="0"/>
    <s v="Small Pack"/>
    <d v="2009-06-05T00:00:00"/>
  </r>
  <r>
    <n v="25479"/>
    <x v="244"/>
    <x v="11"/>
    <s v="Critical"/>
    <n v="3"/>
    <n v="70.167500000000004"/>
    <n v="210.5025"/>
    <n v="1.25"/>
    <n v="211.7525"/>
    <n v="5.3265000000000002"/>
    <n v="11.2124156625"/>
    <s v="Regular Air"/>
    <x v="4"/>
    <s v="Corporate"/>
    <x v="1"/>
    <x v="1"/>
    <s v="Small Pack"/>
    <d v="2011-04-28T00:00:00"/>
  </r>
  <r>
    <n v="48615"/>
    <x v="245"/>
    <x v="2"/>
    <s v="Low"/>
    <n v="8"/>
    <n v="58.082500000000003"/>
    <n v="464.66"/>
    <n v="14.83"/>
    <n v="479.49"/>
    <n v="4.7610000000000001"/>
    <n v="22.122462600000002"/>
    <s v="Regular Air"/>
    <x v="1"/>
    <s v="Corporate"/>
    <x v="0"/>
    <x v="0"/>
    <s v="Small Box"/>
    <d v="2012-12-08T00:00:00"/>
  </r>
  <r>
    <n v="10629"/>
    <x v="246"/>
    <x v="10"/>
    <s v="Critical"/>
    <n v="14"/>
    <n v="7.0264285714285721"/>
    <n v="98.37"/>
    <n v="9.17"/>
    <n v="107.54"/>
    <n v="3.5455000000000001"/>
    <n v="3.4877083500000001"/>
    <s v="Express Air"/>
    <x v="4"/>
    <s v="Corporate"/>
    <x v="2"/>
    <x v="5"/>
    <s v="Small Box"/>
    <d v="2009-09-13T00:00:00"/>
  </r>
  <r>
    <n v="8834"/>
    <x v="247"/>
    <x v="6"/>
    <s v="High"/>
    <n v="1"/>
    <n v="16.73"/>
    <n v="16.73"/>
    <n v="4.9800000000000004"/>
    <n v="21.71"/>
    <n v="4.7610000000000001"/>
    <n v="0.79651530000000004"/>
    <s v="Regular Air"/>
    <x v="8"/>
    <s v="Consumer"/>
    <x v="0"/>
    <x v="0"/>
    <s v="Small Pack"/>
    <d v="2010-11-09T00:00:00"/>
  </r>
  <r>
    <n v="8833"/>
    <x v="248"/>
    <x v="4"/>
    <s v="Low"/>
    <n v="40"/>
    <n v="83.474500000000006"/>
    <n v="3338.98"/>
    <n v="35"/>
    <n v="3373.98"/>
    <n v="3.5455000000000001"/>
    <n v="118.38353590000001"/>
    <s v="Regular Air"/>
    <x v="11"/>
    <s v="Small Business"/>
    <x v="2"/>
    <x v="10"/>
    <s v="Large Box"/>
    <d v="2012-05-08T00:00:00"/>
  </r>
  <r>
    <n v="45217"/>
    <x v="249"/>
    <x v="10"/>
    <s v="Not Specified"/>
    <n v="40"/>
    <n v="169.7481875"/>
    <n v="6789.9274999999998"/>
    <n v="4.2"/>
    <n v="6794.1274999999996"/>
    <n v="5.3265000000000002"/>
    <n v="361.66548828749995"/>
    <s v="Regular Air"/>
    <x v="2"/>
    <s v="Consumer"/>
    <x v="1"/>
    <x v="1"/>
    <s v="Small Box"/>
    <d v="2010-09-02T00:00:00"/>
  </r>
  <r>
    <n v="33479"/>
    <x v="250"/>
    <x v="10"/>
    <s v="Critical"/>
    <n v="50"/>
    <n v="15.244000000000002"/>
    <n v="762.2"/>
    <n v="8.4"/>
    <n v="770.6"/>
    <n v="3.5455000000000001"/>
    <n v="27.023801000000002"/>
    <s v="Regular Air"/>
    <x v="5"/>
    <s v="Home Office"/>
    <x v="2"/>
    <x v="6"/>
    <s v="Small Box"/>
    <d v="2012-09-20T00:00:00"/>
  </r>
  <r>
    <n v="38341"/>
    <x v="159"/>
    <x v="4"/>
    <s v="Medium"/>
    <n v="5"/>
    <n v="12.85"/>
    <n v="64.25"/>
    <n v="4.8600000000000003"/>
    <n v="69.11"/>
    <n v="3.5455000000000001"/>
    <n v="2.2779837499999998"/>
    <s v="Regular Air"/>
    <x v="9"/>
    <s v="Corporate"/>
    <x v="2"/>
    <x v="5"/>
    <s v="Small Box"/>
    <d v="2009-05-20T00:00:00"/>
  </r>
  <r>
    <n v="12676"/>
    <x v="251"/>
    <x v="3"/>
    <s v="High"/>
    <n v="25"/>
    <n v="8.0424000000000007"/>
    <n v="201.06"/>
    <n v="7.96"/>
    <n v="209.02"/>
    <n v="4.7610000000000001"/>
    <n v="9.5724666000000003"/>
    <s v="Express Air"/>
    <x v="6"/>
    <s v="Home Office"/>
    <x v="0"/>
    <x v="0"/>
    <s v="Small Box"/>
    <d v="2009-01-16T00:00:00"/>
  </r>
  <r>
    <n v="13280"/>
    <x v="246"/>
    <x v="10"/>
    <s v="High"/>
    <n v="49"/>
    <n v="6.5052755102040818"/>
    <n v="318.75850000000003"/>
    <n v="5.03"/>
    <n v="323.7885"/>
    <n v="5.3265000000000002"/>
    <n v="16.978671502500003"/>
    <s v="Regular Air"/>
    <x v="2"/>
    <s v="Small Business"/>
    <x v="1"/>
    <x v="1"/>
    <s v="Medium Box"/>
    <d v="2009-09-12T00:00:00"/>
  </r>
  <r>
    <n v="53188"/>
    <x v="252"/>
    <x v="6"/>
    <s v="High"/>
    <n v="22"/>
    <n v="28.236818181818183"/>
    <n v="621.21"/>
    <n v="6.64"/>
    <n v="627.85"/>
    <n v="3.5455000000000001"/>
    <n v="22.025000550000001"/>
    <s v="Regular Air"/>
    <x v="4"/>
    <s v="Home Office"/>
    <x v="2"/>
    <x v="10"/>
    <s v="Small Box"/>
    <d v="2012-11-06T00:00:00"/>
  </r>
  <r>
    <n v="17024"/>
    <x v="253"/>
    <x v="7"/>
    <s v="Medium"/>
    <n v="31"/>
    <n v="45.217741935483872"/>
    <n v="1401.75"/>
    <n v="4.62"/>
    <n v="1406.37"/>
    <n v="3.5455000000000001"/>
    <n v="49.699046250000002"/>
    <s v="Regular Air"/>
    <x v="1"/>
    <s v="Corporate"/>
    <x v="2"/>
    <x v="16"/>
    <s v="Small Box"/>
    <d v="2009-10-15T00:00:00"/>
  </r>
  <r>
    <n v="58784"/>
    <x v="254"/>
    <x v="3"/>
    <s v="Medium"/>
    <n v="20"/>
    <n v="16.560499999999998"/>
    <n v="331.21"/>
    <n v="9.4"/>
    <n v="340.60999999999996"/>
    <n v="5.3265000000000002"/>
    <n v="17.64190065"/>
    <s v="Express Air"/>
    <x v="1"/>
    <s v="Corporate"/>
    <x v="1"/>
    <x v="11"/>
    <s v="Small Box"/>
    <d v="2009-01-20T00:00:00"/>
  </r>
  <r>
    <n v="11808"/>
    <x v="255"/>
    <x v="1"/>
    <s v="Not Specified"/>
    <n v="1"/>
    <n v="148.34399999999999"/>
    <n v="148.34399999999999"/>
    <n v="39.25"/>
    <n v="187.59399999999999"/>
    <n v="4.7610000000000001"/>
    <n v="7.0626578399999991"/>
    <s v="Delivery Truck"/>
    <x v="1"/>
    <s v="Corporate"/>
    <x v="0"/>
    <x v="9"/>
    <s v="Jumbo Box"/>
    <d v="2012-08-01T00:00:00"/>
  </r>
  <r>
    <n v="4389"/>
    <x v="256"/>
    <x v="4"/>
    <s v="Medium"/>
    <n v="35"/>
    <n v="5.1271428571428572"/>
    <n v="179.45"/>
    <n v="5.63"/>
    <n v="185.07999999999998"/>
    <n v="3.5455000000000001"/>
    <n v="6.3623997499999998"/>
    <s v="Regular Air"/>
    <x v="5"/>
    <s v="Corporate"/>
    <x v="2"/>
    <x v="6"/>
    <s v="Small Box"/>
    <d v="2009-05-06T00:00:00"/>
  </r>
  <r>
    <n v="40132"/>
    <x v="171"/>
    <x v="9"/>
    <s v="Low"/>
    <n v="36"/>
    <n v="130.51388888888889"/>
    <n v="4698.5"/>
    <n v="51.94"/>
    <n v="4750.4399999999996"/>
    <n v="4.7610000000000001"/>
    <n v="223.69558499999999"/>
    <s v="Delivery Truck"/>
    <x v="2"/>
    <s v="Corporate"/>
    <x v="0"/>
    <x v="9"/>
    <s v="Jumbo Box"/>
    <d v="2012-02-29T00:00:00"/>
  </r>
  <r>
    <n v="42081"/>
    <x v="257"/>
    <x v="3"/>
    <s v="Low"/>
    <n v="26"/>
    <n v="57.456076923076921"/>
    <n v="1493.8579999999999"/>
    <n v="8.8000000000000007"/>
    <n v="1502.6579999999999"/>
    <n v="5.3265000000000002"/>
    <n v="79.570346369999996"/>
    <s v="Regular Air"/>
    <x v="1"/>
    <s v="Small Business"/>
    <x v="1"/>
    <x v="1"/>
    <s v="Small Box"/>
    <d v="2011-01-15T00:00:00"/>
  </r>
  <r>
    <n v="11652"/>
    <x v="258"/>
    <x v="6"/>
    <s v="Not Specified"/>
    <n v="37"/>
    <n v="6.0491891891891889"/>
    <n v="223.82"/>
    <n v="10.39"/>
    <n v="234.20999999999998"/>
    <n v="3.5455000000000001"/>
    <n v="7.9355380999999996"/>
    <s v="Regular Air"/>
    <x v="1"/>
    <s v="Home Office"/>
    <x v="2"/>
    <x v="5"/>
    <s v="Small Box"/>
    <d v="2011-11-11T00:00:00"/>
  </r>
  <r>
    <n v="55937"/>
    <x v="259"/>
    <x v="3"/>
    <s v="Medium"/>
    <n v="10"/>
    <n v="39.277000000000001"/>
    <n v="392.77"/>
    <n v="7.12"/>
    <n v="399.89"/>
    <n v="5.3265000000000002"/>
    <n v="20.920894050000001"/>
    <s v="Regular Air"/>
    <x v="8"/>
    <s v="Small Business"/>
    <x v="1"/>
    <x v="4"/>
    <s v="Small Box"/>
    <d v="2009-01-28T00:00:00"/>
  </r>
  <r>
    <n v="8325"/>
    <x v="260"/>
    <x v="3"/>
    <s v="Critical"/>
    <n v="27"/>
    <n v="4.1692592592592588"/>
    <n v="112.57"/>
    <n v="0.94"/>
    <n v="113.50999999999999"/>
    <n v="3.5455000000000001"/>
    <n v="3.9911693500000003"/>
    <s v="Regular Air"/>
    <x v="3"/>
    <s v="Home Office"/>
    <x v="2"/>
    <x v="2"/>
    <s v="Wrap Bag"/>
    <d v="2009-01-17T00:00:00"/>
  </r>
  <r>
    <n v="46916"/>
    <x v="261"/>
    <x v="7"/>
    <s v="High"/>
    <n v="40"/>
    <n v="52.705249999999999"/>
    <n v="2108.21"/>
    <n v="19.989999999999998"/>
    <n v="2128.1999999999998"/>
    <n v="4.7610000000000001"/>
    <n v="100.37187810000002"/>
    <s v="Regular Air"/>
    <x v="10"/>
    <s v="Home Office"/>
    <x v="0"/>
    <x v="0"/>
    <s v="Small Box"/>
    <d v="2011-10-05T00:00:00"/>
  </r>
  <r>
    <n v="2050"/>
    <x v="86"/>
    <x v="5"/>
    <s v="Not Specified"/>
    <n v="25"/>
    <n v="21.6844"/>
    <n v="542.11"/>
    <n v="11.54"/>
    <n v="553.65"/>
    <n v="3.5455000000000001"/>
    <n v="19.220510050000001"/>
    <s v="Regular Air"/>
    <x v="10"/>
    <s v="Consumer"/>
    <x v="2"/>
    <x v="5"/>
    <s v="Small Box"/>
    <d v="2009-06-03T00:00:00"/>
  </r>
  <r>
    <n v="36932"/>
    <x v="262"/>
    <x v="1"/>
    <s v="Low"/>
    <n v="20"/>
    <n v="33.44"/>
    <n v="668.8"/>
    <n v="5.0999999999999996"/>
    <n v="673.9"/>
    <n v="3.5455000000000001"/>
    <n v="23.712304"/>
    <s v="Regular Air"/>
    <x v="8"/>
    <s v="Home Office"/>
    <x v="2"/>
    <x v="10"/>
    <s v="Small Box"/>
    <d v="2009-07-12T00:00:00"/>
  </r>
  <r>
    <n v="59780"/>
    <x v="263"/>
    <x v="9"/>
    <s v="Critical"/>
    <n v="21"/>
    <n v="322.71047619047619"/>
    <n v="6776.92"/>
    <n v="26.53"/>
    <n v="6803.45"/>
    <n v="5.3265000000000002"/>
    <n v="360.97264380000001"/>
    <s v="Delivery Truck"/>
    <x v="0"/>
    <s v="Home Office"/>
    <x v="1"/>
    <x v="11"/>
    <s v="Jumbo Drum"/>
    <d v="2010-02-20T00:00:00"/>
  </r>
  <r>
    <n v="32325"/>
    <x v="264"/>
    <x v="6"/>
    <s v="Critical"/>
    <n v="45"/>
    <n v="24.527333333333335"/>
    <n v="1103.73"/>
    <n v="7.58"/>
    <n v="1111.31"/>
    <n v="4.7610000000000001"/>
    <n v="52.548585300000006"/>
    <s v="Regular Air"/>
    <x v="5"/>
    <s v="Corporate"/>
    <x v="0"/>
    <x v="0"/>
    <s v="Small Box"/>
    <d v="2012-11-02T00:00:00"/>
  </r>
  <r>
    <n v="24450"/>
    <x v="40"/>
    <x v="1"/>
    <s v="Critical"/>
    <n v="37"/>
    <n v="11.982432432432432"/>
    <n v="443.35"/>
    <n v="4.9800000000000004"/>
    <n v="448.33000000000004"/>
    <n v="3.5455000000000001"/>
    <n v="15.71897425"/>
    <s v="Regular Air"/>
    <x v="0"/>
    <s v="Consumer"/>
    <x v="2"/>
    <x v="16"/>
    <s v="Small Box"/>
    <d v="2012-07-11T00:00:00"/>
  </r>
  <r>
    <n v="42310"/>
    <x v="265"/>
    <x v="1"/>
    <s v="Critical"/>
    <n v="20"/>
    <n v="168.08792499999998"/>
    <n v="3361.7584999999999"/>
    <n v="8.99"/>
    <n v="3370.7484999999997"/>
    <n v="5.3265000000000002"/>
    <n v="179.0640665025"/>
    <s v="Regular Air"/>
    <x v="6"/>
    <s v="Consumer"/>
    <x v="1"/>
    <x v="1"/>
    <s v="Small Box"/>
    <d v="2009-07-22T00:00:00"/>
  </r>
  <r>
    <n v="34497"/>
    <x v="266"/>
    <x v="0"/>
    <s v="Medium"/>
    <n v="25"/>
    <n v="23.624000000000002"/>
    <n v="590.6"/>
    <n v="8.18"/>
    <n v="598.78"/>
    <n v="3.5455000000000001"/>
    <n v="20.939723000000004"/>
    <s v="Regular Air"/>
    <x v="8"/>
    <s v="Consumer"/>
    <x v="2"/>
    <x v="5"/>
    <s v="Small Box"/>
    <d v="2009-03-12T00:00:00"/>
  </r>
  <r>
    <n v="23907"/>
    <x v="267"/>
    <x v="1"/>
    <s v="Not Specified"/>
    <n v="7"/>
    <n v="54.885714285714286"/>
    <n v="384.2"/>
    <n v="2.5"/>
    <n v="386.7"/>
    <n v="5.3265000000000002"/>
    <n v="20.464413"/>
    <s v="Regular Air"/>
    <x v="0"/>
    <s v="Corporate"/>
    <x v="1"/>
    <x v="1"/>
    <s v="Small Box"/>
    <d v="2011-07-14T00:00:00"/>
  </r>
  <r>
    <n v="9861"/>
    <x v="268"/>
    <x v="7"/>
    <s v="Low"/>
    <n v="47"/>
    <n v="15.035744680851062"/>
    <n v="706.68"/>
    <n v="5.45"/>
    <n v="712.13"/>
    <n v="3.5455000000000001"/>
    <n v="25.055339399999998"/>
    <s v="Regular Air"/>
    <x v="9"/>
    <s v="Corporate"/>
    <x v="2"/>
    <x v="2"/>
    <s v="Small Pack"/>
    <d v="2012-11-01T00:00:00"/>
  </r>
  <r>
    <n v="58883"/>
    <x v="269"/>
    <x v="8"/>
    <s v="Low"/>
    <n v="36"/>
    <n v="4.4877777777777776"/>
    <n v="161.56"/>
    <n v="0.99"/>
    <n v="162.55000000000001"/>
    <n v="3.5455000000000001"/>
    <n v="5.7281097999999995"/>
    <s v="Regular Air"/>
    <x v="6"/>
    <s v="Corporate"/>
    <x v="2"/>
    <x v="13"/>
    <s v="Small Box"/>
    <d v="2012-08-17T00:00:00"/>
  </r>
  <r>
    <n v="34852"/>
    <x v="270"/>
    <x v="10"/>
    <s v="Low"/>
    <n v="26"/>
    <n v="2.0742307692307693"/>
    <n v="53.93"/>
    <n v="1.49"/>
    <n v="55.42"/>
    <n v="3.5455000000000001"/>
    <n v="1.9120881500000002"/>
    <s v="Regular Air"/>
    <x v="0"/>
    <s v="Corporate"/>
    <x v="2"/>
    <x v="6"/>
    <s v="Small Box"/>
    <d v="2012-09-09T00:00:00"/>
  </r>
  <r>
    <n v="50145"/>
    <x v="271"/>
    <x v="9"/>
    <s v="High"/>
    <n v="9"/>
    <n v="50.977777777777781"/>
    <n v="458.8"/>
    <n v="6.77"/>
    <n v="465.57"/>
    <n v="4.7610000000000001"/>
    <n v="21.843468000000001"/>
    <s v="Regular Air"/>
    <x v="6"/>
    <s v="Corporate"/>
    <x v="0"/>
    <x v="0"/>
    <s v="Small Box"/>
    <d v="2011-02-26T00:00:00"/>
  </r>
  <r>
    <n v="57766"/>
    <x v="272"/>
    <x v="11"/>
    <s v="High"/>
    <n v="17"/>
    <n v="30.469411764705882"/>
    <n v="517.98"/>
    <n v="19.989999999999998"/>
    <n v="537.97"/>
    <n v="3.5455000000000001"/>
    <n v="18.364980899999999"/>
    <s v="Regular Air"/>
    <x v="5"/>
    <s v="Consumer"/>
    <x v="2"/>
    <x v="13"/>
    <s v="Small Box"/>
    <d v="2010-05-03T00:00:00"/>
  </r>
  <r>
    <n v="39649"/>
    <x v="273"/>
    <x v="7"/>
    <s v="High"/>
    <n v="9"/>
    <n v="7"/>
    <n v="63"/>
    <n v="5.46"/>
    <n v="68.459999999999994"/>
    <n v="3.5455000000000001"/>
    <n v="2.2336650000000002"/>
    <s v="Regular Air"/>
    <x v="0"/>
    <s v="Corporate"/>
    <x v="2"/>
    <x v="5"/>
    <s v="Small Box"/>
    <d v="2009-10-21T00:00:00"/>
  </r>
  <r>
    <n v="57415"/>
    <x v="274"/>
    <x v="0"/>
    <s v="Medium"/>
    <n v="6"/>
    <n v="16.919999999999998"/>
    <n v="101.52"/>
    <n v="5.41"/>
    <n v="106.92999999999999"/>
    <n v="3.5455000000000001"/>
    <n v="3.5993916000000001"/>
    <s v="Regular Air"/>
    <x v="1"/>
    <s v="Consumer"/>
    <x v="2"/>
    <x v="10"/>
    <s v="Small Box"/>
    <d v="2009-03-25T00:00:00"/>
  </r>
  <r>
    <n v="43330"/>
    <x v="108"/>
    <x v="11"/>
    <s v="Not Specified"/>
    <n v="40"/>
    <n v="55.143962500000001"/>
    <n v="2205.7584999999999"/>
    <n v="8.99"/>
    <n v="2214.7484999999997"/>
    <n v="5.3265000000000002"/>
    <n v="117.48972650249999"/>
    <s v="Regular Air"/>
    <x v="2"/>
    <s v="Home Office"/>
    <x v="1"/>
    <x v="1"/>
    <s v="Small Box"/>
    <d v="2009-04-28T00:00:00"/>
  </r>
  <r>
    <n v="1344"/>
    <x v="275"/>
    <x v="11"/>
    <s v="Low"/>
    <n v="18"/>
    <n v="137.82891666666669"/>
    <n v="2480.9205000000002"/>
    <n v="8.99"/>
    <n v="2489.9105"/>
    <n v="5.3265000000000002"/>
    <n v="132.1462304325"/>
    <s v="Regular Air"/>
    <x v="11"/>
    <s v="Corporate"/>
    <x v="1"/>
    <x v="1"/>
    <s v="Small Box"/>
    <d v="2012-04-19T00:00:00"/>
  </r>
  <r>
    <n v="30372"/>
    <x v="276"/>
    <x v="8"/>
    <s v="High"/>
    <n v="1"/>
    <n v="14.4"/>
    <n v="14.4"/>
    <n v="2.85"/>
    <n v="17.25"/>
    <n v="4.7610000000000001"/>
    <n v="0.68558400000000008"/>
    <s v="Regular Air"/>
    <x v="7"/>
    <s v="Corporate"/>
    <x v="0"/>
    <x v="0"/>
    <s v="Small Pack"/>
    <d v="2010-09-01T00:00:00"/>
  </r>
  <r>
    <n v="43494"/>
    <x v="277"/>
    <x v="3"/>
    <s v="Medium"/>
    <n v="2"/>
    <n v="1834.14"/>
    <n v="3668.28"/>
    <n v="13.99"/>
    <n v="3682.27"/>
    <n v="5.3265000000000002"/>
    <n v="195.3909342"/>
    <s v="Regular Air"/>
    <x v="0"/>
    <s v="Consumer"/>
    <x v="1"/>
    <x v="11"/>
    <s v="Medium Box"/>
    <d v="2012-01-04T00:00:00"/>
  </r>
  <r>
    <n v="36418"/>
    <x v="278"/>
    <x v="3"/>
    <s v="Not Specified"/>
    <n v="33"/>
    <n v="6.3006060606060599"/>
    <n v="207.92"/>
    <n v="6.97"/>
    <n v="214.89"/>
    <n v="3.5455000000000001"/>
    <n v="7.3718035999999998"/>
    <s v="Express Air"/>
    <x v="1"/>
    <s v="Corporate"/>
    <x v="2"/>
    <x v="6"/>
    <s v="Small Box"/>
    <d v="2012-01-28T00:00:00"/>
  </r>
  <r>
    <n v="3175"/>
    <x v="279"/>
    <x v="1"/>
    <s v="Low"/>
    <n v="23"/>
    <n v="154.50521739130434"/>
    <n v="3553.62"/>
    <n v="19.989999999999998"/>
    <n v="3573.6099999999997"/>
    <n v="3.5455000000000001"/>
    <n v="125.9935971"/>
    <s v="Regular Air"/>
    <x v="3"/>
    <s v="Small Business"/>
    <x v="2"/>
    <x v="10"/>
    <s v="Small Box"/>
    <d v="2009-07-16T00:00:00"/>
  </r>
  <r>
    <n v="24614"/>
    <x v="280"/>
    <x v="6"/>
    <s v="Low"/>
    <n v="33"/>
    <n v="49.836060606060606"/>
    <n v="1644.59"/>
    <n v="6.5"/>
    <n v="1651.09"/>
    <n v="5.3265000000000002"/>
    <n v="87.599086349999993"/>
    <s v="Regular Air"/>
    <x v="10"/>
    <s v="Home Office"/>
    <x v="1"/>
    <x v="4"/>
    <s v="Small Box"/>
    <d v="2009-11-28T00:00:00"/>
  </r>
  <r>
    <n v="14406"/>
    <x v="72"/>
    <x v="0"/>
    <s v="Medium"/>
    <n v="20"/>
    <n v="22.766999999999999"/>
    <n v="455.34"/>
    <n v="53.03"/>
    <n v="508.37"/>
    <n v="3.5455000000000001"/>
    <n v="16.144079699999999"/>
    <s v="Delivery Truck"/>
    <x v="9"/>
    <s v="Corporate"/>
    <x v="2"/>
    <x v="10"/>
    <s v="Jumbo Drum"/>
    <d v="2010-03-10T00:00:00"/>
  </r>
  <r>
    <n v="38466"/>
    <x v="281"/>
    <x v="8"/>
    <s v="Critical"/>
    <n v="15"/>
    <n v="7.032"/>
    <n v="105.48"/>
    <n v="7.37"/>
    <n v="112.85000000000001"/>
    <n v="3.5455000000000001"/>
    <n v="3.7397934000000004"/>
    <s v="Regular Air"/>
    <x v="1"/>
    <s v="Corporate"/>
    <x v="2"/>
    <x v="5"/>
    <s v="Small Box"/>
    <d v="2011-08-18T00:00:00"/>
  </r>
  <r>
    <n v="42692"/>
    <x v="282"/>
    <x v="2"/>
    <s v="Medium"/>
    <n v="42"/>
    <n v="6.6192857142857138"/>
    <n v="278.01"/>
    <n v="8.73"/>
    <n v="286.74"/>
    <n v="3.5455000000000001"/>
    <n v="9.8568445499999999"/>
    <s v="Regular Air"/>
    <x v="0"/>
    <s v="Small Business"/>
    <x v="2"/>
    <x v="5"/>
    <s v="Small Box"/>
    <d v="2011-12-21T00:00:00"/>
  </r>
  <r>
    <n v="28929"/>
    <x v="283"/>
    <x v="7"/>
    <s v="Medium"/>
    <n v="37"/>
    <n v="6.2424324324324321"/>
    <n v="230.97"/>
    <n v="8.19"/>
    <n v="239.16"/>
    <n v="3.5455000000000001"/>
    <n v="8.1890413500000001"/>
    <s v="Regular Air"/>
    <x v="6"/>
    <s v="Corporate"/>
    <x v="2"/>
    <x v="5"/>
    <s v="Small Box"/>
    <d v="2012-10-10T00:00:00"/>
  </r>
  <r>
    <n v="22882"/>
    <x v="284"/>
    <x v="10"/>
    <s v="Critical"/>
    <n v="10"/>
    <n v="7.1239999999999997"/>
    <n v="71.239999999999995"/>
    <n v="3.1"/>
    <n v="74.339999999999989"/>
    <n v="3.5455000000000001"/>
    <n v="2.5258141999999997"/>
    <s v="Regular Air"/>
    <x v="6"/>
    <s v="Home Office"/>
    <x v="2"/>
    <x v="5"/>
    <s v="Wrap Bag"/>
    <d v="2010-09-15T00:00:00"/>
  </r>
  <r>
    <n v="27330"/>
    <x v="109"/>
    <x v="10"/>
    <s v="Low"/>
    <n v="8"/>
    <n v="63.467500000000001"/>
    <n v="507.74"/>
    <n v="52.2"/>
    <n v="559.94000000000005"/>
    <n v="4.7610000000000001"/>
    <n v="24.173501399999999"/>
    <s v="Regular Air"/>
    <x v="0"/>
    <s v="Home Office"/>
    <x v="0"/>
    <x v="0"/>
    <s v="Medium Box"/>
    <d v="2009-09-16T00:00:00"/>
  </r>
  <r>
    <n v="44613"/>
    <x v="276"/>
    <x v="8"/>
    <s v="High"/>
    <n v="34"/>
    <n v="56.226176470588236"/>
    <n v="1911.69"/>
    <n v="5.15"/>
    <n v="1916.8400000000001"/>
    <n v="3.5455000000000001"/>
    <n v="67.778968950000007"/>
    <s v="Regular Air"/>
    <x v="6"/>
    <s v="Small Business"/>
    <x v="2"/>
    <x v="5"/>
    <s v="Small Box"/>
    <d v="2010-08-31T00:00:00"/>
  </r>
  <r>
    <n v="28805"/>
    <x v="215"/>
    <x v="11"/>
    <s v="Medium"/>
    <n v="46"/>
    <n v="10.597826086956522"/>
    <n v="487.5"/>
    <n v="4.68"/>
    <n v="492.18"/>
    <n v="3.5455000000000001"/>
    <n v="17.284312500000002"/>
    <s v="Regular Air"/>
    <x v="1"/>
    <s v="Corporate"/>
    <x v="2"/>
    <x v="7"/>
    <s v="Small Pack"/>
    <d v="2011-04-04T00:00:00"/>
  </r>
  <r>
    <n v="6434"/>
    <x v="285"/>
    <x v="5"/>
    <s v="High"/>
    <n v="13"/>
    <n v="4.5830769230769226"/>
    <n v="59.58"/>
    <n v="0.88"/>
    <n v="60.46"/>
    <n v="3.5455000000000001"/>
    <n v="2.1124089000000001"/>
    <s v="Regular Air"/>
    <x v="0"/>
    <s v="Corporate"/>
    <x v="2"/>
    <x v="5"/>
    <s v="Wrap Bag"/>
    <d v="2009-06-07T00:00:00"/>
  </r>
  <r>
    <n v="12099"/>
    <x v="246"/>
    <x v="10"/>
    <s v="Critical"/>
    <n v="48"/>
    <n v="6.4335416666666667"/>
    <n v="308.81"/>
    <n v="1.02"/>
    <n v="309.83"/>
    <n v="3.5455000000000001"/>
    <n v="10.948858550000001"/>
    <s v="Regular Air"/>
    <x v="3"/>
    <s v="Corporate"/>
    <x v="2"/>
    <x v="5"/>
    <s v="Wrap Bag"/>
    <d v="2009-09-13T00:00:00"/>
  </r>
  <r>
    <n v="19174"/>
    <x v="286"/>
    <x v="1"/>
    <s v="Medium"/>
    <n v="49"/>
    <n v="4.38"/>
    <n v="214.62"/>
    <n v="5.41"/>
    <n v="220.03"/>
    <n v="3.5455000000000001"/>
    <n v="7.6093520999999997"/>
    <s v="Regular Air"/>
    <x v="9"/>
    <s v="Small Business"/>
    <x v="2"/>
    <x v="6"/>
    <s v="Small Box"/>
    <d v="2010-07-18T00:00:00"/>
  </r>
  <r>
    <n v="26979"/>
    <x v="287"/>
    <x v="0"/>
    <s v="Medium"/>
    <n v="50"/>
    <n v="121.86484"/>
    <n v="6093.2420000000002"/>
    <n v="8.08"/>
    <n v="6101.3220000000001"/>
    <n v="5.3265000000000002"/>
    <n v="324.55653512999999"/>
    <s v="Regular Air"/>
    <x v="5"/>
    <s v="Corporate"/>
    <x v="1"/>
    <x v="1"/>
    <s v="Small Box"/>
    <d v="2012-03-30T00:00:00"/>
  </r>
  <r>
    <n v="23104"/>
    <x v="288"/>
    <x v="11"/>
    <s v="Medium"/>
    <n v="24"/>
    <n v="5.95"/>
    <n v="142.80000000000001"/>
    <n v="3.37"/>
    <n v="146.17000000000002"/>
    <n v="3.5455000000000001"/>
    <n v="5.0629740000000005"/>
    <s v="Regular Air"/>
    <x v="6"/>
    <s v="Small Business"/>
    <x v="2"/>
    <x v="14"/>
    <s v="Wrap Bag"/>
    <d v="2011-04-12T00:00:00"/>
  </r>
  <r>
    <n v="57249"/>
    <x v="145"/>
    <x v="1"/>
    <s v="High"/>
    <n v="30"/>
    <n v="59.177666666666667"/>
    <n v="1775.33"/>
    <n v="12.23"/>
    <n v="1787.56"/>
    <n v="4.7610000000000001"/>
    <n v="84.523461299999994"/>
    <s v="Regular Air"/>
    <x v="1"/>
    <s v="Home Office"/>
    <x v="0"/>
    <x v="0"/>
    <s v="Medium Box"/>
    <d v="2010-07-21T00:00:00"/>
  </r>
  <r>
    <n v="23333"/>
    <x v="289"/>
    <x v="8"/>
    <s v="Medium"/>
    <n v="44"/>
    <n v="14.411818181818182"/>
    <n v="634.12"/>
    <n v="6.75"/>
    <n v="640.87"/>
    <n v="3.5455000000000001"/>
    <n v="22.482724600000001"/>
    <s v="Regular Air"/>
    <x v="1"/>
    <s v="Home Office"/>
    <x v="2"/>
    <x v="16"/>
    <s v="Medium Box"/>
    <d v="2009-08-06T00:00:00"/>
  </r>
  <r>
    <n v="55073"/>
    <x v="237"/>
    <x v="0"/>
    <s v="Low"/>
    <n v="40"/>
    <n v="59.417762500000002"/>
    <n v="2376.7105000000001"/>
    <n v="3.99"/>
    <n v="2380.7004999999999"/>
    <n v="5.3265000000000002"/>
    <n v="126.59548478250001"/>
    <s v="Regular Air"/>
    <x v="1"/>
    <s v="Corporate"/>
    <x v="1"/>
    <x v="1"/>
    <s v="Small Box"/>
    <d v="2012-03-20T00:00:00"/>
  </r>
  <r>
    <n v="48135"/>
    <x v="290"/>
    <x v="11"/>
    <s v="High"/>
    <n v="20"/>
    <n v="198.04949999999999"/>
    <n v="3960.99"/>
    <n v="24.49"/>
    <n v="3985.4799999999996"/>
    <n v="5.3265000000000002"/>
    <n v="210.98213235"/>
    <s v="Express Air"/>
    <x v="4"/>
    <s v="Home Office"/>
    <x v="1"/>
    <x v="8"/>
    <s v="Large Box"/>
    <d v="2009-04-21T00:00:00"/>
  </r>
  <r>
    <n v="35555"/>
    <x v="291"/>
    <x v="0"/>
    <s v="Medium"/>
    <n v="15"/>
    <n v="4.774"/>
    <n v="71.61"/>
    <n v="4.93"/>
    <n v="76.539999999999992"/>
    <n v="5.3265000000000002"/>
    <n v="3.8143066500000002"/>
    <s v="Regular Air"/>
    <x v="1"/>
    <s v="Corporate"/>
    <x v="1"/>
    <x v="4"/>
    <s v="Small Pack"/>
    <d v="2011-03-06T00:00:00"/>
  </r>
  <r>
    <n v="3810"/>
    <x v="292"/>
    <x v="10"/>
    <s v="Critical"/>
    <n v="25"/>
    <n v="3.1304000000000003"/>
    <n v="78.260000000000005"/>
    <n v="0.5"/>
    <n v="78.760000000000005"/>
    <n v="3.5455000000000001"/>
    <n v="2.7747083000000003"/>
    <s v="Express Air"/>
    <x v="8"/>
    <s v="Corporate"/>
    <x v="2"/>
    <x v="13"/>
    <s v="Small Box"/>
    <d v="2012-09-18T00:00:00"/>
  </r>
  <r>
    <n v="13126"/>
    <x v="293"/>
    <x v="7"/>
    <s v="Not Specified"/>
    <n v="2"/>
    <n v="190.31"/>
    <n v="380.62"/>
    <n v="29.21"/>
    <n v="409.83"/>
    <n v="4.7610000000000001"/>
    <n v="18.121318200000001"/>
    <s v="Delivery Truck"/>
    <x v="5"/>
    <s v="Consumer"/>
    <x v="0"/>
    <x v="9"/>
    <s v="Jumbo Box"/>
    <d v="2011-10-21T00:00:00"/>
  </r>
  <r>
    <n v="10978"/>
    <x v="294"/>
    <x v="11"/>
    <s v="Critical"/>
    <n v="9"/>
    <n v="62.947777777777773"/>
    <n v="566.53"/>
    <n v="30"/>
    <n v="596.53"/>
    <n v="4.7610000000000001"/>
    <n v="26.9724933"/>
    <s v="Delivery Truck"/>
    <x v="6"/>
    <s v="Small Business"/>
    <x v="0"/>
    <x v="3"/>
    <s v="Jumbo Drum"/>
    <d v="2009-04-02T00:00:00"/>
  </r>
  <r>
    <n v="44423"/>
    <x v="295"/>
    <x v="1"/>
    <s v="Critical"/>
    <n v="39"/>
    <n v="6.3753846153846148"/>
    <n v="248.64"/>
    <n v="5.29"/>
    <n v="253.92999999999998"/>
    <n v="4.7610000000000001"/>
    <n v="11.837750399999999"/>
    <s v="Regular Air"/>
    <x v="10"/>
    <s v="Corporate"/>
    <x v="0"/>
    <x v="0"/>
    <s v="Small Box"/>
    <d v="2012-07-30T00:00:00"/>
  </r>
  <r>
    <n v="48354"/>
    <x v="88"/>
    <x v="11"/>
    <s v="Medium"/>
    <n v="25"/>
    <n v="55.491599999999998"/>
    <n v="1387.29"/>
    <n v="14.3"/>
    <n v="1401.59"/>
    <n v="3.5455000000000001"/>
    <n v="49.18636695"/>
    <s v="Express Air"/>
    <x v="5"/>
    <s v="Home Office"/>
    <x v="2"/>
    <x v="5"/>
    <s v="Small Box"/>
    <d v="2011-04-21T00:00:00"/>
  </r>
  <r>
    <n v="41702"/>
    <x v="11"/>
    <x v="2"/>
    <s v="Not Specified"/>
    <n v="5"/>
    <n v="5.58"/>
    <n v="27.9"/>
    <n v="6.72"/>
    <n v="34.619999999999997"/>
    <n v="3.5455000000000001"/>
    <n v="0.98919449999999998"/>
    <s v="Regular Air"/>
    <x v="1"/>
    <s v="Corporate"/>
    <x v="2"/>
    <x v="5"/>
    <s v="Small Box"/>
    <d v="2010-12-24T00:00:00"/>
  </r>
  <r>
    <n v="48772"/>
    <x v="46"/>
    <x v="4"/>
    <s v="Medium"/>
    <n v="11"/>
    <n v="7.3863636363636367"/>
    <n v="81.25"/>
    <n v="7.86"/>
    <n v="89.11"/>
    <n v="3.5455000000000001"/>
    <n v="2.8807187500000002"/>
    <s v="Regular Air"/>
    <x v="8"/>
    <s v="Small Business"/>
    <x v="2"/>
    <x v="5"/>
    <s v="Small Box"/>
    <d v="2009-05-13T00:00:00"/>
  </r>
  <r>
    <n v="44451"/>
    <x v="296"/>
    <x v="10"/>
    <s v="Critical"/>
    <n v="4"/>
    <n v="25.975000000000001"/>
    <n v="103.9"/>
    <n v="7.58"/>
    <n v="111.48"/>
    <n v="4.7610000000000001"/>
    <n v="4.9466790000000005"/>
    <s v="Express Air"/>
    <x v="9"/>
    <s v="Home Office"/>
    <x v="0"/>
    <x v="0"/>
    <s v="Small Box"/>
    <d v="2011-09-13T00:00:00"/>
  </r>
  <r>
    <n v="4096"/>
    <x v="297"/>
    <x v="1"/>
    <s v="Not Specified"/>
    <n v="21"/>
    <n v="6.1085714285714285"/>
    <n v="128.28"/>
    <n v="0.5"/>
    <n v="128.78"/>
    <n v="3.5455000000000001"/>
    <n v="4.5481674000000005"/>
    <s v="Regular Air"/>
    <x v="4"/>
    <s v="Corporate"/>
    <x v="2"/>
    <x v="13"/>
    <s v="Small Box"/>
    <d v="2012-07-03T00:00:00"/>
  </r>
  <r>
    <n v="52672"/>
    <x v="298"/>
    <x v="3"/>
    <s v="Low"/>
    <n v="29"/>
    <n v="51.707844827586207"/>
    <n v="1499.5274999999999"/>
    <n v="5.26"/>
    <n v="1504.7874999999999"/>
    <n v="5.3265000000000002"/>
    <n v="79.872332287500001"/>
    <s v="Regular Air"/>
    <x v="6"/>
    <s v="Home Office"/>
    <x v="1"/>
    <x v="1"/>
    <s v="Small Box"/>
    <d v="2011-01-13T00:00:00"/>
  </r>
  <r>
    <n v="33510"/>
    <x v="299"/>
    <x v="2"/>
    <s v="High"/>
    <n v="42"/>
    <n v="6.3585714285714285"/>
    <n v="267.06"/>
    <n v="5.22"/>
    <n v="272.28000000000003"/>
    <n v="4.7610000000000001"/>
    <n v="12.714726600000001"/>
    <s v="Regular Air"/>
    <x v="1"/>
    <s v="Corporate"/>
    <x v="0"/>
    <x v="0"/>
    <s v="Small Box"/>
    <d v="2011-12-03T00:00:00"/>
  </r>
  <r>
    <n v="56069"/>
    <x v="300"/>
    <x v="7"/>
    <s v="Low"/>
    <n v="10"/>
    <n v="5.5659999999999998"/>
    <n v="55.66"/>
    <n v="1.39"/>
    <n v="57.05"/>
    <n v="3.5455000000000001"/>
    <n v="1.9734252999999997"/>
    <s v="Regular Air"/>
    <x v="5"/>
    <s v="Corporate"/>
    <x v="2"/>
    <x v="12"/>
    <s v="Small Box"/>
    <d v="2012-10-19T00:00:00"/>
  </r>
  <r>
    <n v="47271"/>
    <x v="301"/>
    <x v="1"/>
    <s v="Medium"/>
    <n v="44"/>
    <n v="5.0322727272727272"/>
    <n v="221.42"/>
    <n v="4.62"/>
    <n v="226.04"/>
    <n v="5.3265000000000002"/>
    <n v="11.7939363"/>
    <s v="Regular Air"/>
    <x v="10"/>
    <s v="Corporate"/>
    <x v="1"/>
    <x v="4"/>
    <s v="Small Pack"/>
    <d v="2011-07-29T00:00:00"/>
  </r>
  <r>
    <n v="19687"/>
    <x v="154"/>
    <x v="8"/>
    <s v="Medium"/>
    <n v="23"/>
    <n v="36.070304347826088"/>
    <n v="829.61699999999996"/>
    <n v="4.99"/>
    <n v="834.60699999999997"/>
    <n v="5.3265000000000002"/>
    <n v="44.189549504999995"/>
    <s v="Regular Air"/>
    <x v="1"/>
    <s v="Consumer"/>
    <x v="1"/>
    <x v="1"/>
    <s v="Small Box"/>
    <d v="2010-08-15T00:00:00"/>
  </r>
  <r>
    <n v="32903"/>
    <x v="153"/>
    <x v="1"/>
    <s v="Low"/>
    <n v="31"/>
    <n v="14.663870967741936"/>
    <n v="454.58"/>
    <n v="8.7799999999999994"/>
    <n v="463.35999999999996"/>
    <n v="3.5455000000000001"/>
    <n v="16.117133899999999"/>
    <s v="Regular Air"/>
    <x v="4"/>
    <s v="Small Business"/>
    <x v="2"/>
    <x v="10"/>
    <s v="Small Box"/>
    <d v="2012-08-02T00:00:00"/>
  </r>
  <r>
    <n v="19073"/>
    <x v="302"/>
    <x v="5"/>
    <s v="Not Specified"/>
    <n v="16"/>
    <n v="11.15"/>
    <n v="178.4"/>
    <n v="5.16"/>
    <n v="183.56"/>
    <n v="4.7610000000000001"/>
    <n v="8.4936240000000005"/>
    <s v="Regular Air"/>
    <x v="7"/>
    <s v="Corporate"/>
    <x v="0"/>
    <x v="0"/>
    <s v="Small Box"/>
    <d v="2009-06-25T00:00:00"/>
  </r>
  <r>
    <n v="40194"/>
    <x v="303"/>
    <x v="7"/>
    <s v="Not Specified"/>
    <n v="30"/>
    <n v="150.22833333333335"/>
    <n v="4506.8500000000004"/>
    <n v="30"/>
    <n v="4536.8500000000004"/>
    <n v="4.7610000000000001"/>
    <n v="214.57112850000001"/>
    <s v="Delivery Truck"/>
    <x v="4"/>
    <s v="Consumer"/>
    <x v="0"/>
    <x v="3"/>
    <s v="Jumbo Drum"/>
    <d v="2010-10-07T00:00:00"/>
  </r>
  <r>
    <n v="20486"/>
    <x v="304"/>
    <x v="0"/>
    <s v="High"/>
    <n v="42"/>
    <n v="3.9042857142857139"/>
    <n v="163.98"/>
    <n v="0.7"/>
    <n v="164.67999999999998"/>
    <n v="3.5455000000000001"/>
    <n v="5.8139108999999998"/>
    <s v="Regular Air"/>
    <x v="1"/>
    <s v="Corporate"/>
    <x v="2"/>
    <x v="2"/>
    <s v="Wrap Bag"/>
    <d v="2011-03-06T00:00:00"/>
  </r>
  <r>
    <n v="15937"/>
    <x v="305"/>
    <x v="6"/>
    <s v="Low"/>
    <n v="17"/>
    <n v="12.685294117647059"/>
    <n v="215.65"/>
    <n v="2.85"/>
    <n v="218.5"/>
    <n v="4.7610000000000001"/>
    <n v="10.267096500000001"/>
    <s v="Express Air"/>
    <x v="2"/>
    <s v="Corporate"/>
    <x v="0"/>
    <x v="0"/>
    <s v="Small Pack"/>
    <d v="2012-11-15T00:00:00"/>
  </r>
  <r>
    <n v="13984"/>
    <x v="306"/>
    <x v="10"/>
    <s v="Critical"/>
    <n v="30"/>
    <n v="68.427333333333337"/>
    <n v="2052.8200000000002"/>
    <n v="37.58"/>
    <n v="2090.4"/>
    <n v="4.7610000000000001"/>
    <n v="97.734760200000025"/>
    <s v="Regular Air"/>
    <x v="0"/>
    <s v="Home Office"/>
    <x v="0"/>
    <x v="0"/>
    <s v="Wrap Bag"/>
    <d v="2012-09-24T00:00:00"/>
  </r>
  <r>
    <n v="37792"/>
    <x v="112"/>
    <x v="2"/>
    <s v="High"/>
    <n v="14"/>
    <n v="2.6242857142857146"/>
    <n v="36.74"/>
    <n v="0.97"/>
    <n v="37.71"/>
    <n v="3.5455000000000001"/>
    <n v="1.3026167000000002"/>
    <s v="Regular Air"/>
    <x v="4"/>
    <s v="Corporate"/>
    <x v="2"/>
    <x v="2"/>
    <s v="Wrap Bag"/>
    <d v="2011-12-30T00:00:00"/>
  </r>
  <r>
    <n v="2048"/>
    <x v="307"/>
    <x v="6"/>
    <s v="Critical"/>
    <n v="9"/>
    <n v="60.928888888888892"/>
    <n v="548.36"/>
    <n v="4.5"/>
    <n v="552.86"/>
    <n v="3.5455000000000001"/>
    <n v="19.442103800000002"/>
    <s v="Express Air"/>
    <x v="10"/>
    <s v="Corporate"/>
    <x v="2"/>
    <x v="16"/>
    <s v="Small Box"/>
    <d v="2010-11-15T00:00:00"/>
  </r>
  <r>
    <n v="42979"/>
    <x v="121"/>
    <x v="4"/>
    <s v="Not Specified"/>
    <n v="29"/>
    <n v="95.544482758620688"/>
    <n v="2770.79"/>
    <n v="30"/>
    <n v="2800.79"/>
    <n v="4.7610000000000001"/>
    <n v="131.91731190000002"/>
    <s v="Delivery Truck"/>
    <x v="6"/>
    <s v="Corporate"/>
    <x v="0"/>
    <x v="3"/>
    <s v="Jumbo Drum"/>
    <d v="2011-05-03T00:00:00"/>
  </r>
  <r>
    <n v="52516"/>
    <x v="83"/>
    <x v="3"/>
    <s v="High"/>
    <n v="19"/>
    <n v="10.125789473684209"/>
    <n v="192.39"/>
    <n v="4.68"/>
    <n v="197.07"/>
    <n v="3.5455000000000001"/>
    <n v="6.82118745"/>
    <s v="Express Air"/>
    <x v="1"/>
    <s v="Corporate"/>
    <x v="2"/>
    <x v="7"/>
    <s v="Small Pack"/>
    <d v="2012-01-08T00:00:00"/>
  </r>
  <r>
    <n v="8384"/>
    <x v="308"/>
    <x v="4"/>
    <s v="High"/>
    <n v="37"/>
    <n v="133.39783783783784"/>
    <n v="4935.72"/>
    <n v="36.090000000000003"/>
    <n v="4971.8100000000004"/>
    <n v="4.7610000000000001"/>
    <n v="234.98962920000002"/>
    <s v="Delivery Truck"/>
    <x v="8"/>
    <s v="Small Business"/>
    <x v="0"/>
    <x v="15"/>
    <s v="Jumbo Box"/>
    <d v="2010-05-06T00:00:00"/>
  </r>
  <r>
    <n v="48577"/>
    <x v="309"/>
    <x v="1"/>
    <s v="Medium"/>
    <n v="6"/>
    <n v="33.638333333333335"/>
    <n v="201.83"/>
    <n v="5.09"/>
    <n v="206.92000000000002"/>
    <n v="3.5455000000000001"/>
    <n v="7.1558826500000006"/>
    <s v="Regular Air"/>
    <x v="6"/>
    <s v="Corporate"/>
    <x v="2"/>
    <x v="5"/>
    <s v="Small Box"/>
    <d v="2012-07-10T00:00:00"/>
  </r>
  <r>
    <n v="53825"/>
    <x v="288"/>
    <x v="11"/>
    <s v="Low"/>
    <n v="36"/>
    <n v="45.723611111111111"/>
    <n v="1646.05"/>
    <n v="7.23"/>
    <n v="1653.28"/>
    <n v="3.5455000000000001"/>
    <n v="58.360702750000002"/>
    <s v="Regular Air"/>
    <x v="0"/>
    <s v="Consumer"/>
    <x v="2"/>
    <x v="5"/>
    <s v="Small Box"/>
    <d v="2011-04-11T00:00:00"/>
  </r>
  <r>
    <n v="46119"/>
    <x v="310"/>
    <x v="9"/>
    <s v="Critical"/>
    <n v="20"/>
    <n v="7.7065000000000001"/>
    <n v="154.13"/>
    <n v="1.25"/>
    <n v="155.38"/>
    <n v="3.5455000000000001"/>
    <n v="5.4646791499999994"/>
    <s v="Regular Air"/>
    <x v="7"/>
    <s v="Consumer"/>
    <x v="2"/>
    <x v="5"/>
    <s v="Wrap Bag"/>
    <d v="2009-02-17T00:00:00"/>
  </r>
  <r>
    <n v="1346"/>
    <x v="311"/>
    <x v="5"/>
    <s v="High"/>
    <n v="48"/>
    <n v="99.789375000000007"/>
    <n v="4789.8900000000003"/>
    <n v="26.22"/>
    <n v="4816.1100000000006"/>
    <n v="4.7610000000000001"/>
    <n v="228.0466629"/>
    <s v="Delivery Truck"/>
    <x v="9"/>
    <s v="Corporate"/>
    <x v="0"/>
    <x v="15"/>
    <s v="Jumbo Box"/>
    <d v="2012-06-19T00:00:00"/>
  </r>
  <r>
    <n v="17543"/>
    <x v="312"/>
    <x v="4"/>
    <s v="Critical"/>
    <n v="1"/>
    <n v="15.73"/>
    <n v="15.73"/>
    <n v="9.5399999999999991"/>
    <n v="25.27"/>
    <n v="3.5455000000000001"/>
    <n v="0.55770715000000004"/>
    <s v="Regular Air"/>
    <x v="10"/>
    <s v="Consumer"/>
    <x v="2"/>
    <x v="5"/>
    <s v="Small Box"/>
    <d v="2012-05-25T00:00:00"/>
  </r>
  <r>
    <n v="19206"/>
    <x v="313"/>
    <x v="0"/>
    <s v="Low"/>
    <n v="32"/>
    <n v="25"/>
    <n v="800"/>
    <n v="14.36"/>
    <n v="814.36"/>
    <n v="4.7610000000000001"/>
    <n v="38.088000000000001"/>
    <s v="Delivery Truck"/>
    <x v="6"/>
    <s v="Corporate"/>
    <x v="0"/>
    <x v="3"/>
    <s v="Jumbo Drum"/>
    <d v="2010-04-01T00:00:00"/>
  </r>
  <r>
    <n v="38336"/>
    <x v="314"/>
    <x v="7"/>
    <s v="Critical"/>
    <n v="31"/>
    <n v="11.179677419354839"/>
    <n v="346.57"/>
    <n v="6.5"/>
    <n v="353.07"/>
    <n v="5.3265000000000002"/>
    <n v="18.460051050000001"/>
    <s v="Regular Air"/>
    <x v="0"/>
    <s v="Corporate"/>
    <x v="1"/>
    <x v="4"/>
    <s v="Small Box"/>
    <d v="2012-10-06T00:00:00"/>
  </r>
  <r>
    <n v="46533"/>
    <x v="152"/>
    <x v="7"/>
    <s v="High"/>
    <n v="3"/>
    <n v="71.74666666666667"/>
    <n v="215.24"/>
    <n v="52.2"/>
    <n v="267.44"/>
    <n v="4.7610000000000001"/>
    <n v="10.2475764"/>
    <s v="Regular Air"/>
    <x v="5"/>
    <s v="Small Business"/>
    <x v="0"/>
    <x v="0"/>
    <s v="Medium Box"/>
    <d v="2009-10-08T00:00:00"/>
  </r>
  <r>
    <n v="46311"/>
    <x v="315"/>
    <x v="1"/>
    <s v="High"/>
    <n v="42"/>
    <n v="23.374523809523811"/>
    <n v="981.73"/>
    <n v="3.63"/>
    <n v="985.36"/>
    <n v="4.7610000000000001"/>
    <n v="46.740165300000001"/>
    <s v="Regular Air"/>
    <x v="6"/>
    <s v="Consumer"/>
    <x v="0"/>
    <x v="0"/>
    <s v="Small Pack"/>
    <d v="2011-07-26T00:00:00"/>
  </r>
  <r>
    <n v="53476"/>
    <x v="316"/>
    <x v="5"/>
    <s v="Not Specified"/>
    <n v="42"/>
    <n v="193.50761904761904"/>
    <n v="8127.32"/>
    <n v="19.989999999999998"/>
    <n v="8147.3099999999995"/>
    <n v="3.5455000000000001"/>
    <n v="288.15413059999997"/>
    <s v="Express Air"/>
    <x v="1"/>
    <s v="Small Business"/>
    <x v="2"/>
    <x v="10"/>
    <s v="Small Box"/>
    <d v="2009-06-11T00:00:00"/>
  </r>
  <r>
    <n v="41217"/>
    <x v="317"/>
    <x v="1"/>
    <s v="High"/>
    <n v="23"/>
    <n v="57.158260869565218"/>
    <n v="1314.64"/>
    <n v="6.79"/>
    <n v="1321.43"/>
    <n v="3.5455000000000001"/>
    <n v="46.610561199999999"/>
    <s v="Express Air"/>
    <x v="0"/>
    <s v="Consumer"/>
    <x v="2"/>
    <x v="5"/>
    <s v="Small Box"/>
    <d v="2011-07-15T00:00:00"/>
  </r>
  <r>
    <n v="55558"/>
    <x v="318"/>
    <x v="8"/>
    <s v="Medium"/>
    <n v="23"/>
    <n v="17.068260869565218"/>
    <n v="392.57"/>
    <n v="8.1300000000000008"/>
    <n v="400.7"/>
    <n v="3.5455000000000001"/>
    <n v="13.91856935"/>
    <s v="Regular Air"/>
    <x v="5"/>
    <s v="Consumer"/>
    <x v="2"/>
    <x v="12"/>
    <s v="Small Box"/>
    <d v="2010-08-11T00:00:00"/>
  </r>
  <r>
    <n v="31233"/>
    <x v="319"/>
    <x v="10"/>
    <s v="Low"/>
    <n v="35"/>
    <n v="16.866285714285716"/>
    <n v="590.32000000000005"/>
    <n v="8.99"/>
    <n v="599.31000000000006"/>
    <n v="3.5455000000000001"/>
    <n v="20.929795600000002"/>
    <s v="Regular Air"/>
    <x v="3"/>
    <s v="Home Office"/>
    <x v="2"/>
    <x v="2"/>
    <s v="Small Pack"/>
    <d v="2011-09-28T00:00:00"/>
  </r>
  <r>
    <n v="21445"/>
    <x v="320"/>
    <x v="6"/>
    <s v="Low"/>
    <n v="14"/>
    <n v="5.3678571428571429"/>
    <n v="75.150000000000006"/>
    <n v="6.89"/>
    <n v="82.04"/>
    <n v="3.5455000000000001"/>
    <n v="2.6644432500000006"/>
    <s v="Express Air"/>
    <x v="1"/>
    <s v="Small Business"/>
    <x v="2"/>
    <x v="16"/>
    <s v="Small Box"/>
    <d v="2009-11-21T00:00:00"/>
  </r>
  <r>
    <n v="24003"/>
    <x v="321"/>
    <x v="7"/>
    <s v="Critical"/>
    <n v="4"/>
    <n v="32.446624999999997"/>
    <n v="129.78649999999999"/>
    <n v="5.99"/>
    <n v="135.7765"/>
    <n v="5.3265000000000002"/>
    <n v="6.9130779224999994"/>
    <s v="Express Air"/>
    <x v="9"/>
    <s v="Corporate"/>
    <x v="1"/>
    <x v="1"/>
    <s v="Wrap Bag"/>
    <d v="2009-11-02T00:00:00"/>
  </r>
  <r>
    <n v="30657"/>
    <x v="189"/>
    <x v="4"/>
    <s v="High"/>
    <n v="8"/>
    <n v="22.4575"/>
    <n v="179.66"/>
    <n v="1.99"/>
    <n v="181.65"/>
    <n v="5.3265000000000002"/>
    <n v="9.5695899000000004"/>
    <s v="Regular Air"/>
    <x v="6"/>
    <s v="Corporate"/>
    <x v="1"/>
    <x v="4"/>
    <s v="Small Pack"/>
    <d v="2011-05-12T00:00:00"/>
  </r>
  <r>
    <n v="5697"/>
    <x v="322"/>
    <x v="7"/>
    <s v="Critical"/>
    <n v="31"/>
    <n v="11.989677419354839"/>
    <n v="371.68"/>
    <n v="5.03"/>
    <n v="376.71"/>
    <n v="3.5455000000000001"/>
    <n v="13.177914399999999"/>
    <s v="Regular Air"/>
    <x v="1"/>
    <s v="Home Office"/>
    <x v="2"/>
    <x v="10"/>
    <s v="Small Box"/>
    <d v="2012-10-06T00:00:00"/>
  </r>
  <r>
    <n v="7239"/>
    <x v="323"/>
    <x v="5"/>
    <s v="Medium"/>
    <n v="50"/>
    <n v="124.1232"/>
    <n v="6206.16"/>
    <n v="19.989999999999998"/>
    <n v="6226.15"/>
    <n v="3.5455000000000001"/>
    <n v="220.03940279999998"/>
    <s v="Regular Air"/>
    <x v="1"/>
    <s v="Small Business"/>
    <x v="2"/>
    <x v="10"/>
    <s v="Small Box"/>
    <d v="2011-07-01T00:00:00"/>
  </r>
  <r>
    <n v="55107"/>
    <x v="324"/>
    <x v="4"/>
    <s v="Low"/>
    <n v="32"/>
    <n v="5.36"/>
    <n v="171.52"/>
    <n v="1.39"/>
    <n v="172.91"/>
    <n v="3.5455000000000001"/>
    <n v="6.0812416000000011"/>
    <s v="Regular Air"/>
    <x v="1"/>
    <s v="Home Office"/>
    <x v="2"/>
    <x v="12"/>
    <s v="Small Box"/>
    <d v="2010-05-13T00:00:00"/>
  </r>
  <r>
    <n v="49216"/>
    <x v="325"/>
    <x v="0"/>
    <s v="High"/>
    <n v="9"/>
    <n v="278.20666666666671"/>
    <n v="2503.86"/>
    <n v="28.06"/>
    <n v="2531.92"/>
    <n v="5.3265000000000002"/>
    <n v="133.36810290000003"/>
    <s v="Delivery Truck"/>
    <x v="8"/>
    <s v="Home Office"/>
    <x v="1"/>
    <x v="11"/>
    <s v="Jumbo Drum"/>
    <d v="2009-03-19T00:00:00"/>
  </r>
  <r>
    <n v="22407"/>
    <x v="320"/>
    <x v="6"/>
    <s v="Not Specified"/>
    <n v="15"/>
    <n v="35.12133333333334"/>
    <n v="526.82000000000005"/>
    <n v="8.99"/>
    <n v="535.81000000000006"/>
    <n v="3.5455000000000001"/>
    <n v="18.678403100000004"/>
    <s v="Express Air"/>
    <x v="6"/>
    <s v="Corporate"/>
    <x v="2"/>
    <x v="2"/>
    <s v="Small Pack"/>
    <d v="2009-11-19T00:00:00"/>
  </r>
  <r>
    <n v="35364"/>
    <x v="146"/>
    <x v="2"/>
    <s v="Critical"/>
    <n v="16"/>
    <n v="4.5049999999999999"/>
    <n v="72.08"/>
    <n v="5.68"/>
    <n v="77.759999999999991"/>
    <n v="3.5455000000000001"/>
    <n v="2.5555964000000002"/>
    <s v="Regular Air"/>
    <x v="0"/>
    <s v="Corporate"/>
    <x v="2"/>
    <x v="5"/>
    <s v="Small Box"/>
    <d v="2009-12-14T00:00:00"/>
  </r>
  <r>
    <n v="12581"/>
    <x v="120"/>
    <x v="7"/>
    <s v="High"/>
    <n v="31"/>
    <n v="57.063516129032259"/>
    <n v="1768.9690000000001"/>
    <n v="5.99"/>
    <n v="1774.9590000000001"/>
    <n v="5.3265000000000002"/>
    <n v="94.224133785000006"/>
    <s v="Express Air"/>
    <x v="5"/>
    <s v="Small Business"/>
    <x v="1"/>
    <x v="1"/>
    <s v="Small Box"/>
    <d v="2009-10-22T00:00:00"/>
  </r>
  <r>
    <n v="10945"/>
    <x v="277"/>
    <x v="3"/>
    <s v="Medium"/>
    <n v="14"/>
    <n v="83.573214285714286"/>
    <n v="1170.0250000000001"/>
    <n v="8.99"/>
    <n v="1179.0150000000001"/>
    <n v="5.3265000000000002"/>
    <n v="62.321381625000001"/>
    <s v="Regular Air"/>
    <x v="2"/>
    <s v="Consumer"/>
    <x v="1"/>
    <x v="1"/>
    <s v="Small Box"/>
    <d v="2012-01-05T00:00:00"/>
  </r>
  <r>
    <n v="17988"/>
    <x v="326"/>
    <x v="10"/>
    <s v="Low"/>
    <n v="46"/>
    <n v="57.839358695652166"/>
    <n v="2660.6104999999998"/>
    <n v="8.99"/>
    <n v="2669.6004999999996"/>
    <n v="5.3265000000000002"/>
    <n v="141.71741828250001"/>
    <s v="Regular Air"/>
    <x v="6"/>
    <s v="Small Business"/>
    <x v="1"/>
    <x v="1"/>
    <s v="Small Box"/>
    <d v="2010-09-24T00:00:00"/>
  </r>
  <r>
    <n v="50275"/>
    <x v="327"/>
    <x v="2"/>
    <s v="Medium"/>
    <n v="5"/>
    <n v="1940.8740000000003"/>
    <n v="9704.3700000000008"/>
    <n v="13.99"/>
    <n v="9718.36"/>
    <n v="5.3265000000000002"/>
    <n v="516.90326805000007"/>
    <s v="Express Air"/>
    <x v="8"/>
    <s v="Home Office"/>
    <x v="1"/>
    <x v="11"/>
    <s v="Medium Box"/>
    <d v="2009-12-06T00:00:00"/>
  </r>
  <r>
    <n v="7812"/>
    <x v="88"/>
    <x v="11"/>
    <s v="Low"/>
    <n v="12"/>
    <n v="302.96916666666669"/>
    <n v="3635.63"/>
    <n v="29.2"/>
    <n v="3664.83"/>
    <n v="4.7610000000000001"/>
    <n v="173.09234430000001"/>
    <s v="Delivery Truck"/>
    <x v="3"/>
    <s v="Corporate"/>
    <x v="0"/>
    <x v="9"/>
    <s v="Jumbo Box"/>
    <d v="2011-04-22T00:00:00"/>
  </r>
  <r>
    <n v="30593"/>
    <x v="315"/>
    <x v="1"/>
    <s v="Critical"/>
    <n v="20"/>
    <n v="4.8825000000000003"/>
    <n v="97.65"/>
    <n v="6.92"/>
    <n v="104.57000000000001"/>
    <n v="4.7610000000000001"/>
    <n v="4.6491165000000008"/>
    <s v="Express Air"/>
    <x v="1"/>
    <s v="Small Business"/>
    <x v="0"/>
    <x v="0"/>
    <s v="Small Box"/>
    <d v="2011-07-27T00:00:00"/>
  </r>
  <r>
    <n v="14529"/>
    <x v="328"/>
    <x v="10"/>
    <s v="Low"/>
    <n v="42"/>
    <n v="4.9709523809523812"/>
    <n v="208.78"/>
    <n v="2.0299999999999998"/>
    <n v="210.81"/>
    <n v="4.7610000000000001"/>
    <n v="9.9400157999999994"/>
    <s v="Regular Air"/>
    <x v="0"/>
    <s v="Home Office"/>
    <x v="0"/>
    <x v="0"/>
    <s v="Wrap Bag"/>
    <d v="2010-09-22T00:00:00"/>
  </r>
  <r>
    <n v="23649"/>
    <x v="270"/>
    <x v="10"/>
    <s v="Not Specified"/>
    <n v="30"/>
    <n v="152.93086666666667"/>
    <n v="4587.9260000000004"/>
    <n v="4.2"/>
    <n v="4592.1260000000002"/>
    <n v="5.3265000000000002"/>
    <n v="244.37587839000003"/>
    <s v="Regular Air"/>
    <x v="1"/>
    <s v="Corporate"/>
    <x v="1"/>
    <x v="1"/>
    <s v="Small Box"/>
    <d v="2012-09-08T00:00:00"/>
  </r>
  <r>
    <n v="26021"/>
    <x v="329"/>
    <x v="10"/>
    <s v="Critical"/>
    <n v="17"/>
    <n v="19.331"/>
    <n v="328.62700000000001"/>
    <n v="4.8099999999999996"/>
    <n v="333.43700000000001"/>
    <n v="5.3265000000000002"/>
    <n v="17.504317155000003"/>
    <s v="Regular Air"/>
    <x v="3"/>
    <s v="Consumer"/>
    <x v="1"/>
    <x v="1"/>
    <s v="Medium Box"/>
    <d v="2012-09-16T00:00:00"/>
  </r>
  <r>
    <n v="24067"/>
    <x v="330"/>
    <x v="8"/>
    <s v="High"/>
    <n v="46"/>
    <n v="57.406228260869561"/>
    <n v="2640.6864999999998"/>
    <n v="5.92"/>
    <n v="2646.6064999999999"/>
    <n v="5.3265000000000002"/>
    <n v="140.65616642249998"/>
    <s v="Express Air"/>
    <x v="7"/>
    <s v="Corporate"/>
    <x v="1"/>
    <x v="1"/>
    <s v="Small Box"/>
    <d v="2012-08-23T00:00:00"/>
  </r>
  <r>
    <n v="52675"/>
    <x v="331"/>
    <x v="7"/>
    <s v="Medium"/>
    <n v="22"/>
    <n v="2.3918181818181816"/>
    <n v="52.62"/>
    <n v="1.1200000000000001"/>
    <n v="53.739999999999995"/>
    <n v="3.5455000000000001"/>
    <n v="1.8656421000000001"/>
    <s v="Regular Air"/>
    <x v="0"/>
    <s v="Small Business"/>
    <x v="2"/>
    <x v="2"/>
    <s v="Wrap Bag"/>
    <d v="2011-10-12T00:00:00"/>
  </r>
  <r>
    <n v="2211"/>
    <x v="332"/>
    <x v="5"/>
    <s v="High"/>
    <n v="23"/>
    <n v="3.4947826086956519"/>
    <n v="80.38"/>
    <n v="4.17"/>
    <n v="84.55"/>
    <n v="3.5455000000000001"/>
    <n v="2.8498728999999998"/>
    <s v="Regular Air"/>
    <x v="4"/>
    <s v="Home Office"/>
    <x v="2"/>
    <x v="2"/>
    <s v="Small Pack"/>
    <d v="2009-07-01T00:00:00"/>
  </r>
  <r>
    <n v="21447"/>
    <x v="333"/>
    <x v="5"/>
    <s v="Not Specified"/>
    <n v="15"/>
    <n v="11.749333333333334"/>
    <n v="176.24"/>
    <n v="3.37"/>
    <n v="179.61"/>
    <n v="3.5455000000000001"/>
    <n v="6.2485892000000005"/>
    <s v="Express Air"/>
    <x v="1"/>
    <s v="Home Office"/>
    <x v="2"/>
    <x v="7"/>
    <s v="Small Pack"/>
    <d v="2010-06-05T00:00:00"/>
  </r>
  <r>
    <n v="50567"/>
    <x v="334"/>
    <x v="9"/>
    <s v="Medium"/>
    <n v="22"/>
    <n v="68.439545454545453"/>
    <n v="1505.67"/>
    <n v="30"/>
    <n v="1535.67"/>
    <n v="4.7610000000000001"/>
    <n v="71.684948700000007"/>
    <s v="Delivery Truck"/>
    <x v="4"/>
    <s v="Home Office"/>
    <x v="0"/>
    <x v="3"/>
    <s v="Jumbo Drum"/>
    <d v="2012-02-06T00:00:00"/>
  </r>
  <r>
    <n v="28161"/>
    <x v="35"/>
    <x v="5"/>
    <s v="Not Specified"/>
    <n v="10"/>
    <n v="78.408000000000001"/>
    <n v="784.08"/>
    <n v="46.74"/>
    <n v="830.82"/>
    <n v="4.7610000000000001"/>
    <n v="37.330048800000007"/>
    <s v="Delivery Truck"/>
    <x v="4"/>
    <s v="Consumer"/>
    <x v="0"/>
    <x v="15"/>
    <s v="Jumbo Box"/>
    <d v="2009-06-16T00:00:00"/>
  </r>
  <r>
    <n v="31140"/>
    <x v="335"/>
    <x v="9"/>
    <s v="Critical"/>
    <n v="4"/>
    <n v="3.355"/>
    <n v="13.42"/>
    <n v="0.99"/>
    <n v="14.41"/>
    <n v="3.5455000000000001"/>
    <n v="0.47580610000000001"/>
    <s v="Regular Air"/>
    <x v="6"/>
    <s v="Home Office"/>
    <x v="2"/>
    <x v="13"/>
    <s v="Small Box"/>
    <d v="2011-02-02T00:00:00"/>
  </r>
  <r>
    <n v="50017"/>
    <x v="336"/>
    <x v="6"/>
    <s v="Low"/>
    <n v="43"/>
    <n v="34.941162790697675"/>
    <n v="1502.47"/>
    <n v="8.99"/>
    <n v="1511.46"/>
    <n v="3.5455000000000001"/>
    <n v="53.270073849999996"/>
    <s v="Regular Air"/>
    <x v="1"/>
    <s v="Home Office"/>
    <x v="2"/>
    <x v="2"/>
    <s v="Small Pack"/>
    <d v="2012-11-22T00:00:00"/>
  </r>
  <r>
    <n v="59878"/>
    <x v="337"/>
    <x v="4"/>
    <s v="High"/>
    <n v="6"/>
    <n v="18.733333333333334"/>
    <n v="112.4"/>
    <n v="8.51"/>
    <n v="120.91000000000001"/>
    <n v="5.3265000000000002"/>
    <n v="5.9869860000000008"/>
    <s v="Regular Air"/>
    <x v="1"/>
    <s v="Corporate"/>
    <x v="1"/>
    <x v="11"/>
    <s v="Medium Box"/>
    <d v="2012-05-29T00:00:00"/>
  </r>
  <r>
    <n v="41440"/>
    <x v="338"/>
    <x v="10"/>
    <s v="High"/>
    <n v="20"/>
    <n v="4.6470000000000002"/>
    <n v="92.94"/>
    <n v="0.5"/>
    <n v="93.44"/>
    <n v="3.5455000000000001"/>
    <n v="3.2951877000000001"/>
    <s v="Regular Air"/>
    <x v="0"/>
    <s v="Corporate"/>
    <x v="2"/>
    <x v="13"/>
    <s v="Small Box"/>
    <d v="2009-09-23T00:00:00"/>
  </r>
  <r>
    <n v="52327"/>
    <x v="282"/>
    <x v="2"/>
    <s v="Medium"/>
    <n v="5"/>
    <n v="5.6459999999999999"/>
    <n v="28.23"/>
    <n v="4.7"/>
    <n v="32.93"/>
    <n v="3.5455000000000001"/>
    <n v="1.00089465"/>
    <s v="Regular Air"/>
    <x v="1"/>
    <s v="Home Office"/>
    <x v="2"/>
    <x v="5"/>
    <s v="Small Box"/>
    <d v="2011-12-22T00:00:00"/>
  </r>
  <r>
    <n v="28486"/>
    <x v="339"/>
    <x v="8"/>
    <s v="High"/>
    <n v="2"/>
    <n v="405.565"/>
    <n v="811.13"/>
    <n v="11.37"/>
    <n v="822.5"/>
    <n v="3.5455000000000001"/>
    <n v="28.75861415"/>
    <s v="Regular Air"/>
    <x v="2"/>
    <s v="Corporate"/>
    <x v="2"/>
    <x v="10"/>
    <s v="Small Box"/>
    <d v="2009-08-27T00:00:00"/>
  </r>
  <r>
    <n v="20389"/>
    <x v="340"/>
    <x v="8"/>
    <s v="High"/>
    <n v="30"/>
    <n v="6.7116666666666669"/>
    <n v="201.35"/>
    <n v="7.5"/>
    <n v="208.85"/>
    <n v="3.5455000000000001"/>
    <n v="7.1388642500000001"/>
    <s v="Express Air"/>
    <x v="0"/>
    <s v="Corporate"/>
    <x v="2"/>
    <x v="5"/>
    <s v="Small Box"/>
    <d v="2009-08-13T00:00:00"/>
  </r>
  <r>
    <n v="42722"/>
    <x v="341"/>
    <x v="7"/>
    <s v="Not Specified"/>
    <n v="23"/>
    <n v="50.093913043478267"/>
    <n v="1152.1600000000001"/>
    <n v="4.5"/>
    <n v="1156.6600000000001"/>
    <n v="3.5455000000000001"/>
    <n v="40.849832800000001"/>
    <s v="Regular Air"/>
    <x v="0"/>
    <s v="Home Office"/>
    <x v="2"/>
    <x v="16"/>
    <s v="Small Box"/>
    <d v="2012-10-08T00:00:00"/>
  </r>
  <r>
    <n v="4099"/>
    <x v="342"/>
    <x v="8"/>
    <s v="Critical"/>
    <n v="42"/>
    <n v="40.274047619047622"/>
    <n v="1691.51"/>
    <n v="6.22"/>
    <n v="1697.73"/>
    <n v="3.5455000000000001"/>
    <n v="59.972487049999998"/>
    <s v="Regular Air"/>
    <x v="3"/>
    <s v="Consumer"/>
    <x v="2"/>
    <x v="10"/>
    <s v="Small Box"/>
    <d v="2012-08-21T00:00:00"/>
  </r>
  <r>
    <n v="36292"/>
    <x v="343"/>
    <x v="9"/>
    <s v="Critical"/>
    <n v="21"/>
    <n v="5.2319047619047625"/>
    <n v="109.87"/>
    <n v="7.54"/>
    <n v="117.41000000000001"/>
    <n v="3.5455000000000001"/>
    <n v="3.8954408500000004"/>
    <s v="Regular Air"/>
    <x v="5"/>
    <s v="Corporate"/>
    <x v="2"/>
    <x v="5"/>
    <s v="Small Box"/>
    <d v="2010-02-08T00:00:00"/>
  </r>
  <r>
    <n v="44962"/>
    <x v="344"/>
    <x v="2"/>
    <s v="Medium"/>
    <n v="27"/>
    <n v="21.323703703703703"/>
    <n v="575.74"/>
    <n v="1.99"/>
    <n v="577.73"/>
    <n v="5.3265000000000002"/>
    <n v="30.666791100000001"/>
    <s v="Regular Air"/>
    <x v="6"/>
    <s v="Small Business"/>
    <x v="1"/>
    <x v="4"/>
    <s v="Small Pack"/>
    <d v="2009-12-30T00:00:00"/>
  </r>
  <r>
    <n v="46243"/>
    <x v="221"/>
    <x v="3"/>
    <s v="Low"/>
    <n v="31"/>
    <n v="19.817741935483873"/>
    <n v="614.35"/>
    <n v="9.0299999999999994"/>
    <n v="623.38"/>
    <n v="3.5455000000000001"/>
    <n v="21.78177925"/>
    <s v="Express Air"/>
    <x v="1"/>
    <s v="Corporate"/>
    <x v="2"/>
    <x v="5"/>
    <s v="Small Box"/>
    <d v="2012-01-26T00:00:00"/>
  </r>
  <r>
    <n v="11456"/>
    <x v="30"/>
    <x v="11"/>
    <s v="Low"/>
    <n v="15"/>
    <n v="101.32666666666667"/>
    <n v="1519.9"/>
    <n v="24.49"/>
    <n v="1544.39"/>
    <n v="4.7610000000000001"/>
    <n v="72.362439000000009"/>
    <s v="Regular Air"/>
    <x v="2"/>
    <s v="Corporate"/>
    <x v="0"/>
    <x v="0"/>
    <s v="Large Box"/>
    <d v="2010-04-19T00:00:00"/>
  </r>
  <r>
    <n v="31558"/>
    <x v="128"/>
    <x v="1"/>
    <s v="Low"/>
    <n v="42"/>
    <n v="41.990476190476187"/>
    <n v="1763.6"/>
    <n v="1.99"/>
    <n v="1765.59"/>
    <n v="5.3265000000000002"/>
    <n v="93.938153999999997"/>
    <s v="Regular Air"/>
    <x v="2"/>
    <s v="Home Office"/>
    <x v="1"/>
    <x v="4"/>
    <s v="Small Pack"/>
    <d v="2011-07-23T00:00:00"/>
  </r>
  <r>
    <n v="292"/>
    <x v="207"/>
    <x v="3"/>
    <s v="High"/>
    <n v="43"/>
    <n v="9.5958139534883724"/>
    <n v="412.62"/>
    <n v="1.39"/>
    <n v="414.01"/>
    <n v="3.5455000000000001"/>
    <n v="14.6294421"/>
    <s v="Regular Air"/>
    <x v="6"/>
    <s v="Consumer"/>
    <x v="2"/>
    <x v="12"/>
    <s v="Small Box"/>
    <d v="2012-01-13T00:00:00"/>
  </r>
  <r>
    <n v="10657"/>
    <x v="345"/>
    <x v="10"/>
    <s v="Medium"/>
    <n v="8"/>
    <n v="231.065"/>
    <n v="1848.52"/>
    <n v="69.64"/>
    <n v="1918.16"/>
    <n v="4.7610000000000001"/>
    <n v="88.008037200000004"/>
    <s v="Delivery Truck"/>
    <x v="10"/>
    <s v="Consumer"/>
    <x v="0"/>
    <x v="9"/>
    <s v="Jumbo Box"/>
    <d v="2010-09-26T00:00:00"/>
  </r>
  <r>
    <n v="15332"/>
    <x v="346"/>
    <x v="4"/>
    <s v="Not Specified"/>
    <n v="6"/>
    <n v="53.618333333333332"/>
    <n v="321.70999999999998"/>
    <n v="16.11"/>
    <n v="337.82"/>
    <n v="3.5455000000000001"/>
    <n v="11.406228049999999"/>
    <s v="Regular Air"/>
    <x v="8"/>
    <s v="Home Office"/>
    <x v="2"/>
    <x v="6"/>
    <s v="Small Box"/>
    <d v="2010-06-01T00:00:00"/>
  </r>
  <r>
    <n v="33537"/>
    <x v="154"/>
    <x v="8"/>
    <s v="Medium"/>
    <n v="26"/>
    <n v="1.7453846153846155"/>
    <n v="45.38"/>
    <n v="0.7"/>
    <n v="46.080000000000005"/>
    <n v="3.5455000000000001"/>
    <n v="1.6089479"/>
    <s v="Regular Air"/>
    <x v="8"/>
    <s v="Corporate"/>
    <x v="2"/>
    <x v="2"/>
    <s v="Wrap Bag"/>
    <d v="2010-08-15T00:00:00"/>
  </r>
  <r>
    <n v="54304"/>
    <x v="347"/>
    <x v="9"/>
    <s v="High"/>
    <n v="11"/>
    <n v="50.783636363636361"/>
    <n v="558.62"/>
    <n v="3.99"/>
    <n v="562.61"/>
    <n v="3.5455000000000001"/>
    <n v="19.805872100000002"/>
    <s v="Regular Air"/>
    <x v="9"/>
    <s v="Consumer"/>
    <x v="2"/>
    <x v="16"/>
    <s v="Small Box"/>
    <d v="2010-02-19T00:00:00"/>
  </r>
  <r>
    <n v="20868"/>
    <x v="348"/>
    <x v="7"/>
    <s v="Low"/>
    <n v="9"/>
    <n v="178.79888888888888"/>
    <n v="1609.19"/>
    <n v="19.989999999999998"/>
    <n v="1629.18"/>
    <n v="3.5455000000000001"/>
    <n v="57.053831450000004"/>
    <s v="Regular Air"/>
    <x v="3"/>
    <s v="Home Office"/>
    <x v="2"/>
    <x v="10"/>
    <s v="Small Box"/>
    <d v="2010-10-16T00:00:00"/>
  </r>
  <r>
    <n v="15622"/>
    <x v="349"/>
    <x v="8"/>
    <s v="High"/>
    <n v="34"/>
    <n v="252.38970588235293"/>
    <n v="8581.25"/>
    <n v="60.2"/>
    <n v="8641.4500000000007"/>
    <n v="4.7610000000000001"/>
    <n v="408.5533125"/>
    <s v="Delivery Truck"/>
    <x v="0"/>
    <s v="Consumer"/>
    <x v="0"/>
    <x v="15"/>
    <s v="Jumbo Box"/>
    <d v="2011-08-26T00:00:00"/>
  </r>
  <r>
    <n v="57061"/>
    <x v="350"/>
    <x v="6"/>
    <s v="Low"/>
    <n v="3"/>
    <n v="18.39"/>
    <n v="55.17"/>
    <n v="5.03"/>
    <n v="60.2"/>
    <n v="4.7610000000000001"/>
    <n v="2.6266437000000002"/>
    <s v="Regular Air"/>
    <x v="4"/>
    <s v="Small Business"/>
    <x v="0"/>
    <x v="0"/>
    <s v="Small Box"/>
    <d v="2009-12-02T00:00:00"/>
  </r>
  <r>
    <n v="47010"/>
    <x v="261"/>
    <x v="7"/>
    <s v="Critical"/>
    <n v="11"/>
    <n v="134.46727272727273"/>
    <n v="1479.14"/>
    <n v="30"/>
    <n v="1509.14"/>
    <n v="4.7610000000000001"/>
    <n v="70.421855399999998"/>
    <s v="Delivery Truck"/>
    <x v="6"/>
    <s v="Corporate"/>
    <x v="0"/>
    <x v="3"/>
    <s v="Jumbo Drum"/>
    <d v="2011-10-03T00:00:00"/>
  </r>
  <r>
    <n v="34499"/>
    <x v="351"/>
    <x v="1"/>
    <s v="Medium"/>
    <n v="2"/>
    <n v="277.83999999999997"/>
    <n v="555.67999999999995"/>
    <n v="62.94"/>
    <n v="618.61999999999989"/>
    <n v="4.7610000000000001"/>
    <n v="26.455924799999998"/>
    <s v="Delivery Truck"/>
    <x v="6"/>
    <s v="Home Office"/>
    <x v="0"/>
    <x v="3"/>
    <s v="Jumbo Drum"/>
    <d v="2010-07-19T00:00:00"/>
  </r>
  <r>
    <n v="16032"/>
    <x v="327"/>
    <x v="2"/>
    <s v="Low"/>
    <n v="35"/>
    <n v="12.485142857142858"/>
    <n v="436.98"/>
    <n v="4.9800000000000004"/>
    <n v="441.96000000000004"/>
    <n v="4.7610000000000001"/>
    <n v="20.804617800000003"/>
    <s v="Regular Air"/>
    <x v="8"/>
    <s v="Home Office"/>
    <x v="0"/>
    <x v="0"/>
    <s v="Small Pack"/>
    <d v="2009-12-12T00:00:00"/>
  </r>
  <r>
    <n v="28995"/>
    <x v="352"/>
    <x v="4"/>
    <s v="High"/>
    <n v="9"/>
    <n v="33.168888888888887"/>
    <n v="298.52"/>
    <n v="5.76"/>
    <n v="304.27999999999997"/>
    <n v="3.5455000000000001"/>
    <n v="10.5840266"/>
    <s v="Regular Air"/>
    <x v="7"/>
    <s v="Corporate"/>
    <x v="2"/>
    <x v="5"/>
    <s v="Small Box"/>
    <d v="2010-05-13T00:00:00"/>
  </r>
  <r>
    <n v="13125"/>
    <x v="183"/>
    <x v="2"/>
    <s v="Not Specified"/>
    <n v="30"/>
    <n v="33.024333333333331"/>
    <n v="990.73"/>
    <n v="4"/>
    <n v="994.73"/>
    <n v="5.3265000000000002"/>
    <n v="52.771233449999997"/>
    <s v="Express Air"/>
    <x v="1"/>
    <s v="Corporate"/>
    <x v="1"/>
    <x v="4"/>
    <s v="Small Box"/>
    <d v="2010-12-15T00:00:00"/>
  </r>
  <r>
    <n v="24391"/>
    <x v="353"/>
    <x v="0"/>
    <s v="Low"/>
    <n v="14"/>
    <n v="231.20000000000002"/>
    <n v="3236.8"/>
    <n v="23.78"/>
    <n v="3260.5800000000004"/>
    <n v="4.7610000000000001"/>
    <n v="154.10404800000003"/>
    <s v="Delivery Truck"/>
    <x v="5"/>
    <s v="Consumer"/>
    <x v="0"/>
    <x v="9"/>
    <s v="Jumbo Box"/>
    <d v="2009-03-10T00:00:00"/>
  </r>
  <r>
    <n v="2023"/>
    <x v="140"/>
    <x v="4"/>
    <s v="Low"/>
    <n v="4"/>
    <n v="73.722499999999997"/>
    <n v="294.89"/>
    <n v="12.14"/>
    <n v="307.02999999999997"/>
    <n v="5.3265000000000002"/>
    <n v="15.707315850000001"/>
    <s v="Regular Air"/>
    <x v="6"/>
    <s v="Home Office"/>
    <x v="1"/>
    <x v="4"/>
    <s v="Small Box"/>
    <d v="2012-05-05T00:00:00"/>
  </r>
  <r>
    <n v="27811"/>
    <x v="291"/>
    <x v="0"/>
    <s v="Not Specified"/>
    <n v="4"/>
    <n v="18.475000000000001"/>
    <n v="73.900000000000006"/>
    <n v="13.18"/>
    <n v="87.080000000000013"/>
    <n v="3.5455000000000001"/>
    <n v="2.6201245000000002"/>
    <s v="Regular Air"/>
    <x v="1"/>
    <s v="Small Business"/>
    <x v="2"/>
    <x v="6"/>
    <s v="Small Box"/>
    <d v="2011-03-05T00:00:00"/>
  </r>
  <r>
    <n v="3205"/>
    <x v="354"/>
    <x v="11"/>
    <s v="Low"/>
    <n v="8"/>
    <n v="17.076250000000002"/>
    <n v="136.61000000000001"/>
    <n v="3.73"/>
    <n v="140.34"/>
    <n v="4.7610000000000001"/>
    <n v="6.504002100000001"/>
    <s v="Regular Air"/>
    <x v="4"/>
    <s v="Consumer"/>
    <x v="0"/>
    <x v="0"/>
    <s v="Small Pack"/>
    <d v="2012-04-10T00:00:00"/>
  </r>
  <r>
    <n v="55170"/>
    <x v="355"/>
    <x v="10"/>
    <s v="Critical"/>
    <n v="22"/>
    <n v="44.785909090909087"/>
    <n v="985.29"/>
    <n v="8.99"/>
    <n v="994.28"/>
    <n v="3.5455000000000001"/>
    <n v="34.93345695"/>
    <s v="Express Air"/>
    <x v="0"/>
    <s v="Small Business"/>
    <x v="2"/>
    <x v="2"/>
    <s v="Small Pack"/>
    <d v="2012-09-23T00:00:00"/>
  </r>
  <r>
    <n v="58151"/>
    <x v="356"/>
    <x v="10"/>
    <s v="High"/>
    <n v="33"/>
    <n v="6.4084848484848482"/>
    <n v="211.48"/>
    <n v="2.99"/>
    <n v="214.47"/>
    <n v="3.5455000000000001"/>
    <n v="7.4980233999999992"/>
    <s v="Regular Air"/>
    <x v="4"/>
    <s v="Home Office"/>
    <x v="2"/>
    <x v="6"/>
    <s v="Small Box"/>
    <d v="2009-09-29T00:00:00"/>
  </r>
  <r>
    <n v="40193"/>
    <x v="133"/>
    <x v="10"/>
    <s v="High"/>
    <n v="34"/>
    <n v="92.064750000000004"/>
    <n v="3130.2015000000001"/>
    <n v="2.5"/>
    <n v="3132.7015000000001"/>
    <n v="5.3265000000000002"/>
    <n v="166.73018289750001"/>
    <s v="Express Air"/>
    <x v="1"/>
    <s v="Corporate"/>
    <x v="1"/>
    <x v="1"/>
    <s v="Small Box"/>
    <d v="2012-09-02T00:00:00"/>
  </r>
  <r>
    <n v="2240"/>
    <x v="357"/>
    <x v="0"/>
    <s v="Not Specified"/>
    <n v="17"/>
    <n v="10.942352941176472"/>
    <n v="186.02"/>
    <n v="5.16"/>
    <n v="191.18"/>
    <n v="4.7610000000000001"/>
    <n v="8.8564122000000012"/>
    <s v="Regular Air"/>
    <x v="6"/>
    <s v="Consumer"/>
    <x v="0"/>
    <x v="0"/>
    <s v="Small Box"/>
    <d v="2012-03-06T00:00:00"/>
  </r>
  <r>
    <n v="59270"/>
    <x v="358"/>
    <x v="3"/>
    <s v="High"/>
    <n v="14"/>
    <n v="152.75928571428571"/>
    <n v="2138.63"/>
    <n v="19.989999999999998"/>
    <n v="2158.62"/>
    <n v="3.5455000000000001"/>
    <n v="75.825126650000001"/>
    <s v="Regular Air"/>
    <x v="9"/>
    <s v="Small Business"/>
    <x v="2"/>
    <x v="10"/>
    <s v="Small Box"/>
    <d v="2010-01-12T00:00:00"/>
  </r>
  <r>
    <n v="25889"/>
    <x v="359"/>
    <x v="5"/>
    <s v="Low"/>
    <n v="23"/>
    <n v="13.98391304347826"/>
    <n v="321.63"/>
    <n v="5"/>
    <n v="326.63"/>
    <n v="4.7610000000000001"/>
    <n v="15.3128043"/>
    <s v="Regular Air"/>
    <x v="3"/>
    <s v="Consumer"/>
    <x v="0"/>
    <x v="0"/>
    <s v="Small Pack"/>
    <d v="2010-06-10T00:00:00"/>
  </r>
  <r>
    <n v="2688"/>
    <x v="360"/>
    <x v="3"/>
    <s v="High"/>
    <n v="11"/>
    <n v="141.76686363636364"/>
    <n v="1559.4355"/>
    <n v="3.9"/>
    <n v="1563.3355000000001"/>
    <n v="5.3265000000000002"/>
    <n v="83.063331907500014"/>
    <s v="Regular Air"/>
    <x v="8"/>
    <s v="Small Business"/>
    <x v="1"/>
    <x v="1"/>
    <s v="Small Box"/>
    <d v="2012-01-25T00:00:00"/>
  </r>
  <r>
    <n v="25120"/>
    <x v="361"/>
    <x v="9"/>
    <s v="Medium"/>
    <n v="10"/>
    <n v="7.1859999999999999"/>
    <n v="71.86"/>
    <n v="6.93"/>
    <n v="78.789999999999992"/>
    <n v="3.5455000000000001"/>
    <n v="2.5477962999999999"/>
    <s v="Regular Air"/>
    <x v="6"/>
    <s v="Corporate"/>
    <x v="2"/>
    <x v="5"/>
    <s v="Small Box"/>
    <d v="2009-02-07T00:00:00"/>
  </r>
  <r>
    <n v="16706"/>
    <x v="362"/>
    <x v="5"/>
    <s v="High"/>
    <n v="49"/>
    <n v="126.03626530612244"/>
    <n v="6175.777"/>
    <n v="3.9"/>
    <n v="6179.6769999999997"/>
    <n v="5.3265000000000002"/>
    <n v="328.95276190499999"/>
    <s v="Express Air"/>
    <x v="2"/>
    <s v="Corporate"/>
    <x v="1"/>
    <x v="1"/>
    <s v="Small Box"/>
    <d v="2012-06-29T00:00:00"/>
  </r>
  <r>
    <n v="42246"/>
    <x v="363"/>
    <x v="11"/>
    <s v="Not Specified"/>
    <n v="40"/>
    <n v="76.509249999999994"/>
    <n v="3060.37"/>
    <n v="4"/>
    <n v="3064.37"/>
    <n v="5.3265000000000002"/>
    <n v="163.01060805"/>
    <s v="Regular Air"/>
    <x v="1"/>
    <s v="Corporate"/>
    <x v="1"/>
    <x v="4"/>
    <s v="Small Box"/>
    <d v="2012-04-27T00:00:00"/>
  </r>
  <r>
    <n v="36704"/>
    <x v="364"/>
    <x v="5"/>
    <s v="High"/>
    <n v="43"/>
    <n v="3.1239534883720932"/>
    <n v="134.33000000000001"/>
    <n v="1.1399999999999999"/>
    <n v="135.47"/>
    <n v="3.5455000000000001"/>
    <n v="4.7626701500000008"/>
    <s v="Express Air"/>
    <x v="5"/>
    <s v="Home Office"/>
    <x v="2"/>
    <x v="5"/>
    <s v="Wrap Bag"/>
    <d v="2011-06-17T00:00:00"/>
  </r>
  <r>
    <n v="3395"/>
    <x v="365"/>
    <x v="7"/>
    <s v="Not Specified"/>
    <n v="1"/>
    <n v="13.16"/>
    <n v="13.16"/>
    <n v="5.96"/>
    <n v="19.12"/>
    <n v="3.5455000000000001"/>
    <n v="0.4665878"/>
    <s v="Regular Air"/>
    <x v="0"/>
    <s v="Consumer"/>
    <x v="2"/>
    <x v="5"/>
    <s v="Small Box"/>
    <d v="2009-10-31T00:00:00"/>
  </r>
  <r>
    <n v="52578"/>
    <x v="366"/>
    <x v="0"/>
    <s v="Critical"/>
    <n v="38"/>
    <n v="163.96526315789475"/>
    <n v="6230.68"/>
    <n v="29.1"/>
    <n v="6259.7800000000007"/>
    <n v="4.7610000000000001"/>
    <n v="296.64267480000001"/>
    <s v="Delivery Truck"/>
    <x v="5"/>
    <s v="Consumer"/>
    <x v="0"/>
    <x v="9"/>
    <s v="Jumbo Box"/>
    <d v="2011-03-09T00:00:00"/>
  </r>
  <r>
    <n v="38947"/>
    <x v="367"/>
    <x v="6"/>
    <s v="Critical"/>
    <n v="20"/>
    <n v="15.372999999999999"/>
    <n v="307.45999999999998"/>
    <n v="7.4"/>
    <n v="314.85999999999996"/>
    <n v="4.7610000000000001"/>
    <n v="14.638170599999999"/>
    <s v="Regular Air"/>
    <x v="1"/>
    <s v="Home Office"/>
    <x v="0"/>
    <x v="0"/>
    <s v="Small Box"/>
    <d v="2009-12-01T00:00:00"/>
  </r>
  <r>
    <n v="47462"/>
    <x v="368"/>
    <x v="5"/>
    <s v="High"/>
    <n v="18"/>
    <n v="6.1283333333333339"/>
    <n v="110.31"/>
    <n v="2.27"/>
    <n v="112.58"/>
    <n v="3.5455000000000001"/>
    <n v="3.9110410500000001"/>
    <s v="Regular Air"/>
    <x v="2"/>
    <s v="Corporate"/>
    <x v="2"/>
    <x v="2"/>
    <s v="Wrap Bag"/>
    <d v="2011-06-11T00:00:00"/>
  </r>
  <r>
    <n v="30887"/>
    <x v="369"/>
    <x v="1"/>
    <s v="Critical"/>
    <n v="44"/>
    <n v="99.025386363636372"/>
    <n v="4357.1170000000002"/>
    <n v="5.92"/>
    <n v="4363.0370000000003"/>
    <n v="5.3265000000000002"/>
    <n v="232.08183700500001"/>
    <s v="Regular Air"/>
    <x v="3"/>
    <s v="Home Office"/>
    <x v="1"/>
    <x v="1"/>
    <s v="Small Box"/>
    <d v="2010-07-07T00:00:00"/>
  </r>
  <r>
    <n v="57153"/>
    <x v="370"/>
    <x v="4"/>
    <s v="Critical"/>
    <n v="9"/>
    <n v="11.783333333333333"/>
    <n v="106.05"/>
    <n v="6.12"/>
    <n v="112.17"/>
    <n v="3.5455000000000001"/>
    <n v="3.7600027499999999"/>
    <s v="Regular Air"/>
    <x v="1"/>
    <s v="Corporate"/>
    <x v="2"/>
    <x v="16"/>
    <s v="Medium Box"/>
    <d v="2009-05-28T00:00:00"/>
  </r>
  <r>
    <n v="15972"/>
    <x v="371"/>
    <x v="8"/>
    <s v="Not Specified"/>
    <n v="3"/>
    <n v="3.4433333333333334"/>
    <n v="10.33"/>
    <n v="1.58"/>
    <n v="11.91"/>
    <n v="3.5455000000000001"/>
    <n v="0.36625015000000005"/>
    <s v="Regular Air"/>
    <x v="1"/>
    <s v="Small Business"/>
    <x v="2"/>
    <x v="14"/>
    <s v="Wrap Bag"/>
    <d v="2011-08-09T00:00:00"/>
  </r>
  <r>
    <n v="54913"/>
    <x v="372"/>
    <x v="1"/>
    <s v="High"/>
    <n v="11"/>
    <n v="4.9645454545454548"/>
    <n v="54.61"/>
    <n v="0.88"/>
    <n v="55.49"/>
    <n v="3.5455000000000001"/>
    <n v="1.9361975499999999"/>
    <s v="Express Air"/>
    <x v="5"/>
    <s v="Consumer"/>
    <x v="2"/>
    <x v="5"/>
    <s v="Wrap Bag"/>
    <d v="2010-07-05T00:00:00"/>
  </r>
  <r>
    <n v="10278"/>
    <x v="373"/>
    <x v="10"/>
    <s v="Low"/>
    <n v="25"/>
    <n v="76.308400000000006"/>
    <n v="1907.71"/>
    <n v="26.74"/>
    <n v="1934.45"/>
    <n v="4.7610000000000001"/>
    <n v="90.826073100000016"/>
    <s v="Delivery Truck"/>
    <x v="6"/>
    <s v="Home Office"/>
    <x v="0"/>
    <x v="15"/>
    <s v="Jumbo Box"/>
    <d v="2011-09-19T00:00:00"/>
  </r>
  <r>
    <n v="42561"/>
    <x v="374"/>
    <x v="9"/>
    <s v="Low"/>
    <n v="15"/>
    <n v="70.863933333333335"/>
    <n v="1062.9590000000001"/>
    <n v="2.5"/>
    <n v="1065.4590000000001"/>
    <n v="5.3265000000000002"/>
    <n v="56.618511135000006"/>
    <s v="Express Air"/>
    <x v="2"/>
    <s v="Consumer"/>
    <x v="1"/>
    <x v="1"/>
    <s v="Small Box"/>
    <d v="2010-02-08T00:00:00"/>
  </r>
  <r>
    <n v="32800"/>
    <x v="375"/>
    <x v="3"/>
    <s v="Not Specified"/>
    <n v="40"/>
    <n v="18.798500000000001"/>
    <n v="751.94"/>
    <n v="8.68"/>
    <n v="760.62"/>
    <n v="3.5455000000000001"/>
    <n v="26.660032700000002"/>
    <s v="Regular Air"/>
    <x v="5"/>
    <s v="Home Office"/>
    <x v="2"/>
    <x v="5"/>
    <s v="Small Box"/>
    <d v="2009-01-23T00:00:00"/>
  </r>
  <r>
    <n v="130"/>
    <x v="179"/>
    <x v="4"/>
    <s v="High"/>
    <n v="3"/>
    <n v="153.96333333333334"/>
    <n v="461.89"/>
    <n v="13.99"/>
    <n v="475.88"/>
    <n v="5.3265000000000002"/>
    <n v="24.602570850000003"/>
    <s v="Express Air"/>
    <x v="6"/>
    <s v="Corporate"/>
    <x v="1"/>
    <x v="11"/>
    <s v="Medium Box"/>
    <d v="2012-05-09T00:00:00"/>
  </r>
  <r>
    <n v="31586"/>
    <x v="376"/>
    <x v="0"/>
    <s v="Low"/>
    <n v="25"/>
    <n v="175.60116000000002"/>
    <n v="4390.0290000000005"/>
    <n v="5.26"/>
    <n v="4395.2890000000007"/>
    <n v="5.3265000000000002"/>
    <n v="233.83489468500002"/>
    <s v="Express Air"/>
    <x v="6"/>
    <s v="Home Office"/>
    <x v="1"/>
    <x v="1"/>
    <s v="Small Box"/>
    <d v="2012-03-30T00:00:00"/>
  </r>
  <r>
    <n v="38882"/>
    <x v="377"/>
    <x v="2"/>
    <s v="Critical"/>
    <n v="40"/>
    <n v="54.237249999999996"/>
    <n v="2169.4899999999998"/>
    <n v="4.8499999999999996"/>
    <n v="2174.3399999999997"/>
    <n v="3.5455000000000001"/>
    <n v="76.919267949999991"/>
    <s v="Regular Air"/>
    <x v="9"/>
    <s v="Consumer"/>
    <x v="2"/>
    <x v="5"/>
    <s v="Small Box"/>
    <d v="2009-12-14T00:00:00"/>
  </r>
  <r>
    <n v="53152"/>
    <x v="378"/>
    <x v="0"/>
    <s v="Medium"/>
    <n v="9"/>
    <n v="21.823333333333334"/>
    <n v="196.41"/>
    <n v="11.17"/>
    <n v="207.57999999999998"/>
    <n v="4.7610000000000001"/>
    <n v="9.3510801000000008"/>
    <s v="Regular Air"/>
    <x v="1"/>
    <s v="Corporate"/>
    <x v="0"/>
    <x v="0"/>
    <s v="Large Box"/>
    <d v="2009-03-08T00:00:00"/>
  </r>
  <r>
    <n v="44708"/>
    <x v="379"/>
    <x v="1"/>
    <s v="Not Specified"/>
    <n v="15"/>
    <n v="2.0453333333333332"/>
    <n v="30.68"/>
    <n v="4.08"/>
    <n v="34.76"/>
    <n v="4.7610000000000001"/>
    <n v="1.4606747999999998"/>
    <s v="Regular Air"/>
    <x v="2"/>
    <s v="Small Business"/>
    <x v="0"/>
    <x v="0"/>
    <s v="Small Pack"/>
    <d v="2009-07-28T00:00:00"/>
  </r>
  <r>
    <n v="49761"/>
    <x v="380"/>
    <x v="3"/>
    <s v="Not Specified"/>
    <n v="45"/>
    <n v="24.235555555555553"/>
    <n v="1090.5999999999999"/>
    <n v="6.3"/>
    <n v="1096.8999999999999"/>
    <n v="5.3265000000000002"/>
    <n v="58.090809"/>
    <s v="Regular Air"/>
    <x v="0"/>
    <s v="Corporate"/>
    <x v="1"/>
    <x v="11"/>
    <s v="Medium Box"/>
    <d v="2011-01-25T00:00:00"/>
  </r>
  <r>
    <n v="47171"/>
    <x v="106"/>
    <x v="3"/>
    <s v="Medium"/>
    <n v="21"/>
    <n v="7.0076190476190474"/>
    <n v="147.16"/>
    <n v="8.4"/>
    <n v="155.56"/>
    <n v="3.5455000000000001"/>
    <n v="5.2175577999999998"/>
    <s v="Regular Air"/>
    <x v="1"/>
    <s v="Home Office"/>
    <x v="2"/>
    <x v="5"/>
    <s v="Small Box"/>
    <d v="2010-01-08T00:00:00"/>
  </r>
  <r>
    <n v="3907"/>
    <x v="148"/>
    <x v="8"/>
    <s v="Medium"/>
    <n v="36"/>
    <n v="6.0588888888888892"/>
    <n v="218.12"/>
    <n v="49"/>
    <n v="267.12"/>
    <n v="3.5455000000000001"/>
    <n v="7.7334446000000003"/>
    <s v="Regular Air"/>
    <x v="0"/>
    <s v="Small Business"/>
    <x v="2"/>
    <x v="16"/>
    <s v="Large Box"/>
    <d v="2012-08-18T00:00:00"/>
  </r>
  <r>
    <n v="1539"/>
    <x v="381"/>
    <x v="0"/>
    <s v="Low"/>
    <n v="38"/>
    <n v="4.868157894736842"/>
    <n v="184.99"/>
    <n v="4.93"/>
    <n v="189.92000000000002"/>
    <n v="5.3265000000000002"/>
    <n v="9.8534923500000016"/>
    <s v="Regular Air"/>
    <x v="11"/>
    <s v="Corporate"/>
    <x v="1"/>
    <x v="4"/>
    <s v="Small Pack"/>
    <d v="2011-03-14T00:00:00"/>
  </r>
  <r>
    <n v="58784"/>
    <x v="254"/>
    <x v="3"/>
    <s v="Medium"/>
    <n v="25"/>
    <n v="355.0068"/>
    <n v="8875.17"/>
    <n v="39"/>
    <n v="8914.17"/>
    <n v="4.7610000000000001"/>
    <n v="422.54684370000001"/>
    <s v="Delivery Truck"/>
    <x v="1"/>
    <s v="Corporate"/>
    <x v="0"/>
    <x v="3"/>
    <s v="Jumbo Drum"/>
    <d v="2009-01-20T00:00:00"/>
  </r>
  <r>
    <n v="23394"/>
    <x v="172"/>
    <x v="11"/>
    <s v="High"/>
    <n v="45"/>
    <n v="2.2571111111111111"/>
    <n v="101.57"/>
    <n v="1.49"/>
    <n v="103.05999999999999"/>
    <n v="3.5455000000000001"/>
    <n v="3.6011643499999995"/>
    <s v="Regular Air"/>
    <x v="1"/>
    <s v="Small Business"/>
    <x v="2"/>
    <x v="6"/>
    <s v="Small Box"/>
    <d v="2010-04-30T00:00:00"/>
  </r>
  <r>
    <n v="6183"/>
    <x v="382"/>
    <x v="5"/>
    <s v="Medium"/>
    <n v="41"/>
    <n v="48.583658536585368"/>
    <n v="1991.93"/>
    <n v="5.86"/>
    <n v="1997.79"/>
    <n v="3.5455000000000001"/>
    <n v="70.623878149999996"/>
    <s v="Regular Air"/>
    <x v="10"/>
    <s v="Small Business"/>
    <x v="2"/>
    <x v="5"/>
    <s v="Small Box"/>
    <d v="2012-06-16T00:00:00"/>
  </r>
  <r>
    <n v="28832"/>
    <x v="383"/>
    <x v="10"/>
    <s v="Medium"/>
    <n v="46"/>
    <n v="32.626956521739132"/>
    <n v="1500.84"/>
    <n v="14.72"/>
    <n v="1515.56"/>
    <n v="3.5455000000000001"/>
    <n v="53.212282199999997"/>
    <s v="Express Air"/>
    <x v="3"/>
    <s v="Corporate"/>
    <x v="2"/>
    <x v="12"/>
    <s v="Small Box"/>
    <d v="2010-09-25T00:00:00"/>
  </r>
  <r>
    <n v="49891"/>
    <x v="384"/>
    <x v="10"/>
    <s v="Not Specified"/>
    <n v="19"/>
    <n v="4.6526315789473687"/>
    <n v="88.4"/>
    <n v="0.5"/>
    <n v="88.9"/>
    <n v="3.5455000000000001"/>
    <n v="3.1342220000000003"/>
    <s v="Regular Air"/>
    <x v="9"/>
    <s v="Consumer"/>
    <x v="2"/>
    <x v="13"/>
    <s v="Small Box"/>
    <d v="2009-09-12T00:00:00"/>
  </r>
  <r>
    <n v="51525"/>
    <x v="385"/>
    <x v="6"/>
    <s v="Critical"/>
    <n v="46"/>
    <n v="31.810217391304349"/>
    <n v="1463.27"/>
    <n v="8.2200000000000006"/>
    <n v="1471.49"/>
    <n v="3.5455000000000001"/>
    <n v="51.88023785"/>
    <s v="Regular Air"/>
    <x v="9"/>
    <s v="Home Office"/>
    <x v="2"/>
    <x v="10"/>
    <s v="Small Box"/>
    <d v="2011-11-09T00:00:00"/>
  </r>
  <r>
    <n v="31810"/>
    <x v="386"/>
    <x v="4"/>
    <s v="Critical"/>
    <n v="46"/>
    <n v="7.7293478260869568"/>
    <n v="355.55"/>
    <n v="7.98"/>
    <n v="363.53000000000003"/>
    <n v="4.7610000000000001"/>
    <n v="16.927735500000001"/>
    <s v="Regular Air"/>
    <x v="5"/>
    <s v="Home Office"/>
    <x v="0"/>
    <x v="0"/>
    <s v="Wrap Bag"/>
    <d v="2009-05-21T00:00:00"/>
  </r>
  <r>
    <n v="57889"/>
    <x v="99"/>
    <x v="11"/>
    <s v="Low"/>
    <n v="39"/>
    <n v="18.546346153846155"/>
    <n v="723.3075"/>
    <n v="0.99"/>
    <n v="724.29750000000001"/>
    <n v="5.3265000000000002"/>
    <n v="38.5269739875"/>
    <s v="Regular Air"/>
    <x v="3"/>
    <s v="Consumer"/>
    <x v="1"/>
    <x v="1"/>
    <s v="Wrap Bag"/>
    <d v="2010-04-11T00:00:00"/>
  </r>
  <r>
    <n v="57058"/>
    <x v="387"/>
    <x v="4"/>
    <s v="Medium"/>
    <n v="28"/>
    <n v="7.3367857142857149"/>
    <n v="205.43"/>
    <n v="5.27"/>
    <n v="210.70000000000002"/>
    <n v="3.5455000000000001"/>
    <n v="7.2835206500000007"/>
    <s v="Express Air"/>
    <x v="8"/>
    <s v="Corporate"/>
    <x v="2"/>
    <x v="6"/>
    <s v="Small Box"/>
    <d v="2012-05-09T00:00:00"/>
  </r>
  <r>
    <n v="40775"/>
    <x v="388"/>
    <x v="6"/>
    <s v="Low"/>
    <n v="23"/>
    <n v="12.157826086956522"/>
    <n v="279.63"/>
    <n v="5.16"/>
    <n v="284.79000000000002"/>
    <n v="4.7610000000000001"/>
    <n v="13.3131843"/>
    <s v="Regular Air"/>
    <x v="10"/>
    <s v="Corporate"/>
    <x v="0"/>
    <x v="0"/>
    <s v="Small Box"/>
    <d v="2010-11-22T00:00:00"/>
  </r>
  <r>
    <n v="55200"/>
    <x v="389"/>
    <x v="8"/>
    <s v="Medium"/>
    <n v="4"/>
    <n v="162.30962500000001"/>
    <n v="649.23850000000004"/>
    <n v="2.79"/>
    <n v="652.02850000000001"/>
    <n v="5.3265000000000002"/>
    <n v="34.581688702500003"/>
    <s v="Regular Air"/>
    <x v="8"/>
    <s v="Home Office"/>
    <x v="1"/>
    <x v="1"/>
    <s v="Small Box"/>
    <d v="2010-08-30T00:00:00"/>
  </r>
  <r>
    <n v="3109"/>
    <x v="1"/>
    <x v="1"/>
    <s v="Low"/>
    <n v="37"/>
    <n v="175.07404054054052"/>
    <n v="6477.7394999999997"/>
    <n v="8.99"/>
    <n v="6486.7294999999995"/>
    <n v="5.3265000000000002"/>
    <n v="345.03679446749999"/>
    <s v="Regular Air"/>
    <x v="1"/>
    <s v="Corporate"/>
    <x v="1"/>
    <x v="1"/>
    <s v="Small Box"/>
    <d v="2010-07-30T00:00:00"/>
  </r>
  <r>
    <n v="40612"/>
    <x v="390"/>
    <x v="9"/>
    <s v="High"/>
    <n v="9"/>
    <n v="2.1333333333333333"/>
    <n v="19.2"/>
    <n v="1.1200000000000001"/>
    <n v="20.32"/>
    <n v="3.5455000000000001"/>
    <n v="0.68073600000000001"/>
    <s v="Regular Air"/>
    <x v="5"/>
    <s v="Corporate"/>
    <x v="2"/>
    <x v="2"/>
    <s v="Wrap Bag"/>
    <d v="2011-03-01T00:00:00"/>
  </r>
  <r>
    <n v="40289"/>
    <x v="391"/>
    <x v="6"/>
    <s v="Not Specified"/>
    <n v="26"/>
    <n v="3.0034615384615386"/>
    <n v="78.09"/>
    <n v="0.99"/>
    <n v="79.08"/>
    <n v="3.5455000000000001"/>
    <n v="2.7686809500000003"/>
    <s v="Regular Air"/>
    <x v="10"/>
    <s v="Consumer"/>
    <x v="2"/>
    <x v="13"/>
    <s v="Small Box"/>
    <d v="2012-11-27T00:00:00"/>
  </r>
  <r>
    <n v="2503"/>
    <x v="242"/>
    <x v="5"/>
    <s v="Medium"/>
    <n v="46"/>
    <n v="3.7278260869565214"/>
    <n v="171.48"/>
    <n v="0.5"/>
    <n v="171.98"/>
    <n v="3.5455000000000001"/>
    <n v="6.0798234000000004"/>
    <s v="Regular Air"/>
    <x v="5"/>
    <s v="Corporate"/>
    <x v="2"/>
    <x v="13"/>
    <s v="Small Box"/>
    <d v="2010-06-20T00:00:00"/>
  </r>
  <r>
    <n v="37606"/>
    <x v="205"/>
    <x v="9"/>
    <s v="Critical"/>
    <n v="41"/>
    <n v="3.6339024390243906"/>
    <n v="148.99"/>
    <n v="4.17"/>
    <n v="153.16"/>
    <n v="3.5455000000000001"/>
    <n v="5.2824404500000002"/>
    <s v="Regular Air"/>
    <x v="0"/>
    <s v="Consumer"/>
    <x v="2"/>
    <x v="2"/>
    <s v="Small Pack"/>
    <d v="2010-02-24T00:00:00"/>
  </r>
  <r>
    <n v="51169"/>
    <x v="392"/>
    <x v="2"/>
    <s v="High"/>
    <n v="2"/>
    <n v="145.83000000000001"/>
    <n v="291.66000000000003"/>
    <n v="24.49"/>
    <n v="316.15000000000003"/>
    <n v="4.7610000000000001"/>
    <n v="13.8859326"/>
    <s v="Regular Air"/>
    <x v="2"/>
    <s v="Home Office"/>
    <x v="0"/>
    <x v="0"/>
    <s v="Large Box"/>
    <d v="2010-12-26T00:00:00"/>
  </r>
  <r>
    <n v="53221"/>
    <x v="393"/>
    <x v="9"/>
    <s v="Not Specified"/>
    <n v="29"/>
    <n v="14.946206896551724"/>
    <n v="433.44"/>
    <n v="3.73"/>
    <n v="437.17"/>
    <n v="4.7610000000000001"/>
    <n v="20.636078400000002"/>
    <s v="Regular Air"/>
    <x v="8"/>
    <s v="Corporate"/>
    <x v="0"/>
    <x v="0"/>
    <s v="Small Pack"/>
    <d v="2012-02-27T00:00:00"/>
  </r>
  <r>
    <n v="53152"/>
    <x v="378"/>
    <x v="0"/>
    <s v="Medium"/>
    <n v="36"/>
    <n v="56.995097222222221"/>
    <n v="2051.8235"/>
    <n v="8.8000000000000007"/>
    <n v="2060.6235000000001"/>
    <n v="5.3265000000000002"/>
    <n v="109.29037872750001"/>
    <s v="Express Air"/>
    <x v="4"/>
    <s v="Corporate"/>
    <x v="1"/>
    <x v="1"/>
    <s v="Small Box"/>
    <d v="2009-03-05T00:00:00"/>
  </r>
  <r>
    <n v="41539"/>
    <x v="394"/>
    <x v="4"/>
    <s v="High"/>
    <n v="24"/>
    <n v="1.7437500000000001"/>
    <n v="41.85"/>
    <n v="1.29"/>
    <n v="43.14"/>
    <n v="3.5455000000000001"/>
    <n v="1.48379175"/>
    <s v="Express Air"/>
    <x v="0"/>
    <s v="Consumer"/>
    <x v="2"/>
    <x v="2"/>
    <s v="Wrap Bag"/>
    <d v="2011-05-05T00:00:00"/>
  </r>
  <r>
    <n v="3650"/>
    <x v="395"/>
    <x v="4"/>
    <s v="Not Specified"/>
    <n v="24"/>
    <n v="216.97916666666666"/>
    <n v="5207.5"/>
    <n v="64.2"/>
    <n v="5271.7"/>
    <n v="4.7610000000000001"/>
    <n v="247.92907500000001"/>
    <s v="Delivery Truck"/>
    <x v="6"/>
    <s v="Home Office"/>
    <x v="0"/>
    <x v="3"/>
    <s v="Jumbo Drum"/>
    <d v="2012-05-29T00:00:00"/>
  </r>
  <r>
    <n v="322"/>
    <x v="396"/>
    <x v="0"/>
    <s v="Critical"/>
    <n v="46"/>
    <n v="6.1086956521739131"/>
    <n v="281"/>
    <n v="10.050000000000001"/>
    <n v="291.05"/>
    <n v="3.5455000000000001"/>
    <n v="9.9628550000000011"/>
    <s v="Regular Air"/>
    <x v="0"/>
    <s v="Corporate"/>
    <x v="2"/>
    <x v="5"/>
    <s v="Small Box"/>
    <d v="2012-03-20T00:00:00"/>
  </r>
  <r>
    <n v="26016"/>
    <x v="152"/>
    <x v="7"/>
    <s v="High"/>
    <n v="2"/>
    <n v="77.47"/>
    <n v="154.94"/>
    <n v="4"/>
    <n v="158.94"/>
    <n v="5.3265000000000002"/>
    <n v="8.2528790999999995"/>
    <s v="Regular Air"/>
    <x v="8"/>
    <s v="Consumer"/>
    <x v="1"/>
    <x v="4"/>
    <s v="Small Box"/>
    <d v="2009-10-09T00:00:00"/>
  </r>
  <r>
    <n v="50307"/>
    <x v="397"/>
    <x v="7"/>
    <s v="Low"/>
    <n v="32"/>
    <n v="54.197187499999998"/>
    <n v="1734.31"/>
    <n v="10.75"/>
    <n v="1745.06"/>
    <n v="3.5455000000000001"/>
    <n v="61.489961050000005"/>
    <s v="Express Air"/>
    <x v="1"/>
    <s v="Corporate"/>
    <x v="2"/>
    <x v="5"/>
    <s v="Small Box"/>
    <d v="2010-10-17T00:00:00"/>
  </r>
  <r>
    <n v="58755"/>
    <x v="398"/>
    <x v="2"/>
    <s v="Low"/>
    <n v="18"/>
    <n v="2.6172222222222223"/>
    <n v="47.11"/>
    <n v="7.09"/>
    <n v="54.2"/>
    <n v="3.5455000000000001"/>
    <n v="1.6702850499999999"/>
    <s v="Regular Air"/>
    <x v="6"/>
    <s v="Home Office"/>
    <x v="2"/>
    <x v="5"/>
    <s v="Wrap Bag"/>
    <d v="2011-12-12T00:00:00"/>
  </r>
  <r>
    <n v="55394"/>
    <x v="399"/>
    <x v="9"/>
    <s v="Critical"/>
    <n v="21"/>
    <n v="16.223809523809525"/>
    <n v="340.7"/>
    <n v="27.75"/>
    <n v="368.45"/>
    <n v="4.7610000000000001"/>
    <n v="16.220727"/>
    <s v="Delivery Truck"/>
    <x v="1"/>
    <s v="Corporate"/>
    <x v="0"/>
    <x v="9"/>
    <s v="Jumbo Box"/>
    <d v="2010-02-28T00:00:00"/>
  </r>
  <r>
    <n v="54694"/>
    <x v="173"/>
    <x v="10"/>
    <s v="Critical"/>
    <n v="43"/>
    <n v="2.6193023255813954"/>
    <n v="112.63"/>
    <n v="6.35"/>
    <n v="118.97999999999999"/>
    <n v="3.5455000000000001"/>
    <n v="3.9932966499999996"/>
    <s v="Regular Air"/>
    <x v="1"/>
    <s v="Consumer"/>
    <x v="2"/>
    <x v="12"/>
    <s v="Small Box"/>
    <d v="2009-09-19T00:00:00"/>
  </r>
  <r>
    <n v="1286"/>
    <x v="400"/>
    <x v="4"/>
    <s v="Not Specified"/>
    <n v="46"/>
    <n v="5.0949999999999998"/>
    <n v="234.37"/>
    <n v="5.74"/>
    <n v="240.11"/>
    <n v="3.5455000000000001"/>
    <n v="8.3095883500000003"/>
    <s v="Regular Air"/>
    <x v="1"/>
    <s v="Home Office"/>
    <x v="2"/>
    <x v="6"/>
    <s v="Small Box"/>
    <d v="2010-05-14T00:00:00"/>
  </r>
  <r>
    <n v="30720"/>
    <x v="401"/>
    <x v="10"/>
    <s v="Low"/>
    <n v="27"/>
    <n v="88.848148148148155"/>
    <n v="2398.9"/>
    <n v="18.13"/>
    <n v="2417.0300000000002"/>
    <n v="4.7610000000000001"/>
    <n v="114.21162900000002"/>
    <s v="Express Air"/>
    <x v="9"/>
    <s v="Small Business"/>
    <x v="0"/>
    <x v="0"/>
    <s v="Large Box"/>
    <d v="2012-10-02T00:00:00"/>
  </r>
  <r>
    <n v="57125"/>
    <x v="333"/>
    <x v="5"/>
    <s v="Medium"/>
    <n v="19"/>
    <n v="3.2115789473684213"/>
    <n v="61.02"/>
    <n v="5.44"/>
    <n v="66.460000000000008"/>
    <n v="3.5455000000000001"/>
    <n v="2.1634641000000001"/>
    <s v="Regular Air"/>
    <x v="5"/>
    <s v="Consumer"/>
    <x v="2"/>
    <x v="6"/>
    <s v="Small Box"/>
    <d v="2010-06-05T00:00:00"/>
  </r>
  <r>
    <n v="36772"/>
    <x v="402"/>
    <x v="4"/>
    <s v="Medium"/>
    <n v="16"/>
    <n v="750.44062499999995"/>
    <n v="12007.05"/>
    <n v="55.3"/>
    <n v="12062.349999999999"/>
    <n v="5.3265000000000002"/>
    <n v="639.55551824999998"/>
    <s v="Delivery Truck"/>
    <x v="5"/>
    <s v="Home Office"/>
    <x v="1"/>
    <x v="11"/>
    <s v="Jumbo Drum"/>
    <d v="2010-05-17T00:00:00"/>
  </r>
  <r>
    <n v="36482"/>
    <x v="403"/>
    <x v="1"/>
    <s v="Medium"/>
    <n v="27"/>
    <n v="99.07703703703703"/>
    <n v="2675.08"/>
    <n v="24.49"/>
    <n v="2699.5699999999997"/>
    <n v="4.7610000000000001"/>
    <n v="127.36055879999999"/>
    <s v="Express Air"/>
    <x v="5"/>
    <s v="Small Business"/>
    <x v="0"/>
    <x v="0"/>
    <s v="Large Box"/>
    <d v="2011-07-07T00:00:00"/>
  </r>
  <r>
    <n v="1888"/>
    <x v="404"/>
    <x v="7"/>
    <s v="Not Specified"/>
    <n v="35"/>
    <n v="4.5214285714285714"/>
    <n v="158.25"/>
    <n v="5.42"/>
    <n v="163.66999999999999"/>
    <n v="3.5455000000000001"/>
    <n v="5.6107537499999998"/>
    <s v="Regular Air"/>
    <x v="3"/>
    <s v="Corporate"/>
    <x v="2"/>
    <x v="6"/>
    <s v="Small Box"/>
    <d v="2010-10-31T00:00:00"/>
  </r>
  <r>
    <n v="33154"/>
    <x v="405"/>
    <x v="8"/>
    <s v="Critical"/>
    <n v="7"/>
    <n v="52.574928571428572"/>
    <n v="368.02449999999999"/>
    <n v="4.2"/>
    <n v="372.22449999999998"/>
    <n v="5.3265000000000002"/>
    <n v="19.6028249925"/>
    <s v="Regular Air"/>
    <x v="4"/>
    <s v="Corporate"/>
    <x v="1"/>
    <x v="1"/>
    <s v="Small Box"/>
    <d v="2010-08-06T00:00:00"/>
  </r>
  <r>
    <n v="5863"/>
    <x v="406"/>
    <x v="6"/>
    <s v="Medium"/>
    <n v="40"/>
    <n v="23.330249999999999"/>
    <n v="933.21"/>
    <n v="7.58"/>
    <n v="940.79000000000008"/>
    <n v="4.7610000000000001"/>
    <n v="44.430128100000005"/>
    <s v="Regular Air"/>
    <x v="8"/>
    <s v="Corporate"/>
    <x v="0"/>
    <x v="0"/>
    <s v="Small Box"/>
    <d v="2010-11-22T00:00:00"/>
  </r>
  <r>
    <n v="46565"/>
    <x v="407"/>
    <x v="5"/>
    <s v="Not Specified"/>
    <n v="16"/>
    <n v="293.20437500000003"/>
    <n v="4691.2700000000004"/>
    <n v="24.49"/>
    <n v="4715.76"/>
    <n v="3.5455000000000001"/>
    <n v="166.32897785"/>
    <s v="Express Air"/>
    <x v="10"/>
    <s v="Home Office"/>
    <x v="2"/>
    <x v="16"/>
    <s v="Large Box"/>
    <d v="2011-06-22T00:00:00"/>
  </r>
  <r>
    <n v="17797"/>
    <x v="408"/>
    <x v="1"/>
    <s v="Low"/>
    <n v="16"/>
    <n v="3.8450000000000002"/>
    <n v="61.52"/>
    <n v="2.5"/>
    <n v="64.02000000000001"/>
    <n v="3.5455000000000001"/>
    <n v="2.1811916"/>
    <s v="Regular Air"/>
    <x v="1"/>
    <s v="Home Office"/>
    <x v="2"/>
    <x v="12"/>
    <s v="Small Box"/>
    <d v="2012-07-14T00:00:00"/>
  </r>
  <r>
    <n v="58470"/>
    <x v="409"/>
    <x v="5"/>
    <s v="High"/>
    <n v="24"/>
    <n v="75.481250000000003"/>
    <n v="1811.55"/>
    <n v="0.99"/>
    <n v="1812.54"/>
    <n v="3.5455000000000001"/>
    <n v="64.228505249999998"/>
    <s v="Regular Air"/>
    <x v="0"/>
    <s v="Small Business"/>
    <x v="2"/>
    <x v="16"/>
    <s v="Small Box"/>
    <d v="2011-06-09T00:00:00"/>
  </r>
  <r>
    <n v="58789"/>
    <x v="410"/>
    <x v="8"/>
    <s v="Low"/>
    <n v="38"/>
    <n v="9.9244736842105254"/>
    <n v="377.13"/>
    <n v="6.02"/>
    <n v="383.15"/>
    <n v="4.7610000000000001"/>
    <n v="17.955159300000002"/>
    <s v="Regular Air"/>
    <x v="1"/>
    <s v="Small Business"/>
    <x v="0"/>
    <x v="0"/>
    <s v="Medium Box"/>
    <d v="2010-08-10T00:00:00"/>
  </r>
  <r>
    <n v="27363"/>
    <x v="411"/>
    <x v="7"/>
    <s v="Medium"/>
    <n v="16"/>
    <n v="20.203749999999999"/>
    <n v="323.26"/>
    <n v="6.67"/>
    <n v="329.93"/>
    <n v="4.7610000000000001"/>
    <n v="15.390408600000001"/>
    <s v="Regular Air"/>
    <x v="8"/>
    <s v="Small Business"/>
    <x v="0"/>
    <x v="0"/>
    <s v="Small Pack"/>
    <d v="2011-10-19T00:00:00"/>
  </r>
  <r>
    <n v="27909"/>
    <x v="412"/>
    <x v="9"/>
    <s v="Critical"/>
    <n v="1"/>
    <n v="62.26"/>
    <n v="62.26"/>
    <n v="10.75"/>
    <n v="73.009999999999991"/>
    <n v="3.5455000000000001"/>
    <n v="2.2074283000000001"/>
    <s v="Regular Air"/>
    <x v="2"/>
    <s v="Corporate"/>
    <x v="2"/>
    <x v="5"/>
    <s v="Small Box"/>
    <d v="2012-02-09T00:00:00"/>
  </r>
  <r>
    <n v="24070"/>
    <x v="413"/>
    <x v="0"/>
    <s v="High"/>
    <n v="48"/>
    <n v="6.1304166666666662"/>
    <n v="294.26"/>
    <n v="0.7"/>
    <n v="294.95999999999998"/>
    <n v="3.5455000000000001"/>
    <n v="10.4329883"/>
    <s v="Express Air"/>
    <x v="0"/>
    <s v="Corporate"/>
    <x v="2"/>
    <x v="2"/>
    <s v="Wrap Bag"/>
    <d v="2011-03-16T00:00:00"/>
  </r>
  <r>
    <n v="35490"/>
    <x v="414"/>
    <x v="2"/>
    <s v="High"/>
    <n v="7"/>
    <n v="6.3771428571428572"/>
    <n v="44.64"/>
    <n v="1.2"/>
    <n v="45.84"/>
    <n v="3.5455000000000001"/>
    <n v="1.5827111999999999"/>
    <s v="Express Air"/>
    <x v="5"/>
    <s v="Small Business"/>
    <x v="2"/>
    <x v="2"/>
    <s v="Wrap Bag"/>
    <d v="2010-12-09T00:00:00"/>
  </r>
  <r>
    <n v="10979"/>
    <x v="415"/>
    <x v="7"/>
    <s v="Medium"/>
    <n v="15"/>
    <n v="32.428666666666665"/>
    <n v="486.43"/>
    <n v="3.92"/>
    <n v="490.35"/>
    <n v="4.7610000000000001"/>
    <n v="23.1589323"/>
    <s v="Regular Air"/>
    <x v="6"/>
    <s v="Small Business"/>
    <x v="0"/>
    <x v="0"/>
    <s v="Small Pack"/>
    <d v="2011-10-06T00:00:00"/>
  </r>
  <r>
    <n v="21344"/>
    <x v="416"/>
    <x v="2"/>
    <s v="Low"/>
    <n v="29"/>
    <n v="20.248275862068969"/>
    <n v="587.20000000000005"/>
    <n v="1.99"/>
    <n v="589.19000000000005"/>
    <n v="5.3265000000000002"/>
    <n v="31.277208000000005"/>
    <s v="Regular Air"/>
    <x v="4"/>
    <s v="Corporate"/>
    <x v="1"/>
    <x v="4"/>
    <s v="Small Pack"/>
    <d v="2012-12-13T00:00:00"/>
  </r>
  <r>
    <n v="53476"/>
    <x v="316"/>
    <x v="5"/>
    <s v="Not Specified"/>
    <n v="24"/>
    <n v="3.9104166666666664"/>
    <n v="93.85"/>
    <n v="0.7"/>
    <n v="94.55"/>
    <n v="3.5455000000000001"/>
    <n v="3.3274517499999998"/>
    <s v="Regular Air"/>
    <x v="1"/>
    <s v="Small Business"/>
    <x v="2"/>
    <x v="2"/>
    <s v="Wrap Bag"/>
    <d v="2009-06-14T00:00:00"/>
  </r>
  <r>
    <n v="50850"/>
    <x v="417"/>
    <x v="4"/>
    <s v="Critical"/>
    <n v="37"/>
    <n v="43.230810810810809"/>
    <n v="1599.54"/>
    <n v="7.47"/>
    <n v="1607.01"/>
    <n v="3.5455000000000001"/>
    <n v="56.711690699999998"/>
    <s v="Regular Air"/>
    <x v="8"/>
    <s v="Small Business"/>
    <x v="2"/>
    <x v="6"/>
    <s v="Small Box"/>
    <d v="2009-05-08T00:00:00"/>
  </r>
  <r>
    <n v="15904"/>
    <x v="418"/>
    <x v="7"/>
    <s v="Not Specified"/>
    <n v="39"/>
    <n v="3.1797435897435897"/>
    <n v="124.01"/>
    <n v="3.97"/>
    <n v="127.98"/>
    <n v="3.5455000000000001"/>
    <n v="4.3967745499999999"/>
    <s v="Regular Air"/>
    <x v="6"/>
    <s v="Small Business"/>
    <x v="2"/>
    <x v="2"/>
    <s v="Wrap Bag"/>
    <d v="2009-10-28T00:00:00"/>
  </r>
  <r>
    <n v="32069"/>
    <x v="147"/>
    <x v="6"/>
    <s v="Not Specified"/>
    <n v="17"/>
    <n v="6.7611764705882349"/>
    <n v="114.94"/>
    <n v="9.68"/>
    <n v="124.62"/>
    <n v="3.5455000000000001"/>
    <n v="4.0751977000000004"/>
    <s v="Regular Air"/>
    <x v="8"/>
    <s v="Consumer"/>
    <x v="2"/>
    <x v="5"/>
    <s v="Small Box"/>
    <d v="2011-11-21T00:00:00"/>
  </r>
  <r>
    <n v="29926"/>
    <x v="419"/>
    <x v="0"/>
    <s v="Medium"/>
    <n v="9"/>
    <n v="2.2455555555555557"/>
    <n v="20.21"/>
    <n v="1.49"/>
    <n v="21.7"/>
    <n v="3.5455000000000001"/>
    <n v="0.71654554999999998"/>
    <s v="Regular Air"/>
    <x v="5"/>
    <s v="Corporate"/>
    <x v="2"/>
    <x v="6"/>
    <s v="Small Box"/>
    <d v="2012-03-24T00:00:00"/>
  </r>
  <r>
    <n v="36516"/>
    <x v="315"/>
    <x v="1"/>
    <s v="Medium"/>
    <n v="9"/>
    <n v="98.152222222222221"/>
    <n v="883.37"/>
    <n v="7.18"/>
    <n v="890.55"/>
    <n v="5.3265000000000002"/>
    <n v="47.052703049999998"/>
    <s v="Regular Air"/>
    <x v="7"/>
    <s v="Home Office"/>
    <x v="1"/>
    <x v="4"/>
    <s v="Small Box"/>
    <d v="2011-07-28T00:00:00"/>
  </r>
  <r>
    <n v="33317"/>
    <x v="420"/>
    <x v="4"/>
    <s v="High"/>
    <n v="18"/>
    <n v="2.4733333333333336"/>
    <n v="44.52"/>
    <n v="6.05"/>
    <n v="50.57"/>
    <n v="3.5455000000000001"/>
    <n v="1.5784566"/>
    <s v="Regular Air"/>
    <x v="0"/>
    <s v="Consumer"/>
    <x v="2"/>
    <x v="6"/>
    <s v="Small Box"/>
    <d v="2009-05-12T00:00:00"/>
  </r>
  <r>
    <n v="21796"/>
    <x v="421"/>
    <x v="4"/>
    <s v="Low"/>
    <n v="2"/>
    <n v="20.412749999999999"/>
    <n v="40.825499999999998"/>
    <n v="4.8099999999999996"/>
    <n v="45.6355"/>
    <n v="5.3265000000000002"/>
    <n v="2.1745702574999997"/>
    <s v="Regular Air"/>
    <x v="1"/>
    <s v="Home Office"/>
    <x v="1"/>
    <x v="1"/>
    <s v="Medium Box"/>
    <d v="2012-05-06T00:00:00"/>
  </r>
  <r>
    <n v="59781"/>
    <x v="422"/>
    <x v="2"/>
    <s v="Not Specified"/>
    <n v="43"/>
    <n v="6.0960465116279066"/>
    <n v="262.13"/>
    <n v="5.3"/>
    <n v="267.43"/>
    <n v="3.5455000000000001"/>
    <n v="9.2938191500000009"/>
    <s v="Express Air"/>
    <x v="0"/>
    <s v="Corporate"/>
    <x v="2"/>
    <x v="12"/>
    <s v="Small Box"/>
    <d v="2012-12-13T00:00:00"/>
  </r>
  <r>
    <n v="11745"/>
    <x v="423"/>
    <x v="1"/>
    <s v="High"/>
    <n v="17"/>
    <n v="40.368823529411763"/>
    <n v="686.27"/>
    <n v="19.989999999999998"/>
    <n v="706.26"/>
    <n v="5.3265000000000002"/>
    <n v="36.55417155"/>
    <s v="Regular Air"/>
    <x v="0"/>
    <s v="Home Office"/>
    <x v="1"/>
    <x v="4"/>
    <s v="Small Box"/>
    <d v="2012-07-20T00:00:00"/>
  </r>
  <r>
    <n v="31682"/>
    <x v="424"/>
    <x v="0"/>
    <s v="Low"/>
    <n v="42"/>
    <n v="75.875476190476192"/>
    <n v="3186.77"/>
    <n v="19.95"/>
    <n v="3206.72"/>
    <n v="3.5455000000000001"/>
    <n v="112.98693035000001"/>
    <s v="Regular Air"/>
    <x v="9"/>
    <s v="Corporate"/>
    <x v="2"/>
    <x v="16"/>
    <s v="Large Box"/>
    <d v="2010-03-18T00:00:00"/>
  </r>
  <r>
    <n v="5986"/>
    <x v="425"/>
    <x v="11"/>
    <s v="High"/>
    <n v="20"/>
    <n v="51.077500000000001"/>
    <n v="1021.55"/>
    <n v="14.19"/>
    <n v="1035.74"/>
    <n v="4.7610000000000001"/>
    <n v="48.6359955"/>
    <s v="Delivery Truck"/>
    <x v="1"/>
    <s v="Small Business"/>
    <x v="0"/>
    <x v="3"/>
    <s v="Jumbo Drum"/>
    <d v="2012-04-22T00:00:00"/>
  </r>
  <r>
    <n v="39139"/>
    <x v="426"/>
    <x v="6"/>
    <s v="Not Specified"/>
    <n v="50"/>
    <n v="60.017600000000002"/>
    <n v="3000.88"/>
    <n v="36.61"/>
    <n v="3037.4900000000002"/>
    <n v="4.7610000000000001"/>
    <n v="142.8718968"/>
    <s v="Delivery Truck"/>
    <x v="3"/>
    <s v="Home Office"/>
    <x v="0"/>
    <x v="15"/>
    <s v="Jumbo Box"/>
    <d v="2010-11-15T00:00:00"/>
  </r>
  <r>
    <n v="22851"/>
    <x v="427"/>
    <x v="0"/>
    <s v="Critical"/>
    <n v="13"/>
    <n v="2.4899999999999998"/>
    <n v="32.369999999999997"/>
    <n v="5.33"/>
    <n v="37.699999999999996"/>
    <n v="4.7610000000000001"/>
    <n v="1.5411356999999999"/>
    <s v="Regular Air"/>
    <x v="8"/>
    <s v="Home Office"/>
    <x v="0"/>
    <x v="0"/>
    <s v="Small Box"/>
    <d v="2009-03-03T00:00:00"/>
  </r>
  <r>
    <n v="5636"/>
    <x v="428"/>
    <x v="9"/>
    <s v="Medium"/>
    <n v="23"/>
    <n v="6.0073913043478253"/>
    <n v="138.16999999999999"/>
    <n v="2.27"/>
    <n v="140.44"/>
    <n v="3.5455000000000001"/>
    <n v="4.8988173499999998"/>
    <s v="Regular Air"/>
    <x v="4"/>
    <s v="Small Business"/>
    <x v="2"/>
    <x v="2"/>
    <s v="Wrap Bag"/>
    <d v="2011-02-17T00:00:00"/>
  </r>
  <r>
    <n v="11169"/>
    <x v="429"/>
    <x v="4"/>
    <s v="Medium"/>
    <n v="44"/>
    <n v="2.4813636363636364"/>
    <n v="109.18"/>
    <n v="0.5"/>
    <n v="109.68"/>
    <n v="3.5455000000000001"/>
    <n v="3.8709769000000005"/>
    <s v="Regular Air"/>
    <x v="5"/>
    <s v="Corporate"/>
    <x v="2"/>
    <x v="13"/>
    <s v="Small Box"/>
    <d v="2010-05-21T00:00:00"/>
  </r>
  <r>
    <n v="58917"/>
    <x v="169"/>
    <x v="0"/>
    <s v="High"/>
    <n v="27"/>
    <n v="529.63925925925923"/>
    <n v="14300.26"/>
    <n v="24.49"/>
    <n v="14324.75"/>
    <n v="5.3265000000000002"/>
    <n v="761.70334890000004"/>
    <s v="Regular Air"/>
    <x v="4"/>
    <s v="Small Business"/>
    <x v="1"/>
    <x v="8"/>
    <s v="Large Box"/>
    <d v="2012-03-03T00:00:00"/>
  </r>
  <r>
    <n v="32743"/>
    <x v="430"/>
    <x v="4"/>
    <s v="Critical"/>
    <n v="19"/>
    <n v="186.7721052631579"/>
    <n v="3548.67"/>
    <n v="0.99"/>
    <n v="3549.66"/>
    <n v="3.5455000000000001"/>
    <n v="125.81809484999999"/>
    <s v="Regular Air"/>
    <x v="2"/>
    <s v="Corporate"/>
    <x v="2"/>
    <x v="16"/>
    <s v="Small Box"/>
    <d v="2010-05-09T00:00:00"/>
  </r>
  <r>
    <n v="41636"/>
    <x v="50"/>
    <x v="8"/>
    <s v="Critical"/>
    <n v="47"/>
    <n v="112.64851063829786"/>
    <n v="5294.48"/>
    <n v="5.81"/>
    <n v="5300.29"/>
    <n v="4.7610000000000001"/>
    <n v="252.07019279999997"/>
    <s v="Regular Air"/>
    <x v="6"/>
    <s v="Home Office"/>
    <x v="0"/>
    <x v="0"/>
    <s v="Medium Box"/>
    <d v="2009-08-15T00:00:00"/>
  </r>
  <r>
    <n v="37412"/>
    <x v="431"/>
    <x v="8"/>
    <s v="High"/>
    <n v="17"/>
    <n v="11.27470588235294"/>
    <n v="191.67"/>
    <n v="3.37"/>
    <n v="195.04"/>
    <n v="3.5455000000000001"/>
    <n v="6.7956598499999998"/>
    <s v="Regular Air"/>
    <x v="0"/>
    <s v="Consumer"/>
    <x v="2"/>
    <x v="7"/>
    <s v="Small Pack"/>
    <d v="2012-08-05T00:00:00"/>
  </r>
  <r>
    <n v="9219"/>
    <x v="432"/>
    <x v="10"/>
    <s v="Low"/>
    <n v="41"/>
    <n v="6.6663414634146338"/>
    <n v="273.32"/>
    <n v="5.14"/>
    <n v="278.45999999999998"/>
    <n v="3.5455000000000001"/>
    <n v="9.6905605999999995"/>
    <s v="Regular Air"/>
    <x v="5"/>
    <s v="Consumer"/>
    <x v="2"/>
    <x v="5"/>
    <s v="Small Box"/>
    <d v="2009-09-30T00:00:00"/>
  </r>
  <r>
    <n v="4931"/>
    <x v="101"/>
    <x v="6"/>
    <s v="Critical"/>
    <n v="22"/>
    <n v="7.6504545454545454"/>
    <n v="168.31"/>
    <n v="1.69"/>
    <n v="170"/>
    <n v="3.5455000000000001"/>
    <n v="5.9674310500000001"/>
    <s v="Regular Air"/>
    <x v="3"/>
    <s v="Corporate"/>
    <x v="2"/>
    <x v="5"/>
    <s v="Wrap Bag"/>
    <d v="2009-11-16T00:00:00"/>
  </r>
  <r>
    <n v="12194"/>
    <x v="0"/>
    <x v="0"/>
    <s v="Critical"/>
    <n v="19"/>
    <n v="176.58705263157896"/>
    <n v="3355.154"/>
    <n v="3.99"/>
    <n v="3359.1439999999998"/>
    <n v="5.3265000000000002"/>
    <n v="178.71227781000002"/>
    <s v="Regular Air"/>
    <x v="6"/>
    <s v="Corporate"/>
    <x v="1"/>
    <x v="1"/>
    <s v="Small Box"/>
    <d v="2011-03-02T00:00:00"/>
  </r>
  <r>
    <n v="56768"/>
    <x v="433"/>
    <x v="1"/>
    <s v="Critical"/>
    <n v="37"/>
    <n v="3.0105405405405405"/>
    <n v="111.39"/>
    <n v="0.7"/>
    <n v="112.09"/>
    <n v="3.5455000000000001"/>
    <n v="3.94933245"/>
    <s v="Regular Air"/>
    <x v="9"/>
    <s v="Corporate"/>
    <x v="2"/>
    <x v="2"/>
    <s v="Wrap Bag"/>
    <d v="2011-07-29T00:00:00"/>
  </r>
  <r>
    <n v="23205"/>
    <x v="434"/>
    <x v="4"/>
    <s v="High"/>
    <n v="26"/>
    <n v="277.26153846153846"/>
    <n v="7208.8"/>
    <n v="62.74"/>
    <n v="7271.54"/>
    <n v="4.7610000000000001"/>
    <n v="343.21096799999998"/>
    <s v="Delivery Truck"/>
    <x v="1"/>
    <s v="Consumer"/>
    <x v="0"/>
    <x v="9"/>
    <s v="Jumbo Box"/>
    <d v="2009-05-25T00:00:00"/>
  </r>
  <r>
    <n v="9254"/>
    <x v="435"/>
    <x v="4"/>
    <s v="Medium"/>
    <n v="24"/>
    <n v="5.4854166666666666"/>
    <n v="131.65"/>
    <n v="0.5"/>
    <n v="132.15"/>
    <n v="3.5455000000000001"/>
    <n v="4.66765075"/>
    <s v="Express Air"/>
    <x v="6"/>
    <s v="Consumer"/>
    <x v="2"/>
    <x v="13"/>
    <s v="Small Box"/>
    <d v="2010-05-16T00:00:00"/>
  </r>
  <r>
    <n v="6433"/>
    <x v="180"/>
    <x v="6"/>
    <s v="Medium"/>
    <n v="41"/>
    <n v="3.8843902439024389"/>
    <n v="159.26"/>
    <n v="0.5"/>
    <n v="159.76"/>
    <n v="3.5455000000000001"/>
    <n v="5.6465633000000004"/>
    <s v="Regular Air"/>
    <x v="4"/>
    <s v="Home Office"/>
    <x v="2"/>
    <x v="13"/>
    <s v="Small Box"/>
    <d v="2011-11-23T00:00:00"/>
  </r>
  <r>
    <n v="11652"/>
    <x v="258"/>
    <x v="6"/>
    <s v="Not Specified"/>
    <n v="35"/>
    <n v="32.975428571428573"/>
    <n v="1154.1400000000001"/>
    <n v="5.5"/>
    <n v="1159.6400000000001"/>
    <n v="5.3265000000000002"/>
    <n v="61.475267100000011"/>
    <s v="Regular Air"/>
    <x v="1"/>
    <s v="Home Office"/>
    <x v="1"/>
    <x v="4"/>
    <s v="Small Box"/>
    <d v="2011-11-11T00:00:00"/>
  </r>
  <r>
    <n v="9089"/>
    <x v="62"/>
    <x v="4"/>
    <s v="Critical"/>
    <n v="8"/>
    <n v="102.7936875"/>
    <n v="822.34950000000003"/>
    <n v="8.8000000000000007"/>
    <n v="831.14949999999999"/>
    <n v="5.3265000000000002"/>
    <n v="43.802446117500004"/>
    <s v="Express Air"/>
    <x v="5"/>
    <s v="Small Business"/>
    <x v="1"/>
    <x v="1"/>
    <s v="Small Box"/>
    <d v="2010-05-24T00:00:00"/>
  </r>
  <r>
    <n v="45412"/>
    <x v="210"/>
    <x v="11"/>
    <s v="Medium"/>
    <n v="20"/>
    <n v="29.330950000000001"/>
    <n v="586.61900000000003"/>
    <n v="1.1000000000000001"/>
    <n v="587.71900000000005"/>
    <n v="5.3265000000000002"/>
    <n v="31.246261035000003"/>
    <s v="Regular Air"/>
    <x v="6"/>
    <s v="Corporate"/>
    <x v="1"/>
    <x v="1"/>
    <s v="Small Box"/>
    <d v="2010-04-23T00:00:00"/>
  </r>
  <r>
    <n v="47683"/>
    <x v="249"/>
    <x v="10"/>
    <s v="Low"/>
    <n v="38"/>
    <n v="2.1571052631578946"/>
    <n v="81.97"/>
    <n v="4.7699999999999996"/>
    <n v="86.74"/>
    <n v="3.5455000000000001"/>
    <n v="2.90624635"/>
    <s v="Regular Air"/>
    <x v="0"/>
    <s v="Corporate"/>
    <x v="2"/>
    <x v="6"/>
    <s v="Small Box"/>
    <d v="2010-09-08T00:00:00"/>
  </r>
  <r>
    <n v="30499"/>
    <x v="89"/>
    <x v="7"/>
    <s v="High"/>
    <n v="33"/>
    <n v="6.0490909090909089"/>
    <n v="199.62"/>
    <n v="1.2"/>
    <n v="200.82"/>
    <n v="3.5455000000000001"/>
    <n v="7.0775271000000002"/>
    <s v="Regular Air"/>
    <x v="7"/>
    <s v="Consumer"/>
    <x v="2"/>
    <x v="2"/>
    <s v="Wrap Bag"/>
    <d v="2012-11-01T00:00:00"/>
  </r>
  <r>
    <n v="22466"/>
    <x v="287"/>
    <x v="0"/>
    <s v="Low"/>
    <n v="40"/>
    <n v="10.75475"/>
    <n v="430.19"/>
    <n v="1.79"/>
    <n v="431.98"/>
    <n v="3.5455000000000001"/>
    <n v="15.252386450000001"/>
    <s v="Regular Air"/>
    <x v="3"/>
    <s v="Corporate"/>
    <x v="2"/>
    <x v="5"/>
    <s v="Wrap Bag"/>
    <d v="2012-04-04T00:00:00"/>
  </r>
  <r>
    <n v="18598"/>
    <x v="436"/>
    <x v="8"/>
    <s v="Critical"/>
    <n v="46"/>
    <n v="104.65478260869565"/>
    <n v="4814.12"/>
    <n v="21.26"/>
    <n v="4835.38"/>
    <n v="4.7610000000000001"/>
    <n v="229.20025320000002"/>
    <s v="Regular Air"/>
    <x v="0"/>
    <s v="Home Office"/>
    <x v="0"/>
    <x v="0"/>
    <s v="Large Box"/>
    <d v="2010-08-08T00:00:00"/>
  </r>
  <r>
    <n v="22534"/>
    <x v="437"/>
    <x v="1"/>
    <s v="Medium"/>
    <n v="3"/>
    <n v="93.11"/>
    <n v="279.33"/>
    <n v="19.989999999999998"/>
    <n v="299.32"/>
    <n v="3.5455000000000001"/>
    <n v="9.9036451499999991"/>
    <s v="Regular Air"/>
    <x v="0"/>
    <s v="Corporate"/>
    <x v="2"/>
    <x v="12"/>
    <s v="Small Box"/>
    <d v="2011-07-20T00:00:00"/>
  </r>
  <r>
    <n v="53152"/>
    <x v="378"/>
    <x v="0"/>
    <s v="Medium"/>
    <n v="5"/>
    <n v="37.158000000000001"/>
    <n v="185.79"/>
    <n v="7.53"/>
    <n v="193.32"/>
    <n v="5.3265000000000002"/>
    <n v="9.8961043499999999"/>
    <s v="Regular Air"/>
    <x v="1"/>
    <s v="Corporate"/>
    <x v="1"/>
    <x v="4"/>
    <s v="Small Box"/>
    <d v="2009-03-07T00:00:00"/>
  </r>
  <r>
    <n v="23270"/>
    <x v="438"/>
    <x v="0"/>
    <s v="Low"/>
    <n v="42"/>
    <n v="158.5652738095238"/>
    <n v="6659.7415000000001"/>
    <n v="3.99"/>
    <n v="6663.7314999999999"/>
    <n v="5.3265000000000002"/>
    <n v="354.73113099750003"/>
    <s v="Express Air"/>
    <x v="8"/>
    <s v="Home Office"/>
    <x v="1"/>
    <x v="1"/>
    <s v="Small Box"/>
    <d v="2011-03-18T00:00:00"/>
  </r>
  <r>
    <n v="1382"/>
    <x v="439"/>
    <x v="8"/>
    <s v="Low"/>
    <n v="5"/>
    <n v="17.866999999999997"/>
    <n v="89.334999999999994"/>
    <n v="2.5"/>
    <n v="91.834999999999994"/>
    <n v="5.3265000000000002"/>
    <n v="4.7584287749999996"/>
    <s v="Regular Air"/>
    <x v="12"/>
    <s v="Home Office"/>
    <x v="1"/>
    <x v="1"/>
    <s v="Wrap Bag"/>
    <d v="2010-08-20T00:00:00"/>
  </r>
  <r>
    <n v="54339"/>
    <x v="201"/>
    <x v="4"/>
    <s v="Low"/>
    <n v="48"/>
    <n v="62.619583333333331"/>
    <n v="3005.74"/>
    <n v="3.99"/>
    <n v="3009.7299999999996"/>
    <n v="3.5455000000000001"/>
    <n v="106.5685117"/>
    <s v="Express Air"/>
    <x v="1"/>
    <s v="Corporate"/>
    <x v="2"/>
    <x v="16"/>
    <s v="Small Box"/>
    <d v="2012-05-09T00:00:00"/>
  </r>
  <r>
    <n v="37731"/>
    <x v="440"/>
    <x v="6"/>
    <s v="Critical"/>
    <n v="24"/>
    <n v="31.359583333333333"/>
    <n v="752.63"/>
    <n v="9.18"/>
    <n v="761.81"/>
    <n v="3.5455000000000001"/>
    <n v="26.68449665"/>
    <s v="Regular Air"/>
    <x v="1"/>
    <s v="Home Office"/>
    <x v="2"/>
    <x v="5"/>
    <s v="Small Box"/>
    <d v="2009-11-04T00:00:00"/>
  </r>
  <r>
    <n v="55363"/>
    <x v="441"/>
    <x v="2"/>
    <s v="High"/>
    <n v="14"/>
    <n v="159.43285714285713"/>
    <n v="2232.06"/>
    <n v="7.07"/>
    <n v="2239.13"/>
    <n v="3.5455000000000001"/>
    <n v="79.137687299999996"/>
    <s v="Regular Air"/>
    <x v="2"/>
    <s v="Consumer"/>
    <x v="2"/>
    <x v="10"/>
    <s v="Small Box"/>
    <d v="2010-12-30T00:00:00"/>
  </r>
  <r>
    <n v="17255"/>
    <x v="442"/>
    <x v="1"/>
    <s v="Not Specified"/>
    <n v="17"/>
    <n v="9.3052941176470583"/>
    <n v="158.19"/>
    <n v="7.28"/>
    <n v="165.47"/>
    <n v="3.5455000000000001"/>
    <n v="5.60862645"/>
    <s v="Regular Air"/>
    <x v="4"/>
    <s v="Home Office"/>
    <x v="2"/>
    <x v="10"/>
    <s v="Small Box"/>
    <d v="2010-07-15T00:00:00"/>
  </r>
  <r>
    <n v="26406"/>
    <x v="443"/>
    <x v="11"/>
    <s v="Not Specified"/>
    <n v="40"/>
    <n v="4.1865000000000006"/>
    <n v="167.46"/>
    <n v="5.41"/>
    <n v="172.87"/>
    <n v="3.5455000000000001"/>
    <n v="5.9372943000000014"/>
    <s v="Regular Air"/>
    <x v="1"/>
    <s v="Home Office"/>
    <x v="2"/>
    <x v="6"/>
    <s v="Small Box"/>
    <d v="2011-04-15T00:00:00"/>
  </r>
  <r>
    <n v="50594"/>
    <x v="444"/>
    <x v="4"/>
    <s v="Low"/>
    <n v="39"/>
    <n v="4.4479487179487176"/>
    <n v="173.47"/>
    <n v="1.93"/>
    <n v="175.4"/>
    <n v="3.5455000000000001"/>
    <n v="6.1503788499999992"/>
    <s v="Regular Air"/>
    <x v="5"/>
    <s v="Consumer"/>
    <x v="2"/>
    <x v="2"/>
    <s v="Wrap Bag"/>
    <d v="2010-05-19T00:00:00"/>
  </r>
  <r>
    <n v="33186"/>
    <x v="234"/>
    <x v="8"/>
    <s v="Low"/>
    <n v="24"/>
    <n v="56.272124999999996"/>
    <n v="1350.5309999999999"/>
    <n v="5.26"/>
    <n v="1355.7909999999999"/>
    <n v="5.3265000000000002"/>
    <n v="71.936033715000008"/>
    <s v="Regular Air"/>
    <x v="2"/>
    <s v="Corporate"/>
    <x v="1"/>
    <x v="1"/>
    <s v="Small Box"/>
    <d v="2012-08-30T00:00:00"/>
  </r>
  <r>
    <n v="2374"/>
    <x v="445"/>
    <x v="7"/>
    <s v="Not Specified"/>
    <n v="21"/>
    <n v="3.7223809523809526"/>
    <n v="78.17"/>
    <n v="5.44"/>
    <n v="83.61"/>
    <n v="3.5455000000000001"/>
    <n v="2.7715173500000003"/>
    <s v="Express Air"/>
    <x v="4"/>
    <s v="Consumer"/>
    <x v="2"/>
    <x v="6"/>
    <s v="Small Box"/>
    <d v="2010-10-30T00:00:00"/>
  </r>
  <r>
    <n v="46177"/>
    <x v="102"/>
    <x v="2"/>
    <s v="Low"/>
    <n v="48"/>
    <n v="202.26333333333332"/>
    <n v="9708.64"/>
    <n v="69.64"/>
    <n v="9778.2799999999988"/>
    <n v="4.7610000000000001"/>
    <n v="462.22835039999995"/>
    <s v="Delivery Truck"/>
    <x v="9"/>
    <s v="Corporate"/>
    <x v="0"/>
    <x v="9"/>
    <s v="Jumbo Box"/>
    <d v="2010-12-07T00:00:00"/>
  </r>
  <r>
    <n v="14854"/>
    <x v="446"/>
    <x v="11"/>
    <s v="Low"/>
    <n v="24"/>
    <n v="16.30125"/>
    <n v="391.23"/>
    <n v="6.25"/>
    <n v="397.48"/>
    <n v="3.5455000000000001"/>
    <n v="13.871059650000001"/>
    <s v="Regular Air"/>
    <x v="1"/>
    <s v="Corporate"/>
    <x v="2"/>
    <x v="10"/>
    <s v="Small Box"/>
    <d v="2010-05-02T00:00:00"/>
  </r>
  <r>
    <n v="29411"/>
    <x v="447"/>
    <x v="11"/>
    <s v="High"/>
    <n v="33"/>
    <n v="16.431515151515153"/>
    <n v="542.24"/>
    <n v="1.39"/>
    <n v="543.63"/>
    <n v="3.5455000000000001"/>
    <n v="19.225119200000002"/>
    <s v="Regular Air"/>
    <x v="1"/>
    <s v="Corporate"/>
    <x v="2"/>
    <x v="12"/>
    <s v="Small Box"/>
    <d v="2012-04-07T00:00:00"/>
  </r>
  <r>
    <n v="25249"/>
    <x v="305"/>
    <x v="6"/>
    <s v="Medium"/>
    <n v="34"/>
    <n v="27.26029411764706"/>
    <n v="926.85"/>
    <n v="1.49"/>
    <n v="928.34"/>
    <n v="3.5455000000000001"/>
    <n v="32.861466749999998"/>
    <s v="Regular Air"/>
    <x v="4"/>
    <s v="Consumer"/>
    <x v="2"/>
    <x v="6"/>
    <s v="Small Box"/>
    <d v="2012-11-08T00:00:00"/>
  </r>
  <r>
    <n v="51780"/>
    <x v="448"/>
    <x v="1"/>
    <s v="Low"/>
    <n v="26"/>
    <n v="71.007692307692309"/>
    <n v="1846.2"/>
    <n v="60"/>
    <n v="1906.2"/>
    <n v="3.5455000000000001"/>
    <n v="65.457020999999997"/>
    <s v="Delivery Truck"/>
    <x v="6"/>
    <s v="Consumer"/>
    <x v="2"/>
    <x v="16"/>
    <s v="Jumbo Drum"/>
    <d v="2010-07-26T00:00:00"/>
  </r>
  <r>
    <n v="32001"/>
    <x v="449"/>
    <x v="7"/>
    <s v="Low"/>
    <n v="11"/>
    <n v="313.01909090909089"/>
    <n v="3443.21"/>
    <n v="13.99"/>
    <n v="3457.2"/>
    <n v="5.3265000000000002"/>
    <n v="183.40258065"/>
    <s v="Regular Air"/>
    <x v="4"/>
    <s v="Small Business"/>
    <x v="1"/>
    <x v="11"/>
    <s v="Medium Box"/>
    <d v="2011-10-30T00:00:00"/>
  </r>
  <r>
    <n v="54692"/>
    <x v="450"/>
    <x v="0"/>
    <s v="Medium"/>
    <n v="16"/>
    <n v="2.7281249999999999"/>
    <n v="43.65"/>
    <n v="0.97"/>
    <n v="44.62"/>
    <n v="3.5455000000000001"/>
    <n v="1.54761075"/>
    <s v="Regular Air"/>
    <x v="0"/>
    <s v="Home Office"/>
    <x v="2"/>
    <x v="2"/>
    <s v="Wrap Bag"/>
    <d v="2010-03-05T00:00:00"/>
  </r>
  <r>
    <n v="42400"/>
    <x v="451"/>
    <x v="8"/>
    <s v="Low"/>
    <n v="44"/>
    <n v="19.665227272727272"/>
    <n v="865.27"/>
    <n v="4"/>
    <n v="869.27"/>
    <n v="5.3265000000000002"/>
    <n v="46.088606550000002"/>
    <s v="Regular Air"/>
    <x v="7"/>
    <s v="Home Office"/>
    <x v="1"/>
    <x v="4"/>
    <s v="Small Box"/>
    <d v="2012-08-11T00:00:00"/>
  </r>
  <r>
    <n v="57056"/>
    <x v="222"/>
    <x v="6"/>
    <s v="Low"/>
    <n v="29"/>
    <n v="75.365862068965527"/>
    <n v="2185.61"/>
    <n v="89.3"/>
    <n v="2274.9100000000003"/>
    <n v="4.7610000000000001"/>
    <n v="104.0568921"/>
    <s v="Delivery Truck"/>
    <x v="9"/>
    <s v="Corporate"/>
    <x v="0"/>
    <x v="9"/>
    <s v="Jumbo Box"/>
    <d v="2012-11-15T00:00:00"/>
  </r>
  <r>
    <n v="18241"/>
    <x v="452"/>
    <x v="1"/>
    <s v="Low"/>
    <n v="3"/>
    <n v="21.5"/>
    <n v="64.5"/>
    <n v="1.99"/>
    <n v="66.489999999999995"/>
    <n v="5.3265000000000002"/>
    <n v="3.4355925000000003"/>
    <s v="Regular Air"/>
    <x v="1"/>
    <s v="Home Office"/>
    <x v="1"/>
    <x v="4"/>
    <s v="Small Pack"/>
    <d v="2010-07-29T00:00:00"/>
  </r>
  <r>
    <n v="50816"/>
    <x v="453"/>
    <x v="0"/>
    <s v="High"/>
    <n v="25"/>
    <n v="11.4428"/>
    <n v="286.07"/>
    <n v="4.9800000000000004"/>
    <n v="291.05"/>
    <n v="3.5455000000000001"/>
    <n v="10.14261185"/>
    <s v="Regular Air"/>
    <x v="0"/>
    <s v="Small Business"/>
    <x v="2"/>
    <x v="16"/>
    <s v="Small Box"/>
    <d v="2009-03-29T00:00:00"/>
  </r>
  <r>
    <n v="5511"/>
    <x v="454"/>
    <x v="6"/>
    <s v="Critical"/>
    <n v="32"/>
    <n v="57.168343749999998"/>
    <n v="1829.3869999999999"/>
    <n v="3.9"/>
    <n v="1833.287"/>
    <n v="5.3265000000000002"/>
    <n v="97.442298554999994"/>
    <s v="Regular Air"/>
    <x v="9"/>
    <s v="Corporate"/>
    <x v="1"/>
    <x v="1"/>
    <s v="Small Box"/>
    <d v="2009-11-29T00:00:00"/>
  </r>
  <r>
    <n v="15271"/>
    <x v="219"/>
    <x v="1"/>
    <s v="Critical"/>
    <n v="7"/>
    <n v="31.75114285714286"/>
    <n v="222.25800000000001"/>
    <n v="1.25"/>
    <n v="223.50800000000001"/>
    <n v="5.3265000000000002"/>
    <n v="11.838572370000001"/>
    <s v="Regular Air"/>
    <x v="9"/>
    <s v="Consumer"/>
    <x v="1"/>
    <x v="1"/>
    <s v="Small Pack"/>
    <d v="2010-07-25T00:00:00"/>
  </r>
  <r>
    <n v="13892"/>
    <x v="114"/>
    <x v="11"/>
    <s v="High"/>
    <n v="47"/>
    <n v="30.786595744680852"/>
    <n v="1446.97"/>
    <n v="1.99"/>
    <n v="1448.96"/>
    <n v="5.3265000000000002"/>
    <n v="77.072857049999996"/>
    <s v="Regular Air"/>
    <x v="1"/>
    <s v="Home Office"/>
    <x v="1"/>
    <x v="4"/>
    <s v="Small Pack"/>
    <d v="2012-04-28T00:00:00"/>
  </r>
  <r>
    <n v="51968"/>
    <x v="455"/>
    <x v="10"/>
    <s v="Medium"/>
    <n v="43"/>
    <n v="75.15265116279069"/>
    <n v="3231.5639999999999"/>
    <n v="0.99"/>
    <n v="3232.5539999999996"/>
    <n v="5.3265000000000002"/>
    <n v="172.12925645999999"/>
    <s v="Regular Air"/>
    <x v="5"/>
    <s v="Home Office"/>
    <x v="1"/>
    <x v="1"/>
    <s v="Wrap Bag"/>
    <d v="2009-09-06T00:00:00"/>
  </r>
  <r>
    <n v="52068"/>
    <x v="456"/>
    <x v="3"/>
    <s v="Not Specified"/>
    <n v="21"/>
    <n v="57.976190476190474"/>
    <n v="1217.5"/>
    <n v="36.61"/>
    <n v="1254.1099999999999"/>
    <n v="4.7610000000000001"/>
    <n v="57.965175000000002"/>
    <s v="Delivery Truck"/>
    <x v="6"/>
    <s v="Corporate"/>
    <x v="0"/>
    <x v="15"/>
    <s v="Jumbo Box"/>
    <d v="2012-01-14T00:00:00"/>
  </r>
  <r>
    <n v="44294"/>
    <x v="243"/>
    <x v="5"/>
    <s v="Low"/>
    <n v="15"/>
    <n v="7.190666666666667"/>
    <n v="107.86"/>
    <n v="9.68"/>
    <n v="117.53999999999999"/>
    <n v="3.5455000000000001"/>
    <n v="3.8241763000000004"/>
    <s v="Express Air"/>
    <x v="5"/>
    <s v="Consumer"/>
    <x v="2"/>
    <x v="5"/>
    <s v="Small Box"/>
    <d v="2009-06-10T00:00:00"/>
  </r>
  <r>
    <n v="49154"/>
    <x v="353"/>
    <x v="0"/>
    <s v="Medium"/>
    <n v="26"/>
    <n v="58.596153846153847"/>
    <n v="1523.5"/>
    <n v="49"/>
    <n v="1572.5"/>
    <n v="3.5455000000000001"/>
    <n v="54.015692500000007"/>
    <s v="Regular Air"/>
    <x v="2"/>
    <s v="Home Office"/>
    <x v="2"/>
    <x v="16"/>
    <s v="Large Box"/>
    <d v="2009-03-07T00:00:00"/>
  </r>
  <r>
    <n v="17315"/>
    <x v="457"/>
    <x v="11"/>
    <s v="Low"/>
    <n v="29"/>
    <n v="5.4865517241379314"/>
    <n v="159.11000000000001"/>
    <n v="0.95"/>
    <n v="160.06"/>
    <n v="3.5455000000000001"/>
    <n v="5.6412450500000011"/>
    <s v="Regular Air"/>
    <x v="7"/>
    <s v="Consumer"/>
    <x v="2"/>
    <x v="5"/>
    <s v="Wrap Bag"/>
    <d v="2009-04-26T00:00:00"/>
  </r>
  <r>
    <n v="41760"/>
    <x v="278"/>
    <x v="3"/>
    <s v="Low"/>
    <n v="22"/>
    <n v="11.247727272727273"/>
    <n v="247.45"/>
    <n v="12.52"/>
    <n v="259.96999999999997"/>
    <n v="4.7610000000000001"/>
    <n v="11.7810945"/>
    <s v="Regular Air"/>
    <x v="5"/>
    <s v="Small Business"/>
    <x v="0"/>
    <x v="0"/>
    <s v="Small Box"/>
    <d v="2012-02-03T00:00:00"/>
  </r>
  <r>
    <n v="39527"/>
    <x v="458"/>
    <x v="11"/>
    <s v="Low"/>
    <n v="29"/>
    <n v="7.3568965517241374"/>
    <n v="213.35"/>
    <n v="2"/>
    <n v="215.35"/>
    <n v="3.5455000000000001"/>
    <n v="7.5643242499999994"/>
    <s v="Regular Air"/>
    <x v="0"/>
    <s v="Corporate"/>
    <x v="2"/>
    <x v="5"/>
    <s v="Wrap Bag"/>
    <d v="2011-04-26T00:00:00"/>
  </r>
  <r>
    <n v="17670"/>
    <x v="66"/>
    <x v="8"/>
    <s v="Medium"/>
    <n v="14"/>
    <n v="2.608571428571429"/>
    <n v="36.520000000000003"/>
    <n v="0.5"/>
    <n v="37.020000000000003"/>
    <n v="3.5455000000000001"/>
    <n v="1.2948166000000001"/>
    <s v="Regular Air"/>
    <x v="1"/>
    <s v="Corporate"/>
    <x v="2"/>
    <x v="13"/>
    <s v="Small Box"/>
    <d v="2009-08-27T00:00:00"/>
  </r>
  <r>
    <n v="39266"/>
    <x v="459"/>
    <x v="8"/>
    <s v="High"/>
    <n v="16"/>
    <n v="61.328749999999999"/>
    <n v="981.26"/>
    <n v="49"/>
    <n v="1030.26"/>
    <n v="3.5455000000000001"/>
    <n v="34.790573299999998"/>
    <s v="Regular Air"/>
    <x v="1"/>
    <s v="Small Business"/>
    <x v="2"/>
    <x v="16"/>
    <s v="Large Box"/>
    <d v="2012-08-29T00:00:00"/>
  </r>
  <r>
    <n v="51267"/>
    <x v="460"/>
    <x v="4"/>
    <s v="Low"/>
    <n v="46"/>
    <n v="95.538695652173914"/>
    <n v="4394.78"/>
    <n v="35.840000000000003"/>
    <n v="4430.62"/>
    <n v="4.7610000000000001"/>
    <n v="209.23547579999999"/>
    <s v="Delivery Truck"/>
    <x v="0"/>
    <s v="Home Office"/>
    <x v="0"/>
    <x v="15"/>
    <s v="Jumbo Box"/>
    <d v="2012-05-08T00:00:00"/>
  </r>
  <r>
    <n v="17090"/>
    <x v="446"/>
    <x v="11"/>
    <s v="Low"/>
    <n v="26"/>
    <n v="128.8876923076923"/>
    <n v="3351.08"/>
    <n v="70.2"/>
    <n v="3421.2799999999997"/>
    <n v="4.7610000000000001"/>
    <n v="159.5449188"/>
    <s v="Delivery Truck"/>
    <x v="7"/>
    <s v="Corporate"/>
    <x v="0"/>
    <x v="3"/>
    <s v="Jumbo Drum"/>
    <d v="2010-05-03T00:00:00"/>
  </r>
  <r>
    <n v="20263"/>
    <x v="461"/>
    <x v="6"/>
    <s v="Medium"/>
    <n v="8"/>
    <n v="59.212499999999999"/>
    <n v="473.7"/>
    <n v="10.29"/>
    <n v="483.99"/>
    <n v="3.5455000000000001"/>
    <n v="16.795033499999999"/>
    <s v="Regular Air"/>
    <x v="2"/>
    <s v="Small Business"/>
    <x v="2"/>
    <x v="6"/>
    <s v="Small Box"/>
    <d v="2009-11-15T00:00:00"/>
  </r>
  <r>
    <n v="28737"/>
    <x v="261"/>
    <x v="7"/>
    <s v="Critical"/>
    <n v="50"/>
    <n v="8.2674000000000003"/>
    <n v="413.37"/>
    <n v="7.77"/>
    <n v="421.14"/>
    <n v="3.5455000000000001"/>
    <n v="14.65603335"/>
    <s v="Regular Air"/>
    <x v="3"/>
    <s v="Home Office"/>
    <x v="2"/>
    <x v="7"/>
    <s v="Small Pack"/>
    <d v="2011-10-05T00:00:00"/>
  </r>
  <r>
    <n v="9091"/>
    <x v="462"/>
    <x v="6"/>
    <s v="High"/>
    <n v="42"/>
    <n v="14.423095238095238"/>
    <n v="605.77"/>
    <n v="5"/>
    <n v="610.77"/>
    <n v="4.7610000000000001"/>
    <n v="28.840709699999998"/>
    <s v="Regular Air"/>
    <x v="3"/>
    <s v="Corporate"/>
    <x v="0"/>
    <x v="0"/>
    <s v="Small Pack"/>
    <d v="2010-11-12T00:00:00"/>
  </r>
  <r>
    <n v="39268"/>
    <x v="463"/>
    <x v="11"/>
    <s v="Not Specified"/>
    <n v="44"/>
    <n v="7.3681818181818182"/>
    <n v="324.2"/>
    <n v="6.05"/>
    <n v="330.25"/>
    <n v="3.5455000000000001"/>
    <n v="11.494510999999999"/>
    <s v="Express Air"/>
    <x v="1"/>
    <s v="Corporate"/>
    <x v="2"/>
    <x v="6"/>
    <s v="Small Box"/>
    <d v="2011-04-24T00:00:00"/>
  </r>
  <r>
    <n v="33703"/>
    <x v="374"/>
    <x v="9"/>
    <s v="Not Specified"/>
    <n v="25"/>
    <n v="32.087600000000002"/>
    <n v="802.19"/>
    <n v="6.64"/>
    <n v="808.83"/>
    <n v="3.5455000000000001"/>
    <n v="28.441646450000004"/>
    <s v="Regular Air"/>
    <x v="2"/>
    <s v="Corporate"/>
    <x v="2"/>
    <x v="10"/>
    <s v="Small Box"/>
    <d v="2010-02-07T00:00:00"/>
  </r>
  <r>
    <n v="3008"/>
    <x v="385"/>
    <x v="6"/>
    <s v="Medium"/>
    <n v="41"/>
    <n v="166.62731707317073"/>
    <n v="6831.72"/>
    <n v="19.989999999999998"/>
    <n v="6851.71"/>
    <n v="3.5455000000000001"/>
    <n v="242.21863260000001"/>
    <s v="Regular Air"/>
    <x v="3"/>
    <s v="Consumer"/>
    <x v="2"/>
    <x v="12"/>
    <s v="Small Box"/>
    <d v="2011-11-08T00:00:00"/>
  </r>
  <r>
    <n v="45381"/>
    <x v="195"/>
    <x v="8"/>
    <s v="Medium"/>
    <n v="23"/>
    <n v="57.255217391304342"/>
    <n v="1316.87"/>
    <n v="5.5"/>
    <n v="1322.37"/>
    <n v="5.3265000000000002"/>
    <n v="70.143080549999993"/>
    <s v="Express Air"/>
    <x v="9"/>
    <s v="Small Business"/>
    <x v="1"/>
    <x v="4"/>
    <s v="Small Box"/>
    <d v="2011-08-23T00:00:00"/>
  </r>
  <r>
    <n v="37252"/>
    <x v="147"/>
    <x v="6"/>
    <s v="Low"/>
    <n v="50"/>
    <n v="46.740600000000001"/>
    <n v="2337.0300000000002"/>
    <n v="19.989999999999998"/>
    <n v="2357.02"/>
    <n v="5.3265000000000002"/>
    <n v="124.48190295000002"/>
    <s v="Regular Air"/>
    <x v="8"/>
    <s v="Corporate"/>
    <x v="1"/>
    <x v="4"/>
    <s v="Small Box"/>
    <d v="2011-11-21T00:00:00"/>
  </r>
  <r>
    <n v="27781"/>
    <x v="464"/>
    <x v="10"/>
    <s v="High"/>
    <n v="47"/>
    <n v="3.8538297872340426"/>
    <n v="181.13"/>
    <n v="2.5"/>
    <n v="183.63"/>
    <n v="3.5455000000000001"/>
    <n v="6.42196415"/>
    <s v="Regular Air"/>
    <x v="0"/>
    <s v="Small Business"/>
    <x v="2"/>
    <x v="12"/>
    <s v="Small Box"/>
    <d v="2011-09-17T00:00:00"/>
  </r>
  <r>
    <n v="20838"/>
    <x v="465"/>
    <x v="11"/>
    <s v="Not Specified"/>
    <n v="21"/>
    <n v="11.237142857142857"/>
    <n v="235.98"/>
    <n v="3.37"/>
    <n v="239.35"/>
    <n v="3.5455000000000001"/>
    <n v="8.3666709000000008"/>
    <s v="Regular Air"/>
    <x v="0"/>
    <s v="Consumer"/>
    <x v="2"/>
    <x v="7"/>
    <s v="Small Pack"/>
    <d v="2009-04-11T00:00:00"/>
  </r>
  <r>
    <n v="6438"/>
    <x v="466"/>
    <x v="4"/>
    <s v="Not Specified"/>
    <n v="7"/>
    <n v="10.817142857142857"/>
    <n v="75.72"/>
    <n v="6.02"/>
    <n v="81.739999999999995"/>
    <n v="4.7610000000000001"/>
    <n v="3.6050292000000002"/>
    <s v="Regular Air"/>
    <x v="1"/>
    <s v="Corporate"/>
    <x v="0"/>
    <x v="0"/>
    <s v="Medium Box"/>
    <d v="2010-05-16T00:00:00"/>
  </r>
  <r>
    <n v="20038"/>
    <x v="399"/>
    <x v="9"/>
    <s v="Low"/>
    <n v="42"/>
    <n v="4.1295238095238096"/>
    <n v="173.44"/>
    <n v="6.6"/>
    <n v="180.04"/>
    <n v="4.7610000000000001"/>
    <n v="8.2574784000000001"/>
    <s v="Regular Air"/>
    <x v="0"/>
    <s v="Consumer"/>
    <x v="0"/>
    <x v="0"/>
    <s v="Small Box"/>
    <d v="2010-02-28T00:00:00"/>
  </r>
  <r>
    <n v="56257"/>
    <x v="467"/>
    <x v="10"/>
    <s v="Medium"/>
    <n v="49"/>
    <n v="5.4346938775510205"/>
    <n v="266.3"/>
    <n v="5.71"/>
    <n v="272.01"/>
    <n v="4.7610000000000001"/>
    <n v="12.678543000000001"/>
    <s v="Express Air"/>
    <x v="4"/>
    <s v="Home Office"/>
    <x v="0"/>
    <x v="0"/>
    <s v="Medium Box"/>
    <d v="2011-09-10T00:00:00"/>
  </r>
  <r>
    <n v="3745"/>
    <x v="228"/>
    <x v="10"/>
    <s v="Low"/>
    <n v="38"/>
    <n v="30.088157894736838"/>
    <n v="1143.3499999999999"/>
    <n v="8.5500000000000007"/>
    <n v="1151.8999999999999"/>
    <n v="4.7610000000000001"/>
    <n v="54.434893500000001"/>
    <s v="Express Air"/>
    <x v="1"/>
    <s v="Home Office"/>
    <x v="0"/>
    <x v="0"/>
    <s v="Small Box"/>
    <d v="2010-09-30T00:00:00"/>
  </r>
  <r>
    <n v="28932"/>
    <x v="468"/>
    <x v="1"/>
    <s v="Low"/>
    <n v="24"/>
    <n v="11.232083333333334"/>
    <n v="269.57"/>
    <n v="5.4"/>
    <n v="274.96999999999997"/>
    <n v="4.7610000000000001"/>
    <n v="12.8342277"/>
    <s v="Express Air"/>
    <x v="1"/>
    <s v="Consumer"/>
    <x v="0"/>
    <x v="0"/>
    <s v="Small Pack"/>
    <d v="2010-07-21T00:00:00"/>
  </r>
  <r>
    <n v="32449"/>
    <x v="416"/>
    <x v="2"/>
    <s v="Critical"/>
    <n v="12"/>
    <n v="407.26166666666671"/>
    <n v="4887.1400000000003"/>
    <n v="110.2"/>
    <n v="4997.34"/>
    <n v="4.7610000000000001"/>
    <n v="232.67673540000004"/>
    <s v="Delivery Truck"/>
    <x v="5"/>
    <s v="Corporate"/>
    <x v="0"/>
    <x v="9"/>
    <s v="Jumbo Box"/>
    <d v="2012-12-10T00:00:00"/>
  </r>
  <r>
    <n v="41764"/>
    <x v="469"/>
    <x v="7"/>
    <s v="Not Specified"/>
    <n v="16"/>
    <n v="319.06625000000003"/>
    <n v="5105.0600000000004"/>
    <n v="29.2"/>
    <n v="5134.26"/>
    <n v="4.7610000000000001"/>
    <n v="243.05190660000005"/>
    <s v="Delivery Truck"/>
    <x v="1"/>
    <s v="Home Office"/>
    <x v="0"/>
    <x v="9"/>
    <s v="Jumbo Box"/>
    <d v="2009-10-07T00:00:00"/>
  </r>
  <r>
    <n v="12356"/>
    <x v="470"/>
    <x v="7"/>
    <s v="Critical"/>
    <n v="39"/>
    <n v="6.2320512820512821"/>
    <n v="243.05"/>
    <n v="5.35"/>
    <n v="248.4"/>
    <n v="3.5455000000000001"/>
    <n v="8.6173377500000008"/>
    <s v="Regular Air"/>
    <x v="5"/>
    <s v="Consumer"/>
    <x v="2"/>
    <x v="5"/>
    <s v="Small Box"/>
    <d v="2012-10-21T00:00:00"/>
  </r>
  <r>
    <n v="22849"/>
    <x v="471"/>
    <x v="9"/>
    <s v="Not Specified"/>
    <n v="25"/>
    <n v="174.65392"/>
    <n v="4366.348"/>
    <n v="3"/>
    <n v="4369.348"/>
    <n v="5.3265000000000002"/>
    <n v="232.57352622000002"/>
    <s v="Regular Air"/>
    <x v="1"/>
    <s v="Corporate"/>
    <x v="1"/>
    <x v="1"/>
    <s v="Small Box"/>
    <d v="2011-02-16T00:00:00"/>
  </r>
  <r>
    <n v="51943"/>
    <x v="472"/>
    <x v="11"/>
    <s v="High"/>
    <n v="11"/>
    <n v="10.29"/>
    <n v="113.19"/>
    <n v="9.86"/>
    <n v="123.05"/>
    <n v="3.5455000000000001"/>
    <n v="4.0131514500000005"/>
    <s v="Regular Air"/>
    <x v="4"/>
    <s v="Home Office"/>
    <x v="2"/>
    <x v="5"/>
    <s v="Small Box"/>
    <d v="2009-04-25T00:00:00"/>
  </r>
  <r>
    <n v="39008"/>
    <x v="244"/>
    <x v="11"/>
    <s v="Not Specified"/>
    <n v="28"/>
    <n v="127.95678571428572"/>
    <n v="3582.79"/>
    <n v="70.2"/>
    <n v="3652.99"/>
    <n v="4.7610000000000001"/>
    <n v="170.5766319"/>
    <s v="Delivery Truck"/>
    <x v="8"/>
    <s v="Corporate"/>
    <x v="0"/>
    <x v="3"/>
    <s v="Jumbo Drum"/>
    <d v="2011-04-30T00:00:00"/>
  </r>
  <r>
    <n v="31648"/>
    <x v="8"/>
    <x v="8"/>
    <s v="High"/>
    <n v="10"/>
    <n v="7.4040000000000008"/>
    <n v="74.040000000000006"/>
    <n v="7.3"/>
    <n v="81.34"/>
    <n v="3.5455000000000001"/>
    <n v="2.6250882"/>
    <s v="Regular Air"/>
    <x v="6"/>
    <s v="Home Office"/>
    <x v="2"/>
    <x v="5"/>
    <s v="Small Box"/>
    <d v="2011-08-22T00:00:00"/>
  </r>
  <r>
    <n v="59015"/>
    <x v="208"/>
    <x v="4"/>
    <s v="Medium"/>
    <n v="32"/>
    <n v="7.9518750000000002"/>
    <n v="254.46"/>
    <n v="1.99"/>
    <n v="256.45"/>
    <n v="5.3265000000000002"/>
    <n v="13.553811900000001"/>
    <s v="Regular Air"/>
    <x v="1"/>
    <s v="Small Business"/>
    <x v="1"/>
    <x v="4"/>
    <s v="Small Pack"/>
    <d v="2012-05-27T00:00:00"/>
  </r>
  <r>
    <n v="2466"/>
    <x v="378"/>
    <x v="0"/>
    <s v="Critical"/>
    <n v="25"/>
    <n v="102.15360000000001"/>
    <n v="2553.84"/>
    <n v="5.81"/>
    <n v="2559.65"/>
    <n v="4.7610000000000001"/>
    <n v="121.58832240000001"/>
    <s v="Regular Air"/>
    <x v="10"/>
    <s v="Home Office"/>
    <x v="0"/>
    <x v="0"/>
    <s v="Medium Box"/>
    <d v="2009-03-06T00:00:00"/>
  </r>
  <r>
    <n v="31616"/>
    <x v="389"/>
    <x v="8"/>
    <s v="Critical"/>
    <n v="46"/>
    <n v="3.0669565217391308"/>
    <n v="141.08000000000001"/>
    <n v="0.99"/>
    <n v="142.07000000000002"/>
    <n v="3.5455000000000001"/>
    <n v="5.0019914000000005"/>
    <s v="Regular Air"/>
    <x v="4"/>
    <s v="Consumer"/>
    <x v="2"/>
    <x v="13"/>
    <s v="Small Box"/>
    <d v="2010-08-29T00:00:00"/>
  </r>
  <r>
    <n v="8551"/>
    <x v="473"/>
    <x v="1"/>
    <s v="Critical"/>
    <n v="25"/>
    <n v="7.4255999999999993"/>
    <n v="185.64"/>
    <n v="6.28"/>
    <n v="191.92"/>
    <n v="3.5455000000000001"/>
    <n v="6.5818661999999994"/>
    <s v="Regular Air"/>
    <x v="8"/>
    <s v="Corporate"/>
    <x v="2"/>
    <x v="6"/>
    <s v="Small Box"/>
    <d v="2009-08-01T00:00:00"/>
  </r>
  <r>
    <n v="59937"/>
    <x v="344"/>
    <x v="2"/>
    <s v="High"/>
    <n v="7"/>
    <n v="33.71142857142857"/>
    <n v="235.98"/>
    <n v="17.079999999999998"/>
    <n v="253.06"/>
    <n v="3.5455000000000001"/>
    <n v="8.3666709000000008"/>
    <s v="Regular Air"/>
    <x v="4"/>
    <s v="Small Business"/>
    <x v="2"/>
    <x v="5"/>
    <s v="Small Box"/>
    <d v="2009-12-29T00:00:00"/>
  </r>
  <r>
    <n v="48963"/>
    <x v="474"/>
    <x v="7"/>
    <s v="Not Specified"/>
    <n v="12"/>
    <n v="6.8225000000000007"/>
    <n v="81.87"/>
    <n v="5.94"/>
    <n v="87.81"/>
    <n v="3.5455000000000001"/>
    <n v="2.9027008500000004"/>
    <s v="Regular Air"/>
    <x v="9"/>
    <s v="Home Office"/>
    <x v="2"/>
    <x v="5"/>
    <s v="Small Box"/>
    <d v="2010-10-21T00:00:00"/>
  </r>
  <r>
    <n v="38215"/>
    <x v="475"/>
    <x v="3"/>
    <s v="Critical"/>
    <n v="38"/>
    <n v="96.762105263157892"/>
    <n v="3676.96"/>
    <n v="19.989999999999998"/>
    <n v="3696.95"/>
    <n v="3.5455000000000001"/>
    <n v="130.3666168"/>
    <s v="Express Air"/>
    <x v="6"/>
    <s v="Small Business"/>
    <x v="2"/>
    <x v="5"/>
    <s v="Small Box"/>
    <d v="2010-01-04T00:00:00"/>
  </r>
  <r>
    <n v="46311"/>
    <x v="315"/>
    <x v="1"/>
    <s v="High"/>
    <n v="42"/>
    <n v="29.619285714285713"/>
    <n v="1244.01"/>
    <n v="1.99"/>
    <n v="1246"/>
    <n v="5.3265000000000002"/>
    <n v="66.262192650000003"/>
    <s v="Regular Air"/>
    <x v="6"/>
    <s v="Consumer"/>
    <x v="1"/>
    <x v="4"/>
    <s v="Small Pack"/>
    <d v="2011-07-25T00:00:00"/>
  </r>
  <r>
    <n v="57350"/>
    <x v="476"/>
    <x v="4"/>
    <s v="High"/>
    <n v="33"/>
    <n v="4.2615151515151517"/>
    <n v="140.63"/>
    <n v="5.68"/>
    <n v="146.31"/>
    <n v="3.5455000000000001"/>
    <n v="4.98603665"/>
    <s v="Regular Air"/>
    <x v="0"/>
    <s v="Small Business"/>
    <x v="2"/>
    <x v="5"/>
    <s v="Small Box"/>
    <d v="2011-05-26T00:00:00"/>
  </r>
  <r>
    <n v="57477"/>
    <x v="477"/>
    <x v="10"/>
    <s v="High"/>
    <n v="50"/>
    <n v="14.909600000000001"/>
    <n v="745.48"/>
    <n v="3.5"/>
    <n v="748.98"/>
    <n v="3.5455000000000001"/>
    <n v="26.430993400000002"/>
    <s v="Regular Air"/>
    <x v="8"/>
    <s v="Home Office"/>
    <x v="2"/>
    <x v="16"/>
    <s v="Small Box"/>
    <d v="2010-09-28T00:00:00"/>
  </r>
  <r>
    <n v="11169"/>
    <x v="429"/>
    <x v="4"/>
    <s v="Medium"/>
    <n v="46"/>
    <n v="8.6708695652173908"/>
    <n v="398.86"/>
    <n v="5.6"/>
    <n v="404.46000000000004"/>
    <n v="3.5455000000000001"/>
    <n v="14.1415813"/>
    <s v="Regular Air"/>
    <x v="5"/>
    <s v="Corporate"/>
    <x v="2"/>
    <x v="6"/>
    <s v="Small Box"/>
    <d v="2010-05-22T00:00:00"/>
  </r>
  <r>
    <n v="8320"/>
    <x v="173"/>
    <x v="10"/>
    <s v="Not Specified"/>
    <n v="35"/>
    <n v="32.638857142857141"/>
    <n v="1142.3599999999999"/>
    <n v="4"/>
    <n v="1146.3599999999999"/>
    <n v="5.3265000000000002"/>
    <n v="60.847805399999999"/>
    <s v="Regular Air"/>
    <x v="12"/>
    <s v="Home Office"/>
    <x v="1"/>
    <x v="4"/>
    <s v="Small Box"/>
    <d v="2009-09-22T00:00:00"/>
  </r>
  <r>
    <n v="46375"/>
    <x v="96"/>
    <x v="8"/>
    <s v="Medium"/>
    <n v="16"/>
    <n v="106.4061875"/>
    <n v="1702.499"/>
    <n v="5.26"/>
    <n v="1707.759"/>
    <n v="5.3265000000000002"/>
    <n v="90.683609235000006"/>
    <s v="Regular Air"/>
    <x v="8"/>
    <s v="Home Office"/>
    <x v="1"/>
    <x v="1"/>
    <s v="Small Box"/>
    <d v="2010-08-27T00:00:00"/>
  </r>
  <r>
    <n v="44064"/>
    <x v="478"/>
    <x v="0"/>
    <s v="Medium"/>
    <n v="43"/>
    <n v="10.894883720930233"/>
    <n v="468.48"/>
    <n v="11.25"/>
    <n v="479.73"/>
    <n v="3.5455000000000001"/>
    <n v="16.6099584"/>
    <s v="Express Air"/>
    <x v="8"/>
    <s v="Consumer"/>
    <x v="2"/>
    <x v="5"/>
    <s v="Small Box"/>
    <d v="2010-03-05T00:00:00"/>
  </r>
  <r>
    <n v="41120"/>
    <x v="479"/>
    <x v="1"/>
    <s v="Low"/>
    <n v="35"/>
    <n v="24.87857142857143"/>
    <n v="870.75"/>
    <n v="5.3"/>
    <n v="876.05"/>
    <n v="4.7610000000000001"/>
    <n v="41.456407500000005"/>
    <s v="Regular Air"/>
    <x v="1"/>
    <s v="Consumer"/>
    <x v="0"/>
    <x v="3"/>
    <s v="Medium Box"/>
    <d v="2012-07-09T00:00:00"/>
  </r>
  <r>
    <n v="58368"/>
    <x v="40"/>
    <x v="1"/>
    <s v="High"/>
    <n v="4"/>
    <n v="3.5575000000000001"/>
    <n v="14.23"/>
    <n v="5.33"/>
    <n v="19.560000000000002"/>
    <n v="4.7610000000000001"/>
    <n v="0.6774903000000001"/>
    <s v="Regular Air"/>
    <x v="7"/>
    <s v="Corporate"/>
    <x v="0"/>
    <x v="0"/>
    <s v="Small Box"/>
    <d v="2012-07-11T00:00:00"/>
  </r>
  <r>
    <n v="49763"/>
    <x v="480"/>
    <x v="9"/>
    <s v="Critical"/>
    <n v="8"/>
    <n v="6.13"/>
    <n v="49.04"/>
    <n v="1.39"/>
    <n v="50.43"/>
    <n v="3.5455000000000001"/>
    <n v="1.7387132000000001"/>
    <s v="Regular Air"/>
    <x v="8"/>
    <s v="Corporate"/>
    <x v="2"/>
    <x v="12"/>
    <s v="Small Box"/>
    <d v="2011-02-14T00:00:00"/>
  </r>
  <r>
    <n v="39426"/>
    <x v="370"/>
    <x v="4"/>
    <s v="Critical"/>
    <n v="21"/>
    <n v="2.6766666666666667"/>
    <n v="56.21"/>
    <n v="0.8"/>
    <n v="57.01"/>
    <n v="3.5455000000000001"/>
    <n v="1.9929255500000003"/>
    <s v="Regular Air"/>
    <x v="4"/>
    <s v="Small Business"/>
    <x v="2"/>
    <x v="14"/>
    <s v="Wrap Bag"/>
    <d v="2009-05-27T00:00:00"/>
  </r>
  <r>
    <n v="27265"/>
    <x v="421"/>
    <x v="4"/>
    <s v="Critical"/>
    <n v="49"/>
    <n v="8.1916326530612249"/>
    <n v="401.39"/>
    <n v="0.96"/>
    <n v="402.34999999999997"/>
    <n v="4.7610000000000001"/>
    <n v="19.1101779"/>
    <s v="Express Air"/>
    <x v="6"/>
    <s v="Corporate"/>
    <x v="0"/>
    <x v="0"/>
    <s v="Wrap Bag"/>
    <d v="2012-05-08T00:00:00"/>
  </r>
  <r>
    <n v="53190"/>
    <x v="481"/>
    <x v="10"/>
    <s v="Medium"/>
    <n v="10"/>
    <n v="26.818000000000001"/>
    <n v="268.18"/>
    <n v="1.49"/>
    <n v="269.67"/>
    <n v="3.5455000000000001"/>
    <n v="9.5083219000000003"/>
    <s v="Regular Air"/>
    <x v="0"/>
    <s v="Home Office"/>
    <x v="2"/>
    <x v="6"/>
    <s v="Small Box"/>
    <d v="2009-09-27T00:00:00"/>
  </r>
  <r>
    <n v="53571"/>
    <x v="482"/>
    <x v="0"/>
    <s v="Not Specified"/>
    <n v="21"/>
    <n v="11.336190476190476"/>
    <n v="238.06"/>
    <n v="2.99"/>
    <n v="241.05"/>
    <n v="3.5455000000000001"/>
    <n v="8.4404173"/>
    <s v="Regular Air"/>
    <x v="0"/>
    <s v="Small Business"/>
    <x v="2"/>
    <x v="6"/>
    <s v="Small Box"/>
    <d v="2012-03-17T00:00:00"/>
  </r>
  <r>
    <n v="23713"/>
    <x v="483"/>
    <x v="6"/>
    <s v="Not Specified"/>
    <n v="38"/>
    <n v="97.408434210526323"/>
    <n v="3701.5205000000001"/>
    <n v="5.92"/>
    <n v="3707.4405000000002"/>
    <n v="5.3265000000000002"/>
    <n v="197.16148943250002"/>
    <s v="Regular Air"/>
    <x v="8"/>
    <s v="Consumer"/>
    <x v="1"/>
    <x v="1"/>
    <s v="Small Box"/>
    <d v="2012-12-01T00:00:00"/>
  </r>
  <r>
    <n v="49216"/>
    <x v="325"/>
    <x v="0"/>
    <s v="High"/>
    <n v="29"/>
    <n v="12.919655172413794"/>
    <n v="374.67"/>
    <n v="6.35"/>
    <n v="381.02000000000004"/>
    <n v="3.5455000000000001"/>
    <n v="13.28392485"/>
    <s v="Express Air"/>
    <x v="8"/>
    <s v="Home Office"/>
    <x v="2"/>
    <x v="5"/>
    <s v="Small Box"/>
    <d v="2009-03-20T00:00:00"/>
  </r>
  <r>
    <n v="16103"/>
    <x v="484"/>
    <x v="1"/>
    <s v="Not Specified"/>
    <n v="31"/>
    <n v="7.0045161290322575"/>
    <n v="217.14"/>
    <n v="6.22"/>
    <n v="223.35999999999999"/>
    <n v="3.5455000000000001"/>
    <n v="7.6986986999999996"/>
    <s v="Regular Air"/>
    <x v="1"/>
    <s v="Corporate"/>
    <x v="2"/>
    <x v="5"/>
    <s v="Small Box"/>
    <d v="2012-07-17T00:00:00"/>
  </r>
  <r>
    <n v="17985"/>
    <x v="443"/>
    <x v="11"/>
    <s v="Medium"/>
    <n v="50"/>
    <n v="16.980619999999998"/>
    <n v="849.03099999999995"/>
    <n v="3.3"/>
    <n v="852.3309999999999"/>
    <n v="5.3265000000000002"/>
    <n v="45.223636214999999"/>
    <s v="Regular Air"/>
    <x v="1"/>
    <s v="Home Office"/>
    <x v="1"/>
    <x v="1"/>
    <s v="Small Pack"/>
    <d v="2011-04-14T00:00:00"/>
  </r>
  <r>
    <n v="12420"/>
    <x v="97"/>
    <x v="2"/>
    <s v="Medium"/>
    <n v="1"/>
    <n v="5.73"/>
    <n v="5.73"/>
    <n v="0.8"/>
    <n v="6.53"/>
    <n v="3.5455000000000001"/>
    <n v="0.20315715000000001"/>
    <s v="Regular Air"/>
    <x v="6"/>
    <s v="Home Office"/>
    <x v="2"/>
    <x v="5"/>
    <s v="Wrap Bag"/>
    <d v="2010-12-27T00:00:00"/>
  </r>
  <r>
    <n v="50404"/>
    <x v="485"/>
    <x v="0"/>
    <s v="High"/>
    <n v="10"/>
    <n v="196.16800000000001"/>
    <n v="1961.68"/>
    <n v="69"/>
    <n v="2030.68"/>
    <n v="4.7610000000000001"/>
    <n v="93.395584799999995"/>
    <s v="Regular Air"/>
    <x v="8"/>
    <s v="Corporate"/>
    <x v="0"/>
    <x v="9"/>
    <s v="Large Box"/>
    <d v="2011-03-28T00:00:00"/>
  </r>
  <r>
    <n v="19424"/>
    <x v="288"/>
    <x v="11"/>
    <s v="Not Specified"/>
    <n v="37"/>
    <n v="30.515000000000001"/>
    <n v="1129.0550000000001"/>
    <n v="1.1000000000000001"/>
    <n v="1130.155"/>
    <n v="5.3265000000000002"/>
    <n v="60.139114575000001"/>
    <s v="Regular Air"/>
    <x v="5"/>
    <s v="Small Business"/>
    <x v="1"/>
    <x v="1"/>
    <s v="Small Box"/>
    <d v="2011-04-10T00:00:00"/>
  </r>
  <r>
    <n v="293"/>
    <x v="486"/>
    <x v="7"/>
    <s v="High"/>
    <n v="49"/>
    <n v="206.5922448979592"/>
    <n v="10123.02"/>
    <n v="68.02"/>
    <n v="10191.040000000001"/>
    <n v="3.5455000000000001"/>
    <n v="358.91167410000003"/>
    <s v="Delivery Truck"/>
    <x v="11"/>
    <s v="Consumer"/>
    <x v="2"/>
    <x v="16"/>
    <s v="Jumbo Drum"/>
    <d v="2012-10-02T00:00:00"/>
  </r>
  <r>
    <n v="805"/>
    <x v="487"/>
    <x v="1"/>
    <s v="Not Specified"/>
    <n v="39"/>
    <n v="5.0656410256410256"/>
    <n v="197.56"/>
    <n v="5.71"/>
    <n v="203.27"/>
    <n v="4.7610000000000001"/>
    <n v="9.4058316000000008"/>
    <s v="Regular Air"/>
    <x v="6"/>
    <s v="Small Business"/>
    <x v="0"/>
    <x v="0"/>
    <s v="Medium Box"/>
    <d v="2011-07-06T00:00:00"/>
  </r>
  <r>
    <n v="4416"/>
    <x v="488"/>
    <x v="5"/>
    <s v="Low"/>
    <n v="46"/>
    <n v="161.76717391304348"/>
    <n v="7441.29"/>
    <n v="19.989999999999998"/>
    <n v="7461.28"/>
    <n v="3.5455000000000001"/>
    <n v="263.83093695000002"/>
    <s v="Regular Air"/>
    <x v="7"/>
    <s v="Corporate"/>
    <x v="2"/>
    <x v="6"/>
    <s v="Small Box"/>
    <d v="2012-07-03T00:00:00"/>
  </r>
  <r>
    <n v="27205"/>
    <x v="429"/>
    <x v="4"/>
    <s v="Not Specified"/>
    <n v="12"/>
    <n v="7.2591666666666663"/>
    <n v="87.11"/>
    <n v="3.52"/>
    <n v="90.63"/>
    <n v="5.3265000000000002"/>
    <n v="4.6399141500000001"/>
    <s v="Regular Air"/>
    <x v="1"/>
    <s v="Corporate"/>
    <x v="1"/>
    <x v="4"/>
    <s v="Small Pack"/>
    <d v="2010-05-23T00:00:00"/>
  </r>
  <r>
    <n v="967"/>
    <x v="489"/>
    <x v="5"/>
    <s v="Medium"/>
    <n v="48"/>
    <n v="234.96208333333334"/>
    <n v="11278.18"/>
    <n v="32.479999999999997"/>
    <n v="11310.66"/>
    <n v="4.7610000000000001"/>
    <n v="536.95414979999998"/>
    <s v="Delivery Truck"/>
    <x v="3"/>
    <s v="Consumer"/>
    <x v="0"/>
    <x v="9"/>
    <s v="Jumbo Box"/>
    <d v="2012-06-23T00:00:00"/>
  </r>
  <r>
    <n v="18147"/>
    <x v="490"/>
    <x v="1"/>
    <s v="Not Specified"/>
    <n v="50"/>
    <n v="5.8182000000000009"/>
    <n v="290.91000000000003"/>
    <n v="5.67"/>
    <n v="296.58000000000004"/>
    <n v="3.5455000000000001"/>
    <n v="10.31421405"/>
    <s v="Regular Air"/>
    <x v="3"/>
    <s v="Home Office"/>
    <x v="2"/>
    <x v="5"/>
    <s v="Small Box"/>
    <d v="2009-07-18T00:00:00"/>
  </r>
  <r>
    <n v="46721"/>
    <x v="491"/>
    <x v="10"/>
    <s v="Medium"/>
    <n v="17"/>
    <n v="112.51529411764706"/>
    <n v="1912.76"/>
    <n v="8.64"/>
    <n v="1921.4"/>
    <n v="3.5455000000000001"/>
    <n v="67.816905800000001"/>
    <s v="Regular Air"/>
    <x v="8"/>
    <s v="Corporate"/>
    <x v="2"/>
    <x v="10"/>
    <s v="Small Box"/>
    <d v="2009-09-14T00:00:00"/>
  </r>
  <r>
    <n v="15651"/>
    <x v="322"/>
    <x v="7"/>
    <s v="Critical"/>
    <n v="8"/>
    <n v="187.10374999999999"/>
    <n v="1496.83"/>
    <n v="56.2"/>
    <n v="1553.03"/>
    <n v="4.7610000000000001"/>
    <n v="71.264076299999999"/>
    <s v="Delivery Truck"/>
    <x v="10"/>
    <s v="Small Business"/>
    <x v="0"/>
    <x v="9"/>
    <s v="Jumbo Box"/>
    <d v="2012-10-06T00:00:00"/>
  </r>
  <r>
    <n v="42209"/>
    <x v="492"/>
    <x v="0"/>
    <s v="High"/>
    <n v="5"/>
    <n v="64.91"/>
    <n v="324.55"/>
    <n v="0.99"/>
    <n v="325.54000000000002"/>
    <n v="3.5455000000000001"/>
    <n v="11.50692025"/>
    <s v="Regular Air"/>
    <x v="2"/>
    <s v="Corporate"/>
    <x v="2"/>
    <x v="16"/>
    <s v="Small Box"/>
    <d v="2010-03-29T00:00:00"/>
  </r>
  <r>
    <n v="21862"/>
    <x v="493"/>
    <x v="10"/>
    <s v="Not Specified"/>
    <n v="1"/>
    <n v="28.75"/>
    <n v="28.75"/>
    <n v="7.27"/>
    <n v="36.019999999999996"/>
    <n v="3.5455000000000001"/>
    <n v="1.01933125"/>
    <s v="Express Air"/>
    <x v="5"/>
    <s v="Consumer"/>
    <x v="2"/>
    <x v="6"/>
    <s v="Small Box"/>
    <d v="2010-09-12T00:00:00"/>
  </r>
  <r>
    <n v="52070"/>
    <x v="494"/>
    <x v="2"/>
    <s v="Not Specified"/>
    <n v="29"/>
    <n v="2.343793103448276"/>
    <n v="67.97"/>
    <n v="5.2"/>
    <n v="73.17"/>
    <n v="3.5455000000000001"/>
    <n v="2.4098763500000002"/>
    <s v="Regular Air"/>
    <x v="8"/>
    <s v="Corporate"/>
    <x v="2"/>
    <x v="2"/>
    <s v="Wrap Bag"/>
    <d v="2009-12-03T00:00:00"/>
  </r>
  <r>
    <n v="52645"/>
    <x v="495"/>
    <x v="0"/>
    <s v="Low"/>
    <n v="11"/>
    <n v="5.8490909090909096"/>
    <n v="64.34"/>
    <n v="2.27"/>
    <n v="66.61"/>
    <n v="3.5455000000000001"/>
    <n v="2.2811747000000002"/>
    <s v="Regular Air"/>
    <x v="1"/>
    <s v="Corporate"/>
    <x v="2"/>
    <x v="2"/>
    <s v="Wrap Bag"/>
    <d v="2012-03-12T00:00:00"/>
  </r>
  <r>
    <n v="56802"/>
    <x v="496"/>
    <x v="4"/>
    <s v="High"/>
    <n v="50"/>
    <n v="1.5640000000000001"/>
    <n v="78.2"/>
    <n v="1"/>
    <n v="79.2"/>
    <n v="3.5455000000000001"/>
    <n v="2.7725810000000002"/>
    <s v="Regular Air"/>
    <x v="0"/>
    <s v="Home Office"/>
    <x v="2"/>
    <x v="2"/>
    <s v="Wrap Bag"/>
    <d v="2012-05-30T00:00:00"/>
  </r>
  <r>
    <n v="7845"/>
    <x v="497"/>
    <x v="2"/>
    <s v="Critical"/>
    <n v="22"/>
    <n v="5.3890909090909096"/>
    <n v="118.56"/>
    <n v="5.68"/>
    <n v="124.24000000000001"/>
    <n v="3.5455000000000001"/>
    <n v="4.2035448000000004"/>
    <s v="Express Air"/>
    <x v="1"/>
    <s v="Small Business"/>
    <x v="2"/>
    <x v="6"/>
    <s v="Small Box"/>
    <d v="2009-12-13T00:00:00"/>
  </r>
  <r>
    <n v="32100"/>
    <x v="498"/>
    <x v="4"/>
    <s v="Medium"/>
    <n v="29"/>
    <n v="38.078620689655175"/>
    <n v="1104.28"/>
    <n v="1.99"/>
    <n v="1106.27"/>
    <n v="5.3265000000000002"/>
    <n v="58.819474200000002"/>
    <s v="Regular Air"/>
    <x v="6"/>
    <s v="Corporate"/>
    <x v="1"/>
    <x v="4"/>
    <s v="Small Pack"/>
    <d v="2012-05-25T00:00:00"/>
  </r>
  <r>
    <n v="18950"/>
    <x v="240"/>
    <x v="9"/>
    <s v="Low"/>
    <n v="33"/>
    <n v="91.166666666666671"/>
    <n v="3008.5"/>
    <n v="14"/>
    <n v="3022.5"/>
    <n v="5.3265000000000002"/>
    <n v="160.24775250000002"/>
    <s v="Delivery Truck"/>
    <x v="4"/>
    <s v="Small Business"/>
    <x v="1"/>
    <x v="11"/>
    <s v="Jumbo Drum"/>
    <d v="2012-03-04T00:00:00"/>
  </r>
  <r>
    <n v="55040"/>
    <x v="499"/>
    <x v="11"/>
    <s v="High"/>
    <n v="24"/>
    <n v="7.99125"/>
    <n v="191.79"/>
    <n v="2.64"/>
    <n v="194.42999999999998"/>
    <n v="3.5455000000000001"/>
    <n v="6.7999144500000002"/>
    <s v="Regular Air"/>
    <x v="0"/>
    <s v="Consumer"/>
    <x v="2"/>
    <x v="7"/>
    <s v="Small Pack"/>
    <d v="2009-04-12T00:00:00"/>
  </r>
  <r>
    <n v="23270"/>
    <x v="438"/>
    <x v="0"/>
    <s v="Low"/>
    <n v="20"/>
    <n v="73.021000000000001"/>
    <n v="1460.42"/>
    <n v="60"/>
    <n v="1520.42"/>
    <n v="3.5455000000000001"/>
    <n v="51.779191100000006"/>
    <s v="Delivery Truck"/>
    <x v="8"/>
    <s v="Home Office"/>
    <x v="2"/>
    <x v="16"/>
    <s v="Jumbo Drum"/>
    <d v="2011-03-17T00:00:00"/>
  </r>
  <r>
    <n v="57574"/>
    <x v="500"/>
    <x v="1"/>
    <s v="Critical"/>
    <n v="20"/>
    <n v="23.318000000000001"/>
    <n v="466.36"/>
    <n v="15.68"/>
    <n v="482.04"/>
    <n v="4.7610000000000001"/>
    <n v="22.203399600000001"/>
    <s v="Delivery Truck"/>
    <x v="8"/>
    <s v="Consumer"/>
    <x v="0"/>
    <x v="0"/>
    <s v="Jumbo Drum"/>
    <d v="2012-07-24T00:00:00"/>
  </r>
  <r>
    <n v="13479"/>
    <x v="501"/>
    <x v="2"/>
    <s v="High"/>
    <n v="13"/>
    <n v="169.76853846153847"/>
    <n v="2206.991"/>
    <n v="5.26"/>
    <n v="2212.2510000000002"/>
    <n v="5.3265000000000002"/>
    <n v="117.55537561500002"/>
    <s v="Regular Air"/>
    <x v="1"/>
    <s v="Consumer"/>
    <x v="1"/>
    <x v="1"/>
    <s v="Small Box"/>
    <d v="2009-12-05T00:00:00"/>
  </r>
  <r>
    <n v="12643"/>
    <x v="502"/>
    <x v="0"/>
    <s v="Low"/>
    <n v="22"/>
    <n v="15.713181818181818"/>
    <n v="345.69"/>
    <n v="1.97"/>
    <n v="347.66"/>
    <n v="3.5455000000000001"/>
    <n v="12.25643895"/>
    <s v="Regular Air"/>
    <x v="4"/>
    <s v="Small Business"/>
    <x v="2"/>
    <x v="5"/>
    <s v="Wrap Bag"/>
    <d v="2010-03-21T00:00:00"/>
  </r>
  <r>
    <n v="9922"/>
    <x v="503"/>
    <x v="11"/>
    <s v="Not Specified"/>
    <n v="24"/>
    <n v="267.01249999999999"/>
    <n v="6408.3"/>
    <n v="35.67"/>
    <n v="6443.97"/>
    <n v="4.7610000000000001"/>
    <n v="305.09916300000003"/>
    <s v="Delivery Truck"/>
    <x v="9"/>
    <s v="Consumer"/>
    <x v="0"/>
    <x v="9"/>
    <s v="Jumbo Box"/>
    <d v="2011-04-04T00:00:00"/>
  </r>
  <r>
    <n v="44450"/>
    <x v="348"/>
    <x v="7"/>
    <s v="Critical"/>
    <n v="24"/>
    <n v="55.271250000000002"/>
    <n v="1326.51"/>
    <n v="8.99"/>
    <n v="1335.5"/>
    <n v="5.3265000000000002"/>
    <n v="70.656555150000003"/>
    <s v="Regular Air"/>
    <x v="0"/>
    <s v="Corporate"/>
    <x v="1"/>
    <x v="1"/>
    <s v="Small Box"/>
    <d v="2010-10-09T00:00:00"/>
  </r>
  <r>
    <n v="58369"/>
    <x v="504"/>
    <x v="8"/>
    <s v="High"/>
    <n v="16"/>
    <n v="125.8625"/>
    <n v="2013.8"/>
    <n v="56.14"/>
    <n v="2069.94"/>
    <n v="5.3265000000000002"/>
    <n v="107.265057"/>
    <s v="Delivery Truck"/>
    <x v="0"/>
    <s v="Home Office"/>
    <x v="1"/>
    <x v="11"/>
    <s v="Jumbo Box"/>
    <d v="2012-08-30T00:00:00"/>
  </r>
  <r>
    <n v="35588"/>
    <x v="505"/>
    <x v="5"/>
    <s v="Low"/>
    <n v="32"/>
    <n v="53.993437499999999"/>
    <n v="1727.79"/>
    <n v="36.61"/>
    <n v="1764.3999999999999"/>
    <n v="4.7610000000000001"/>
    <n v="82.260081900000003"/>
    <s v="Delivery Truck"/>
    <x v="1"/>
    <s v="Corporate"/>
    <x v="0"/>
    <x v="15"/>
    <s v="Jumbo Box"/>
    <d v="2010-06-15T00:00:00"/>
  </r>
  <r>
    <n v="52006"/>
    <x v="302"/>
    <x v="5"/>
    <s v="Medium"/>
    <n v="42"/>
    <n v="8.9466666666666672"/>
    <n v="375.76"/>
    <n v="10.16"/>
    <n v="385.92"/>
    <n v="4.7610000000000001"/>
    <n v="17.889933599999999"/>
    <s v="Regular Air"/>
    <x v="9"/>
    <s v="Corporate"/>
    <x v="0"/>
    <x v="0"/>
    <s v="Large Box"/>
    <d v="2009-06-26T00:00:00"/>
  </r>
  <r>
    <n v="4578"/>
    <x v="506"/>
    <x v="10"/>
    <s v="Low"/>
    <n v="45"/>
    <n v="6.2824444444444438"/>
    <n v="282.70999999999998"/>
    <n v="6.74"/>
    <n v="289.45"/>
    <n v="3.5455000000000001"/>
    <n v="10.023483049999999"/>
    <s v="Regular Air"/>
    <x v="8"/>
    <s v="Corporate"/>
    <x v="2"/>
    <x v="5"/>
    <s v="Small Box"/>
    <d v="2012-09-17T00:00:00"/>
  </r>
  <r>
    <n v="45606"/>
    <x v="507"/>
    <x v="10"/>
    <s v="Medium"/>
    <n v="38"/>
    <n v="8.5723684210526319"/>
    <n v="325.75"/>
    <n v="8.5399999999999991"/>
    <n v="334.29"/>
    <n v="4.7610000000000001"/>
    <n v="15.508957500000001"/>
    <s v="Regular Air"/>
    <x v="7"/>
    <s v="Corporate"/>
    <x v="0"/>
    <x v="0"/>
    <s v="Small Pack"/>
    <d v="2011-09-24T00:00:00"/>
  </r>
  <r>
    <n v="9794"/>
    <x v="508"/>
    <x v="0"/>
    <s v="Not Specified"/>
    <n v="25"/>
    <n v="5.4091999999999993"/>
    <n v="135.22999999999999"/>
    <n v="3.6"/>
    <n v="138.82999999999998"/>
    <n v="3.5455000000000001"/>
    <n v="4.7945796500000002"/>
    <s v="Regular Air"/>
    <x v="0"/>
    <s v="Consumer"/>
    <x v="2"/>
    <x v="7"/>
    <s v="Small Pack"/>
    <d v="2012-03-25T00:00:00"/>
  </r>
  <r>
    <n v="25860"/>
    <x v="475"/>
    <x v="3"/>
    <s v="Low"/>
    <n v="23"/>
    <n v="56.033847826086955"/>
    <n v="1288.7784999999999"/>
    <n v="19.989999999999998"/>
    <n v="1308.7684999999999"/>
    <n v="5.3265000000000002"/>
    <n v="68.646786802500003"/>
    <s v="Regular Air"/>
    <x v="9"/>
    <s v="Consumer"/>
    <x v="1"/>
    <x v="1"/>
    <s v="Small Box"/>
    <d v="2010-01-11T00:00:00"/>
  </r>
  <r>
    <n v="21606"/>
    <x v="509"/>
    <x v="3"/>
    <s v="Not Specified"/>
    <n v="29"/>
    <n v="17.814482758620692"/>
    <n v="516.62"/>
    <n v="1.99"/>
    <n v="518.61"/>
    <n v="5.3265000000000002"/>
    <n v="27.517764300000003"/>
    <s v="Regular Air"/>
    <x v="4"/>
    <s v="Small Business"/>
    <x v="1"/>
    <x v="4"/>
    <s v="Small Pack"/>
    <d v="2011-01-23T00:00:00"/>
  </r>
  <r>
    <n v="7142"/>
    <x v="510"/>
    <x v="1"/>
    <s v="Critical"/>
    <n v="36"/>
    <n v="3.690555555555556"/>
    <n v="132.86000000000001"/>
    <n v="0.5"/>
    <n v="133.36000000000001"/>
    <n v="3.5455000000000001"/>
    <n v="4.7105513000000006"/>
    <s v="Regular Air"/>
    <x v="5"/>
    <s v="Corporate"/>
    <x v="2"/>
    <x v="13"/>
    <s v="Small Box"/>
    <d v="2011-07-23T00:00:00"/>
  </r>
  <r>
    <n v="54630"/>
    <x v="511"/>
    <x v="8"/>
    <s v="Low"/>
    <n v="11"/>
    <n v="6.6563636363636363"/>
    <n v="73.22"/>
    <n v="6.22"/>
    <n v="79.44"/>
    <n v="3.5455000000000001"/>
    <n v="2.5960151000000002"/>
    <s v="Regular Air"/>
    <x v="3"/>
    <s v="Home Office"/>
    <x v="2"/>
    <x v="5"/>
    <s v="Small Box"/>
    <d v="2012-08-14T00:00:00"/>
  </r>
  <r>
    <n v="4612"/>
    <x v="104"/>
    <x v="10"/>
    <s v="Medium"/>
    <n v="9"/>
    <n v="9.9499999999999993"/>
    <n v="89.55"/>
    <n v="49"/>
    <n v="138.55000000000001"/>
    <n v="3.5455000000000001"/>
    <n v="3.1749952500000003"/>
    <s v="Regular Air"/>
    <x v="11"/>
    <s v="Corporate"/>
    <x v="2"/>
    <x v="16"/>
    <s v="Large Box"/>
    <d v="2010-09-21T00:00:00"/>
  </r>
  <r>
    <n v="20192"/>
    <x v="303"/>
    <x v="7"/>
    <s v="Low"/>
    <n v="35"/>
    <n v="46.419142857142859"/>
    <n v="1624.67"/>
    <n v="1.99"/>
    <n v="1626.66"/>
    <n v="5.3265000000000002"/>
    <n v="86.538047550000016"/>
    <s v="Regular Air"/>
    <x v="8"/>
    <s v="Home Office"/>
    <x v="1"/>
    <x v="4"/>
    <s v="Small Pack"/>
    <d v="2010-10-13T00:00:00"/>
  </r>
  <r>
    <n v="13218"/>
    <x v="512"/>
    <x v="4"/>
    <s v="High"/>
    <n v="18"/>
    <n v="28.504444444444445"/>
    <n v="513.08000000000004"/>
    <n v="1.49"/>
    <n v="514.57000000000005"/>
    <n v="3.5455000000000001"/>
    <n v="18.191251400000002"/>
    <s v="Regular Air"/>
    <x v="3"/>
    <s v="Corporate"/>
    <x v="2"/>
    <x v="6"/>
    <s v="Small Box"/>
    <d v="2009-05-17T00:00:00"/>
  </r>
  <r>
    <n v="19655"/>
    <x v="513"/>
    <x v="3"/>
    <s v="High"/>
    <n v="31"/>
    <n v="36.885483870967747"/>
    <n v="1143.45"/>
    <n v="1.99"/>
    <n v="1145.44"/>
    <n v="5.3265000000000002"/>
    <n v="60.905864250000008"/>
    <s v="Regular Air"/>
    <x v="2"/>
    <s v="Corporate"/>
    <x v="1"/>
    <x v="4"/>
    <s v="Small Pack"/>
    <d v="2009-01-12T00:00:00"/>
  </r>
  <r>
    <n v="28928"/>
    <x v="272"/>
    <x v="11"/>
    <s v="Low"/>
    <n v="22"/>
    <n v="233.86090909090908"/>
    <n v="5144.9399999999996"/>
    <n v="11.25"/>
    <n v="5156.1899999999996"/>
    <n v="5.3265000000000002"/>
    <n v="274.04522909999997"/>
    <s v="Regular Air"/>
    <x v="8"/>
    <s v="Corporate"/>
    <x v="1"/>
    <x v="4"/>
    <s v="Small Box"/>
    <d v="2010-04-30T00:00:00"/>
  </r>
  <r>
    <n v="57121"/>
    <x v="514"/>
    <x v="6"/>
    <s v="Not Specified"/>
    <n v="42"/>
    <n v="4.7438095238095244"/>
    <n v="199.24"/>
    <n v="4.72"/>
    <n v="203.96"/>
    <n v="3.5455000000000001"/>
    <n v="7.0640542000000002"/>
    <s v="Regular Air"/>
    <x v="5"/>
    <s v="Consumer"/>
    <x v="2"/>
    <x v="5"/>
    <s v="Small Box"/>
    <d v="2011-11-18T00:00:00"/>
  </r>
  <r>
    <n v="27553"/>
    <x v="515"/>
    <x v="8"/>
    <s v="Medium"/>
    <n v="16"/>
    <n v="164.4441875"/>
    <n v="2631.107"/>
    <n v="13.99"/>
    <n v="2645.0969999999998"/>
    <n v="5.3265000000000002"/>
    <n v="140.145914355"/>
    <s v="Regular Air"/>
    <x v="2"/>
    <s v="Corporate"/>
    <x v="1"/>
    <x v="1"/>
    <s v="Medium Box"/>
    <d v="2011-08-14T00:00:00"/>
  </r>
  <r>
    <n v="15296"/>
    <x v="24"/>
    <x v="8"/>
    <s v="Not Specified"/>
    <n v="38"/>
    <n v="163.59473684210528"/>
    <n v="6216.6"/>
    <n v="19.989999999999998"/>
    <n v="6236.59"/>
    <n v="3.5455000000000001"/>
    <n v="220.40955300000002"/>
    <s v="Regular Air"/>
    <x v="8"/>
    <s v="Corporate"/>
    <x v="2"/>
    <x v="10"/>
    <s v="Small Box"/>
    <d v="2012-08-09T00:00:00"/>
  </r>
  <r>
    <n v="12420"/>
    <x v="97"/>
    <x v="2"/>
    <s v="Medium"/>
    <n v="34"/>
    <n v="15.772058823529411"/>
    <n v="536.25"/>
    <n v="13.18"/>
    <n v="549.42999999999995"/>
    <n v="3.5455000000000001"/>
    <n v="19.012743749999998"/>
    <s v="Express Air"/>
    <x v="6"/>
    <s v="Home Office"/>
    <x v="2"/>
    <x v="6"/>
    <s v="Small Box"/>
    <d v="2010-12-26T00:00:00"/>
  </r>
  <r>
    <n v="23745"/>
    <x v="516"/>
    <x v="2"/>
    <s v="Low"/>
    <n v="47"/>
    <n v="232.79212765957445"/>
    <n v="10941.23"/>
    <n v="32.479999999999997"/>
    <n v="10973.71"/>
    <n v="4.7610000000000001"/>
    <n v="520.91196030000003"/>
    <s v="Delivery Truck"/>
    <x v="0"/>
    <s v="Corporate"/>
    <x v="0"/>
    <x v="9"/>
    <s v="Jumbo Box"/>
    <d v="2012-12-09T00:00:00"/>
  </r>
  <r>
    <n v="33219"/>
    <x v="517"/>
    <x v="2"/>
    <s v="High"/>
    <n v="32"/>
    <n v="229.43625"/>
    <n v="7341.96"/>
    <n v="64.2"/>
    <n v="7406.16"/>
    <n v="4.7610000000000001"/>
    <n v="349.55071560000005"/>
    <s v="Delivery Truck"/>
    <x v="1"/>
    <s v="Consumer"/>
    <x v="0"/>
    <x v="3"/>
    <s v="Jumbo Drum"/>
    <d v="2011-12-11T00:00:00"/>
  </r>
  <r>
    <n v="55361"/>
    <x v="518"/>
    <x v="0"/>
    <s v="Not Specified"/>
    <n v="22"/>
    <n v="2.3359090909090909"/>
    <n v="51.39"/>
    <n v="4.8600000000000003"/>
    <n v="56.25"/>
    <n v="4.7610000000000001"/>
    <n v="2.4466779000000001"/>
    <s v="Express Air"/>
    <x v="4"/>
    <s v="Small Business"/>
    <x v="0"/>
    <x v="0"/>
    <s v="Small Box"/>
    <d v="2011-03-24T00:00:00"/>
  </r>
  <r>
    <n v="26887"/>
    <x v="519"/>
    <x v="4"/>
    <s v="Critical"/>
    <n v="23"/>
    <n v="8.4278260869565216"/>
    <n v="193.84"/>
    <n v="8.94"/>
    <n v="202.78"/>
    <n v="3.5455000000000001"/>
    <n v="6.8725972000000004"/>
    <s v="Express Air"/>
    <x v="5"/>
    <s v="Small Business"/>
    <x v="2"/>
    <x v="6"/>
    <s v="Small Box"/>
    <d v="2011-05-15T00:00:00"/>
  </r>
  <r>
    <n v="44706"/>
    <x v="313"/>
    <x v="0"/>
    <s v="Low"/>
    <n v="18"/>
    <n v="419.81166666666667"/>
    <n v="7556.61"/>
    <n v="110.2"/>
    <n v="7666.8099999999995"/>
    <n v="4.7610000000000001"/>
    <n v="359.77020210000001"/>
    <s v="Delivery Truck"/>
    <x v="1"/>
    <s v="Corporate"/>
    <x v="0"/>
    <x v="9"/>
    <s v="Jumbo Box"/>
    <d v="2010-04-01T00:00:00"/>
  </r>
  <r>
    <n v="15808"/>
    <x v="520"/>
    <x v="2"/>
    <s v="Critical"/>
    <n v="42"/>
    <n v="21.586666666666666"/>
    <n v="906.64"/>
    <n v="15.1"/>
    <n v="921.74"/>
    <n v="3.5455000000000001"/>
    <n v="32.144921199999999"/>
    <s v="Express Air"/>
    <x v="1"/>
    <s v="Corporate"/>
    <x v="2"/>
    <x v="6"/>
    <s v="Small Box"/>
    <d v="2010-12-14T00:00:00"/>
  </r>
  <r>
    <n v="19556"/>
    <x v="521"/>
    <x v="2"/>
    <s v="Not Specified"/>
    <n v="22"/>
    <n v="51.451363636363638"/>
    <n v="1131.93"/>
    <n v="4.8600000000000003"/>
    <n v="1136.79"/>
    <n v="3.5455000000000001"/>
    <n v="40.132578150000001"/>
    <s v="Regular Air"/>
    <x v="3"/>
    <s v="Consumer"/>
    <x v="2"/>
    <x v="5"/>
    <s v="Small Box"/>
    <d v="2011-01-10T00:00:00"/>
  </r>
  <r>
    <n v="12067"/>
    <x v="23"/>
    <x v="9"/>
    <s v="Critical"/>
    <n v="12"/>
    <n v="100.97666666666667"/>
    <n v="1211.72"/>
    <n v="8.99"/>
    <n v="1220.71"/>
    <n v="4.7610000000000001"/>
    <n v="57.689989199999999"/>
    <s v="Regular Air"/>
    <x v="6"/>
    <s v="Small Business"/>
    <x v="0"/>
    <x v="0"/>
    <s v="Small Pack"/>
    <d v="2010-02-05T00:00:00"/>
  </r>
  <r>
    <n v="44069"/>
    <x v="522"/>
    <x v="3"/>
    <s v="Critical"/>
    <n v="16"/>
    <n v="8.6018749999999997"/>
    <n v="137.63"/>
    <n v="2.15"/>
    <n v="139.78"/>
    <n v="3.5455000000000001"/>
    <n v="4.8796716500000006"/>
    <s v="Express Air"/>
    <x v="0"/>
    <s v="Consumer"/>
    <x v="2"/>
    <x v="5"/>
    <s v="Wrap Bag"/>
    <d v="2009-01-04T00:00:00"/>
  </r>
  <r>
    <n v="17543"/>
    <x v="312"/>
    <x v="4"/>
    <s v="Critical"/>
    <n v="35"/>
    <n v="29.763999999999999"/>
    <n v="1041.74"/>
    <n v="17.079999999999998"/>
    <n v="1058.82"/>
    <n v="3.5455000000000001"/>
    <n v="36.934891700000001"/>
    <s v="Regular Air"/>
    <x v="10"/>
    <s v="Consumer"/>
    <x v="2"/>
    <x v="5"/>
    <s v="Small Box"/>
    <d v="2012-05-27T00:00:00"/>
  </r>
  <r>
    <n v="35457"/>
    <x v="523"/>
    <x v="2"/>
    <s v="Low"/>
    <n v="45"/>
    <n v="73.028222222222226"/>
    <n v="3286.27"/>
    <n v="3.5"/>
    <n v="3289.77"/>
    <n v="3.5455000000000001"/>
    <n v="116.51470284999999"/>
    <s v="Regular Air"/>
    <x v="10"/>
    <s v="Consumer"/>
    <x v="2"/>
    <x v="16"/>
    <s v="Small Box"/>
    <d v="2009-12-14T00:00:00"/>
  </r>
  <r>
    <n v="12096"/>
    <x v="524"/>
    <x v="10"/>
    <s v="Medium"/>
    <n v="46"/>
    <n v="174.12157608695651"/>
    <n v="8009.5924999999997"/>
    <n v="8.08"/>
    <n v="8017.6724999999997"/>
    <n v="5.3265000000000002"/>
    <n v="426.63094451249998"/>
    <s v="Regular Air"/>
    <x v="2"/>
    <s v="Home Office"/>
    <x v="1"/>
    <x v="1"/>
    <s v="Small Box"/>
    <d v="2012-09-19T00:00:00"/>
  </r>
  <r>
    <n v="55554"/>
    <x v="101"/>
    <x v="6"/>
    <s v="Critical"/>
    <n v="9"/>
    <n v="10.565555555555555"/>
    <n v="95.09"/>
    <n v="3.37"/>
    <n v="98.460000000000008"/>
    <n v="3.5455000000000001"/>
    <n v="3.3714159499999998"/>
    <s v="Regular Air"/>
    <x v="0"/>
    <s v="Small Business"/>
    <x v="2"/>
    <x v="7"/>
    <s v="Small Pack"/>
    <d v="2009-11-17T00:00:00"/>
  </r>
  <r>
    <n v="26054"/>
    <x v="525"/>
    <x v="9"/>
    <s v="Critical"/>
    <n v="47"/>
    <n v="8.4421276595744672"/>
    <n v="396.78"/>
    <n v="10.16"/>
    <n v="406.94"/>
    <n v="4.7610000000000001"/>
    <n v="18.8906958"/>
    <s v="Regular Air"/>
    <x v="5"/>
    <s v="Small Business"/>
    <x v="0"/>
    <x v="0"/>
    <s v="Large Box"/>
    <d v="2010-02-14T00:00:00"/>
  </r>
  <r>
    <n v="4422"/>
    <x v="526"/>
    <x v="4"/>
    <s v="Medium"/>
    <n v="12"/>
    <n v="26.119166666666668"/>
    <n v="313.43"/>
    <n v="8.99"/>
    <n v="322.42"/>
    <n v="4.7610000000000001"/>
    <n v="14.922402300000002"/>
    <s v="Regular Air"/>
    <x v="0"/>
    <s v="Consumer"/>
    <x v="0"/>
    <x v="0"/>
    <s v="Small Pack"/>
    <d v="2011-05-21T00:00:00"/>
  </r>
  <r>
    <n v="9057"/>
    <x v="440"/>
    <x v="6"/>
    <s v="Critical"/>
    <n v="20"/>
    <n v="8.0145"/>
    <n v="160.29"/>
    <n v="4"/>
    <n v="164.29"/>
    <n v="4.7610000000000001"/>
    <n v="7.6314068999999991"/>
    <s v="Regular Air"/>
    <x v="9"/>
    <s v="Home Office"/>
    <x v="0"/>
    <x v="0"/>
    <s v="Wrap Bag"/>
    <d v="2009-11-04T00:00:00"/>
  </r>
  <r>
    <n v="27559"/>
    <x v="527"/>
    <x v="7"/>
    <s v="High"/>
    <n v="38"/>
    <n v="12.260526315789473"/>
    <n v="465.9"/>
    <n v="4.8600000000000003"/>
    <n v="470.76"/>
    <n v="3.5455000000000001"/>
    <n v="16.5184845"/>
    <s v="Regular Air"/>
    <x v="9"/>
    <s v="Home Office"/>
    <x v="2"/>
    <x v="5"/>
    <s v="Small Box"/>
    <d v="2011-10-31T00:00:00"/>
  </r>
  <r>
    <n v="2628"/>
    <x v="528"/>
    <x v="7"/>
    <s v="Low"/>
    <n v="14"/>
    <n v="2.4707142857142861"/>
    <n v="34.590000000000003"/>
    <n v="5"/>
    <n v="39.590000000000003"/>
    <n v="3.5455000000000001"/>
    <n v="1.2263884500000002"/>
    <s v="Regular Air"/>
    <x v="1"/>
    <s v="Consumer"/>
    <x v="2"/>
    <x v="7"/>
    <s v="Wrap Bag"/>
    <d v="2010-10-26T00:00:00"/>
  </r>
  <r>
    <n v="8709"/>
    <x v="529"/>
    <x v="0"/>
    <s v="High"/>
    <n v="50"/>
    <n v="49.028199999999998"/>
    <n v="2451.41"/>
    <n v="10.17"/>
    <n v="2461.58"/>
    <n v="5.3265000000000002"/>
    <n v="130.57435365000001"/>
    <s v="Regular Air"/>
    <x v="1"/>
    <s v="Home Office"/>
    <x v="1"/>
    <x v="11"/>
    <s v="Medium Box"/>
    <d v="2009-03-10T00:00:00"/>
  </r>
  <r>
    <n v="57891"/>
    <x v="28"/>
    <x v="2"/>
    <s v="Medium"/>
    <n v="17"/>
    <n v="54.996500000000005"/>
    <n v="934.94050000000004"/>
    <n v="5.92"/>
    <n v="940.8605"/>
    <n v="5.3265000000000002"/>
    <n v="49.799605732500005"/>
    <s v="Regular Air"/>
    <x v="0"/>
    <s v="Home Office"/>
    <x v="1"/>
    <x v="1"/>
    <s v="Small Box"/>
    <d v="2010-12-17T00:00:00"/>
  </r>
  <r>
    <n v="32355"/>
    <x v="530"/>
    <x v="4"/>
    <s v="Not Specified"/>
    <n v="50"/>
    <n v="7.1005999999999991"/>
    <n v="355.03"/>
    <n v="5.1100000000000003"/>
    <n v="360.14"/>
    <n v="3.5455000000000001"/>
    <n v="12.587588650000001"/>
    <s v="Regular Air"/>
    <x v="5"/>
    <s v="Home Office"/>
    <x v="2"/>
    <x v="5"/>
    <s v="Small Box"/>
    <d v="2009-05-22T00:00:00"/>
  </r>
  <r>
    <n v="19234"/>
    <x v="531"/>
    <x v="3"/>
    <s v="High"/>
    <n v="24"/>
    <n v="14.985416666666666"/>
    <n v="359.65"/>
    <n v="6.75"/>
    <n v="366.4"/>
    <n v="3.5455000000000001"/>
    <n v="12.751390750000001"/>
    <s v="Regular Air"/>
    <x v="0"/>
    <s v="Corporate"/>
    <x v="2"/>
    <x v="16"/>
    <s v="Medium Box"/>
    <d v="2009-01-24T00:00:00"/>
  </r>
  <r>
    <n v="15715"/>
    <x v="178"/>
    <x v="7"/>
    <s v="Critical"/>
    <n v="43"/>
    <n v="49.386976744186043"/>
    <n v="2123.64"/>
    <n v="5.86"/>
    <n v="2129.5"/>
    <n v="3.5455000000000001"/>
    <n v="75.293656200000001"/>
    <s v="Regular Air"/>
    <x v="6"/>
    <s v="Home Office"/>
    <x v="2"/>
    <x v="5"/>
    <s v="Small Box"/>
    <d v="2012-10-18T00:00:00"/>
  </r>
  <r>
    <n v="44871"/>
    <x v="394"/>
    <x v="4"/>
    <s v="Critical"/>
    <n v="27"/>
    <n v="3.4985185185185181"/>
    <n v="94.46"/>
    <n v="4.2"/>
    <n v="98.66"/>
    <n v="3.5455000000000001"/>
    <n v="3.3490792999999996"/>
    <s v="Regular Air"/>
    <x v="8"/>
    <s v="Home Office"/>
    <x v="2"/>
    <x v="2"/>
    <s v="Wrap Bag"/>
    <d v="2011-05-05T00:00:00"/>
  </r>
  <r>
    <n v="36034"/>
    <x v="532"/>
    <x v="7"/>
    <s v="High"/>
    <n v="10"/>
    <n v="1.9359999999999999"/>
    <n v="19.36"/>
    <n v="0.7"/>
    <n v="20.059999999999999"/>
    <n v="3.5455000000000001"/>
    <n v="0.68640879999999993"/>
    <s v="Regular Air"/>
    <x v="4"/>
    <s v="Consumer"/>
    <x v="2"/>
    <x v="2"/>
    <s v="Wrap Bag"/>
    <d v="2012-10-18T00:00:00"/>
  </r>
  <r>
    <n v="59911"/>
    <x v="123"/>
    <x v="2"/>
    <s v="Not Specified"/>
    <n v="1"/>
    <n v="10.59"/>
    <n v="10.59"/>
    <n v="2.15"/>
    <n v="12.74"/>
    <n v="3.5455000000000001"/>
    <n v="0.37546844999999995"/>
    <s v="Regular Air"/>
    <x v="6"/>
    <s v="Corporate"/>
    <x v="2"/>
    <x v="5"/>
    <s v="Wrap Bag"/>
    <d v="2011-12-19T00:00:00"/>
  </r>
  <r>
    <n v="49409"/>
    <x v="533"/>
    <x v="8"/>
    <s v="High"/>
    <n v="28"/>
    <n v="52.063571428571429"/>
    <n v="1457.78"/>
    <n v="19.989999999999998"/>
    <n v="1477.77"/>
    <n v="5.3265000000000002"/>
    <n v="77.648651700000002"/>
    <s v="Regular Air"/>
    <x v="8"/>
    <s v="Consumer"/>
    <x v="1"/>
    <x v="4"/>
    <s v="Small Box"/>
    <d v="2011-08-17T00:00:00"/>
  </r>
  <r>
    <n v="17539"/>
    <x v="464"/>
    <x v="10"/>
    <s v="Not Specified"/>
    <n v="28"/>
    <n v="13.635357142857144"/>
    <n v="381.79"/>
    <n v="5"/>
    <n v="386.79"/>
    <n v="4.7610000000000001"/>
    <n v="18.177021900000003"/>
    <s v="Regular Air"/>
    <x v="5"/>
    <s v="Consumer"/>
    <x v="0"/>
    <x v="0"/>
    <s v="Small Pack"/>
    <d v="2011-09-16T00:00:00"/>
  </r>
  <r>
    <n v="44487"/>
    <x v="246"/>
    <x v="10"/>
    <s v="Critical"/>
    <n v="37"/>
    <n v="15.101891891891892"/>
    <n v="558.77"/>
    <n v="4.53"/>
    <n v="563.29999999999995"/>
    <n v="3.5455000000000001"/>
    <n v="19.81119035"/>
    <s v="Regular Air"/>
    <x v="4"/>
    <s v="Corporate"/>
    <x v="2"/>
    <x v="10"/>
    <s v="Small Box"/>
    <d v="2009-09-13T00:00:00"/>
  </r>
  <r>
    <n v="21862"/>
    <x v="493"/>
    <x v="10"/>
    <s v="Not Specified"/>
    <n v="46"/>
    <n v="8.3706521739130437"/>
    <n v="385.05"/>
    <n v="3.12"/>
    <n v="388.17"/>
    <n v="3.5455000000000001"/>
    <n v="13.651947750000001"/>
    <s v="Regular Air"/>
    <x v="5"/>
    <s v="Consumer"/>
    <x v="2"/>
    <x v="2"/>
    <s v="Wrap Bag"/>
    <d v="2010-09-13T00:00:00"/>
  </r>
  <r>
    <n v="3680"/>
    <x v="416"/>
    <x v="2"/>
    <s v="Not Specified"/>
    <n v="24"/>
    <n v="4.1470833333333337"/>
    <n v="99.53"/>
    <n v="1.49"/>
    <n v="101.02"/>
    <n v="3.5455000000000001"/>
    <n v="3.5288361500000001"/>
    <s v="Express Air"/>
    <x v="4"/>
    <s v="Corporate"/>
    <x v="2"/>
    <x v="6"/>
    <s v="Small Box"/>
    <d v="2012-12-11T00:00:00"/>
  </r>
  <r>
    <n v="9249"/>
    <x v="225"/>
    <x v="4"/>
    <s v="High"/>
    <n v="42"/>
    <n v="36.828571428571429"/>
    <n v="1546.8"/>
    <n v="12.9"/>
    <n v="1559.7"/>
    <n v="3.5455000000000001"/>
    <n v="54.841794"/>
    <s v="Regular Air"/>
    <x v="5"/>
    <s v="Small Business"/>
    <x v="2"/>
    <x v="10"/>
    <s v="Small Box"/>
    <d v="2010-05-20T00:00:00"/>
  </r>
  <r>
    <n v="24294"/>
    <x v="534"/>
    <x v="8"/>
    <s v="Not Specified"/>
    <n v="24"/>
    <n v="202.73833333333334"/>
    <n v="4865.72"/>
    <n v="15.59"/>
    <n v="4881.3100000000004"/>
    <n v="5.3265000000000002"/>
    <n v="259.1725758"/>
    <s v="Delivery Truck"/>
    <x v="2"/>
    <s v="Home Office"/>
    <x v="1"/>
    <x v="11"/>
    <s v="Jumbo Drum"/>
    <d v="2009-08-03T00:00:00"/>
  </r>
  <r>
    <n v="50208"/>
    <x v="509"/>
    <x v="3"/>
    <s v="Medium"/>
    <n v="4"/>
    <n v="9.69"/>
    <n v="38.76"/>
    <n v="6.97"/>
    <n v="45.73"/>
    <n v="3.5455000000000001"/>
    <n v="1.3742357999999999"/>
    <s v="Express Air"/>
    <x v="9"/>
    <s v="Corporate"/>
    <x v="2"/>
    <x v="6"/>
    <s v="Small Box"/>
    <d v="2011-01-23T00:00:00"/>
  </r>
  <r>
    <n v="52423"/>
    <x v="535"/>
    <x v="11"/>
    <s v="Critical"/>
    <n v="25"/>
    <n v="45.121200000000002"/>
    <n v="1128.03"/>
    <n v="6.22"/>
    <n v="1134.25"/>
    <n v="3.5455000000000001"/>
    <n v="39.994303649999999"/>
    <s v="Regular Air"/>
    <x v="0"/>
    <s v="Home Office"/>
    <x v="2"/>
    <x v="10"/>
    <s v="Small Box"/>
    <d v="2011-04-12T00:00:00"/>
  </r>
  <r>
    <n v="29953"/>
    <x v="536"/>
    <x v="9"/>
    <s v="Critical"/>
    <n v="42"/>
    <n v="14.756428571428572"/>
    <n v="619.77"/>
    <n v="7.17"/>
    <n v="626.93999999999994"/>
    <n v="3.5455000000000001"/>
    <n v="21.973945349999997"/>
    <s v="Regular Air"/>
    <x v="1"/>
    <s v="Home Office"/>
    <x v="2"/>
    <x v="6"/>
    <s v="Small Box"/>
    <d v="2011-02-10T00:00:00"/>
  </r>
  <r>
    <n v="28897"/>
    <x v="537"/>
    <x v="8"/>
    <s v="Medium"/>
    <n v="14"/>
    <n v="62.676428571428573"/>
    <n v="877.47"/>
    <n v="19.989999999999998"/>
    <n v="897.46"/>
    <n v="3.5455000000000001"/>
    <n v="31.110698850000002"/>
    <s v="Regular Air"/>
    <x v="1"/>
    <s v="Consumer"/>
    <x v="2"/>
    <x v="12"/>
    <s v="Small Box"/>
    <d v="2009-08-26T00:00:00"/>
  </r>
  <r>
    <n v="30913"/>
    <x v="223"/>
    <x v="10"/>
    <s v="Medium"/>
    <n v="23"/>
    <n v="6.2217391304347824"/>
    <n v="143.1"/>
    <n v="1.49"/>
    <n v="144.59"/>
    <n v="3.5455000000000001"/>
    <n v="5.0736105"/>
    <s v="Regular Air"/>
    <x v="5"/>
    <s v="Corporate"/>
    <x v="2"/>
    <x v="6"/>
    <s v="Small Box"/>
    <d v="2012-09-23T00:00:00"/>
  </r>
  <r>
    <n v="11011"/>
    <x v="538"/>
    <x v="4"/>
    <s v="High"/>
    <n v="36"/>
    <n v="8.4894444444444446"/>
    <n v="305.62"/>
    <n v="8.2899999999999991"/>
    <n v="313.91000000000003"/>
    <n v="3.5455000000000001"/>
    <n v="10.8357571"/>
    <s v="Regular Air"/>
    <x v="9"/>
    <s v="Small Business"/>
    <x v="2"/>
    <x v="12"/>
    <s v="Small Box"/>
    <d v="2012-05-14T00:00:00"/>
  </r>
  <r>
    <n v="26144"/>
    <x v="539"/>
    <x v="7"/>
    <s v="High"/>
    <n v="28"/>
    <n v="2.7049999999999996"/>
    <n v="75.739999999999995"/>
    <n v="0.99"/>
    <n v="76.72999999999999"/>
    <n v="3.5455000000000001"/>
    <n v="2.6853616999999996"/>
    <s v="Regular Air"/>
    <x v="6"/>
    <s v="Small Business"/>
    <x v="2"/>
    <x v="13"/>
    <s v="Small Box"/>
    <d v="2011-10-27T00:00:00"/>
  </r>
  <r>
    <n v="12611"/>
    <x v="540"/>
    <x v="7"/>
    <s v="Medium"/>
    <n v="13"/>
    <n v="14.614615384615385"/>
    <n v="189.99"/>
    <n v="1.49"/>
    <n v="191.48000000000002"/>
    <n v="3.5455000000000001"/>
    <n v="6.7360954500000005"/>
    <s v="Express Air"/>
    <x v="6"/>
    <s v="Home Office"/>
    <x v="2"/>
    <x v="6"/>
    <s v="Small Box"/>
    <d v="2011-10-17T00:00:00"/>
  </r>
  <r>
    <n v="46979"/>
    <x v="166"/>
    <x v="1"/>
    <s v="Low"/>
    <n v="26"/>
    <n v="5.2261538461538457"/>
    <n v="135.88"/>
    <n v="5.49"/>
    <n v="141.37"/>
    <n v="3.5455000000000001"/>
    <n v="4.8176253999999998"/>
    <s v="Regular Air"/>
    <x v="6"/>
    <s v="Consumer"/>
    <x v="2"/>
    <x v="5"/>
    <s v="Small Box"/>
    <d v="2012-07-25T00:00:00"/>
  </r>
  <r>
    <n v="40327"/>
    <x v="541"/>
    <x v="4"/>
    <s v="Medium"/>
    <n v="36"/>
    <n v="4.2488888888888887"/>
    <n v="152.96"/>
    <n v="5.74"/>
    <n v="158.70000000000002"/>
    <n v="3.5455000000000001"/>
    <n v="5.4231968000000004"/>
    <s v="Regular Air"/>
    <x v="7"/>
    <s v="Corporate"/>
    <x v="2"/>
    <x v="5"/>
    <s v="Small Box"/>
    <d v="2011-05-15T00:00:00"/>
  </r>
  <r>
    <n v="47524"/>
    <x v="75"/>
    <x v="11"/>
    <s v="Medium"/>
    <n v="8"/>
    <n v="33.642499999999998"/>
    <n v="269.14"/>
    <n v="9.02"/>
    <n v="278.15999999999997"/>
    <n v="5.3265000000000002"/>
    <n v="14.335742099999999"/>
    <s v="Regular Air"/>
    <x v="5"/>
    <s v="Corporate"/>
    <x v="1"/>
    <x v="4"/>
    <s v="Small Box"/>
    <d v="2010-04-17T00:00:00"/>
  </r>
  <r>
    <n v="13378"/>
    <x v="542"/>
    <x v="10"/>
    <s v="Low"/>
    <n v="16"/>
    <n v="6.0025000000000004"/>
    <n v="96.04"/>
    <n v="5.3"/>
    <n v="101.34"/>
    <n v="3.5455000000000001"/>
    <n v="3.4050982000000003"/>
    <s v="Regular Air"/>
    <x v="4"/>
    <s v="Corporate"/>
    <x v="2"/>
    <x v="7"/>
    <s v="Small Pack"/>
    <d v="2009-09-26T00:00:00"/>
  </r>
  <r>
    <n v="7719"/>
    <x v="543"/>
    <x v="0"/>
    <s v="Low"/>
    <n v="37"/>
    <n v="14.124864864864865"/>
    <n v="522.62"/>
    <n v="4.51"/>
    <n v="527.13"/>
    <n v="3.5455000000000001"/>
    <n v="18.529492099999999"/>
    <s v="Regular Air"/>
    <x v="5"/>
    <s v="Home Office"/>
    <x v="2"/>
    <x v="10"/>
    <s v="Small Box"/>
    <d v="2009-03-23T00:00:00"/>
  </r>
  <r>
    <n v="24577"/>
    <x v="544"/>
    <x v="0"/>
    <s v="Medium"/>
    <n v="8"/>
    <n v="22.598749999999999"/>
    <n v="180.79"/>
    <n v="5.47"/>
    <n v="186.26"/>
    <n v="3.5455000000000001"/>
    <n v="6.4099094499999998"/>
    <s v="Regular Air"/>
    <x v="8"/>
    <s v="Corporate"/>
    <x v="2"/>
    <x v="5"/>
    <s v="Small Box"/>
    <d v="2010-03-02T00:00:00"/>
  </r>
  <r>
    <n v="15781"/>
    <x v="545"/>
    <x v="10"/>
    <s v="High"/>
    <n v="29"/>
    <n v="28.431379310344827"/>
    <n v="824.51"/>
    <n v="4"/>
    <n v="828.51"/>
    <n v="5.3265000000000002"/>
    <n v="43.917525150000003"/>
    <s v="Regular Air"/>
    <x v="12"/>
    <s v="Home Office"/>
    <x v="1"/>
    <x v="4"/>
    <s v="Small Box"/>
    <d v="2012-09-04T00:00:00"/>
  </r>
  <r>
    <n v="31233"/>
    <x v="319"/>
    <x v="10"/>
    <s v="Low"/>
    <n v="41"/>
    <n v="31.66560975609756"/>
    <n v="1298.29"/>
    <n v="1.99"/>
    <n v="1300.28"/>
    <n v="5.3265000000000002"/>
    <n v="69.153416849999999"/>
    <s v="Regular Air"/>
    <x v="3"/>
    <s v="Home Office"/>
    <x v="1"/>
    <x v="4"/>
    <s v="Small Pack"/>
    <d v="2011-09-28T00:00:00"/>
  </r>
  <r>
    <n v="54692"/>
    <x v="450"/>
    <x v="0"/>
    <s v="Medium"/>
    <n v="27"/>
    <n v="91.795592592592598"/>
    <n v="2478.4810000000002"/>
    <n v="8.99"/>
    <n v="2487.471"/>
    <n v="5.3265000000000002"/>
    <n v="132.01629046500003"/>
    <s v="Regular Air"/>
    <x v="0"/>
    <s v="Home Office"/>
    <x v="1"/>
    <x v="1"/>
    <s v="Small Box"/>
    <d v="2010-03-07T00:00:00"/>
  </r>
  <r>
    <n v="25824"/>
    <x v="546"/>
    <x v="10"/>
    <s v="Medium"/>
    <n v="39"/>
    <n v="393.37076923076921"/>
    <n v="15341.46"/>
    <n v="85.63"/>
    <n v="15427.089999999998"/>
    <n v="4.7610000000000001"/>
    <n v="730.40691059999995"/>
    <s v="Delivery Truck"/>
    <x v="5"/>
    <s v="Corporate"/>
    <x v="0"/>
    <x v="9"/>
    <s v="Jumbo Box"/>
    <d v="2009-09-05T00:00:00"/>
  </r>
  <r>
    <n v="21792"/>
    <x v="547"/>
    <x v="10"/>
    <s v="Not Specified"/>
    <n v="26"/>
    <n v="13.952307692307691"/>
    <n v="362.76"/>
    <n v="6.46"/>
    <n v="369.21999999999997"/>
    <n v="3.5455000000000001"/>
    <n v="12.861655800000001"/>
    <s v="Regular Air"/>
    <x v="5"/>
    <s v="Consumer"/>
    <x v="2"/>
    <x v="6"/>
    <s v="Small Box"/>
    <d v="2012-09-27T00:00:00"/>
  </r>
  <r>
    <n v="36293"/>
    <x v="521"/>
    <x v="2"/>
    <s v="Medium"/>
    <n v="25"/>
    <n v="6.6144000000000007"/>
    <n v="165.36"/>
    <n v="7.49"/>
    <n v="172.85000000000002"/>
    <n v="3.5455000000000001"/>
    <n v="5.8628388000000005"/>
    <s v="Express Air"/>
    <x v="7"/>
    <s v="Small Business"/>
    <x v="2"/>
    <x v="5"/>
    <s v="Small Box"/>
    <d v="2011-01-14T00:00:00"/>
  </r>
  <r>
    <n v="56672"/>
    <x v="21"/>
    <x v="4"/>
    <s v="High"/>
    <n v="34"/>
    <n v="33.303529411764707"/>
    <n v="1132.32"/>
    <n v="13.89"/>
    <n v="1146.21"/>
    <n v="3.5455000000000001"/>
    <n v="40.146405600000001"/>
    <s v="Regular Air"/>
    <x v="4"/>
    <s v="Consumer"/>
    <x v="2"/>
    <x v="2"/>
    <s v="Wrap Bag"/>
    <d v="2012-05-13T00:00:00"/>
  </r>
  <r>
    <n v="51489"/>
    <x v="548"/>
    <x v="0"/>
    <s v="Critical"/>
    <n v="5"/>
    <n v="6.5379999999999994"/>
    <n v="32.69"/>
    <n v="7.54"/>
    <n v="40.229999999999997"/>
    <n v="3.5455000000000001"/>
    <n v="1.1590239499999999"/>
    <s v="Regular Air"/>
    <x v="0"/>
    <s v="Corporate"/>
    <x v="2"/>
    <x v="5"/>
    <s v="Small Box"/>
    <d v="2012-03-05T00:00:00"/>
  </r>
  <r>
    <n v="42851"/>
    <x v="86"/>
    <x v="5"/>
    <s v="High"/>
    <n v="7"/>
    <n v="49.185857142857138"/>
    <n v="344.30099999999999"/>
    <n v="1.25"/>
    <n v="345.55099999999999"/>
    <n v="5.3265000000000002"/>
    <n v="18.339192765"/>
    <s v="Express Air"/>
    <x v="1"/>
    <s v="Corporate"/>
    <x v="1"/>
    <x v="1"/>
    <s v="Small Pack"/>
    <d v="2009-06-02T00:00:00"/>
  </r>
  <r>
    <n v="52160"/>
    <x v="213"/>
    <x v="1"/>
    <s v="Critical"/>
    <n v="5"/>
    <n v="3.12"/>
    <n v="15.6"/>
    <n v="0.78"/>
    <n v="16.38"/>
    <n v="3.5455000000000001"/>
    <n v="0.55309799999999998"/>
    <s v="Express Air"/>
    <x v="8"/>
    <s v="Corporate"/>
    <x v="2"/>
    <x v="14"/>
    <s v="Wrap Bag"/>
    <d v="2011-07-06T00:00:00"/>
  </r>
  <r>
    <n v="28455"/>
    <x v="346"/>
    <x v="4"/>
    <s v="Medium"/>
    <n v="37"/>
    <n v="20.730810810810809"/>
    <n v="767.04"/>
    <n v="1.99"/>
    <n v="769.03"/>
    <n v="5.3265000000000002"/>
    <n v="40.856385599999996"/>
    <s v="Regular Air"/>
    <x v="6"/>
    <s v="Small Business"/>
    <x v="1"/>
    <x v="4"/>
    <s v="Small Pack"/>
    <d v="2010-05-31T00:00:00"/>
  </r>
  <r>
    <n v="42403"/>
    <x v="549"/>
    <x v="5"/>
    <s v="Not Specified"/>
    <n v="38"/>
    <n v="3.1010526315789475"/>
    <n v="117.84"/>
    <n v="0.99"/>
    <n v="118.83"/>
    <n v="3.5455000000000001"/>
    <n v="4.1780172000000002"/>
    <s v="Regular Air"/>
    <x v="6"/>
    <s v="Small Business"/>
    <x v="2"/>
    <x v="13"/>
    <s v="Small Box"/>
    <d v="2009-06-21T00:00:00"/>
  </r>
  <r>
    <n v="51205"/>
    <x v="550"/>
    <x v="2"/>
    <s v="High"/>
    <n v="5"/>
    <n v="45.143999999999998"/>
    <n v="225.72"/>
    <n v="9.83"/>
    <n v="235.55"/>
    <n v="3.5455000000000001"/>
    <n v="8.0029026000000005"/>
    <s v="Regular Air"/>
    <x v="1"/>
    <s v="Home Office"/>
    <x v="2"/>
    <x v="12"/>
    <s v="Small Box"/>
    <d v="2012-12-11T00:00:00"/>
  </r>
  <r>
    <n v="39683"/>
    <x v="551"/>
    <x v="8"/>
    <s v="High"/>
    <n v="31"/>
    <n v="19.857419354838711"/>
    <n v="615.58000000000004"/>
    <n v="5.23"/>
    <n v="620.81000000000006"/>
    <n v="3.5455000000000001"/>
    <n v="21.825388900000004"/>
    <s v="Regular Air"/>
    <x v="2"/>
    <s v="Corporate"/>
    <x v="2"/>
    <x v="6"/>
    <s v="Small Box"/>
    <d v="2011-08-13T00:00:00"/>
  </r>
  <r>
    <n v="50304"/>
    <x v="552"/>
    <x v="3"/>
    <s v="Critical"/>
    <n v="22"/>
    <n v="40.362727272727277"/>
    <n v="887.98"/>
    <n v="9.83"/>
    <n v="897.81000000000006"/>
    <n v="3.5455000000000001"/>
    <n v="31.483330900000002"/>
    <s v="Regular Air"/>
    <x v="6"/>
    <s v="Corporate"/>
    <x v="2"/>
    <x v="12"/>
    <s v="Small Box"/>
    <d v="2010-02-02T00:00:00"/>
  </r>
  <r>
    <n v="31553"/>
    <x v="553"/>
    <x v="3"/>
    <s v="Critical"/>
    <n v="32"/>
    <n v="153.33906250000001"/>
    <n v="4906.8500000000004"/>
    <n v="19.989999999999998"/>
    <n v="4926.84"/>
    <n v="3.5455000000000001"/>
    <n v="173.97236674999999"/>
    <s v="Regular Air"/>
    <x v="0"/>
    <s v="Corporate"/>
    <x v="2"/>
    <x v="12"/>
    <s v="Small Box"/>
    <d v="2009-01-12T00:00:00"/>
  </r>
  <r>
    <n v="19652"/>
    <x v="61"/>
    <x v="5"/>
    <s v="Critical"/>
    <n v="34"/>
    <n v="53.819749999999999"/>
    <n v="1829.8715"/>
    <n v="3.99"/>
    <n v="1833.8615"/>
    <n v="5.3265000000000002"/>
    <n v="97.468105447500008"/>
    <s v="Regular Air"/>
    <x v="5"/>
    <s v="Corporate"/>
    <x v="1"/>
    <x v="1"/>
    <s v="Small Box"/>
    <d v="2012-06-04T00:00:00"/>
  </r>
  <r>
    <n v="30343"/>
    <x v="554"/>
    <x v="4"/>
    <s v="Critical"/>
    <n v="48"/>
    <n v="32.425416666666671"/>
    <n v="1556.42"/>
    <n v="8.65"/>
    <n v="1565.0700000000002"/>
    <n v="5.3265000000000002"/>
    <n v="82.902711300000007"/>
    <s v="Regular Air"/>
    <x v="5"/>
    <s v="Corporate"/>
    <x v="1"/>
    <x v="4"/>
    <s v="Small Box"/>
    <d v="2012-05-22T00:00:00"/>
  </r>
  <r>
    <n v="8161"/>
    <x v="243"/>
    <x v="5"/>
    <s v="High"/>
    <n v="45"/>
    <n v="2.5048888888888889"/>
    <n v="112.72"/>
    <n v="0.5"/>
    <n v="113.22"/>
    <n v="3.5455000000000001"/>
    <n v="3.9964876"/>
    <s v="Regular Air"/>
    <x v="3"/>
    <s v="Consumer"/>
    <x v="2"/>
    <x v="13"/>
    <s v="Small Box"/>
    <d v="2009-06-05T00:00:00"/>
  </r>
  <r>
    <n v="10432"/>
    <x v="83"/>
    <x v="3"/>
    <s v="Low"/>
    <n v="13"/>
    <n v="178.72"/>
    <n v="2323.36"/>
    <n v="19.989999999999998"/>
    <n v="2343.35"/>
    <n v="5.3265000000000002"/>
    <n v="123.75377040000001"/>
    <s v="Regular Air"/>
    <x v="0"/>
    <s v="Corporate"/>
    <x v="1"/>
    <x v="4"/>
    <s v="Small Box"/>
    <d v="2012-01-12T00:00:00"/>
  </r>
  <r>
    <n v="28482"/>
    <x v="72"/>
    <x v="0"/>
    <s v="Critical"/>
    <n v="22"/>
    <n v="5.4377272727272725"/>
    <n v="119.63"/>
    <n v="3.63"/>
    <n v="123.25999999999999"/>
    <n v="4.7610000000000001"/>
    <n v="5.6955843000000002"/>
    <s v="Regular Air"/>
    <x v="1"/>
    <s v="Home Office"/>
    <x v="0"/>
    <x v="0"/>
    <s v="Wrap Bag"/>
    <d v="2010-03-10T00:00:00"/>
  </r>
  <r>
    <n v="49125"/>
    <x v="555"/>
    <x v="0"/>
    <s v="Not Specified"/>
    <n v="29"/>
    <n v="6.1175862068965516"/>
    <n v="177.41"/>
    <n v="7.64"/>
    <n v="185.04999999999998"/>
    <n v="3.5455000000000001"/>
    <n v="6.2900715500000004"/>
    <s v="Express Air"/>
    <x v="1"/>
    <s v="Corporate"/>
    <x v="2"/>
    <x v="5"/>
    <s v="Small Box"/>
    <d v="2009-03-31T00:00:00"/>
  </r>
  <r>
    <n v="38528"/>
    <x v="282"/>
    <x v="2"/>
    <s v="Critical"/>
    <n v="36"/>
    <n v="70.694027777777777"/>
    <n v="2544.9850000000001"/>
    <n v="0.99"/>
    <n v="2545.9749999999999"/>
    <n v="5.3265000000000002"/>
    <n v="135.55862602500002"/>
    <s v="Regular Air"/>
    <x v="1"/>
    <s v="Small Business"/>
    <x v="1"/>
    <x v="1"/>
    <s v="Wrap Bag"/>
    <d v="2011-12-21T00:00:00"/>
  </r>
  <r>
    <n v="39842"/>
    <x v="556"/>
    <x v="2"/>
    <s v="Medium"/>
    <n v="38"/>
    <n v="40.900263157894734"/>
    <n v="1554.21"/>
    <n v="8.66"/>
    <n v="1562.8700000000001"/>
    <n v="4.7610000000000001"/>
    <n v="73.995938100000004"/>
    <s v="Express Air"/>
    <x v="9"/>
    <s v="Consumer"/>
    <x v="0"/>
    <x v="0"/>
    <s v="Medium Box"/>
    <d v="2010-12-19T00:00:00"/>
  </r>
  <r>
    <n v="26214"/>
    <x v="557"/>
    <x v="6"/>
    <s v="Medium"/>
    <n v="19"/>
    <n v="16.088421052631578"/>
    <n v="305.68"/>
    <n v="1.39"/>
    <n v="307.07"/>
    <n v="3.5455000000000001"/>
    <n v="10.8378844"/>
    <s v="Express Air"/>
    <x v="6"/>
    <s v="Small Business"/>
    <x v="2"/>
    <x v="12"/>
    <s v="Small Box"/>
    <d v="2011-11-21T00:00:00"/>
  </r>
  <r>
    <n v="37350"/>
    <x v="558"/>
    <x v="4"/>
    <s v="Critical"/>
    <n v="7"/>
    <n v="23.305714285714284"/>
    <n v="163.13999999999999"/>
    <n v="8.99"/>
    <n v="172.13"/>
    <n v="3.5455000000000001"/>
    <n v="5.7841287000000001"/>
    <s v="Regular Air"/>
    <x v="6"/>
    <s v="Home Office"/>
    <x v="2"/>
    <x v="2"/>
    <s v="Small Pack"/>
    <d v="2012-05-21T00:00:00"/>
  </r>
  <r>
    <n v="43170"/>
    <x v="400"/>
    <x v="4"/>
    <s v="Low"/>
    <n v="25"/>
    <n v="306.71119999999996"/>
    <n v="7667.78"/>
    <n v="26.53"/>
    <n v="7694.3099999999995"/>
    <n v="5.3265000000000002"/>
    <n v="408.4243017"/>
    <s v="Delivery Truck"/>
    <x v="0"/>
    <s v="Small Business"/>
    <x v="1"/>
    <x v="11"/>
    <s v="Jumbo Drum"/>
    <d v="2010-05-20T00:00:00"/>
  </r>
  <r>
    <n v="36132"/>
    <x v="559"/>
    <x v="11"/>
    <s v="Low"/>
    <n v="3"/>
    <n v="201.52533333333335"/>
    <n v="604.57600000000002"/>
    <n v="59.24"/>
    <n v="663.81600000000003"/>
    <n v="4.7610000000000001"/>
    <n v="28.783863360000002"/>
    <s v="Delivery Truck"/>
    <x v="1"/>
    <s v="Home Office"/>
    <x v="0"/>
    <x v="9"/>
    <s v="Jumbo Box"/>
    <d v="2012-04-14T00:00:00"/>
  </r>
  <r>
    <n v="3456"/>
    <x v="560"/>
    <x v="4"/>
    <s v="Low"/>
    <n v="20"/>
    <n v="270.93400000000003"/>
    <n v="5418.68"/>
    <n v="35.67"/>
    <n v="5454.35"/>
    <n v="4.7610000000000001"/>
    <n v="257.98335480000003"/>
    <s v="Delivery Truck"/>
    <x v="9"/>
    <s v="Small Business"/>
    <x v="0"/>
    <x v="9"/>
    <s v="Jumbo Box"/>
    <d v="2010-06-04T00:00:00"/>
  </r>
  <r>
    <n v="50818"/>
    <x v="561"/>
    <x v="7"/>
    <s v="Medium"/>
    <n v="34"/>
    <n v="162.30975000000001"/>
    <n v="5518.5315000000001"/>
    <n v="8.99"/>
    <n v="5527.5214999999998"/>
    <n v="5.3265000000000002"/>
    <n v="293.94458034749999"/>
    <s v="Regular Air"/>
    <x v="6"/>
    <s v="Small Business"/>
    <x v="1"/>
    <x v="1"/>
    <s v="Small Box"/>
    <d v="2012-10-08T00:00:00"/>
  </r>
  <r>
    <n v="14471"/>
    <x v="562"/>
    <x v="4"/>
    <s v="Not Specified"/>
    <n v="42"/>
    <n v="6.8269047619047623"/>
    <n v="286.73"/>
    <n v="7.49"/>
    <n v="294.22000000000003"/>
    <n v="3.5455000000000001"/>
    <n v="10.166012150000002"/>
    <s v="Regular Air"/>
    <x v="0"/>
    <s v="Corporate"/>
    <x v="2"/>
    <x v="5"/>
    <s v="Small Box"/>
    <d v="2011-05-28T00:00:00"/>
  </r>
  <r>
    <n v="27174"/>
    <x v="563"/>
    <x v="7"/>
    <s v="Critical"/>
    <n v="17"/>
    <n v="28.0885"/>
    <n v="477.50450000000001"/>
    <n v="5"/>
    <n v="482.50450000000001"/>
    <n v="5.3265000000000002"/>
    <n v="25.434277192500005"/>
    <s v="Regular Air"/>
    <x v="0"/>
    <s v="Corporate"/>
    <x v="1"/>
    <x v="1"/>
    <s v="Small Box"/>
    <d v="2011-10-10T00:00:00"/>
  </r>
  <r>
    <n v="33889"/>
    <x v="564"/>
    <x v="6"/>
    <s v="Low"/>
    <n v="39"/>
    <n v="2.9779487179487178"/>
    <n v="116.14"/>
    <n v="0.5"/>
    <n v="116.64"/>
    <n v="3.5455000000000001"/>
    <n v="4.1177437000000001"/>
    <s v="Regular Air"/>
    <x v="1"/>
    <s v="Small Business"/>
    <x v="2"/>
    <x v="13"/>
    <s v="Small Box"/>
    <d v="2010-11-08T00:00:00"/>
  </r>
  <r>
    <n v="52800"/>
    <x v="565"/>
    <x v="7"/>
    <s v="Not Specified"/>
    <n v="13"/>
    <n v="2.006153846153846"/>
    <n v="26.08"/>
    <n v="2.58"/>
    <n v="28.659999999999997"/>
    <n v="3.5455000000000001"/>
    <n v="0.9246664"/>
    <s v="Regular Air"/>
    <x v="1"/>
    <s v="Small Business"/>
    <x v="2"/>
    <x v="14"/>
    <s v="Wrap Bag"/>
    <d v="2010-10-11T00:00:00"/>
  </r>
  <r>
    <n v="57063"/>
    <x v="566"/>
    <x v="5"/>
    <s v="Medium"/>
    <n v="26"/>
    <n v="6.6838461538461535"/>
    <n v="173.78"/>
    <n v="7.49"/>
    <n v="181.27"/>
    <n v="3.5455000000000001"/>
    <n v="6.1613698999999995"/>
    <s v="Regular Air"/>
    <x v="5"/>
    <s v="Small Business"/>
    <x v="2"/>
    <x v="5"/>
    <s v="Small Box"/>
    <d v="2011-06-02T00:00:00"/>
  </r>
  <r>
    <n v="9249"/>
    <x v="225"/>
    <x v="4"/>
    <s v="High"/>
    <n v="35"/>
    <n v="98.787428571428563"/>
    <n v="3457.56"/>
    <n v="51.94"/>
    <n v="3509.5"/>
    <n v="4.7610000000000001"/>
    <n v="164.61443159999999"/>
    <s v="Delivery Truck"/>
    <x v="5"/>
    <s v="Small Business"/>
    <x v="0"/>
    <x v="9"/>
    <s v="Jumbo Box"/>
    <d v="2010-05-21T00:00:00"/>
  </r>
  <r>
    <n v="52486"/>
    <x v="233"/>
    <x v="3"/>
    <s v="Not Specified"/>
    <n v="41"/>
    <n v="289.83414634146345"/>
    <n v="11883.2"/>
    <n v="7.18"/>
    <n v="11890.380000000001"/>
    <n v="5.3265000000000002"/>
    <n v="632.95864800000015"/>
    <s v="Regular Air"/>
    <x v="4"/>
    <s v="Home Office"/>
    <x v="1"/>
    <x v="4"/>
    <s v="Small Box"/>
    <d v="2011-01-05T00:00:00"/>
  </r>
  <r>
    <n v="16545"/>
    <x v="567"/>
    <x v="4"/>
    <s v="Not Specified"/>
    <n v="1"/>
    <n v="4.99"/>
    <n v="4.99"/>
    <n v="1.32"/>
    <n v="6.3100000000000005"/>
    <n v="3.5455000000000001"/>
    <n v="0.17692045000000001"/>
    <s v="Regular Air"/>
    <x v="2"/>
    <s v="Small Business"/>
    <x v="2"/>
    <x v="7"/>
    <s v="Wrap Bag"/>
    <d v="2010-05-11T00:00:00"/>
  </r>
  <r>
    <n v="31718"/>
    <x v="568"/>
    <x v="6"/>
    <s v="Low"/>
    <n v="20"/>
    <n v="50.864424999999997"/>
    <n v="1017.2885"/>
    <n v="8.99"/>
    <n v="1026.2784999999999"/>
    <n v="5.3265000000000002"/>
    <n v="54.185871952500001"/>
    <s v="Regular Air"/>
    <x v="10"/>
    <s v="Corporate"/>
    <x v="1"/>
    <x v="1"/>
    <s v="Small Box"/>
    <d v="2010-12-04T00:00:00"/>
  </r>
  <r>
    <n v="52002"/>
    <x v="569"/>
    <x v="5"/>
    <s v="High"/>
    <n v="11"/>
    <n v="226.35"/>
    <n v="2489.85"/>
    <n v="69.64"/>
    <n v="2559.4899999999998"/>
    <n v="4.7610000000000001"/>
    <n v="118.5417585"/>
    <s v="Delivery Truck"/>
    <x v="3"/>
    <s v="Corporate"/>
    <x v="0"/>
    <x v="9"/>
    <s v="Jumbo Box"/>
    <d v="2009-06-05T00:00:00"/>
  </r>
  <r>
    <n v="11045"/>
    <x v="570"/>
    <x v="0"/>
    <s v="Medium"/>
    <n v="35"/>
    <n v="20.310285714285715"/>
    <n v="710.86"/>
    <n v="5.97"/>
    <n v="716.83"/>
    <n v="3.5455000000000001"/>
    <n v="25.203541300000001"/>
    <s v="Regular Air"/>
    <x v="0"/>
    <s v="Home Office"/>
    <x v="2"/>
    <x v="5"/>
    <s v="Small Box"/>
    <d v="2012-03-26T00:00:00"/>
  </r>
  <r>
    <n v="21222"/>
    <x v="571"/>
    <x v="9"/>
    <s v="Not Specified"/>
    <n v="26"/>
    <n v="32.541596153846157"/>
    <n v="846.08150000000001"/>
    <n v="5"/>
    <n v="851.08150000000001"/>
    <n v="5.3265000000000002"/>
    <n v="45.066531097500004"/>
    <s v="Regular Air"/>
    <x v="0"/>
    <s v="Home Office"/>
    <x v="1"/>
    <x v="1"/>
    <s v="Small Box"/>
    <d v="2009-02-05T00:00:00"/>
  </r>
  <r>
    <n v="59781"/>
    <x v="422"/>
    <x v="2"/>
    <s v="Not Specified"/>
    <n v="24"/>
    <n v="183.67791666666668"/>
    <n v="4408.2700000000004"/>
    <n v="30"/>
    <n v="4438.2700000000004"/>
    <n v="4.7610000000000001"/>
    <n v="209.87773470000005"/>
    <s v="Delivery Truck"/>
    <x v="9"/>
    <s v="Corporate"/>
    <x v="0"/>
    <x v="3"/>
    <s v="Jumbo Drum"/>
    <d v="2012-12-13T00:00:00"/>
  </r>
  <r>
    <n v="5189"/>
    <x v="572"/>
    <x v="6"/>
    <s v="Low"/>
    <n v="14"/>
    <n v="147.61642857142857"/>
    <n v="2066.63"/>
    <n v="19.989999999999998"/>
    <n v="2086.62"/>
    <n v="3.5455000000000001"/>
    <n v="73.272366650000009"/>
    <s v="Regular Air"/>
    <x v="4"/>
    <s v="Corporate"/>
    <x v="2"/>
    <x v="10"/>
    <s v="Small Box"/>
    <d v="2010-11-27T00:00:00"/>
  </r>
  <r>
    <n v="23943"/>
    <x v="573"/>
    <x v="5"/>
    <s v="Critical"/>
    <n v="24"/>
    <n v="15.688749999999999"/>
    <n v="376.53"/>
    <n v="5.45"/>
    <n v="381.97999999999996"/>
    <n v="3.5455000000000001"/>
    <n v="13.349871149999998"/>
    <s v="Regular Air"/>
    <x v="3"/>
    <s v="Corporate"/>
    <x v="2"/>
    <x v="2"/>
    <s v="Small Pack"/>
    <d v="2011-06-25T00:00:00"/>
  </r>
  <r>
    <n v="45959"/>
    <x v="574"/>
    <x v="2"/>
    <s v="Medium"/>
    <n v="15"/>
    <n v="13.449333333333334"/>
    <n v="201.74"/>
    <n v="7.17"/>
    <n v="208.91"/>
    <n v="3.5455000000000001"/>
    <n v="7.1526917000000001"/>
    <s v="Express Air"/>
    <x v="6"/>
    <s v="Corporate"/>
    <x v="2"/>
    <x v="6"/>
    <s v="Small Box"/>
    <d v="2009-12-08T00:00:00"/>
  </r>
  <r>
    <n v="40162"/>
    <x v="575"/>
    <x v="3"/>
    <s v="Critical"/>
    <n v="28"/>
    <n v="56.472500000000004"/>
    <n v="1581.23"/>
    <n v="5.15"/>
    <n v="1586.38"/>
    <n v="3.5455000000000001"/>
    <n v="56.062509650000003"/>
    <s v="Regular Air"/>
    <x v="5"/>
    <s v="Home Office"/>
    <x v="2"/>
    <x v="5"/>
    <s v="Small Box"/>
    <d v="2010-01-26T00:00:00"/>
  </r>
  <r>
    <n v="3488"/>
    <x v="576"/>
    <x v="3"/>
    <s v="Medium"/>
    <n v="6"/>
    <n v="22.233333333333334"/>
    <n v="133.4"/>
    <n v="2.87"/>
    <n v="136.27000000000001"/>
    <n v="3.5455000000000001"/>
    <n v="4.7296970000000007"/>
    <s v="Regular Air"/>
    <x v="8"/>
    <s v="Home Office"/>
    <x v="2"/>
    <x v="2"/>
    <s v="Small Pack"/>
    <d v="2011-01-08T00:00:00"/>
  </r>
  <r>
    <n v="36134"/>
    <x v="577"/>
    <x v="6"/>
    <s v="Low"/>
    <n v="6"/>
    <n v="137.82891666666666"/>
    <n v="826.97349999999994"/>
    <n v="8.99"/>
    <n v="835.96349999999995"/>
    <n v="5.3265000000000002"/>
    <n v="44.048743477500004"/>
    <s v="Regular Air"/>
    <x v="2"/>
    <s v="Corporate"/>
    <x v="1"/>
    <x v="1"/>
    <s v="Small Box"/>
    <d v="2010-11-22T00:00:00"/>
  </r>
  <r>
    <n v="3588"/>
    <x v="45"/>
    <x v="0"/>
    <s v="Not Specified"/>
    <n v="18"/>
    <n v="85.107222222222219"/>
    <n v="1531.93"/>
    <n v="14"/>
    <n v="1545.93"/>
    <n v="5.3265000000000002"/>
    <n v="81.598251450000006"/>
    <s v="Delivery Truck"/>
    <x v="10"/>
    <s v="Home Office"/>
    <x v="1"/>
    <x v="11"/>
    <s v="Jumbo Drum"/>
    <d v="2011-03-18T00:00:00"/>
  </r>
  <r>
    <n v="26979"/>
    <x v="287"/>
    <x v="0"/>
    <s v="Medium"/>
    <n v="43"/>
    <n v="7.8374418604651162"/>
    <n v="337.01"/>
    <n v="1.25"/>
    <n v="338.26"/>
    <n v="3.5455000000000001"/>
    <n v="11.948689549999999"/>
    <s v="Regular Air"/>
    <x v="5"/>
    <s v="Corporate"/>
    <x v="2"/>
    <x v="5"/>
    <s v="Wrap Bag"/>
    <d v="2012-03-30T00:00:00"/>
  </r>
  <r>
    <n v="33921"/>
    <x v="313"/>
    <x v="0"/>
    <s v="Low"/>
    <n v="35"/>
    <n v="51.258000000000003"/>
    <n v="1794.03"/>
    <n v="14.19"/>
    <n v="1808.22"/>
    <n v="4.7610000000000001"/>
    <n v="85.413768299999987"/>
    <s v="Delivery Truck"/>
    <x v="4"/>
    <s v="Small Business"/>
    <x v="0"/>
    <x v="3"/>
    <s v="Jumbo Drum"/>
    <d v="2010-04-08T00:00:00"/>
  </r>
  <r>
    <n v="53605"/>
    <x v="405"/>
    <x v="8"/>
    <s v="Medium"/>
    <n v="1"/>
    <n v="74.31"/>
    <n v="74.31"/>
    <n v="34.200000000000003"/>
    <n v="108.51"/>
    <n v="4.7610000000000001"/>
    <n v="3.5378991000000002"/>
    <s v="Regular Air"/>
    <x v="10"/>
    <s v="Consumer"/>
    <x v="0"/>
    <x v="0"/>
    <s v="Wrap Bag"/>
    <d v="2010-08-05T00:00:00"/>
  </r>
  <r>
    <n v="2560"/>
    <x v="578"/>
    <x v="10"/>
    <s v="Critical"/>
    <n v="32"/>
    <n v="22.850625000000001"/>
    <n v="731.22"/>
    <n v="6.5"/>
    <n v="737.72"/>
    <n v="5.3265000000000002"/>
    <n v="38.948433300000005"/>
    <s v="Regular Air"/>
    <x v="1"/>
    <s v="Home Office"/>
    <x v="1"/>
    <x v="4"/>
    <s v="Small Box"/>
    <d v="2012-09-05T00:00:00"/>
  </r>
  <r>
    <n v="7841"/>
    <x v="558"/>
    <x v="4"/>
    <s v="Not Specified"/>
    <n v="21"/>
    <n v="47.750952380952377"/>
    <n v="1002.77"/>
    <n v="10.25"/>
    <n v="1013.02"/>
    <n v="4.7610000000000001"/>
    <n v="47.741879699999998"/>
    <s v="Regular Air"/>
    <x v="1"/>
    <s v="Consumer"/>
    <x v="0"/>
    <x v="0"/>
    <s v="Large Box"/>
    <d v="2012-05-22T00:00:00"/>
  </r>
  <r>
    <n v="11747"/>
    <x v="579"/>
    <x v="9"/>
    <s v="Medium"/>
    <n v="3"/>
    <n v="105.09333333333332"/>
    <n v="315.27999999999997"/>
    <n v="19.989999999999998"/>
    <n v="335.27"/>
    <n v="5.3265000000000002"/>
    <n v="16.7933892"/>
    <s v="Regular Air"/>
    <x v="9"/>
    <s v="Consumer"/>
    <x v="1"/>
    <x v="11"/>
    <s v="Small Box"/>
    <d v="2010-02-25T00:00:00"/>
  </r>
  <r>
    <n v="46949"/>
    <x v="580"/>
    <x v="0"/>
    <s v="High"/>
    <n v="37"/>
    <n v="8.632162162162162"/>
    <n v="319.39"/>
    <n v="3.62"/>
    <n v="323.01"/>
    <n v="5.3265000000000002"/>
    <n v="17.012308350000001"/>
    <s v="Regular Air"/>
    <x v="8"/>
    <s v="Home Office"/>
    <x v="1"/>
    <x v="4"/>
    <s v="Small Pack"/>
    <d v="2010-03-08T00:00:00"/>
  </r>
  <r>
    <n v="44387"/>
    <x v="361"/>
    <x v="9"/>
    <s v="Low"/>
    <n v="50"/>
    <n v="28.831399999999999"/>
    <n v="1441.57"/>
    <n v="1.99"/>
    <n v="1443.56"/>
    <n v="5.3265000000000002"/>
    <n v="76.785226050000006"/>
    <s v="Express Air"/>
    <x v="7"/>
    <s v="Corporate"/>
    <x v="1"/>
    <x v="4"/>
    <s v="Small Pack"/>
    <d v="2009-02-09T00:00:00"/>
  </r>
  <r>
    <n v="14182"/>
    <x v="39"/>
    <x v="5"/>
    <s v="Low"/>
    <n v="23"/>
    <n v="105.80652173913045"/>
    <n v="2433.5500000000002"/>
    <n v="8.08"/>
    <n v="2441.63"/>
    <n v="5.3265000000000002"/>
    <n v="129.62304075000003"/>
    <s v="Regular Air"/>
    <x v="9"/>
    <s v="Small Business"/>
    <x v="1"/>
    <x v="1"/>
    <s v="Small Box"/>
    <d v="2009-06-27T00:00:00"/>
  </r>
  <r>
    <n v="35905"/>
    <x v="581"/>
    <x v="9"/>
    <s v="Low"/>
    <n v="20"/>
    <n v="1.8699999999999999"/>
    <n v="37.4"/>
    <n v="1.57"/>
    <n v="38.97"/>
    <n v="3.5455000000000001"/>
    <n v="1.326017"/>
    <s v="Express Air"/>
    <x v="4"/>
    <s v="Corporate"/>
    <x v="2"/>
    <x v="2"/>
    <s v="Wrap Bag"/>
    <d v="2012-02-24T00:00:00"/>
  </r>
  <r>
    <n v="26978"/>
    <x v="582"/>
    <x v="5"/>
    <s v="Medium"/>
    <n v="47"/>
    <n v="14.808297872340425"/>
    <n v="695.99"/>
    <n v="8.7799999999999994"/>
    <n v="704.77"/>
    <n v="3.5455000000000001"/>
    <n v="24.67632545"/>
    <s v="Express Air"/>
    <x v="0"/>
    <s v="Home Office"/>
    <x v="2"/>
    <x v="10"/>
    <s v="Small Box"/>
    <d v="2010-06-27T00:00:00"/>
  </r>
  <r>
    <n v="10535"/>
    <x v="63"/>
    <x v="4"/>
    <s v="Low"/>
    <n v="46"/>
    <n v="1.7449999999999999"/>
    <n v="80.27"/>
    <n v="0.7"/>
    <n v="80.97"/>
    <n v="3.5455000000000001"/>
    <n v="2.8459728499999999"/>
    <s v="Regular Air"/>
    <x v="2"/>
    <s v="Corporate"/>
    <x v="2"/>
    <x v="2"/>
    <s v="Wrap Bag"/>
    <d v="2011-06-03T00:00:00"/>
  </r>
  <r>
    <n v="7075"/>
    <x v="331"/>
    <x v="7"/>
    <s v="Low"/>
    <n v="43"/>
    <n v="1.9381395348837209"/>
    <n v="83.34"/>
    <n v="2.58"/>
    <n v="85.92"/>
    <n v="3.5455000000000001"/>
    <n v="2.9548197000000003"/>
    <s v="Regular Air"/>
    <x v="4"/>
    <s v="Corporate"/>
    <x v="2"/>
    <x v="14"/>
    <s v="Wrap Bag"/>
    <d v="2011-10-14T00:00:00"/>
  </r>
  <r>
    <n v="3271"/>
    <x v="85"/>
    <x v="2"/>
    <s v="Critical"/>
    <n v="45"/>
    <n v="256.28866666666664"/>
    <n v="11532.99"/>
    <n v="17.86"/>
    <n v="11550.85"/>
    <n v="5.3265000000000002"/>
    <n v="614.30471235000005"/>
    <s v="Delivery Truck"/>
    <x v="1"/>
    <s v="Home Office"/>
    <x v="1"/>
    <x v="11"/>
    <s v="Jumbo Drum"/>
    <d v="2011-12-31T00:00:00"/>
  </r>
  <r>
    <n v="35012"/>
    <x v="583"/>
    <x v="5"/>
    <s v="Medium"/>
    <n v="11"/>
    <n v="160.92740909090909"/>
    <n v="1770.2014999999999"/>
    <n v="4.2"/>
    <n v="1774.4014999999999"/>
    <n v="5.3265000000000002"/>
    <n v="94.28978289749999"/>
    <s v="Regular Air"/>
    <x v="1"/>
    <s v="Corporate"/>
    <x v="1"/>
    <x v="1"/>
    <s v="Small Box"/>
    <d v="2012-06-09T00:00:00"/>
  </r>
  <r>
    <n v="614"/>
    <x v="584"/>
    <x v="6"/>
    <s v="High"/>
    <n v="24"/>
    <n v="140.25416666666666"/>
    <n v="3366.1"/>
    <n v="52.42"/>
    <n v="3418.52"/>
    <n v="4.7610000000000001"/>
    <n v="160.26002099999999"/>
    <s v="Delivery Truck"/>
    <x v="4"/>
    <s v="Corporate"/>
    <x v="0"/>
    <x v="9"/>
    <s v="Jumbo Box"/>
    <d v="2012-12-01T00:00:00"/>
  </r>
  <r>
    <n v="14147"/>
    <x v="580"/>
    <x v="0"/>
    <s v="Not Specified"/>
    <n v="16"/>
    <n v="4.6331249999999997"/>
    <n v="74.13"/>
    <n v="6.72"/>
    <n v="80.849999999999994"/>
    <n v="3.5455000000000001"/>
    <n v="2.62827915"/>
    <s v="Regular Air"/>
    <x v="1"/>
    <s v="Home Office"/>
    <x v="2"/>
    <x v="5"/>
    <s v="Small Box"/>
    <d v="2010-03-08T00:00:00"/>
  </r>
  <r>
    <n v="10212"/>
    <x v="62"/>
    <x v="4"/>
    <s v="Low"/>
    <n v="14"/>
    <n v="5.2871428571428565"/>
    <n v="74.02"/>
    <n v="3.63"/>
    <n v="77.649999999999991"/>
    <n v="4.7610000000000001"/>
    <n v="3.5240922000000001"/>
    <s v="Regular Air"/>
    <x v="5"/>
    <s v="Consumer"/>
    <x v="0"/>
    <x v="0"/>
    <s v="Wrap Bag"/>
    <d v="2010-05-25T00:00:00"/>
  </r>
  <r>
    <n v="32135"/>
    <x v="572"/>
    <x v="6"/>
    <s v="High"/>
    <n v="37"/>
    <n v="42.571351351351353"/>
    <n v="1575.14"/>
    <n v="7.12"/>
    <n v="1582.26"/>
    <n v="5.3265000000000002"/>
    <n v="83.899832099999998"/>
    <s v="Regular Air"/>
    <x v="1"/>
    <s v="Home Office"/>
    <x v="1"/>
    <x v="4"/>
    <s v="Small Box"/>
    <d v="2010-11-27T00:00:00"/>
  </r>
  <r>
    <n v="21735"/>
    <x v="424"/>
    <x v="0"/>
    <s v="Not Specified"/>
    <n v="14"/>
    <n v="129.93950000000001"/>
    <n v="1819.153"/>
    <n v="8.99"/>
    <n v="1828.143"/>
    <n v="5.3265000000000002"/>
    <n v="96.897184545000002"/>
    <s v="Regular Air"/>
    <x v="5"/>
    <s v="Corporate"/>
    <x v="1"/>
    <x v="1"/>
    <s v="Small Box"/>
    <d v="2010-03-12T00:00:00"/>
  </r>
  <r>
    <n v="38272"/>
    <x v="585"/>
    <x v="6"/>
    <s v="Critical"/>
    <n v="39"/>
    <n v="1.8215384615384618"/>
    <n v="71.040000000000006"/>
    <n v="1.49"/>
    <n v="72.53"/>
    <n v="3.5455000000000001"/>
    <n v="2.5187232000000002"/>
    <s v="Regular Air"/>
    <x v="0"/>
    <s v="Corporate"/>
    <x v="2"/>
    <x v="6"/>
    <s v="Small Box"/>
    <d v="2011-11-17T00:00:00"/>
  </r>
  <r>
    <n v="53508"/>
    <x v="586"/>
    <x v="6"/>
    <s v="High"/>
    <n v="13"/>
    <n v="82.478461538461545"/>
    <n v="1072.22"/>
    <n v="7.18"/>
    <n v="1079.4000000000001"/>
    <n v="5.3265000000000002"/>
    <n v="57.111798300000004"/>
    <s v="Regular Air"/>
    <x v="8"/>
    <s v="Consumer"/>
    <x v="1"/>
    <x v="4"/>
    <s v="Small Box"/>
    <d v="2009-11-12T00:00:00"/>
  </r>
  <r>
    <n v="48710"/>
    <x v="230"/>
    <x v="6"/>
    <s v="Medium"/>
    <n v="4"/>
    <n v="7.31"/>
    <n v="29.24"/>
    <n v="1.6"/>
    <n v="30.84"/>
    <n v="3.5455000000000001"/>
    <n v="1.0367042"/>
    <s v="Regular Air"/>
    <x v="1"/>
    <s v="Home Office"/>
    <x v="2"/>
    <x v="5"/>
    <s v="Wrap Bag"/>
    <d v="2009-11-26T00:00:00"/>
  </r>
  <r>
    <n v="8388"/>
    <x v="171"/>
    <x v="9"/>
    <s v="Low"/>
    <n v="42"/>
    <n v="6.8785714285714281"/>
    <n v="288.89999999999998"/>
    <n v="1.6"/>
    <n v="290.5"/>
    <n v="3.5455000000000001"/>
    <n v="10.2429495"/>
    <s v="Regular Air"/>
    <x v="1"/>
    <s v="Home Office"/>
    <x v="2"/>
    <x v="5"/>
    <s v="Wrap Bag"/>
    <d v="2012-02-25T00:00:00"/>
  </r>
  <r>
    <n v="832"/>
    <x v="587"/>
    <x v="11"/>
    <s v="Low"/>
    <n v="7"/>
    <n v="7.637142857142857"/>
    <n v="53.46"/>
    <n v="5.9"/>
    <n v="59.36"/>
    <n v="3.5455000000000001"/>
    <n v="1.8954243"/>
    <s v="Regular Air"/>
    <x v="5"/>
    <s v="Corporate"/>
    <x v="2"/>
    <x v="5"/>
    <s v="Small Box"/>
    <d v="2012-04-22T00:00:00"/>
  </r>
  <r>
    <n v="37223"/>
    <x v="258"/>
    <x v="6"/>
    <s v="Low"/>
    <n v="40"/>
    <n v="16.988"/>
    <n v="679.52"/>
    <n v="9.4700000000000006"/>
    <n v="688.99"/>
    <n v="3.5455000000000001"/>
    <n v="24.0923816"/>
    <s v="Regular Air"/>
    <x v="1"/>
    <s v="Home Office"/>
    <x v="2"/>
    <x v="10"/>
    <s v="Small Box"/>
    <d v="2011-11-17T00:00:00"/>
  </r>
  <r>
    <n v="29410"/>
    <x v="588"/>
    <x v="10"/>
    <s v="Critical"/>
    <n v="35"/>
    <n v="119.61514285714286"/>
    <n v="4186.53"/>
    <n v="7.11"/>
    <n v="4193.6399999999994"/>
    <n v="5.3265000000000002"/>
    <n v="222.99552045000001"/>
    <s v="Regular Air"/>
    <x v="1"/>
    <s v="Corporate"/>
    <x v="1"/>
    <x v="11"/>
    <s v="Medium Box"/>
    <d v="2009-09-17T00:00:00"/>
  </r>
  <r>
    <n v="33283"/>
    <x v="589"/>
    <x v="0"/>
    <s v="Medium"/>
    <n v="48"/>
    <n v="217.96958333333336"/>
    <n v="10462.540000000001"/>
    <n v="69.64"/>
    <n v="10532.18"/>
    <n v="4.7610000000000001"/>
    <n v="498.1215294000001"/>
    <s v="Delivery Truck"/>
    <x v="5"/>
    <s v="Home Office"/>
    <x v="0"/>
    <x v="9"/>
    <s v="Jumbo Box"/>
    <d v="2010-03-20T00:00:00"/>
  </r>
  <r>
    <n v="31941"/>
    <x v="590"/>
    <x v="0"/>
    <s v="Medium"/>
    <n v="32"/>
    <n v="80.139062499999994"/>
    <n v="2564.4499999999998"/>
    <n v="13.99"/>
    <n v="2578.4399999999996"/>
    <n v="3.5455000000000001"/>
    <n v="90.92257475000001"/>
    <s v="Express Air"/>
    <x v="0"/>
    <s v="Small Business"/>
    <x v="2"/>
    <x v="16"/>
    <s v="Medium Box"/>
    <d v="2009-03-19T00:00:00"/>
  </r>
  <r>
    <n v="53060"/>
    <x v="591"/>
    <x v="0"/>
    <s v="Critical"/>
    <n v="4"/>
    <n v="9.6449999999999996"/>
    <n v="38.58"/>
    <n v="2.15"/>
    <n v="40.729999999999997"/>
    <n v="3.5455000000000001"/>
    <n v="1.3678539000000001"/>
    <s v="Regular Air"/>
    <x v="0"/>
    <s v="Consumer"/>
    <x v="2"/>
    <x v="5"/>
    <s v="Wrap Bag"/>
    <d v="2010-03-24T00:00:00"/>
  </r>
  <r>
    <n v="23333"/>
    <x v="289"/>
    <x v="8"/>
    <s v="Medium"/>
    <n v="32"/>
    <n v="6.1512500000000001"/>
    <n v="196.84"/>
    <n v="5.79"/>
    <n v="202.63"/>
    <n v="3.5455000000000001"/>
    <n v="6.9789622000000007"/>
    <s v="Regular Air"/>
    <x v="1"/>
    <s v="Home Office"/>
    <x v="2"/>
    <x v="5"/>
    <s v="Small Box"/>
    <d v="2009-08-07T00:00:00"/>
  </r>
  <r>
    <n v="58086"/>
    <x v="592"/>
    <x v="0"/>
    <s v="Medium"/>
    <n v="27"/>
    <n v="5.7266666666666666"/>
    <n v="154.62"/>
    <n v="6.98"/>
    <n v="161.6"/>
    <n v="3.5455000000000001"/>
    <n v="5.4820521000000006"/>
    <s v="Regular Air"/>
    <x v="8"/>
    <s v="Corporate"/>
    <x v="2"/>
    <x v="6"/>
    <s v="Small Box"/>
    <d v="2011-03-11T00:00:00"/>
  </r>
  <r>
    <n v="15971"/>
    <x v="50"/>
    <x v="8"/>
    <s v="High"/>
    <n v="15"/>
    <n v="144.83433333333332"/>
    <n v="2172.5149999999999"/>
    <n v="8.99"/>
    <n v="2181.5049999999997"/>
    <n v="5.3265000000000002"/>
    <n v="115.719011475"/>
    <s v="Regular Air"/>
    <x v="9"/>
    <s v="Consumer"/>
    <x v="1"/>
    <x v="1"/>
    <s v="Small Box"/>
    <d v="2009-08-15T00:00:00"/>
  </r>
  <r>
    <n v="47207"/>
    <x v="593"/>
    <x v="2"/>
    <s v="Low"/>
    <n v="15"/>
    <n v="29.191333333333333"/>
    <n v="437.87"/>
    <n v="6.5"/>
    <n v="444.37"/>
    <n v="5.3265000000000002"/>
    <n v="23.32314555"/>
    <s v="Express Air"/>
    <x v="5"/>
    <s v="Consumer"/>
    <x v="1"/>
    <x v="4"/>
    <s v="Small Box"/>
    <d v="2009-12-22T00:00:00"/>
  </r>
  <r>
    <n v="28868"/>
    <x v="594"/>
    <x v="11"/>
    <s v="High"/>
    <n v="30"/>
    <n v="6.8163333333333336"/>
    <n v="204.49"/>
    <n v="8.73"/>
    <n v="213.22"/>
    <n v="3.5455000000000001"/>
    <n v="7.2501929500000006"/>
    <s v="Regular Air"/>
    <x v="0"/>
    <s v="Small Business"/>
    <x v="2"/>
    <x v="5"/>
    <s v="Small Box"/>
    <d v="2012-04-06T00:00:00"/>
  </r>
  <r>
    <n v="5894"/>
    <x v="595"/>
    <x v="8"/>
    <s v="High"/>
    <n v="3"/>
    <n v="79.676666666666662"/>
    <n v="239.03"/>
    <n v="4.5"/>
    <n v="243.53"/>
    <n v="3.5455000000000001"/>
    <n v="8.4748086499999999"/>
    <s v="Regular Air"/>
    <x v="11"/>
    <s v="Corporate"/>
    <x v="2"/>
    <x v="16"/>
    <s v="Small Box"/>
    <d v="2009-08-15T00:00:00"/>
  </r>
  <r>
    <n v="16161"/>
    <x v="596"/>
    <x v="1"/>
    <s v="Medium"/>
    <n v="49"/>
    <n v="54.952846938775508"/>
    <n v="2692.6895"/>
    <n v="4.2"/>
    <n v="2696.8894999999998"/>
    <n v="5.3265000000000002"/>
    <n v="143.42610621750001"/>
    <s v="Regular Air"/>
    <x v="0"/>
    <s v="Consumer"/>
    <x v="1"/>
    <x v="1"/>
    <s v="Small Box"/>
    <d v="2012-07-29T00:00:00"/>
  </r>
  <r>
    <n v="36609"/>
    <x v="137"/>
    <x v="4"/>
    <s v="Not Specified"/>
    <n v="8"/>
    <n v="5.7162499999999996"/>
    <n v="45.73"/>
    <n v="5.49"/>
    <n v="51.22"/>
    <n v="3.5455000000000001"/>
    <n v="1.6213571500000001"/>
    <s v="Regular Air"/>
    <x v="9"/>
    <s v="Home Office"/>
    <x v="2"/>
    <x v="5"/>
    <s v="Small Box"/>
    <d v="2009-05-16T00:00:00"/>
  </r>
  <r>
    <n v="3461"/>
    <x v="597"/>
    <x v="3"/>
    <s v="Critical"/>
    <n v="47"/>
    <n v="43.688914893617017"/>
    <n v="2053.3789999999999"/>
    <n v="1.25"/>
    <n v="2054.6289999999999"/>
    <n v="5.3265000000000002"/>
    <n v="109.37323243499999"/>
    <s v="Regular Air"/>
    <x v="6"/>
    <s v="Home Office"/>
    <x v="1"/>
    <x v="1"/>
    <s v="Small Pack"/>
    <d v="2010-02-01T00:00:00"/>
  </r>
  <r>
    <n v="33250"/>
    <x v="598"/>
    <x v="5"/>
    <s v="Not Specified"/>
    <n v="40"/>
    <n v="184.52974999999998"/>
    <n v="7381.19"/>
    <n v="0.99"/>
    <n v="7382.1799999999994"/>
    <n v="3.5455000000000001"/>
    <n v="261.70009145"/>
    <s v="Regular Air"/>
    <x v="1"/>
    <s v="Corporate"/>
    <x v="2"/>
    <x v="16"/>
    <s v="Small Box"/>
    <d v="2009-06-27T00:00:00"/>
  </r>
  <r>
    <n v="53895"/>
    <x v="58"/>
    <x v="10"/>
    <s v="Not Specified"/>
    <n v="21"/>
    <n v="377.27095238095234"/>
    <n v="7922.69"/>
    <n v="19.989999999999998"/>
    <n v="7942.6799999999994"/>
    <n v="3.5455000000000001"/>
    <n v="280.89897395000003"/>
    <s v="Regular Air"/>
    <x v="6"/>
    <s v="Small Business"/>
    <x v="2"/>
    <x v="10"/>
    <s v="Small Box"/>
    <d v="2011-09-06T00:00:00"/>
  </r>
  <r>
    <n v="49505"/>
    <x v="375"/>
    <x v="3"/>
    <s v="Critical"/>
    <n v="34"/>
    <n v="9.8702941176470578"/>
    <n v="335.59"/>
    <n v="1.99"/>
    <n v="337.58"/>
    <n v="5.3265000000000002"/>
    <n v="17.875201350000001"/>
    <s v="Express Air"/>
    <x v="1"/>
    <s v="Home Office"/>
    <x v="1"/>
    <x v="4"/>
    <s v="Small Pack"/>
    <d v="2009-01-22T00:00:00"/>
  </r>
  <r>
    <n v="55909"/>
    <x v="599"/>
    <x v="4"/>
    <s v="Low"/>
    <n v="2"/>
    <n v="16.3"/>
    <n v="32.6"/>
    <n v="5.5"/>
    <n v="38.1"/>
    <n v="3.5455000000000001"/>
    <n v="1.1558330000000001"/>
    <s v="Regular Air"/>
    <x v="4"/>
    <s v="Home Office"/>
    <x v="2"/>
    <x v="10"/>
    <s v="Small Box"/>
    <d v="2009-05-26T00:00:00"/>
  </r>
  <r>
    <n v="5094"/>
    <x v="168"/>
    <x v="0"/>
    <s v="Not Specified"/>
    <n v="2"/>
    <n v="39.79"/>
    <n v="79.58"/>
    <n v="4.2699999999999996"/>
    <n v="83.85"/>
    <n v="3.5455000000000001"/>
    <n v="2.8215089"/>
    <s v="Regular Air"/>
    <x v="3"/>
    <s v="Small Business"/>
    <x v="2"/>
    <x v="2"/>
    <s v="Wrap Bag"/>
    <d v="2010-03-30T00:00:00"/>
  </r>
  <r>
    <n v="2279"/>
    <x v="205"/>
    <x v="9"/>
    <s v="Medium"/>
    <n v="39"/>
    <n v="21.689743589743589"/>
    <n v="845.9"/>
    <n v="5.42"/>
    <n v="851.31999999999994"/>
    <n v="3.5455000000000001"/>
    <n v="29.991384499999999"/>
    <s v="Regular Air"/>
    <x v="0"/>
    <s v="Corporate"/>
    <x v="2"/>
    <x v="10"/>
    <s v="Small Box"/>
    <d v="2010-02-24T00:00:00"/>
  </r>
  <r>
    <n v="22562"/>
    <x v="453"/>
    <x v="0"/>
    <s v="Medium"/>
    <n v="31"/>
    <n v="54.356451612903221"/>
    <n v="1685.05"/>
    <n v="13.88"/>
    <n v="1698.93"/>
    <n v="3.5455000000000001"/>
    <n v="59.743447749999994"/>
    <s v="Regular Air"/>
    <x v="4"/>
    <s v="Home Office"/>
    <x v="2"/>
    <x v="5"/>
    <s v="Small Box"/>
    <d v="2009-03-29T00:00:00"/>
  </r>
  <r>
    <n v="57152"/>
    <x v="545"/>
    <x v="10"/>
    <s v="Low"/>
    <n v="18"/>
    <n v="15.10277777777778"/>
    <n v="271.85000000000002"/>
    <n v="1.39"/>
    <n v="273.24"/>
    <n v="3.5455000000000001"/>
    <n v="9.6384417500000001"/>
    <s v="Regular Air"/>
    <x v="5"/>
    <s v="Home Office"/>
    <x v="2"/>
    <x v="12"/>
    <s v="Small Box"/>
    <d v="2012-09-10T00:00:00"/>
  </r>
  <r>
    <n v="36480"/>
    <x v="600"/>
    <x v="8"/>
    <s v="Medium"/>
    <n v="44"/>
    <n v="27.063636363636363"/>
    <n v="1190.8"/>
    <n v="1.49"/>
    <n v="1192.29"/>
    <n v="3.5455000000000001"/>
    <n v="42.219814"/>
    <s v="Regular Air"/>
    <x v="0"/>
    <s v="Corporate"/>
    <x v="2"/>
    <x v="6"/>
    <s v="Small Box"/>
    <d v="2010-08-23T00:00:00"/>
  </r>
  <r>
    <n v="23748"/>
    <x v="511"/>
    <x v="8"/>
    <s v="High"/>
    <n v="26"/>
    <n v="237.05846153846156"/>
    <n v="6163.52"/>
    <n v="28.66"/>
    <n v="6192.18"/>
    <n v="3.5455000000000001"/>
    <n v="218.52760160000003"/>
    <s v="Delivery Truck"/>
    <x v="1"/>
    <s v="Small Business"/>
    <x v="2"/>
    <x v="10"/>
    <s v="Jumbo Drum"/>
    <d v="2012-08-12T00:00:00"/>
  </r>
  <r>
    <n v="31106"/>
    <x v="601"/>
    <x v="9"/>
    <s v="Low"/>
    <n v="37"/>
    <n v="2.7540540540540541"/>
    <n v="101.9"/>
    <n v="0.5"/>
    <n v="102.4"/>
    <n v="3.5455000000000001"/>
    <n v="3.6128645000000001"/>
    <s v="Regular Air"/>
    <x v="6"/>
    <s v="Corporate"/>
    <x v="2"/>
    <x v="13"/>
    <s v="Small Box"/>
    <d v="2012-02-16T00:00:00"/>
  </r>
  <r>
    <n v="28867"/>
    <x v="602"/>
    <x v="1"/>
    <s v="Medium"/>
    <n v="26"/>
    <n v="83.452019230769238"/>
    <n v="2169.7525000000001"/>
    <n v="8.99"/>
    <n v="2178.7424999999998"/>
    <n v="5.3265000000000002"/>
    <n v="115.57186691250001"/>
    <s v="Regular Air"/>
    <x v="6"/>
    <s v="Corporate"/>
    <x v="1"/>
    <x v="1"/>
    <s v="Small Box"/>
    <d v="2011-07-24T00:00:00"/>
  </r>
  <r>
    <n v="23264"/>
    <x v="414"/>
    <x v="2"/>
    <s v="Critical"/>
    <n v="16"/>
    <n v="6.7762500000000001"/>
    <n v="108.42"/>
    <n v="6.81"/>
    <n v="115.23"/>
    <n v="3.5455000000000001"/>
    <n v="3.8440311000000005"/>
    <s v="Regular Air"/>
    <x v="2"/>
    <s v="Corporate"/>
    <x v="2"/>
    <x v="5"/>
    <s v="Small Box"/>
    <d v="2010-12-09T00:00:00"/>
  </r>
  <r>
    <n v="13923"/>
    <x v="309"/>
    <x v="1"/>
    <s v="High"/>
    <n v="39"/>
    <n v="5.6433333333333335"/>
    <n v="220.09"/>
    <n v="49"/>
    <n v="269.09000000000003"/>
    <n v="3.5455000000000001"/>
    <n v="7.8032909500000009"/>
    <s v="Regular Air"/>
    <x v="3"/>
    <s v="Home Office"/>
    <x v="2"/>
    <x v="16"/>
    <s v="Large Box"/>
    <d v="2012-07-10T00:00:00"/>
  </r>
  <r>
    <n v="25825"/>
    <x v="423"/>
    <x v="1"/>
    <s v="Not Specified"/>
    <n v="27"/>
    <n v="5.912962962962963"/>
    <n v="159.65"/>
    <n v="2.27"/>
    <n v="161.92000000000002"/>
    <n v="3.5455000000000001"/>
    <n v="5.6603907500000004"/>
    <s v="Regular Air"/>
    <x v="9"/>
    <s v="Corporate"/>
    <x v="2"/>
    <x v="2"/>
    <s v="Wrap Bag"/>
    <d v="2012-07-19T00:00:00"/>
  </r>
  <r>
    <n v="3332"/>
    <x v="440"/>
    <x v="6"/>
    <s v="Critical"/>
    <n v="6"/>
    <n v="3.6983333333333337"/>
    <n v="22.19"/>
    <n v="1.86"/>
    <n v="24.05"/>
    <n v="3.5455000000000001"/>
    <n v="0.7867464500000001"/>
    <s v="Regular Air"/>
    <x v="9"/>
    <s v="Corporate"/>
    <x v="2"/>
    <x v="2"/>
    <s v="Wrap Bag"/>
    <d v="2009-11-06T00:00:00"/>
  </r>
  <r>
    <n v="36323"/>
    <x v="603"/>
    <x v="7"/>
    <s v="High"/>
    <n v="5"/>
    <n v="17.178000000000001"/>
    <n v="85.89"/>
    <n v="6.5"/>
    <n v="92.39"/>
    <n v="5.3265000000000002"/>
    <n v="4.5749308500000003"/>
    <s v="Regular Air"/>
    <x v="8"/>
    <s v="Corporate"/>
    <x v="1"/>
    <x v="4"/>
    <s v="Small Box"/>
    <d v="2010-10-20T00:00:00"/>
  </r>
  <r>
    <n v="11843"/>
    <x v="490"/>
    <x v="1"/>
    <s v="Medium"/>
    <n v="9"/>
    <n v="117.69999999999999"/>
    <n v="1059.3"/>
    <n v="1.99"/>
    <n v="1061.29"/>
    <n v="5.3265000000000002"/>
    <n v="56.423614500000006"/>
    <s v="Regular Air"/>
    <x v="3"/>
    <s v="Consumer"/>
    <x v="1"/>
    <x v="4"/>
    <s v="Small Pack"/>
    <d v="2009-07-19T00:00:00"/>
  </r>
  <r>
    <n v="13575"/>
    <x v="604"/>
    <x v="8"/>
    <s v="Critical"/>
    <n v="15"/>
    <n v="7.0733333333333333"/>
    <n v="106.1"/>
    <n v="8.19"/>
    <n v="114.28999999999999"/>
    <n v="3.5455000000000001"/>
    <n v="3.7617755000000002"/>
    <s v="Express Air"/>
    <x v="6"/>
    <s v="Small Business"/>
    <x v="2"/>
    <x v="5"/>
    <s v="Small Box"/>
    <d v="2012-09-01T00:00:00"/>
  </r>
  <r>
    <n v="32231"/>
    <x v="264"/>
    <x v="6"/>
    <s v="Low"/>
    <n v="44"/>
    <n v="4.3711363636363636"/>
    <n v="192.33"/>
    <n v="1.2"/>
    <n v="193.53"/>
    <n v="3.5455000000000001"/>
    <n v="6.8190601500000003"/>
    <s v="Regular Air"/>
    <x v="1"/>
    <s v="Consumer"/>
    <x v="2"/>
    <x v="2"/>
    <s v="Wrap Bag"/>
    <d v="2012-11-05T00:00:00"/>
  </r>
  <r>
    <n v="44256"/>
    <x v="147"/>
    <x v="6"/>
    <s v="Low"/>
    <n v="49"/>
    <n v="38.551836734693879"/>
    <n v="1889.04"/>
    <n v="8.99"/>
    <n v="1898.03"/>
    <n v="3.5455000000000001"/>
    <n v="66.975913200000008"/>
    <s v="Express Air"/>
    <x v="0"/>
    <s v="Corporate"/>
    <x v="2"/>
    <x v="2"/>
    <s v="Small Pack"/>
    <d v="2011-11-26T00:00:00"/>
  </r>
  <r>
    <n v="5061"/>
    <x v="154"/>
    <x v="8"/>
    <s v="Critical"/>
    <n v="4"/>
    <n v="3.2"/>
    <n v="12.8"/>
    <n v="0.7"/>
    <n v="13.5"/>
    <n v="3.5455000000000001"/>
    <n v="0.45382400000000006"/>
    <s v="Regular Air"/>
    <x v="9"/>
    <s v="Corporate"/>
    <x v="2"/>
    <x v="2"/>
    <s v="Wrap Bag"/>
    <d v="2010-08-15T00:00:00"/>
  </r>
  <r>
    <n v="19558"/>
    <x v="605"/>
    <x v="9"/>
    <s v="Low"/>
    <n v="2"/>
    <n v="3.99"/>
    <n v="7.98"/>
    <n v="1.35"/>
    <n v="9.33"/>
    <n v="3.5455000000000001"/>
    <n v="0.28293090000000004"/>
    <s v="Regular Air"/>
    <x v="4"/>
    <s v="Corporate"/>
    <x v="2"/>
    <x v="14"/>
    <s v="Wrap Bag"/>
    <d v="2011-02-28T00:00:00"/>
  </r>
  <r>
    <n v="54819"/>
    <x v="606"/>
    <x v="7"/>
    <s v="Low"/>
    <n v="26"/>
    <n v="2.4626923076923077"/>
    <n v="64.03"/>
    <n v="0.8"/>
    <n v="64.83"/>
    <n v="3.5455000000000001"/>
    <n v="2.2701836500000003"/>
    <s v="Regular Air"/>
    <x v="8"/>
    <s v="Small Business"/>
    <x v="2"/>
    <x v="14"/>
    <s v="Wrap Bag"/>
    <d v="2009-10-12T00:00:00"/>
  </r>
  <r>
    <n v="2277"/>
    <x v="607"/>
    <x v="3"/>
    <s v="Not Specified"/>
    <n v="21"/>
    <n v="40.253333333333337"/>
    <n v="845.32"/>
    <n v="19.989999999999998"/>
    <n v="865.31000000000006"/>
    <n v="3.5455000000000001"/>
    <n v="29.970820600000003"/>
    <s v="Regular Air"/>
    <x v="11"/>
    <s v="Home Office"/>
    <x v="2"/>
    <x v="5"/>
    <s v="Small Box"/>
    <d v="2011-01-03T00:00:00"/>
  </r>
  <r>
    <n v="10659"/>
    <x v="137"/>
    <x v="4"/>
    <s v="Critical"/>
    <n v="40"/>
    <n v="5.6842500000000005"/>
    <n v="227.37"/>
    <n v="5.61"/>
    <n v="232.98000000000002"/>
    <n v="3.5455000000000001"/>
    <n v="8.0614033500000009"/>
    <s v="Regular Air"/>
    <x v="8"/>
    <s v="Corporate"/>
    <x v="2"/>
    <x v="5"/>
    <s v="Small Box"/>
    <d v="2009-05-14T00:00:00"/>
  </r>
  <r>
    <n v="58151"/>
    <x v="356"/>
    <x v="10"/>
    <s v="High"/>
    <n v="38"/>
    <n v="147.39736842105265"/>
    <n v="5601.1"/>
    <n v="19.989999999999998"/>
    <n v="5621.09"/>
    <n v="3.5455000000000001"/>
    <n v="198.58700050000004"/>
    <s v="Express Air"/>
    <x v="4"/>
    <s v="Home Office"/>
    <x v="2"/>
    <x v="10"/>
    <s v="Small Box"/>
    <d v="2009-09-29T00:00:00"/>
  </r>
  <r>
    <n v="38756"/>
    <x v="608"/>
    <x v="4"/>
    <s v="Critical"/>
    <n v="43"/>
    <n v="52.360395348837208"/>
    <n v="2251.4969999999998"/>
    <n v="8.99"/>
    <n v="2260.4869999999996"/>
    <n v="5.3265000000000002"/>
    <n v="119.92598770499998"/>
    <s v="Express Air"/>
    <x v="1"/>
    <s v="Corporate"/>
    <x v="1"/>
    <x v="1"/>
    <s v="Small Box"/>
    <d v="2009-05-09T00:00:00"/>
  </r>
  <r>
    <n v="18402"/>
    <x v="609"/>
    <x v="8"/>
    <s v="Low"/>
    <n v="3"/>
    <n v="18.690000000000001"/>
    <n v="56.07"/>
    <n v="14.37"/>
    <n v="70.44"/>
    <n v="4.7610000000000001"/>
    <n v="2.6694927000000002"/>
    <s v="Regular Air"/>
    <x v="3"/>
    <s v="Corporate"/>
    <x v="0"/>
    <x v="0"/>
    <s v="Large Box"/>
    <d v="2009-08-29T00:00:00"/>
  </r>
  <r>
    <n v="33031"/>
    <x v="610"/>
    <x v="8"/>
    <s v="High"/>
    <n v="18"/>
    <n v="6.72"/>
    <n v="120.96"/>
    <n v="6.65"/>
    <n v="127.61"/>
    <n v="3.5455000000000001"/>
    <n v="4.2886367999999999"/>
    <s v="Regular Air"/>
    <x v="4"/>
    <s v="Home Office"/>
    <x v="2"/>
    <x v="5"/>
    <s v="Small Box"/>
    <d v="2012-08-25T00:00:00"/>
  </r>
  <r>
    <n v="2658"/>
    <x v="507"/>
    <x v="10"/>
    <s v="Medium"/>
    <n v="34"/>
    <n v="6.7502941176470586"/>
    <n v="229.51"/>
    <n v="9.5399999999999991"/>
    <n v="239.04999999999998"/>
    <n v="3.5455000000000001"/>
    <n v="8.1372770499999998"/>
    <s v="Regular Air"/>
    <x v="3"/>
    <s v="Small Business"/>
    <x v="2"/>
    <x v="5"/>
    <s v="Small Box"/>
    <d v="2011-09-23T00:00:00"/>
  </r>
  <r>
    <n v="20389"/>
    <x v="340"/>
    <x v="8"/>
    <s v="High"/>
    <n v="24"/>
    <n v="11.266249999999999"/>
    <n v="270.39"/>
    <n v="7.94"/>
    <n v="278.33"/>
    <n v="4.7610000000000001"/>
    <n v="12.8732679"/>
    <s v="Regular Air"/>
    <x v="0"/>
    <s v="Corporate"/>
    <x v="0"/>
    <x v="0"/>
    <s v="Small Pack"/>
    <d v="2009-08-13T00:00:00"/>
  </r>
  <r>
    <n v="50656"/>
    <x v="611"/>
    <x v="7"/>
    <s v="Critical"/>
    <n v="31"/>
    <n v="530.68806451612909"/>
    <n v="16451.330000000002"/>
    <n v="56"/>
    <n v="16507.330000000002"/>
    <n v="4.7610000000000001"/>
    <n v="783.24782130000006"/>
    <s v="Delivery Truck"/>
    <x v="0"/>
    <s v="Consumer"/>
    <x v="0"/>
    <x v="3"/>
    <s v="Jumbo Drum"/>
    <d v="2009-10-26T00:00:00"/>
  </r>
  <r>
    <n v="15264"/>
    <x v="612"/>
    <x v="6"/>
    <s v="Medium"/>
    <n v="13"/>
    <n v="6.9346153846153848"/>
    <n v="90.15"/>
    <n v="0.49"/>
    <n v="90.64"/>
    <n v="3.5455000000000001"/>
    <n v="3.1962682500000006"/>
    <s v="Regular Air"/>
    <x v="4"/>
    <s v="Home Office"/>
    <x v="2"/>
    <x v="13"/>
    <s v="Small Box"/>
    <d v="2011-11-17T00:00:00"/>
  </r>
  <r>
    <n v="4261"/>
    <x v="613"/>
    <x v="7"/>
    <s v="Critical"/>
    <n v="22"/>
    <n v="70.766818181818181"/>
    <n v="1556.87"/>
    <n v="60"/>
    <n v="1616.87"/>
    <n v="3.5455000000000001"/>
    <n v="55.198825849999992"/>
    <s v="Delivery Truck"/>
    <x v="0"/>
    <s v="Corporate"/>
    <x v="2"/>
    <x v="16"/>
    <s v="Jumbo Drum"/>
    <d v="2012-10-03T00:00:00"/>
  </r>
  <r>
    <n v="6562"/>
    <x v="614"/>
    <x v="2"/>
    <s v="Critical"/>
    <n v="12"/>
    <n v="1439.5725"/>
    <n v="17274.87"/>
    <n v="14.7"/>
    <n v="17289.57"/>
    <n v="5.3265000000000002"/>
    <n v="920.14595054999995"/>
    <s v="Delivery Truck"/>
    <x v="5"/>
    <s v="Consumer"/>
    <x v="1"/>
    <x v="11"/>
    <s v="Jumbo Drum"/>
    <d v="2009-12-22T00:00:00"/>
  </r>
  <r>
    <n v="5409"/>
    <x v="615"/>
    <x v="3"/>
    <s v="Low"/>
    <n v="11"/>
    <n v="4.4463636363636363"/>
    <n v="48.91"/>
    <n v="2.97"/>
    <n v="51.879999999999995"/>
    <n v="3.5455000000000001"/>
    <n v="1.73410405"/>
    <s v="Regular Air"/>
    <x v="11"/>
    <s v="Corporate"/>
    <x v="2"/>
    <x v="5"/>
    <s v="Wrap Bag"/>
    <d v="2012-01-13T00:00:00"/>
  </r>
  <r>
    <n v="52291"/>
    <x v="365"/>
    <x v="7"/>
    <s v="Critical"/>
    <n v="5"/>
    <n v="17.663"/>
    <n v="88.314999999999998"/>
    <n v="0.99"/>
    <n v="89.304999999999993"/>
    <n v="5.3265000000000002"/>
    <n v="4.7040984750000003"/>
    <s v="Regular Air"/>
    <x v="4"/>
    <s v="Corporate"/>
    <x v="1"/>
    <x v="1"/>
    <s v="Wrap Bag"/>
    <d v="2009-10-30T00:00:00"/>
  </r>
  <r>
    <n v="29473"/>
    <x v="616"/>
    <x v="9"/>
    <s v="Medium"/>
    <n v="31"/>
    <n v="6.6544032258064512"/>
    <n v="206.28649999999999"/>
    <n v="5.03"/>
    <n v="211.31649999999999"/>
    <n v="5.3265000000000002"/>
    <n v="10.987850422500001"/>
    <s v="Regular Air"/>
    <x v="9"/>
    <s v="Consumer"/>
    <x v="1"/>
    <x v="1"/>
    <s v="Medium Box"/>
    <d v="2012-02-17T00:00:00"/>
  </r>
  <r>
    <n v="22755"/>
    <x v="235"/>
    <x v="0"/>
    <s v="Medium"/>
    <n v="5"/>
    <n v="47.375599999999999"/>
    <n v="236.87799999999999"/>
    <n v="5"/>
    <n v="241.87799999999999"/>
    <n v="5.3265000000000002"/>
    <n v="12.61730667"/>
    <s v="Regular Air"/>
    <x v="0"/>
    <s v="Home Office"/>
    <x v="1"/>
    <x v="1"/>
    <s v="Small Pack"/>
    <d v="2009-04-01T00:00:00"/>
  </r>
  <r>
    <n v="25447"/>
    <x v="498"/>
    <x v="4"/>
    <s v="Not Specified"/>
    <n v="18"/>
    <n v="246.03111111111113"/>
    <n v="4428.5600000000004"/>
    <n v="54.12"/>
    <n v="4482.68"/>
    <n v="4.7610000000000001"/>
    <n v="210.84374160000004"/>
    <s v="Delivery Truck"/>
    <x v="6"/>
    <s v="Corporate"/>
    <x v="0"/>
    <x v="9"/>
    <s v="Jumbo Box"/>
    <d v="2012-05-26T00:00:00"/>
  </r>
  <r>
    <n v="53443"/>
    <x v="563"/>
    <x v="7"/>
    <s v="Critical"/>
    <n v="3"/>
    <n v="6.4866666666666672"/>
    <n v="19.46"/>
    <n v="0.5"/>
    <n v="19.96"/>
    <n v="3.5455000000000001"/>
    <n v="0.68995430000000002"/>
    <s v="Regular Air"/>
    <x v="5"/>
    <s v="Consumer"/>
    <x v="2"/>
    <x v="13"/>
    <s v="Small Box"/>
    <d v="2011-10-10T00:00:00"/>
  </r>
  <r>
    <n v="34916"/>
    <x v="318"/>
    <x v="8"/>
    <s v="High"/>
    <n v="3"/>
    <n v="8.1199999999999992"/>
    <n v="24.36"/>
    <n v="5.72"/>
    <n v="30.08"/>
    <n v="4.7610000000000001"/>
    <n v="1.1597796"/>
    <s v="Express Air"/>
    <x v="4"/>
    <s v="Consumer"/>
    <x v="0"/>
    <x v="0"/>
    <s v="Small Pack"/>
    <d v="2010-08-11T00:00:00"/>
  </r>
  <r>
    <n v="1991"/>
    <x v="617"/>
    <x v="10"/>
    <s v="Not Specified"/>
    <n v="37"/>
    <n v="388.75216216216216"/>
    <n v="14383.83"/>
    <n v="12.06"/>
    <n v="14395.89"/>
    <n v="5.3265000000000002"/>
    <n v="766.15470495"/>
    <s v="Delivery Truck"/>
    <x v="1"/>
    <s v="Corporate"/>
    <x v="1"/>
    <x v="11"/>
    <s v="Jumbo Box"/>
    <d v="2012-09-07T00:00:00"/>
  </r>
  <r>
    <n v="42338"/>
    <x v="618"/>
    <x v="6"/>
    <s v="Not Specified"/>
    <n v="14"/>
    <n v="4.5649999999999995"/>
    <n v="63.91"/>
    <n v="6.6"/>
    <n v="70.509999999999991"/>
    <n v="4.7610000000000001"/>
    <n v="3.0427550999999999"/>
    <s v="Regular Air"/>
    <x v="0"/>
    <s v="Corporate"/>
    <x v="0"/>
    <x v="0"/>
    <s v="Small Box"/>
    <d v="2009-11-04T00:00:00"/>
  </r>
  <r>
    <n v="44261"/>
    <x v="619"/>
    <x v="0"/>
    <s v="High"/>
    <n v="31"/>
    <n v="421.4212903225806"/>
    <n v="13064.06"/>
    <n v="19.989999999999998"/>
    <n v="13084.05"/>
    <n v="3.5455000000000001"/>
    <n v="463.18624729999993"/>
    <s v="Express Air"/>
    <x v="0"/>
    <s v="Corporate"/>
    <x v="2"/>
    <x v="6"/>
    <s v="Small Box"/>
    <d v="2012-03-25T00:00:00"/>
  </r>
  <r>
    <n v="44613"/>
    <x v="276"/>
    <x v="8"/>
    <s v="High"/>
    <n v="45"/>
    <n v="5.456666666666667"/>
    <n v="245.55"/>
    <n v="8.16"/>
    <n v="253.71"/>
    <n v="3.5455000000000001"/>
    <n v="8.7059752499999998"/>
    <s v="Regular Air"/>
    <x v="6"/>
    <s v="Small Business"/>
    <x v="2"/>
    <x v="5"/>
    <s v="Small Box"/>
    <d v="2010-08-31T00:00:00"/>
  </r>
  <r>
    <n v="38215"/>
    <x v="475"/>
    <x v="3"/>
    <s v="Critical"/>
    <n v="42"/>
    <n v="18.017369047619049"/>
    <n v="756.72950000000003"/>
    <n v="4.8099999999999996"/>
    <n v="761.53949999999998"/>
    <n v="5.3265000000000002"/>
    <n v="40.307196817499999"/>
    <s v="Regular Air"/>
    <x v="6"/>
    <s v="Small Business"/>
    <x v="1"/>
    <x v="1"/>
    <s v="Medium Box"/>
    <d v="2010-01-03T00:00:00"/>
  </r>
  <r>
    <n v="18689"/>
    <x v="620"/>
    <x v="2"/>
    <s v="Not Specified"/>
    <n v="38"/>
    <n v="7.3992105263157901"/>
    <n v="281.17"/>
    <n v="6.05"/>
    <n v="287.22000000000003"/>
    <n v="3.5455000000000001"/>
    <n v="9.9688823500000012"/>
    <s v="Regular Air"/>
    <x v="5"/>
    <s v="Small Business"/>
    <x v="2"/>
    <x v="6"/>
    <s v="Small Box"/>
    <d v="2009-12-25T00:00:00"/>
  </r>
  <r>
    <n v="50374"/>
    <x v="621"/>
    <x v="4"/>
    <s v="Not Specified"/>
    <n v="30"/>
    <n v="116.08033333333333"/>
    <n v="3482.41"/>
    <n v="9.07"/>
    <n v="3491.48"/>
    <n v="3.5455000000000001"/>
    <n v="123.46884654999999"/>
    <s v="Regular Air"/>
    <x v="2"/>
    <s v="Home Office"/>
    <x v="2"/>
    <x v="6"/>
    <s v="Small Box"/>
    <d v="2009-05-31T00:00:00"/>
  </r>
  <r>
    <n v="35813"/>
    <x v="622"/>
    <x v="11"/>
    <s v="Critical"/>
    <n v="21"/>
    <n v="373.4080952380952"/>
    <n v="7841.57"/>
    <n v="19.989999999999998"/>
    <n v="7861.5599999999995"/>
    <n v="3.5455000000000001"/>
    <n v="278.02286434999996"/>
    <s v="Express Air"/>
    <x v="8"/>
    <s v="Corporate"/>
    <x v="2"/>
    <x v="16"/>
    <s v="Small Box"/>
    <d v="2009-04-21T00:00:00"/>
  </r>
  <r>
    <n v="57376"/>
    <x v="623"/>
    <x v="5"/>
    <s v="Critical"/>
    <n v="6"/>
    <n v="54.482166666666664"/>
    <n v="326.89299999999997"/>
    <n v="5.31"/>
    <n v="332.20299999999997"/>
    <n v="5.3265000000000002"/>
    <n v="17.411955644999999"/>
    <s v="Regular Air"/>
    <x v="9"/>
    <s v="Small Business"/>
    <x v="1"/>
    <x v="1"/>
    <s v="Small Box"/>
    <d v="2011-06-19T00:00:00"/>
  </r>
  <r>
    <n v="49380"/>
    <x v="248"/>
    <x v="4"/>
    <s v="Medium"/>
    <n v="11"/>
    <n v="2013.2154545454543"/>
    <n v="22145.37"/>
    <n v="13.99"/>
    <n v="22159.360000000001"/>
    <n v="5.3265000000000002"/>
    <n v="1179.57313305"/>
    <s v="Regular Air"/>
    <x v="10"/>
    <s v="Consumer"/>
    <x v="1"/>
    <x v="11"/>
    <s v="Medium Box"/>
    <d v="2012-05-06T00:00:00"/>
  </r>
  <r>
    <n v="22469"/>
    <x v="624"/>
    <x v="7"/>
    <s v="High"/>
    <n v="24"/>
    <n v="61.783749999999998"/>
    <n v="1482.81"/>
    <n v="49"/>
    <n v="1531.81"/>
    <n v="3.5455000000000001"/>
    <n v="52.573028549999997"/>
    <s v="Regular Air"/>
    <x v="7"/>
    <s v="Corporate"/>
    <x v="2"/>
    <x v="16"/>
    <s v="Large Box"/>
    <d v="2010-10-13T00:00:00"/>
  </r>
  <r>
    <n v="13120"/>
    <x v="377"/>
    <x v="2"/>
    <s v="Low"/>
    <n v="46"/>
    <n v="12.835434782608695"/>
    <n v="590.42999999999995"/>
    <n v="4.9800000000000004"/>
    <n v="595.41"/>
    <n v="3.5455000000000001"/>
    <n v="20.933695650000001"/>
    <s v="Regular Air"/>
    <x v="7"/>
    <s v="Consumer"/>
    <x v="2"/>
    <x v="6"/>
    <s v="Small Box"/>
    <d v="2009-12-21T00:00:00"/>
  </r>
  <r>
    <n v="36262"/>
    <x v="452"/>
    <x v="1"/>
    <s v="Not Specified"/>
    <n v="23"/>
    <n v="5.9482608695652175"/>
    <n v="136.81"/>
    <n v="3.6"/>
    <n v="140.41"/>
    <n v="3.5455000000000001"/>
    <n v="4.85059855"/>
    <s v="Regular Air"/>
    <x v="5"/>
    <s v="Corporate"/>
    <x v="2"/>
    <x v="7"/>
    <s v="Small Pack"/>
    <d v="2010-07-28T00:00:00"/>
  </r>
  <r>
    <n v="41216"/>
    <x v="625"/>
    <x v="1"/>
    <s v="Not Specified"/>
    <n v="45"/>
    <n v="152.55715555555557"/>
    <n v="6865.0720000000001"/>
    <n v="29.21"/>
    <n v="6894.2820000000002"/>
    <n v="4.7610000000000001"/>
    <n v="326.84607792000003"/>
    <s v="Delivery Truck"/>
    <x v="6"/>
    <s v="Home Office"/>
    <x v="0"/>
    <x v="9"/>
    <s v="Jumbo Box"/>
    <d v="2009-07-03T00:00:00"/>
  </r>
  <r>
    <n v="20007"/>
    <x v="289"/>
    <x v="8"/>
    <s v="Not Specified"/>
    <n v="49"/>
    <n v="1.6859183673469387"/>
    <n v="82.61"/>
    <n v="1.57"/>
    <n v="84.179999999999993"/>
    <n v="3.5455000000000001"/>
    <n v="2.9289375500000001"/>
    <s v="Regular Air"/>
    <x v="2"/>
    <s v="Small Business"/>
    <x v="2"/>
    <x v="2"/>
    <s v="Wrap Bag"/>
    <d v="2009-08-06T00:00:00"/>
  </r>
  <r>
    <n v="4610"/>
    <x v="626"/>
    <x v="5"/>
    <s v="Low"/>
    <n v="8"/>
    <n v="8.36"/>
    <n v="66.88"/>
    <n v="1.99"/>
    <n v="68.86999999999999"/>
    <n v="5.3265000000000002"/>
    <n v="3.5623631999999996"/>
    <s v="Regular Air"/>
    <x v="1"/>
    <s v="Small Business"/>
    <x v="1"/>
    <x v="4"/>
    <s v="Small Pack"/>
    <d v="2010-06-19T00:00:00"/>
  </r>
  <r>
    <n v="16132"/>
    <x v="627"/>
    <x v="7"/>
    <s v="Medium"/>
    <n v="26"/>
    <n v="19.998461538461541"/>
    <n v="519.96"/>
    <n v="2.99"/>
    <n v="522.95000000000005"/>
    <n v="3.5455000000000001"/>
    <n v="18.435181800000002"/>
    <s v="Regular Air"/>
    <x v="5"/>
    <s v="Small Business"/>
    <x v="2"/>
    <x v="6"/>
    <s v="Small Box"/>
    <d v="2012-10-28T00:00:00"/>
  </r>
  <r>
    <n v="46469"/>
    <x v="628"/>
    <x v="8"/>
    <s v="Critical"/>
    <n v="17"/>
    <n v="71.218823529411765"/>
    <n v="1210.72"/>
    <n v="30"/>
    <n v="1240.72"/>
    <n v="4.7610000000000001"/>
    <n v="57.642379200000008"/>
    <s v="Delivery Truck"/>
    <x v="5"/>
    <s v="Corporate"/>
    <x v="0"/>
    <x v="3"/>
    <s v="Jumbo Drum"/>
    <d v="2009-08-18T00:00:00"/>
  </r>
  <r>
    <n v="39364"/>
    <x v="42"/>
    <x v="6"/>
    <s v="High"/>
    <n v="15"/>
    <n v="1294.5033333333333"/>
    <n v="19417.55"/>
    <n v="19.989999999999998"/>
    <n v="19437.54"/>
    <n v="3.5455000000000001"/>
    <n v="688.44923525000002"/>
    <s v="Regular Air"/>
    <x v="2"/>
    <s v="Corporate"/>
    <x v="2"/>
    <x v="6"/>
    <s v="Small Box"/>
    <d v="2012-11-11T00:00:00"/>
  </r>
  <r>
    <n v="44000"/>
    <x v="322"/>
    <x v="7"/>
    <s v="Not Specified"/>
    <n v="19"/>
    <n v="17.493684210526315"/>
    <n v="332.38"/>
    <n v="5.03"/>
    <n v="337.40999999999997"/>
    <n v="4.7610000000000001"/>
    <n v="15.8246118"/>
    <s v="Regular Air"/>
    <x v="0"/>
    <s v="Small Business"/>
    <x v="0"/>
    <x v="0"/>
    <s v="Small Box"/>
    <d v="2012-10-05T00:00:00"/>
  </r>
  <r>
    <n v="41059"/>
    <x v="629"/>
    <x v="10"/>
    <s v="Medium"/>
    <n v="45"/>
    <n v="279.36955555555556"/>
    <n v="12571.63"/>
    <n v="13.99"/>
    <n v="12585.619999999999"/>
    <n v="5.3265000000000002"/>
    <n v="669.62787194999999"/>
    <s v="Regular Air"/>
    <x v="1"/>
    <s v="Corporate"/>
    <x v="1"/>
    <x v="11"/>
    <s v="Medium Box"/>
    <d v="2010-09-15T00:00:00"/>
  </r>
  <r>
    <n v="48128"/>
    <x v="630"/>
    <x v="11"/>
    <s v="Medium"/>
    <n v="5"/>
    <n v="520.08799999999997"/>
    <n v="2600.44"/>
    <n v="24.49"/>
    <n v="2624.93"/>
    <n v="5.3265000000000002"/>
    <n v="138.5124366"/>
    <s v="Express Air"/>
    <x v="6"/>
    <s v="Consumer"/>
    <x v="1"/>
    <x v="8"/>
    <s v="Large Box"/>
    <d v="2012-04-12T00:00:00"/>
  </r>
  <r>
    <n v="34791"/>
    <x v="631"/>
    <x v="4"/>
    <s v="Medium"/>
    <n v="37"/>
    <n v="7.6913513513513507"/>
    <n v="284.58"/>
    <n v="4"/>
    <n v="288.58"/>
    <n v="4.7610000000000001"/>
    <n v="13.5488538"/>
    <s v="Regular Air"/>
    <x v="0"/>
    <s v="Home Office"/>
    <x v="0"/>
    <x v="0"/>
    <s v="Wrap Bag"/>
    <d v="2011-05-09T00:00:00"/>
  </r>
  <r>
    <n v="4099"/>
    <x v="342"/>
    <x v="8"/>
    <s v="Critical"/>
    <n v="12"/>
    <n v="10.244166666666667"/>
    <n v="122.93"/>
    <n v="5.76"/>
    <n v="128.69"/>
    <n v="3.5455000000000001"/>
    <n v="4.3584831500000005"/>
    <s v="Regular Air"/>
    <x v="3"/>
    <s v="Consumer"/>
    <x v="2"/>
    <x v="12"/>
    <s v="Small Box"/>
    <d v="2012-08-23T00:00:00"/>
  </r>
  <r>
    <n v="12196"/>
    <x v="632"/>
    <x v="5"/>
    <s v="Not Specified"/>
    <n v="32"/>
    <n v="18.734999999999999"/>
    <n v="599.52"/>
    <n v="8.51"/>
    <n v="608.03"/>
    <n v="5.3265000000000002"/>
    <n v="31.933432800000002"/>
    <s v="Regular Air"/>
    <x v="8"/>
    <s v="Consumer"/>
    <x v="1"/>
    <x v="11"/>
    <s v="Medium Box"/>
    <d v="2010-06-03T00:00:00"/>
  </r>
  <r>
    <n v="3488"/>
    <x v="576"/>
    <x v="3"/>
    <s v="Medium"/>
    <n v="39"/>
    <n v="119.7228205128205"/>
    <n v="4669.1899999999996"/>
    <n v="70.2"/>
    <n v="4739.3899999999994"/>
    <n v="4.7610000000000001"/>
    <n v="222.30013589999999"/>
    <s v="Delivery Truck"/>
    <x v="8"/>
    <s v="Home Office"/>
    <x v="0"/>
    <x v="3"/>
    <s v="Jumbo Drum"/>
    <d v="2011-01-10T00:00:00"/>
  </r>
  <r>
    <n v="24098"/>
    <x v="633"/>
    <x v="11"/>
    <s v="Critical"/>
    <n v="42"/>
    <n v="4.7519047619047621"/>
    <n v="199.58"/>
    <n v="1.49"/>
    <n v="201.07000000000002"/>
    <n v="3.5455000000000001"/>
    <n v="7.0761089000000004"/>
    <s v="Regular Air"/>
    <x v="10"/>
    <s v="Small Business"/>
    <x v="2"/>
    <x v="6"/>
    <s v="Small Box"/>
    <d v="2012-04-18T00:00:00"/>
  </r>
  <r>
    <n v="37793"/>
    <x v="634"/>
    <x v="6"/>
    <s v="Not Specified"/>
    <n v="16"/>
    <n v="14.029375"/>
    <n v="224.47"/>
    <n v="7.59"/>
    <n v="232.06"/>
    <n v="3.5455000000000001"/>
    <n v="7.9585838500000001"/>
    <s v="Regular Air"/>
    <x v="2"/>
    <s v="Corporate"/>
    <x v="2"/>
    <x v="7"/>
    <s v="Small Pack"/>
    <d v="2009-11-09T00:00:00"/>
  </r>
  <r>
    <n v="39141"/>
    <x v="635"/>
    <x v="4"/>
    <s v="Low"/>
    <n v="47"/>
    <n v="48.077872340425529"/>
    <n v="2259.66"/>
    <n v="10.25"/>
    <n v="2269.91"/>
    <n v="4.7610000000000001"/>
    <n v="107.58241259999998"/>
    <s v="Regular Air"/>
    <x v="1"/>
    <s v="Consumer"/>
    <x v="0"/>
    <x v="0"/>
    <s v="Large Box"/>
    <d v="2009-05-05T00:00:00"/>
  </r>
  <r>
    <n v="35425"/>
    <x v="168"/>
    <x v="0"/>
    <s v="Not Specified"/>
    <n v="45"/>
    <n v="1.681777777777778"/>
    <n v="75.680000000000007"/>
    <n v="0.75"/>
    <n v="76.430000000000007"/>
    <n v="3.5455000000000001"/>
    <n v="2.6832343999999999"/>
    <s v="Regular Air"/>
    <x v="6"/>
    <s v="Home Office"/>
    <x v="2"/>
    <x v="14"/>
    <s v="Wrap Bag"/>
    <d v="2010-03-30T00:00:00"/>
  </r>
  <r>
    <n v="1445"/>
    <x v="636"/>
    <x v="3"/>
    <s v="Medium"/>
    <n v="30"/>
    <n v="11.316333333333334"/>
    <n v="339.49"/>
    <n v="5.81"/>
    <n v="345.3"/>
    <n v="3.5455000000000001"/>
    <n v="12.03661795"/>
    <s v="Regular Air"/>
    <x v="0"/>
    <s v="Corporate"/>
    <x v="2"/>
    <x v="2"/>
    <s v="Small Pack"/>
    <d v="2011-01-11T00:00:00"/>
  </r>
  <r>
    <n v="56582"/>
    <x v="637"/>
    <x v="5"/>
    <s v="Low"/>
    <n v="47"/>
    <n v="24.404085106382979"/>
    <n v="1146.992"/>
    <n v="45.51"/>
    <n v="1192.502"/>
    <n v="4.7610000000000001"/>
    <n v="54.608289120000002"/>
    <s v="Delivery Truck"/>
    <x v="5"/>
    <s v="Small Business"/>
    <x v="0"/>
    <x v="9"/>
    <s v="Jumbo Box"/>
    <d v="2009-06-14T00:00:00"/>
  </r>
  <r>
    <n v="59585"/>
    <x v="223"/>
    <x v="10"/>
    <s v="High"/>
    <n v="45"/>
    <n v="15.82311111111111"/>
    <n v="712.04"/>
    <n v="9.4"/>
    <n v="721.43999999999994"/>
    <n v="5.3265000000000002"/>
    <n v="37.926810599999996"/>
    <s v="Regular Air"/>
    <x v="7"/>
    <s v="Consumer"/>
    <x v="1"/>
    <x v="11"/>
    <s v="Small Box"/>
    <d v="2012-09-23T00:00:00"/>
  </r>
  <r>
    <n v="1440"/>
    <x v="371"/>
    <x v="8"/>
    <s v="Low"/>
    <n v="41"/>
    <n v="17.71268292682927"/>
    <n v="726.22"/>
    <n v="8.99"/>
    <n v="735.21"/>
    <n v="4.7610000000000001"/>
    <n v="34.5753342"/>
    <s v="Regular Air"/>
    <x v="8"/>
    <s v="Small Business"/>
    <x v="0"/>
    <x v="0"/>
    <s v="Small Pack"/>
    <d v="2011-08-11T00:00:00"/>
  </r>
  <r>
    <n v="8387"/>
    <x v="589"/>
    <x v="0"/>
    <s v="Not Specified"/>
    <n v="35"/>
    <n v="32.398857142857146"/>
    <n v="1133.96"/>
    <n v="12.62"/>
    <n v="1146.58"/>
    <n v="3.5455000000000001"/>
    <n v="40.204551800000004"/>
    <s v="Regular Air"/>
    <x v="5"/>
    <s v="Corporate"/>
    <x v="2"/>
    <x v="6"/>
    <s v="Small Box"/>
    <d v="2010-03-21T00:00:00"/>
  </r>
  <r>
    <n v="11527"/>
    <x v="197"/>
    <x v="1"/>
    <s v="Medium"/>
    <n v="45"/>
    <n v="102.88155555555555"/>
    <n v="4629.67"/>
    <n v="8.99"/>
    <n v="4638.66"/>
    <n v="4.7610000000000001"/>
    <n v="220.41858869999999"/>
    <s v="Regular Air"/>
    <x v="4"/>
    <s v="Home Office"/>
    <x v="0"/>
    <x v="0"/>
    <s v="Small Pack"/>
    <d v="2009-07-04T00:00:00"/>
  </r>
  <r>
    <n v="48388"/>
    <x v="638"/>
    <x v="8"/>
    <s v="High"/>
    <n v="3"/>
    <n v="7.2133333333333338"/>
    <n v="21.64"/>
    <n v="5.01"/>
    <n v="26.65"/>
    <n v="3.5455000000000001"/>
    <n v="0.76724619999999999"/>
    <s v="Regular Air"/>
    <x v="0"/>
    <s v="Corporate"/>
    <x v="2"/>
    <x v="6"/>
    <s v="Small Box"/>
    <d v="2009-08-11T00:00:00"/>
  </r>
  <r>
    <n v="322"/>
    <x v="396"/>
    <x v="0"/>
    <s v="Critical"/>
    <n v="20"/>
    <n v="131.74277499999999"/>
    <n v="2634.8555000000001"/>
    <n v="8.08"/>
    <n v="2642.9355"/>
    <n v="5.3265000000000002"/>
    <n v="140.34557820750001"/>
    <s v="Regular Air"/>
    <x v="0"/>
    <s v="Corporate"/>
    <x v="1"/>
    <x v="1"/>
    <s v="Small Box"/>
    <d v="2012-03-20T00:00:00"/>
  </r>
  <r>
    <n v="16036"/>
    <x v="83"/>
    <x v="3"/>
    <s v="Medium"/>
    <n v="28"/>
    <n v="6.0435714285714282"/>
    <n v="169.22"/>
    <n v="8.49"/>
    <n v="177.71"/>
    <n v="3.5455000000000001"/>
    <n v="5.9996951000000003"/>
    <s v="Regular Air"/>
    <x v="4"/>
    <s v="Corporate"/>
    <x v="2"/>
    <x v="6"/>
    <s v="Small Box"/>
    <d v="2012-01-07T00:00:00"/>
  </r>
  <r>
    <n v="37216"/>
    <x v="639"/>
    <x v="6"/>
    <s v="High"/>
    <n v="24"/>
    <n v="21.96875"/>
    <n v="527.25"/>
    <n v="8.83"/>
    <n v="536.08000000000004"/>
    <n v="3.5455000000000001"/>
    <n v="18.693648750000001"/>
    <s v="Regular Air"/>
    <x v="1"/>
    <s v="Home Office"/>
    <x v="2"/>
    <x v="6"/>
    <s v="Small Box"/>
    <d v="2010-12-01T00:00:00"/>
  </r>
  <r>
    <n v="34562"/>
    <x v="232"/>
    <x v="8"/>
    <s v="Low"/>
    <n v="22"/>
    <n v="25.541818181818179"/>
    <n v="561.91999999999996"/>
    <n v="1.99"/>
    <n v="563.91"/>
    <n v="5.3265000000000002"/>
    <n v="29.930668799999999"/>
    <s v="Regular Air"/>
    <x v="1"/>
    <s v="Small Business"/>
    <x v="1"/>
    <x v="4"/>
    <s v="Small Pack"/>
    <d v="2010-08-26T00:00:00"/>
  </r>
  <r>
    <n v="55013"/>
    <x v="229"/>
    <x v="1"/>
    <s v="Low"/>
    <n v="5"/>
    <n v="4.8600000000000003"/>
    <n v="24.3"/>
    <n v="0.5"/>
    <n v="24.8"/>
    <n v="3.5455000000000001"/>
    <n v="0.86155650000000006"/>
    <s v="Regular Air"/>
    <x v="4"/>
    <s v="Home Office"/>
    <x v="2"/>
    <x v="13"/>
    <s v="Small Box"/>
    <d v="2011-07-19T00:00:00"/>
  </r>
  <r>
    <n v="10913"/>
    <x v="374"/>
    <x v="9"/>
    <s v="Low"/>
    <n v="27"/>
    <n v="190.70592592592595"/>
    <n v="5149.0600000000004"/>
    <n v="30"/>
    <n v="5179.0600000000004"/>
    <n v="4.7610000000000001"/>
    <n v="245.14674660000003"/>
    <s v="Delivery Truck"/>
    <x v="5"/>
    <s v="Small Business"/>
    <x v="0"/>
    <x v="3"/>
    <s v="Jumbo Drum"/>
    <d v="2010-02-06T00:00:00"/>
  </r>
  <r>
    <n v="33959"/>
    <x v="130"/>
    <x v="1"/>
    <s v="Critical"/>
    <n v="23"/>
    <n v="15.979565217391302"/>
    <n v="367.53"/>
    <n v="27.75"/>
    <n v="395.28"/>
    <n v="4.7610000000000001"/>
    <n v="17.4981033"/>
    <s v="Delivery Truck"/>
    <x v="9"/>
    <s v="Corporate"/>
    <x v="0"/>
    <x v="9"/>
    <s v="Jumbo Box"/>
    <d v="2009-08-01T00:00:00"/>
  </r>
  <r>
    <n v="27684"/>
    <x v="640"/>
    <x v="10"/>
    <s v="Low"/>
    <n v="1"/>
    <n v="13.04"/>
    <n v="13.04"/>
    <n v="2.89"/>
    <n v="15.93"/>
    <n v="3.5455000000000001"/>
    <n v="0.4623332"/>
    <s v="Regular Air"/>
    <x v="1"/>
    <s v="Corporate"/>
    <x v="2"/>
    <x v="2"/>
    <s v="Small Pack"/>
    <d v="2011-09-07T00:00:00"/>
  </r>
  <r>
    <n v="17668"/>
    <x v="230"/>
    <x v="6"/>
    <s v="Medium"/>
    <n v="24"/>
    <n v="288.79041666666666"/>
    <n v="6930.97"/>
    <n v="13.99"/>
    <n v="6944.96"/>
    <n v="5.3265000000000002"/>
    <n v="369.17811705000003"/>
    <s v="Regular Air"/>
    <x v="1"/>
    <s v="Corporate"/>
    <x v="1"/>
    <x v="11"/>
    <s v="Medium Box"/>
    <d v="2009-11-26T00:00:00"/>
  </r>
  <r>
    <n v="12355"/>
    <x v="193"/>
    <x v="4"/>
    <s v="Not Specified"/>
    <n v="45"/>
    <n v="3.7479999999999998"/>
    <n v="168.66"/>
    <n v="5.13"/>
    <n v="173.79"/>
    <n v="3.5455000000000001"/>
    <n v="5.9798402999999993"/>
    <s v="Regular Air"/>
    <x v="9"/>
    <s v="Corporate"/>
    <x v="2"/>
    <x v="16"/>
    <s v="Small Box"/>
    <d v="2011-05-30T00:00:00"/>
  </r>
  <r>
    <n v="57381"/>
    <x v="641"/>
    <x v="8"/>
    <s v="High"/>
    <n v="22"/>
    <n v="1.8931818181818181"/>
    <n v="41.65"/>
    <n v="0.7"/>
    <n v="42.35"/>
    <n v="3.5455000000000001"/>
    <n v="1.47670075"/>
    <s v="Regular Air"/>
    <x v="0"/>
    <s v="Consumer"/>
    <x v="2"/>
    <x v="14"/>
    <s v="Wrap Bag"/>
    <d v="2009-08-07T00:00:00"/>
  </r>
  <r>
    <n v="59425"/>
    <x v="129"/>
    <x v="4"/>
    <s v="Medium"/>
    <n v="24"/>
    <n v="87.254999999999995"/>
    <n v="2094.12"/>
    <n v="6.13"/>
    <n v="2100.25"/>
    <n v="5.3265000000000002"/>
    <n v="111.54330179999999"/>
    <s v="Regular Air"/>
    <x v="0"/>
    <s v="Home Office"/>
    <x v="1"/>
    <x v="4"/>
    <s v="Small Box"/>
    <d v="2012-05-19T00:00:00"/>
  </r>
  <r>
    <n v="26695"/>
    <x v="642"/>
    <x v="5"/>
    <s v="Not Specified"/>
    <n v="43"/>
    <n v="8.5374418604651172"/>
    <n v="367.11"/>
    <n v="1.43"/>
    <n v="368.54"/>
    <n v="3.5455000000000001"/>
    <n v="13.015885050000001"/>
    <s v="Regular Air"/>
    <x v="10"/>
    <s v="Corporate"/>
    <x v="2"/>
    <x v="5"/>
    <s v="Wrap Bag"/>
    <d v="2010-06-08T00:00:00"/>
  </r>
  <r>
    <n v="17735"/>
    <x v="643"/>
    <x v="1"/>
    <s v="Low"/>
    <n v="28"/>
    <n v="3.6139285714285712"/>
    <n v="101.19"/>
    <n v="0.71"/>
    <n v="101.89999999999999"/>
    <n v="3.5455000000000001"/>
    <n v="3.5876914499999999"/>
    <s v="Regular Air"/>
    <x v="1"/>
    <s v="Consumer"/>
    <x v="2"/>
    <x v="14"/>
    <s v="Wrap Bag"/>
    <d v="2012-07-17T00:00:00"/>
  </r>
  <r>
    <n v="20898"/>
    <x v="527"/>
    <x v="7"/>
    <s v="Medium"/>
    <n v="33"/>
    <n v="53.230090909090912"/>
    <n v="1756.5930000000001"/>
    <n v="5.63"/>
    <n v="1762.2230000000002"/>
    <n v="5.3265000000000002"/>
    <n v="93.564926145000015"/>
    <s v="Regular Air"/>
    <x v="3"/>
    <s v="Consumer"/>
    <x v="1"/>
    <x v="1"/>
    <s v="Small Box"/>
    <d v="2011-11-01T00:00:00"/>
  </r>
  <r>
    <n v="36805"/>
    <x v="520"/>
    <x v="2"/>
    <s v="Medium"/>
    <n v="7"/>
    <n v="37.68571428571429"/>
    <n v="263.8"/>
    <n v="5.0199999999999996"/>
    <n v="268.82"/>
    <n v="4.7610000000000001"/>
    <n v="12.559518000000001"/>
    <s v="Regular Air"/>
    <x v="0"/>
    <s v="Corporate"/>
    <x v="0"/>
    <x v="0"/>
    <s v="Small Box"/>
    <d v="2010-12-16T00:00:00"/>
  </r>
  <r>
    <n v="28611"/>
    <x v="220"/>
    <x v="2"/>
    <s v="Low"/>
    <n v="30"/>
    <n v="511.25266666666664"/>
    <n v="15337.58"/>
    <n v="19.989999999999998"/>
    <n v="15357.57"/>
    <n v="3.5455000000000001"/>
    <n v="543.79389889999993"/>
    <s v="Regular Air"/>
    <x v="4"/>
    <s v="Consumer"/>
    <x v="2"/>
    <x v="6"/>
    <s v="Small Box"/>
    <d v="2012-12-30T00:00:00"/>
  </r>
  <r>
    <n v="32036"/>
    <x v="644"/>
    <x v="7"/>
    <s v="Medium"/>
    <n v="25"/>
    <n v="14.5008"/>
    <n v="362.52"/>
    <n v="7.51"/>
    <n v="370.03"/>
    <n v="3.5455000000000001"/>
    <n v="12.853146600000001"/>
    <s v="Regular Air"/>
    <x v="1"/>
    <s v="Corporate"/>
    <x v="2"/>
    <x v="10"/>
    <s v="Small Box"/>
    <d v="2011-10-06T00:00:00"/>
  </r>
  <r>
    <n v="13607"/>
    <x v="645"/>
    <x v="6"/>
    <s v="Critical"/>
    <n v="13"/>
    <n v="24.253076923076925"/>
    <n v="315.29000000000002"/>
    <n v="35"/>
    <n v="350.29"/>
    <n v="3.5455000000000001"/>
    <n v="11.178606950000001"/>
    <s v="Regular Air"/>
    <x v="5"/>
    <s v="Small Business"/>
    <x v="2"/>
    <x v="10"/>
    <s v="Large Box"/>
    <d v="2010-11-20T00:00:00"/>
  </r>
  <r>
    <n v="23328"/>
    <x v="646"/>
    <x v="10"/>
    <s v="High"/>
    <n v="39"/>
    <n v="147.18769230769229"/>
    <n v="5740.32"/>
    <n v="17.850000000000001"/>
    <n v="5758.17"/>
    <n v="5.3265000000000002"/>
    <n v="305.75814480000003"/>
    <s v="Delivery Truck"/>
    <x v="5"/>
    <s v="Small Business"/>
    <x v="1"/>
    <x v="11"/>
    <s v="Jumbo Drum"/>
    <d v="2010-09-16T00:00:00"/>
  </r>
  <r>
    <n v="28482"/>
    <x v="72"/>
    <x v="0"/>
    <s v="Critical"/>
    <n v="40"/>
    <n v="4.4479999999999995"/>
    <n v="177.92"/>
    <n v="6.72"/>
    <n v="184.64"/>
    <n v="3.5455000000000001"/>
    <n v="6.3081535999999998"/>
    <s v="Regular Air"/>
    <x v="1"/>
    <s v="Home Office"/>
    <x v="2"/>
    <x v="5"/>
    <s v="Small Box"/>
    <d v="2010-03-08T00:00:00"/>
  </r>
  <r>
    <n v="57382"/>
    <x v="18"/>
    <x v="0"/>
    <s v="Medium"/>
    <n v="25"/>
    <n v="4.2416"/>
    <n v="106.04"/>
    <n v="1.49"/>
    <n v="107.53"/>
    <n v="3.5455000000000001"/>
    <n v="3.7596482000000004"/>
    <s v="Regular Air"/>
    <x v="1"/>
    <s v="Consumer"/>
    <x v="2"/>
    <x v="6"/>
    <s v="Small Box"/>
    <d v="2009-03-25T00:00:00"/>
  </r>
  <r>
    <n v="29152"/>
    <x v="128"/>
    <x v="1"/>
    <s v="Low"/>
    <n v="13"/>
    <n v="7.3069230769230762"/>
    <n v="94.99"/>
    <n v="9.69"/>
    <n v="104.67999999999999"/>
    <n v="3.5455000000000001"/>
    <n v="3.3678704499999998"/>
    <s v="Regular Air"/>
    <x v="6"/>
    <s v="Small Business"/>
    <x v="2"/>
    <x v="10"/>
    <s v="Small Box"/>
    <d v="2011-07-23T00:00:00"/>
  </r>
  <r>
    <n v="30469"/>
    <x v="647"/>
    <x v="2"/>
    <s v="Not Specified"/>
    <n v="46"/>
    <n v="6.6143478260869566"/>
    <n v="304.26"/>
    <n v="2.35"/>
    <n v="306.61"/>
    <n v="3.5455000000000001"/>
    <n v="10.787538300000001"/>
    <s v="Regular Air"/>
    <x v="3"/>
    <s v="Corporate"/>
    <x v="2"/>
    <x v="2"/>
    <s v="Wrap Bag"/>
    <d v="2012-12-27T00:00:00"/>
  </r>
  <r>
    <n v="4647"/>
    <x v="648"/>
    <x v="4"/>
    <s v="Medium"/>
    <n v="7"/>
    <n v="171.96142857142857"/>
    <n v="1203.73"/>
    <n v="19.989999999999998"/>
    <n v="1223.72"/>
    <n v="3.5455000000000001"/>
    <n v="42.678247149999997"/>
    <s v="Regular Air"/>
    <x v="12"/>
    <s v="Corporate"/>
    <x v="2"/>
    <x v="12"/>
    <s v="Small Box"/>
    <d v="2009-05-14T00:00:00"/>
  </r>
  <r>
    <n v="13121"/>
    <x v="580"/>
    <x v="0"/>
    <s v="High"/>
    <n v="28"/>
    <n v="175.86196428571429"/>
    <n v="4924.1350000000002"/>
    <n v="8.99"/>
    <n v="4933.125"/>
    <n v="5.3265000000000002"/>
    <n v="262.28405077500003"/>
    <s v="Regular Air"/>
    <x v="1"/>
    <s v="Corporate"/>
    <x v="1"/>
    <x v="1"/>
    <s v="Small Box"/>
    <d v="2010-03-10T00:00:00"/>
  </r>
  <r>
    <n v="9248"/>
    <x v="649"/>
    <x v="2"/>
    <s v="Not Specified"/>
    <n v="41"/>
    <n v="68.578048780487805"/>
    <n v="2811.7"/>
    <n v="69"/>
    <n v="2880.7"/>
    <n v="4.7610000000000001"/>
    <n v="133.865037"/>
    <s v="Regular Air"/>
    <x v="4"/>
    <s v="Home Office"/>
    <x v="0"/>
    <x v="9"/>
    <s v="Large Box"/>
    <d v="2009-12-24T00:00:00"/>
  </r>
  <r>
    <n v="39078"/>
    <x v="650"/>
    <x v="5"/>
    <s v="Low"/>
    <n v="8"/>
    <n v="269.48"/>
    <n v="2155.84"/>
    <n v="11.25"/>
    <n v="2167.09"/>
    <n v="5.3265000000000002"/>
    <n v="114.8308176"/>
    <s v="Regular Air"/>
    <x v="1"/>
    <s v="Corporate"/>
    <x v="1"/>
    <x v="4"/>
    <s v="Small Box"/>
    <d v="2009-06-30T00:00:00"/>
  </r>
  <r>
    <n v="47462"/>
    <x v="368"/>
    <x v="5"/>
    <s v="High"/>
    <n v="43"/>
    <n v="3.5855813953488376"/>
    <n v="154.18"/>
    <n v="5.47"/>
    <n v="159.65"/>
    <n v="3.5455000000000001"/>
    <n v="5.4664519000000009"/>
    <s v="Regular Air"/>
    <x v="2"/>
    <s v="Corporate"/>
    <x v="2"/>
    <x v="6"/>
    <s v="Small Box"/>
    <d v="2011-06-11T00:00:00"/>
  </r>
  <r>
    <n v="46468"/>
    <x v="236"/>
    <x v="3"/>
    <s v="Critical"/>
    <n v="1"/>
    <n v="11.87"/>
    <n v="11.87"/>
    <n v="5.4"/>
    <n v="17.27"/>
    <n v="3.5455000000000001"/>
    <n v="0.42085085"/>
    <s v="Regular Air"/>
    <x v="1"/>
    <s v="Home Office"/>
    <x v="2"/>
    <x v="5"/>
    <s v="Small Box"/>
    <d v="2011-01-13T00:00:00"/>
  </r>
  <r>
    <n v="23268"/>
    <x v="651"/>
    <x v="3"/>
    <s v="High"/>
    <n v="14"/>
    <n v="3.6321428571428571"/>
    <n v="50.85"/>
    <n v="2.2000000000000002"/>
    <n v="53.050000000000004"/>
    <n v="3.5455000000000001"/>
    <n v="1.8028867500000001"/>
    <s v="Express Air"/>
    <x v="4"/>
    <s v="Home Office"/>
    <x v="2"/>
    <x v="5"/>
    <s v="Wrap Bag"/>
    <d v="2012-01-18T00:00:00"/>
  </r>
  <r>
    <n v="14789"/>
    <x v="652"/>
    <x v="6"/>
    <s v="Not Specified"/>
    <n v="37"/>
    <n v="11.839729729729729"/>
    <n v="438.07"/>
    <n v="4.5"/>
    <n v="442.57"/>
    <n v="3.5455000000000001"/>
    <n v="15.53177185"/>
    <s v="Express Air"/>
    <x v="5"/>
    <s v="Consumer"/>
    <x v="2"/>
    <x v="16"/>
    <s v="Small Box"/>
    <d v="2010-12-01T00:00:00"/>
  </r>
  <r>
    <n v="52225"/>
    <x v="653"/>
    <x v="11"/>
    <s v="Critical"/>
    <n v="10"/>
    <n v="13.109"/>
    <n v="131.09"/>
    <n v="2.85"/>
    <n v="133.94"/>
    <n v="4.7610000000000001"/>
    <n v="6.2411949"/>
    <s v="Regular Air"/>
    <x v="8"/>
    <s v="Corporate"/>
    <x v="0"/>
    <x v="0"/>
    <s v="Small Pack"/>
    <d v="2012-04-13T00:00:00"/>
  </r>
  <r>
    <n v="23619"/>
    <x v="122"/>
    <x v="2"/>
    <s v="Medium"/>
    <n v="45"/>
    <n v="6.3535555555555563"/>
    <n v="285.91000000000003"/>
    <n v="5.22"/>
    <n v="291.13000000000005"/>
    <n v="4.7610000000000001"/>
    <n v="13.612175100000002"/>
    <s v="Regular Air"/>
    <x v="9"/>
    <s v="Small Business"/>
    <x v="0"/>
    <x v="0"/>
    <s v="Small Box"/>
    <d v="2012-12-23T00:00:00"/>
  </r>
  <r>
    <n v="46726"/>
    <x v="654"/>
    <x v="1"/>
    <s v="Not Specified"/>
    <n v="10"/>
    <n v="4.9649999999999999"/>
    <n v="49.65"/>
    <n v="1.49"/>
    <n v="51.14"/>
    <n v="3.5455000000000001"/>
    <n v="1.7603407500000001"/>
    <s v="Regular Air"/>
    <x v="1"/>
    <s v="Small Business"/>
    <x v="2"/>
    <x v="6"/>
    <s v="Small Box"/>
    <d v="2012-07-07T00:00:00"/>
  </r>
  <r>
    <n v="14435"/>
    <x v="655"/>
    <x v="2"/>
    <s v="Not Specified"/>
    <n v="9"/>
    <n v="3707.5388888888888"/>
    <n v="33367.85"/>
    <n v="24.49"/>
    <n v="33392.339999999997"/>
    <n v="5.3265000000000002"/>
    <n v="1777.3385302499998"/>
    <s v="Regular Air"/>
    <x v="4"/>
    <s v="Small Business"/>
    <x v="1"/>
    <x v="8"/>
    <s v="Large Box"/>
    <d v="2012-12-04T00:00:00"/>
  </r>
  <r>
    <n v="52932"/>
    <x v="21"/>
    <x v="4"/>
    <s v="Low"/>
    <n v="3"/>
    <n v="8.7433333333333341"/>
    <n v="26.23"/>
    <n v="6.6"/>
    <n v="32.83"/>
    <n v="3.5455000000000001"/>
    <n v="0.92998465000000008"/>
    <s v="Regular Air"/>
    <x v="1"/>
    <s v="Home Office"/>
    <x v="2"/>
    <x v="5"/>
    <s v="Small Box"/>
    <d v="2012-05-17T00:00:00"/>
  </r>
  <r>
    <n v="47494"/>
    <x v="625"/>
    <x v="1"/>
    <s v="High"/>
    <n v="9"/>
    <n v="5.8433333333333337"/>
    <n v="52.59"/>
    <n v="6.07"/>
    <n v="58.660000000000004"/>
    <n v="3.5455000000000001"/>
    <n v="1.8645784500000002"/>
    <s v="Regular Air"/>
    <x v="8"/>
    <s v="Consumer"/>
    <x v="2"/>
    <x v="5"/>
    <s v="Small Box"/>
    <d v="2009-07-01T00:00:00"/>
  </r>
  <r>
    <n v="4960"/>
    <x v="605"/>
    <x v="9"/>
    <s v="Low"/>
    <n v="4"/>
    <n v="10.217499999999999"/>
    <n v="40.869999999999997"/>
    <n v="8.74"/>
    <n v="49.61"/>
    <n v="3.5455000000000001"/>
    <n v="1.4490458500000001"/>
    <s v="Express Air"/>
    <x v="4"/>
    <s v="Corporate"/>
    <x v="2"/>
    <x v="5"/>
    <s v="Small Box"/>
    <d v="2011-02-27T00:00:00"/>
  </r>
  <r>
    <n v="96"/>
    <x v="656"/>
    <x v="11"/>
    <s v="High"/>
    <n v="37"/>
    <n v="112.3817162162162"/>
    <n v="4158.1234999999997"/>
    <n v="8.99"/>
    <n v="4167.1134999999995"/>
    <n v="5.3265000000000002"/>
    <n v="221.48244822749999"/>
    <s v="Regular Air"/>
    <x v="8"/>
    <s v="Home Office"/>
    <x v="1"/>
    <x v="1"/>
    <s v="Small Box"/>
    <d v="2009-04-18T00:00:00"/>
  </r>
  <r>
    <n v="46627"/>
    <x v="316"/>
    <x v="5"/>
    <s v="Critical"/>
    <n v="3"/>
    <n v="7.1533333333333333"/>
    <n v="21.46"/>
    <n v="6.26"/>
    <n v="27.72"/>
    <n v="3.5455000000000001"/>
    <n v="0.76086430000000005"/>
    <s v="Regular Air"/>
    <x v="1"/>
    <s v="Home Office"/>
    <x v="2"/>
    <x v="5"/>
    <s v="Small Box"/>
    <d v="2009-06-12T00:00:00"/>
  </r>
  <r>
    <n v="54019"/>
    <x v="625"/>
    <x v="1"/>
    <s v="Low"/>
    <n v="35"/>
    <n v="120.94714285714285"/>
    <n v="4233.1499999999996"/>
    <n v="26.3"/>
    <n v="4259.45"/>
    <n v="5.3265000000000002"/>
    <n v="225.47873475"/>
    <s v="Delivery Truck"/>
    <x v="5"/>
    <s v="Corporate"/>
    <x v="1"/>
    <x v="11"/>
    <s v="Jumbo Drum"/>
    <d v="2009-07-08T00:00:00"/>
  </r>
  <r>
    <n v="35713"/>
    <x v="657"/>
    <x v="7"/>
    <s v="Medium"/>
    <n v="49"/>
    <n v="27.662653061224489"/>
    <n v="1355.47"/>
    <n v="1.49"/>
    <n v="1356.96"/>
    <n v="3.5455000000000001"/>
    <n v="48.058188850000008"/>
    <s v="Regular Air"/>
    <x v="1"/>
    <s v="Corporate"/>
    <x v="2"/>
    <x v="6"/>
    <s v="Small Box"/>
    <d v="2012-10-17T00:00:00"/>
  </r>
  <r>
    <n v="8034"/>
    <x v="87"/>
    <x v="3"/>
    <s v="High"/>
    <n v="31"/>
    <n v="11.433870967741935"/>
    <n v="354.45"/>
    <n v="3.99"/>
    <n v="358.44"/>
    <n v="3.5455000000000001"/>
    <n v="12.56702475"/>
    <s v="Regular Air"/>
    <x v="6"/>
    <s v="Corporate"/>
    <x v="2"/>
    <x v="16"/>
    <s v="Small Box"/>
    <d v="2012-01-19T00:00:00"/>
  </r>
  <r>
    <n v="2241"/>
    <x v="658"/>
    <x v="4"/>
    <s v="Critical"/>
    <n v="38"/>
    <n v="25.467894736842105"/>
    <n v="967.78"/>
    <n v="2.99"/>
    <n v="970.77"/>
    <n v="3.5455000000000001"/>
    <n v="34.312639900000001"/>
    <s v="Regular Air"/>
    <x v="6"/>
    <s v="Consumer"/>
    <x v="2"/>
    <x v="6"/>
    <s v="Small Box"/>
    <d v="2010-05-12T00:00:00"/>
  </r>
  <r>
    <n v="19616"/>
    <x v="659"/>
    <x v="2"/>
    <s v="High"/>
    <n v="42"/>
    <n v="2.7842857142857143"/>
    <n v="116.94"/>
    <n v="1.25"/>
    <n v="118.19"/>
    <n v="3.5455000000000001"/>
    <n v="4.1461077"/>
    <s v="Express Air"/>
    <x v="1"/>
    <s v="Corporate"/>
    <x v="2"/>
    <x v="2"/>
    <s v="Wrap Bag"/>
    <d v="2011-12-23T00:00:00"/>
  </r>
  <r>
    <n v="49925"/>
    <x v="660"/>
    <x v="3"/>
    <s v="High"/>
    <n v="1"/>
    <n v="3.41"/>
    <n v="3.41"/>
    <n v="0.7"/>
    <n v="4.1100000000000003"/>
    <n v="3.5455000000000001"/>
    <n v="0.12090155000000001"/>
    <s v="Regular Air"/>
    <x v="0"/>
    <s v="Corporate"/>
    <x v="2"/>
    <x v="2"/>
    <s v="Wrap Bag"/>
    <d v="2010-01-23T00:00:00"/>
  </r>
  <r>
    <n v="50625"/>
    <x v="661"/>
    <x v="11"/>
    <s v="Medium"/>
    <n v="10"/>
    <n v="2.9119999999999999"/>
    <n v="29.12"/>
    <n v="0.5"/>
    <n v="29.62"/>
    <n v="3.5455000000000001"/>
    <n v="1.0324496000000001"/>
    <s v="Regular Air"/>
    <x v="5"/>
    <s v="Consumer"/>
    <x v="2"/>
    <x v="13"/>
    <s v="Small Box"/>
    <d v="2009-04-24T00:00:00"/>
  </r>
  <r>
    <n v="9925"/>
    <x v="662"/>
    <x v="3"/>
    <s v="Critical"/>
    <n v="31"/>
    <n v="22.080645161290324"/>
    <n v="684.5"/>
    <n v="8.99"/>
    <n v="693.49"/>
    <n v="3.5455000000000001"/>
    <n v="24.268947499999999"/>
    <s v="Regular Air"/>
    <x v="9"/>
    <s v="Corporate"/>
    <x v="2"/>
    <x v="2"/>
    <s v="Small Pack"/>
    <d v="2012-02-01T00:00:00"/>
  </r>
  <r>
    <n v="17573"/>
    <x v="58"/>
    <x v="10"/>
    <s v="Low"/>
    <n v="47"/>
    <n v="458.62978723404251"/>
    <n v="21555.599999999999"/>
    <n v="49"/>
    <n v="21604.6"/>
    <n v="5.3265000000000002"/>
    <n v="1148.159034"/>
    <s v="Delivery Truck"/>
    <x v="5"/>
    <s v="Small Business"/>
    <x v="1"/>
    <x v="8"/>
    <s v="Jumbo Drum"/>
    <d v="2011-09-06T00:00:00"/>
  </r>
  <r>
    <n v="54146"/>
    <x v="603"/>
    <x v="7"/>
    <s v="Low"/>
    <n v="3"/>
    <n v="41.583333333333336"/>
    <n v="124.75"/>
    <n v="1.99"/>
    <n v="126.74"/>
    <n v="5.3265000000000002"/>
    <n v="6.644808750000001"/>
    <s v="Regular Air"/>
    <x v="10"/>
    <s v="Corporate"/>
    <x v="1"/>
    <x v="4"/>
    <s v="Small Pack"/>
    <d v="2010-10-23T00:00:00"/>
  </r>
  <r>
    <n v="32869"/>
    <x v="453"/>
    <x v="0"/>
    <s v="Medium"/>
    <n v="39"/>
    <n v="134.6323717948718"/>
    <n v="5250.6625000000004"/>
    <n v="8.99"/>
    <n v="5259.6525000000001"/>
    <n v="5.3265000000000002"/>
    <n v="279.67653806250001"/>
    <s v="Regular Air"/>
    <x v="7"/>
    <s v="Corporate"/>
    <x v="1"/>
    <x v="1"/>
    <s v="Small Box"/>
    <d v="2009-03-28T00:00:00"/>
  </r>
  <r>
    <n v="24038"/>
    <x v="663"/>
    <x v="5"/>
    <s v="High"/>
    <n v="15"/>
    <n v="59.745366666666669"/>
    <n v="896.18050000000005"/>
    <n v="5.26"/>
    <n v="901.44050000000004"/>
    <n v="5.3265000000000002"/>
    <n v="47.735054332500006"/>
    <s v="Express Air"/>
    <x v="7"/>
    <s v="Corporate"/>
    <x v="1"/>
    <x v="1"/>
    <s v="Small Box"/>
    <d v="2011-06-22T00:00:00"/>
  </r>
  <r>
    <n v="15463"/>
    <x v="448"/>
    <x v="1"/>
    <s v="Low"/>
    <n v="48"/>
    <n v="6.1104166666666666"/>
    <n v="293.3"/>
    <n v="7.5"/>
    <n v="300.8"/>
    <n v="3.5455000000000001"/>
    <n v="10.398951500000001"/>
    <s v="Express Air"/>
    <x v="7"/>
    <s v="Corporate"/>
    <x v="2"/>
    <x v="5"/>
    <s v="Small Box"/>
    <d v="2010-07-26T00:00:00"/>
  </r>
  <r>
    <n v="50209"/>
    <x v="664"/>
    <x v="10"/>
    <s v="High"/>
    <n v="34"/>
    <n v="54.794705882352943"/>
    <n v="1863.02"/>
    <n v="6.79"/>
    <n v="1869.81"/>
    <n v="3.5455000000000001"/>
    <n v="66.053374099999999"/>
    <s v="Express Air"/>
    <x v="10"/>
    <s v="Consumer"/>
    <x v="2"/>
    <x v="5"/>
    <s v="Small Box"/>
    <d v="2010-09-12T00:00:00"/>
  </r>
  <r>
    <n v="10593"/>
    <x v="665"/>
    <x v="9"/>
    <s v="High"/>
    <n v="26"/>
    <n v="27.83923076923077"/>
    <n v="723.82"/>
    <n v="19.46"/>
    <n v="743.28000000000009"/>
    <n v="4.7610000000000001"/>
    <n v="34.461070200000002"/>
    <s v="Regular Air"/>
    <x v="9"/>
    <s v="Home Office"/>
    <x v="0"/>
    <x v="0"/>
    <s v="Small Box"/>
    <d v="2012-02-14T00:00:00"/>
  </r>
  <r>
    <n v="52193"/>
    <x v="450"/>
    <x v="0"/>
    <s v="Not Specified"/>
    <n v="47"/>
    <n v="2.9187234042553194"/>
    <n v="137.18"/>
    <n v="0.96"/>
    <n v="138.14000000000001"/>
    <n v="3.5455000000000001"/>
    <n v="4.8637169000000009"/>
    <s v="Regular Air"/>
    <x v="2"/>
    <s v="Corporate"/>
    <x v="2"/>
    <x v="2"/>
    <s v="Wrap Bag"/>
    <d v="2010-03-07T00:00:00"/>
  </r>
  <r>
    <n v="25376"/>
    <x v="485"/>
    <x v="0"/>
    <s v="Critical"/>
    <n v="12"/>
    <n v="6.3841666666666663"/>
    <n v="76.61"/>
    <n v="5.29"/>
    <n v="81.900000000000006"/>
    <n v="4.7610000000000001"/>
    <n v="3.6474020999999999"/>
    <s v="Regular Air"/>
    <x v="7"/>
    <s v="Corporate"/>
    <x v="0"/>
    <x v="0"/>
    <s v="Small Box"/>
    <d v="2011-03-27T00:00:00"/>
  </r>
  <r>
    <n v="35265"/>
    <x v="652"/>
    <x v="6"/>
    <s v="Not Specified"/>
    <n v="4"/>
    <n v="31.445"/>
    <n v="125.78"/>
    <n v="2.99"/>
    <n v="128.77000000000001"/>
    <n v="3.5455000000000001"/>
    <n v="4.4595298999999997"/>
    <s v="Regular Air"/>
    <x v="8"/>
    <s v="Small Business"/>
    <x v="2"/>
    <x v="6"/>
    <s v="Small Box"/>
    <d v="2010-11-30T00:00:00"/>
  </r>
  <r>
    <n v="18597"/>
    <x v="477"/>
    <x v="10"/>
    <s v="Medium"/>
    <n v="37"/>
    <n v="2.7351351351351352"/>
    <n v="101.2"/>
    <n v="0.5"/>
    <n v="101.7"/>
    <n v="3.5455000000000001"/>
    <n v="3.5880459999999998"/>
    <s v="Regular Air"/>
    <x v="6"/>
    <s v="Consumer"/>
    <x v="2"/>
    <x v="13"/>
    <s v="Small Box"/>
    <d v="2010-09-27T00:00:00"/>
  </r>
  <r>
    <n v="6241"/>
    <x v="666"/>
    <x v="2"/>
    <s v="Low"/>
    <n v="24"/>
    <n v="5.5808333333333335"/>
    <n v="133.94"/>
    <n v="1"/>
    <n v="134.94"/>
    <n v="3.5455000000000001"/>
    <n v="4.7488427"/>
    <s v="Express Air"/>
    <x v="8"/>
    <s v="Small Business"/>
    <x v="2"/>
    <x v="2"/>
    <s v="Wrap Bag"/>
    <d v="2010-01-03T00:00:00"/>
  </r>
  <r>
    <n v="22211"/>
    <x v="261"/>
    <x v="7"/>
    <s v="Not Specified"/>
    <n v="30"/>
    <n v="31.448"/>
    <n v="943.44"/>
    <n v="19.989999999999998"/>
    <n v="963.43000000000006"/>
    <n v="3.5455000000000001"/>
    <n v="33.449665200000005"/>
    <s v="Regular Air"/>
    <x v="6"/>
    <s v="Consumer"/>
    <x v="2"/>
    <x v="5"/>
    <s v="Small Box"/>
    <d v="2011-10-05T00:00:00"/>
  </r>
  <r>
    <n v="28999"/>
    <x v="553"/>
    <x v="3"/>
    <s v="High"/>
    <n v="34"/>
    <n v="34.632352941176471"/>
    <n v="1177.5"/>
    <n v="1.99"/>
    <n v="1179.49"/>
    <n v="5.3265000000000002"/>
    <n v="62.719537500000008"/>
    <s v="Regular Air"/>
    <x v="1"/>
    <s v="Corporate"/>
    <x v="1"/>
    <x v="4"/>
    <s v="Small Pack"/>
    <d v="2009-01-11T00:00:00"/>
  </r>
  <r>
    <n v="31648"/>
    <x v="8"/>
    <x v="8"/>
    <s v="High"/>
    <n v="8"/>
    <n v="8.6174999999999997"/>
    <n v="68.94"/>
    <n v="2.38"/>
    <n v="71.319999999999993"/>
    <n v="5.3265000000000002"/>
    <n v="3.6720891"/>
    <s v="Regular Air"/>
    <x v="6"/>
    <s v="Home Office"/>
    <x v="1"/>
    <x v="4"/>
    <s v="Small Pack"/>
    <d v="2011-08-20T00:00:00"/>
  </r>
  <r>
    <n v="50500"/>
    <x v="667"/>
    <x v="10"/>
    <s v="Low"/>
    <n v="11"/>
    <n v="5.8963636363636365"/>
    <n v="64.86"/>
    <n v="0.95"/>
    <n v="65.81"/>
    <n v="3.5455000000000001"/>
    <n v="2.2996113"/>
    <s v="Regular Air"/>
    <x v="10"/>
    <s v="Consumer"/>
    <x v="2"/>
    <x v="5"/>
    <s v="Wrap Bag"/>
    <d v="2011-09-10T00:00:00"/>
  </r>
  <r>
    <n v="9249"/>
    <x v="225"/>
    <x v="4"/>
    <s v="High"/>
    <n v="46"/>
    <n v="3.8369565217391304"/>
    <n v="176.5"/>
    <n v="4.17"/>
    <n v="180.67"/>
    <n v="3.5455000000000001"/>
    <n v="6.2578075000000002"/>
    <s v="Regular Air"/>
    <x v="5"/>
    <s v="Small Business"/>
    <x v="2"/>
    <x v="2"/>
    <s v="Small Pack"/>
    <d v="2010-05-20T00:00:00"/>
  </r>
  <r>
    <n v="6144"/>
    <x v="668"/>
    <x v="5"/>
    <s v="Critical"/>
    <n v="24"/>
    <n v="2.8062499999999999"/>
    <n v="67.349999999999994"/>
    <n v="0.5"/>
    <n v="67.849999999999994"/>
    <n v="3.5455000000000001"/>
    <n v="2.38789425"/>
    <s v="Regular Air"/>
    <x v="0"/>
    <s v="Corporate"/>
    <x v="2"/>
    <x v="13"/>
    <s v="Small Box"/>
    <d v="2009-06-24T00:00:00"/>
  </r>
  <r>
    <n v="12448"/>
    <x v="669"/>
    <x v="6"/>
    <s v="Critical"/>
    <n v="33"/>
    <n v="7.2809090909090912"/>
    <n v="240.27"/>
    <n v="11.51"/>
    <n v="251.78"/>
    <n v="3.5455000000000001"/>
    <n v="8.5187728499999995"/>
    <s v="Regular Air"/>
    <x v="4"/>
    <s v="Small Business"/>
    <x v="2"/>
    <x v="6"/>
    <s v="Small Box"/>
    <d v="2011-11-11T00:00:00"/>
  </r>
  <r>
    <n v="57475"/>
    <x v="670"/>
    <x v="7"/>
    <s v="Low"/>
    <n v="32"/>
    <n v="5.2209374999999998"/>
    <n v="167.07"/>
    <n v="5.68"/>
    <n v="172.75"/>
    <n v="3.5455000000000001"/>
    <n v="5.9234668499999996"/>
    <s v="Regular Air"/>
    <x v="10"/>
    <s v="Home Office"/>
    <x v="2"/>
    <x v="6"/>
    <s v="Small Box"/>
    <d v="2010-10-11T00:00:00"/>
  </r>
  <r>
    <n v="2757"/>
    <x v="671"/>
    <x v="1"/>
    <s v="High"/>
    <n v="42"/>
    <n v="13.555238095238096"/>
    <n v="569.32000000000005"/>
    <n v="3.14"/>
    <n v="572.46"/>
    <n v="3.5455000000000001"/>
    <n v="20.1852406"/>
    <s v="Express Air"/>
    <x v="6"/>
    <s v="Corporate"/>
    <x v="2"/>
    <x v="7"/>
    <s v="Small Pack"/>
    <d v="2011-07-20T00:00:00"/>
  </r>
  <r>
    <n v="23238"/>
    <x v="672"/>
    <x v="0"/>
    <s v="Not Specified"/>
    <n v="25"/>
    <n v="119.0476"/>
    <n v="2976.19"/>
    <n v="56.14"/>
    <n v="3032.33"/>
    <n v="5.3265000000000002"/>
    <n v="158.52676035000002"/>
    <s v="Delivery Truck"/>
    <x v="3"/>
    <s v="Small Business"/>
    <x v="1"/>
    <x v="11"/>
    <s v="Jumbo Drum"/>
    <d v="2010-04-02T00:00:00"/>
  </r>
  <r>
    <n v="32"/>
    <x v="212"/>
    <x v="1"/>
    <s v="High"/>
    <n v="15"/>
    <n v="9.3706666666666667"/>
    <n v="140.56"/>
    <n v="8.99"/>
    <n v="149.55000000000001"/>
    <n v="5.3265000000000002"/>
    <n v="7.4869284"/>
    <s v="Regular Air"/>
    <x v="6"/>
    <s v="Corporate"/>
    <x v="1"/>
    <x v="4"/>
    <s v="Small Pack"/>
    <d v="2011-07-16T00:00:00"/>
  </r>
  <r>
    <n v="40839"/>
    <x v="227"/>
    <x v="0"/>
    <s v="Medium"/>
    <n v="23"/>
    <n v="118.78304347826088"/>
    <n v="2732.01"/>
    <n v="56.14"/>
    <n v="2788.15"/>
    <n v="5.3265000000000002"/>
    <n v="145.52051265000003"/>
    <s v="Delivery Truck"/>
    <x v="1"/>
    <s v="Corporate"/>
    <x v="1"/>
    <x v="11"/>
    <s v="Jumbo Box"/>
    <d v="2012-04-01T00:00:00"/>
  </r>
  <r>
    <n v="38210"/>
    <x v="673"/>
    <x v="2"/>
    <s v="Low"/>
    <n v="10"/>
    <n v="5.2759999999999998"/>
    <n v="52.76"/>
    <n v="7.44"/>
    <n v="60.199999999999996"/>
    <n v="3.5455000000000001"/>
    <n v="1.8706057999999999"/>
    <s v="Regular Air"/>
    <x v="1"/>
    <s v="Corporate"/>
    <x v="2"/>
    <x v="5"/>
    <s v="Small Box"/>
    <d v="2010-12-12T00:00:00"/>
  </r>
  <r>
    <n v="52288"/>
    <x v="551"/>
    <x v="8"/>
    <s v="High"/>
    <n v="19"/>
    <n v="74.23368421052632"/>
    <n v="1410.44"/>
    <n v="19.989999999999998"/>
    <n v="1430.43"/>
    <n v="4.7610000000000001"/>
    <n v="67.151048400000008"/>
    <s v="Regular Air"/>
    <x v="0"/>
    <s v="Home Office"/>
    <x v="0"/>
    <x v="0"/>
    <s v="Small Box"/>
    <d v="2011-08-11T00:00:00"/>
  </r>
  <r>
    <n v="27746"/>
    <x v="674"/>
    <x v="2"/>
    <s v="Critical"/>
    <n v="42"/>
    <n v="4.6690476190476193"/>
    <n v="196.1"/>
    <n v="0.88"/>
    <n v="196.98"/>
    <n v="3.5455000000000001"/>
    <n v="6.9527255000000006"/>
    <s v="Regular Air"/>
    <x v="5"/>
    <s v="Consumer"/>
    <x v="2"/>
    <x v="5"/>
    <s v="Wrap Bag"/>
    <d v="2010-12-05T00:00:00"/>
  </r>
  <r>
    <n v="9092"/>
    <x v="675"/>
    <x v="1"/>
    <s v="Not Specified"/>
    <n v="33"/>
    <n v="110.43151515151514"/>
    <n v="3644.24"/>
    <n v="35"/>
    <n v="3679.24"/>
    <n v="3.5455000000000001"/>
    <n v="129.20652920000001"/>
    <s v="Express Air"/>
    <x v="3"/>
    <s v="Corporate"/>
    <x v="2"/>
    <x v="10"/>
    <s v="Large Box"/>
    <d v="2009-07-25T00:00:00"/>
  </r>
  <r>
    <n v="51842"/>
    <x v="676"/>
    <x v="6"/>
    <s v="Low"/>
    <n v="1"/>
    <n v="54.22"/>
    <n v="54.22"/>
    <n v="5.81"/>
    <n v="60.03"/>
    <n v="3.5455000000000001"/>
    <n v="1.9223701"/>
    <s v="Regular Air"/>
    <x v="5"/>
    <s v="Corporate"/>
    <x v="2"/>
    <x v="5"/>
    <s v="Small Box"/>
    <d v="2011-12-03T00:00:00"/>
  </r>
  <r>
    <n v="7078"/>
    <x v="677"/>
    <x v="11"/>
    <s v="High"/>
    <n v="29"/>
    <n v="16.052413793103447"/>
    <n v="465.52"/>
    <n v="8.99"/>
    <n v="474.51"/>
    <n v="4.7610000000000001"/>
    <n v="22.163407200000002"/>
    <s v="Express Air"/>
    <x v="5"/>
    <s v="Corporate"/>
    <x v="0"/>
    <x v="0"/>
    <s v="Small Pack"/>
    <d v="2010-04-12T00:00:00"/>
  </r>
  <r>
    <n v="42690"/>
    <x v="228"/>
    <x v="10"/>
    <s v="Low"/>
    <n v="48"/>
    <n v="16.377708333333334"/>
    <n v="786.13"/>
    <n v="7.04"/>
    <n v="793.17"/>
    <n v="3.5455000000000001"/>
    <n v="27.872239149999999"/>
    <s v="Regular Air"/>
    <x v="1"/>
    <s v="Home Office"/>
    <x v="2"/>
    <x v="10"/>
    <s v="Small Box"/>
    <d v="2010-10-02T00:00:00"/>
  </r>
  <r>
    <n v="26629"/>
    <x v="678"/>
    <x v="1"/>
    <s v="High"/>
    <n v="32"/>
    <n v="2.8090625"/>
    <n v="89.89"/>
    <n v="1.25"/>
    <n v="91.14"/>
    <n v="3.5455000000000001"/>
    <n v="3.18704995"/>
    <s v="Regular Air"/>
    <x v="10"/>
    <s v="Consumer"/>
    <x v="2"/>
    <x v="2"/>
    <s v="Wrap Bag"/>
    <d v="2009-07-12T00:00:00"/>
  </r>
  <r>
    <n v="9922"/>
    <x v="503"/>
    <x v="11"/>
    <s v="Not Specified"/>
    <n v="21"/>
    <n v="56.040904761904756"/>
    <n v="1176.8589999999999"/>
    <n v="3.99"/>
    <n v="1180.8489999999999"/>
    <n v="5.3265000000000002"/>
    <n v="62.685394635000002"/>
    <s v="Regular Air"/>
    <x v="6"/>
    <s v="Consumer"/>
    <x v="1"/>
    <x v="1"/>
    <s v="Small Box"/>
    <d v="2011-04-04T00:00:00"/>
  </r>
  <r>
    <n v="13825"/>
    <x v="543"/>
    <x v="0"/>
    <s v="High"/>
    <n v="30"/>
    <n v="6.2263333333333328"/>
    <n v="186.79"/>
    <n v="6.35"/>
    <n v="193.14"/>
    <n v="3.5455000000000001"/>
    <n v="6.6226394500000003"/>
    <s v="Regular Air"/>
    <x v="5"/>
    <s v="Home Office"/>
    <x v="2"/>
    <x v="5"/>
    <s v="Small Box"/>
    <d v="2009-03-22T00:00:00"/>
  </r>
  <r>
    <n v="25767"/>
    <x v="548"/>
    <x v="0"/>
    <s v="High"/>
    <n v="7"/>
    <n v="37.411428571428573"/>
    <n v="261.88"/>
    <n v="1.99"/>
    <n v="263.87"/>
    <n v="5.3265000000000002"/>
    <n v="13.9490382"/>
    <s v="Regular Air"/>
    <x v="2"/>
    <s v="Corporate"/>
    <x v="1"/>
    <x v="4"/>
    <s v="Small Pack"/>
    <d v="2012-03-03T00:00:00"/>
  </r>
  <r>
    <n v="42437"/>
    <x v="357"/>
    <x v="0"/>
    <s v="Critical"/>
    <n v="43"/>
    <n v="452.59999999999997"/>
    <n v="19461.8"/>
    <n v="49"/>
    <n v="19510.8"/>
    <n v="5.3265000000000002"/>
    <n v="1036.632777"/>
    <s v="Delivery Truck"/>
    <x v="8"/>
    <s v="Corporate"/>
    <x v="1"/>
    <x v="8"/>
    <s v="Jumbo Drum"/>
    <d v="2012-03-07T00:00:00"/>
  </r>
  <r>
    <n v="14114"/>
    <x v="679"/>
    <x v="11"/>
    <s v="Critical"/>
    <n v="29"/>
    <n v="2.2468965517241379"/>
    <n v="65.16"/>
    <n v="1.38"/>
    <n v="66.539999999999992"/>
    <n v="3.5455000000000001"/>
    <n v="2.3102478"/>
    <s v="Regular Air"/>
    <x v="9"/>
    <s v="Small Business"/>
    <x v="2"/>
    <x v="14"/>
    <s v="Wrap Bag"/>
    <d v="2009-04-06T00:00:00"/>
  </r>
  <r>
    <n v="43362"/>
    <x v="165"/>
    <x v="3"/>
    <s v="Critical"/>
    <n v="45"/>
    <n v="354.73533333333336"/>
    <n v="15963.09"/>
    <n v="30"/>
    <n v="15993.09"/>
    <n v="4.7610000000000001"/>
    <n v="760.0027149"/>
    <s v="Delivery Truck"/>
    <x v="4"/>
    <s v="Consumer"/>
    <x v="0"/>
    <x v="3"/>
    <s v="Jumbo Drum"/>
    <d v="2009-01-15T00:00:00"/>
  </r>
  <r>
    <n v="36803"/>
    <x v="680"/>
    <x v="8"/>
    <s v="Not Specified"/>
    <n v="42"/>
    <n v="2.8964285714285714"/>
    <n v="121.65"/>
    <n v="0.99"/>
    <n v="122.64"/>
    <n v="3.5455000000000001"/>
    <n v="4.3131007500000003"/>
    <s v="Regular Air"/>
    <x v="0"/>
    <s v="Corporate"/>
    <x v="2"/>
    <x v="13"/>
    <s v="Small Box"/>
    <d v="2012-08-06T00:00:00"/>
  </r>
  <r>
    <n v="18500"/>
    <x v="681"/>
    <x v="9"/>
    <s v="Medium"/>
    <n v="30"/>
    <n v="84.543666666666667"/>
    <n v="2536.31"/>
    <n v="35"/>
    <n v="2571.31"/>
    <n v="3.5455000000000001"/>
    <n v="89.924871050000007"/>
    <s v="Regular Air"/>
    <x v="6"/>
    <s v="Small Business"/>
    <x v="2"/>
    <x v="10"/>
    <s v="Large Box"/>
    <d v="2012-02-13T00:00:00"/>
  </r>
  <r>
    <n v="16775"/>
    <x v="682"/>
    <x v="6"/>
    <s v="Low"/>
    <n v="49"/>
    <n v="50.390816326530611"/>
    <n v="2469.15"/>
    <n v="5.86"/>
    <n v="2475.0100000000002"/>
    <n v="3.5455000000000001"/>
    <n v="87.543713249999996"/>
    <s v="Regular Air"/>
    <x v="8"/>
    <s v="Corporate"/>
    <x v="2"/>
    <x v="5"/>
    <s v="Small Box"/>
    <d v="2012-11-26T00:00:00"/>
  </r>
  <r>
    <n v="46885"/>
    <x v="5"/>
    <x v="5"/>
    <s v="Low"/>
    <n v="32"/>
    <n v="62.410312500000003"/>
    <n v="1997.13"/>
    <n v="14.48"/>
    <n v="2011.6100000000001"/>
    <n v="4.7610000000000001"/>
    <n v="95.083359300000012"/>
    <s v="Regular Air"/>
    <x v="8"/>
    <s v="Corporate"/>
    <x v="0"/>
    <x v="0"/>
    <s v="Small Box"/>
    <d v="2011-06-12T00:00:00"/>
  </r>
  <r>
    <n v="36295"/>
    <x v="683"/>
    <x v="10"/>
    <s v="Medium"/>
    <n v="10"/>
    <n v="27.810000000000002"/>
    <n v="278.10000000000002"/>
    <n v="2.99"/>
    <n v="281.09000000000003"/>
    <n v="3.5455000000000001"/>
    <n v="9.8600355000000022"/>
    <s v="Regular Air"/>
    <x v="8"/>
    <s v="Corporate"/>
    <x v="2"/>
    <x v="6"/>
    <s v="Small Box"/>
    <d v="2010-09-06T00:00:00"/>
  </r>
  <r>
    <n v="42309"/>
    <x v="684"/>
    <x v="8"/>
    <s v="Low"/>
    <n v="38"/>
    <n v="169.13836842105263"/>
    <n v="6427.2579999999998"/>
    <n v="2.5"/>
    <n v="6429.7579999999998"/>
    <n v="5.3265000000000002"/>
    <n v="342.34789737"/>
    <s v="Regular Air"/>
    <x v="6"/>
    <s v="Small Business"/>
    <x v="1"/>
    <x v="1"/>
    <s v="Small Box"/>
    <d v="2009-08-11T00:00:00"/>
  </r>
  <r>
    <n v="28544"/>
    <x v="234"/>
    <x v="8"/>
    <s v="Critical"/>
    <n v="24"/>
    <n v="2.8541666666666665"/>
    <n v="68.5"/>
    <n v="1.49"/>
    <n v="69.989999999999995"/>
    <n v="3.5455000000000001"/>
    <n v="2.4286675"/>
    <s v="Regular Air"/>
    <x v="5"/>
    <s v="Consumer"/>
    <x v="2"/>
    <x v="6"/>
    <s v="Small Box"/>
    <d v="2012-08-29T00:00:00"/>
  </r>
  <r>
    <n v="4037"/>
    <x v="685"/>
    <x v="0"/>
    <s v="High"/>
    <n v="27"/>
    <n v="6.9655555555555555"/>
    <n v="188.07"/>
    <n v="7.86"/>
    <n v="195.93"/>
    <n v="3.5455000000000001"/>
    <n v="6.6680218499999997"/>
    <s v="Regular Air"/>
    <x v="8"/>
    <s v="Corporate"/>
    <x v="2"/>
    <x v="5"/>
    <s v="Small Box"/>
    <d v="2010-03-24T00:00:00"/>
  </r>
  <r>
    <n v="37287"/>
    <x v="264"/>
    <x v="6"/>
    <s v="Low"/>
    <n v="45"/>
    <n v="2.8944444444444444"/>
    <n v="130.25"/>
    <n v="1.58"/>
    <n v="131.83000000000001"/>
    <n v="3.5455000000000001"/>
    <n v="4.6180137500000003"/>
    <s v="Regular Air"/>
    <x v="12"/>
    <s v="Corporate"/>
    <x v="2"/>
    <x v="14"/>
    <s v="Wrap Bag"/>
    <d v="2012-11-06T00:00:00"/>
  </r>
  <r>
    <n v="31619"/>
    <x v="588"/>
    <x v="10"/>
    <s v="Low"/>
    <n v="11"/>
    <n v="10.442727272727273"/>
    <n v="114.87"/>
    <n v="3.99"/>
    <n v="118.86"/>
    <n v="3.5455000000000001"/>
    <n v="4.0727158499999998"/>
    <s v="Regular Air"/>
    <x v="3"/>
    <s v="Corporate"/>
    <x v="2"/>
    <x v="16"/>
    <s v="Small Box"/>
    <d v="2009-09-24T00:00:00"/>
  </r>
  <r>
    <n v="33570"/>
    <x v="686"/>
    <x v="2"/>
    <s v="Not Specified"/>
    <n v="19"/>
    <n v="162.83494736842104"/>
    <n v="3093.864"/>
    <n v="5.26"/>
    <n v="3099.1240000000003"/>
    <n v="5.3265000000000002"/>
    <n v="164.79466596000003"/>
    <s v="Regular Air"/>
    <x v="0"/>
    <s v="Corporate"/>
    <x v="1"/>
    <x v="1"/>
    <s v="Small Box"/>
    <d v="2012-12-16T00:00:00"/>
  </r>
  <r>
    <n v="21889"/>
    <x v="687"/>
    <x v="11"/>
    <s v="Low"/>
    <n v="16"/>
    <n v="51.073749999999997"/>
    <n v="817.18"/>
    <n v="5.08"/>
    <n v="822.26"/>
    <n v="3.5455000000000001"/>
    <n v="28.973116900000001"/>
    <s v="Regular Air"/>
    <x v="2"/>
    <s v="Consumer"/>
    <x v="2"/>
    <x v="10"/>
    <s v="Small Box"/>
    <d v="2010-04-03T00:00:00"/>
  </r>
  <r>
    <n v="9669"/>
    <x v="457"/>
    <x v="11"/>
    <s v="Medium"/>
    <n v="18"/>
    <n v="16.228333333333335"/>
    <n v="292.11"/>
    <n v="10.68"/>
    <n v="302.79000000000002"/>
    <n v="3.5455000000000001"/>
    <n v="10.35676005"/>
    <s v="Express Air"/>
    <x v="10"/>
    <s v="Corporate"/>
    <x v="2"/>
    <x v="10"/>
    <s v="Small Box"/>
    <d v="2009-04-23T00:00:00"/>
  </r>
  <r>
    <n v="43207"/>
    <x v="688"/>
    <x v="5"/>
    <s v="Low"/>
    <n v="8"/>
    <n v="1.9312499999999999"/>
    <n v="15.45"/>
    <n v="1.56"/>
    <n v="17.009999999999998"/>
    <n v="3.5455000000000001"/>
    <n v="0.54777975000000001"/>
    <s v="Regular Air"/>
    <x v="6"/>
    <s v="Consumer"/>
    <x v="2"/>
    <x v="14"/>
    <s v="Wrap Bag"/>
    <d v="2010-06-11T00:00:00"/>
  </r>
  <r>
    <n v="37254"/>
    <x v="689"/>
    <x v="10"/>
    <s v="High"/>
    <n v="28"/>
    <n v="26.426428571428573"/>
    <n v="739.94"/>
    <n v="1.39"/>
    <n v="741.33"/>
    <n v="3.5455000000000001"/>
    <n v="26.234572700000005"/>
    <s v="Regular Air"/>
    <x v="1"/>
    <s v="Consumer"/>
    <x v="2"/>
    <x v="12"/>
    <s v="Small Box"/>
    <d v="2009-09-19T00:00:00"/>
  </r>
  <r>
    <n v="16613"/>
    <x v="392"/>
    <x v="2"/>
    <s v="High"/>
    <n v="28"/>
    <n v="1.8264285714285715"/>
    <n v="51.14"/>
    <n v="4.08"/>
    <n v="55.22"/>
    <n v="4.7610000000000001"/>
    <n v="2.4347753999999999"/>
    <s v="Regular Air"/>
    <x v="1"/>
    <s v="Home Office"/>
    <x v="0"/>
    <x v="0"/>
    <s v="Small Pack"/>
    <d v="2010-12-26T00:00:00"/>
  </r>
  <r>
    <n v="30023"/>
    <x v="397"/>
    <x v="7"/>
    <s v="Low"/>
    <n v="36"/>
    <n v="23.34"/>
    <n v="840.24"/>
    <n v="8.99"/>
    <n v="849.23"/>
    <n v="3.5455000000000001"/>
    <n v="29.790709200000002"/>
    <s v="Regular Air"/>
    <x v="9"/>
    <s v="Consumer"/>
    <x v="2"/>
    <x v="2"/>
    <s v="Small Pack"/>
    <d v="2010-10-15T00:00:00"/>
  </r>
  <r>
    <n v="26470"/>
    <x v="543"/>
    <x v="0"/>
    <s v="High"/>
    <n v="41"/>
    <n v="441.01853658536584"/>
    <n v="18081.759999999998"/>
    <n v="19.989999999999998"/>
    <n v="18101.75"/>
    <n v="3.5455000000000001"/>
    <n v="641.08880079999994"/>
    <s v="Regular Air"/>
    <x v="1"/>
    <s v="Home Office"/>
    <x v="2"/>
    <x v="6"/>
    <s v="Small Box"/>
    <d v="2009-03-22T00:00:00"/>
  </r>
  <r>
    <n v="11047"/>
    <x v="690"/>
    <x v="2"/>
    <s v="Low"/>
    <n v="24"/>
    <n v="436.67800000000005"/>
    <n v="10480.272000000001"/>
    <n v="64.59"/>
    <n v="10544.862000000001"/>
    <n v="4.7610000000000001"/>
    <n v="498.96574992000001"/>
    <s v="Delivery Truck"/>
    <x v="10"/>
    <s v="Home Office"/>
    <x v="0"/>
    <x v="9"/>
    <s v="Jumbo Box"/>
    <d v="2010-12-12T00:00:00"/>
  </r>
  <r>
    <n v="16289"/>
    <x v="691"/>
    <x v="1"/>
    <s v="High"/>
    <n v="49"/>
    <n v="114.50228571428572"/>
    <n v="5610.6120000000001"/>
    <n v="2.5"/>
    <n v="5613.1120000000001"/>
    <n v="5.3265000000000002"/>
    <n v="298.84924818000002"/>
    <s v="Regular Air"/>
    <x v="8"/>
    <s v="Corporate"/>
    <x v="1"/>
    <x v="1"/>
    <s v="Small Box"/>
    <d v="2010-07-19T00:00:00"/>
  </r>
  <r>
    <n v="26978"/>
    <x v="582"/>
    <x v="5"/>
    <s v="Medium"/>
    <n v="46"/>
    <n v="605.99"/>
    <n v="27875.54"/>
    <n v="24.49"/>
    <n v="27900.030000000002"/>
    <n v="5.3265000000000002"/>
    <n v="1484.7906381000003"/>
    <s v="Regular Air"/>
    <x v="0"/>
    <s v="Home Office"/>
    <x v="1"/>
    <x v="8"/>
    <s v="Large Box"/>
    <d v="2010-06-27T00:00:00"/>
  </r>
  <r>
    <n v="41094"/>
    <x v="692"/>
    <x v="3"/>
    <s v="Low"/>
    <n v="6"/>
    <n v="26.508333333333336"/>
    <n v="159.05000000000001"/>
    <n v="35"/>
    <n v="194.05"/>
    <n v="3.5455000000000001"/>
    <n v="5.6391177500000005"/>
    <s v="Regular Air"/>
    <x v="10"/>
    <s v="Corporate"/>
    <x v="2"/>
    <x v="10"/>
    <s v="Large Box"/>
    <d v="2009-01-10T00:00:00"/>
  </r>
  <r>
    <n v="6884"/>
    <x v="251"/>
    <x v="3"/>
    <s v="Low"/>
    <n v="41"/>
    <n v="5.2926829268292686"/>
    <n v="217"/>
    <n v="4.75"/>
    <n v="221.75"/>
    <n v="3.5455000000000001"/>
    <n v="7.6937350000000002"/>
    <s v="Regular Air"/>
    <x v="11"/>
    <s v="Home Office"/>
    <x v="2"/>
    <x v="5"/>
    <s v="Small Box"/>
    <d v="2009-01-20T00:00:00"/>
  </r>
  <r>
    <n v="59072"/>
    <x v="693"/>
    <x v="4"/>
    <s v="Not Specified"/>
    <n v="38"/>
    <n v="110.30427631578948"/>
    <n v="4191.5625"/>
    <n v="2.5"/>
    <n v="4194.0625"/>
    <n v="5.3265000000000002"/>
    <n v="223.26357656250002"/>
    <s v="Regular Air"/>
    <x v="3"/>
    <s v="Corporate"/>
    <x v="1"/>
    <x v="1"/>
    <s v="Small Box"/>
    <d v="2009-05-27T00:00:00"/>
  </r>
  <r>
    <n v="2823"/>
    <x v="694"/>
    <x v="10"/>
    <s v="High"/>
    <n v="21"/>
    <n v="226.38476190476189"/>
    <n v="4754.08"/>
    <n v="28.66"/>
    <n v="4782.74"/>
    <n v="3.5455000000000001"/>
    <n v="168.5559064"/>
    <s v="Delivery Truck"/>
    <x v="8"/>
    <s v="Home Office"/>
    <x v="2"/>
    <x v="10"/>
    <s v="Jumbo Drum"/>
    <d v="2011-09-09T00:00:00"/>
  </r>
  <r>
    <n v="9888"/>
    <x v="384"/>
    <x v="10"/>
    <s v="Low"/>
    <n v="48"/>
    <n v="174.46108333333333"/>
    <n v="8374.1319999999996"/>
    <n v="8.99"/>
    <n v="8383.1219999999994"/>
    <n v="5.3265000000000002"/>
    <n v="446.04814098000003"/>
    <s v="Regular Air"/>
    <x v="5"/>
    <s v="Corporate"/>
    <x v="1"/>
    <x v="1"/>
    <s v="Small Box"/>
    <d v="2009-09-19T00:00:00"/>
  </r>
  <r>
    <n v="57475"/>
    <x v="670"/>
    <x v="7"/>
    <s v="Low"/>
    <n v="24"/>
    <n v="6.3487499999999999"/>
    <n v="152.37"/>
    <n v="6.6"/>
    <n v="158.97"/>
    <n v="3.5455000000000001"/>
    <n v="5.4022783500000005"/>
    <s v="Regular Air"/>
    <x v="10"/>
    <s v="Home Office"/>
    <x v="2"/>
    <x v="5"/>
    <s v="Small Box"/>
    <d v="2010-10-06T00:00:00"/>
  </r>
  <r>
    <n v="20711"/>
    <x v="695"/>
    <x v="3"/>
    <s v="Critical"/>
    <n v="18"/>
    <n v="123.10888888888888"/>
    <n v="2215.96"/>
    <n v="56.14"/>
    <n v="2272.1"/>
    <n v="5.3265000000000002"/>
    <n v="118.03310940000001"/>
    <s v="Delivery Truck"/>
    <x v="1"/>
    <s v="Consumer"/>
    <x v="1"/>
    <x v="11"/>
    <s v="Jumbo Box"/>
    <d v="2009-01-20T00:00:00"/>
  </r>
  <r>
    <n v="7431"/>
    <x v="696"/>
    <x v="4"/>
    <s v="Medium"/>
    <n v="33"/>
    <n v="2.3881818181818182"/>
    <n v="78.81"/>
    <n v="4.57"/>
    <n v="83.38"/>
    <n v="4.7610000000000001"/>
    <n v="3.7521441000000006"/>
    <s v="Regular Air"/>
    <x v="5"/>
    <s v="Consumer"/>
    <x v="0"/>
    <x v="0"/>
    <s v="Small Pack"/>
    <d v="2009-05-02T00:00:00"/>
  </r>
  <r>
    <n v="39015"/>
    <x v="574"/>
    <x v="2"/>
    <s v="Medium"/>
    <n v="13"/>
    <n v="402.78000000000003"/>
    <n v="5236.1400000000003"/>
    <n v="12.06"/>
    <n v="5248.2000000000007"/>
    <n v="5.3265000000000002"/>
    <n v="278.90299710000005"/>
    <s v="Delivery Truck"/>
    <x v="1"/>
    <s v="Corporate"/>
    <x v="1"/>
    <x v="11"/>
    <s v="Jumbo Box"/>
    <d v="2009-12-06T00:00:00"/>
  </r>
  <r>
    <n v="25926"/>
    <x v="92"/>
    <x v="6"/>
    <s v="High"/>
    <n v="20"/>
    <n v="165.01079999999999"/>
    <n v="3300.2159999999999"/>
    <n v="69.64"/>
    <n v="3369.8559999999998"/>
    <n v="4.7610000000000001"/>
    <n v="157.12328375999999"/>
    <s v="Delivery Truck"/>
    <x v="6"/>
    <s v="Corporate"/>
    <x v="0"/>
    <x v="9"/>
    <s v="Jumbo Box"/>
    <d v="2009-11-21T00:00:00"/>
  </r>
  <r>
    <n v="40165"/>
    <x v="697"/>
    <x v="0"/>
    <s v="High"/>
    <n v="50"/>
    <n v="8.4272000000000009"/>
    <n v="421.36"/>
    <n v="4.5"/>
    <n v="425.86"/>
    <n v="3.5455000000000001"/>
    <n v="14.939318800000001"/>
    <s v="Regular Air"/>
    <x v="4"/>
    <s v="Consumer"/>
    <x v="2"/>
    <x v="16"/>
    <s v="Small Box"/>
    <d v="2011-03-05T00:00:00"/>
  </r>
  <r>
    <n v="30144"/>
    <x v="698"/>
    <x v="8"/>
    <s v="Low"/>
    <n v="25"/>
    <n v="220.13560000000001"/>
    <n v="5503.39"/>
    <n v="69.64"/>
    <n v="5573.0300000000007"/>
    <n v="4.7610000000000001"/>
    <n v="262.01639790000002"/>
    <s v="Delivery Truck"/>
    <x v="1"/>
    <s v="Small Business"/>
    <x v="0"/>
    <x v="9"/>
    <s v="Jumbo Box"/>
    <d v="2011-08-11T00:00:00"/>
  </r>
  <r>
    <n v="40006"/>
    <x v="35"/>
    <x v="5"/>
    <s v="Not Specified"/>
    <n v="48"/>
    <n v="2.9497916666666666"/>
    <n v="141.59"/>
    <n v="0.7"/>
    <n v="142.29"/>
    <n v="3.5455000000000001"/>
    <n v="5.0200734500000008"/>
    <s v="Regular Air"/>
    <x v="5"/>
    <s v="Corporate"/>
    <x v="2"/>
    <x v="2"/>
    <s v="Wrap Bag"/>
    <d v="2009-06-16T00:00:00"/>
  </r>
  <r>
    <n v="16993"/>
    <x v="514"/>
    <x v="6"/>
    <s v="Medium"/>
    <n v="8"/>
    <n v="172.98987500000001"/>
    <n v="1383.9190000000001"/>
    <n v="2.5"/>
    <n v="1386.4190000000001"/>
    <n v="5.3265000000000002"/>
    <n v="73.71444553500001"/>
    <s v="Regular Air"/>
    <x v="10"/>
    <s v="Small Business"/>
    <x v="1"/>
    <x v="1"/>
    <s v="Small Box"/>
    <d v="2011-11-16T00:00:00"/>
  </r>
  <r>
    <n v="57984"/>
    <x v="699"/>
    <x v="7"/>
    <s v="High"/>
    <n v="20"/>
    <n v="591.47"/>
    <n v="11829.4"/>
    <n v="24.49"/>
    <n v="11853.89"/>
    <n v="5.3265000000000002"/>
    <n v="630.09299099999998"/>
    <s v="Regular Air"/>
    <x v="6"/>
    <s v="Home Office"/>
    <x v="1"/>
    <x v="8"/>
    <s v="Large Box"/>
    <d v="2010-10-04T00:00:00"/>
  </r>
  <r>
    <n v="28738"/>
    <x v="511"/>
    <x v="8"/>
    <s v="Medium"/>
    <n v="2"/>
    <n v="11.77"/>
    <n v="23.54"/>
    <n v="6.19"/>
    <n v="29.73"/>
    <n v="3.5455000000000001"/>
    <n v="0.83461069999999993"/>
    <s v="Regular Air"/>
    <x v="10"/>
    <s v="Small Business"/>
    <x v="2"/>
    <x v="6"/>
    <s v="Small Box"/>
    <d v="2012-08-12T00:00:00"/>
  </r>
  <r>
    <n v="32192"/>
    <x v="81"/>
    <x v="9"/>
    <s v="Not Specified"/>
    <n v="4"/>
    <n v="39.814"/>
    <n v="159.256"/>
    <n v="2.5"/>
    <n v="161.756"/>
    <n v="5.3265000000000002"/>
    <n v="8.4827708400000006"/>
    <s v="Regular Air"/>
    <x v="5"/>
    <s v="Small Business"/>
    <x v="1"/>
    <x v="1"/>
    <s v="Small Box"/>
    <d v="2012-02-18T00:00:00"/>
  </r>
  <r>
    <n v="38561"/>
    <x v="700"/>
    <x v="8"/>
    <s v="Critical"/>
    <n v="19"/>
    <n v="8.9157894736842103"/>
    <n v="169.4"/>
    <n v="7.29"/>
    <n v="176.69"/>
    <n v="4.7610000000000001"/>
    <n v="8.0651340000000005"/>
    <s v="Regular Air"/>
    <x v="6"/>
    <s v="Home Office"/>
    <x v="0"/>
    <x v="0"/>
    <s v="Small Pack"/>
    <d v="2011-09-01T00:00:00"/>
  </r>
  <r>
    <n v="24647"/>
    <x v="569"/>
    <x v="5"/>
    <s v="Not Specified"/>
    <n v="34"/>
    <n v="7.0894117647058819"/>
    <n v="241.04"/>
    <n v="5.14"/>
    <n v="246.17999999999998"/>
    <n v="3.5455000000000001"/>
    <n v="8.5460732000000004"/>
    <s v="Express Air"/>
    <x v="4"/>
    <s v="Corporate"/>
    <x v="2"/>
    <x v="5"/>
    <s v="Small Box"/>
    <d v="2009-06-05T00:00:00"/>
  </r>
  <r>
    <n v="27330"/>
    <x v="109"/>
    <x v="10"/>
    <s v="Low"/>
    <n v="30"/>
    <n v="420.03300000000002"/>
    <n v="12600.99"/>
    <n v="14.7"/>
    <n v="12615.69"/>
    <n v="5.3265000000000002"/>
    <n v="671.19173234999994"/>
    <s v="Delivery Truck"/>
    <x v="0"/>
    <s v="Home Office"/>
    <x v="1"/>
    <x v="11"/>
    <s v="Jumbo Drum"/>
    <d v="2009-09-25T00:00:00"/>
  </r>
  <r>
    <n v="30564"/>
    <x v="9"/>
    <x v="9"/>
    <s v="Critical"/>
    <n v="20"/>
    <n v="30.319925000000001"/>
    <n v="606.39850000000001"/>
    <n v="5.99"/>
    <n v="612.38850000000002"/>
    <n v="5.3265000000000002"/>
    <n v="32.299816102500003"/>
    <s v="Regular Air"/>
    <x v="6"/>
    <s v="Home Office"/>
    <x v="1"/>
    <x v="1"/>
    <s v="Wrap Bag"/>
    <d v="2009-02-27T00:00:00"/>
  </r>
  <r>
    <n v="37537"/>
    <x v="522"/>
    <x v="3"/>
    <s v="Low"/>
    <n v="4"/>
    <n v="309.76499999999999"/>
    <n v="1239.06"/>
    <n v="48.8"/>
    <n v="1287.8599999999999"/>
    <n v="4.7610000000000001"/>
    <n v="58.991646599999996"/>
    <s v="Delivery Truck"/>
    <x v="0"/>
    <s v="Corporate"/>
    <x v="0"/>
    <x v="3"/>
    <s v="Jumbo Drum"/>
    <d v="2009-01-02T00:00:00"/>
  </r>
  <r>
    <n v="19813"/>
    <x v="701"/>
    <x v="0"/>
    <s v="Critical"/>
    <n v="29"/>
    <n v="37.879517241379311"/>
    <n v="1098.5060000000001"/>
    <n v="2.5"/>
    <n v="1101.0060000000001"/>
    <n v="5.3265000000000002"/>
    <n v="58.511922090000006"/>
    <s v="Regular Air"/>
    <x v="0"/>
    <s v="Home Office"/>
    <x v="1"/>
    <x v="1"/>
    <s v="Small Box"/>
    <d v="2010-03-03T00:00:00"/>
  </r>
  <r>
    <n v="56197"/>
    <x v="420"/>
    <x v="4"/>
    <s v="High"/>
    <n v="45"/>
    <n v="178.10275555555555"/>
    <n v="8014.6239999999998"/>
    <n v="32.479999999999997"/>
    <n v="8047.1039999999994"/>
    <n v="4.7610000000000001"/>
    <n v="381.57624863999996"/>
    <s v="Delivery Truck"/>
    <x v="6"/>
    <s v="Consumer"/>
    <x v="0"/>
    <x v="9"/>
    <s v="Jumbo Box"/>
    <d v="2009-05-11T00:00:00"/>
  </r>
  <r>
    <n v="41574"/>
    <x v="328"/>
    <x v="10"/>
    <s v="High"/>
    <n v="23"/>
    <n v="12.34"/>
    <n v="283.82"/>
    <n v="5.81"/>
    <n v="289.63"/>
    <n v="3.5455000000000001"/>
    <n v="10.0628381"/>
    <s v="Regular Air"/>
    <x v="0"/>
    <s v="Corporate"/>
    <x v="2"/>
    <x v="2"/>
    <s v="Small Pack"/>
    <d v="2010-09-22T00:00:00"/>
  </r>
  <r>
    <n v="12067"/>
    <x v="23"/>
    <x v="9"/>
    <s v="Critical"/>
    <n v="6"/>
    <n v="9.8066666666666666"/>
    <n v="58.84"/>
    <n v="3.72"/>
    <n v="62.56"/>
    <n v="4.7610000000000001"/>
    <n v="2.8013724"/>
    <s v="Regular Air"/>
    <x v="6"/>
    <s v="Small Business"/>
    <x v="0"/>
    <x v="0"/>
    <s v="Small Pack"/>
    <d v="2010-02-05T00:00:00"/>
  </r>
  <r>
    <n v="1925"/>
    <x v="702"/>
    <x v="0"/>
    <s v="Critical"/>
    <n v="40"/>
    <n v="22.7455"/>
    <n v="909.82"/>
    <n v="1.99"/>
    <n v="911.81000000000006"/>
    <n v="5.3265000000000002"/>
    <n v="48.461562300000004"/>
    <s v="Regular Air"/>
    <x v="6"/>
    <s v="Corporate"/>
    <x v="1"/>
    <x v="4"/>
    <s v="Small Pack"/>
    <d v="2012-03-06T00:00:00"/>
  </r>
  <r>
    <n v="35558"/>
    <x v="156"/>
    <x v="10"/>
    <s v="Critical"/>
    <n v="2"/>
    <n v="17.440000000000001"/>
    <n v="34.880000000000003"/>
    <n v="8.7799999999999994"/>
    <n v="43.660000000000004"/>
    <n v="4.7610000000000001"/>
    <n v="1.6606368"/>
    <s v="Regular Air"/>
    <x v="7"/>
    <s v="Consumer"/>
    <x v="0"/>
    <x v="0"/>
    <s v="Small Box"/>
    <d v="2009-09-17T00:00:00"/>
  </r>
  <r>
    <n v="53344"/>
    <x v="703"/>
    <x v="9"/>
    <s v="High"/>
    <n v="36"/>
    <n v="5.0541666666666663"/>
    <n v="181.95"/>
    <n v="6.07"/>
    <n v="188.01999999999998"/>
    <n v="3.5455000000000001"/>
    <n v="6.4510372499999997"/>
    <s v="Regular Air"/>
    <x v="0"/>
    <s v="Small Business"/>
    <x v="2"/>
    <x v="6"/>
    <s v="Small Box"/>
    <d v="2010-02-26T00:00:00"/>
  </r>
  <r>
    <n v="29120"/>
    <x v="352"/>
    <x v="4"/>
    <s v="Low"/>
    <n v="21"/>
    <n v="74.09904761904761"/>
    <n v="1556.08"/>
    <n v="26.74"/>
    <n v="1582.82"/>
    <n v="4.7610000000000001"/>
    <n v="74.084968799999999"/>
    <s v="Delivery Truck"/>
    <x v="10"/>
    <s v="Consumer"/>
    <x v="0"/>
    <x v="15"/>
    <s v="Jumbo Box"/>
    <d v="2010-05-17T00:00:00"/>
  </r>
  <r>
    <n v="9127"/>
    <x v="331"/>
    <x v="7"/>
    <s v="Not Specified"/>
    <n v="7"/>
    <n v="291.36571428571426"/>
    <n v="2039.56"/>
    <n v="35"/>
    <n v="2074.56"/>
    <n v="3.5455000000000001"/>
    <n v="72.312599800000001"/>
    <s v="Express Air"/>
    <x v="2"/>
    <s v="Corporate"/>
    <x v="2"/>
    <x v="10"/>
    <s v="Large Box"/>
    <d v="2011-10-12T00:00:00"/>
  </r>
  <r>
    <n v="26948"/>
    <x v="180"/>
    <x v="6"/>
    <s v="High"/>
    <n v="21"/>
    <n v="9.6928571428571431"/>
    <n v="203.55"/>
    <n v="2.25"/>
    <n v="205.8"/>
    <n v="3.5455000000000001"/>
    <n v="7.2168652500000006"/>
    <s v="Express Air"/>
    <x v="4"/>
    <s v="Home Office"/>
    <x v="2"/>
    <x v="2"/>
    <s v="Wrap Bag"/>
    <d v="2011-11-23T00:00:00"/>
  </r>
  <r>
    <n v="4134"/>
    <x v="236"/>
    <x v="3"/>
    <s v="Critical"/>
    <n v="23"/>
    <n v="32.952608695652174"/>
    <n v="757.91"/>
    <n v="4"/>
    <n v="761.91"/>
    <n v="5.3265000000000002"/>
    <n v="40.370076150000003"/>
    <s v="Regular Air"/>
    <x v="3"/>
    <s v="Small Business"/>
    <x v="1"/>
    <x v="4"/>
    <s v="Small Box"/>
    <d v="2011-01-11T00:00:00"/>
  </r>
  <r>
    <n v="48704"/>
    <x v="704"/>
    <x v="3"/>
    <s v="High"/>
    <n v="11"/>
    <n v="113.44177272727273"/>
    <n v="1247.8595"/>
    <n v="8.99"/>
    <n v="1256.8495"/>
    <n v="5.3265000000000002"/>
    <n v="66.467236267499999"/>
    <s v="Regular Air"/>
    <x v="6"/>
    <s v="Home Office"/>
    <x v="1"/>
    <x v="1"/>
    <s v="Small Box"/>
    <d v="2012-01-10T00:00:00"/>
  </r>
  <r>
    <n v="17953"/>
    <x v="342"/>
    <x v="8"/>
    <s v="High"/>
    <n v="21"/>
    <n v="70.97904761904762"/>
    <n v="1490.56"/>
    <n v="60"/>
    <n v="1550.56"/>
    <n v="3.5455000000000001"/>
    <n v="52.847804800000006"/>
    <s v="Delivery Truck"/>
    <x v="4"/>
    <s v="Small Business"/>
    <x v="2"/>
    <x v="16"/>
    <s v="Jumbo Drum"/>
    <d v="2012-08-22T00:00:00"/>
  </r>
  <r>
    <n v="22848"/>
    <x v="517"/>
    <x v="2"/>
    <s v="Not Specified"/>
    <n v="4"/>
    <n v="17.04"/>
    <n v="68.16"/>
    <n v="6.5"/>
    <n v="74.66"/>
    <n v="5.3265000000000002"/>
    <n v="3.6305423999999999"/>
    <s v="Regular Air"/>
    <x v="3"/>
    <s v="Home Office"/>
    <x v="1"/>
    <x v="4"/>
    <s v="Small Box"/>
    <d v="2011-12-12T00:00:00"/>
  </r>
  <r>
    <n v="5446"/>
    <x v="549"/>
    <x v="5"/>
    <s v="Low"/>
    <n v="42"/>
    <n v="10.325714285714286"/>
    <n v="433.68"/>
    <n v="4.8"/>
    <n v="438.48"/>
    <n v="3.5455000000000001"/>
    <n v="15.376124400000002"/>
    <s v="Regular Air"/>
    <x v="7"/>
    <s v="Corporate"/>
    <x v="2"/>
    <x v="12"/>
    <s v="Small Box"/>
    <d v="2009-06-27T00:00:00"/>
  </r>
  <r>
    <n v="43269"/>
    <x v="465"/>
    <x v="11"/>
    <s v="Critical"/>
    <n v="16"/>
    <n v="52.696874999999999"/>
    <n v="843.15"/>
    <n v="5.81"/>
    <n v="848.95999999999992"/>
    <n v="3.5455000000000001"/>
    <n v="29.893883249999998"/>
    <s v="Regular Air"/>
    <x v="1"/>
    <s v="Corporate"/>
    <x v="2"/>
    <x v="5"/>
    <s v="Small Box"/>
    <d v="2009-04-12T00:00:00"/>
  </r>
  <r>
    <n v="46534"/>
    <x v="705"/>
    <x v="7"/>
    <s v="High"/>
    <n v="13"/>
    <n v="103.1776923076923"/>
    <n v="1341.31"/>
    <n v="19.989999999999998"/>
    <n v="1361.3"/>
    <n v="5.3265000000000002"/>
    <n v="71.444877149999996"/>
    <s v="Regular Air"/>
    <x v="1"/>
    <s v="Consumer"/>
    <x v="1"/>
    <x v="11"/>
    <s v="Small Box"/>
    <d v="2012-10-05T00:00:00"/>
  </r>
  <r>
    <n v="17312"/>
    <x v="160"/>
    <x v="4"/>
    <s v="Not Specified"/>
    <n v="37"/>
    <n v="6.9875675675675684"/>
    <n v="258.54000000000002"/>
    <n v="7.3"/>
    <n v="265.84000000000003"/>
    <n v="3.5455000000000001"/>
    <n v="9.1665357000000007"/>
    <s v="Regular Air"/>
    <x v="1"/>
    <s v="Home Office"/>
    <x v="2"/>
    <x v="5"/>
    <s v="Small Box"/>
    <d v="2011-05-21T00:00:00"/>
  </r>
  <r>
    <n v="22375"/>
    <x v="706"/>
    <x v="11"/>
    <s v="Not Specified"/>
    <n v="43"/>
    <n v="18.979302325581397"/>
    <n v="816.11"/>
    <n v="9.5399999999999991"/>
    <n v="825.65"/>
    <n v="3.5455000000000001"/>
    <n v="28.93518005"/>
    <s v="Regular Air"/>
    <x v="5"/>
    <s v="Corporate"/>
    <x v="2"/>
    <x v="5"/>
    <s v="Small Box"/>
    <d v="2011-04-08T00:00:00"/>
  </r>
  <r>
    <n v="15202"/>
    <x v="707"/>
    <x v="1"/>
    <s v="High"/>
    <n v="36"/>
    <n v="37.24805555555556"/>
    <n v="1340.93"/>
    <n v="9.1999999999999993"/>
    <n v="1350.13"/>
    <n v="4.7610000000000001"/>
    <n v="63.841677300000001"/>
    <s v="Express Air"/>
    <x v="3"/>
    <s v="Consumer"/>
    <x v="0"/>
    <x v="0"/>
    <s v="Wrap Bag"/>
    <d v="2010-07-11T00:00:00"/>
  </r>
  <r>
    <n v="41702"/>
    <x v="11"/>
    <x v="2"/>
    <s v="Not Specified"/>
    <n v="21"/>
    <n v="158.25904761904764"/>
    <n v="3323.44"/>
    <n v="4"/>
    <n v="3327.44"/>
    <n v="5.3265000000000002"/>
    <n v="177.0230316"/>
    <s v="Regular Air"/>
    <x v="1"/>
    <s v="Corporate"/>
    <x v="1"/>
    <x v="4"/>
    <s v="Small Box"/>
    <d v="2010-12-23T00:00:00"/>
  </r>
  <r>
    <n v="51813"/>
    <x v="122"/>
    <x v="2"/>
    <s v="Not Specified"/>
    <n v="13"/>
    <n v="106.93615384615386"/>
    <n v="1390.17"/>
    <n v="35"/>
    <n v="1425.17"/>
    <n v="3.5455000000000001"/>
    <n v="49.288477350000001"/>
    <s v="Regular Air"/>
    <x v="1"/>
    <s v="Corporate"/>
    <x v="2"/>
    <x v="10"/>
    <s v="Large Box"/>
    <d v="2012-12-23T00:00:00"/>
  </r>
  <r>
    <n v="33287"/>
    <x v="463"/>
    <x v="11"/>
    <s v="Critical"/>
    <n v="44"/>
    <n v="270.55795454545455"/>
    <n v="11904.55"/>
    <n v="28.06"/>
    <n v="11932.609999999999"/>
    <n v="5.3265000000000002"/>
    <n v="634.09585574999994"/>
    <s v="Delivery Truck"/>
    <x v="0"/>
    <s v="Small Business"/>
    <x v="1"/>
    <x v="11"/>
    <s v="Jumbo Drum"/>
    <d v="2011-04-25T00:00:00"/>
  </r>
  <r>
    <n v="10439"/>
    <x v="287"/>
    <x v="0"/>
    <s v="Not Specified"/>
    <n v="30"/>
    <n v="18.987000000000002"/>
    <n v="569.61"/>
    <n v="4"/>
    <n v="573.61"/>
    <n v="5.3265000000000002"/>
    <n v="30.34027665"/>
    <s v="Regular Air"/>
    <x v="5"/>
    <s v="Consumer"/>
    <x v="1"/>
    <x v="4"/>
    <s v="Small Box"/>
    <d v="2012-03-30T00:00:00"/>
  </r>
  <r>
    <n v="26818"/>
    <x v="615"/>
    <x v="3"/>
    <s v="Not Specified"/>
    <n v="23"/>
    <n v="8.8191304347826094"/>
    <n v="202.84"/>
    <n v="5.6"/>
    <n v="208.44"/>
    <n v="3.5455000000000001"/>
    <n v="7.1916922000000003"/>
    <s v="Regular Air"/>
    <x v="4"/>
    <s v="Small Business"/>
    <x v="2"/>
    <x v="6"/>
    <s v="Small Box"/>
    <d v="2012-01-09T00:00:00"/>
  </r>
  <r>
    <n v="41569"/>
    <x v="468"/>
    <x v="1"/>
    <s v="Critical"/>
    <n v="49"/>
    <n v="12.598775510204081"/>
    <n v="617.34"/>
    <n v="6.47"/>
    <n v="623.81000000000006"/>
    <n v="3.5455000000000001"/>
    <n v="21.887789700000003"/>
    <s v="Regular Air"/>
    <x v="1"/>
    <s v="Corporate"/>
    <x v="2"/>
    <x v="5"/>
    <s v="Small Box"/>
    <d v="2010-07-22T00:00:00"/>
  </r>
  <r>
    <n v="27137"/>
    <x v="85"/>
    <x v="2"/>
    <s v="High"/>
    <n v="2"/>
    <n v="30.28125"/>
    <n v="60.5625"/>
    <n v="1.1000000000000001"/>
    <n v="61.662500000000001"/>
    <n v="5.3265000000000002"/>
    <n v="3.2258615625"/>
    <s v="Regular Air"/>
    <x v="9"/>
    <s v="Small Business"/>
    <x v="1"/>
    <x v="1"/>
    <s v="Small Box"/>
    <d v="2012-01-02T00:00:00"/>
  </r>
  <r>
    <n v="53127"/>
    <x v="708"/>
    <x v="4"/>
    <s v="High"/>
    <n v="50"/>
    <n v="37.8658"/>
    <n v="1893.29"/>
    <n v="2.99"/>
    <n v="1896.28"/>
    <n v="3.5455000000000001"/>
    <n v="67.126596950000007"/>
    <s v="Regular Air"/>
    <x v="1"/>
    <s v="Consumer"/>
    <x v="2"/>
    <x v="6"/>
    <s v="Small Box"/>
    <d v="2011-05-12T00:00:00"/>
  </r>
  <r>
    <n v="44768"/>
    <x v="208"/>
    <x v="4"/>
    <s v="Not Specified"/>
    <n v="45"/>
    <n v="371.10133333333334"/>
    <n v="16699.560000000001"/>
    <n v="58.92"/>
    <n v="16758.48"/>
    <n v="4.7610000000000001"/>
    <n v="795.06605160000004"/>
    <s v="Delivery Truck"/>
    <x v="1"/>
    <s v="Corporate"/>
    <x v="0"/>
    <x v="3"/>
    <s v="Jumbo Drum"/>
    <d v="2012-05-27T00:00:00"/>
  </r>
  <r>
    <n v="19974"/>
    <x v="709"/>
    <x v="6"/>
    <s v="High"/>
    <n v="22"/>
    <n v="12.155909090909091"/>
    <n v="267.43"/>
    <n v="6.13"/>
    <n v="273.56"/>
    <n v="3.5455000000000001"/>
    <n v="9.4817306500000011"/>
    <s v="Regular Air"/>
    <x v="6"/>
    <s v="Corporate"/>
    <x v="2"/>
    <x v="10"/>
    <s v="Small Box"/>
    <d v="2010-11-05T00:00:00"/>
  </r>
  <r>
    <n v="38723"/>
    <x v="710"/>
    <x v="10"/>
    <s v="Critical"/>
    <n v="39"/>
    <n v="67.105897435897433"/>
    <n v="2617.13"/>
    <n v="6.88"/>
    <n v="2624.01"/>
    <n v="3.5455000000000001"/>
    <n v="92.790344149999996"/>
    <s v="Regular Air"/>
    <x v="9"/>
    <s v="Home Office"/>
    <x v="2"/>
    <x v="10"/>
    <s v="Small Box"/>
    <d v="2012-09-22T00:00:00"/>
  </r>
  <r>
    <n v="43203"/>
    <x v="95"/>
    <x v="9"/>
    <s v="Not Specified"/>
    <n v="32"/>
    <n v="7.0362499999999999"/>
    <n v="225.16"/>
    <n v="5.2"/>
    <n v="230.35999999999999"/>
    <n v="3.5455000000000001"/>
    <n v="7.9830478000000005"/>
    <s v="Regular Air"/>
    <x v="2"/>
    <s v="Home Office"/>
    <x v="2"/>
    <x v="5"/>
    <s v="Small Box"/>
    <d v="2012-02-16T00:00:00"/>
  </r>
  <r>
    <n v="16679"/>
    <x v="634"/>
    <x v="6"/>
    <s v="Low"/>
    <n v="29"/>
    <n v="223.51551724137931"/>
    <n v="6481.95"/>
    <n v="43.32"/>
    <n v="6525.2699999999995"/>
    <n v="4.7610000000000001"/>
    <n v="308.6056395"/>
    <s v="Delivery Truck"/>
    <x v="8"/>
    <s v="Small Business"/>
    <x v="0"/>
    <x v="3"/>
    <s v="Jumbo Drum"/>
    <d v="2009-11-13T00:00:00"/>
  </r>
  <r>
    <n v="39521"/>
    <x v="638"/>
    <x v="8"/>
    <s v="Low"/>
    <n v="28"/>
    <n v="4.0125000000000002"/>
    <n v="112.35"/>
    <n v="0.99"/>
    <n v="113.33999999999999"/>
    <n v="3.5455000000000001"/>
    <n v="3.98336925"/>
    <s v="Regular Air"/>
    <x v="10"/>
    <s v="Small Business"/>
    <x v="2"/>
    <x v="13"/>
    <s v="Small Box"/>
    <d v="2009-08-13T00:00:00"/>
  </r>
  <r>
    <n v="1280"/>
    <x v="711"/>
    <x v="3"/>
    <s v="Low"/>
    <n v="40"/>
    <n v="20.681750000000001"/>
    <n v="827.27"/>
    <n v="6.5"/>
    <n v="833.77"/>
    <n v="5.3265000000000002"/>
    <n v="44.06453655"/>
    <s v="Regular Air"/>
    <x v="5"/>
    <s v="Corporate"/>
    <x v="1"/>
    <x v="4"/>
    <s v="Small Box"/>
    <d v="2010-01-10T00:00:00"/>
  </r>
  <r>
    <n v="12999"/>
    <x v="712"/>
    <x v="11"/>
    <s v="High"/>
    <n v="31"/>
    <n v="87.486129032258063"/>
    <n v="2712.07"/>
    <n v="19.989999999999998"/>
    <n v="2732.06"/>
    <n v="3.5455000000000001"/>
    <n v="96.156441850000007"/>
    <s v="Regular Air"/>
    <x v="10"/>
    <s v="Consumer"/>
    <x v="2"/>
    <x v="10"/>
    <s v="Small Box"/>
    <d v="2010-04-04T00:00:00"/>
  </r>
  <r>
    <n v="10658"/>
    <x v="713"/>
    <x v="8"/>
    <s v="Low"/>
    <n v="31"/>
    <n v="8.4690322580645176"/>
    <n v="262.54000000000002"/>
    <n v="1.99"/>
    <n v="264.53000000000003"/>
    <n v="5.3265000000000002"/>
    <n v="13.984193100000002"/>
    <s v="Regular Air"/>
    <x v="3"/>
    <s v="Consumer"/>
    <x v="1"/>
    <x v="4"/>
    <s v="Small Pack"/>
    <d v="2009-08-31T00:00:00"/>
  </r>
  <r>
    <n v="2818"/>
    <x v="714"/>
    <x v="2"/>
    <s v="Medium"/>
    <n v="39"/>
    <n v="15.210512820512822"/>
    <n v="593.21"/>
    <n v="8.99"/>
    <n v="602.20000000000005"/>
    <n v="4.7610000000000001"/>
    <n v="28.242728100000004"/>
    <s v="Regular Air"/>
    <x v="8"/>
    <s v="Corporate"/>
    <x v="0"/>
    <x v="0"/>
    <s v="Small Pack"/>
    <d v="2009-12-12T00:00:00"/>
  </r>
  <r>
    <n v="19686"/>
    <x v="715"/>
    <x v="8"/>
    <s v="Medium"/>
    <n v="11"/>
    <n v="13.879090909090907"/>
    <n v="152.66999999999999"/>
    <n v="4.9800000000000004"/>
    <n v="157.64999999999998"/>
    <n v="3.5455000000000001"/>
    <n v="5.4129148499999999"/>
    <s v="Regular Air"/>
    <x v="2"/>
    <s v="Corporate"/>
    <x v="2"/>
    <x v="6"/>
    <s v="Small Box"/>
    <d v="2010-08-17T00:00:00"/>
  </r>
  <r>
    <n v="14630"/>
    <x v="532"/>
    <x v="7"/>
    <s v="Low"/>
    <n v="17"/>
    <n v="21.384705882352943"/>
    <n v="363.54"/>
    <n v="5.53"/>
    <n v="369.07"/>
    <n v="3.5455000000000001"/>
    <n v="12.889310700000001"/>
    <s v="Regular Air"/>
    <x v="3"/>
    <s v="Corporate"/>
    <x v="2"/>
    <x v="2"/>
    <s v="Small Pack"/>
    <d v="2012-10-16T00:00:00"/>
  </r>
  <r>
    <n v="28995"/>
    <x v="352"/>
    <x v="4"/>
    <s v="High"/>
    <n v="34"/>
    <n v="19.627941176470589"/>
    <n v="667.35"/>
    <n v="8.68"/>
    <n v="676.03"/>
    <n v="3.5455000000000001"/>
    <n v="23.660894250000002"/>
    <s v="Regular Air"/>
    <x v="7"/>
    <s v="Corporate"/>
    <x v="2"/>
    <x v="5"/>
    <s v="Small Box"/>
    <d v="2010-05-13T00:00:00"/>
  </r>
  <r>
    <n v="22848"/>
    <x v="517"/>
    <x v="2"/>
    <s v="Not Specified"/>
    <n v="45"/>
    <n v="131.59422222222221"/>
    <n v="5921.74"/>
    <n v="30"/>
    <n v="5951.74"/>
    <n v="4.7610000000000001"/>
    <n v="281.93404140000001"/>
    <s v="Delivery Truck"/>
    <x v="3"/>
    <s v="Home Office"/>
    <x v="0"/>
    <x v="3"/>
    <s v="Jumbo Drum"/>
    <d v="2011-12-12T00:00:00"/>
  </r>
  <r>
    <n v="36743"/>
    <x v="22"/>
    <x v="10"/>
    <s v="Critical"/>
    <n v="3"/>
    <n v="8.7099999999999991"/>
    <n v="26.13"/>
    <n v="4"/>
    <n v="30.13"/>
    <n v="4.7610000000000001"/>
    <n v="1.2440492999999999"/>
    <s v="Regular Air"/>
    <x v="4"/>
    <s v="Home Office"/>
    <x v="0"/>
    <x v="0"/>
    <s v="Wrap Bag"/>
    <d v="2012-09-09T00:00:00"/>
  </r>
  <r>
    <n v="36929"/>
    <x v="312"/>
    <x v="4"/>
    <s v="Low"/>
    <n v="37"/>
    <n v="35.856486486486489"/>
    <n v="1326.69"/>
    <n v="8.74"/>
    <n v="1335.43"/>
    <n v="3.5455000000000001"/>
    <n v="47.037793950000008"/>
    <s v="Regular Air"/>
    <x v="1"/>
    <s v="Small Business"/>
    <x v="2"/>
    <x v="10"/>
    <s v="Small Box"/>
    <d v="2012-05-29T00:00:00"/>
  </r>
  <r>
    <n v="25638"/>
    <x v="684"/>
    <x v="8"/>
    <s v="High"/>
    <n v="31"/>
    <n v="5.2867741935483865"/>
    <n v="163.89"/>
    <n v="4.93"/>
    <n v="168.82"/>
    <n v="5.3265000000000002"/>
    <n v="8.7296008499999989"/>
    <s v="Regular Air"/>
    <x v="8"/>
    <s v="Corporate"/>
    <x v="1"/>
    <x v="4"/>
    <s v="Small Pack"/>
    <d v="2009-08-07T00:00:00"/>
  </r>
  <r>
    <n v="47041"/>
    <x v="158"/>
    <x v="11"/>
    <s v="Not Specified"/>
    <n v="35"/>
    <n v="4.4000000000000004"/>
    <n v="154"/>
    <n v="1.93"/>
    <n v="155.93"/>
    <n v="3.5455000000000001"/>
    <n v="5.4600700000000009"/>
    <s v="Regular Air"/>
    <x v="1"/>
    <s v="Home Office"/>
    <x v="2"/>
    <x v="2"/>
    <s v="Wrap Bag"/>
    <d v="2012-04-03T00:00:00"/>
  </r>
  <r>
    <n v="8997"/>
    <x v="625"/>
    <x v="1"/>
    <s v="Low"/>
    <n v="20"/>
    <n v="6.0149999999999997"/>
    <n v="120.3"/>
    <n v="1.2"/>
    <n v="121.5"/>
    <n v="3.5455000000000001"/>
    <n v="4.2652364999999994"/>
    <s v="Regular Air"/>
    <x v="5"/>
    <s v="Small Business"/>
    <x v="2"/>
    <x v="2"/>
    <s v="Wrap Bag"/>
    <d v="2009-07-10T00:00:00"/>
  </r>
  <r>
    <n v="37825"/>
    <x v="716"/>
    <x v="1"/>
    <s v="Low"/>
    <n v="44"/>
    <n v="11.477499999999999"/>
    <n v="505.01"/>
    <n v="4.9800000000000004"/>
    <n v="509.99"/>
    <n v="3.5455000000000001"/>
    <n v="17.905129549999998"/>
    <s v="Regular Air"/>
    <x v="6"/>
    <s v="Home Office"/>
    <x v="2"/>
    <x v="16"/>
    <s v="Small Box"/>
    <d v="2009-07-24T00:00:00"/>
  </r>
  <r>
    <n v="2853"/>
    <x v="256"/>
    <x v="4"/>
    <s v="High"/>
    <n v="25"/>
    <n v="170.14599999999999"/>
    <n v="4253.6499999999996"/>
    <n v="19.989999999999998"/>
    <n v="4273.6399999999994"/>
    <n v="3.5455000000000001"/>
    <n v="150.81316074999998"/>
    <s v="Express Air"/>
    <x v="3"/>
    <s v="Consumer"/>
    <x v="2"/>
    <x v="10"/>
    <s v="Small Box"/>
    <d v="2009-05-07T00:00:00"/>
  </r>
  <r>
    <n v="20743"/>
    <x v="717"/>
    <x v="2"/>
    <s v="High"/>
    <n v="39"/>
    <n v="5.9284615384615389"/>
    <n v="231.21"/>
    <n v="8.16"/>
    <n v="239.37"/>
    <n v="3.5455000000000001"/>
    <n v="8.1975505500000008"/>
    <s v="Express Air"/>
    <x v="5"/>
    <s v="Consumer"/>
    <x v="2"/>
    <x v="5"/>
    <s v="Small Box"/>
    <d v="2011-12-16T00:00:00"/>
  </r>
  <r>
    <n v="44196"/>
    <x v="20"/>
    <x v="8"/>
    <s v="Not Specified"/>
    <n v="10"/>
    <n v="5.6909999999999998"/>
    <n v="56.91"/>
    <n v="2.04"/>
    <n v="58.949999999999996"/>
    <n v="3.5455000000000001"/>
    <n v="2.0177440500000001"/>
    <s v="Regular Air"/>
    <x v="8"/>
    <s v="Corporate"/>
    <x v="2"/>
    <x v="5"/>
    <s v="Wrap Bag"/>
    <d v="2009-08-24T00:00:00"/>
  </r>
  <r>
    <n v="19777"/>
    <x v="718"/>
    <x v="7"/>
    <s v="Not Specified"/>
    <n v="24"/>
    <n v="136.19797916666667"/>
    <n v="3268.7514999999999"/>
    <n v="8.08"/>
    <n v="3276.8314999999998"/>
    <n v="5.3265000000000002"/>
    <n v="174.11004864750001"/>
    <s v="Regular Air"/>
    <x v="1"/>
    <s v="Corporate"/>
    <x v="1"/>
    <x v="1"/>
    <s v="Small Box"/>
    <d v="2012-10-21T00:00:00"/>
  </r>
  <r>
    <n v="24737"/>
    <x v="574"/>
    <x v="2"/>
    <s v="High"/>
    <n v="3"/>
    <n v="183.30666666666664"/>
    <n v="549.91999999999996"/>
    <n v="26.2"/>
    <n v="576.12"/>
    <n v="4.7610000000000001"/>
    <n v="26.181691199999999"/>
    <s v="Delivery Truck"/>
    <x v="0"/>
    <s v="Small Business"/>
    <x v="0"/>
    <x v="3"/>
    <s v="Jumbo Drum"/>
    <d v="2009-12-09T00:00:00"/>
  </r>
  <r>
    <n v="57253"/>
    <x v="719"/>
    <x v="3"/>
    <s v="Critical"/>
    <n v="49"/>
    <n v="4.9040816326530612"/>
    <n v="240.3"/>
    <n v="5.68"/>
    <n v="245.98000000000002"/>
    <n v="4.7610000000000001"/>
    <n v="11.440683000000002"/>
    <s v="Regular Air"/>
    <x v="1"/>
    <s v="Consumer"/>
    <x v="0"/>
    <x v="9"/>
    <s v="Jumbo Box"/>
    <d v="2009-01-06T00:00:00"/>
  </r>
  <r>
    <n v="39783"/>
    <x v="710"/>
    <x v="10"/>
    <s v="Not Specified"/>
    <n v="29"/>
    <n v="3.2586206896551726"/>
    <n v="94.5"/>
    <n v="0.5"/>
    <n v="95"/>
    <n v="3.5455000000000001"/>
    <n v="3.3504975000000004"/>
    <s v="Regular Air"/>
    <x v="0"/>
    <s v="Corporate"/>
    <x v="2"/>
    <x v="13"/>
    <s v="Small Box"/>
    <d v="2012-09-21T00:00:00"/>
  </r>
  <r>
    <n v="4099"/>
    <x v="342"/>
    <x v="8"/>
    <s v="Critical"/>
    <n v="4"/>
    <n v="11.965"/>
    <n v="47.86"/>
    <n v="7.29"/>
    <n v="55.15"/>
    <n v="4.7610000000000001"/>
    <n v="2.2786146"/>
    <s v="Regular Air"/>
    <x v="3"/>
    <s v="Consumer"/>
    <x v="0"/>
    <x v="0"/>
    <s v="Small Pack"/>
    <d v="2012-08-21T00:00:00"/>
  </r>
  <r>
    <n v="38884"/>
    <x v="720"/>
    <x v="8"/>
    <s v="High"/>
    <n v="47"/>
    <n v="5.4468085106382977"/>
    <n v="256"/>
    <n v="5.66"/>
    <n v="261.66000000000003"/>
    <n v="3.5455000000000001"/>
    <n v="9.0764800000000001"/>
    <s v="Regular Air"/>
    <x v="2"/>
    <s v="Consumer"/>
    <x v="2"/>
    <x v="5"/>
    <s v="Small Box"/>
    <d v="2012-08-18T00:00:00"/>
  </r>
  <r>
    <n v="33699"/>
    <x v="191"/>
    <x v="1"/>
    <s v="Low"/>
    <n v="18"/>
    <n v="16.114999999999998"/>
    <n v="290.07"/>
    <n v="7.04"/>
    <n v="297.11"/>
    <n v="3.5455000000000001"/>
    <n v="10.284431850000001"/>
    <s v="Regular Air"/>
    <x v="9"/>
    <s v="Small Business"/>
    <x v="2"/>
    <x v="10"/>
    <s v="Small Box"/>
    <d v="2009-08-02T00:00:00"/>
  </r>
  <r>
    <n v="960"/>
    <x v="721"/>
    <x v="10"/>
    <s v="Medium"/>
    <n v="46"/>
    <n v="13.173260869565217"/>
    <n v="605.97"/>
    <n v="6.85"/>
    <n v="612.82000000000005"/>
    <n v="4.7610000000000001"/>
    <n v="28.850231700000005"/>
    <s v="Regular Air"/>
    <x v="1"/>
    <s v="Consumer"/>
    <x v="0"/>
    <x v="0"/>
    <s v="Wrap Bag"/>
    <d v="2009-09-21T00:00:00"/>
  </r>
  <r>
    <n v="22404"/>
    <x v="722"/>
    <x v="6"/>
    <s v="Low"/>
    <n v="35"/>
    <n v="207.56114285714287"/>
    <n v="7264.64"/>
    <n v="18.059999999999999"/>
    <n v="7282.7000000000007"/>
    <n v="4.7610000000000001"/>
    <n v="345.86951040000002"/>
    <s v="Regular Air"/>
    <x v="6"/>
    <s v="Home Office"/>
    <x v="0"/>
    <x v="3"/>
    <s v="Large Box"/>
    <d v="2010-11-23T00:00:00"/>
  </r>
  <r>
    <n v="23140"/>
    <x v="723"/>
    <x v="9"/>
    <s v="High"/>
    <n v="16"/>
    <n v="7.2931249999999999"/>
    <n v="116.69"/>
    <n v="2.35"/>
    <n v="119.03999999999999"/>
    <n v="3.5455000000000001"/>
    <n v="4.1372439500000002"/>
    <s v="Regular Air"/>
    <x v="6"/>
    <s v="Home Office"/>
    <x v="2"/>
    <x v="2"/>
    <s v="Wrap Bag"/>
    <d v="2012-02-08T00:00:00"/>
  </r>
  <r>
    <n v="130"/>
    <x v="179"/>
    <x v="4"/>
    <s v="High"/>
    <n v="23"/>
    <n v="10.280869565217392"/>
    <n v="236.46"/>
    <n v="9.4499999999999993"/>
    <n v="245.91"/>
    <n v="3.5455000000000001"/>
    <n v="8.3836893000000003"/>
    <s v="Regular Air"/>
    <x v="6"/>
    <s v="Corporate"/>
    <x v="2"/>
    <x v="10"/>
    <s v="Small Box"/>
    <d v="2012-05-10T00:00:00"/>
  </r>
  <r>
    <n v="14883"/>
    <x v="724"/>
    <x v="4"/>
    <s v="Low"/>
    <n v="47"/>
    <n v="109.07272340425531"/>
    <n v="5126.4179999999997"/>
    <n v="2.5"/>
    <n v="5128.9179999999997"/>
    <n v="5.3265000000000002"/>
    <n v="273.05865476999998"/>
    <s v="Regular Air"/>
    <x v="5"/>
    <s v="Corporate"/>
    <x v="1"/>
    <x v="1"/>
    <s v="Small Box"/>
    <d v="2011-05-15T00:00:00"/>
  </r>
  <r>
    <n v="35908"/>
    <x v="673"/>
    <x v="2"/>
    <s v="Not Specified"/>
    <n v="45"/>
    <n v="11.761777777777777"/>
    <n v="529.28"/>
    <n v="4.8099999999999996"/>
    <n v="534.08999999999992"/>
    <n v="3.5455000000000001"/>
    <n v="18.765622399999998"/>
    <s v="Express Air"/>
    <x v="1"/>
    <s v="Small Business"/>
    <x v="2"/>
    <x v="10"/>
    <s v="Small Box"/>
    <d v="2010-12-13T00:00:00"/>
  </r>
  <r>
    <n v="37380"/>
    <x v="725"/>
    <x v="11"/>
    <s v="Critical"/>
    <n v="42"/>
    <n v="3.5997619047619045"/>
    <n v="151.19"/>
    <n v="1.43"/>
    <n v="152.62"/>
    <n v="3.5455000000000001"/>
    <n v="5.3604414499999997"/>
    <s v="Regular Air"/>
    <x v="0"/>
    <s v="Home Office"/>
    <x v="2"/>
    <x v="14"/>
    <s v="Wrap Bag"/>
    <d v="2011-04-02T00:00:00"/>
  </r>
  <r>
    <n v="51202"/>
    <x v="181"/>
    <x v="11"/>
    <s v="High"/>
    <n v="34"/>
    <n v="5.013529411764706"/>
    <n v="170.46"/>
    <n v="5.66"/>
    <n v="176.12"/>
    <n v="3.5455000000000001"/>
    <n v="6.0436593000000007"/>
    <s v="Regular Air"/>
    <x v="10"/>
    <s v="Small Business"/>
    <x v="2"/>
    <x v="5"/>
    <s v="Small Box"/>
    <d v="2012-04-14T00:00:00"/>
  </r>
  <r>
    <n v="39076"/>
    <x v="714"/>
    <x v="2"/>
    <s v="Critical"/>
    <n v="41"/>
    <n v="5.4304878048780489"/>
    <n v="222.65"/>
    <n v="6.26"/>
    <n v="228.91"/>
    <n v="3.5455000000000001"/>
    <n v="7.8940557499999997"/>
    <s v="Regular Air"/>
    <x v="4"/>
    <s v="Corporate"/>
    <x v="2"/>
    <x v="5"/>
    <s v="Small Box"/>
    <d v="2009-12-12T00:00:00"/>
  </r>
  <r>
    <n v="38274"/>
    <x v="726"/>
    <x v="5"/>
    <s v="High"/>
    <n v="27"/>
    <n v="44.428518518518516"/>
    <n v="1199.57"/>
    <n v="16.36"/>
    <n v="1215.9299999999998"/>
    <n v="3.5455000000000001"/>
    <n v="42.530754349999995"/>
    <s v="Regular Air"/>
    <x v="1"/>
    <s v="Consumer"/>
    <x v="2"/>
    <x v="10"/>
    <s v="Small Box"/>
    <d v="2011-06-12T00:00:00"/>
  </r>
  <r>
    <n v="26407"/>
    <x v="727"/>
    <x v="5"/>
    <s v="Critical"/>
    <n v="16"/>
    <n v="124.10584375000001"/>
    <n v="1985.6935000000001"/>
    <n v="8.99"/>
    <n v="1994.6835000000001"/>
    <n v="5.3265000000000002"/>
    <n v="105.76796427750001"/>
    <s v="Regular Air"/>
    <x v="4"/>
    <s v="Home Office"/>
    <x v="1"/>
    <x v="1"/>
    <s v="Small Box"/>
    <d v="2012-06-20T00:00:00"/>
  </r>
  <r>
    <n v="20262"/>
    <x v="728"/>
    <x v="2"/>
    <s v="Not Specified"/>
    <n v="27"/>
    <n v="24.157037037037039"/>
    <n v="652.24"/>
    <n v="8.99"/>
    <n v="661.23"/>
    <n v="4.7610000000000001"/>
    <n v="31.053146399999999"/>
    <s v="Regular Air"/>
    <x v="1"/>
    <s v="Home Office"/>
    <x v="0"/>
    <x v="0"/>
    <s v="Small Pack"/>
    <d v="2009-12-26T00:00:00"/>
  </r>
  <r>
    <n v="19911"/>
    <x v="729"/>
    <x v="7"/>
    <s v="High"/>
    <n v="43"/>
    <n v="24.527906976744188"/>
    <n v="1054.7"/>
    <n v="5.37"/>
    <n v="1060.07"/>
    <n v="3.5455000000000001"/>
    <n v="37.394388500000005"/>
    <s v="Regular Air"/>
    <x v="6"/>
    <s v="Consumer"/>
    <x v="2"/>
    <x v="16"/>
    <s v="Medium Box"/>
    <d v="2011-10-07T00:00:00"/>
  </r>
  <r>
    <n v="46884"/>
    <x v="730"/>
    <x v="3"/>
    <s v="Medium"/>
    <n v="18"/>
    <n v="7.2283333333333344"/>
    <n v="130.11000000000001"/>
    <n v="1.39"/>
    <n v="131.5"/>
    <n v="3.5455000000000001"/>
    <n v="4.6130500500000009"/>
    <s v="Regular Air"/>
    <x v="6"/>
    <s v="Corporate"/>
    <x v="2"/>
    <x v="12"/>
    <s v="Small Box"/>
    <d v="2009-01-19T00:00:00"/>
  </r>
  <r>
    <n v="59233"/>
    <x v="731"/>
    <x v="8"/>
    <s v="High"/>
    <n v="30"/>
    <n v="13.239000000000001"/>
    <n v="397.17"/>
    <n v="5"/>
    <n v="402.17"/>
    <n v="4.7610000000000001"/>
    <n v="18.9092637"/>
    <s v="Express Air"/>
    <x v="0"/>
    <s v="Corporate"/>
    <x v="0"/>
    <x v="0"/>
    <s v="Small Pack"/>
    <d v="2010-08-20T00:00:00"/>
  </r>
  <r>
    <n v="11779"/>
    <x v="732"/>
    <x v="5"/>
    <s v="Not Specified"/>
    <n v="43"/>
    <n v="10.533255813953488"/>
    <n v="452.93"/>
    <n v="6.5"/>
    <n v="459.43"/>
    <n v="5.3265000000000002"/>
    <n v="24.12531645"/>
    <s v="Regular Air"/>
    <x v="4"/>
    <s v="Consumer"/>
    <x v="1"/>
    <x v="4"/>
    <s v="Small Box"/>
    <d v="2010-06-30T00:00:00"/>
  </r>
  <r>
    <n v="57061"/>
    <x v="350"/>
    <x v="6"/>
    <s v="Low"/>
    <n v="21"/>
    <n v="22.418571428571429"/>
    <n v="470.79"/>
    <n v="15.1"/>
    <n v="485.89000000000004"/>
    <n v="3.5455000000000001"/>
    <n v="16.691859450000003"/>
    <s v="Regular Air"/>
    <x v="4"/>
    <s v="Small Business"/>
    <x v="2"/>
    <x v="6"/>
    <s v="Small Box"/>
    <d v="2009-12-07T00:00:00"/>
  </r>
  <r>
    <n v="41474"/>
    <x v="733"/>
    <x v="11"/>
    <s v="Not Specified"/>
    <n v="50"/>
    <n v="4.5187999999999997"/>
    <n v="225.94"/>
    <n v="2.39"/>
    <n v="228.32999999999998"/>
    <n v="5.3265000000000002"/>
    <n v="12.034694100000001"/>
    <s v="Regular Air"/>
    <x v="1"/>
    <s v="Corporate"/>
    <x v="1"/>
    <x v="4"/>
    <s v="Small Pack"/>
    <d v="2009-04-22T00:00:00"/>
  </r>
  <r>
    <n v="37157"/>
    <x v="263"/>
    <x v="9"/>
    <s v="High"/>
    <n v="39"/>
    <n v="5.4615384615384617"/>
    <n v="213"/>
    <n v="5.0599999999999996"/>
    <n v="218.06"/>
    <n v="3.5455000000000001"/>
    <n v="7.5519150000000002"/>
    <s v="Regular Air"/>
    <x v="10"/>
    <s v="Home Office"/>
    <x v="2"/>
    <x v="5"/>
    <s v="Small Box"/>
    <d v="2010-02-22T00:00:00"/>
  </r>
  <r>
    <n v="21159"/>
    <x v="5"/>
    <x v="5"/>
    <s v="Low"/>
    <n v="5"/>
    <n v="4.056"/>
    <n v="20.28"/>
    <n v="2.0299999999999998"/>
    <n v="22.310000000000002"/>
    <n v="3.5455000000000001"/>
    <n v="0.71902740000000009"/>
    <s v="Express Air"/>
    <x v="3"/>
    <s v="Consumer"/>
    <x v="2"/>
    <x v="2"/>
    <s v="Wrap Bag"/>
    <d v="2011-06-11T00:00:00"/>
  </r>
  <r>
    <n v="52006"/>
    <x v="302"/>
    <x v="5"/>
    <s v="Medium"/>
    <n v="39"/>
    <n v="10.072051282051282"/>
    <n v="392.81"/>
    <n v="2.89"/>
    <n v="395.7"/>
    <n v="3.5455000000000001"/>
    <n v="13.927078550000001"/>
    <s v="Regular Air"/>
    <x v="1"/>
    <s v="Corporate"/>
    <x v="2"/>
    <x v="2"/>
    <s v="Small Pack"/>
    <d v="2009-06-25T00:00:00"/>
  </r>
  <r>
    <n v="1282"/>
    <x v="240"/>
    <x v="9"/>
    <s v="Not Specified"/>
    <n v="10"/>
    <n v="2.9409999999999998"/>
    <n v="29.41"/>
    <n v="1.34"/>
    <n v="30.75"/>
    <n v="3.5455000000000001"/>
    <n v="1.0427315500000001"/>
    <s v="Regular Air"/>
    <x v="0"/>
    <s v="Home Office"/>
    <x v="2"/>
    <x v="2"/>
    <s v="Wrap Bag"/>
    <d v="2012-02-29T00:00:00"/>
  </r>
  <r>
    <n v="56101"/>
    <x v="734"/>
    <x v="1"/>
    <s v="Not Specified"/>
    <n v="1"/>
    <n v="21.45"/>
    <n v="21.45"/>
    <n v="6.75"/>
    <n v="28.2"/>
    <n v="3.5455000000000001"/>
    <n v="0.76050974999999998"/>
    <s v="Regular Air"/>
    <x v="1"/>
    <s v="Corporate"/>
    <x v="2"/>
    <x v="16"/>
    <s v="Medium Box"/>
    <d v="2010-07-21T00:00:00"/>
  </r>
  <r>
    <n v="30567"/>
    <x v="260"/>
    <x v="3"/>
    <s v="Not Specified"/>
    <n v="14"/>
    <n v="192.20285714285714"/>
    <n v="2690.84"/>
    <n v="68.02"/>
    <n v="2758.86"/>
    <n v="3.5455000000000001"/>
    <n v="95.403732200000007"/>
    <s v="Delivery Truck"/>
    <x v="6"/>
    <s v="Small Business"/>
    <x v="2"/>
    <x v="16"/>
    <s v="Jumbo Drum"/>
    <d v="2009-01-14T00:00:00"/>
  </r>
  <r>
    <n v="45249"/>
    <x v="568"/>
    <x v="6"/>
    <s v="Low"/>
    <n v="24"/>
    <n v="48.149312500000001"/>
    <n v="1155.5835"/>
    <n v="5"/>
    <n v="1160.5835"/>
    <n v="5.3265000000000002"/>
    <n v="61.552155127500001"/>
    <s v="Regular Air"/>
    <x v="8"/>
    <s v="Small Business"/>
    <x v="1"/>
    <x v="1"/>
    <s v="Small Pack"/>
    <d v="2010-12-02T00:00:00"/>
  </r>
  <r>
    <n v="50304"/>
    <x v="552"/>
    <x v="3"/>
    <s v="Critical"/>
    <n v="3"/>
    <n v="24.153333333333332"/>
    <n v="72.459999999999994"/>
    <n v="27.75"/>
    <n v="100.21"/>
    <n v="4.7610000000000001"/>
    <n v="3.4498205999999998"/>
    <s v="Delivery Truck"/>
    <x v="6"/>
    <s v="Corporate"/>
    <x v="0"/>
    <x v="9"/>
    <s v="Jumbo Box"/>
    <d v="2010-02-02T00:00:00"/>
  </r>
  <r>
    <n v="38438"/>
    <x v="735"/>
    <x v="4"/>
    <s v="Critical"/>
    <n v="16"/>
    <n v="38.870624999999997"/>
    <n v="621.92999999999995"/>
    <n v="4"/>
    <n v="625.92999999999995"/>
    <n v="5.3265000000000002"/>
    <n v="33.127101449999998"/>
    <s v="Regular Air"/>
    <x v="5"/>
    <s v="Home Office"/>
    <x v="1"/>
    <x v="4"/>
    <s v="Small Box"/>
    <d v="2011-06-02T00:00:00"/>
  </r>
  <r>
    <n v="59652"/>
    <x v="736"/>
    <x v="3"/>
    <s v="Medium"/>
    <n v="17"/>
    <n v="18.355"/>
    <n v="312.03500000000003"/>
    <n v="0.99"/>
    <n v="313.02500000000003"/>
    <n v="5.3265000000000002"/>
    <n v="16.620544275"/>
    <s v="Regular Air"/>
    <x v="3"/>
    <s v="Home Office"/>
    <x v="1"/>
    <x v="1"/>
    <s v="Small Pack"/>
    <d v="2011-01-29T00:00:00"/>
  </r>
  <r>
    <n v="41956"/>
    <x v="737"/>
    <x v="2"/>
    <s v="Medium"/>
    <n v="16"/>
    <n v="5.3937499999999998"/>
    <n v="86.3"/>
    <n v="4.93"/>
    <n v="91.22999999999999"/>
    <n v="5.3265000000000002"/>
    <n v="4.5967695000000006"/>
    <s v="Regular Air"/>
    <x v="6"/>
    <s v="Home Office"/>
    <x v="1"/>
    <x v="4"/>
    <s v="Small Pack"/>
    <d v="2011-12-14T00:00:00"/>
  </r>
  <r>
    <n v="41991"/>
    <x v="123"/>
    <x v="2"/>
    <s v="Low"/>
    <n v="36"/>
    <n v="49.273888888888884"/>
    <n v="1773.86"/>
    <n v="14.19"/>
    <n v="1788.05"/>
    <n v="4.7610000000000001"/>
    <n v="84.453474599999993"/>
    <s v="Delivery Truck"/>
    <x v="7"/>
    <s v="Corporate"/>
    <x v="0"/>
    <x v="3"/>
    <s v="Jumbo Drum"/>
    <d v="2011-12-23T00:00:00"/>
  </r>
  <r>
    <n v="6785"/>
    <x v="421"/>
    <x v="4"/>
    <s v="Medium"/>
    <n v="7"/>
    <n v="25.90285714285714"/>
    <n v="181.32"/>
    <n v="8.99"/>
    <n v="190.31"/>
    <n v="4.7610000000000001"/>
    <n v="8.6326451999999989"/>
    <s v="Regular Air"/>
    <x v="10"/>
    <s v="Home Office"/>
    <x v="0"/>
    <x v="0"/>
    <s v="Small Pack"/>
    <d v="2012-05-08T00:00:00"/>
  </r>
  <r>
    <n v="11302"/>
    <x v="427"/>
    <x v="0"/>
    <s v="Low"/>
    <n v="10"/>
    <n v="86.665999999999997"/>
    <n v="866.66"/>
    <n v="14"/>
    <n v="880.66"/>
    <n v="5.3265000000000002"/>
    <n v="46.162644900000004"/>
    <s v="Delivery Truck"/>
    <x v="1"/>
    <s v="Home Office"/>
    <x v="1"/>
    <x v="11"/>
    <s v="Jumbo Drum"/>
    <d v="2009-03-03T00:00:00"/>
  </r>
  <r>
    <n v="258"/>
    <x v="441"/>
    <x v="2"/>
    <s v="Critical"/>
    <n v="21"/>
    <n v="7.35"/>
    <n v="154.35"/>
    <n v="8.74"/>
    <n v="163.09"/>
    <n v="3.5455000000000001"/>
    <n v="5.4724792500000001"/>
    <s v="Regular Air"/>
    <x v="9"/>
    <s v="Home Office"/>
    <x v="2"/>
    <x v="5"/>
    <s v="Small Box"/>
    <d v="2010-12-30T00:00:00"/>
  </r>
  <r>
    <n v="21412"/>
    <x v="317"/>
    <x v="1"/>
    <s v="Not Specified"/>
    <n v="28"/>
    <n v="7.2853571428571433"/>
    <n v="203.99"/>
    <n v="4.2300000000000004"/>
    <n v="208.22"/>
    <n v="3.5455000000000001"/>
    <n v="7.2324654500000012"/>
    <s v="Regular Air"/>
    <x v="8"/>
    <s v="Home Office"/>
    <x v="2"/>
    <x v="5"/>
    <s v="Wrap Bag"/>
    <d v="2011-07-14T00:00:00"/>
  </r>
  <r>
    <n v="52487"/>
    <x v="86"/>
    <x v="5"/>
    <s v="Critical"/>
    <n v="17"/>
    <n v="7.2976470588235296"/>
    <n v="124.06"/>
    <n v="2.5"/>
    <n v="126.56"/>
    <n v="3.5455000000000001"/>
    <n v="4.3985473000000006"/>
    <s v="Regular Air"/>
    <x v="8"/>
    <s v="Corporate"/>
    <x v="2"/>
    <x v="12"/>
    <s v="Small Box"/>
    <d v="2009-06-02T00:00:00"/>
  </r>
  <r>
    <n v="11969"/>
    <x v="87"/>
    <x v="3"/>
    <s v="Not Specified"/>
    <n v="9"/>
    <n v="184.672"/>
    <n v="1662.048"/>
    <n v="110.2"/>
    <n v="1772.248"/>
    <n v="4.7610000000000001"/>
    <n v="79.130105279999995"/>
    <s v="Delivery Truck"/>
    <x v="9"/>
    <s v="Consumer"/>
    <x v="0"/>
    <x v="9"/>
    <s v="Jumbo Box"/>
    <d v="2012-01-21T00:00:00"/>
  </r>
  <r>
    <n v="38337"/>
    <x v="738"/>
    <x v="7"/>
    <s v="Medium"/>
    <n v="46"/>
    <n v="2.8456521739130438"/>
    <n v="130.9"/>
    <n v="0.7"/>
    <n v="131.6"/>
    <n v="3.5455000000000001"/>
    <n v="4.6410594999999999"/>
    <s v="Regular Air"/>
    <x v="1"/>
    <s v="Corporate"/>
    <x v="2"/>
    <x v="2"/>
    <s v="Wrap Bag"/>
    <d v="2010-11-02T00:00:00"/>
  </r>
  <r>
    <n v="6625"/>
    <x v="715"/>
    <x v="8"/>
    <s v="High"/>
    <n v="23"/>
    <n v="915.77869565217395"/>
    <n v="21062.91"/>
    <n v="44.55"/>
    <n v="21107.46"/>
    <n v="4.7610000000000001"/>
    <n v="1002.8051451000001"/>
    <s v="Delivery Truck"/>
    <x v="8"/>
    <s v="Corporate"/>
    <x v="0"/>
    <x v="15"/>
    <s v="Jumbo Box"/>
    <d v="2010-08-17T00:00:00"/>
  </r>
  <r>
    <n v="13824"/>
    <x v="739"/>
    <x v="2"/>
    <s v="Low"/>
    <n v="19"/>
    <n v="2.9089473684210527"/>
    <n v="55.27"/>
    <n v="0.5"/>
    <n v="55.77"/>
    <n v="3.5455000000000001"/>
    <n v="1.9595978500000002"/>
    <s v="Regular Air"/>
    <x v="4"/>
    <s v="Home Office"/>
    <x v="2"/>
    <x v="13"/>
    <s v="Small Box"/>
    <d v="2010-01-03T00:00:00"/>
  </r>
  <r>
    <n v="59559"/>
    <x v="740"/>
    <x v="10"/>
    <s v="Critical"/>
    <n v="30"/>
    <n v="13.239000000000001"/>
    <n v="397.17"/>
    <n v="5"/>
    <n v="402.17"/>
    <n v="4.7610000000000001"/>
    <n v="18.9092637"/>
    <s v="Express Air"/>
    <x v="1"/>
    <s v="Home Office"/>
    <x v="0"/>
    <x v="0"/>
    <s v="Small Pack"/>
    <d v="2010-09-17T00:00:00"/>
  </r>
  <r>
    <n v="11332"/>
    <x v="101"/>
    <x v="6"/>
    <s v="Low"/>
    <n v="23"/>
    <n v="53.190413043478259"/>
    <n v="1223.3795"/>
    <n v="5.92"/>
    <n v="1229.2995000000001"/>
    <n v="5.3265000000000002"/>
    <n v="65.163309067500009"/>
    <s v="Express Air"/>
    <x v="0"/>
    <s v="Corporate"/>
    <x v="1"/>
    <x v="1"/>
    <s v="Small Box"/>
    <d v="2009-11-23T00:00:00"/>
  </r>
  <r>
    <n v="6310"/>
    <x v="635"/>
    <x v="4"/>
    <s v="Not Specified"/>
    <n v="27"/>
    <n v="8.0351851851851848"/>
    <n v="216.95"/>
    <n v="7.96"/>
    <n v="224.91"/>
    <n v="4.7610000000000001"/>
    <n v="10.3289895"/>
    <s v="Regular Air"/>
    <x v="5"/>
    <s v="Consumer"/>
    <x v="0"/>
    <x v="0"/>
    <s v="Small Box"/>
    <d v="2009-05-04T00:00:00"/>
  </r>
  <r>
    <n v="40870"/>
    <x v="741"/>
    <x v="2"/>
    <s v="Critical"/>
    <n v="43"/>
    <n v="299.04372093023255"/>
    <n v="12858.88"/>
    <n v="7.18"/>
    <n v="12866.06"/>
    <n v="5.3265000000000002"/>
    <n v="684.9282432"/>
    <s v="Regular Air"/>
    <x v="4"/>
    <s v="Corporate"/>
    <x v="1"/>
    <x v="4"/>
    <s v="Small Box"/>
    <d v="2011-12-11T00:00:00"/>
  </r>
  <r>
    <n v="27109"/>
    <x v="723"/>
    <x v="9"/>
    <s v="Critical"/>
    <n v="48"/>
    <n v="11.212916666666667"/>
    <n v="538.22"/>
    <n v="6.5"/>
    <n v="544.72"/>
    <n v="5.3265000000000002"/>
    <n v="28.668288300000004"/>
    <s v="Regular Air"/>
    <x v="2"/>
    <s v="Consumer"/>
    <x v="1"/>
    <x v="4"/>
    <s v="Small Box"/>
    <d v="2012-02-10T00:00:00"/>
  </r>
  <r>
    <n v="8165"/>
    <x v="742"/>
    <x v="7"/>
    <s v="Low"/>
    <n v="35"/>
    <n v="5.2414285714285711"/>
    <n v="183.45"/>
    <n v="7.44"/>
    <n v="190.89"/>
    <n v="3.5455000000000001"/>
    <n v="6.5042197499999999"/>
    <s v="Regular Air"/>
    <x v="5"/>
    <s v="Corporate"/>
    <x v="2"/>
    <x v="5"/>
    <s v="Small Box"/>
    <d v="2009-10-24T00:00:00"/>
  </r>
  <r>
    <n v="38912"/>
    <x v="268"/>
    <x v="7"/>
    <s v="Low"/>
    <n v="26"/>
    <n v="58.267826923076925"/>
    <n v="1514.9635000000001"/>
    <n v="4.99"/>
    <n v="1519.9535000000001"/>
    <n v="5.3265000000000002"/>
    <n v="80.694530827500017"/>
    <s v="Regular Air"/>
    <x v="12"/>
    <s v="Corporate"/>
    <x v="1"/>
    <x v="1"/>
    <s v="Small Box"/>
    <d v="2012-11-04T00:00:00"/>
  </r>
  <r>
    <n v="1088"/>
    <x v="558"/>
    <x v="4"/>
    <s v="Low"/>
    <n v="13"/>
    <n v="20.693846153846152"/>
    <n v="269.02"/>
    <n v="6.5"/>
    <n v="275.52"/>
    <n v="5.3265000000000002"/>
    <n v="14.329350299999998"/>
    <s v="Regular Air"/>
    <x v="10"/>
    <s v="Consumer"/>
    <x v="1"/>
    <x v="4"/>
    <s v="Small Box"/>
    <d v="2012-05-27T00:00:00"/>
  </r>
  <r>
    <n v="11975"/>
    <x v="743"/>
    <x v="11"/>
    <s v="Critical"/>
    <n v="43"/>
    <n v="4.8990697674418602"/>
    <n v="210.66"/>
    <n v="5.74"/>
    <n v="216.4"/>
    <n v="3.5455000000000001"/>
    <n v="7.4689503000000004"/>
    <s v="Regular Air"/>
    <x v="1"/>
    <s v="Home Office"/>
    <x v="2"/>
    <x v="6"/>
    <s v="Small Box"/>
    <d v="2011-04-15T00:00:00"/>
  </r>
  <r>
    <n v="51395"/>
    <x v="688"/>
    <x v="5"/>
    <s v="Low"/>
    <n v="26"/>
    <n v="3.0084615384615385"/>
    <n v="78.22"/>
    <n v="0.5"/>
    <n v="78.72"/>
    <n v="3.5455000000000001"/>
    <n v="2.7732900999999996"/>
    <s v="Regular Air"/>
    <x v="1"/>
    <s v="Corporate"/>
    <x v="2"/>
    <x v="13"/>
    <s v="Small Box"/>
    <d v="2010-06-14T00:00:00"/>
  </r>
  <r>
    <n v="2790"/>
    <x v="27"/>
    <x v="8"/>
    <s v="High"/>
    <n v="41"/>
    <n v="544.38"/>
    <n v="22319.58"/>
    <n v="49"/>
    <n v="22368.58"/>
    <n v="5.3265000000000002"/>
    <n v="1188.8524287000002"/>
    <s v="Delivery Truck"/>
    <x v="0"/>
    <s v="Home Office"/>
    <x v="1"/>
    <x v="8"/>
    <s v="Jumbo Drum"/>
    <d v="2009-08-20T00:00:00"/>
  </r>
  <r>
    <n v="12837"/>
    <x v="744"/>
    <x v="2"/>
    <s v="Medium"/>
    <n v="50"/>
    <n v="22.004200000000001"/>
    <n v="1100.21"/>
    <n v="1.99"/>
    <n v="1102.2"/>
    <n v="5.3265000000000002"/>
    <n v="58.602685650000005"/>
    <s v="Regular Air"/>
    <x v="4"/>
    <s v="Home Office"/>
    <x v="1"/>
    <x v="4"/>
    <s v="Small Pack"/>
    <d v="2012-12-02T00:00:00"/>
  </r>
  <r>
    <n v="19111"/>
    <x v="745"/>
    <x v="7"/>
    <s v="Low"/>
    <n v="24"/>
    <n v="8.1595833333333339"/>
    <n v="195.83"/>
    <n v="1.99"/>
    <n v="197.82000000000002"/>
    <n v="5.3265000000000002"/>
    <n v="10.430884950000001"/>
    <s v="Regular Air"/>
    <x v="4"/>
    <s v="Consumer"/>
    <x v="1"/>
    <x v="4"/>
    <s v="Small Pack"/>
    <d v="2009-10-09T00:00:00"/>
  </r>
  <r>
    <n v="17058"/>
    <x v="607"/>
    <x v="3"/>
    <s v="High"/>
    <n v="15"/>
    <n v="4.8446666666666669"/>
    <n v="72.67"/>
    <n v="6.72"/>
    <n v="79.39"/>
    <n v="3.5455000000000001"/>
    <n v="2.5765148500000006"/>
    <s v="Regular Air"/>
    <x v="8"/>
    <s v="Home Office"/>
    <x v="2"/>
    <x v="5"/>
    <s v="Small Box"/>
    <d v="2011-01-02T00:00:00"/>
  </r>
  <r>
    <n v="10439"/>
    <x v="287"/>
    <x v="0"/>
    <s v="Not Specified"/>
    <n v="46"/>
    <n v="4.8941304347826087"/>
    <n v="225.13"/>
    <n v="7.24"/>
    <n v="232.37"/>
    <n v="4.7610000000000001"/>
    <n v="10.7184393"/>
    <s v="Express Air"/>
    <x v="5"/>
    <s v="Consumer"/>
    <x v="0"/>
    <x v="0"/>
    <s v="Small Box"/>
    <d v="2012-03-30T00:00:00"/>
  </r>
  <r>
    <n v="31715"/>
    <x v="746"/>
    <x v="3"/>
    <s v="Not Specified"/>
    <n v="24"/>
    <n v="2.6712500000000001"/>
    <n v="64.11"/>
    <n v="0.97"/>
    <n v="65.08"/>
    <n v="3.5455000000000001"/>
    <n v="2.27302005"/>
    <s v="Regular Air"/>
    <x v="9"/>
    <s v="Small Business"/>
    <x v="2"/>
    <x v="2"/>
    <s v="Wrap Bag"/>
    <d v="2009-01-11T00:00:00"/>
  </r>
  <r>
    <n v="47846"/>
    <x v="16"/>
    <x v="8"/>
    <s v="High"/>
    <n v="50"/>
    <n v="110.2764"/>
    <n v="5513.82"/>
    <n v="13.99"/>
    <n v="5527.8099999999995"/>
    <n v="4.7610000000000001"/>
    <n v="262.51297019999998"/>
    <s v="Regular Air"/>
    <x v="7"/>
    <s v="Corporate"/>
    <x v="0"/>
    <x v="0"/>
    <s v="Medium Box"/>
    <d v="2012-08-12T00:00:00"/>
  </r>
  <r>
    <n v="28256"/>
    <x v="747"/>
    <x v="9"/>
    <s v="High"/>
    <n v="19"/>
    <n v="24.599999999999998"/>
    <n v="467.4"/>
    <n v="53.03"/>
    <n v="520.42999999999995"/>
    <n v="3.5455000000000001"/>
    <n v="16.571667000000001"/>
    <s v="Delivery Truck"/>
    <x v="6"/>
    <s v="Corporate"/>
    <x v="2"/>
    <x v="10"/>
    <s v="Jumbo Drum"/>
    <d v="2009-02-23T00:00:00"/>
  </r>
  <r>
    <n v="33445"/>
    <x v="748"/>
    <x v="8"/>
    <s v="Low"/>
    <n v="18"/>
    <n v="98.72"/>
    <n v="1776.96"/>
    <n v="35.840000000000003"/>
    <n v="1812.8"/>
    <n v="4.7610000000000001"/>
    <n v="84.601065599999998"/>
    <s v="Delivery Truck"/>
    <x v="0"/>
    <s v="Small Business"/>
    <x v="0"/>
    <x v="15"/>
    <s v="Jumbo Box"/>
    <d v="2012-08-07T00:00:00"/>
  </r>
  <r>
    <n v="52225"/>
    <x v="653"/>
    <x v="11"/>
    <s v="Critical"/>
    <n v="33"/>
    <n v="55.087878787878793"/>
    <n v="1817.9"/>
    <n v="10.75"/>
    <n v="1828.65"/>
    <n v="3.5455000000000001"/>
    <n v="64.45364450000001"/>
    <s v="Regular Air"/>
    <x v="8"/>
    <s v="Corporate"/>
    <x v="2"/>
    <x v="5"/>
    <s v="Small Box"/>
    <d v="2012-04-13T00:00:00"/>
  </r>
  <r>
    <n v="47303"/>
    <x v="132"/>
    <x v="2"/>
    <s v="Medium"/>
    <n v="7"/>
    <n v="8.1285714285714281"/>
    <n v="56.9"/>
    <n v="1.39"/>
    <n v="58.29"/>
    <n v="3.5455000000000001"/>
    <n v="2.0173894999999997"/>
    <s v="Regular Air"/>
    <x v="1"/>
    <s v="Corporate"/>
    <x v="2"/>
    <x v="12"/>
    <s v="Small Box"/>
    <d v="2011-12-06T00:00:00"/>
  </r>
  <r>
    <n v="45184"/>
    <x v="626"/>
    <x v="5"/>
    <s v="Low"/>
    <n v="10"/>
    <n v="2.6109999999999998"/>
    <n v="26.11"/>
    <n v="0.8"/>
    <n v="26.91"/>
    <n v="3.5455000000000001"/>
    <n v="0.92573004999999997"/>
    <s v="Regular Air"/>
    <x v="1"/>
    <s v="Home Office"/>
    <x v="2"/>
    <x v="14"/>
    <s v="Wrap Bag"/>
    <d v="2010-06-24T00:00:00"/>
  </r>
  <r>
    <n v="7527"/>
    <x v="714"/>
    <x v="2"/>
    <s v="Medium"/>
    <n v="37"/>
    <n v="15.145675675675676"/>
    <n v="560.39"/>
    <n v="3.73"/>
    <n v="564.12"/>
    <n v="4.7610000000000001"/>
    <n v="26.680167900000001"/>
    <s v="Regular Air"/>
    <x v="10"/>
    <s v="Small Business"/>
    <x v="0"/>
    <x v="0"/>
    <s v="Small Pack"/>
    <d v="2009-12-12T00:00:00"/>
  </r>
  <r>
    <n v="16165"/>
    <x v="749"/>
    <x v="1"/>
    <s v="Not Specified"/>
    <n v="24"/>
    <n v="60.52"/>
    <n v="1452.48"/>
    <n v="10.84"/>
    <n v="1463.32"/>
    <n v="4.7610000000000001"/>
    <n v="69.152572800000002"/>
    <s v="Express Air"/>
    <x v="8"/>
    <s v="Small Business"/>
    <x v="0"/>
    <x v="0"/>
    <s v="Medium Box"/>
    <d v="2010-07-23T00:00:00"/>
  </r>
  <r>
    <n v="36647"/>
    <x v="750"/>
    <x v="5"/>
    <s v="High"/>
    <n v="16"/>
    <n v="3.4649999999999999"/>
    <n v="55.44"/>
    <n v="1.32"/>
    <n v="56.76"/>
    <n v="3.5455000000000001"/>
    <n v="1.9656252000000001"/>
    <s v="Regular Air"/>
    <x v="0"/>
    <s v="Consumer"/>
    <x v="2"/>
    <x v="7"/>
    <s v="Wrap Bag"/>
    <d v="2009-07-01T00:00:00"/>
  </r>
  <r>
    <n v="9927"/>
    <x v="533"/>
    <x v="8"/>
    <s v="High"/>
    <n v="44"/>
    <n v="229.26363636363638"/>
    <n v="10087.6"/>
    <n v="18.059999999999999"/>
    <n v="10105.66"/>
    <n v="4.7610000000000001"/>
    <n v="480.27063600000002"/>
    <s v="Regular Air"/>
    <x v="2"/>
    <s v="Corporate"/>
    <x v="0"/>
    <x v="3"/>
    <s v="Large Box"/>
    <d v="2011-08-17T00:00:00"/>
  </r>
  <r>
    <n v="43233"/>
    <x v="242"/>
    <x v="5"/>
    <s v="Critical"/>
    <n v="30"/>
    <n v="6.7826666666666666"/>
    <n v="203.48"/>
    <n v="6.35"/>
    <n v="209.82999999999998"/>
    <n v="3.5455000000000001"/>
    <n v="7.2143834"/>
    <s v="Express Air"/>
    <x v="4"/>
    <s v="Home Office"/>
    <x v="2"/>
    <x v="5"/>
    <s v="Small Box"/>
    <d v="2010-06-21T00:00:00"/>
  </r>
  <r>
    <n v="58084"/>
    <x v="751"/>
    <x v="8"/>
    <s v="Medium"/>
    <n v="3"/>
    <n v="7.1833333333333336"/>
    <n v="21.55"/>
    <n v="0.49"/>
    <n v="22.04"/>
    <n v="3.5455000000000001"/>
    <n v="0.76405525000000007"/>
    <s v="Regular Air"/>
    <x v="0"/>
    <s v="Small Business"/>
    <x v="2"/>
    <x v="13"/>
    <s v="Small Box"/>
    <d v="2012-08-19T00:00:00"/>
  </r>
  <r>
    <n v="49987"/>
    <x v="752"/>
    <x v="3"/>
    <s v="High"/>
    <n v="4"/>
    <n v="231.64500000000001"/>
    <n v="926.58"/>
    <n v="52.2"/>
    <n v="978.78000000000009"/>
    <n v="4.7610000000000001"/>
    <n v="44.114473800000006"/>
    <s v="Delivery Truck"/>
    <x v="9"/>
    <s v="Consumer"/>
    <x v="0"/>
    <x v="9"/>
    <s v="Jumbo Box"/>
    <d v="2011-01-22T00:00:00"/>
  </r>
  <r>
    <n v="48772"/>
    <x v="46"/>
    <x v="4"/>
    <s v="Medium"/>
    <n v="18"/>
    <n v="3.1761111111111111"/>
    <n v="57.17"/>
    <n v="2.31"/>
    <n v="59.480000000000004"/>
    <n v="3.5455000000000001"/>
    <n v="2.0269623499999998"/>
    <s v="Regular Air"/>
    <x v="8"/>
    <s v="Small Business"/>
    <x v="2"/>
    <x v="2"/>
    <s v="Wrap Bag"/>
    <d v="2009-05-13T00:00:00"/>
  </r>
  <r>
    <n v="10339"/>
    <x v="753"/>
    <x v="7"/>
    <s v="Low"/>
    <n v="49"/>
    <n v="199.02551020408163"/>
    <n v="9752.25"/>
    <n v="21.21"/>
    <n v="9773.4599999999991"/>
    <n v="4.7610000000000001"/>
    <n v="464.30462250000005"/>
    <s v="Regular Air"/>
    <x v="3"/>
    <s v="Small Business"/>
    <x v="0"/>
    <x v="0"/>
    <s v="Large Box"/>
    <d v="2011-10-15T00:00:00"/>
  </r>
  <r>
    <n v="51650"/>
    <x v="754"/>
    <x v="5"/>
    <s v="High"/>
    <n v="19"/>
    <n v="2.696315789473684"/>
    <n v="51.23"/>
    <n v="0.96"/>
    <n v="52.19"/>
    <n v="3.5455000000000001"/>
    <n v="1.8163596499999999"/>
    <s v="Regular Air"/>
    <x v="8"/>
    <s v="Consumer"/>
    <x v="2"/>
    <x v="2"/>
    <s v="Wrap Bag"/>
    <d v="2011-06-03T00:00:00"/>
  </r>
  <r>
    <n v="50309"/>
    <x v="413"/>
    <x v="0"/>
    <s v="Low"/>
    <n v="36"/>
    <n v="6.7549999999999999"/>
    <n v="243.18"/>
    <n v="9.69"/>
    <n v="252.87"/>
    <n v="3.5455000000000001"/>
    <n v="8.6219469000000011"/>
    <s v="Regular Air"/>
    <x v="1"/>
    <s v="Small Business"/>
    <x v="2"/>
    <x v="10"/>
    <s v="Small Box"/>
    <d v="2011-03-22T00:00:00"/>
  </r>
  <r>
    <n v="14117"/>
    <x v="755"/>
    <x v="8"/>
    <s v="Not Specified"/>
    <n v="4"/>
    <n v="1.3274999999999999"/>
    <n v="5.31"/>
    <n v="0.7"/>
    <n v="6.01"/>
    <n v="3.5455000000000001"/>
    <n v="0.18826605000000002"/>
    <s v="Regular Air"/>
    <x v="10"/>
    <s v="Corporate"/>
    <x v="2"/>
    <x v="14"/>
    <s v="Wrap Bag"/>
    <d v="2010-08-27T00:00:00"/>
  </r>
  <r>
    <n v="53350"/>
    <x v="49"/>
    <x v="5"/>
    <s v="Not Specified"/>
    <n v="24"/>
    <n v="293.60874999999999"/>
    <n v="7046.61"/>
    <n v="19.989999999999998"/>
    <n v="7066.5999999999995"/>
    <n v="3.5455000000000001"/>
    <n v="249.83755754999999"/>
    <s v="Regular Air"/>
    <x v="6"/>
    <s v="Home Office"/>
    <x v="2"/>
    <x v="6"/>
    <s v="Small Box"/>
    <d v="2009-06-14T00:00:00"/>
  </r>
  <r>
    <n v="24007"/>
    <x v="96"/>
    <x v="8"/>
    <s v="Low"/>
    <n v="42"/>
    <n v="3.882857142857143"/>
    <n v="163.08000000000001"/>
    <n v="0.5"/>
    <n v="163.58000000000001"/>
    <n v="3.5455000000000001"/>
    <n v="5.7820014000000004"/>
    <s v="Regular Air"/>
    <x v="2"/>
    <s v="Home Office"/>
    <x v="2"/>
    <x v="13"/>
    <s v="Small Box"/>
    <d v="2010-08-30T00:00:00"/>
  </r>
  <r>
    <n v="26309"/>
    <x v="581"/>
    <x v="9"/>
    <s v="Low"/>
    <n v="42"/>
    <n v="3.0507142857142857"/>
    <n v="128.13"/>
    <n v="0.99"/>
    <n v="129.12"/>
    <n v="3.5455000000000001"/>
    <n v="4.5428491500000003"/>
    <s v="Regular Air"/>
    <x v="5"/>
    <s v="Corporate"/>
    <x v="2"/>
    <x v="13"/>
    <s v="Small Box"/>
    <d v="2012-02-21T00:00:00"/>
  </r>
  <r>
    <n v="36101"/>
    <x v="342"/>
    <x v="8"/>
    <s v="High"/>
    <n v="3"/>
    <n v="148.68333333333334"/>
    <n v="446.05"/>
    <n v="53.48"/>
    <n v="499.53000000000003"/>
    <n v="4.7610000000000001"/>
    <n v="21.236440500000004"/>
    <s v="Delivery Truck"/>
    <x v="5"/>
    <s v="Corporate"/>
    <x v="0"/>
    <x v="15"/>
    <s v="Jumbo Box"/>
    <d v="2012-08-21T00:00:00"/>
  </r>
  <r>
    <n v="11714"/>
    <x v="216"/>
    <x v="8"/>
    <s v="Critical"/>
    <n v="9"/>
    <n v="15.75888888888889"/>
    <n v="141.83000000000001"/>
    <n v="7.42"/>
    <n v="149.25"/>
    <n v="3.5455000000000001"/>
    <n v="5.0285826500000006"/>
    <s v="Regular Air"/>
    <x v="3"/>
    <s v="Corporate"/>
    <x v="2"/>
    <x v="7"/>
    <s v="Small Pack"/>
    <d v="2009-08-05T00:00:00"/>
  </r>
  <r>
    <n v="44647"/>
    <x v="221"/>
    <x v="3"/>
    <s v="Low"/>
    <n v="24"/>
    <n v="12.621250000000002"/>
    <n v="302.91000000000003"/>
    <n v="6.13"/>
    <n v="309.04000000000002"/>
    <n v="3.5455000000000001"/>
    <n v="10.739674050000001"/>
    <s v="Regular Air"/>
    <x v="4"/>
    <s v="Corporate"/>
    <x v="2"/>
    <x v="10"/>
    <s v="Small Box"/>
    <d v="2012-01-28T00:00:00"/>
  </r>
  <r>
    <n v="19138"/>
    <x v="640"/>
    <x v="10"/>
    <s v="Low"/>
    <n v="30"/>
    <n v="12.9"/>
    <n v="387"/>
    <n v="6.13"/>
    <n v="393.13"/>
    <n v="3.5455000000000001"/>
    <n v="13.721085"/>
    <s v="Express Air"/>
    <x v="2"/>
    <s v="Home Office"/>
    <x v="2"/>
    <x v="10"/>
    <s v="Small Box"/>
    <d v="2011-09-10T00:00:00"/>
  </r>
  <r>
    <n v="49927"/>
    <x v="756"/>
    <x v="1"/>
    <s v="Not Specified"/>
    <n v="39"/>
    <n v="2.1964102564102563"/>
    <n v="85.66"/>
    <n v="0.78"/>
    <n v="86.44"/>
    <n v="3.5455000000000001"/>
    <n v="3.0370753000000001"/>
    <s v="Regular Air"/>
    <x v="8"/>
    <s v="Home Office"/>
    <x v="2"/>
    <x v="14"/>
    <s v="Wrap Bag"/>
    <d v="2012-07-21T00:00:00"/>
  </r>
  <r>
    <n v="43301"/>
    <x v="757"/>
    <x v="8"/>
    <s v="Critical"/>
    <n v="43"/>
    <n v="51.655813953488369"/>
    <n v="2221.1999999999998"/>
    <n v="35"/>
    <n v="2256.1999999999998"/>
    <n v="3.5455000000000001"/>
    <n v="78.752645999999999"/>
    <s v="Regular Air"/>
    <x v="5"/>
    <s v="Small Business"/>
    <x v="2"/>
    <x v="10"/>
    <s v="Large Box"/>
    <d v="2009-08-23T00:00:00"/>
  </r>
  <r>
    <n v="11683"/>
    <x v="412"/>
    <x v="9"/>
    <s v="Not Specified"/>
    <n v="28"/>
    <n v="58.943249999999999"/>
    <n v="1650.4110000000001"/>
    <n v="5.99"/>
    <n v="1656.4010000000001"/>
    <n v="5.3265000000000002"/>
    <n v="87.909141915000006"/>
    <s v="Regular Air"/>
    <x v="4"/>
    <s v="Corporate"/>
    <x v="1"/>
    <x v="1"/>
    <s v="Small Box"/>
    <d v="2012-02-07T00:00:00"/>
  </r>
  <r>
    <n v="49830"/>
    <x v="758"/>
    <x v="1"/>
    <s v="Critical"/>
    <n v="31"/>
    <n v="546.75612903225806"/>
    <n v="16949.439999999999"/>
    <n v="19.989999999999998"/>
    <n v="16969.43"/>
    <n v="3.5455000000000001"/>
    <n v="600.94239519999996"/>
    <s v="Regular Air"/>
    <x v="6"/>
    <s v="Small Business"/>
    <x v="2"/>
    <x v="6"/>
    <s v="Small Box"/>
    <d v="2009-07-11T00:00:00"/>
  </r>
  <r>
    <n v="20480"/>
    <x v="759"/>
    <x v="3"/>
    <s v="Medium"/>
    <n v="38"/>
    <n v="424.93710526315789"/>
    <n v="16147.61"/>
    <n v="19.989999999999998"/>
    <n v="16167.6"/>
    <n v="3.5455000000000001"/>
    <n v="572.51351254999997"/>
    <s v="Regular Air"/>
    <x v="10"/>
    <s v="Corporate"/>
    <x v="2"/>
    <x v="6"/>
    <s v="Small Box"/>
    <d v="2009-02-01T00:00:00"/>
  </r>
  <r>
    <n v="34532"/>
    <x v="760"/>
    <x v="2"/>
    <s v="Low"/>
    <n v="41"/>
    <n v="30.106341463414633"/>
    <n v="1234.3599999999999"/>
    <n v="19.510000000000002"/>
    <n v="1253.8699999999999"/>
    <n v="3.5455000000000001"/>
    <n v="43.7642338"/>
    <s v="Express Air"/>
    <x v="0"/>
    <s v="Small Business"/>
    <x v="2"/>
    <x v="12"/>
    <s v="Small Box"/>
    <d v="2012-12-18T00:00:00"/>
  </r>
  <r>
    <n v="3362"/>
    <x v="301"/>
    <x v="1"/>
    <s v="Low"/>
    <n v="40"/>
    <n v="42.488"/>
    <n v="1699.52"/>
    <n v="1.99"/>
    <n v="1701.51"/>
    <n v="5.3265000000000002"/>
    <n v="90.524932800000002"/>
    <s v="Regular Air"/>
    <x v="0"/>
    <s v="Small Business"/>
    <x v="1"/>
    <x v="4"/>
    <s v="Small Pack"/>
    <d v="2011-08-01T00:00:00"/>
  </r>
  <r>
    <n v="44290"/>
    <x v="761"/>
    <x v="0"/>
    <s v="Medium"/>
    <n v="41"/>
    <n v="6.7475609756097557"/>
    <n v="276.64999999999998"/>
    <n v="5.87"/>
    <n v="282.52"/>
    <n v="3.5455000000000001"/>
    <n v="9.8086257499999991"/>
    <s v="Regular Air"/>
    <x v="6"/>
    <s v="Corporate"/>
    <x v="2"/>
    <x v="5"/>
    <s v="Small Box"/>
    <d v="2010-03-23T00:00:00"/>
  </r>
  <r>
    <n v="4676"/>
    <x v="110"/>
    <x v="8"/>
    <s v="High"/>
    <n v="11"/>
    <n v="110.00468181818182"/>
    <n v="1210.0515"/>
    <n v="7.69"/>
    <n v="1217.7415000000001"/>
    <n v="5.3265000000000002"/>
    <n v="64.453393147499995"/>
    <s v="Regular Air"/>
    <x v="11"/>
    <s v="Home Office"/>
    <x v="1"/>
    <x v="1"/>
    <s v="Small Box"/>
    <d v="2011-09-01T00:00:00"/>
  </r>
  <r>
    <n v="8901"/>
    <x v="8"/>
    <x v="8"/>
    <s v="Low"/>
    <n v="15"/>
    <n v="11.26"/>
    <n v="168.9"/>
    <n v="6.24"/>
    <n v="175.14000000000001"/>
    <n v="5.3265000000000002"/>
    <n v="8.996458500000001"/>
    <s v="Express Air"/>
    <x v="3"/>
    <s v="Consumer"/>
    <x v="1"/>
    <x v="11"/>
    <s v="Medium Box"/>
    <d v="2011-08-27T00:00:00"/>
  </r>
  <r>
    <n v="58628"/>
    <x v="274"/>
    <x v="0"/>
    <s v="Medium"/>
    <n v="23"/>
    <n v="109.904"/>
    <n v="2527.7919999999999"/>
    <n v="52.42"/>
    <n v="2580.212"/>
    <n v="4.7610000000000001"/>
    <n v="120.34817712"/>
    <s v="Delivery Truck"/>
    <x v="4"/>
    <s v="Small Business"/>
    <x v="0"/>
    <x v="9"/>
    <s v="Jumbo Box"/>
    <d v="2009-03-25T00:00:00"/>
  </r>
  <r>
    <n v="6274"/>
    <x v="267"/>
    <x v="1"/>
    <s v="Not Specified"/>
    <n v="22"/>
    <n v="2.1072727272727274"/>
    <n v="46.36"/>
    <n v="4.08"/>
    <n v="50.44"/>
    <n v="4.7610000000000001"/>
    <n v="2.2071996"/>
    <s v="Express Air"/>
    <x v="0"/>
    <s v="Home Office"/>
    <x v="0"/>
    <x v="0"/>
    <s v="Small Pack"/>
    <d v="2011-07-15T00:00:00"/>
  </r>
  <r>
    <n v="3586"/>
    <x v="674"/>
    <x v="2"/>
    <s v="High"/>
    <n v="32"/>
    <n v="11.9865625"/>
    <n v="383.57"/>
    <n v="5.16"/>
    <n v="388.73"/>
    <n v="4.7610000000000001"/>
    <n v="18.2617677"/>
    <s v="Regular Air"/>
    <x v="4"/>
    <s v="Home Office"/>
    <x v="0"/>
    <x v="0"/>
    <s v="Small Box"/>
    <d v="2010-12-05T00:00:00"/>
  </r>
  <r>
    <n v="16065"/>
    <x v="145"/>
    <x v="1"/>
    <s v="High"/>
    <n v="15"/>
    <n v="462.22999999999996"/>
    <n v="6933.45"/>
    <n v="49"/>
    <n v="6982.45"/>
    <n v="5.3265000000000002"/>
    <n v="369.31021425"/>
    <s v="Delivery Truck"/>
    <x v="1"/>
    <s v="Corporate"/>
    <x v="1"/>
    <x v="8"/>
    <s v="Jumbo Drum"/>
    <d v="2010-07-20T00:00:00"/>
  </r>
  <r>
    <n v="39845"/>
    <x v="762"/>
    <x v="10"/>
    <s v="Critical"/>
    <n v="44"/>
    <n v="10.168636363636365"/>
    <n v="447.42"/>
    <n v="4.78"/>
    <n v="452.2"/>
    <n v="3.5455000000000001"/>
    <n v="15.8632761"/>
    <s v="Regular Air"/>
    <x v="0"/>
    <s v="Home Office"/>
    <x v="2"/>
    <x v="5"/>
    <s v="Small Box"/>
    <d v="2009-09-07T00:00:00"/>
  </r>
  <r>
    <n v="14113"/>
    <x v="53"/>
    <x v="8"/>
    <s v="High"/>
    <n v="22"/>
    <n v="373.55272727272728"/>
    <n v="8218.16"/>
    <n v="85.63"/>
    <n v="8303.7899999999991"/>
    <n v="4.7610000000000001"/>
    <n v="391.26659760000001"/>
    <s v="Delivery Truck"/>
    <x v="4"/>
    <s v="Home Office"/>
    <x v="0"/>
    <x v="9"/>
    <s v="Jumbo Box"/>
    <d v="2011-08-06T00:00:00"/>
  </r>
  <r>
    <n v="7427"/>
    <x v="2"/>
    <x v="2"/>
    <s v="Not Specified"/>
    <n v="9"/>
    <n v="20.251111111111111"/>
    <n v="182.26"/>
    <n v="1.49"/>
    <n v="183.75"/>
    <n v="3.5455000000000001"/>
    <n v="6.4620282999999992"/>
    <s v="Regular Air"/>
    <x v="0"/>
    <s v="Corporate"/>
    <x v="2"/>
    <x v="6"/>
    <s v="Small Box"/>
    <d v="2012-12-16T00:00:00"/>
  </r>
  <r>
    <n v="12261"/>
    <x v="69"/>
    <x v="7"/>
    <s v="Low"/>
    <n v="12"/>
    <n v="186.48000000000002"/>
    <n v="2237.7600000000002"/>
    <n v="23.76"/>
    <n v="2261.5200000000004"/>
    <n v="4.7610000000000001"/>
    <n v="106.53975360000003"/>
    <s v="Delivery Truck"/>
    <x v="1"/>
    <s v="Corporate"/>
    <x v="0"/>
    <x v="3"/>
    <s v="Jumbo Drum"/>
    <d v="2010-10-28T00:00:00"/>
  </r>
  <r>
    <n v="8229"/>
    <x v="523"/>
    <x v="2"/>
    <s v="Medium"/>
    <n v="7"/>
    <n v="509.32428571428574"/>
    <n v="3565.27"/>
    <n v="14.7"/>
    <n v="3579.97"/>
    <n v="5.3265000000000002"/>
    <n v="189.90410654999999"/>
    <s v="Delivery Truck"/>
    <x v="0"/>
    <s v="Home Office"/>
    <x v="1"/>
    <x v="11"/>
    <s v="Jumbo Drum"/>
    <d v="2009-12-09T00:00:00"/>
  </r>
  <r>
    <n v="18534"/>
    <x v="763"/>
    <x v="2"/>
    <s v="Low"/>
    <n v="36"/>
    <n v="7.849444444444444"/>
    <n v="282.58"/>
    <n v="1.99"/>
    <n v="284.57"/>
    <n v="5.3265000000000002"/>
    <n v="15.0516237"/>
    <s v="Express Air"/>
    <x v="9"/>
    <s v="Corporate"/>
    <x v="1"/>
    <x v="4"/>
    <s v="Small Pack"/>
    <d v="2011-12-30T00:00:00"/>
  </r>
  <r>
    <n v="49799"/>
    <x v="537"/>
    <x v="8"/>
    <s v="High"/>
    <n v="4"/>
    <n v="403.74250000000001"/>
    <n v="1614.97"/>
    <n v="85.63"/>
    <n v="1700.6"/>
    <n v="4.7610000000000001"/>
    <n v="76.888721700000005"/>
    <s v="Delivery Truck"/>
    <x v="8"/>
    <s v="Home Office"/>
    <x v="0"/>
    <x v="9"/>
    <s v="Jumbo Box"/>
    <d v="2009-08-26T00:00:00"/>
  </r>
  <r>
    <n v="51362"/>
    <x v="205"/>
    <x v="9"/>
    <s v="Medium"/>
    <n v="47"/>
    <n v="31.9531914893617"/>
    <n v="1501.8"/>
    <n v="4"/>
    <n v="1505.8"/>
    <n v="5.3265000000000002"/>
    <n v="79.993376999999995"/>
    <s v="Regular Air"/>
    <x v="0"/>
    <s v="Corporate"/>
    <x v="1"/>
    <x v="4"/>
    <s v="Small Box"/>
    <d v="2010-02-24T00:00:00"/>
  </r>
  <r>
    <n v="57510"/>
    <x v="517"/>
    <x v="2"/>
    <s v="Not Specified"/>
    <n v="6"/>
    <n v="8.0083333333333329"/>
    <n v="48.05"/>
    <n v="5.2"/>
    <n v="53.25"/>
    <n v="3.5455000000000001"/>
    <n v="1.70361275"/>
    <s v="Regular Air"/>
    <x v="6"/>
    <s v="Corporate"/>
    <x v="2"/>
    <x v="5"/>
    <s v="Small Box"/>
    <d v="2011-12-10T00:00:00"/>
  </r>
  <r>
    <n v="25634"/>
    <x v="764"/>
    <x v="1"/>
    <s v="Not Specified"/>
    <n v="26"/>
    <n v="24.079615384615387"/>
    <n v="626.07000000000005"/>
    <n v="6.71"/>
    <n v="632.78000000000009"/>
    <n v="3.5455000000000001"/>
    <n v="22.197311850000002"/>
    <s v="Express Air"/>
    <x v="2"/>
    <s v="Corporate"/>
    <x v="2"/>
    <x v="12"/>
    <s v="Small Box"/>
    <d v="2010-07-30T00:00:00"/>
  </r>
  <r>
    <n v="47747"/>
    <x v="765"/>
    <x v="6"/>
    <s v="High"/>
    <n v="40"/>
    <n v="2.55375"/>
    <n v="102.15"/>
    <n v="5.33"/>
    <n v="107.48"/>
    <n v="4.7610000000000001"/>
    <n v="4.8633614999999999"/>
    <s v="Express Air"/>
    <x v="10"/>
    <s v="Consumer"/>
    <x v="0"/>
    <x v="0"/>
    <s v="Small Box"/>
    <d v="2011-11-23T00:00:00"/>
  </r>
  <r>
    <n v="15654"/>
    <x v="766"/>
    <x v="7"/>
    <s v="Not Specified"/>
    <n v="4"/>
    <n v="2349.1025"/>
    <n v="9396.41"/>
    <n v="29.7"/>
    <n v="9426.11"/>
    <n v="5.3265000000000002"/>
    <n v="500.49977865"/>
    <s v="Delivery Truck"/>
    <x v="3"/>
    <s v="Corporate"/>
    <x v="1"/>
    <x v="11"/>
    <s v="Jumbo Drum"/>
    <d v="2009-10-04T00:00:00"/>
  </r>
  <r>
    <n v="44225"/>
    <x v="767"/>
    <x v="11"/>
    <s v="High"/>
    <n v="29"/>
    <n v="67.528275862068966"/>
    <n v="1958.32"/>
    <n v="10.84"/>
    <n v="1969.1599999999999"/>
    <n v="4.7610000000000001"/>
    <n v="93.235615199999998"/>
    <s v="Regular Air"/>
    <x v="4"/>
    <s v="Small Business"/>
    <x v="0"/>
    <x v="0"/>
    <s v="Medium Box"/>
    <d v="2009-04-05T00:00:00"/>
  </r>
  <r>
    <n v="27392"/>
    <x v="169"/>
    <x v="0"/>
    <s v="Low"/>
    <n v="37"/>
    <n v="155.50945945945946"/>
    <n v="5753.85"/>
    <n v="13.99"/>
    <n v="5767.84"/>
    <n v="5.3265000000000002"/>
    <n v="306.47882025000001"/>
    <s v="Regular Air"/>
    <x v="2"/>
    <s v="Corporate"/>
    <x v="1"/>
    <x v="11"/>
    <s v="Medium Box"/>
    <d v="2012-03-11T00:00:00"/>
  </r>
  <r>
    <n v="39649"/>
    <x v="273"/>
    <x v="7"/>
    <s v="High"/>
    <n v="10"/>
    <n v="135.1653"/>
    <n v="1351.653"/>
    <n v="8.99"/>
    <n v="1360.643"/>
    <n v="5.3265000000000002"/>
    <n v="71.995797045000003"/>
    <s v="Express Air"/>
    <x v="0"/>
    <s v="Corporate"/>
    <x v="1"/>
    <x v="1"/>
    <s v="Small Box"/>
    <d v="2009-10-20T00:00:00"/>
  </r>
  <r>
    <n v="46402"/>
    <x v="298"/>
    <x v="3"/>
    <s v="Medium"/>
    <n v="29"/>
    <n v="61.292034482758623"/>
    <n v="1777.4690000000001"/>
    <n v="13.99"/>
    <n v="1791.4590000000001"/>
    <n v="5.3265000000000002"/>
    <n v="94.676886284999995"/>
    <s v="Regular Air"/>
    <x v="1"/>
    <s v="Consumer"/>
    <x v="1"/>
    <x v="1"/>
    <s v="Medium Box"/>
    <d v="2011-01-09T00:00:00"/>
  </r>
  <r>
    <n v="9668"/>
    <x v="762"/>
    <x v="10"/>
    <s v="Low"/>
    <n v="10"/>
    <n v="4.2670000000000003"/>
    <n v="42.67"/>
    <n v="2.99"/>
    <n v="45.660000000000004"/>
    <n v="3.5455000000000001"/>
    <n v="1.5128648499999999"/>
    <s v="Regular Air"/>
    <x v="8"/>
    <s v="Small Business"/>
    <x v="2"/>
    <x v="6"/>
    <s v="Small Box"/>
    <d v="2009-09-08T00:00:00"/>
  </r>
  <r>
    <n v="14883"/>
    <x v="724"/>
    <x v="4"/>
    <s v="Low"/>
    <n v="38"/>
    <n v="25.747368421052631"/>
    <n v="978.4"/>
    <n v="14.36"/>
    <n v="992.76"/>
    <n v="4.7610000000000001"/>
    <n v="46.581624000000005"/>
    <s v="Delivery Truck"/>
    <x v="5"/>
    <s v="Corporate"/>
    <x v="0"/>
    <x v="3"/>
    <s v="Jumbo Drum"/>
    <d v="2011-05-11T00:00:00"/>
  </r>
  <r>
    <n v="23558"/>
    <x v="371"/>
    <x v="8"/>
    <s v="Low"/>
    <n v="17"/>
    <n v="34.100588235294119"/>
    <n v="579.71"/>
    <n v="45.51"/>
    <n v="625.22"/>
    <n v="4.7610000000000001"/>
    <n v="27.599993100000002"/>
    <s v="Delivery Truck"/>
    <x v="1"/>
    <s v="Home Office"/>
    <x v="0"/>
    <x v="9"/>
    <s v="Jumbo Box"/>
    <d v="2011-08-14T00:00:00"/>
  </r>
  <r>
    <n v="52896"/>
    <x v="768"/>
    <x v="7"/>
    <s v="High"/>
    <n v="49"/>
    <n v="3.8510204081632651"/>
    <n v="188.7"/>
    <n v="0.5"/>
    <n v="189.2"/>
    <n v="3.5455000000000001"/>
    <n v="6.6903584999999994"/>
    <s v="Regular Air"/>
    <x v="1"/>
    <s v="Home Office"/>
    <x v="2"/>
    <x v="13"/>
    <s v="Small Box"/>
    <d v="2010-10-25T00:00:00"/>
  </r>
  <r>
    <n v="19174"/>
    <x v="286"/>
    <x v="1"/>
    <s v="Medium"/>
    <n v="19"/>
    <n v="55.889736842105265"/>
    <n v="1061.905"/>
    <n v="2.5"/>
    <n v="1064.405"/>
    <n v="5.3265000000000002"/>
    <n v="56.562369825000005"/>
    <s v="Regular Air"/>
    <x v="9"/>
    <s v="Small Business"/>
    <x v="1"/>
    <x v="1"/>
    <s v="Small Box"/>
    <d v="2010-07-17T00:00:00"/>
  </r>
  <r>
    <n v="11426"/>
    <x v="608"/>
    <x v="4"/>
    <s v="Medium"/>
    <n v="19"/>
    <n v="17.562105263157896"/>
    <n v="333.68"/>
    <n v="1.99"/>
    <n v="335.67"/>
    <n v="5.3265000000000002"/>
    <n v="17.7734652"/>
    <s v="Regular Air"/>
    <x v="6"/>
    <s v="Consumer"/>
    <x v="1"/>
    <x v="4"/>
    <s v="Small Pack"/>
    <d v="2009-05-08T00:00:00"/>
  </r>
  <r>
    <n v="40134"/>
    <x v="226"/>
    <x v="7"/>
    <s v="Low"/>
    <n v="43"/>
    <n v="33.979069767441857"/>
    <n v="1461.1"/>
    <n v="1.99"/>
    <n v="1463.09"/>
    <n v="5.3265000000000002"/>
    <n v="77.825491499999998"/>
    <s v="Regular Air"/>
    <x v="0"/>
    <s v="Small Business"/>
    <x v="1"/>
    <x v="4"/>
    <s v="Small Pack"/>
    <d v="2011-10-13T00:00:00"/>
  </r>
  <r>
    <n v="29346"/>
    <x v="628"/>
    <x v="8"/>
    <s v="Low"/>
    <n v="2"/>
    <n v="14.53"/>
    <n v="29.06"/>
    <n v="6.97"/>
    <n v="36.03"/>
    <n v="3.5455000000000001"/>
    <n v="1.0303222999999999"/>
    <s v="Regular Air"/>
    <x v="9"/>
    <s v="Corporate"/>
    <x v="2"/>
    <x v="12"/>
    <s v="Small Box"/>
    <d v="2009-08-20T00:00:00"/>
  </r>
  <r>
    <n v="37924"/>
    <x v="367"/>
    <x v="6"/>
    <s v="High"/>
    <n v="49"/>
    <n v="165.19489795918366"/>
    <n v="8094.55"/>
    <n v="19.989999999999998"/>
    <n v="8114.54"/>
    <n v="3.5455000000000001"/>
    <n v="286.99227024999999"/>
    <s v="Regular Air"/>
    <x v="6"/>
    <s v="Home Office"/>
    <x v="2"/>
    <x v="10"/>
    <s v="Small Box"/>
    <d v="2009-11-29T00:00:00"/>
  </r>
  <r>
    <n v="31232"/>
    <x v="604"/>
    <x v="8"/>
    <s v="High"/>
    <n v="9"/>
    <n v="293.68333333333334"/>
    <n v="2643.15"/>
    <n v="61.76"/>
    <n v="2704.9100000000003"/>
    <n v="4.7610000000000001"/>
    <n v="125.8403715"/>
    <s v="Delivery Truck"/>
    <x v="1"/>
    <s v="Home Office"/>
    <x v="0"/>
    <x v="9"/>
    <s v="Jumbo Box"/>
    <d v="2012-09-01T00:00:00"/>
  </r>
  <r>
    <n v="53671"/>
    <x v="726"/>
    <x v="5"/>
    <s v="Medium"/>
    <n v="39"/>
    <n v="15.807692307692308"/>
    <n v="616.5"/>
    <n v="8.4"/>
    <n v="624.9"/>
    <n v="3.5455000000000001"/>
    <n v="21.858007499999999"/>
    <s v="Regular Air"/>
    <x v="1"/>
    <s v="Small Business"/>
    <x v="2"/>
    <x v="6"/>
    <s v="Small Box"/>
    <d v="2011-06-11T00:00:00"/>
  </r>
  <r>
    <n v="7015"/>
    <x v="769"/>
    <x v="7"/>
    <s v="Not Specified"/>
    <n v="42"/>
    <n v="170.09350000000001"/>
    <n v="7143.9269999999997"/>
    <n v="4.2"/>
    <n v="7148.1269999999995"/>
    <n v="5.3265000000000002"/>
    <n v="380.52127165500002"/>
    <s v="Express Air"/>
    <x v="9"/>
    <s v="Home Office"/>
    <x v="1"/>
    <x v="1"/>
    <s v="Small Box"/>
    <d v="2010-10-13T00:00:00"/>
  </r>
  <r>
    <n v="6272"/>
    <x v="59"/>
    <x v="9"/>
    <s v="High"/>
    <n v="8"/>
    <n v="44.802437500000003"/>
    <n v="358.41950000000003"/>
    <n v="2.5"/>
    <n v="360.91950000000003"/>
    <n v="5.3265000000000002"/>
    <n v="19.091214667500005"/>
    <s v="Express Air"/>
    <x v="6"/>
    <s v="Corporate"/>
    <x v="1"/>
    <x v="1"/>
    <s v="Small Pack"/>
    <d v="2010-03-01T00:00:00"/>
  </r>
  <r>
    <n v="10563"/>
    <x v="770"/>
    <x v="10"/>
    <s v="Critical"/>
    <n v="38"/>
    <n v="269.03131578947369"/>
    <n v="10223.19"/>
    <n v="19.989999999999998"/>
    <n v="10243.18"/>
    <n v="3.5455000000000001"/>
    <n v="362.46320145000004"/>
    <s v="Regular Air"/>
    <x v="3"/>
    <s v="Corporate"/>
    <x v="2"/>
    <x v="16"/>
    <s v="Small Box"/>
    <d v="2010-09-30T00:00:00"/>
  </r>
  <r>
    <n v="6661"/>
    <x v="771"/>
    <x v="11"/>
    <s v="Low"/>
    <n v="47"/>
    <n v="409.04085106382973"/>
    <n v="19224.919999999998"/>
    <n v="49"/>
    <n v="19273.919999999998"/>
    <n v="5.3265000000000002"/>
    <n v="1024.0153637999999"/>
    <s v="Delivery Truck"/>
    <x v="5"/>
    <s v="Small Business"/>
    <x v="1"/>
    <x v="8"/>
    <s v="Jumbo Drum"/>
    <d v="2010-04-20T00:00:00"/>
  </r>
  <r>
    <n v="27715"/>
    <x v="772"/>
    <x v="10"/>
    <s v="High"/>
    <n v="12"/>
    <n v="7.876666666666666"/>
    <n v="94.52"/>
    <n v="6.28"/>
    <n v="100.8"/>
    <n v="3.5455000000000001"/>
    <n v="3.3512065999999998"/>
    <s v="Regular Air"/>
    <x v="3"/>
    <s v="Consumer"/>
    <x v="2"/>
    <x v="6"/>
    <s v="Small Box"/>
    <d v="2011-09-21T00:00:00"/>
  </r>
  <r>
    <n v="8231"/>
    <x v="470"/>
    <x v="7"/>
    <s v="Critical"/>
    <n v="27"/>
    <n v="2.9422222222222221"/>
    <n v="79.44"/>
    <n v="0.5"/>
    <n v="79.94"/>
    <n v="3.5455000000000001"/>
    <n v="2.8165451999999997"/>
    <s v="Regular Air"/>
    <x v="1"/>
    <s v="Corporate"/>
    <x v="2"/>
    <x v="13"/>
    <s v="Small Box"/>
    <d v="2012-10-20T00:00:00"/>
  </r>
  <r>
    <n v="40485"/>
    <x v="739"/>
    <x v="2"/>
    <s v="Not Specified"/>
    <n v="7"/>
    <n v="55.530500000000004"/>
    <n v="388.71350000000001"/>
    <n v="3.99"/>
    <n v="392.70350000000002"/>
    <n v="5.3265000000000002"/>
    <n v="20.704824577500002"/>
    <s v="Regular Air"/>
    <x v="0"/>
    <s v="Corporate"/>
    <x v="1"/>
    <x v="1"/>
    <s v="Small Box"/>
    <d v="2009-12-28T00:00:00"/>
  </r>
  <r>
    <n v="7846"/>
    <x v="25"/>
    <x v="5"/>
    <s v="Low"/>
    <n v="47"/>
    <n v="62.26234042553191"/>
    <n v="2926.33"/>
    <n v="19.989999999999998"/>
    <n v="2946.3199999999997"/>
    <n v="3.5455000000000001"/>
    <n v="103.75303015"/>
    <s v="Regular Air"/>
    <x v="4"/>
    <s v="Corporate"/>
    <x v="2"/>
    <x v="6"/>
    <s v="Small Box"/>
    <d v="2011-06-30T00:00:00"/>
  </r>
  <r>
    <n v="10369"/>
    <x v="6"/>
    <x v="6"/>
    <s v="Low"/>
    <n v="4"/>
    <n v="6.835"/>
    <n v="27.34"/>
    <n v="4.96"/>
    <n v="32.299999999999997"/>
    <n v="3.5455000000000001"/>
    <n v="0.96933970000000003"/>
    <s v="Regular Air"/>
    <x v="0"/>
    <s v="Home Office"/>
    <x v="2"/>
    <x v="5"/>
    <s v="Small Box"/>
    <d v="2011-11-11T00:00:00"/>
  </r>
  <r>
    <n v="53024"/>
    <x v="21"/>
    <x v="4"/>
    <s v="Not Specified"/>
    <n v="9"/>
    <n v="20.792222222222222"/>
    <n v="187.13"/>
    <n v="14.39"/>
    <n v="201.51999999999998"/>
    <n v="4.7610000000000001"/>
    <n v="8.9092593000000004"/>
    <s v="Regular Air"/>
    <x v="1"/>
    <s v="Corporate"/>
    <x v="0"/>
    <x v="0"/>
    <s v="Small Box"/>
    <d v="2012-05-13T00:00:00"/>
  </r>
  <r>
    <n v="12258"/>
    <x v="350"/>
    <x v="6"/>
    <s v="Low"/>
    <n v="22"/>
    <n v="110.5059090909091"/>
    <n v="2431.13"/>
    <n v="13.99"/>
    <n v="2445.12"/>
    <n v="4.7610000000000001"/>
    <n v="115.74609930000001"/>
    <s v="Regular Air"/>
    <x v="1"/>
    <s v="Home Office"/>
    <x v="0"/>
    <x v="0"/>
    <s v="Medium Box"/>
    <d v="2009-12-04T00:00:00"/>
  </r>
  <r>
    <n v="41636"/>
    <x v="50"/>
    <x v="8"/>
    <s v="Critical"/>
    <n v="27"/>
    <n v="102.32803703703703"/>
    <n v="2762.857"/>
    <n v="4.2300000000000004"/>
    <n v="2767.087"/>
    <n v="5.3265000000000002"/>
    <n v="147.163578105"/>
    <s v="Regular Air"/>
    <x v="6"/>
    <s v="Home Office"/>
    <x v="1"/>
    <x v="1"/>
    <s v="Small Box"/>
    <d v="2009-08-16T00:00:00"/>
  </r>
  <r>
    <n v="19367"/>
    <x v="733"/>
    <x v="11"/>
    <s v="High"/>
    <n v="20"/>
    <n v="5.6210000000000004"/>
    <n v="112.42"/>
    <n v="2.5"/>
    <n v="114.92"/>
    <n v="3.5455000000000001"/>
    <n v="3.9858511000000005"/>
    <s v="Regular Air"/>
    <x v="6"/>
    <s v="Home Office"/>
    <x v="2"/>
    <x v="12"/>
    <s v="Small Box"/>
    <d v="2009-04-22T00:00:00"/>
  </r>
  <r>
    <n v="19332"/>
    <x v="240"/>
    <x v="9"/>
    <s v="High"/>
    <n v="46"/>
    <n v="179.27956521739131"/>
    <n v="8246.86"/>
    <n v="29.21"/>
    <n v="8276.07"/>
    <n v="4.7610000000000001"/>
    <n v="392.63300460000005"/>
    <s v="Delivery Truck"/>
    <x v="4"/>
    <s v="Consumer"/>
    <x v="0"/>
    <x v="9"/>
    <s v="Jumbo Box"/>
    <d v="2012-02-29T00:00:00"/>
  </r>
  <r>
    <n v="25927"/>
    <x v="457"/>
    <x v="11"/>
    <s v="Medium"/>
    <n v="43"/>
    <n v="21.99767441860465"/>
    <n v="945.9"/>
    <n v="5.53"/>
    <n v="951.43"/>
    <n v="3.5455000000000001"/>
    <n v="33.536884499999999"/>
    <s v="Regular Air"/>
    <x v="12"/>
    <s v="Corporate"/>
    <x v="2"/>
    <x v="2"/>
    <s v="Small Pack"/>
    <d v="2009-04-24T00:00:00"/>
  </r>
  <r>
    <n v="27524"/>
    <x v="773"/>
    <x v="9"/>
    <s v="Not Specified"/>
    <n v="50"/>
    <n v="6.8788"/>
    <n v="343.94"/>
    <n v="7.37"/>
    <n v="351.31"/>
    <n v="3.5455000000000001"/>
    <n v="12.194392700000002"/>
    <s v="Regular Air"/>
    <x v="3"/>
    <s v="Consumer"/>
    <x v="2"/>
    <x v="5"/>
    <s v="Small Box"/>
    <d v="2010-02-03T00:00:00"/>
  </r>
  <r>
    <n v="26784"/>
    <x v="1"/>
    <x v="1"/>
    <s v="Critical"/>
    <n v="33"/>
    <n v="13.340303030303032"/>
    <n v="440.23"/>
    <n v="7.51"/>
    <n v="447.74"/>
    <n v="5.3265000000000002"/>
    <n v="23.448850950000001"/>
    <s v="Regular Air"/>
    <x v="4"/>
    <s v="Consumer"/>
    <x v="1"/>
    <x v="11"/>
    <s v="Medium Box"/>
    <d v="2010-07-24T00:00:00"/>
  </r>
  <r>
    <n v="47075"/>
    <x v="774"/>
    <x v="7"/>
    <s v="Medium"/>
    <n v="42"/>
    <n v="103.49952380952379"/>
    <n v="4346.9799999999996"/>
    <n v="35.840000000000003"/>
    <n v="4382.82"/>
    <n v="4.7610000000000001"/>
    <n v="206.95971779999999"/>
    <s v="Delivery Truck"/>
    <x v="8"/>
    <s v="Home Office"/>
    <x v="0"/>
    <x v="15"/>
    <s v="Jumbo Box"/>
    <d v="2011-10-19T00:00:00"/>
  </r>
  <r>
    <n v="55425"/>
    <x v="775"/>
    <x v="6"/>
    <s v="Critical"/>
    <n v="8"/>
    <n v="287.79500000000002"/>
    <n v="2302.36"/>
    <n v="7.18"/>
    <n v="2309.54"/>
    <n v="5.3265000000000002"/>
    <n v="122.63520540000002"/>
    <s v="Express Air"/>
    <x v="4"/>
    <s v="Corporate"/>
    <x v="1"/>
    <x v="4"/>
    <s v="Small Box"/>
    <d v="2011-11-03T00:00:00"/>
  </r>
  <r>
    <n v="12934"/>
    <x v="378"/>
    <x v="0"/>
    <s v="Not Specified"/>
    <n v="45"/>
    <n v="9.7864444444444434"/>
    <n v="440.39"/>
    <n v="1.39"/>
    <n v="441.78"/>
    <n v="3.5455000000000001"/>
    <n v="15.614027450000002"/>
    <s v="Regular Air"/>
    <x v="7"/>
    <s v="Corporate"/>
    <x v="2"/>
    <x v="12"/>
    <s v="Small Box"/>
    <d v="2009-03-06T00:00:00"/>
  </r>
  <r>
    <n v="11206"/>
    <x v="344"/>
    <x v="2"/>
    <s v="Low"/>
    <n v="6"/>
    <n v="29.611666666666665"/>
    <n v="177.67"/>
    <n v="1.49"/>
    <n v="179.16"/>
    <n v="3.5455000000000001"/>
    <n v="6.2992898500000001"/>
    <s v="Regular Air"/>
    <x v="12"/>
    <s v="Small Business"/>
    <x v="2"/>
    <x v="6"/>
    <s v="Small Box"/>
    <d v="2010-01-01T00:00:00"/>
  </r>
  <r>
    <n v="53671"/>
    <x v="726"/>
    <x v="5"/>
    <s v="Medium"/>
    <n v="43"/>
    <n v="145.48395348837209"/>
    <n v="6255.81"/>
    <n v="19.989999999999998"/>
    <n v="6275.8"/>
    <n v="3.5455000000000001"/>
    <n v="221.79974355000002"/>
    <s v="Regular Air"/>
    <x v="1"/>
    <s v="Small Business"/>
    <x v="2"/>
    <x v="10"/>
    <s v="Small Box"/>
    <d v="2011-06-11T00:00:00"/>
  </r>
  <r>
    <n v="33414"/>
    <x v="776"/>
    <x v="9"/>
    <s v="Not Specified"/>
    <n v="9"/>
    <n v="4.1355555555555554"/>
    <n v="37.22"/>
    <n v="1.17"/>
    <n v="38.39"/>
    <n v="3.5455000000000001"/>
    <n v="1.3196351000000002"/>
    <s v="Regular Air"/>
    <x v="10"/>
    <s v="Small Business"/>
    <x v="2"/>
    <x v="2"/>
    <s v="Wrap Bag"/>
    <d v="2012-02-10T00:00:00"/>
  </r>
  <r>
    <n v="2048"/>
    <x v="307"/>
    <x v="6"/>
    <s v="Critical"/>
    <n v="12"/>
    <n v="312.71750000000003"/>
    <n v="3752.61"/>
    <n v="42.52"/>
    <n v="3795.13"/>
    <n v="3.5455000000000001"/>
    <n v="133.04878755000001"/>
    <s v="Delivery Truck"/>
    <x v="10"/>
    <s v="Corporate"/>
    <x v="2"/>
    <x v="16"/>
    <s v="Jumbo Drum"/>
    <d v="2010-11-15T00:00:00"/>
  </r>
  <r>
    <n v="54917"/>
    <x v="777"/>
    <x v="11"/>
    <s v="High"/>
    <n v="12"/>
    <n v="502.89000000000004"/>
    <n v="6034.68"/>
    <n v="24.49"/>
    <n v="6059.17"/>
    <n v="5.3265000000000002"/>
    <n v="321.43723019999999"/>
    <s v="Regular Air"/>
    <x v="0"/>
    <s v="Small Business"/>
    <x v="1"/>
    <x v="8"/>
    <s v="Large Box"/>
    <d v="2010-04-10T00:00:00"/>
  </r>
  <r>
    <n v="52197"/>
    <x v="680"/>
    <x v="8"/>
    <s v="Critical"/>
    <n v="6"/>
    <n v="62.838333333333331"/>
    <n v="377.03"/>
    <n v="6.88"/>
    <n v="383.90999999999997"/>
    <n v="3.5455000000000001"/>
    <n v="13.36759865"/>
    <s v="Regular Air"/>
    <x v="6"/>
    <s v="Corporate"/>
    <x v="2"/>
    <x v="10"/>
    <s v="Small Box"/>
    <d v="2012-08-06T00:00:00"/>
  </r>
  <r>
    <n v="46050"/>
    <x v="778"/>
    <x v="3"/>
    <s v="High"/>
    <n v="3"/>
    <n v="292.25"/>
    <n v="876.75"/>
    <n v="19.989999999999998"/>
    <n v="896.74"/>
    <n v="3.5455000000000001"/>
    <n v="31.085171250000002"/>
    <s v="Regular Air"/>
    <x v="1"/>
    <s v="Home Office"/>
    <x v="2"/>
    <x v="16"/>
    <s v="Small Box"/>
    <d v="2010-01-07T00:00:00"/>
  </r>
  <r>
    <n v="48096"/>
    <x v="637"/>
    <x v="5"/>
    <s v="High"/>
    <n v="22"/>
    <n v="17.424090909090907"/>
    <n v="383.33"/>
    <n v="8.1300000000000008"/>
    <n v="391.46"/>
    <n v="3.5455000000000001"/>
    <n v="13.590965149999999"/>
    <s v="Regular Air"/>
    <x v="6"/>
    <s v="Home Office"/>
    <x v="2"/>
    <x v="12"/>
    <s v="Small Box"/>
    <d v="2009-06-14T00:00:00"/>
  </r>
  <r>
    <n v="4545"/>
    <x v="779"/>
    <x v="3"/>
    <s v="Not Specified"/>
    <n v="4"/>
    <n v="8.2750000000000004"/>
    <n v="33.1"/>
    <n v="8.74"/>
    <n v="41.84"/>
    <n v="3.5455000000000001"/>
    <n v="1.1735605"/>
    <s v="Regular Air"/>
    <x v="1"/>
    <s v="Small Business"/>
    <x v="2"/>
    <x v="5"/>
    <s v="Small Box"/>
    <d v="2010-01-17T00:00:00"/>
  </r>
  <r>
    <n v="53152"/>
    <x v="378"/>
    <x v="0"/>
    <s v="Medium"/>
    <n v="9"/>
    <n v="20.74111111111111"/>
    <n v="186.67"/>
    <n v="8.68"/>
    <n v="195.35"/>
    <n v="3.5455000000000001"/>
    <n v="6.61838485"/>
    <s v="Regular Air"/>
    <x v="1"/>
    <s v="Corporate"/>
    <x v="2"/>
    <x v="5"/>
    <s v="Small Box"/>
    <d v="2009-03-07T00:00:00"/>
  </r>
  <r>
    <n v="42339"/>
    <x v="177"/>
    <x v="9"/>
    <s v="Critical"/>
    <n v="31"/>
    <n v="6.6625806451612899"/>
    <n v="206.54"/>
    <n v="9.68"/>
    <n v="216.22"/>
    <n v="3.5455000000000001"/>
    <n v="7.3228757"/>
    <s v="Regular Air"/>
    <x v="0"/>
    <s v="Consumer"/>
    <x v="2"/>
    <x v="5"/>
    <s v="Small Box"/>
    <d v="2009-02-12T00:00:00"/>
  </r>
  <r>
    <n v="40707"/>
    <x v="316"/>
    <x v="5"/>
    <s v="High"/>
    <n v="26"/>
    <n v="57.507076923076923"/>
    <n v="1495.184"/>
    <n v="8.99"/>
    <n v="1504.174"/>
    <n v="5.3265000000000002"/>
    <n v="79.640975760000003"/>
    <s v="Regular Air"/>
    <x v="1"/>
    <s v="Small Business"/>
    <x v="1"/>
    <x v="1"/>
    <s v="Small Box"/>
    <d v="2009-06-13T00:00:00"/>
  </r>
  <r>
    <n v="42529"/>
    <x v="565"/>
    <x v="7"/>
    <s v="Low"/>
    <n v="2"/>
    <n v="3.17"/>
    <n v="6.34"/>
    <n v="0.97"/>
    <n v="7.31"/>
    <n v="3.5455000000000001"/>
    <n v="0.2247847"/>
    <s v="Regular Air"/>
    <x v="4"/>
    <s v="Small Business"/>
    <x v="2"/>
    <x v="2"/>
    <s v="Wrap Bag"/>
    <d v="2010-10-14T00:00:00"/>
  </r>
  <r>
    <n v="50657"/>
    <x v="123"/>
    <x v="2"/>
    <s v="High"/>
    <n v="16"/>
    <n v="3.7512500000000002"/>
    <n v="60.02"/>
    <n v="1.93"/>
    <n v="61.95"/>
    <n v="3.5455000000000001"/>
    <n v="2.1280091000000003"/>
    <s v="Express Air"/>
    <x v="10"/>
    <s v="Corporate"/>
    <x v="2"/>
    <x v="5"/>
    <s v="Wrap Bag"/>
    <d v="2011-12-20T00:00:00"/>
  </r>
  <r>
    <n v="58720"/>
    <x v="580"/>
    <x v="0"/>
    <s v="Not Specified"/>
    <n v="43"/>
    <n v="55.321395348837214"/>
    <n v="2378.8200000000002"/>
    <n v="16.11"/>
    <n v="2394.9300000000003"/>
    <n v="3.5455000000000001"/>
    <n v="84.341063100000014"/>
    <s v="Regular Air"/>
    <x v="1"/>
    <s v="Home Office"/>
    <x v="2"/>
    <x v="6"/>
    <s v="Small Box"/>
    <d v="2010-03-07T00:00:00"/>
  </r>
  <r>
    <n v="57412"/>
    <x v="143"/>
    <x v="1"/>
    <s v="Low"/>
    <n v="34"/>
    <n v="6.5735000000000001"/>
    <n v="223.499"/>
    <n v="5.03"/>
    <n v="228.529"/>
    <n v="5.3265000000000002"/>
    <n v="11.904674235"/>
    <s v="Regular Air"/>
    <x v="5"/>
    <s v="Consumer"/>
    <x v="1"/>
    <x v="1"/>
    <s v="Medium Box"/>
    <d v="2009-07-13T00:00:00"/>
  </r>
  <r>
    <n v="8480"/>
    <x v="780"/>
    <x v="3"/>
    <s v="High"/>
    <n v="3"/>
    <n v="103.3005"/>
    <n v="309.9015"/>
    <n v="7.69"/>
    <n v="317.5915"/>
    <n v="5.3265000000000002"/>
    <n v="16.5069033975"/>
    <s v="Regular Air"/>
    <x v="1"/>
    <s v="Corporate"/>
    <x v="1"/>
    <x v="1"/>
    <s v="Small Box"/>
    <d v="2011-01-31T00:00:00"/>
  </r>
  <r>
    <n v="41221"/>
    <x v="384"/>
    <x v="10"/>
    <s v="Critical"/>
    <n v="4"/>
    <n v="86.392499999999998"/>
    <n v="345.57"/>
    <n v="35"/>
    <n v="380.57"/>
    <n v="3.5455000000000001"/>
    <n v="12.25218435"/>
    <s v="Regular Air"/>
    <x v="1"/>
    <s v="Home Office"/>
    <x v="2"/>
    <x v="10"/>
    <s v="Large Box"/>
    <d v="2009-09-13T00:00:00"/>
  </r>
  <r>
    <n v="22919"/>
    <x v="490"/>
    <x v="1"/>
    <s v="Critical"/>
    <n v="21"/>
    <n v="4.7033333333333331"/>
    <n v="98.77"/>
    <n v="0.5"/>
    <n v="99.27"/>
    <n v="3.5455000000000001"/>
    <n v="3.50189035"/>
    <s v="Regular Air"/>
    <x v="8"/>
    <s v="Consumer"/>
    <x v="2"/>
    <x v="13"/>
    <s v="Small Box"/>
    <d v="2009-07-18T00:00:00"/>
  </r>
  <r>
    <n v="49059"/>
    <x v="721"/>
    <x v="10"/>
    <s v="Medium"/>
    <n v="48"/>
    <n v="2.6666666666666665"/>
    <n v="128"/>
    <n v="0.5"/>
    <n v="128.5"/>
    <n v="3.5455000000000001"/>
    <n v="4.5382400000000001"/>
    <s v="Regular Air"/>
    <x v="0"/>
    <s v="Home Office"/>
    <x v="2"/>
    <x v="13"/>
    <s v="Small Box"/>
    <d v="2009-09-22T00:00:00"/>
  </r>
  <r>
    <n v="41091"/>
    <x v="434"/>
    <x v="4"/>
    <s v="Medium"/>
    <n v="32"/>
    <n v="197.20906249999999"/>
    <n v="6310.69"/>
    <n v="18.059999999999999"/>
    <n v="6328.75"/>
    <n v="4.7610000000000001"/>
    <n v="300.45195089999999"/>
    <s v="Express Air"/>
    <x v="0"/>
    <s v="Consumer"/>
    <x v="0"/>
    <x v="3"/>
    <s v="Large Box"/>
    <d v="2009-05-25T00:00:00"/>
  </r>
  <r>
    <n v="41543"/>
    <x v="781"/>
    <x v="9"/>
    <s v="Low"/>
    <n v="24"/>
    <n v="54.952854166666668"/>
    <n v="1318.8685"/>
    <n v="3.99"/>
    <n v="1322.8585"/>
    <n v="5.3265000000000002"/>
    <n v="70.249530652500013"/>
    <s v="Regular Air"/>
    <x v="1"/>
    <s v="Corporate"/>
    <x v="1"/>
    <x v="1"/>
    <s v="Small Box"/>
    <d v="2009-02-10T00:00:00"/>
  </r>
  <r>
    <n v="13953"/>
    <x v="735"/>
    <x v="4"/>
    <s v="Critical"/>
    <n v="32"/>
    <n v="11.91375"/>
    <n v="381.24"/>
    <n v="5.01"/>
    <n v="386.25"/>
    <n v="3.5455000000000001"/>
    <n v="13.516864200000001"/>
    <s v="Regular Air"/>
    <x v="1"/>
    <s v="Consumer"/>
    <x v="2"/>
    <x v="5"/>
    <s v="Small Box"/>
    <d v="2011-06-02T00:00:00"/>
  </r>
  <r>
    <n v="37923"/>
    <x v="782"/>
    <x v="0"/>
    <s v="Not Specified"/>
    <n v="29"/>
    <n v="6.8424137931034483"/>
    <n v="198.43"/>
    <n v="6.81"/>
    <n v="205.24"/>
    <n v="3.5455000000000001"/>
    <n v="7.0353356500000004"/>
    <s v="Regular Air"/>
    <x v="6"/>
    <s v="Corporate"/>
    <x v="2"/>
    <x v="5"/>
    <s v="Small Box"/>
    <d v="2010-03-28T00:00:00"/>
  </r>
  <r>
    <n v="20679"/>
    <x v="783"/>
    <x v="8"/>
    <s v="Medium"/>
    <n v="32"/>
    <n v="155.51875000000001"/>
    <n v="4976.6000000000004"/>
    <n v="19.989999999999998"/>
    <n v="4996.59"/>
    <n v="3.5455000000000001"/>
    <n v="176.44535300000004"/>
    <s v="Regular Air"/>
    <x v="3"/>
    <s v="Small Business"/>
    <x v="2"/>
    <x v="10"/>
    <s v="Small Box"/>
    <d v="2010-08-14T00:00:00"/>
  </r>
  <r>
    <n v="3942"/>
    <x v="784"/>
    <x v="5"/>
    <s v="Not Specified"/>
    <n v="11"/>
    <n v="20.467272727272725"/>
    <n v="225.14"/>
    <n v="8.99"/>
    <n v="234.13"/>
    <n v="3.5455000000000001"/>
    <n v="7.9823387000000006"/>
    <s v="Regular Air"/>
    <x v="9"/>
    <s v="Small Business"/>
    <x v="2"/>
    <x v="2"/>
    <s v="Small Pack"/>
    <d v="2010-06-28T00:00:00"/>
  </r>
  <r>
    <n v="32613"/>
    <x v="141"/>
    <x v="2"/>
    <s v="Low"/>
    <n v="31"/>
    <n v="43.862580645161287"/>
    <n v="1359.74"/>
    <n v="8.99"/>
    <n v="1368.73"/>
    <n v="3.5455000000000001"/>
    <n v="48.209581700000001"/>
    <s v="Express Air"/>
    <x v="4"/>
    <s v="Consumer"/>
    <x v="2"/>
    <x v="2"/>
    <s v="Small Pack"/>
    <d v="2011-12-23T00:00:00"/>
  </r>
  <r>
    <n v="56322"/>
    <x v="785"/>
    <x v="10"/>
    <s v="Medium"/>
    <n v="16"/>
    <n v="105.5710625"/>
    <n v="1689.1369999999999"/>
    <n v="8.08"/>
    <n v="1697.2169999999999"/>
    <n v="5.3265000000000002"/>
    <n v="89.971882304999994"/>
    <s v="Regular Air"/>
    <x v="8"/>
    <s v="Small Business"/>
    <x v="1"/>
    <x v="1"/>
    <s v="Small Box"/>
    <d v="2011-10-02T00:00:00"/>
  </r>
  <r>
    <n v="51041"/>
    <x v="764"/>
    <x v="1"/>
    <s v="High"/>
    <n v="47"/>
    <n v="58.868468085106386"/>
    <n v="2766.8180000000002"/>
    <n v="5.92"/>
    <n v="2772.7380000000003"/>
    <n v="5.3265000000000002"/>
    <n v="147.37456077000002"/>
    <s v="Regular Air"/>
    <x v="8"/>
    <s v="Home Office"/>
    <x v="1"/>
    <x v="1"/>
    <s v="Small Box"/>
    <d v="2010-07-30T00:00:00"/>
  </r>
  <r>
    <n v="50147"/>
    <x v="786"/>
    <x v="7"/>
    <s v="Medium"/>
    <n v="13"/>
    <n v="12.586153846153847"/>
    <n v="163.62"/>
    <n v="5.43"/>
    <n v="169.05"/>
    <n v="3.5455000000000001"/>
    <n v="5.8011471000000006"/>
    <s v="Regular Air"/>
    <x v="6"/>
    <s v="Home Office"/>
    <x v="2"/>
    <x v="5"/>
    <s v="Small Box"/>
    <d v="2009-10-08T00:00:00"/>
  </r>
  <r>
    <n v="41794"/>
    <x v="63"/>
    <x v="4"/>
    <s v="Critical"/>
    <n v="48"/>
    <n v="17.428958333333334"/>
    <n v="836.59"/>
    <n v="8.65"/>
    <n v="845.24"/>
    <n v="3.5455000000000001"/>
    <n v="29.661298450000004"/>
    <s v="Regular Air"/>
    <x v="5"/>
    <s v="Home Office"/>
    <x v="2"/>
    <x v="2"/>
    <s v="Small Box"/>
    <d v="2011-05-28T00:00:00"/>
  </r>
  <r>
    <n v="34177"/>
    <x v="157"/>
    <x v="8"/>
    <s v="High"/>
    <n v="26"/>
    <n v="6.6446153846153839"/>
    <n v="172.76"/>
    <n v="0.49"/>
    <n v="173.25"/>
    <n v="3.5455000000000001"/>
    <n v="6.1252057999999998"/>
    <s v="Regular Air"/>
    <x v="2"/>
    <s v="Corporate"/>
    <x v="2"/>
    <x v="13"/>
    <s v="Small Box"/>
    <d v="2009-08-16T00:00:00"/>
  </r>
  <r>
    <n v="36161"/>
    <x v="779"/>
    <x v="3"/>
    <s v="Critical"/>
    <n v="6"/>
    <n v="4.8650000000000002"/>
    <n v="29.19"/>
    <n v="1.49"/>
    <n v="30.68"/>
    <n v="3.5455000000000001"/>
    <n v="1.0349314500000002"/>
    <s v="Regular Air"/>
    <x v="4"/>
    <s v="Small Business"/>
    <x v="2"/>
    <x v="6"/>
    <s v="Small Box"/>
    <d v="2010-01-17T00:00:00"/>
  </r>
  <r>
    <n v="40032"/>
    <x v="584"/>
    <x v="6"/>
    <s v="Low"/>
    <n v="9"/>
    <n v="2588.902222222222"/>
    <n v="23300.12"/>
    <n v="29.7"/>
    <n v="23329.82"/>
    <n v="5.3265000000000002"/>
    <n v="1241.0808918"/>
    <s v="Delivery Truck"/>
    <x v="8"/>
    <s v="Small Business"/>
    <x v="1"/>
    <x v="11"/>
    <s v="Jumbo Drum"/>
    <d v="2012-12-07T00:00:00"/>
  </r>
  <r>
    <n v="26432"/>
    <x v="787"/>
    <x v="2"/>
    <s v="Low"/>
    <n v="11"/>
    <n v="4.1072727272727274"/>
    <n v="45.18"/>
    <n v="2.97"/>
    <n v="48.15"/>
    <n v="3.5455000000000001"/>
    <n v="1.6018569"/>
    <s v="Express Air"/>
    <x v="4"/>
    <s v="Corporate"/>
    <x v="2"/>
    <x v="5"/>
    <s v="Wrap Bag"/>
    <d v="2010-01-04T00:00:00"/>
  </r>
  <r>
    <n v="7585"/>
    <x v="192"/>
    <x v="4"/>
    <s v="High"/>
    <n v="34"/>
    <n v="19.121749999999999"/>
    <n v="650.1395"/>
    <n v="1.25"/>
    <n v="651.3895"/>
    <n v="5.3265000000000002"/>
    <n v="34.629680467500002"/>
    <s v="Regular Air"/>
    <x v="5"/>
    <s v="Consumer"/>
    <x v="1"/>
    <x v="1"/>
    <s v="Small Pack"/>
    <d v="2011-05-21T00:00:00"/>
  </r>
  <r>
    <n v="33444"/>
    <x v="561"/>
    <x v="7"/>
    <s v="Medium"/>
    <n v="8"/>
    <n v="15.975"/>
    <n v="127.8"/>
    <n v="7.51"/>
    <n v="135.31"/>
    <n v="3.5455000000000001"/>
    <n v="4.5311490000000001"/>
    <s v="Regular Air"/>
    <x v="2"/>
    <s v="Corporate"/>
    <x v="2"/>
    <x v="10"/>
    <s v="Small Box"/>
    <d v="2012-10-08T00:00:00"/>
  </r>
  <r>
    <n v="39590"/>
    <x v="127"/>
    <x v="4"/>
    <s v="Low"/>
    <n v="9"/>
    <n v="8.8055555555555554"/>
    <n v="79.25"/>
    <n v="5.83"/>
    <n v="85.08"/>
    <n v="3.5455000000000001"/>
    <n v="2.8098087500000002"/>
    <s v="Express Air"/>
    <x v="1"/>
    <s v="Small Business"/>
    <x v="2"/>
    <x v="5"/>
    <s v="Wrap Bag"/>
    <d v="2011-05-21T00:00:00"/>
  </r>
  <r>
    <n v="25347"/>
    <x v="637"/>
    <x v="5"/>
    <s v="Low"/>
    <n v="28"/>
    <n v="34.545357142857142"/>
    <n v="967.27"/>
    <n v="7.5"/>
    <n v="974.77"/>
    <n v="3.5455000000000001"/>
    <n v="34.294557850000004"/>
    <s v="Regular Air"/>
    <x v="9"/>
    <s v="Corporate"/>
    <x v="2"/>
    <x v="5"/>
    <s v="Small Box"/>
    <d v="2009-06-19T00:00:00"/>
  </r>
  <r>
    <n v="42374"/>
    <x v="788"/>
    <x v="1"/>
    <s v="Critical"/>
    <n v="47"/>
    <n v="17.182978723404254"/>
    <n v="807.6"/>
    <n v="5.08"/>
    <n v="812.68000000000006"/>
    <n v="3.5455000000000001"/>
    <n v="28.633458000000001"/>
    <s v="Regular Air"/>
    <x v="6"/>
    <s v="Corporate"/>
    <x v="2"/>
    <x v="6"/>
    <s v="Small Box"/>
    <d v="2012-07-18T00:00:00"/>
  </r>
  <r>
    <n v="36065"/>
    <x v="347"/>
    <x v="9"/>
    <s v="High"/>
    <n v="31"/>
    <n v="17.364516129032257"/>
    <n v="538.29999999999995"/>
    <n v="12.39"/>
    <n v="550.68999999999994"/>
    <n v="3.5455000000000001"/>
    <n v="19.085426499999997"/>
    <s v="Regular Air"/>
    <x v="4"/>
    <s v="Small Business"/>
    <x v="2"/>
    <x v="12"/>
    <s v="Small Box"/>
    <d v="2010-02-17T00:00:00"/>
  </r>
  <r>
    <n v="38050"/>
    <x v="789"/>
    <x v="7"/>
    <s v="Not Specified"/>
    <n v="31"/>
    <n v="6.0380645161290323"/>
    <n v="187.18"/>
    <n v="1.67"/>
    <n v="188.85"/>
    <n v="3.5455000000000001"/>
    <n v="6.6364669000000003"/>
    <s v="Express Air"/>
    <x v="6"/>
    <s v="Home Office"/>
    <x v="2"/>
    <x v="2"/>
    <s v="Wrap Bag"/>
    <d v="2010-10-27T00:00:00"/>
  </r>
  <r>
    <n v="45155"/>
    <x v="428"/>
    <x v="9"/>
    <s v="Low"/>
    <n v="44"/>
    <n v="4.1275000000000004"/>
    <n v="181.61"/>
    <n v="5.34"/>
    <n v="186.95000000000002"/>
    <n v="3.5455000000000001"/>
    <n v="6.4389825500000004"/>
    <s v="Regular Air"/>
    <x v="9"/>
    <s v="Corporate"/>
    <x v="2"/>
    <x v="6"/>
    <s v="Small Box"/>
    <d v="2011-02-22T00:00:00"/>
  </r>
  <r>
    <n v="11239"/>
    <x v="174"/>
    <x v="9"/>
    <s v="Critical"/>
    <n v="33"/>
    <n v="186.97030303030306"/>
    <n v="6170.02"/>
    <n v="29.21"/>
    <n v="6199.2300000000005"/>
    <n v="4.7610000000000001"/>
    <n v="293.75465220000001"/>
    <s v="Delivery Truck"/>
    <x v="1"/>
    <s v="Small Business"/>
    <x v="0"/>
    <x v="9"/>
    <s v="Jumbo Box"/>
    <d v="2012-02-11T00:00:00"/>
  </r>
  <r>
    <n v="30660"/>
    <x v="270"/>
    <x v="10"/>
    <s v="Critical"/>
    <n v="16"/>
    <n v="61.642000000000003"/>
    <n v="986.27200000000005"/>
    <n v="69"/>
    <n v="1055.2719999999999"/>
    <n v="4.7610000000000001"/>
    <n v="46.956409920000006"/>
    <s v="Regular Air"/>
    <x v="0"/>
    <s v="Small Business"/>
    <x v="0"/>
    <x v="9"/>
    <s v="Large Box"/>
    <d v="2012-09-08T00:00:00"/>
  </r>
  <r>
    <n v="39457"/>
    <x v="566"/>
    <x v="5"/>
    <s v="Critical"/>
    <n v="40"/>
    <n v="121.05525"/>
    <n v="4842.21"/>
    <n v="70.2"/>
    <n v="4912.41"/>
    <n v="4.7610000000000001"/>
    <n v="230.5376181"/>
    <s v="Delivery Truck"/>
    <x v="2"/>
    <s v="Home Office"/>
    <x v="0"/>
    <x v="3"/>
    <s v="Jumbo Drum"/>
    <d v="2011-06-02T00:00:00"/>
  </r>
  <r>
    <n v="51426"/>
    <x v="80"/>
    <x v="2"/>
    <s v="Medium"/>
    <n v="41"/>
    <n v="8.7075609756097556"/>
    <n v="357.01"/>
    <n v="1.99"/>
    <n v="359"/>
    <n v="5.3265000000000002"/>
    <n v="19.016137650000001"/>
    <s v="Regular Air"/>
    <x v="6"/>
    <s v="Consumer"/>
    <x v="1"/>
    <x v="4"/>
    <s v="Small Pack"/>
    <d v="2010-12-02T00:00:00"/>
  </r>
  <r>
    <n v="41666"/>
    <x v="548"/>
    <x v="0"/>
    <s v="Medium"/>
    <n v="26"/>
    <n v="22.92907692307692"/>
    <n v="596.15599999999995"/>
    <n v="8.59"/>
    <n v="604.74599999999998"/>
    <n v="5.3265000000000002"/>
    <n v="31.754249339999998"/>
    <s v="Express Air"/>
    <x v="12"/>
    <s v="Small Business"/>
    <x v="1"/>
    <x v="1"/>
    <s v="Medium Box"/>
    <d v="2012-03-04T00:00:00"/>
  </r>
  <r>
    <n v="32036"/>
    <x v="644"/>
    <x v="7"/>
    <s v="Medium"/>
    <n v="6"/>
    <n v="56.481666666666662"/>
    <n v="338.89"/>
    <n v="10.75"/>
    <n v="349.64"/>
    <n v="3.5455000000000001"/>
    <n v="12.015344949999999"/>
    <s v="Regular Air"/>
    <x v="1"/>
    <s v="Corporate"/>
    <x v="2"/>
    <x v="5"/>
    <s v="Small Box"/>
    <d v="2011-10-07T00:00:00"/>
  </r>
  <r>
    <n v="47456"/>
    <x v="790"/>
    <x v="4"/>
    <s v="Low"/>
    <n v="43"/>
    <n v="6.4437209302325575"/>
    <n v="277.08"/>
    <n v="7.91"/>
    <n v="284.99"/>
    <n v="3.5455000000000001"/>
    <n v="9.8238713999999998"/>
    <s v="Regular Air"/>
    <x v="5"/>
    <s v="Corporate"/>
    <x v="2"/>
    <x v="5"/>
    <s v="Small Box"/>
    <d v="2012-06-07T00:00:00"/>
  </r>
  <r>
    <n v="13988"/>
    <x v="791"/>
    <x v="8"/>
    <s v="Not Specified"/>
    <n v="34"/>
    <n v="5.3020588235294124"/>
    <n v="180.27"/>
    <n v="5.32"/>
    <n v="185.59"/>
    <n v="4.7610000000000001"/>
    <n v="8.5826547000000009"/>
    <s v="Regular Air"/>
    <x v="6"/>
    <s v="Home Office"/>
    <x v="0"/>
    <x v="0"/>
    <s v="Small Box"/>
    <d v="2012-08-02T00:00:00"/>
  </r>
  <r>
    <n v="59589"/>
    <x v="630"/>
    <x v="11"/>
    <s v="Medium"/>
    <n v="25"/>
    <n v="64.410399999999996"/>
    <n v="1610.26"/>
    <n v="6.88"/>
    <n v="1617.14"/>
    <n v="3.5455000000000001"/>
    <n v="57.091768300000005"/>
    <s v="Regular Air"/>
    <x v="1"/>
    <s v="Home Office"/>
    <x v="2"/>
    <x v="10"/>
    <s v="Small Box"/>
    <d v="2012-04-11T00:00:00"/>
  </r>
  <r>
    <n v="1444"/>
    <x v="327"/>
    <x v="2"/>
    <s v="Medium"/>
    <n v="25"/>
    <n v="30.889600000000002"/>
    <n v="772.24"/>
    <n v="8.74"/>
    <n v="780.98"/>
    <n v="3.5455000000000001"/>
    <n v="27.379769200000002"/>
    <s v="Regular Air"/>
    <x v="1"/>
    <s v="Home Office"/>
    <x v="2"/>
    <x v="5"/>
    <s v="Small Box"/>
    <d v="2009-12-06T00:00:00"/>
  </r>
  <r>
    <n v="28515"/>
    <x v="792"/>
    <x v="5"/>
    <s v="High"/>
    <n v="48"/>
    <n v="7.9120833333333325"/>
    <n v="379.78"/>
    <n v="2.38"/>
    <n v="382.15999999999997"/>
    <n v="5.3265000000000002"/>
    <n v="20.228981699999999"/>
    <s v="Regular Air"/>
    <x v="9"/>
    <s v="Corporate"/>
    <x v="1"/>
    <x v="4"/>
    <s v="Small Pack"/>
    <d v="2010-07-02T00:00:00"/>
  </r>
  <r>
    <n v="55746"/>
    <x v="750"/>
    <x v="5"/>
    <s v="Not Specified"/>
    <n v="29"/>
    <n v="11.198275862068966"/>
    <n v="324.75"/>
    <n v="5.03"/>
    <n v="329.78"/>
    <n v="3.5455000000000001"/>
    <n v="11.514011250000001"/>
    <s v="Regular Air"/>
    <x v="10"/>
    <s v="Consumer"/>
    <x v="2"/>
    <x v="10"/>
    <s v="Small Box"/>
    <d v="2009-07-02T00:00:00"/>
  </r>
  <r>
    <n v="42823"/>
    <x v="582"/>
    <x v="5"/>
    <s v="Medium"/>
    <n v="8"/>
    <n v="6.1425000000000001"/>
    <n v="49.14"/>
    <n v="6.18"/>
    <n v="55.32"/>
    <n v="3.5455000000000001"/>
    <n v="1.7422587"/>
    <s v="Express Air"/>
    <x v="8"/>
    <s v="Corporate"/>
    <x v="2"/>
    <x v="5"/>
    <s v="Small Box"/>
    <d v="2010-06-27T00:00:00"/>
  </r>
  <r>
    <n v="32199"/>
    <x v="93"/>
    <x v="1"/>
    <s v="High"/>
    <n v="40"/>
    <n v="4.9124999999999996"/>
    <n v="196.5"/>
    <n v="4.97"/>
    <n v="201.47"/>
    <n v="3.5455000000000001"/>
    <n v="6.9669074999999996"/>
    <s v="Regular Air"/>
    <x v="7"/>
    <s v="Corporate"/>
    <x v="2"/>
    <x v="6"/>
    <s v="Small Box"/>
    <d v="2009-07-16T00:00:00"/>
  </r>
  <r>
    <n v="32326"/>
    <x v="738"/>
    <x v="7"/>
    <s v="High"/>
    <n v="50"/>
    <n v="18.5962"/>
    <n v="929.81"/>
    <n v="11.17"/>
    <n v="940.9799999999999"/>
    <n v="4.7610000000000001"/>
    <n v="44.268254099999993"/>
    <s v="Regular Air"/>
    <x v="4"/>
    <s v="Small Business"/>
    <x v="0"/>
    <x v="0"/>
    <s v="Large Box"/>
    <d v="2010-11-01T00:00:00"/>
  </r>
  <r>
    <n v="57061"/>
    <x v="350"/>
    <x v="6"/>
    <s v="Low"/>
    <n v="6"/>
    <n v="6.0933333333333337"/>
    <n v="36.56"/>
    <n v="0.5"/>
    <n v="37.06"/>
    <n v="3.5455000000000001"/>
    <n v="1.2962347999999999"/>
    <s v="Regular Air"/>
    <x v="4"/>
    <s v="Small Business"/>
    <x v="2"/>
    <x v="13"/>
    <s v="Small Box"/>
    <d v="2009-11-30T00:00:00"/>
  </r>
  <r>
    <n v="35910"/>
    <x v="34"/>
    <x v="6"/>
    <s v="High"/>
    <n v="28"/>
    <n v="31.48217857142857"/>
    <n v="881.50099999999998"/>
    <n v="3.3"/>
    <n v="884.80099999999993"/>
    <n v="5.3265000000000002"/>
    <n v="46.953150765000004"/>
    <s v="Express Air"/>
    <x v="6"/>
    <s v="Corporate"/>
    <x v="1"/>
    <x v="1"/>
    <s v="Small Pack"/>
    <d v="2010-11-25T00:00:00"/>
  </r>
  <r>
    <n v="16326"/>
    <x v="658"/>
    <x v="4"/>
    <s v="High"/>
    <n v="39"/>
    <n v="39.44435897435897"/>
    <n v="1538.33"/>
    <n v="1.99"/>
    <n v="1540.32"/>
    <n v="5.3265000000000002"/>
    <n v="81.939147450000007"/>
    <s v="Regular Air"/>
    <x v="1"/>
    <s v="Corporate"/>
    <x v="1"/>
    <x v="4"/>
    <s v="Small Pack"/>
    <d v="2010-05-12T00:00:00"/>
  </r>
  <r>
    <n v="38887"/>
    <x v="793"/>
    <x v="7"/>
    <s v="Critical"/>
    <n v="25"/>
    <n v="15.155999999999999"/>
    <n v="378.9"/>
    <n v="7.17"/>
    <n v="386.07"/>
    <n v="3.5455000000000001"/>
    <n v="13.433899500000001"/>
    <s v="Regular Air"/>
    <x v="5"/>
    <s v="Consumer"/>
    <x v="2"/>
    <x v="6"/>
    <s v="Small Box"/>
    <d v="2009-10-25T00:00:00"/>
  </r>
  <r>
    <n v="43588"/>
    <x v="51"/>
    <x v="10"/>
    <s v="Medium"/>
    <n v="16"/>
    <n v="192.2345"/>
    <n v="3075.752"/>
    <n v="59.24"/>
    <n v="3134.9919999999997"/>
    <n v="4.7610000000000001"/>
    <n v="146.43655272000001"/>
    <s v="Delivery Truck"/>
    <x v="9"/>
    <s v="Home Office"/>
    <x v="0"/>
    <x v="9"/>
    <s v="Jumbo Box"/>
    <d v="2012-09-04T00:00:00"/>
  </r>
  <r>
    <n v="10342"/>
    <x v="180"/>
    <x v="6"/>
    <s v="Medium"/>
    <n v="45"/>
    <n v="115.13511111111112"/>
    <n v="5181.08"/>
    <n v="58.72"/>
    <n v="5239.8"/>
    <n v="4.7610000000000001"/>
    <n v="246.67121879999999"/>
    <s v="Delivery Truck"/>
    <x v="1"/>
    <s v="Consumer"/>
    <x v="0"/>
    <x v="15"/>
    <s v="Jumbo Box"/>
    <d v="2011-11-24T00:00:00"/>
  </r>
  <r>
    <n v="38978"/>
    <x v="794"/>
    <x v="8"/>
    <s v="Low"/>
    <n v="24"/>
    <n v="189.46916666666667"/>
    <n v="4547.26"/>
    <n v="30"/>
    <n v="4577.26"/>
    <n v="4.7610000000000001"/>
    <n v="216.49504860000002"/>
    <s v="Delivery Truck"/>
    <x v="6"/>
    <s v="Small Business"/>
    <x v="0"/>
    <x v="3"/>
    <s v="Jumbo Drum"/>
    <d v="2009-08-05T00:00:00"/>
  </r>
  <r>
    <n v="40994"/>
    <x v="283"/>
    <x v="7"/>
    <s v="High"/>
    <n v="42"/>
    <n v="18.88190476190476"/>
    <n v="793.04"/>
    <n v="1.49"/>
    <n v="794.53"/>
    <n v="3.5455000000000001"/>
    <n v="28.117233200000001"/>
    <s v="Regular Air"/>
    <x v="12"/>
    <s v="Small Business"/>
    <x v="2"/>
    <x v="6"/>
    <s v="Small Box"/>
    <d v="2012-10-11T00:00:00"/>
  </r>
  <r>
    <n v="10144"/>
    <x v="3"/>
    <x v="3"/>
    <s v="Critical"/>
    <n v="24"/>
    <n v="267.01249999999999"/>
    <n v="6408.3"/>
    <n v="35.67"/>
    <n v="6443.97"/>
    <n v="4.7610000000000001"/>
    <n v="305.09916300000003"/>
    <s v="Delivery Truck"/>
    <x v="0"/>
    <s v="Corporate"/>
    <x v="0"/>
    <x v="9"/>
    <s v="Jumbo Box"/>
    <d v="2011-01-02T00:00:00"/>
  </r>
  <r>
    <n v="14851"/>
    <x v="118"/>
    <x v="4"/>
    <s v="Not Specified"/>
    <n v="6"/>
    <n v="563.03"/>
    <n v="3378.18"/>
    <n v="24.49"/>
    <n v="3402.6699999999996"/>
    <n v="5.3265000000000002"/>
    <n v="179.9387577"/>
    <s v="Regular Air"/>
    <x v="3"/>
    <s v="Corporate"/>
    <x v="1"/>
    <x v="8"/>
    <s v="Large Box"/>
    <d v="2012-05-12T00:00:00"/>
  </r>
  <r>
    <n v="19524"/>
    <x v="795"/>
    <x v="3"/>
    <s v="Critical"/>
    <n v="9"/>
    <n v="10.224444444444444"/>
    <n v="92.02"/>
    <n v="4.68"/>
    <n v="96.699999999999989"/>
    <n v="3.5455000000000001"/>
    <n v="3.2625690999999999"/>
    <s v="Regular Air"/>
    <x v="3"/>
    <s v="Corporate"/>
    <x v="2"/>
    <x v="7"/>
    <s v="Small Pack"/>
    <d v="2010-01-15T00:00:00"/>
  </r>
  <r>
    <n v="35811"/>
    <x v="277"/>
    <x v="3"/>
    <s v="Critical"/>
    <n v="6"/>
    <n v="1.7316666666666667"/>
    <n v="10.39"/>
    <n v="0.7"/>
    <n v="11.09"/>
    <n v="3.5455000000000001"/>
    <n v="0.36837745000000005"/>
    <s v="Regular Air"/>
    <x v="5"/>
    <s v="Corporate"/>
    <x v="2"/>
    <x v="2"/>
    <s v="Wrap Bag"/>
    <d v="2012-01-05T00:00:00"/>
  </r>
  <r>
    <n v="58113"/>
    <x v="124"/>
    <x v="9"/>
    <s v="High"/>
    <n v="12"/>
    <n v="173.09895833333334"/>
    <n v="2077.1875"/>
    <n v="4.2"/>
    <n v="2081.3874999999998"/>
    <n v="5.3265000000000002"/>
    <n v="110.6413921875"/>
    <s v="Express Air"/>
    <x v="1"/>
    <s v="Small Business"/>
    <x v="1"/>
    <x v="1"/>
    <s v="Small Box"/>
    <d v="2012-02-03T00:00:00"/>
  </r>
  <r>
    <n v="14119"/>
    <x v="560"/>
    <x v="4"/>
    <s v="Low"/>
    <n v="24"/>
    <n v="4.2962499999999997"/>
    <n v="103.11"/>
    <n v="6.92"/>
    <n v="110.03"/>
    <n v="4.7610000000000001"/>
    <n v="4.9090671000000006"/>
    <s v="Regular Air"/>
    <x v="1"/>
    <s v="Home Office"/>
    <x v="0"/>
    <x v="0"/>
    <s v="Small Box"/>
    <d v="2010-06-04T00:00:00"/>
  </r>
  <r>
    <n v="16643"/>
    <x v="677"/>
    <x v="11"/>
    <s v="Low"/>
    <n v="46"/>
    <n v="9.5956521739130434"/>
    <n v="441.4"/>
    <n v="2.06"/>
    <n v="443.46"/>
    <n v="3.5455000000000001"/>
    <n v="15.649837"/>
    <s v="Regular Air"/>
    <x v="3"/>
    <s v="Home Office"/>
    <x v="2"/>
    <x v="5"/>
    <s v="Wrap Bag"/>
    <d v="2010-04-15T00:00:00"/>
  </r>
  <r>
    <n v="39749"/>
    <x v="784"/>
    <x v="5"/>
    <s v="High"/>
    <n v="43"/>
    <n v="2.5730232558139536"/>
    <n v="110.64"/>
    <n v="2.4"/>
    <n v="113.04"/>
    <n v="3.5455000000000001"/>
    <n v="3.9227412000000004"/>
    <s v="Regular Air"/>
    <x v="1"/>
    <s v="Consumer"/>
    <x v="2"/>
    <x v="2"/>
    <s v="Wrap Bag"/>
    <d v="2010-06-29T00:00:00"/>
  </r>
  <r>
    <n v="8039"/>
    <x v="796"/>
    <x v="8"/>
    <s v="Medium"/>
    <n v="37"/>
    <n v="32.424324324324324"/>
    <n v="1199.7"/>
    <n v="19.510000000000002"/>
    <n v="1219.21"/>
    <n v="3.5455000000000001"/>
    <n v="42.535363500000003"/>
    <s v="Regular Air"/>
    <x v="4"/>
    <s v="Small Business"/>
    <x v="2"/>
    <x v="12"/>
    <s v="Small Box"/>
    <d v="2012-08-24T00:00:00"/>
  </r>
  <r>
    <n v="45125"/>
    <x v="337"/>
    <x v="4"/>
    <s v="Critical"/>
    <n v="32"/>
    <n v="151.08750000000001"/>
    <n v="4834.8"/>
    <n v="4.99"/>
    <n v="4839.79"/>
    <n v="5.3265000000000002"/>
    <n v="257.525622"/>
    <s v="Regular Air"/>
    <x v="1"/>
    <s v="Home Office"/>
    <x v="1"/>
    <x v="1"/>
    <s v="Small Box"/>
    <d v="2012-05-29T00:00:00"/>
  </r>
  <r>
    <n v="39367"/>
    <x v="684"/>
    <x v="8"/>
    <s v="Critical"/>
    <n v="45"/>
    <n v="3.9528888888888889"/>
    <n v="177.88"/>
    <n v="5.04"/>
    <n v="182.92"/>
    <n v="3.5455000000000001"/>
    <n v="6.3067354"/>
    <s v="Regular Air"/>
    <x v="0"/>
    <s v="Small Business"/>
    <x v="2"/>
    <x v="6"/>
    <s v="Small Box"/>
    <d v="2009-08-07T00:00:00"/>
  </r>
  <r>
    <n v="50500"/>
    <x v="667"/>
    <x v="10"/>
    <s v="Low"/>
    <n v="45"/>
    <n v="2.4308888888888891"/>
    <n v="109.39"/>
    <n v="1.02"/>
    <n v="110.41"/>
    <n v="3.5455000000000001"/>
    <n v="3.87842245"/>
    <s v="Express Air"/>
    <x v="10"/>
    <s v="Consumer"/>
    <x v="2"/>
    <x v="14"/>
    <s v="Wrap Bag"/>
    <d v="2011-09-06T00:00:00"/>
  </r>
  <r>
    <n v="45766"/>
    <x v="430"/>
    <x v="4"/>
    <s v="High"/>
    <n v="28"/>
    <n v="149.35071428571428"/>
    <n v="4181.82"/>
    <n v="13.99"/>
    <n v="4195.8099999999995"/>
    <n v="5.3265000000000002"/>
    <n v="222.74464229999998"/>
    <s v="Regular Air"/>
    <x v="2"/>
    <s v="Home Office"/>
    <x v="1"/>
    <x v="11"/>
    <s v="Medium Box"/>
    <d v="2010-05-08T00:00:00"/>
  </r>
  <r>
    <n v="32932"/>
    <x v="797"/>
    <x v="3"/>
    <s v="Low"/>
    <n v="49"/>
    <n v="609.88979591836733"/>
    <n v="29884.6"/>
    <n v="24.49"/>
    <n v="29909.09"/>
    <n v="5.3265000000000002"/>
    <n v="1591.8032190000001"/>
    <s v="Regular Air"/>
    <x v="0"/>
    <s v="Corporate"/>
    <x v="1"/>
    <x v="8"/>
    <s v="Large Box"/>
    <d v="2010-01-13T00:00:00"/>
  </r>
  <r>
    <n v="32454"/>
    <x v="798"/>
    <x v="0"/>
    <s v="Critical"/>
    <n v="12"/>
    <n v="6.9908333333333337"/>
    <n v="83.89"/>
    <n v="5.48"/>
    <n v="89.37"/>
    <n v="3.5455000000000001"/>
    <n v="2.9743199500000004"/>
    <s v="Regular Air"/>
    <x v="1"/>
    <s v="Consumer"/>
    <x v="2"/>
    <x v="6"/>
    <s v="Small Box"/>
    <d v="2011-04-01T00:00:00"/>
  </r>
  <r>
    <n v="25155"/>
    <x v="799"/>
    <x v="3"/>
    <s v="Low"/>
    <n v="17"/>
    <n v="6.7064705882352946"/>
    <n v="114.01"/>
    <n v="3.1"/>
    <n v="117.11"/>
    <n v="3.5455000000000001"/>
    <n v="4.0422245500000002"/>
    <s v="Regular Air"/>
    <x v="6"/>
    <s v="Corporate"/>
    <x v="2"/>
    <x v="5"/>
    <s v="Wrap Bag"/>
    <d v="2010-01-27T00:00:00"/>
  </r>
  <r>
    <n v="49987"/>
    <x v="752"/>
    <x v="3"/>
    <s v="High"/>
    <n v="15"/>
    <n v="119.69933333333333"/>
    <n v="1795.49"/>
    <n v="58.72"/>
    <n v="1854.21"/>
    <n v="4.7610000000000001"/>
    <n v="85.483278900000002"/>
    <s v="Delivery Truck"/>
    <x v="9"/>
    <s v="Consumer"/>
    <x v="0"/>
    <x v="15"/>
    <s v="Jumbo Box"/>
    <d v="2011-01-22T00:00:00"/>
  </r>
  <r>
    <n v="5765"/>
    <x v="377"/>
    <x v="2"/>
    <s v="Low"/>
    <n v="23"/>
    <n v="36.933043478260871"/>
    <n v="849.46"/>
    <n v="19.989999999999998"/>
    <n v="869.45"/>
    <n v="3.5455000000000001"/>
    <n v="30.117604300000004"/>
    <s v="Regular Air"/>
    <x v="6"/>
    <s v="Corporate"/>
    <x v="2"/>
    <x v="5"/>
    <s v="Small Box"/>
    <d v="2009-12-21T00:00:00"/>
  </r>
  <r>
    <n v="20709"/>
    <x v="340"/>
    <x v="8"/>
    <s v="High"/>
    <n v="4"/>
    <n v="4.1500000000000004"/>
    <n v="16.600000000000001"/>
    <n v="0.99"/>
    <n v="17.59"/>
    <n v="3.5455000000000001"/>
    <n v="0.5885530000000001"/>
    <s v="Regular Air"/>
    <x v="1"/>
    <s v="Consumer"/>
    <x v="2"/>
    <x v="13"/>
    <s v="Small Box"/>
    <d v="2009-08-11T00:00:00"/>
  </r>
  <r>
    <n v="28675"/>
    <x v="786"/>
    <x v="7"/>
    <s v="Critical"/>
    <n v="15"/>
    <n v="54.856166666666667"/>
    <n v="822.84249999999997"/>
    <n v="5.92"/>
    <n v="828.76249999999993"/>
    <n v="5.3265000000000002"/>
    <n v="43.8287057625"/>
    <s v="Regular Air"/>
    <x v="2"/>
    <s v="Consumer"/>
    <x v="1"/>
    <x v="1"/>
    <s v="Small Box"/>
    <d v="2009-10-09T00:00:00"/>
  </r>
  <r>
    <n v="23782"/>
    <x v="711"/>
    <x v="3"/>
    <s v="Low"/>
    <n v="46"/>
    <n v="465.0095652173913"/>
    <n v="21390.44"/>
    <n v="26"/>
    <n v="21416.44"/>
    <n v="4.7610000000000001"/>
    <n v="1018.3988484"/>
    <s v="Delivery Truck"/>
    <x v="4"/>
    <s v="Corporate"/>
    <x v="0"/>
    <x v="3"/>
    <s v="Jumbo Drum"/>
    <d v="2010-01-10T00:00:00"/>
  </r>
  <r>
    <n v="52128"/>
    <x v="577"/>
    <x v="6"/>
    <s v="Not Specified"/>
    <n v="11"/>
    <n v="1.229090909090909"/>
    <n v="13.52"/>
    <n v="2.96"/>
    <n v="16.48"/>
    <n v="5.3265000000000002"/>
    <n v="0.72014279999999997"/>
    <s v="Regular Air"/>
    <x v="0"/>
    <s v="Consumer"/>
    <x v="1"/>
    <x v="4"/>
    <s v="Small Pack"/>
    <d v="2010-11-23T00:00:00"/>
  </r>
  <r>
    <n v="56740"/>
    <x v="532"/>
    <x v="7"/>
    <s v="Low"/>
    <n v="6"/>
    <n v="5.7149999999999999"/>
    <n v="34.29"/>
    <n v="2.99"/>
    <n v="37.28"/>
    <n v="3.5455000000000001"/>
    <n v="1.21575195"/>
    <s v="Regular Air"/>
    <x v="0"/>
    <s v="Consumer"/>
    <x v="2"/>
    <x v="6"/>
    <s v="Small Box"/>
    <d v="2012-10-18T00:00:00"/>
  </r>
  <r>
    <n v="1701"/>
    <x v="800"/>
    <x v="4"/>
    <s v="High"/>
    <n v="49"/>
    <n v="41.787346938775507"/>
    <n v="2047.58"/>
    <n v="1.99"/>
    <n v="2049.5699999999997"/>
    <n v="5.3265000000000002"/>
    <n v="109.06434870000001"/>
    <s v="Regular Air"/>
    <x v="1"/>
    <s v="Consumer"/>
    <x v="1"/>
    <x v="4"/>
    <s v="Small Pack"/>
    <d v="2012-05-20T00:00:00"/>
  </r>
  <r>
    <n v="16454"/>
    <x v="118"/>
    <x v="4"/>
    <s v="Medium"/>
    <n v="12"/>
    <n v="7.8658333333333337"/>
    <n v="94.39"/>
    <n v="6.05"/>
    <n v="100.44"/>
    <n v="3.5455000000000001"/>
    <n v="3.34659745"/>
    <s v="Regular Air"/>
    <x v="1"/>
    <s v="Home Office"/>
    <x v="2"/>
    <x v="6"/>
    <s v="Small Box"/>
    <d v="2012-05-11T00:00:00"/>
  </r>
  <r>
    <n v="17508"/>
    <x v="362"/>
    <x v="5"/>
    <s v="Low"/>
    <n v="50"/>
    <n v="1.9816"/>
    <n v="99.08"/>
    <n v="0.7"/>
    <n v="99.78"/>
    <n v="3.5455000000000001"/>
    <n v="3.5128813999999999"/>
    <s v="Express Air"/>
    <x v="8"/>
    <s v="Corporate"/>
    <x v="2"/>
    <x v="2"/>
    <s v="Wrap Bag"/>
    <d v="2012-06-29T00:00:00"/>
  </r>
  <r>
    <n v="26567"/>
    <x v="546"/>
    <x v="10"/>
    <s v="Critical"/>
    <n v="8"/>
    <n v="6.3375000000000004"/>
    <n v="50.7"/>
    <n v="7.78"/>
    <n v="58.480000000000004"/>
    <n v="3.5455000000000001"/>
    <n v="1.7975685000000001"/>
    <s v="Regular Air"/>
    <x v="2"/>
    <s v="Corporate"/>
    <x v="2"/>
    <x v="6"/>
    <s v="Small Box"/>
    <d v="2009-09-04T00:00:00"/>
  </r>
  <r>
    <n v="16451"/>
    <x v="716"/>
    <x v="1"/>
    <s v="Not Specified"/>
    <n v="9"/>
    <n v="28.087777777777777"/>
    <n v="252.79"/>
    <n v="2.99"/>
    <n v="255.78"/>
    <n v="3.5455000000000001"/>
    <n v="8.9626694499999999"/>
    <s v="Regular Air"/>
    <x v="2"/>
    <s v="Corporate"/>
    <x v="2"/>
    <x v="6"/>
    <s v="Small Box"/>
    <d v="2009-07-23T00:00:00"/>
  </r>
  <r>
    <n v="40838"/>
    <x v="391"/>
    <x v="6"/>
    <s v="Not Specified"/>
    <n v="40"/>
    <n v="8.0990000000000002"/>
    <n v="323.95999999999998"/>
    <n v="7.96"/>
    <n v="331.91999999999996"/>
    <n v="4.7610000000000001"/>
    <n v="15.423735600000001"/>
    <s v="Regular Air"/>
    <x v="5"/>
    <s v="Consumer"/>
    <x v="0"/>
    <x v="0"/>
    <s v="Small Box"/>
    <d v="2012-11-29T00:00:00"/>
  </r>
  <r>
    <n v="2244"/>
    <x v="73"/>
    <x v="3"/>
    <s v="Critical"/>
    <n v="19"/>
    <n v="4.6636842105263154"/>
    <n v="88.61"/>
    <n v="1.49"/>
    <n v="90.1"/>
    <n v="3.5455000000000001"/>
    <n v="3.1416675500000002"/>
    <s v="Express Air"/>
    <x v="9"/>
    <s v="Consumer"/>
    <x v="2"/>
    <x v="6"/>
    <s v="Small Box"/>
    <d v="2010-01-10T00:00:00"/>
  </r>
  <r>
    <n v="25571"/>
    <x v="148"/>
    <x v="8"/>
    <s v="Critical"/>
    <n v="42"/>
    <n v="89.261904761904759"/>
    <n v="3749"/>
    <n v="35"/>
    <n v="3784"/>
    <n v="3.5455000000000001"/>
    <n v="132.920795"/>
    <s v="Regular Air"/>
    <x v="0"/>
    <s v="Consumer"/>
    <x v="2"/>
    <x v="10"/>
    <s v="Large Box"/>
    <d v="2012-08-20T00:00:00"/>
  </r>
  <r>
    <n v="56135"/>
    <x v="426"/>
    <x v="6"/>
    <s v="Medium"/>
    <n v="8"/>
    <n v="139.85249999999999"/>
    <n v="1118.82"/>
    <n v="36.090000000000003"/>
    <n v="1154.9099999999999"/>
    <n v="4.7610000000000001"/>
    <n v="53.267020199999997"/>
    <s v="Delivery Truck"/>
    <x v="8"/>
    <s v="Corporate"/>
    <x v="0"/>
    <x v="15"/>
    <s v="Jumbo Box"/>
    <d v="2010-11-15T00:00:00"/>
  </r>
  <r>
    <n v="22085"/>
    <x v="801"/>
    <x v="0"/>
    <s v="Low"/>
    <n v="27"/>
    <n v="17.964074074074073"/>
    <n v="485.03"/>
    <n v="9.4700000000000006"/>
    <n v="494.5"/>
    <n v="3.5455000000000001"/>
    <n v="17.19673865"/>
    <s v="Regular Air"/>
    <x v="8"/>
    <s v="Home Office"/>
    <x v="2"/>
    <x v="10"/>
    <s v="Small Box"/>
    <d v="2012-03-09T00:00:00"/>
  </r>
  <r>
    <n v="15872"/>
    <x v="89"/>
    <x v="7"/>
    <s v="Not Specified"/>
    <n v="48"/>
    <n v="108.29416666666667"/>
    <n v="5198.12"/>
    <n v="15.66"/>
    <n v="5213.78"/>
    <n v="3.5455000000000001"/>
    <n v="184.29934460000001"/>
    <s v="Delivery Truck"/>
    <x v="8"/>
    <s v="Corporate"/>
    <x v="2"/>
    <x v="16"/>
    <s v="Jumbo Drum"/>
    <d v="2012-10-30T00:00:00"/>
  </r>
  <r>
    <n v="51047"/>
    <x v="465"/>
    <x v="11"/>
    <s v="Medium"/>
    <n v="28"/>
    <n v="2.3464285714285715"/>
    <n v="65.7"/>
    <n v="4.8600000000000003"/>
    <n v="70.56"/>
    <n v="4.7610000000000001"/>
    <n v="3.127977"/>
    <s v="Express Air"/>
    <x v="4"/>
    <s v="Corporate"/>
    <x v="0"/>
    <x v="0"/>
    <s v="Small Box"/>
    <d v="2009-04-11T00:00:00"/>
  </r>
  <r>
    <n v="32193"/>
    <x v="802"/>
    <x v="7"/>
    <s v="Low"/>
    <n v="4"/>
    <n v="10.18"/>
    <n v="40.72"/>
    <n v="6.93"/>
    <n v="47.65"/>
    <n v="3.5455000000000001"/>
    <n v="1.4437275999999999"/>
    <s v="Express Air"/>
    <x v="2"/>
    <s v="Small Business"/>
    <x v="2"/>
    <x v="5"/>
    <s v="Small Box"/>
    <d v="2010-10-22T00:00:00"/>
  </r>
  <r>
    <n v="49313"/>
    <x v="745"/>
    <x v="7"/>
    <s v="Medium"/>
    <n v="36"/>
    <n v="31.386958333333332"/>
    <n v="1129.9304999999999"/>
    <n v="1.25"/>
    <n v="1131.1804999999999"/>
    <n v="5.3265000000000002"/>
    <n v="60.185748082500005"/>
    <s v="Regular Air"/>
    <x v="1"/>
    <s v="Small Business"/>
    <x v="1"/>
    <x v="1"/>
    <s v="Small Pack"/>
    <d v="2009-10-05T00:00:00"/>
  </r>
  <r>
    <n v="26529"/>
    <x v="803"/>
    <x v="3"/>
    <s v="Low"/>
    <n v="17"/>
    <n v="11.865882352941176"/>
    <n v="201.72"/>
    <n v="11.25"/>
    <n v="212.97"/>
    <n v="3.5455000000000001"/>
    <n v="7.1519826000000002"/>
    <s v="Regular Air"/>
    <x v="5"/>
    <s v="Consumer"/>
    <x v="2"/>
    <x v="5"/>
    <s v="Small Box"/>
    <d v="2011-02-01T00:00:00"/>
  </r>
  <r>
    <n v="33987"/>
    <x v="804"/>
    <x v="7"/>
    <s v="High"/>
    <n v="19"/>
    <n v="85.098421052631579"/>
    <n v="1616.87"/>
    <n v="30"/>
    <n v="1646.87"/>
    <n v="4.7610000000000001"/>
    <n v="76.979180700000001"/>
    <s v="Delivery Truck"/>
    <x v="1"/>
    <s v="Small Business"/>
    <x v="0"/>
    <x v="3"/>
    <s v="Jumbo Drum"/>
    <d v="2011-10-26T00:00:00"/>
  </r>
  <r>
    <n v="52480"/>
    <x v="452"/>
    <x v="1"/>
    <s v="Not Specified"/>
    <n v="47"/>
    <n v="21.720851063829787"/>
    <n v="1020.88"/>
    <n v="8.99"/>
    <n v="1029.8699999999999"/>
    <n v="4.7610000000000001"/>
    <n v="48.604096800000001"/>
    <s v="Regular Air"/>
    <x v="4"/>
    <s v="Home Office"/>
    <x v="0"/>
    <x v="0"/>
    <s v="Small Pack"/>
    <d v="2010-07-29T00:00:00"/>
  </r>
  <r>
    <n v="38979"/>
    <x v="399"/>
    <x v="9"/>
    <s v="Low"/>
    <n v="48"/>
    <n v="69.89791666666666"/>
    <n v="3355.1"/>
    <n v="59.81"/>
    <n v="3414.91"/>
    <n v="4.7610000000000001"/>
    <n v="159.736311"/>
    <s v="Delivery Truck"/>
    <x v="8"/>
    <s v="Corporate"/>
    <x v="0"/>
    <x v="3"/>
    <s v="Jumbo Drum"/>
    <d v="2010-02-26T00:00:00"/>
  </r>
  <r>
    <n v="24576"/>
    <x v="760"/>
    <x v="2"/>
    <s v="Not Specified"/>
    <n v="29"/>
    <n v="18.312517241379311"/>
    <n v="531.06299999999999"/>
    <n v="4.8099999999999996"/>
    <n v="535.87299999999993"/>
    <n v="5.3265000000000002"/>
    <n v="28.287070695000001"/>
    <s v="Regular Air"/>
    <x v="0"/>
    <s v="Corporate"/>
    <x v="1"/>
    <x v="1"/>
    <s v="Medium Box"/>
    <d v="2012-12-13T00:00:00"/>
  </r>
  <r>
    <n v="53445"/>
    <x v="805"/>
    <x v="7"/>
    <s v="High"/>
    <n v="8"/>
    <n v="13.24375"/>
    <n v="105.95"/>
    <n v="8.99"/>
    <n v="114.94"/>
    <n v="3.5455000000000001"/>
    <n v="3.7564572500000004"/>
    <s v="Regular Air"/>
    <x v="1"/>
    <s v="Small Business"/>
    <x v="2"/>
    <x v="2"/>
    <s v="Small Pack"/>
    <d v="2012-10-26T00:00:00"/>
  </r>
  <r>
    <n v="48774"/>
    <x v="451"/>
    <x v="8"/>
    <s v="High"/>
    <n v="31"/>
    <n v="236.25096774193548"/>
    <n v="7323.78"/>
    <n v="62.94"/>
    <n v="7386.7199999999993"/>
    <n v="4.7610000000000001"/>
    <n v="348.68516580000005"/>
    <s v="Delivery Truck"/>
    <x v="4"/>
    <s v="Small Business"/>
    <x v="0"/>
    <x v="3"/>
    <s v="Jumbo Drum"/>
    <d v="2012-08-11T00:00:00"/>
  </r>
  <r>
    <n v="59879"/>
    <x v="806"/>
    <x v="0"/>
    <s v="Not Specified"/>
    <n v="33"/>
    <n v="29.918712121212121"/>
    <n v="987.3175"/>
    <n v="3.3"/>
    <n v="990.61749999999995"/>
    <n v="5.3265000000000002"/>
    <n v="52.589466637500003"/>
    <s v="Express Air"/>
    <x v="6"/>
    <s v="Corporate"/>
    <x v="1"/>
    <x v="1"/>
    <s v="Small Pack"/>
    <d v="2009-03-11T00:00:00"/>
  </r>
  <r>
    <n v="41120"/>
    <x v="479"/>
    <x v="1"/>
    <s v="Low"/>
    <n v="13"/>
    <n v="3.336153846153846"/>
    <n v="43.37"/>
    <n v="0.99"/>
    <n v="44.36"/>
    <n v="4.7610000000000001"/>
    <n v="2.0648456999999998"/>
    <s v="Regular Air"/>
    <x v="1"/>
    <s v="Consumer"/>
    <x v="0"/>
    <x v="0"/>
    <s v="Medium Box"/>
    <d v="2012-07-09T00:00:00"/>
  </r>
  <r>
    <n v="26503"/>
    <x v="807"/>
    <x v="11"/>
    <s v="Medium"/>
    <n v="12"/>
    <n v="21.840833333333332"/>
    <n v="262.08999999999997"/>
    <n v="10.49"/>
    <n v="272.58"/>
    <n v="4.7610000000000001"/>
    <n v="12.478104899999998"/>
    <s v="Regular Air"/>
    <x v="8"/>
    <s v="Small Business"/>
    <x v="0"/>
    <x v="0"/>
    <s v="Small Box"/>
    <d v="2011-04-22T00:00:00"/>
  </r>
  <r>
    <n v="34883"/>
    <x v="440"/>
    <x v="6"/>
    <s v="Critical"/>
    <n v="31"/>
    <n v="29.226290322580645"/>
    <n v="906.01499999999999"/>
    <n v="5.99"/>
    <n v="912.005"/>
    <n v="5.3265000000000002"/>
    <n v="48.258888974999998"/>
    <s v="Regular Air"/>
    <x v="1"/>
    <s v="Corporate"/>
    <x v="1"/>
    <x v="1"/>
    <s v="Wrap Bag"/>
    <d v="2009-11-05T00:00:00"/>
  </r>
  <r>
    <n v="20259"/>
    <x v="199"/>
    <x v="4"/>
    <s v="Critical"/>
    <n v="42"/>
    <n v="12.834761904761903"/>
    <n v="539.05999999999995"/>
    <n v="4.59"/>
    <n v="543.65"/>
    <n v="3.5455000000000001"/>
    <n v="19.112372300000001"/>
    <s v="Regular Air"/>
    <x v="1"/>
    <s v="Corporate"/>
    <x v="2"/>
    <x v="7"/>
    <s v="Wrap Bag"/>
    <d v="2011-05-25T00:00:00"/>
  </r>
  <r>
    <n v="47877"/>
    <x v="808"/>
    <x v="8"/>
    <s v="Medium"/>
    <n v="19"/>
    <n v="170.56463157894737"/>
    <n v="3240.7280000000001"/>
    <n v="69.64"/>
    <n v="3310.3679999999999"/>
    <n v="4.7610000000000001"/>
    <n v="154.29106007999999"/>
    <s v="Delivery Truck"/>
    <x v="0"/>
    <s v="Home Office"/>
    <x v="0"/>
    <x v="9"/>
    <s v="Jumbo Box"/>
    <d v="2009-08-30T00:00:00"/>
  </r>
  <r>
    <n v="59270"/>
    <x v="358"/>
    <x v="3"/>
    <s v="High"/>
    <n v="48"/>
    <n v="527.33333333333337"/>
    <n v="25312"/>
    <n v="16.63"/>
    <n v="25328.63"/>
    <n v="5.3265000000000002"/>
    <n v="1348.2436800000003"/>
    <s v="Delivery Truck"/>
    <x v="9"/>
    <s v="Small Business"/>
    <x v="1"/>
    <x v="11"/>
    <s v="Jumbo Box"/>
    <d v="2010-01-13T00:00:00"/>
  </r>
  <r>
    <n v="56163"/>
    <x v="340"/>
    <x v="8"/>
    <s v="Not Specified"/>
    <n v="3"/>
    <n v="39.966666666666669"/>
    <n v="119.9"/>
    <n v="5.08"/>
    <n v="124.98"/>
    <n v="3.5455000000000001"/>
    <n v="4.2510545000000004"/>
    <s v="Regular Air"/>
    <x v="5"/>
    <s v="Home Office"/>
    <x v="2"/>
    <x v="5"/>
    <s v="Wrap Bag"/>
    <d v="2009-08-13T00:00:00"/>
  </r>
  <r>
    <n v="10789"/>
    <x v="809"/>
    <x v="8"/>
    <s v="Not Specified"/>
    <n v="15"/>
    <n v="20.569333333333336"/>
    <n v="308.54000000000002"/>
    <n v="4.0999999999999996"/>
    <n v="312.64000000000004"/>
    <n v="3.5455000000000001"/>
    <n v="10.939285700000001"/>
    <s v="Express Air"/>
    <x v="2"/>
    <s v="Corporate"/>
    <x v="2"/>
    <x v="2"/>
    <s v="Wrap Bag"/>
    <d v="2010-08-24T00:00:00"/>
  </r>
  <r>
    <n v="53441"/>
    <x v="537"/>
    <x v="8"/>
    <s v="Medium"/>
    <n v="7"/>
    <n v="49.338571428571427"/>
    <n v="345.37"/>
    <n v="5.79"/>
    <n v="351.16"/>
    <n v="3.5455000000000001"/>
    <n v="12.245093349999999"/>
    <s v="Regular Air"/>
    <x v="1"/>
    <s v="Small Business"/>
    <x v="2"/>
    <x v="5"/>
    <s v="Small Box"/>
    <d v="2009-08-25T00:00:00"/>
  </r>
  <r>
    <n v="52839"/>
    <x v="677"/>
    <x v="11"/>
    <s v="High"/>
    <n v="25"/>
    <n v="46.344040000000007"/>
    <n v="1158.6010000000001"/>
    <n v="2.5"/>
    <n v="1161.1010000000001"/>
    <n v="5.3265000000000002"/>
    <n v="61.712882265000005"/>
    <s v="Regular Air"/>
    <x v="5"/>
    <s v="Home Office"/>
    <x v="1"/>
    <x v="1"/>
    <s v="Small Pack"/>
    <d v="2010-04-12T00:00:00"/>
  </r>
  <r>
    <n v="37123"/>
    <x v="81"/>
    <x v="9"/>
    <s v="High"/>
    <n v="50"/>
    <n v="15.8916"/>
    <n v="794.58"/>
    <n v="27.75"/>
    <n v="822.33"/>
    <n v="4.7610000000000001"/>
    <n v="37.829953800000006"/>
    <s v="Delivery Truck"/>
    <x v="1"/>
    <s v="Small Business"/>
    <x v="0"/>
    <x v="9"/>
    <s v="Jumbo Box"/>
    <d v="2012-02-19T00:00:00"/>
  </r>
  <r>
    <n v="47910"/>
    <x v="157"/>
    <x v="8"/>
    <s v="High"/>
    <n v="30"/>
    <n v="176.35233333333332"/>
    <n v="5290.57"/>
    <n v="19.989999999999998"/>
    <n v="5310.5599999999995"/>
    <n v="3.5455000000000001"/>
    <n v="187.57715934999999"/>
    <s v="Regular Air"/>
    <x v="0"/>
    <s v="Home Office"/>
    <x v="2"/>
    <x v="10"/>
    <s v="Small Box"/>
    <d v="2009-08-16T00:00:00"/>
  </r>
  <r>
    <n v="32516"/>
    <x v="810"/>
    <x v="7"/>
    <s v="Critical"/>
    <n v="7"/>
    <n v="8.5985714285714288"/>
    <n v="60.19"/>
    <n v="2.5"/>
    <n v="62.69"/>
    <n v="3.5455000000000001"/>
    <n v="2.13403645"/>
    <s v="Regular Air"/>
    <x v="1"/>
    <s v="Corporate"/>
    <x v="2"/>
    <x v="12"/>
    <s v="Small Box"/>
    <d v="2010-10-26T00:00:00"/>
  </r>
  <r>
    <n v="33378"/>
    <x v="114"/>
    <x v="11"/>
    <s v="High"/>
    <n v="25"/>
    <n v="37.814399999999999"/>
    <n v="945.36"/>
    <n v="9.83"/>
    <n v="955.19"/>
    <n v="3.5455000000000001"/>
    <n v="33.517738800000004"/>
    <s v="Regular Air"/>
    <x v="1"/>
    <s v="Consumer"/>
    <x v="2"/>
    <x v="12"/>
    <s v="Small Box"/>
    <d v="2012-04-28T00:00:00"/>
  </r>
  <r>
    <n v="22497"/>
    <x v="811"/>
    <x v="11"/>
    <s v="Medium"/>
    <n v="37"/>
    <n v="88.087837837837839"/>
    <n v="3259.25"/>
    <n v="28"/>
    <n v="3287.25"/>
    <n v="5.3265000000000002"/>
    <n v="173.60395124999999"/>
    <s v="Delivery Truck"/>
    <x v="3"/>
    <s v="Corporate"/>
    <x v="1"/>
    <x v="11"/>
    <s v="Jumbo Drum"/>
    <d v="2012-04-29T00:00:00"/>
  </r>
  <r>
    <n v="56804"/>
    <x v="812"/>
    <x v="0"/>
    <s v="Critical"/>
    <n v="24"/>
    <n v="5.0754166666666665"/>
    <n v="121.81"/>
    <n v="4.8600000000000003"/>
    <n v="126.67"/>
    <n v="3.5455000000000001"/>
    <n v="4.3187735500000004"/>
    <s v="Regular Air"/>
    <x v="6"/>
    <s v="Home Office"/>
    <x v="2"/>
    <x v="5"/>
    <s v="Small Box"/>
    <d v="2011-03-28T00:00:00"/>
  </r>
  <r>
    <n v="11040"/>
    <x v="813"/>
    <x v="7"/>
    <s v="Not Specified"/>
    <n v="44"/>
    <n v="25.051818181818181"/>
    <n v="1102.28"/>
    <n v="6.71"/>
    <n v="1108.99"/>
    <n v="3.5455000000000001"/>
    <n v="39.081337400000002"/>
    <s v="Regular Air"/>
    <x v="1"/>
    <s v="Corporate"/>
    <x v="2"/>
    <x v="12"/>
    <s v="Small Box"/>
    <d v="2011-10-23T00:00:00"/>
  </r>
  <r>
    <n v="8993"/>
    <x v="193"/>
    <x v="4"/>
    <s v="Medium"/>
    <n v="41"/>
    <n v="4.1987804878048784"/>
    <n v="172.15"/>
    <n v="0.5"/>
    <n v="172.65"/>
    <n v="3.5455000000000001"/>
    <n v="6.1035782500000009"/>
    <s v="Express Air"/>
    <x v="8"/>
    <s v="Corporate"/>
    <x v="2"/>
    <x v="13"/>
    <s v="Small Box"/>
    <d v="2011-05-30T00:00:00"/>
  </r>
  <r>
    <n v="19494"/>
    <x v="814"/>
    <x v="3"/>
    <s v="High"/>
    <n v="39"/>
    <n v="21.982564102564105"/>
    <n v="857.32"/>
    <n v="8.99"/>
    <n v="866.31000000000006"/>
    <n v="4.7610000000000001"/>
    <n v="40.817005200000004"/>
    <s v="Regular Air"/>
    <x v="1"/>
    <s v="Small Business"/>
    <x v="0"/>
    <x v="0"/>
    <s v="Small Pack"/>
    <d v="2010-01-14T00:00:00"/>
  </r>
  <r>
    <n v="14112"/>
    <x v="675"/>
    <x v="1"/>
    <s v="Low"/>
    <n v="1"/>
    <n v="68.45"/>
    <n v="68.45"/>
    <n v="13.66"/>
    <n v="82.11"/>
    <n v="3.5455000000000001"/>
    <n v="2.4268947500000002"/>
    <s v="Express Air"/>
    <x v="4"/>
    <s v="Corporate"/>
    <x v="2"/>
    <x v="16"/>
    <s v="Small Box"/>
    <d v="2009-07-24T00:00:00"/>
  </r>
  <r>
    <n v="29607"/>
    <x v="815"/>
    <x v="0"/>
    <s v="Medium"/>
    <n v="20"/>
    <n v="12.037000000000001"/>
    <n v="240.74"/>
    <n v="5.09"/>
    <n v="245.83"/>
    <n v="3.5455000000000001"/>
    <n v="8.5354367"/>
    <s v="Regular Air"/>
    <x v="1"/>
    <s v="Home Office"/>
    <x v="2"/>
    <x v="5"/>
    <s v="Small Box"/>
    <d v="2012-03-15T00:00:00"/>
  </r>
  <r>
    <n v="52391"/>
    <x v="146"/>
    <x v="2"/>
    <s v="High"/>
    <n v="36"/>
    <n v="29.787777777777777"/>
    <n v="1072.3599999999999"/>
    <n v="4.8600000000000003"/>
    <n v="1077.2199999999998"/>
    <n v="3.5455000000000001"/>
    <n v="38.020523799999999"/>
    <s v="Regular Air"/>
    <x v="1"/>
    <s v="Corporate"/>
    <x v="2"/>
    <x v="5"/>
    <s v="Wrap Bag"/>
    <d v="2009-12-14T00:00:00"/>
  </r>
  <r>
    <n v="23619"/>
    <x v="122"/>
    <x v="2"/>
    <s v="Medium"/>
    <n v="7"/>
    <n v="149.01714285714283"/>
    <n v="1043.1199999999999"/>
    <n v="13.99"/>
    <n v="1057.1099999999999"/>
    <n v="5.3265000000000002"/>
    <n v="55.5617868"/>
    <s v="Regular Air"/>
    <x v="12"/>
    <s v="Small Business"/>
    <x v="1"/>
    <x v="11"/>
    <s v="Medium Box"/>
    <d v="2012-12-22T00:00:00"/>
  </r>
  <r>
    <n v="20615"/>
    <x v="275"/>
    <x v="11"/>
    <s v="Medium"/>
    <n v="29"/>
    <n v="5.21"/>
    <n v="151.09"/>
    <n v="3.01"/>
    <n v="154.1"/>
    <n v="3.5455000000000001"/>
    <n v="5.3568959500000002"/>
    <s v="Express Air"/>
    <x v="3"/>
    <s v="Home Office"/>
    <x v="2"/>
    <x v="5"/>
    <s v="Wrap Bag"/>
    <d v="2012-04-16T00:00:00"/>
  </r>
  <r>
    <n v="33217"/>
    <x v="816"/>
    <x v="0"/>
    <s v="High"/>
    <n v="34"/>
    <n v="53.136764705882356"/>
    <n v="1806.65"/>
    <n v="10.17"/>
    <n v="1816.8200000000002"/>
    <n v="5.3265000000000002"/>
    <n v="96.231212250000013"/>
    <s v="Regular Air"/>
    <x v="4"/>
    <s v="Small Business"/>
    <x v="1"/>
    <x v="11"/>
    <s v="Medium Box"/>
    <d v="2009-03-13T00:00:00"/>
  </r>
  <r>
    <n v="43846"/>
    <x v="9"/>
    <x v="9"/>
    <s v="High"/>
    <n v="9"/>
    <n v="3.4844444444444442"/>
    <n v="31.36"/>
    <n v="2.2000000000000002"/>
    <n v="33.56"/>
    <n v="3.5455000000000001"/>
    <n v="1.1118688000000001"/>
    <s v="Regular Air"/>
    <x v="0"/>
    <s v="Consumer"/>
    <x v="2"/>
    <x v="5"/>
    <s v="Wrap Bag"/>
    <d v="2009-02-27T00:00:00"/>
  </r>
  <r>
    <n v="5504"/>
    <x v="817"/>
    <x v="3"/>
    <s v="High"/>
    <n v="15"/>
    <n v="40.437333333333328"/>
    <n v="606.55999999999995"/>
    <n v="4.99"/>
    <n v="611.54999999999995"/>
    <n v="5.3265000000000002"/>
    <n v="32.308418400000001"/>
    <s v="Regular Air"/>
    <x v="0"/>
    <s v="Small Business"/>
    <x v="1"/>
    <x v="1"/>
    <s v="Small Box"/>
    <d v="2010-01-07T00:00:00"/>
  </r>
  <r>
    <n v="47360"/>
    <x v="818"/>
    <x v="7"/>
    <s v="Not Specified"/>
    <n v="25"/>
    <n v="88.025599999999997"/>
    <n v="2200.64"/>
    <n v="42"/>
    <n v="2242.64"/>
    <n v="4.7610000000000001"/>
    <n v="104.7724704"/>
    <s v="Delivery Truck"/>
    <x v="5"/>
    <s v="Home Office"/>
    <x v="0"/>
    <x v="3"/>
    <s v="Jumbo Drum"/>
    <d v="2010-10-10T00:00:00"/>
  </r>
  <r>
    <n v="2759"/>
    <x v="34"/>
    <x v="6"/>
    <s v="Not Specified"/>
    <n v="25"/>
    <n v="33.098800000000004"/>
    <n v="827.47"/>
    <n v="6.5"/>
    <n v="833.97"/>
    <n v="5.3265000000000002"/>
    <n v="44.075189550000005"/>
    <s v="Regular Air"/>
    <x v="6"/>
    <s v="Small Business"/>
    <x v="1"/>
    <x v="4"/>
    <s v="Small Box"/>
    <d v="2010-11-26T00:00:00"/>
  </r>
  <r>
    <n v="13670"/>
    <x v="498"/>
    <x v="4"/>
    <s v="Critical"/>
    <n v="27"/>
    <n v="4.3100000000000005"/>
    <n v="116.37"/>
    <n v="0.5"/>
    <n v="116.87"/>
    <n v="3.5455000000000001"/>
    <n v="4.1258983500000008"/>
    <s v="Express Air"/>
    <x v="1"/>
    <s v="Home Office"/>
    <x v="2"/>
    <x v="13"/>
    <s v="Small Box"/>
    <d v="2012-05-26T00:00:00"/>
  </r>
  <r>
    <n v="47777"/>
    <x v="819"/>
    <x v="6"/>
    <s v="Low"/>
    <n v="13"/>
    <n v="6.7623076923076919"/>
    <n v="87.91"/>
    <n v="5.41"/>
    <n v="93.32"/>
    <n v="3.5455000000000001"/>
    <n v="3.1168490500000003"/>
    <s v="Regular Air"/>
    <x v="8"/>
    <s v="Home Office"/>
    <x v="2"/>
    <x v="5"/>
    <s v="Small Box"/>
    <d v="2012-11-27T00:00:00"/>
  </r>
  <r>
    <n v="42054"/>
    <x v="329"/>
    <x v="10"/>
    <s v="Medium"/>
    <n v="32"/>
    <n v="2.9546874999999999"/>
    <n v="94.55"/>
    <n v="1.49"/>
    <n v="96.039999999999992"/>
    <n v="3.5455000000000001"/>
    <n v="3.3522702500000001"/>
    <s v="Regular Air"/>
    <x v="0"/>
    <s v="Consumer"/>
    <x v="2"/>
    <x v="6"/>
    <s v="Small Box"/>
    <d v="2012-09-16T00:00:00"/>
  </r>
  <r>
    <n v="51554"/>
    <x v="820"/>
    <x v="0"/>
    <s v="Medium"/>
    <n v="7"/>
    <n v="77.862857142857138"/>
    <n v="545.04"/>
    <n v="60"/>
    <n v="605.04"/>
    <n v="3.5455000000000001"/>
    <n v="19.324393199999999"/>
    <s v="Delivery Truck"/>
    <x v="6"/>
    <s v="Home Office"/>
    <x v="2"/>
    <x v="16"/>
    <s v="Jumbo Drum"/>
    <d v="2009-03-28T00:00:00"/>
  </r>
  <r>
    <n v="45728"/>
    <x v="821"/>
    <x v="5"/>
    <s v="High"/>
    <n v="11"/>
    <n v="3.4763636363636365"/>
    <n v="38.24"/>
    <n v="5.33"/>
    <n v="43.57"/>
    <n v="3.5455000000000001"/>
    <n v="1.3557992000000001"/>
    <s v="Regular Air"/>
    <x v="9"/>
    <s v="Small Business"/>
    <x v="2"/>
    <x v="13"/>
    <s v="Small Box"/>
    <d v="2010-06-22T00:00:00"/>
  </r>
  <r>
    <n v="3458"/>
    <x v="822"/>
    <x v="2"/>
    <s v="High"/>
    <n v="28"/>
    <n v="1.6746428571428571"/>
    <n v="46.89"/>
    <n v="0.7"/>
    <n v="47.59"/>
    <n v="3.5455000000000001"/>
    <n v="1.6624849500000003"/>
    <s v="Regular Air"/>
    <x v="10"/>
    <s v="Corporate"/>
    <x v="2"/>
    <x v="2"/>
    <s v="Wrap Bag"/>
    <d v="2009-12-24T00:00:00"/>
  </r>
  <r>
    <n v="10784"/>
    <x v="823"/>
    <x v="1"/>
    <s v="Not Specified"/>
    <n v="2"/>
    <n v="9.68"/>
    <n v="19.36"/>
    <n v="6.18"/>
    <n v="25.54"/>
    <n v="3.5455000000000001"/>
    <n v="0.68640879999999993"/>
    <s v="Regular Air"/>
    <x v="4"/>
    <s v="Home Office"/>
    <x v="2"/>
    <x v="5"/>
    <s v="Small Box"/>
    <d v="2010-07-06T00:00:00"/>
  </r>
  <r>
    <n v="49666"/>
    <x v="684"/>
    <x v="8"/>
    <s v="Low"/>
    <n v="46"/>
    <n v="5.6358695652173916"/>
    <n v="259.25"/>
    <n v="3.6"/>
    <n v="262.85000000000002"/>
    <n v="3.5455000000000001"/>
    <n v="9.1917087500000001"/>
    <s v="Express Air"/>
    <x v="4"/>
    <s v="Home Office"/>
    <x v="2"/>
    <x v="7"/>
    <s v="Small Pack"/>
    <d v="2009-08-10T00:00:00"/>
  </r>
  <r>
    <n v="38279"/>
    <x v="824"/>
    <x v="11"/>
    <s v="Medium"/>
    <n v="1"/>
    <n v="11.64"/>
    <n v="11.64"/>
    <n v="4"/>
    <n v="15.64"/>
    <n v="4.7610000000000001"/>
    <n v="0.55418040000000002"/>
    <s v="Regular Air"/>
    <x v="5"/>
    <s v="Corporate"/>
    <x v="0"/>
    <x v="0"/>
    <s v="Wrap Bag"/>
    <d v="2012-05-01T00:00:00"/>
  </r>
  <r>
    <n v="2053"/>
    <x v="12"/>
    <x v="9"/>
    <s v="Critical"/>
    <n v="7"/>
    <n v="110.25471428571429"/>
    <n v="771.78300000000002"/>
    <n v="4.2"/>
    <n v="775.98300000000006"/>
    <n v="5.3265000000000002"/>
    <n v="41.109021495000007"/>
    <s v="Regular Air"/>
    <x v="1"/>
    <s v="Consumer"/>
    <x v="1"/>
    <x v="1"/>
    <s v="Small Box"/>
    <d v="2011-02-08T00:00:00"/>
  </r>
  <r>
    <n v="22913"/>
    <x v="582"/>
    <x v="5"/>
    <s v="Critical"/>
    <n v="50"/>
    <n v="31.580560000000002"/>
    <n v="1579.028"/>
    <n v="5.99"/>
    <n v="1585.018"/>
    <n v="5.3265000000000002"/>
    <n v="84.106926419999994"/>
    <s v="Regular Air"/>
    <x v="3"/>
    <s v="Corporate"/>
    <x v="1"/>
    <x v="1"/>
    <s v="Wrap Bag"/>
    <d v="2010-06-26T00:00:00"/>
  </r>
  <r>
    <n v="12160"/>
    <x v="673"/>
    <x v="2"/>
    <s v="Low"/>
    <n v="9"/>
    <n v="4.2555555555555555"/>
    <n v="38.299999999999997"/>
    <n v="6.27"/>
    <n v="44.569999999999993"/>
    <n v="4.7610000000000001"/>
    <n v="1.8234629999999998"/>
    <s v="Regular Air"/>
    <x v="1"/>
    <s v="Corporate"/>
    <x v="0"/>
    <x v="0"/>
    <s v="Large Box"/>
    <d v="2010-12-17T00:00:00"/>
  </r>
  <r>
    <n v="1799"/>
    <x v="353"/>
    <x v="0"/>
    <s v="Not Specified"/>
    <n v="10"/>
    <n v="118.71199999999999"/>
    <n v="1187.1199999999999"/>
    <n v="30"/>
    <n v="1217.1199999999999"/>
    <n v="4.7610000000000001"/>
    <n v="56.518783200000001"/>
    <s v="Delivery Truck"/>
    <x v="0"/>
    <s v="Small Business"/>
    <x v="0"/>
    <x v="3"/>
    <s v="Jumbo Drum"/>
    <d v="2009-03-08T00:00:00"/>
  </r>
  <r>
    <n v="36833"/>
    <x v="825"/>
    <x v="1"/>
    <s v="Low"/>
    <n v="25"/>
    <n v="7.3727999999999998"/>
    <n v="184.32"/>
    <n v="7.3"/>
    <n v="191.62"/>
    <n v="3.5455000000000001"/>
    <n v="6.5350656000000003"/>
    <s v="Regular Air"/>
    <x v="1"/>
    <s v="Home Office"/>
    <x v="2"/>
    <x v="5"/>
    <s v="Small Box"/>
    <d v="2012-07-18T00:00:00"/>
  </r>
  <r>
    <n v="4261"/>
    <x v="613"/>
    <x v="7"/>
    <s v="Critical"/>
    <n v="48"/>
    <n v="5.7162499999999996"/>
    <n v="274.38"/>
    <n v="5.37"/>
    <n v="279.75"/>
    <n v="3.5455000000000001"/>
    <n v="9.7281428999999999"/>
    <s v="Regular Air"/>
    <x v="0"/>
    <s v="Corporate"/>
    <x v="2"/>
    <x v="5"/>
    <s v="Small Box"/>
    <d v="2012-10-04T00:00:00"/>
  </r>
  <r>
    <n v="46566"/>
    <x v="559"/>
    <x v="11"/>
    <s v="Medium"/>
    <n v="49"/>
    <n v="31.320408163265306"/>
    <n v="1534.7"/>
    <n v="3.6"/>
    <n v="1538.3"/>
    <n v="5.3265000000000002"/>
    <n v="81.7457955"/>
    <s v="Regular Air"/>
    <x v="1"/>
    <s v="Home Office"/>
    <x v="1"/>
    <x v="4"/>
    <s v="Small Pack"/>
    <d v="2012-04-10T00:00:00"/>
  </r>
  <r>
    <n v="53156"/>
    <x v="161"/>
    <x v="0"/>
    <s v="Not Specified"/>
    <n v="47"/>
    <n v="3.9772340425531918"/>
    <n v="186.93"/>
    <n v="0.99"/>
    <n v="187.92000000000002"/>
    <n v="3.5455000000000001"/>
    <n v="6.6276031499999997"/>
    <s v="Regular Air"/>
    <x v="2"/>
    <s v="Corporate"/>
    <x v="2"/>
    <x v="13"/>
    <s v="Small Box"/>
    <d v="2012-03-11T00:00:00"/>
  </r>
  <r>
    <n v="44358"/>
    <x v="687"/>
    <x v="11"/>
    <s v="High"/>
    <n v="22"/>
    <n v="240.40409090909091"/>
    <n v="5288.89"/>
    <n v="32.479999999999997"/>
    <n v="5321.37"/>
    <n v="4.7610000000000001"/>
    <n v="251.80405290000002"/>
    <s v="Delivery Truck"/>
    <x v="4"/>
    <s v="Home Office"/>
    <x v="0"/>
    <x v="9"/>
    <s v="Jumbo Box"/>
    <d v="2010-04-03T00:00:00"/>
  </r>
  <r>
    <n v="40485"/>
    <x v="739"/>
    <x v="2"/>
    <s v="Not Specified"/>
    <n v="36"/>
    <n v="6.1736111111111107"/>
    <n v="222.25"/>
    <n v="5.46"/>
    <n v="227.71"/>
    <n v="3.5455000000000001"/>
    <n v="7.8798737500000007"/>
    <s v="Regular Air"/>
    <x v="0"/>
    <s v="Corporate"/>
    <x v="2"/>
    <x v="5"/>
    <s v="Small Box"/>
    <d v="2009-12-27T00:00:00"/>
  </r>
  <r>
    <n v="59776"/>
    <x v="806"/>
    <x v="0"/>
    <s v="Low"/>
    <n v="33"/>
    <n v="370.16454545454548"/>
    <n v="12215.43"/>
    <n v="48.26"/>
    <n v="12263.69"/>
    <n v="5.3265000000000002"/>
    <n v="650.65487895000001"/>
    <s v="Delivery Truck"/>
    <x v="6"/>
    <s v="Corporate"/>
    <x v="1"/>
    <x v="11"/>
    <s v="Jumbo Box"/>
    <d v="2009-03-13T00:00:00"/>
  </r>
  <r>
    <n v="47846"/>
    <x v="16"/>
    <x v="8"/>
    <s v="High"/>
    <n v="5"/>
    <n v="13.286000000000001"/>
    <n v="66.430000000000007"/>
    <n v="13.04"/>
    <n v="79.47"/>
    <n v="4.7610000000000001"/>
    <n v="3.1627323000000001"/>
    <s v="Regular Air"/>
    <x v="7"/>
    <s v="Corporate"/>
    <x v="0"/>
    <x v="0"/>
    <s v="Large Box"/>
    <d v="2012-08-13T00:00:00"/>
  </r>
  <r>
    <n v="36835"/>
    <x v="120"/>
    <x v="7"/>
    <s v="Critical"/>
    <n v="39"/>
    <n v="309.56564102564101"/>
    <n v="12073.06"/>
    <n v="19.989999999999998"/>
    <n v="12093.05"/>
    <n v="3.5455000000000001"/>
    <n v="428.05034229999995"/>
    <s v="Regular Air"/>
    <x v="6"/>
    <s v="Home Office"/>
    <x v="2"/>
    <x v="6"/>
    <s v="Small Box"/>
    <d v="2009-10-22T00:00:00"/>
  </r>
  <r>
    <n v="39365"/>
    <x v="826"/>
    <x v="4"/>
    <s v="High"/>
    <n v="32"/>
    <n v="29.096250000000001"/>
    <n v="931.08"/>
    <n v="1.99"/>
    <n v="933.07"/>
    <n v="5.3265000000000002"/>
    <n v="49.593976200000007"/>
    <s v="Express Air"/>
    <x v="1"/>
    <s v="Small Business"/>
    <x v="1"/>
    <x v="4"/>
    <s v="Small Pack"/>
    <d v="2012-05-17T00:00:00"/>
  </r>
  <r>
    <n v="38400"/>
    <x v="377"/>
    <x v="2"/>
    <s v="Not Specified"/>
    <n v="8"/>
    <n v="14.34125"/>
    <n v="114.73"/>
    <n v="6.85"/>
    <n v="121.58"/>
    <n v="4.7610000000000001"/>
    <n v="5.462295300000001"/>
    <s v="Express Air"/>
    <x v="1"/>
    <s v="Corporate"/>
    <x v="0"/>
    <x v="0"/>
    <s v="Wrap Bag"/>
    <d v="2009-12-15T00:00:00"/>
  </r>
  <r>
    <n v="25927"/>
    <x v="457"/>
    <x v="11"/>
    <s v="Medium"/>
    <n v="14"/>
    <n v="30.202142857142857"/>
    <n v="422.83"/>
    <n v="6.64"/>
    <n v="429.46999999999997"/>
    <n v="3.5455000000000001"/>
    <n v="14.99143765"/>
    <s v="Regular Air"/>
    <x v="4"/>
    <s v="Corporate"/>
    <x v="2"/>
    <x v="10"/>
    <s v="Small Box"/>
    <d v="2009-04-22T00:00:00"/>
  </r>
  <r>
    <n v="59233"/>
    <x v="731"/>
    <x v="8"/>
    <s v="High"/>
    <n v="3"/>
    <n v="112.27999999999999"/>
    <n v="336.84"/>
    <n v="35.840000000000003"/>
    <n v="372.67999999999995"/>
    <n v="4.7610000000000001"/>
    <n v="16.036952400000001"/>
    <s v="Delivery Truck"/>
    <x v="0"/>
    <s v="Corporate"/>
    <x v="0"/>
    <x v="15"/>
    <s v="Jumbo Box"/>
    <d v="2010-08-22T00:00:00"/>
  </r>
  <r>
    <n v="6150"/>
    <x v="486"/>
    <x v="7"/>
    <s v="Critical"/>
    <n v="38"/>
    <n v="5.0299999999999994"/>
    <n v="191.14"/>
    <n v="0.8"/>
    <n v="191.94"/>
    <n v="3.5455000000000001"/>
    <n v="6.7768686999999996"/>
    <s v="Regular Air"/>
    <x v="5"/>
    <s v="Small Business"/>
    <x v="2"/>
    <x v="5"/>
    <s v="Wrap Bag"/>
    <d v="2012-10-02T00:00:00"/>
  </r>
  <r>
    <n v="10144"/>
    <x v="3"/>
    <x v="3"/>
    <s v="Critical"/>
    <n v="16"/>
    <n v="337.734375"/>
    <n v="5403.75"/>
    <n v="58.92"/>
    <n v="5462.67"/>
    <n v="4.7610000000000001"/>
    <n v="257.2725375"/>
    <s v="Delivery Truck"/>
    <x v="0"/>
    <s v="Corporate"/>
    <x v="0"/>
    <x v="3"/>
    <s v="Jumbo Drum"/>
    <d v="2011-01-04T00:00:00"/>
  </r>
  <r>
    <n v="30976"/>
    <x v="805"/>
    <x v="7"/>
    <s v="High"/>
    <n v="10"/>
    <n v="40.387999999999998"/>
    <n v="403.88"/>
    <n v="1.99"/>
    <n v="405.87"/>
    <n v="5.3265000000000002"/>
    <n v="21.512668200000004"/>
    <s v="Regular Air"/>
    <x v="6"/>
    <s v="Small Business"/>
    <x v="1"/>
    <x v="4"/>
    <s v="Small Pack"/>
    <d v="2012-10-24T00:00:00"/>
  </r>
  <r>
    <n v="23361"/>
    <x v="372"/>
    <x v="1"/>
    <s v="Critical"/>
    <n v="2"/>
    <n v="1.615"/>
    <n v="3.23"/>
    <n v="0.7"/>
    <n v="3.9299999999999997"/>
    <n v="3.5455000000000001"/>
    <n v="0.11451965"/>
    <s v="Regular Air"/>
    <x v="3"/>
    <s v="Corporate"/>
    <x v="2"/>
    <x v="14"/>
    <s v="Wrap Bag"/>
    <d v="2010-07-04T00:00:00"/>
  </r>
  <r>
    <n v="28870"/>
    <x v="258"/>
    <x v="6"/>
    <s v="High"/>
    <n v="35"/>
    <n v="94.598442857142857"/>
    <n v="3310.9454999999998"/>
    <n v="2.5"/>
    <n v="3313.4454999999998"/>
    <n v="5.3265000000000002"/>
    <n v="176.3575120575"/>
    <s v="Regular Air"/>
    <x v="2"/>
    <s v="Corporate"/>
    <x v="1"/>
    <x v="1"/>
    <s v="Small Box"/>
    <d v="2011-11-13T00:00:00"/>
  </r>
  <r>
    <n v="59969"/>
    <x v="827"/>
    <x v="3"/>
    <s v="High"/>
    <n v="42"/>
    <n v="10.422142857142857"/>
    <n v="437.73"/>
    <n v="1.39"/>
    <n v="439.12"/>
    <n v="3.5455000000000001"/>
    <n v="15.519717150000002"/>
    <s v="Regular Air"/>
    <x v="8"/>
    <s v="Home Office"/>
    <x v="2"/>
    <x v="12"/>
    <s v="Small Box"/>
    <d v="2012-01-13T00:00:00"/>
  </r>
  <r>
    <n v="23136"/>
    <x v="29"/>
    <x v="10"/>
    <s v="Not Specified"/>
    <n v="41"/>
    <n v="227.13463414634148"/>
    <n v="9312.52"/>
    <n v="18.059999999999999"/>
    <n v="9330.58"/>
    <n v="4.7610000000000001"/>
    <n v="443.36907720000005"/>
    <s v="Regular Air"/>
    <x v="0"/>
    <s v="Small Business"/>
    <x v="0"/>
    <x v="3"/>
    <s v="Large Box"/>
    <d v="2009-09-26T00:00:00"/>
  </r>
  <r>
    <n v="41634"/>
    <x v="194"/>
    <x v="2"/>
    <s v="Not Specified"/>
    <n v="10"/>
    <n v="37.144999999999996"/>
    <n v="371.45"/>
    <n v="7.73"/>
    <n v="379.18"/>
    <n v="3.5455000000000001"/>
    <n v="13.169759750000001"/>
    <s v="Regular Air"/>
    <x v="6"/>
    <s v="Home Office"/>
    <x v="2"/>
    <x v="2"/>
    <s v="Small Box"/>
    <d v="2012-12-10T00:00:00"/>
  </r>
  <r>
    <n v="14951"/>
    <x v="828"/>
    <x v="4"/>
    <s v="Medium"/>
    <n v="26"/>
    <n v="2.5080769230769229"/>
    <n v="65.209999999999994"/>
    <n v="2.4"/>
    <n v="67.61"/>
    <n v="3.5455000000000001"/>
    <n v="2.3120205499999997"/>
    <s v="Regular Air"/>
    <x v="6"/>
    <s v="Home Office"/>
    <x v="2"/>
    <x v="2"/>
    <s v="Wrap Bag"/>
    <d v="2011-05-17T00:00:00"/>
  </r>
  <r>
    <n v="28165"/>
    <x v="40"/>
    <x v="1"/>
    <s v="Not Specified"/>
    <n v="2"/>
    <n v="12.48"/>
    <n v="24.96"/>
    <n v="2.99"/>
    <n v="27.950000000000003"/>
    <n v="3.5455000000000001"/>
    <n v="0.8849568000000001"/>
    <s v="Regular Air"/>
    <x v="2"/>
    <s v="Corporate"/>
    <x v="2"/>
    <x v="6"/>
    <s v="Small Box"/>
    <d v="2012-07-11T00:00:00"/>
  </r>
  <r>
    <n v="20292"/>
    <x v="222"/>
    <x v="6"/>
    <s v="Medium"/>
    <n v="26"/>
    <n v="17.399615384615384"/>
    <n v="452.39"/>
    <n v="8.17"/>
    <n v="460.56"/>
    <n v="3.5455000000000001"/>
    <n v="16.039487449999999"/>
    <s v="Regular Air"/>
    <x v="6"/>
    <s v="Corporate"/>
    <x v="2"/>
    <x v="16"/>
    <s v="Medium Box"/>
    <d v="2012-11-08T00:00:00"/>
  </r>
  <r>
    <n v="42692"/>
    <x v="282"/>
    <x v="2"/>
    <s v="Medium"/>
    <n v="41"/>
    <n v="6.0697560975609761"/>
    <n v="248.86"/>
    <n v="7.5"/>
    <n v="256.36"/>
    <n v="3.5455000000000001"/>
    <n v="8.8233313000000013"/>
    <s v="Regular Air"/>
    <x v="0"/>
    <s v="Small Business"/>
    <x v="2"/>
    <x v="5"/>
    <s v="Small Box"/>
    <d v="2011-12-22T00:00:00"/>
  </r>
  <r>
    <n v="9635"/>
    <x v="829"/>
    <x v="11"/>
    <s v="Critical"/>
    <n v="1"/>
    <n v="3.42"/>
    <n v="3.42"/>
    <n v="1.49"/>
    <n v="4.91"/>
    <n v="3.5455000000000001"/>
    <n v="0.12125610000000001"/>
    <s v="Regular Air"/>
    <x v="4"/>
    <s v="Corporate"/>
    <x v="2"/>
    <x v="6"/>
    <s v="Small Box"/>
    <d v="2009-04-15T00:00:00"/>
  </r>
  <r>
    <n v="51525"/>
    <x v="385"/>
    <x v="6"/>
    <s v="Critical"/>
    <n v="18"/>
    <n v="20.013333333333335"/>
    <n v="360.24"/>
    <n v="4"/>
    <n v="364.24"/>
    <n v="5.3265000000000002"/>
    <n v="19.188183600000002"/>
    <s v="Express Air"/>
    <x v="9"/>
    <s v="Home Office"/>
    <x v="1"/>
    <x v="4"/>
    <s v="Small Box"/>
    <d v="2011-11-09T00:00:00"/>
  </r>
  <r>
    <n v="38661"/>
    <x v="665"/>
    <x v="9"/>
    <s v="High"/>
    <n v="6"/>
    <n v="28.395666666666667"/>
    <n v="170.374"/>
    <n v="0.99"/>
    <n v="171.364"/>
    <n v="5.3265000000000002"/>
    <n v="9.0749711099999999"/>
    <s v="Regular Air"/>
    <x v="0"/>
    <s v="Corporate"/>
    <x v="1"/>
    <x v="1"/>
    <s v="Small Pack"/>
    <d v="2012-02-15T00:00:00"/>
  </r>
  <r>
    <n v="38048"/>
    <x v="575"/>
    <x v="3"/>
    <s v="High"/>
    <n v="42"/>
    <n v="53.625285714285717"/>
    <n v="2252.2620000000002"/>
    <n v="5.63"/>
    <n v="2257.8920000000003"/>
    <n v="5.3265000000000002"/>
    <n v="119.96673543000001"/>
    <s v="Regular Air"/>
    <x v="4"/>
    <s v="Corporate"/>
    <x v="1"/>
    <x v="1"/>
    <s v="Small Box"/>
    <d v="2010-01-24T00:00:00"/>
  </r>
  <r>
    <n v="13158"/>
    <x v="336"/>
    <x v="6"/>
    <s v="Critical"/>
    <n v="26"/>
    <n v="7.1984615384615385"/>
    <n v="187.16"/>
    <n v="2.99"/>
    <n v="190.15"/>
    <n v="3.5455000000000001"/>
    <n v="6.6357578000000004"/>
    <s v="Regular Air"/>
    <x v="0"/>
    <s v="Corporate"/>
    <x v="2"/>
    <x v="6"/>
    <s v="Small Box"/>
    <d v="2012-11-22T00:00:00"/>
  </r>
  <r>
    <n v="50336"/>
    <x v="440"/>
    <x v="6"/>
    <s v="Not Specified"/>
    <n v="9"/>
    <n v="6.5533333333333328"/>
    <n v="58.98"/>
    <n v="4.97"/>
    <n v="63.949999999999996"/>
    <n v="3.5455000000000001"/>
    <n v="2.0911358999999998"/>
    <s v="Regular Air"/>
    <x v="1"/>
    <s v="Consumer"/>
    <x v="2"/>
    <x v="6"/>
    <s v="Small Box"/>
    <d v="2009-11-05T00:00:00"/>
  </r>
  <r>
    <n v="18757"/>
    <x v="830"/>
    <x v="4"/>
    <s v="Low"/>
    <n v="9"/>
    <n v="24.688888888888886"/>
    <n v="222.2"/>
    <n v="15.1"/>
    <n v="237.29999999999998"/>
    <n v="3.5455000000000001"/>
    <n v="7.878101"/>
    <s v="Regular Air"/>
    <x v="1"/>
    <s v="Consumer"/>
    <x v="2"/>
    <x v="6"/>
    <s v="Small Box"/>
    <d v="2012-05-24T00:00:00"/>
  </r>
  <r>
    <n v="46885"/>
    <x v="5"/>
    <x v="5"/>
    <s v="Low"/>
    <n v="27"/>
    <n v="23.427777777777777"/>
    <n v="632.54999999999995"/>
    <n v="8.99"/>
    <n v="641.54"/>
    <n v="4.7610000000000001"/>
    <n v="30.115705500000001"/>
    <s v="Regular Air"/>
    <x v="8"/>
    <s v="Corporate"/>
    <x v="0"/>
    <x v="0"/>
    <s v="Small Pack"/>
    <d v="2011-06-11T00:00:00"/>
  </r>
  <r>
    <n v="27298"/>
    <x v="147"/>
    <x v="6"/>
    <s v="Low"/>
    <n v="40"/>
    <n v="195.3425"/>
    <n v="7813.7"/>
    <n v="24.49"/>
    <n v="7838.19"/>
    <n v="5.3265000000000002"/>
    <n v="416.1967305"/>
    <s v="Regular Air"/>
    <x v="0"/>
    <s v="Small Business"/>
    <x v="1"/>
    <x v="8"/>
    <s v="Large Box"/>
    <d v="2011-11-23T00:00:00"/>
  </r>
  <r>
    <n v="58947"/>
    <x v="831"/>
    <x v="10"/>
    <s v="Not Specified"/>
    <n v="28"/>
    <n v="4.847142857142857"/>
    <n v="135.72"/>
    <n v="5.0199999999999996"/>
    <n v="140.74"/>
    <n v="3.5455000000000001"/>
    <n v="4.8119526000000006"/>
    <s v="Regular Air"/>
    <x v="8"/>
    <s v="Home Office"/>
    <x v="2"/>
    <x v="5"/>
    <s v="Small Box"/>
    <d v="2011-09-27T00:00:00"/>
  </r>
  <r>
    <n v="30852"/>
    <x v="137"/>
    <x v="4"/>
    <s v="Critical"/>
    <n v="35"/>
    <n v="80.775499999999994"/>
    <n v="2827.1424999999999"/>
    <n v="4.9000000000000004"/>
    <n v="2832.0425"/>
    <n v="5.3265000000000002"/>
    <n v="150.58774526250002"/>
    <s v="Regular Air"/>
    <x v="0"/>
    <s v="Corporate"/>
    <x v="1"/>
    <x v="1"/>
    <s v="Small Box"/>
    <d v="2009-05-15T00:00:00"/>
  </r>
  <r>
    <n v="39937"/>
    <x v="832"/>
    <x v="4"/>
    <s v="Medium"/>
    <n v="42"/>
    <n v="2.6983333333333333"/>
    <n v="113.33"/>
    <n v="1.49"/>
    <n v="114.82"/>
    <n v="3.5455000000000001"/>
    <n v="4.0181151499999999"/>
    <s v="Regular Air"/>
    <x v="5"/>
    <s v="Consumer"/>
    <x v="2"/>
    <x v="6"/>
    <s v="Small Box"/>
    <d v="2011-05-23T00:00:00"/>
  </r>
  <r>
    <n v="29766"/>
    <x v="543"/>
    <x v="0"/>
    <s v="Medium"/>
    <n v="13"/>
    <n v="6850.85"/>
    <n v="89061.05"/>
    <n v="24.49"/>
    <n v="89085.540000000008"/>
    <n v="5.3265000000000002"/>
    <n v="4743.8368282500005"/>
    <s v="Regular Air"/>
    <x v="10"/>
    <s v="Consumer"/>
    <x v="1"/>
    <x v="11"/>
    <s v="Large Box"/>
    <d v="2009-03-22T00:00:00"/>
  </r>
  <r>
    <n v="34245"/>
    <x v="343"/>
    <x v="9"/>
    <s v="Medium"/>
    <n v="42"/>
    <n v="4.505238095238095"/>
    <n v="189.22"/>
    <n v="4.79"/>
    <n v="194.01"/>
    <n v="3.5455000000000001"/>
    <n v="6.7087950999999997"/>
    <s v="Regular Air"/>
    <x v="5"/>
    <s v="Consumer"/>
    <x v="2"/>
    <x v="5"/>
    <s v="Small Box"/>
    <d v="2010-02-08T00:00:00"/>
  </r>
  <r>
    <n v="58407"/>
    <x v="724"/>
    <x v="4"/>
    <s v="High"/>
    <n v="29"/>
    <n v="57.582068965517244"/>
    <n v="1669.88"/>
    <n v="14.3"/>
    <n v="1684.18"/>
    <n v="3.5455000000000001"/>
    <n v="59.2055954"/>
    <s v="Regular Air"/>
    <x v="9"/>
    <s v="Corporate"/>
    <x v="2"/>
    <x v="5"/>
    <s v="Small Box"/>
    <d v="2011-05-09T00:00:00"/>
  </r>
  <r>
    <n v="24965"/>
    <x v="833"/>
    <x v="0"/>
    <s v="Low"/>
    <n v="6"/>
    <n v="421.41499999999996"/>
    <n v="2528.4899999999998"/>
    <n v="19.989999999999998"/>
    <n v="2548.4799999999996"/>
    <n v="3.5455000000000001"/>
    <n v="89.647612949999996"/>
    <s v="Express Air"/>
    <x v="7"/>
    <s v="Corporate"/>
    <x v="2"/>
    <x v="6"/>
    <s v="Small Box"/>
    <d v="2011-04-03T00:00:00"/>
  </r>
  <r>
    <n v="25280"/>
    <x v="526"/>
    <x v="4"/>
    <s v="Not Specified"/>
    <n v="47"/>
    <n v="4.3114893617021277"/>
    <n v="202.64"/>
    <n v="1.17"/>
    <n v="203.80999999999997"/>
    <n v="3.5455000000000001"/>
    <n v="7.1846011999999995"/>
    <s v="Regular Air"/>
    <x v="9"/>
    <s v="Corporate"/>
    <x v="2"/>
    <x v="2"/>
    <s v="Wrap Bag"/>
    <d v="2011-05-22T00:00:00"/>
  </r>
  <r>
    <n v="4006"/>
    <x v="834"/>
    <x v="3"/>
    <s v="Medium"/>
    <n v="38"/>
    <n v="37.937105263157889"/>
    <n v="1441.61"/>
    <n v="5.08"/>
    <n v="1446.6899999999998"/>
    <n v="3.5455000000000001"/>
    <n v="51.112282550000003"/>
    <s v="Regular Air"/>
    <x v="1"/>
    <s v="Corporate"/>
    <x v="2"/>
    <x v="5"/>
    <s v="Wrap Bag"/>
    <d v="2011-01-04T00:00:00"/>
  </r>
  <r>
    <n v="46852"/>
    <x v="835"/>
    <x v="3"/>
    <s v="Not Specified"/>
    <n v="46"/>
    <n v="34.606304347826089"/>
    <n v="1591.89"/>
    <n v="7.53"/>
    <n v="1599.42"/>
    <n v="5.3265000000000002"/>
    <n v="84.792020850000014"/>
    <s v="Express Air"/>
    <x v="8"/>
    <s v="Small Business"/>
    <x v="1"/>
    <x v="4"/>
    <s v="Small Box"/>
    <d v="2012-01-30T00:00:00"/>
  </r>
  <r>
    <n v="15428"/>
    <x v="836"/>
    <x v="9"/>
    <s v="Critical"/>
    <n v="50"/>
    <n v="28.8992"/>
    <n v="1444.96"/>
    <n v="4"/>
    <n v="1448.96"/>
    <n v="5.3265000000000002"/>
    <n v="76.965794400000007"/>
    <s v="Express Air"/>
    <x v="5"/>
    <s v="Small Business"/>
    <x v="1"/>
    <x v="4"/>
    <s v="Small Box"/>
    <d v="2011-02-10T00:00:00"/>
  </r>
  <r>
    <n v="31873"/>
    <x v="634"/>
    <x v="6"/>
    <s v="Low"/>
    <n v="14"/>
    <n v="176.10724999999999"/>
    <n v="2465.5014999999999"/>
    <n v="8.99"/>
    <n v="2474.4914999999996"/>
    <n v="5.3265000000000002"/>
    <n v="131.32493739750001"/>
    <s v="Regular Air"/>
    <x v="1"/>
    <s v="Home Office"/>
    <x v="1"/>
    <x v="1"/>
    <s v="Small Box"/>
    <d v="2009-11-15T00:00:00"/>
  </r>
  <r>
    <n v="49924"/>
    <x v="476"/>
    <x v="4"/>
    <s v="Critical"/>
    <n v="13"/>
    <n v="2.5469230769230768"/>
    <n v="33.11"/>
    <n v="4.57"/>
    <n v="37.68"/>
    <n v="4.7610000000000001"/>
    <n v="1.5763670999999999"/>
    <s v="Regular Air"/>
    <x v="1"/>
    <s v="Home Office"/>
    <x v="0"/>
    <x v="0"/>
    <s v="Small Pack"/>
    <d v="2011-05-27T00:00:00"/>
  </r>
  <r>
    <n v="18531"/>
    <x v="837"/>
    <x v="7"/>
    <s v="Critical"/>
    <n v="50"/>
    <n v="25.976199999999999"/>
    <n v="1298.81"/>
    <n v="14.36"/>
    <n v="1313.1699999999998"/>
    <n v="4.7610000000000001"/>
    <n v="61.836344099999998"/>
    <s v="Delivery Truck"/>
    <x v="1"/>
    <s v="Small Business"/>
    <x v="0"/>
    <x v="3"/>
    <s v="Jumbo Drum"/>
    <d v="2012-10-31T00:00:00"/>
  </r>
  <r>
    <n v="58598"/>
    <x v="76"/>
    <x v="8"/>
    <s v="Medium"/>
    <n v="25"/>
    <n v="3.5727999999999995"/>
    <n v="89.32"/>
    <n v="0.7"/>
    <n v="90.02"/>
    <n v="3.5455000000000001"/>
    <n v="3.1668406"/>
    <s v="Regular Air"/>
    <x v="1"/>
    <s v="Home Office"/>
    <x v="2"/>
    <x v="14"/>
    <s v="Wrap Bag"/>
    <d v="2011-08-23T00:00:00"/>
  </r>
  <r>
    <n v="3136"/>
    <x v="638"/>
    <x v="8"/>
    <s v="Not Specified"/>
    <n v="8"/>
    <n v="29.842500000000001"/>
    <n v="238.74"/>
    <n v="8.99"/>
    <n v="247.73000000000002"/>
    <n v="3.5455000000000001"/>
    <n v="8.4645267000000004"/>
    <s v="Regular Air"/>
    <x v="1"/>
    <s v="Corporate"/>
    <x v="2"/>
    <x v="2"/>
    <s v="Small Pack"/>
    <d v="2009-08-11T00:00:00"/>
  </r>
  <r>
    <n v="35136"/>
    <x v="786"/>
    <x v="7"/>
    <s v="Critical"/>
    <n v="23"/>
    <n v="2.9882608695652175"/>
    <n v="68.73"/>
    <n v="0.81"/>
    <n v="69.540000000000006"/>
    <n v="3.5455000000000001"/>
    <n v="2.4368221500000002"/>
    <s v="Regular Air"/>
    <x v="6"/>
    <s v="Corporate"/>
    <x v="2"/>
    <x v="2"/>
    <s v="Wrap Bag"/>
    <d v="2009-10-09T00:00:00"/>
  </r>
  <r>
    <n v="8353"/>
    <x v="838"/>
    <x v="4"/>
    <s v="Medium"/>
    <n v="16"/>
    <n v="2.9"/>
    <n v="46.4"/>
    <n v="0.96"/>
    <n v="47.36"/>
    <n v="3.5455000000000001"/>
    <n v="1.6451120000000001"/>
    <s v="Regular Air"/>
    <x v="5"/>
    <s v="Consumer"/>
    <x v="2"/>
    <x v="2"/>
    <s v="Wrap Bag"/>
    <d v="2009-05-17T00:00:00"/>
  </r>
  <r>
    <n v="37505"/>
    <x v="17"/>
    <x v="5"/>
    <s v="Low"/>
    <n v="9"/>
    <n v="223.02666666666667"/>
    <n v="2007.24"/>
    <n v="11.79"/>
    <n v="2019.03"/>
    <n v="3.5455000000000001"/>
    <n v="71.166694199999995"/>
    <s v="Express Air"/>
    <x v="0"/>
    <s v="Home Office"/>
    <x v="2"/>
    <x v="16"/>
    <s v="Medium Box"/>
    <d v="2011-06-05T00:00:00"/>
  </r>
  <r>
    <n v="10629"/>
    <x v="246"/>
    <x v="10"/>
    <s v="Critical"/>
    <n v="39"/>
    <n v="8.7576923076923077"/>
    <n v="341.55"/>
    <n v="10.16"/>
    <n v="351.71000000000004"/>
    <n v="4.7610000000000001"/>
    <n v="16.261195499999999"/>
    <s v="Regular Air"/>
    <x v="4"/>
    <s v="Corporate"/>
    <x v="0"/>
    <x v="0"/>
    <s v="Large Box"/>
    <d v="2009-09-13T00:00:00"/>
  </r>
  <r>
    <n v="53668"/>
    <x v="672"/>
    <x v="0"/>
    <s v="Not Specified"/>
    <n v="9"/>
    <n v="10.915555555555555"/>
    <n v="98.24"/>
    <n v="3.37"/>
    <n v="101.61"/>
    <n v="3.5455000000000001"/>
    <n v="3.4830991999999998"/>
    <s v="Regular Air"/>
    <x v="4"/>
    <s v="Corporate"/>
    <x v="2"/>
    <x v="7"/>
    <s v="Small Pack"/>
    <d v="2010-04-01T00:00:00"/>
  </r>
  <r>
    <n v="40420"/>
    <x v="257"/>
    <x v="3"/>
    <s v="High"/>
    <n v="50"/>
    <n v="17.727260000000001"/>
    <n v="886.36300000000006"/>
    <n v="0.99"/>
    <n v="887.35300000000007"/>
    <n v="5.3265000000000002"/>
    <n v="47.212125195000006"/>
    <s v="Regular Air"/>
    <x v="0"/>
    <s v="Corporate"/>
    <x v="1"/>
    <x v="1"/>
    <s v="Wrap Bag"/>
    <d v="2011-01-12T00:00:00"/>
  </r>
  <r>
    <n v="18530"/>
    <x v="839"/>
    <x v="2"/>
    <s v="Not Specified"/>
    <n v="25"/>
    <n v="59.660820000000001"/>
    <n v="1491.5205000000001"/>
    <n v="5.99"/>
    <n v="1497.5105000000001"/>
    <n v="5.3265000000000002"/>
    <n v="79.445839432500009"/>
    <s v="Regular Air"/>
    <x v="3"/>
    <s v="Corporate"/>
    <x v="1"/>
    <x v="1"/>
    <s v="Small Box"/>
    <d v="2011-01-02T00:00:00"/>
  </r>
  <r>
    <n v="46849"/>
    <x v="183"/>
    <x v="2"/>
    <s v="Not Specified"/>
    <n v="23"/>
    <n v="8.1973913043478266"/>
    <n v="188.54"/>
    <n v="1.99"/>
    <n v="190.53"/>
    <n v="5.3265000000000002"/>
    <n v="10.0425831"/>
    <s v="Regular Air"/>
    <x v="9"/>
    <s v="Corporate"/>
    <x v="1"/>
    <x v="4"/>
    <s v="Small Pack"/>
    <d v="2010-12-14T00:00:00"/>
  </r>
  <r>
    <n v="56676"/>
    <x v="840"/>
    <x v="7"/>
    <s v="Critical"/>
    <n v="39"/>
    <n v="5.2941025641025643"/>
    <n v="206.47"/>
    <n v="5.66"/>
    <n v="212.13"/>
    <n v="3.5455000000000001"/>
    <n v="7.3203938500000003"/>
    <s v="Regular Air"/>
    <x v="0"/>
    <s v="Consumer"/>
    <x v="2"/>
    <x v="5"/>
    <s v="Small Box"/>
    <d v="2012-10-26T00:00:00"/>
  </r>
  <r>
    <n v="59812"/>
    <x v="407"/>
    <x v="5"/>
    <s v="Medium"/>
    <n v="46"/>
    <n v="201.33130434782609"/>
    <n v="9261.24"/>
    <n v="19.989999999999998"/>
    <n v="9281.23"/>
    <n v="3.5455000000000001"/>
    <n v="328.35726419999997"/>
    <s v="Regular Air"/>
    <x v="0"/>
    <s v="Consumer"/>
    <x v="2"/>
    <x v="10"/>
    <s v="Small Box"/>
    <d v="2011-06-22T00:00:00"/>
  </r>
  <r>
    <n v="16164"/>
    <x v="277"/>
    <x v="3"/>
    <s v="Low"/>
    <n v="26"/>
    <n v="90.544230769230779"/>
    <n v="2354.15"/>
    <n v="14"/>
    <n v="2368.15"/>
    <n v="5.3265000000000002"/>
    <n v="125.39379975000001"/>
    <s v="Delivery Truck"/>
    <x v="6"/>
    <s v="Home Office"/>
    <x v="1"/>
    <x v="11"/>
    <s v="Jumbo Drum"/>
    <d v="2012-01-07T00:00:00"/>
  </r>
  <r>
    <n v="2436"/>
    <x v="841"/>
    <x v="10"/>
    <s v="Not Specified"/>
    <n v="14"/>
    <n v="23.58642857142857"/>
    <n v="330.21"/>
    <n v="5.47"/>
    <n v="335.68"/>
    <n v="3.5455000000000001"/>
    <n v="11.707595549999999"/>
    <s v="Express Air"/>
    <x v="3"/>
    <s v="Corporate"/>
    <x v="2"/>
    <x v="5"/>
    <s v="Small Box"/>
    <d v="2011-09-13T00:00:00"/>
  </r>
  <r>
    <n v="41664"/>
    <x v="842"/>
    <x v="2"/>
    <s v="Critical"/>
    <n v="5"/>
    <n v="10.959999999999999"/>
    <n v="54.8"/>
    <n v="1.99"/>
    <n v="56.79"/>
    <n v="5.3265000000000002"/>
    <n v="2.9189220000000002"/>
    <s v="Regular Air"/>
    <x v="1"/>
    <s v="Corporate"/>
    <x v="1"/>
    <x v="4"/>
    <s v="Small Pack"/>
    <d v="2011-12-04T00:00:00"/>
  </r>
  <r>
    <n v="47079"/>
    <x v="141"/>
    <x v="2"/>
    <s v="Critical"/>
    <n v="34"/>
    <n v="31.466176470588234"/>
    <n v="1069.8499999999999"/>
    <n v="45.51"/>
    <n v="1115.3599999999999"/>
    <n v="4.7610000000000001"/>
    <n v="50.935558499999999"/>
    <s v="Delivery Truck"/>
    <x v="8"/>
    <s v="Home Office"/>
    <x v="0"/>
    <x v="9"/>
    <s v="Jumbo Box"/>
    <d v="2011-12-18T00:00:00"/>
  </r>
  <r>
    <n v="4162"/>
    <x v="174"/>
    <x v="9"/>
    <s v="Low"/>
    <n v="2"/>
    <n v="190.8"/>
    <n v="381.6"/>
    <n v="19.989999999999998"/>
    <n v="401.59000000000003"/>
    <n v="3.5455000000000001"/>
    <n v="13.529628000000001"/>
    <s v="Regular Air"/>
    <x v="9"/>
    <s v="Small Business"/>
    <x v="2"/>
    <x v="10"/>
    <s v="Small Box"/>
    <d v="2012-02-13T00:00:00"/>
  </r>
  <r>
    <n v="29411"/>
    <x v="447"/>
    <x v="11"/>
    <s v="High"/>
    <n v="38"/>
    <n v="399.34078947368425"/>
    <n v="15174.95"/>
    <n v="48.26"/>
    <n v="15223.210000000001"/>
    <n v="5.3265000000000002"/>
    <n v="808.29371175000006"/>
    <s v="Delivery Truck"/>
    <x v="1"/>
    <s v="Corporate"/>
    <x v="1"/>
    <x v="11"/>
    <s v="Jumbo Box"/>
    <d v="2012-04-06T00:00:00"/>
  </r>
  <r>
    <n v="56708"/>
    <x v="744"/>
    <x v="2"/>
    <s v="Not Specified"/>
    <n v="36"/>
    <n v="277.95222222222225"/>
    <n v="10006.280000000001"/>
    <n v="61.76"/>
    <n v="10068.040000000001"/>
    <n v="4.7610000000000001"/>
    <n v="476.39899080000004"/>
    <s v="Delivery Truck"/>
    <x v="8"/>
    <s v="Corporate"/>
    <x v="0"/>
    <x v="9"/>
    <s v="Jumbo Box"/>
    <d v="2012-12-02T00:00:00"/>
  </r>
  <r>
    <n v="32871"/>
    <x v="843"/>
    <x v="7"/>
    <s v="High"/>
    <n v="14"/>
    <n v="153.64857142857142"/>
    <n v="2151.08"/>
    <n v="17.850000000000001"/>
    <n v="2168.9299999999998"/>
    <n v="5.3265000000000002"/>
    <n v="114.5772762"/>
    <s v="Delivery Truck"/>
    <x v="1"/>
    <s v="Small Business"/>
    <x v="1"/>
    <x v="11"/>
    <s v="Jumbo Drum"/>
    <d v="2012-10-28T00:00:00"/>
  </r>
  <r>
    <n v="22368"/>
    <x v="844"/>
    <x v="9"/>
    <s v="Medium"/>
    <n v="34"/>
    <n v="82.001176470588234"/>
    <n v="2788.04"/>
    <n v="35"/>
    <n v="2823.04"/>
    <n v="3.5455000000000001"/>
    <n v="98.849958200000003"/>
    <s v="Regular Air"/>
    <x v="9"/>
    <s v="Consumer"/>
    <x v="2"/>
    <x v="10"/>
    <s v="Large Box"/>
    <d v="2010-02-20T00:00:00"/>
  </r>
  <r>
    <n v="34882"/>
    <x v="675"/>
    <x v="1"/>
    <s v="Critical"/>
    <n v="43"/>
    <n v="1.9676744186046511"/>
    <n v="84.61"/>
    <n v="1.49"/>
    <n v="86.1"/>
    <n v="3.5455000000000001"/>
    <n v="2.9998475500000001"/>
    <s v="Regular Air"/>
    <x v="4"/>
    <s v="Home Office"/>
    <x v="2"/>
    <x v="6"/>
    <s v="Small Box"/>
    <d v="2009-07-25T00:00:00"/>
  </r>
  <r>
    <n v="41569"/>
    <x v="468"/>
    <x v="1"/>
    <s v="Critical"/>
    <n v="16"/>
    <n v="3.7974999999999999"/>
    <n v="60.76"/>
    <n v="1.61"/>
    <n v="62.37"/>
    <n v="4.7610000000000001"/>
    <n v="2.8927836"/>
    <s v="Regular Air"/>
    <x v="0"/>
    <s v="Corporate"/>
    <x v="0"/>
    <x v="0"/>
    <s v="Wrap Bag"/>
    <d v="2010-07-23T00:00:00"/>
  </r>
  <r>
    <n v="18119"/>
    <x v="302"/>
    <x v="5"/>
    <s v="Low"/>
    <n v="37"/>
    <n v="9.401081081081081"/>
    <n v="347.84"/>
    <n v="8.2899999999999991"/>
    <n v="356.13"/>
    <n v="3.5455000000000001"/>
    <n v="12.332667199999998"/>
    <s v="Regular Air"/>
    <x v="5"/>
    <s v="Consumer"/>
    <x v="2"/>
    <x v="12"/>
    <s v="Small Box"/>
    <d v="2009-06-26T00:00:00"/>
  </r>
  <r>
    <n v="3845"/>
    <x v="65"/>
    <x v="11"/>
    <s v="Critical"/>
    <n v="9"/>
    <n v="340.47444444444443"/>
    <n v="3064.27"/>
    <n v="19.989999999999998"/>
    <n v="3084.2599999999998"/>
    <n v="3.5455000000000001"/>
    <n v="108.64369285000001"/>
    <s v="Regular Air"/>
    <x v="5"/>
    <s v="Consumer"/>
    <x v="2"/>
    <x v="16"/>
    <s v="Small Box"/>
    <d v="2012-04-25T00:00:00"/>
  </r>
  <r>
    <n v="31174"/>
    <x v="820"/>
    <x v="0"/>
    <s v="Not Specified"/>
    <n v="29"/>
    <n v="7.7672413793103452"/>
    <n v="225.25"/>
    <n v="4.71"/>
    <n v="229.96"/>
    <n v="3.5455000000000001"/>
    <n v="7.9862387500000001"/>
    <s v="Regular Air"/>
    <x v="10"/>
    <s v="Consumer"/>
    <x v="2"/>
    <x v="6"/>
    <s v="Small Box"/>
    <d v="2009-03-29T00:00:00"/>
  </r>
  <r>
    <n v="13345"/>
    <x v="133"/>
    <x v="10"/>
    <s v="Not Specified"/>
    <n v="45"/>
    <n v="10.747555555555556"/>
    <n v="483.64"/>
    <n v="3.37"/>
    <n v="487.01"/>
    <n v="3.5455000000000001"/>
    <n v="17.147456200000001"/>
    <s v="Regular Air"/>
    <x v="1"/>
    <s v="Corporate"/>
    <x v="2"/>
    <x v="7"/>
    <s v="Small Pack"/>
    <d v="2012-09-02T00:00:00"/>
  </r>
  <r>
    <n v="55653"/>
    <x v="845"/>
    <x v="6"/>
    <s v="Medium"/>
    <n v="34"/>
    <n v="445.66323529411761"/>
    <n v="15152.55"/>
    <n v="28.14"/>
    <n v="15180.689999999999"/>
    <n v="5.3265000000000002"/>
    <n v="807.10057574999996"/>
    <s v="Delivery Truck"/>
    <x v="3"/>
    <s v="Home Office"/>
    <x v="1"/>
    <x v="11"/>
    <s v="Jumbo Drum"/>
    <d v="2010-11-27T00:00:00"/>
  </r>
  <r>
    <n v="40962"/>
    <x v="846"/>
    <x v="9"/>
    <s v="Critical"/>
    <n v="28"/>
    <n v="55.487857142857145"/>
    <n v="1553.66"/>
    <n v="0.99"/>
    <n v="1554.65"/>
    <n v="3.5455000000000001"/>
    <n v="55.085015300000002"/>
    <s v="Regular Air"/>
    <x v="1"/>
    <s v="Corporate"/>
    <x v="2"/>
    <x v="16"/>
    <s v="Small Box"/>
    <d v="2011-02-21T00:00:00"/>
  </r>
  <r>
    <n v="902"/>
    <x v="191"/>
    <x v="1"/>
    <s v="Not Specified"/>
    <n v="10"/>
    <n v="192.583"/>
    <n v="1925.83"/>
    <n v="0.99"/>
    <n v="1926.82"/>
    <n v="3.5455000000000001"/>
    <n v="68.28030265000001"/>
    <s v="Regular Air"/>
    <x v="8"/>
    <s v="Corporate"/>
    <x v="2"/>
    <x v="16"/>
    <s v="Small Box"/>
    <d v="2009-07-29T00:00:00"/>
  </r>
  <r>
    <n v="55648"/>
    <x v="847"/>
    <x v="10"/>
    <s v="Critical"/>
    <n v="5"/>
    <n v="2.948"/>
    <n v="14.74"/>
    <n v="0.7"/>
    <n v="15.44"/>
    <n v="3.5455000000000001"/>
    <n v="0.52260670000000009"/>
    <s v="Regular Air"/>
    <x v="6"/>
    <s v="Corporate"/>
    <x v="2"/>
    <x v="2"/>
    <s v="Wrap Bag"/>
    <d v="2009-09-12T00:00:00"/>
  </r>
  <r>
    <n v="38503"/>
    <x v="848"/>
    <x v="4"/>
    <s v="Low"/>
    <n v="32"/>
    <n v="24.875937499999999"/>
    <n v="796.03"/>
    <n v="15.68"/>
    <n v="811.70999999999992"/>
    <n v="4.7610000000000001"/>
    <n v="37.898988299999999"/>
    <s v="Delivery Truck"/>
    <x v="1"/>
    <s v="Corporate"/>
    <x v="0"/>
    <x v="0"/>
    <s v="Jumbo Drum"/>
    <d v="2009-05-09T00:00:00"/>
  </r>
  <r>
    <n v="41895"/>
    <x v="257"/>
    <x v="3"/>
    <s v="Critical"/>
    <n v="8"/>
    <n v="3457.99"/>
    <n v="27663.919999999998"/>
    <n v="24.49"/>
    <n v="27688.41"/>
    <n v="5.3265000000000002"/>
    <n v="1473.5186987999998"/>
    <s v="Regular Air"/>
    <x v="0"/>
    <s v="Consumer"/>
    <x v="1"/>
    <x v="8"/>
    <s v="Large Box"/>
    <d v="2011-01-12T00:00:00"/>
  </r>
  <r>
    <n v="46113"/>
    <x v="10"/>
    <x v="2"/>
    <s v="Not Specified"/>
    <n v="18"/>
    <n v="142.61833333333334"/>
    <n v="2567.13"/>
    <n v="24.49"/>
    <n v="2591.62"/>
    <n v="4.7610000000000001"/>
    <n v="122.22105930000002"/>
    <s v="Express Air"/>
    <x v="6"/>
    <s v="Small Business"/>
    <x v="0"/>
    <x v="0"/>
    <s v="Large Box"/>
    <d v="2009-12-03T00:00:00"/>
  </r>
  <r>
    <n v="18596"/>
    <x v="613"/>
    <x v="7"/>
    <s v="Low"/>
    <n v="32"/>
    <n v="13.025"/>
    <n v="416.8"/>
    <n v="0.5"/>
    <n v="417.3"/>
    <n v="3.5455000000000001"/>
    <n v="14.777644"/>
    <s v="Regular Air"/>
    <x v="5"/>
    <s v="Small Business"/>
    <x v="2"/>
    <x v="13"/>
    <s v="Small Box"/>
    <d v="2012-10-04T00:00:00"/>
  </r>
  <r>
    <n v="14978"/>
    <x v="849"/>
    <x v="4"/>
    <s v="Critical"/>
    <n v="14"/>
    <n v="860.27714285714285"/>
    <n v="12043.88"/>
    <n v="44.55"/>
    <n v="12088.429999999998"/>
    <n v="4.7610000000000001"/>
    <n v="573.40912679999997"/>
    <s v="Delivery Truck"/>
    <x v="6"/>
    <s v="Corporate"/>
    <x v="0"/>
    <x v="15"/>
    <s v="Jumbo Box"/>
    <d v="2010-05-28T00:00:00"/>
  </r>
  <r>
    <n v="36705"/>
    <x v="598"/>
    <x v="5"/>
    <s v="Not Specified"/>
    <n v="17"/>
    <n v="60.710117647058816"/>
    <n v="1032.0719999999999"/>
    <n v="89.3"/>
    <n v="1121.3719999999998"/>
    <n v="4.7610000000000001"/>
    <n v="49.13694791999999"/>
    <s v="Delivery Truck"/>
    <x v="1"/>
    <s v="Small Business"/>
    <x v="0"/>
    <x v="9"/>
    <s v="Jumbo Box"/>
    <d v="2009-06-25T00:00:00"/>
  </r>
  <r>
    <n v="774"/>
    <x v="398"/>
    <x v="2"/>
    <s v="Critical"/>
    <n v="17"/>
    <n v="7.4452941176470588"/>
    <n v="126.57"/>
    <n v="49"/>
    <n v="175.57"/>
    <n v="3.5455000000000001"/>
    <n v="4.4875393500000005"/>
    <s v="Regular Air"/>
    <x v="5"/>
    <s v="Small Business"/>
    <x v="2"/>
    <x v="16"/>
    <s v="Large Box"/>
    <d v="2011-12-05T00:00:00"/>
  </r>
  <r>
    <n v="50432"/>
    <x v="285"/>
    <x v="5"/>
    <s v="Low"/>
    <n v="45"/>
    <n v="55.442666666666668"/>
    <n v="2494.92"/>
    <n v="14.3"/>
    <n v="2509.2200000000003"/>
    <n v="3.5455000000000001"/>
    <n v="88.457388600000016"/>
    <s v="Regular Air"/>
    <x v="10"/>
    <s v="Small Business"/>
    <x v="2"/>
    <x v="5"/>
    <s v="Small Box"/>
    <d v="2009-06-09T00:00:00"/>
  </r>
  <r>
    <n v="28832"/>
    <x v="383"/>
    <x v="10"/>
    <s v="Medium"/>
    <n v="45"/>
    <n v="2.1920000000000002"/>
    <n v="98.64"/>
    <n v="1.49"/>
    <n v="100.13"/>
    <n v="3.5455000000000001"/>
    <n v="3.4972811999999998"/>
    <s v="Regular Air"/>
    <x v="3"/>
    <s v="Corporate"/>
    <x v="2"/>
    <x v="6"/>
    <s v="Small Box"/>
    <d v="2010-09-26T00:00:00"/>
  </r>
  <r>
    <n v="35782"/>
    <x v="850"/>
    <x v="8"/>
    <s v="Low"/>
    <n v="13"/>
    <n v="102.36384615384615"/>
    <n v="1330.73"/>
    <n v="41.64"/>
    <n v="1372.3700000000001"/>
    <n v="4.7610000000000001"/>
    <n v="63.356055300000001"/>
    <s v="Delivery Truck"/>
    <x v="8"/>
    <s v="Corporate"/>
    <x v="0"/>
    <x v="9"/>
    <s v="Jumbo Box"/>
    <d v="2011-08-10T00:00:00"/>
  </r>
  <r>
    <n v="38723"/>
    <x v="710"/>
    <x v="10"/>
    <s v="Critical"/>
    <n v="9"/>
    <n v="18.80777777777778"/>
    <n v="169.27"/>
    <n v="4"/>
    <n v="173.27"/>
    <n v="5.3265000000000002"/>
    <n v="9.0161665500000012"/>
    <s v="Regular Air"/>
    <x v="1"/>
    <s v="Home Office"/>
    <x v="1"/>
    <x v="4"/>
    <s v="Small Box"/>
    <d v="2012-09-21T00:00:00"/>
  </r>
  <r>
    <n v="14535"/>
    <x v="851"/>
    <x v="7"/>
    <s v="Not Specified"/>
    <n v="22"/>
    <n v="11.18"/>
    <n v="245.96"/>
    <n v="5.03"/>
    <n v="250.99"/>
    <n v="3.5455000000000001"/>
    <n v="8.7205118000000006"/>
    <s v="Regular Air"/>
    <x v="0"/>
    <s v="Consumer"/>
    <x v="2"/>
    <x v="10"/>
    <s v="Small Box"/>
    <d v="2010-10-02T00:00:00"/>
  </r>
  <r>
    <n v="26660"/>
    <x v="396"/>
    <x v="0"/>
    <s v="Medium"/>
    <n v="1"/>
    <n v="10.23"/>
    <n v="10.23"/>
    <n v="2.0099999999999998"/>
    <n v="12.24"/>
    <n v="3.5455000000000001"/>
    <n v="0.36270465000000002"/>
    <s v="Regular Air"/>
    <x v="4"/>
    <s v="Home Office"/>
    <x v="2"/>
    <x v="5"/>
    <s v="Wrap Bag"/>
    <d v="2012-03-18T00:00:00"/>
  </r>
  <r>
    <n v="34913"/>
    <x v="180"/>
    <x v="6"/>
    <s v="Medium"/>
    <n v="15"/>
    <n v="7.1753333333333327"/>
    <n v="107.63"/>
    <n v="5.48"/>
    <n v="113.11"/>
    <n v="3.5455000000000001"/>
    <n v="3.8160216500000002"/>
    <s v="Regular Air"/>
    <x v="6"/>
    <s v="Home Office"/>
    <x v="2"/>
    <x v="6"/>
    <s v="Small Box"/>
    <d v="2011-11-24T00:00:00"/>
  </r>
  <r>
    <n v="35425"/>
    <x v="168"/>
    <x v="0"/>
    <s v="Not Specified"/>
    <n v="25"/>
    <n v="4.0136000000000003"/>
    <n v="100.34"/>
    <n v="5.47"/>
    <n v="105.81"/>
    <n v="3.5455000000000001"/>
    <n v="3.5575546999999998"/>
    <s v="Regular Air"/>
    <x v="6"/>
    <s v="Home Office"/>
    <x v="2"/>
    <x v="6"/>
    <s v="Small Box"/>
    <d v="2010-03-30T00:00:00"/>
  </r>
  <r>
    <n v="32929"/>
    <x v="852"/>
    <x v="4"/>
    <s v="Low"/>
    <n v="13"/>
    <n v="11.703076923076923"/>
    <n v="152.13999999999999"/>
    <n v="4.8099999999999996"/>
    <n v="156.94999999999999"/>
    <n v="3.5455000000000001"/>
    <n v="5.3941236999999997"/>
    <s v="Regular Air"/>
    <x v="10"/>
    <s v="Corporate"/>
    <x v="2"/>
    <x v="10"/>
    <s v="Small Box"/>
    <d v="2011-05-07T00:00:00"/>
  </r>
  <r>
    <n v="11843"/>
    <x v="490"/>
    <x v="1"/>
    <s v="Medium"/>
    <n v="42"/>
    <n v="118.89095238095238"/>
    <n v="4993.42"/>
    <n v="56.14"/>
    <n v="5049.5600000000004"/>
    <n v="5.3265000000000002"/>
    <n v="265.9745163"/>
    <s v="Delivery Truck"/>
    <x v="3"/>
    <s v="Consumer"/>
    <x v="1"/>
    <x v="11"/>
    <s v="Jumbo Box"/>
    <d v="2009-07-19T00:00:00"/>
  </r>
  <r>
    <n v="54436"/>
    <x v="173"/>
    <x v="10"/>
    <s v="High"/>
    <n v="37"/>
    <n v="8.6837837837837846"/>
    <n v="321.3"/>
    <n v="2.83"/>
    <n v="324.13"/>
    <n v="5.3265000000000002"/>
    <n v="17.114044500000002"/>
    <s v="Regular Air"/>
    <x v="8"/>
    <s v="Corporate"/>
    <x v="1"/>
    <x v="4"/>
    <s v="Small Pack"/>
    <d v="2009-09-20T00:00:00"/>
  </r>
  <r>
    <n v="40512"/>
    <x v="740"/>
    <x v="10"/>
    <s v="Medium"/>
    <n v="41"/>
    <n v="9.8982926829268294"/>
    <n v="405.83"/>
    <n v="1.39"/>
    <n v="407.21999999999997"/>
    <n v="3.5455000000000001"/>
    <n v="14.388702650000001"/>
    <s v="Regular Air"/>
    <x v="6"/>
    <s v="Home Office"/>
    <x v="2"/>
    <x v="12"/>
    <s v="Small Box"/>
    <d v="2010-09-18T00:00:00"/>
  </r>
  <r>
    <n v="3845"/>
    <x v="65"/>
    <x v="11"/>
    <s v="Critical"/>
    <n v="15"/>
    <n v="8.2606666666666673"/>
    <n v="123.91"/>
    <n v="0.96"/>
    <n v="124.86999999999999"/>
    <n v="4.7610000000000001"/>
    <n v="5.8993551000000002"/>
    <s v="Regular Air"/>
    <x v="5"/>
    <s v="Consumer"/>
    <x v="0"/>
    <x v="0"/>
    <s v="Wrap Bag"/>
    <d v="2012-04-26T00:00:00"/>
  </r>
  <r>
    <n v="24710"/>
    <x v="853"/>
    <x v="10"/>
    <s v="Low"/>
    <n v="3"/>
    <n v="7.3533333333333326"/>
    <n v="22.06"/>
    <n v="7.44"/>
    <n v="29.5"/>
    <n v="3.5455000000000001"/>
    <n v="0.78213730000000004"/>
    <s v="Regular Air"/>
    <x v="1"/>
    <s v="Consumer"/>
    <x v="2"/>
    <x v="5"/>
    <s v="Small Box"/>
    <d v="2010-10-04T00:00:00"/>
  </r>
  <r>
    <n v="31938"/>
    <x v="433"/>
    <x v="1"/>
    <s v="Medium"/>
    <n v="13"/>
    <n v="91.816923076923075"/>
    <n v="1193.6199999999999"/>
    <n v="42"/>
    <n v="1235.6199999999999"/>
    <n v="4.7610000000000001"/>
    <n v="56.828248199999997"/>
    <s v="Delivery Truck"/>
    <x v="0"/>
    <s v="Consumer"/>
    <x v="0"/>
    <x v="3"/>
    <s v="Jumbo Drum"/>
    <d v="2011-07-28T00:00:00"/>
  </r>
  <r>
    <n v="31364"/>
    <x v="696"/>
    <x v="4"/>
    <s v="Not Specified"/>
    <n v="2"/>
    <n v="394.505"/>
    <n v="789.01"/>
    <n v="11.37"/>
    <n v="800.38"/>
    <n v="3.5455000000000001"/>
    <n v="27.974349550000003"/>
    <s v="Regular Air"/>
    <x v="2"/>
    <s v="Corporate"/>
    <x v="2"/>
    <x v="10"/>
    <s v="Small Box"/>
    <d v="2009-05-01T00:00:00"/>
  </r>
  <r>
    <n v="49634"/>
    <x v="619"/>
    <x v="0"/>
    <s v="Not Specified"/>
    <n v="39"/>
    <n v="10.352051282051283"/>
    <n v="403.73"/>
    <n v="4.5"/>
    <n v="408.23"/>
    <n v="3.5455000000000001"/>
    <n v="14.314247150000002"/>
    <s v="Regular Air"/>
    <x v="9"/>
    <s v="Consumer"/>
    <x v="2"/>
    <x v="16"/>
    <s v="Small Box"/>
    <d v="2012-03-24T00:00:00"/>
  </r>
  <r>
    <n v="20704"/>
    <x v="854"/>
    <x v="9"/>
    <s v="Low"/>
    <n v="38"/>
    <n v="411.98"/>
    <n v="15655.24"/>
    <n v="19.989999999999998"/>
    <n v="15675.23"/>
    <n v="3.5455000000000001"/>
    <n v="555.05653419999999"/>
    <s v="Regular Air"/>
    <x v="6"/>
    <s v="Home Office"/>
    <x v="2"/>
    <x v="10"/>
    <s v="Small Box"/>
    <d v="2010-02-15T00:00:00"/>
  </r>
  <r>
    <n v="965"/>
    <x v="127"/>
    <x v="4"/>
    <s v="Low"/>
    <n v="42"/>
    <n v="267.38690476190476"/>
    <n v="11230.25"/>
    <n v="35.67"/>
    <n v="11265.92"/>
    <n v="4.7610000000000001"/>
    <n v="534.67220250000003"/>
    <s v="Delivery Truck"/>
    <x v="1"/>
    <s v="Corporate"/>
    <x v="0"/>
    <x v="9"/>
    <s v="Jumbo Box"/>
    <d v="2011-05-21T00:00:00"/>
  </r>
  <r>
    <n v="2912"/>
    <x v="26"/>
    <x v="0"/>
    <s v="Low"/>
    <n v="9"/>
    <n v="56.442222222222227"/>
    <n v="507.98"/>
    <n v="4.8600000000000003"/>
    <n v="512.84"/>
    <n v="3.5455000000000001"/>
    <n v="18.010430900000003"/>
    <s v="Express Air"/>
    <x v="1"/>
    <s v="Corporate"/>
    <x v="2"/>
    <x v="5"/>
    <s v="Small Box"/>
    <d v="2012-03-18T00:00:00"/>
  </r>
  <r>
    <n v="50977"/>
    <x v="855"/>
    <x v="5"/>
    <s v="Low"/>
    <n v="1"/>
    <n v="34.090000000000003"/>
    <n v="34.090000000000003"/>
    <n v="9.0299999999999994"/>
    <n v="43.120000000000005"/>
    <n v="3.5455000000000001"/>
    <n v="1.2086609500000001"/>
    <s v="Express Air"/>
    <x v="0"/>
    <s v="Consumer"/>
    <x v="2"/>
    <x v="5"/>
    <s v="Small Box"/>
    <d v="2012-06-11T00:00:00"/>
  </r>
  <r>
    <n v="42528"/>
    <x v="856"/>
    <x v="9"/>
    <s v="Medium"/>
    <n v="37"/>
    <n v="36.660810810810815"/>
    <n v="1356.45"/>
    <n v="19.989999999999998"/>
    <n v="1376.44"/>
    <n v="3.5455000000000001"/>
    <n v="48.092934750000005"/>
    <s v="Regular Air"/>
    <x v="9"/>
    <s v="Consumer"/>
    <x v="2"/>
    <x v="5"/>
    <s v="Small Box"/>
    <d v="2010-02-25T00:00:00"/>
  </r>
  <r>
    <n v="50209"/>
    <x v="664"/>
    <x v="10"/>
    <s v="High"/>
    <n v="2"/>
    <n v="26.65"/>
    <n v="53.3"/>
    <n v="11.52"/>
    <n v="64.819999999999993"/>
    <n v="3.5455000000000001"/>
    <n v="1.8897514999999998"/>
    <s v="Regular Air"/>
    <x v="10"/>
    <s v="Consumer"/>
    <x v="2"/>
    <x v="10"/>
    <s v="Small Box"/>
    <d v="2010-09-11T00:00:00"/>
  </r>
  <r>
    <n v="50051"/>
    <x v="745"/>
    <x v="7"/>
    <s v="Medium"/>
    <n v="4"/>
    <n v="46.287500000000001"/>
    <n v="185.15"/>
    <n v="34.200000000000003"/>
    <n v="219.35000000000002"/>
    <n v="4.7610000000000001"/>
    <n v="8.8149915000000014"/>
    <s v="Regular Air"/>
    <x v="1"/>
    <s v="Corporate"/>
    <x v="0"/>
    <x v="0"/>
    <s v="Wrap Bag"/>
    <d v="2009-10-06T00:00:00"/>
  </r>
  <r>
    <n v="23586"/>
    <x v="795"/>
    <x v="3"/>
    <s v="Medium"/>
    <n v="32"/>
    <n v="6.5906250000000002"/>
    <n v="210.9"/>
    <n v="5.74"/>
    <n v="216.64000000000001"/>
    <n v="3.5455000000000001"/>
    <n v="7.4774595000000001"/>
    <s v="Regular Air"/>
    <x v="6"/>
    <s v="Small Business"/>
    <x v="2"/>
    <x v="5"/>
    <s v="Small Box"/>
    <d v="2010-01-17T00:00:00"/>
  </r>
  <r>
    <n v="34691"/>
    <x v="260"/>
    <x v="3"/>
    <s v="Critical"/>
    <n v="23"/>
    <n v="313.17130434782609"/>
    <n v="7202.94"/>
    <n v="26.53"/>
    <n v="7229.4699999999993"/>
    <n v="5.3265000000000002"/>
    <n v="383.66459909999998"/>
    <s v="Delivery Truck"/>
    <x v="1"/>
    <s v="Small Business"/>
    <x v="1"/>
    <x v="11"/>
    <s v="Jumbo Drum"/>
    <d v="2009-01-14T00:00:00"/>
  </r>
  <r>
    <n v="53728"/>
    <x v="204"/>
    <x v="7"/>
    <s v="High"/>
    <n v="27"/>
    <n v="55.654074074074074"/>
    <n v="1502.66"/>
    <n v="1.49"/>
    <n v="1504.15"/>
    <n v="3.5455000000000001"/>
    <n v="53.276810300000008"/>
    <s v="Regular Air"/>
    <x v="1"/>
    <s v="Corporate"/>
    <x v="2"/>
    <x v="6"/>
    <s v="Small Box"/>
    <d v="2011-10-23T00:00:00"/>
  </r>
  <r>
    <n v="56261"/>
    <x v="240"/>
    <x v="9"/>
    <s v="Critical"/>
    <n v="43"/>
    <n v="392.71534883720926"/>
    <n v="16886.759999999998"/>
    <n v="85.63"/>
    <n v="16972.39"/>
    <n v="4.7610000000000001"/>
    <n v="803.97864359999994"/>
    <s v="Delivery Truck"/>
    <x v="0"/>
    <s v="Consumer"/>
    <x v="0"/>
    <x v="9"/>
    <s v="Jumbo Box"/>
    <d v="2012-02-29T00:00:00"/>
  </r>
  <r>
    <n v="32420"/>
    <x v="473"/>
    <x v="1"/>
    <s v="Medium"/>
    <n v="35"/>
    <n v="5.0022857142857147"/>
    <n v="175.08"/>
    <n v="5.14"/>
    <n v="180.22"/>
    <n v="5.3265000000000002"/>
    <n v="9.3256362000000017"/>
    <s v="Regular Air"/>
    <x v="9"/>
    <s v="Consumer"/>
    <x v="1"/>
    <x v="4"/>
    <s v="Small Pack"/>
    <d v="2009-07-31T00:00:00"/>
  </r>
  <r>
    <n v="2659"/>
    <x v="28"/>
    <x v="2"/>
    <s v="Not Specified"/>
    <n v="50"/>
    <n v="17.632999999999999"/>
    <n v="881.65"/>
    <n v="9.0299999999999994"/>
    <n v="890.68"/>
    <n v="3.5455000000000001"/>
    <n v="31.258900749999999"/>
    <s v="Regular Air"/>
    <x v="5"/>
    <s v="Corporate"/>
    <x v="2"/>
    <x v="5"/>
    <s v="Small Box"/>
    <d v="2010-12-19T00:00:00"/>
  </r>
  <r>
    <n v="21220"/>
    <x v="857"/>
    <x v="2"/>
    <s v="Not Specified"/>
    <n v="4"/>
    <n v="119.0775"/>
    <n v="476.31"/>
    <n v="26.3"/>
    <n v="502.61"/>
    <n v="5.3265000000000002"/>
    <n v="25.370652150000002"/>
    <s v="Delivery Truck"/>
    <x v="6"/>
    <s v="Home Office"/>
    <x v="1"/>
    <x v="11"/>
    <s v="Jumbo Drum"/>
    <d v="2012-12-25T00:00:00"/>
  </r>
  <r>
    <n v="11908"/>
    <x v="858"/>
    <x v="4"/>
    <s v="Not Specified"/>
    <n v="5"/>
    <n v="277.32"/>
    <n v="1386.6"/>
    <n v="57"/>
    <n v="1443.6"/>
    <n v="4.7610000000000001"/>
    <n v="66.016025999999997"/>
    <s v="Delivery Truck"/>
    <x v="8"/>
    <s v="Corporate"/>
    <x v="0"/>
    <x v="3"/>
    <s v="Jumbo Drum"/>
    <d v="2010-05-27T00:00:00"/>
  </r>
  <r>
    <n v="49921"/>
    <x v="859"/>
    <x v="9"/>
    <s v="Low"/>
    <n v="1"/>
    <n v="18.149999999999999"/>
    <n v="18.149999999999999"/>
    <n v="6.13"/>
    <n v="24.279999999999998"/>
    <n v="3.5455000000000001"/>
    <n v="0.64350825"/>
    <s v="Regular Air"/>
    <x v="2"/>
    <s v="Small Business"/>
    <x v="2"/>
    <x v="10"/>
    <s v="Small Box"/>
    <d v="2011-02-19T00:00:00"/>
  </r>
  <r>
    <n v="27904"/>
    <x v="239"/>
    <x v="10"/>
    <s v="High"/>
    <n v="8"/>
    <n v="57.573687499999998"/>
    <n v="460.58949999999999"/>
    <n v="8.99"/>
    <n v="469.5795"/>
    <n v="5.3265000000000002"/>
    <n v="24.5332997175"/>
    <s v="Regular Air"/>
    <x v="0"/>
    <s v="Consumer"/>
    <x v="1"/>
    <x v="1"/>
    <s v="Small Box"/>
    <d v="2011-09-04T00:00:00"/>
  </r>
  <r>
    <n v="37445"/>
    <x v="81"/>
    <x v="9"/>
    <s v="High"/>
    <n v="37"/>
    <n v="58.925135135135136"/>
    <n v="2180.23"/>
    <n v="3.5"/>
    <n v="2183.73"/>
    <n v="3.5455000000000001"/>
    <n v="77.300054650000007"/>
    <s v="Regular Air"/>
    <x v="0"/>
    <s v="Corporate"/>
    <x v="2"/>
    <x v="16"/>
    <s v="Small Box"/>
    <d v="2012-02-19T00:00:00"/>
  </r>
  <r>
    <n v="41189"/>
    <x v="279"/>
    <x v="1"/>
    <s v="Low"/>
    <n v="30"/>
    <n v="6.301333333333333"/>
    <n v="189.04"/>
    <n v="1.34"/>
    <n v="190.38"/>
    <n v="3.5455000000000001"/>
    <n v="6.7024131999999996"/>
    <s v="Regular Air"/>
    <x v="5"/>
    <s v="Consumer"/>
    <x v="2"/>
    <x v="5"/>
    <s v="Wrap Bag"/>
    <d v="2009-07-19T00:00:00"/>
  </r>
  <r>
    <n v="39846"/>
    <x v="860"/>
    <x v="9"/>
    <s v="Low"/>
    <n v="10"/>
    <n v="137.214"/>
    <n v="1372.14"/>
    <n v="54.74"/>
    <n v="1426.88"/>
    <n v="4.7610000000000001"/>
    <n v="65.327585400000004"/>
    <s v="Delivery Truck"/>
    <x v="6"/>
    <s v="Corporate"/>
    <x v="0"/>
    <x v="15"/>
    <s v="Jumbo Box"/>
    <d v="2009-03-06T00:00:00"/>
  </r>
  <r>
    <n v="6695"/>
    <x v="362"/>
    <x v="5"/>
    <s v="Low"/>
    <n v="49"/>
    <n v="6.0253061224489795"/>
    <n v="295.24"/>
    <n v="8.49"/>
    <n v="303.73"/>
    <n v="3.5455000000000001"/>
    <n v="10.467734200000001"/>
    <s v="Express Air"/>
    <x v="9"/>
    <s v="Corporate"/>
    <x v="2"/>
    <x v="6"/>
    <s v="Small Box"/>
    <d v="2012-06-27T00:00:00"/>
  </r>
  <r>
    <n v="13764"/>
    <x v="317"/>
    <x v="1"/>
    <s v="Medium"/>
    <n v="31"/>
    <n v="3.9977419354838712"/>
    <n v="123.93"/>
    <n v="0.94"/>
    <n v="124.87"/>
    <n v="3.5455000000000001"/>
    <n v="4.3939381500000003"/>
    <s v="Regular Air"/>
    <x v="1"/>
    <s v="Home Office"/>
    <x v="2"/>
    <x v="2"/>
    <s v="Wrap Bag"/>
    <d v="2011-07-14T00:00:00"/>
  </r>
  <r>
    <n v="30754"/>
    <x v="572"/>
    <x v="6"/>
    <s v="Low"/>
    <n v="20"/>
    <n v="205.4085"/>
    <n v="4108.17"/>
    <n v="69"/>
    <n v="4177.17"/>
    <n v="4.7610000000000001"/>
    <n v="195.5899737"/>
    <s v="Regular Air"/>
    <x v="4"/>
    <s v="Home Office"/>
    <x v="0"/>
    <x v="9"/>
    <s v="Large Box"/>
    <d v="2010-11-29T00:00:00"/>
  </r>
  <r>
    <n v="23303"/>
    <x v="549"/>
    <x v="5"/>
    <s v="Not Specified"/>
    <n v="39"/>
    <n v="6.1151282051282054"/>
    <n v="238.49"/>
    <n v="6.22"/>
    <n v="244.71"/>
    <n v="3.5455000000000001"/>
    <n v="8.4556629500000007"/>
    <s v="Regular Air"/>
    <x v="4"/>
    <s v="Consumer"/>
    <x v="2"/>
    <x v="5"/>
    <s v="Small Box"/>
    <d v="2009-06-22T00:00:00"/>
  </r>
  <r>
    <n v="24007"/>
    <x v="96"/>
    <x v="8"/>
    <s v="Low"/>
    <n v="26"/>
    <n v="20.448461538461537"/>
    <n v="531.66"/>
    <n v="1.99"/>
    <n v="533.65"/>
    <n v="5.3265000000000002"/>
    <n v="28.318869899999999"/>
    <s v="Regular Air"/>
    <x v="2"/>
    <s v="Home Office"/>
    <x v="1"/>
    <x v="4"/>
    <s v="Small Pack"/>
    <d v="2010-09-02T00:00:00"/>
  </r>
  <r>
    <n v="40934"/>
    <x v="861"/>
    <x v="6"/>
    <s v="Not Specified"/>
    <n v="11"/>
    <n v="36.740863636363635"/>
    <n v="404.14949999999999"/>
    <n v="4.99"/>
    <n v="409.1395"/>
    <n v="5.3265000000000002"/>
    <n v="21.527023117500004"/>
    <s v="Regular Air"/>
    <x v="4"/>
    <s v="Home Office"/>
    <x v="1"/>
    <x v="1"/>
    <s v="Small Box"/>
    <d v="2011-11-15T00:00:00"/>
  </r>
  <r>
    <n v="51687"/>
    <x v="296"/>
    <x v="10"/>
    <s v="Low"/>
    <n v="42"/>
    <n v="5.9266666666666667"/>
    <n v="248.92"/>
    <n v="5.3"/>
    <n v="254.22"/>
    <n v="3.5455000000000001"/>
    <n v="8.8254585999999993"/>
    <s v="Regular Air"/>
    <x v="6"/>
    <s v="Small Business"/>
    <x v="2"/>
    <x v="12"/>
    <s v="Small Box"/>
    <d v="2011-09-13T00:00:00"/>
  </r>
  <r>
    <n v="35877"/>
    <x v="858"/>
    <x v="4"/>
    <s v="High"/>
    <n v="30"/>
    <n v="4.323666666666667"/>
    <n v="129.71"/>
    <n v="5.68"/>
    <n v="135.39000000000001"/>
    <n v="3.5455000000000001"/>
    <n v="4.5988680500000001"/>
    <s v="Regular Air"/>
    <x v="1"/>
    <s v="Corporate"/>
    <x v="2"/>
    <x v="5"/>
    <s v="Small Box"/>
    <d v="2010-05-28T00:00:00"/>
  </r>
  <r>
    <n v="25091"/>
    <x v="844"/>
    <x v="9"/>
    <s v="Medium"/>
    <n v="4"/>
    <n v="39.2425"/>
    <n v="156.97"/>
    <n v="14.72"/>
    <n v="171.69"/>
    <n v="3.5455000000000001"/>
    <n v="5.5653713500000004"/>
    <s v="Regular Air"/>
    <x v="1"/>
    <s v="Corporate"/>
    <x v="2"/>
    <x v="6"/>
    <s v="Small Box"/>
    <d v="2010-02-22T00:00:00"/>
  </r>
  <r>
    <n v="56327"/>
    <x v="358"/>
    <x v="3"/>
    <s v="Medium"/>
    <n v="42"/>
    <n v="42.082619047619048"/>
    <n v="1767.47"/>
    <n v="17.48"/>
    <n v="1784.95"/>
    <n v="3.5455000000000001"/>
    <n v="62.665648850000004"/>
    <s v="Regular Air"/>
    <x v="5"/>
    <s v="Small Business"/>
    <x v="2"/>
    <x v="5"/>
    <s v="Small Box"/>
    <d v="2010-01-12T00:00:00"/>
  </r>
  <r>
    <n v="6788"/>
    <x v="53"/>
    <x v="8"/>
    <s v="Not Specified"/>
    <n v="41"/>
    <n v="3.118048780487805"/>
    <n v="127.84"/>
    <n v="0.96"/>
    <n v="128.80000000000001"/>
    <n v="3.5455000000000001"/>
    <n v="4.5325671999999999"/>
    <s v="Express Air"/>
    <x v="3"/>
    <s v="Small Business"/>
    <x v="2"/>
    <x v="2"/>
    <s v="Wrap Bag"/>
    <d v="2011-08-06T00:00:00"/>
  </r>
  <r>
    <n v="18887"/>
    <x v="102"/>
    <x v="2"/>
    <s v="Not Specified"/>
    <n v="9"/>
    <n v="19.268555555555555"/>
    <n v="173.417"/>
    <n v="0.99"/>
    <n v="174.40700000000001"/>
    <n v="5.3265000000000002"/>
    <n v="9.237056505"/>
    <s v="Regular Air"/>
    <x v="2"/>
    <s v="Corporate"/>
    <x v="1"/>
    <x v="1"/>
    <s v="Wrap Bag"/>
    <d v="2010-12-07T00:00:00"/>
  </r>
  <r>
    <n v="9383"/>
    <x v="862"/>
    <x v="0"/>
    <s v="Not Specified"/>
    <n v="11"/>
    <n v="7.4927272727272731"/>
    <n v="82.42"/>
    <n v="4"/>
    <n v="86.42"/>
    <n v="4.7610000000000001"/>
    <n v="3.9240162000000005"/>
    <s v="Regular Air"/>
    <x v="6"/>
    <s v="Corporate"/>
    <x v="0"/>
    <x v="0"/>
    <s v="Wrap Bag"/>
    <d v="2009-03-18T00:00:00"/>
  </r>
  <r>
    <n v="58784"/>
    <x v="254"/>
    <x v="3"/>
    <s v="Medium"/>
    <n v="12"/>
    <n v="11.825000000000001"/>
    <n v="141.9"/>
    <n v="5.72"/>
    <n v="147.62"/>
    <n v="3.5455000000000001"/>
    <n v="5.0310645000000003"/>
    <s v="Regular Air"/>
    <x v="6"/>
    <s v="Corporate"/>
    <x v="2"/>
    <x v="12"/>
    <s v="Small Box"/>
    <d v="2009-01-19T00:00:00"/>
  </r>
  <r>
    <n v="55686"/>
    <x v="863"/>
    <x v="0"/>
    <s v="Critical"/>
    <n v="26"/>
    <n v="16.274615384615384"/>
    <n v="423.14"/>
    <n v="4"/>
    <n v="427.14"/>
    <n v="5.3265000000000002"/>
    <n v="22.5385521"/>
    <s v="Regular Air"/>
    <x v="6"/>
    <s v="Corporate"/>
    <x v="1"/>
    <x v="4"/>
    <s v="Small Box"/>
    <d v="2011-03-27T00:00:00"/>
  </r>
  <r>
    <n v="6753"/>
    <x v="477"/>
    <x v="10"/>
    <s v="Low"/>
    <n v="7"/>
    <n v="7.5914285714285716"/>
    <n v="53.14"/>
    <n v="4.95"/>
    <n v="58.09"/>
    <n v="4.7610000000000001"/>
    <n v="2.5299953999999998"/>
    <s v="Regular Air"/>
    <x v="3"/>
    <s v="Small Business"/>
    <x v="0"/>
    <x v="0"/>
    <s v="Small Pack"/>
    <d v="2010-09-28T00:00:00"/>
  </r>
  <r>
    <n v="55139"/>
    <x v="864"/>
    <x v="3"/>
    <s v="Not Specified"/>
    <n v="26"/>
    <n v="3.2965384615384612"/>
    <n v="85.71"/>
    <n v="0.98"/>
    <n v="86.69"/>
    <n v="3.5455000000000001"/>
    <n v="3.0388480499999999"/>
    <s v="Regular Air"/>
    <x v="9"/>
    <s v="Small Business"/>
    <x v="2"/>
    <x v="2"/>
    <s v="Wrap Bag"/>
    <d v="2010-01-18T00:00:00"/>
  </r>
  <r>
    <n v="15619"/>
    <x v="865"/>
    <x v="5"/>
    <s v="Low"/>
    <n v="9"/>
    <n v="158.35666666666668"/>
    <n v="1425.21"/>
    <n v="30"/>
    <n v="1455.21"/>
    <n v="4.7610000000000001"/>
    <n v="67.854248100000007"/>
    <s v="Delivery Truck"/>
    <x v="9"/>
    <s v="Corporate"/>
    <x v="0"/>
    <x v="3"/>
    <s v="Jumbo Drum"/>
    <d v="2011-07-05T00:00:00"/>
  </r>
  <r>
    <n v="59015"/>
    <x v="208"/>
    <x v="4"/>
    <s v="Medium"/>
    <n v="32"/>
    <n v="51.947812499999998"/>
    <n v="1662.33"/>
    <n v="5.81"/>
    <n v="1668.1399999999999"/>
    <n v="3.5455000000000001"/>
    <n v="58.93791015"/>
    <s v="Regular Air"/>
    <x v="1"/>
    <s v="Small Business"/>
    <x v="2"/>
    <x v="5"/>
    <s v="Small Box"/>
    <d v="2012-05-28T00:00:00"/>
  </r>
  <r>
    <n v="52102"/>
    <x v="493"/>
    <x v="10"/>
    <s v="Medium"/>
    <n v="8"/>
    <n v="13.03375"/>
    <n v="104.27"/>
    <n v="5.81"/>
    <n v="110.08"/>
    <n v="3.5455000000000001"/>
    <n v="3.6968928499999998"/>
    <s v="Regular Air"/>
    <x v="1"/>
    <s v="Corporate"/>
    <x v="2"/>
    <x v="2"/>
    <s v="Small Pack"/>
    <d v="2010-09-12T00:00:00"/>
  </r>
  <r>
    <n v="58182"/>
    <x v="202"/>
    <x v="9"/>
    <s v="High"/>
    <n v="24"/>
    <n v="19.963750000000001"/>
    <n v="479.13"/>
    <n v="6.15"/>
    <n v="485.28"/>
    <n v="4.7610000000000001"/>
    <n v="22.811379299999999"/>
    <s v="Express Air"/>
    <x v="8"/>
    <s v="Corporate"/>
    <x v="0"/>
    <x v="0"/>
    <s v="Small Pack"/>
    <d v="2009-02-22T00:00:00"/>
  </r>
  <r>
    <n v="44995"/>
    <x v="684"/>
    <x v="8"/>
    <s v="High"/>
    <n v="46"/>
    <n v="26.505402173913041"/>
    <n v="1219.2484999999999"/>
    <n v="8.59"/>
    <n v="1227.8384999999998"/>
    <n v="5.3265000000000002"/>
    <n v="64.943271352499991"/>
    <s v="Regular Air"/>
    <x v="5"/>
    <s v="Home Office"/>
    <x v="1"/>
    <x v="1"/>
    <s v="Medium Box"/>
    <d v="2009-08-07T00:00:00"/>
  </r>
  <r>
    <n v="51395"/>
    <x v="688"/>
    <x v="5"/>
    <s v="Low"/>
    <n v="10"/>
    <n v="5.165"/>
    <n v="51.65"/>
    <n v="5.49"/>
    <n v="57.14"/>
    <n v="3.5455000000000001"/>
    <n v="1.8312507500000001"/>
    <s v="Regular Air"/>
    <x v="1"/>
    <s v="Corporate"/>
    <x v="2"/>
    <x v="5"/>
    <s v="Small Box"/>
    <d v="2010-06-13T00:00:00"/>
  </r>
  <r>
    <n v="43424"/>
    <x v="209"/>
    <x v="8"/>
    <s v="Not Specified"/>
    <n v="34"/>
    <n v="22.722352941176467"/>
    <n v="772.56"/>
    <n v="4.5"/>
    <n v="777.06"/>
    <n v="3.5455000000000001"/>
    <n v="27.3911148"/>
    <s v="Express Air"/>
    <x v="1"/>
    <s v="Home Office"/>
    <x v="2"/>
    <x v="16"/>
    <s v="Small Box"/>
    <d v="2011-08-20T00:00:00"/>
  </r>
  <r>
    <n v="12448"/>
    <x v="669"/>
    <x v="6"/>
    <s v="Critical"/>
    <n v="24"/>
    <n v="283.43208333333331"/>
    <n v="6802.37"/>
    <n v="69.55"/>
    <n v="6871.92"/>
    <n v="4.7610000000000001"/>
    <n v="323.8608357"/>
    <s v="Delivery Truck"/>
    <x v="4"/>
    <s v="Small Business"/>
    <x v="0"/>
    <x v="3"/>
    <s v="Jumbo Drum"/>
    <d v="2011-11-09T00:00:00"/>
  </r>
  <r>
    <n v="28742"/>
    <x v="824"/>
    <x v="11"/>
    <s v="Low"/>
    <n v="35"/>
    <n v="16.797714285714285"/>
    <n v="587.91999999999996"/>
    <n v="6.25"/>
    <n v="594.16999999999996"/>
    <n v="3.5455000000000001"/>
    <n v="20.844703599999999"/>
    <s v="Regular Air"/>
    <x v="6"/>
    <s v="Corporate"/>
    <x v="2"/>
    <x v="10"/>
    <s v="Small Box"/>
    <d v="2012-04-29T00:00:00"/>
  </r>
  <r>
    <n v="41542"/>
    <x v="238"/>
    <x v="10"/>
    <s v="High"/>
    <n v="47"/>
    <n v="131.52085106382978"/>
    <n v="6181.48"/>
    <n v="51.94"/>
    <n v="6233.4199999999992"/>
    <n v="4.7610000000000001"/>
    <n v="294.30026279999998"/>
    <s v="Delivery Truck"/>
    <x v="8"/>
    <s v="Corporate"/>
    <x v="0"/>
    <x v="9"/>
    <s v="Jumbo Box"/>
    <d v="2009-09-27T00:00:00"/>
  </r>
  <r>
    <n v="56610"/>
    <x v="580"/>
    <x v="0"/>
    <s v="Medium"/>
    <n v="20"/>
    <n v="42.897500000000001"/>
    <n v="857.95"/>
    <n v="4"/>
    <n v="861.95"/>
    <n v="5.3265000000000002"/>
    <n v="45.698706749999999"/>
    <s v="Express Air"/>
    <x v="9"/>
    <s v="Consumer"/>
    <x v="1"/>
    <x v="4"/>
    <s v="Small Box"/>
    <d v="2010-03-07T00:00:00"/>
  </r>
  <r>
    <n v="39938"/>
    <x v="866"/>
    <x v="5"/>
    <s v="High"/>
    <n v="5"/>
    <n v="33.853999999999999"/>
    <n v="169.27"/>
    <n v="8.99"/>
    <n v="178.26000000000002"/>
    <n v="3.5455000000000001"/>
    <n v="6.00146785"/>
    <s v="Regular Air"/>
    <x v="3"/>
    <s v="Corporate"/>
    <x v="2"/>
    <x v="2"/>
    <s v="Small Pack"/>
    <d v="2012-06-11T00:00:00"/>
  </r>
  <r>
    <n v="23232"/>
    <x v="771"/>
    <x v="11"/>
    <s v="High"/>
    <n v="15"/>
    <n v="40.943333333333335"/>
    <n v="614.15"/>
    <n v="7.12"/>
    <n v="621.27"/>
    <n v="5.3265000000000002"/>
    <n v="32.712699749999999"/>
    <s v="Express Air"/>
    <x v="8"/>
    <s v="Home Office"/>
    <x v="1"/>
    <x v="4"/>
    <s v="Small Box"/>
    <d v="2010-04-17T00:00:00"/>
  </r>
  <r>
    <n v="49344"/>
    <x v="867"/>
    <x v="2"/>
    <s v="Low"/>
    <n v="1"/>
    <n v="803.33"/>
    <n v="803.33"/>
    <n v="24.49"/>
    <n v="827.82"/>
    <n v="3.5455000000000001"/>
    <n v="28.482065150000004"/>
    <s v="Regular Air"/>
    <x v="6"/>
    <s v="Home Office"/>
    <x v="2"/>
    <x v="7"/>
    <s v="Medium Box"/>
    <d v="2012-12-30T00:00:00"/>
  </r>
  <r>
    <n v="25952"/>
    <x v="683"/>
    <x v="10"/>
    <s v="High"/>
    <n v="50"/>
    <n v="57.28201"/>
    <n v="2864.1005"/>
    <n v="8.99"/>
    <n v="2873.0904999999998"/>
    <n v="5.3265000000000002"/>
    <n v="152.55631313250001"/>
    <s v="Regular Air"/>
    <x v="3"/>
    <s v="Home Office"/>
    <x v="1"/>
    <x v="1"/>
    <s v="Small Box"/>
    <d v="2010-09-05T00:00:00"/>
  </r>
  <r>
    <n v="51652"/>
    <x v="288"/>
    <x v="11"/>
    <s v="Not Specified"/>
    <n v="38"/>
    <n v="131.38499999999999"/>
    <n v="4992.63"/>
    <n v="19.989999999999998"/>
    <n v="5012.62"/>
    <n v="3.5455000000000001"/>
    <n v="177.01369665000001"/>
    <s v="Express Air"/>
    <x v="8"/>
    <s v="Home Office"/>
    <x v="2"/>
    <x v="10"/>
    <s v="Small Box"/>
    <d v="2011-04-10T00:00:00"/>
  </r>
  <r>
    <n v="29506"/>
    <x v="206"/>
    <x v="5"/>
    <s v="Critical"/>
    <n v="8"/>
    <n v="2.0437500000000002"/>
    <n v="16.350000000000001"/>
    <n v="1.49"/>
    <n v="17.84"/>
    <n v="3.5455000000000001"/>
    <n v="0.57968925000000004"/>
    <s v="Regular Air"/>
    <x v="4"/>
    <s v="Consumer"/>
    <x v="2"/>
    <x v="6"/>
    <s v="Small Box"/>
    <d v="2011-06-15T00:00:00"/>
  </r>
  <r>
    <n v="38176"/>
    <x v="715"/>
    <x v="8"/>
    <s v="High"/>
    <n v="39"/>
    <n v="5.925128205128205"/>
    <n v="231.08"/>
    <n v="5.57"/>
    <n v="236.65"/>
    <n v="3.5455000000000001"/>
    <n v="8.1929414000000005"/>
    <s v="Express Air"/>
    <x v="10"/>
    <s v="Corporate"/>
    <x v="2"/>
    <x v="5"/>
    <s v="Small Box"/>
    <d v="2010-08-16T00:00:00"/>
  </r>
  <r>
    <n v="31040"/>
    <x v="629"/>
    <x v="10"/>
    <s v="Not Specified"/>
    <n v="19"/>
    <n v="28.721578947368425"/>
    <n v="545.71"/>
    <n v="6.64"/>
    <n v="552.35"/>
    <n v="3.5455000000000001"/>
    <n v="19.348148050000002"/>
    <s v="Regular Air"/>
    <x v="4"/>
    <s v="Corporate"/>
    <x v="2"/>
    <x v="10"/>
    <s v="Small Box"/>
    <d v="2010-09-16T00:00:00"/>
  </r>
  <r>
    <n v="30947"/>
    <x v="442"/>
    <x v="1"/>
    <s v="Low"/>
    <n v="45"/>
    <n v="7.6711111111111112"/>
    <n v="345.2"/>
    <n v="0.49"/>
    <n v="345.69"/>
    <n v="3.5455000000000001"/>
    <n v="12.239066000000001"/>
    <s v="Regular Air"/>
    <x v="2"/>
    <s v="Corporate"/>
    <x v="2"/>
    <x v="13"/>
    <s v="Small Box"/>
    <d v="2010-07-18T00:00:00"/>
  </r>
  <r>
    <n v="14247"/>
    <x v="533"/>
    <x v="8"/>
    <s v="Critical"/>
    <n v="4"/>
    <n v="3.6875"/>
    <n v="14.75"/>
    <n v="1.35"/>
    <n v="16.100000000000001"/>
    <n v="3.5455000000000001"/>
    <n v="0.52296125000000004"/>
    <s v="Regular Air"/>
    <x v="1"/>
    <s v="Home Office"/>
    <x v="2"/>
    <x v="14"/>
    <s v="Wrap Bag"/>
    <d v="2011-08-18T00:00:00"/>
  </r>
  <r>
    <n v="27680"/>
    <x v="868"/>
    <x v="3"/>
    <s v="Critical"/>
    <n v="19"/>
    <n v="7.2115789473684213"/>
    <n v="137.02000000000001"/>
    <n v="6.6"/>
    <n v="143.62"/>
    <n v="3.5455000000000001"/>
    <n v="4.8580441000000008"/>
    <s v="Regular Air"/>
    <x v="2"/>
    <s v="Small Business"/>
    <x v="2"/>
    <x v="5"/>
    <s v="Small Box"/>
    <d v="2010-01-27T00:00:00"/>
  </r>
  <r>
    <n v="22465"/>
    <x v="150"/>
    <x v="1"/>
    <s v="Not Specified"/>
    <n v="4"/>
    <n v="280.44499999999999"/>
    <n v="1121.78"/>
    <n v="50"/>
    <n v="1171.78"/>
    <n v="4.7610000000000001"/>
    <n v="53.4079458"/>
    <s v="Delivery Truck"/>
    <x v="3"/>
    <s v="Home Office"/>
    <x v="0"/>
    <x v="3"/>
    <s v="Jumbo Drum"/>
    <d v="2012-07-22T00:00:00"/>
  </r>
  <r>
    <n v="56869"/>
    <x v="1"/>
    <x v="1"/>
    <s v="Low"/>
    <n v="10"/>
    <n v="84.219000000000008"/>
    <n v="842.19"/>
    <n v="4.5"/>
    <n v="846.69"/>
    <n v="3.5455000000000001"/>
    <n v="29.859846450000006"/>
    <s v="Regular Air"/>
    <x v="0"/>
    <s v="Consumer"/>
    <x v="2"/>
    <x v="16"/>
    <s v="Small Box"/>
    <d v="2010-07-25T00:00:00"/>
  </r>
  <r>
    <n v="36452"/>
    <x v="74"/>
    <x v="11"/>
    <s v="High"/>
    <n v="26"/>
    <n v="21.73"/>
    <n v="564.98"/>
    <n v="15.1"/>
    <n v="580.08000000000004"/>
    <n v="3.5455000000000001"/>
    <n v="20.031365900000001"/>
    <s v="Regular Air"/>
    <x v="1"/>
    <s v="Home Office"/>
    <x v="2"/>
    <x v="6"/>
    <s v="Small Box"/>
    <d v="2009-04-06T00:00:00"/>
  </r>
  <r>
    <n v="26759"/>
    <x v="869"/>
    <x v="3"/>
    <s v="Not Specified"/>
    <n v="30"/>
    <n v="8.370333333333333"/>
    <n v="251.11"/>
    <n v="4.71"/>
    <n v="255.82000000000002"/>
    <n v="3.5455000000000001"/>
    <n v="8.9031050500000006"/>
    <s v="Regular Air"/>
    <x v="1"/>
    <s v="Consumer"/>
    <x v="2"/>
    <x v="6"/>
    <s v="Small Box"/>
    <d v="2012-01-27T00:00:00"/>
  </r>
  <r>
    <n v="39745"/>
    <x v="870"/>
    <x v="4"/>
    <s v="Not Specified"/>
    <n v="8"/>
    <n v="119.41125"/>
    <n v="955.29"/>
    <n v="56.14"/>
    <n v="1011.43"/>
    <n v="5.3265000000000002"/>
    <n v="50.883521849999994"/>
    <s v="Delivery Truck"/>
    <x v="0"/>
    <s v="Corporate"/>
    <x v="1"/>
    <x v="11"/>
    <s v="Jumbo Drum"/>
    <d v="2011-05-05T00:00:00"/>
  </r>
  <r>
    <n v="38437"/>
    <x v="871"/>
    <x v="4"/>
    <s v="Critical"/>
    <n v="19"/>
    <n v="221.13000000000002"/>
    <n v="4201.47"/>
    <n v="52.2"/>
    <n v="4253.67"/>
    <n v="4.7610000000000001"/>
    <n v="200.0319867"/>
    <s v="Delivery Truck"/>
    <x v="1"/>
    <s v="Small Business"/>
    <x v="0"/>
    <x v="9"/>
    <s v="Jumbo Box"/>
    <d v="2012-05-09T00:00:00"/>
  </r>
  <r>
    <n v="11236"/>
    <x v="404"/>
    <x v="7"/>
    <s v="High"/>
    <n v="4"/>
    <n v="407.4375"/>
    <n v="1629.75"/>
    <n v="11.37"/>
    <n v="1641.12"/>
    <n v="3.5455000000000001"/>
    <n v="57.782786250000001"/>
    <s v="Regular Air"/>
    <x v="4"/>
    <s v="Small Business"/>
    <x v="2"/>
    <x v="10"/>
    <s v="Small Box"/>
    <d v="2010-11-01T00:00:00"/>
  </r>
  <r>
    <n v="55846"/>
    <x v="872"/>
    <x v="1"/>
    <s v="Not Specified"/>
    <n v="30"/>
    <n v="7.3683333333333341"/>
    <n v="221.05"/>
    <n v="6.05"/>
    <n v="227.10000000000002"/>
    <n v="3.5455000000000001"/>
    <n v="7.8373277500000009"/>
    <s v="Regular Air"/>
    <x v="5"/>
    <s v="Corporate"/>
    <x v="2"/>
    <x v="6"/>
    <s v="Small Box"/>
    <d v="2009-07-20T00:00:00"/>
  </r>
  <r>
    <n v="14823"/>
    <x v="177"/>
    <x v="9"/>
    <s v="Low"/>
    <n v="20"/>
    <n v="6.242"/>
    <n v="124.84"/>
    <n v="1.56"/>
    <n v="126.4"/>
    <n v="3.5455000000000001"/>
    <n v="4.4262022000000005"/>
    <s v="Regular Air"/>
    <x v="1"/>
    <s v="Small Business"/>
    <x v="2"/>
    <x v="2"/>
    <s v="Wrap Bag"/>
    <d v="2009-02-12T00:00:00"/>
  </r>
  <r>
    <n v="54786"/>
    <x v="827"/>
    <x v="3"/>
    <s v="Not Specified"/>
    <n v="30"/>
    <n v="12.675999999999998"/>
    <n v="380.28"/>
    <n v="4.51"/>
    <n v="384.78999999999996"/>
    <n v="3.5455000000000001"/>
    <n v="13.482827399999998"/>
    <s v="Regular Air"/>
    <x v="6"/>
    <s v="Home Office"/>
    <x v="2"/>
    <x v="10"/>
    <s v="Small Box"/>
    <d v="2012-01-13T00:00:00"/>
  </r>
  <r>
    <n v="27300"/>
    <x v="90"/>
    <x v="10"/>
    <s v="Not Specified"/>
    <n v="27"/>
    <n v="2.0622222222222222"/>
    <n v="55.68"/>
    <n v="0.7"/>
    <n v="56.38"/>
    <n v="3.5455000000000001"/>
    <n v="1.9741344000000001"/>
    <s v="Regular Air"/>
    <x v="1"/>
    <s v="Consumer"/>
    <x v="2"/>
    <x v="2"/>
    <s v="Wrap Bag"/>
    <d v="2012-09-30T00:00:00"/>
  </r>
  <r>
    <n v="56548"/>
    <x v="270"/>
    <x v="10"/>
    <s v="Medium"/>
    <n v="7"/>
    <n v="191.28914285714285"/>
    <n v="1339.0239999999999"/>
    <n v="69.64"/>
    <n v="1408.664"/>
    <n v="4.7610000000000001"/>
    <n v="63.750932639999995"/>
    <s v="Delivery Truck"/>
    <x v="6"/>
    <s v="Small Business"/>
    <x v="0"/>
    <x v="9"/>
    <s v="Jumbo Box"/>
    <d v="2012-09-07T00:00:00"/>
  </r>
  <r>
    <n v="57827"/>
    <x v="197"/>
    <x v="1"/>
    <s v="Medium"/>
    <n v="24"/>
    <n v="102.22083333333335"/>
    <n v="2453.3000000000002"/>
    <n v="35.840000000000003"/>
    <n v="2489.1400000000003"/>
    <n v="4.7610000000000001"/>
    <n v="116.80161300000002"/>
    <s v="Delivery Truck"/>
    <x v="5"/>
    <s v="Home Office"/>
    <x v="0"/>
    <x v="15"/>
    <s v="Jumbo Box"/>
    <d v="2009-07-04T00:00:00"/>
  </r>
  <r>
    <n v="43588"/>
    <x v="51"/>
    <x v="10"/>
    <s v="Medium"/>
    <n v="6"/>
    <n v="3.4116666666666666"/>
    <n v="20.47"/>
    <n v="1.0900000000000001"/>
    <n v="21.56"/>
    <n v="3.5455000000000001"/>
    <n v="0.72576384999999999"/>
    <s v="Regular Air"/>
    <x v="1"/>
    <s v="Home Office"/>
    <x v="2"/>
    <x v="5"/>
    <s v="Wrap Bag"/>
    <d v="2012-09-02T00:00:00"/>
  </r>
  <r>
    <n v="11840"/>
    <x v="50"/>
    <x v="8"/>
    <s v="Critical"/>
    <n v="43"/>
    <n v="4.2209302325581399"/>
    <n v="181.5"/>
    <n v="2.5"/>
    <n v="184"/>
    <n v="3.5455000000000001"/>
    <n v="6.4350825"/>
    <s v="Regular Air"/>
    <x v="5"/>
    <s v="Consumer"/>
    <x v="2"/>
    <x v="12"/>
    <s v="Small Box"/>
    <d v="2009-08-15T00:00:00"/>
  </r>
  <r>
    <n v="43875"/>
    <x v="873"/>
    <x v="2"/>
    <s v="Critical"/>
    <n v="17"/>
    <n v="151.40705882352941"/>
    <n v="2573.92"/>
    <n v="143.71"/>
    <n v="2717.63"/>
    <n v="4.7610000000000001"/>
    <n v="122.54433120000002"/>
    <s v="Delivery Truck"/>
    <x v="1"/>
    <s v="Corporate"/>
    <x v="0"/>
    <x v="3"/>
    <s v="Jumbo Drum"/>
    <d v="2011-12-09T00:00:00"/>
  </r>
  <r>
    <n v="34754"/>
    <x v="874"/>
    <x v="5"/>
    <s v="Critical"/>
    <n v="16"/>
    <n v="38.959375000000001"/>
    <n v="623.35"/>
    <n v="5.08"/>
    <n v="628.43000000000006"/>
    <n v="3.5455000000000001"/>
    <n v="22.10087425"/>
    <s v="Regular Air"/>
    <x v="10"/>
    <s v="Home Office"/>
    <x v="2"/>
    <x v="5"/>
    <s v="Wrap Bag"/>
    <d v="2012-06-06T00:00:00"/>
  </r>
  <r>
    <n v="52039"/>
    <x v="748"/>
    <x v="8"/>
    <s v="Critical"/>
    <n v="48"/>
    <n v="41.799583333333338"/>
    <n v="2006.38"/>
    <n v="1.99"/>
    <n v="2008.3700000000001"/>
    <n v="5.3265000000000002"/>
    <n v="106.86983070000001"/>
    <s v="Regular Air"/>
    <x v="4"/>
    <s v="Corporate"/>
    <x v="1"/>
    <x v="4"/>
    <s v="Small Pack"/>
    <d v="2012-08-04T00:00:00"/>
  </r>
  <r>
    <n v="10435"/>
    <x v="875"/>
    <x v="8"/>
    <s v="Medium"/>
    <n v="46"/>
    <n v="11.692826086956522"/>
    <n v="537.87"/>
    <n v="7.95"/>
    <n v="545.82000000000005"/>
    <n v="3.5455000000000001"/>
    <n v="19.07018085"/>
    <s v="Regular Air"/>
    <x v="7"/>
    <s v="Corporate"/>
    <x v="2"/>
    <x v="2"/>
    <s v="Small Pack"/>
    <d v="2010-08-11T00:00:00"/>
  </r>
  <r>
    <n v="55623"/>
    <x v="314"/>
    <x v="7"/>
    <s v="Critical"/>
    <n v="47"/>
    <n v="220.18574468085106"/>
    <n v="10348.73"/>
    <n v="32.479999999999997"/>
    <n v="10381.209999999999"/>
    <n v="4.7610000000000001"/>
    <n v="492.70303529999995"/>
    <s v="Delivery Truck"/>
    <x v="8"/>
    <s v="Corporate"/>
    <x v="0"/>
    <x v="9"/>
    <s v="Jumbo Box"/>
    <d v="2012-10-06T00:00:00"/>
  </r>
  <r>
    <n v="22727"/>
    <x v="213"/>
    <x v="1"/>
    <s v="Not Specified"/>
    <n v="45"/>
    <n v="6.5960000000000001"/>
    <n v="296.82"/>
    <n v="6.65"/>
    <n v="303.46999999999997"/>
    <n v="3.5455000000000001"/>
    <n v="10.523753099999999"/>
    <s v="Regular Air"/>
    <x v="6"/>
    <s v="Corporate"/>
    <x v="2"/>
    <x v="5"/>
    <s v="Small Box"/>
    <d v="2011-07-03T00:00:00"/>
  </r>
  <r>
    <n v="51424"/>
    <x v="704"/>
    <x v="3"/>
    <s v="Not Specified"/>
    <n v="5"/>
    <n v="17.788"/>
    <n v="88.94"/>
    <n v="7.04"/>
    <n v="95.98"/>
    <n v="3.5455000000000001"/>
    <n v="3.1533677"/>
    <s v="Regular Air"/>
    <x v="5"/>
    <s v="Home Office"/>
    <x v="2"/>
    <x v="10"/>
    <s v="Small Box"/>
    <d v="2012-01-11T00:00:00"/>
  </r>
  <r>
    <n v="31330"/>
    <x v="876"/>
    <x v="5"/>
    <s v="High"/>
    <n v="38"/>
    <n v="14.227368421052631"/>
    <n v="540.64"/>
    <n v="5.5"/>
    <n v="546.14"/>
    <n v="3.5455000000000001"/>
    <n v="19.168391200000002"/>
    <s v="Regular Air"/>
    <x v="6"/>
    <s v="Corporate"/>
    <x v="2"/>
    <x v="10"/>
    <s v="Small Box"/>
    <d v="2010-06-02T00:00:00"/>
  </r>
  <r>
    <n v="8646"/>
    <x v="877"/>
    <x v="11"/>
    <s v="High"/>
    <n v="41"/>
    <n v="350.67756097560977"/>
    <n v="14377.78"/>
    <n v="39"/>
    <n v="14416.78"/>
    <n v="4.7610000000000001"/>
    <n v="684.5261058000001"/>
    <s v="Delivery Truck"/>
    <x v="8"/>
    <s v="Consumer"/>
    <x v="0"/>
    <x v="3"/>
    <s v="Jumbo Drum"/>
    <d v="2009-04-11T00:00:00"/>
  </r>
  <r>
    <n v="40098"/>
    <x v="334"/>
    <x v="9"/>
    <s v="Low"/>
    <n v="46"/>
    <n v="12.116304347826087"/>
    <n v="557.35"/>
    <n v="7.19"/>
    <n v="564.54000000000008"/>
    <n v="3.5455000000000001"/>
    <n v="19.760844250000002"/>
    <s v="Regular Air"/>
    <x v="3"/>
    <s v="Corporate"/>
    <x v="2"/>
    <x v="6"/>
    <s v="Small Box"/>
    <d v="2012-02-07T00:00:00"/>
  </r>
  <r>
    <n v="41472"/>
    <x v="878"/>
    <x v="3"/>
    <s v="Low"/>
    <n v="48"/>
    <n v="5.8514583333333334"/>
    <n v="280.87"/>
    <n v="7.57"/>
    <n v="288.44"/>
    <n v="3.5455000000000001"/>
    <n v="9.9582458500000008"/>
    <s v="Express Air"/>
    <x v="4"/>
    <s v="Home Office"/>
    <x v="2"/>
    <x v="6"/>
    <s v="Small Box"/>
    <d v="2010-01-30T00:00:00"/>
  </r>
  <r>
    <n v="34243"/>
    <x v="879"/>
    <x v="9"/>
    <s v="High"/>
    <n v="40"/>
    <n v="7.4334999999999996"/>
    <n v="297.33999999999997"/>
    <n v="11.15"/>
    <n v="308.48999999999995"/>
    <n v="3.5455000000000001"/>
    <n v="10.5421897"/>
    <s v="Express Air"/>
    <x v="0"/>
    <s v="Home Office"/>
    <x v="2"/>
    <x v="5"/>
    <s v="Small Box"/>
    <d v="2011-02-12T00:00:00"/>
  </r>
  <r>
    <n v="4896"/>
    <x v="880"/>
    <x v="8"/>
    <s v="Critical"/>
    <n v="25"/>
    <n v="33.260799999999996"/>
    <n v="831.52"/>
    <n v="1.99"/>
    <n v="833.51"/>
    <n v="5.3265000000000002"/>
    <n v="44.290912800000008"/>
    <s v="Regular Air"/>
    <x v="9"/>
    <s v="Small Business"/>
    <x v="1"/>
    <x v="4"/>
    <s v="Small Pack"/>
    <d v="2012-08-21T00:00:00"/>
  </r>
  <r>
    <n v="40321"/>
    <x v="881"/>
    <x v="5"/>
    <s v="High"/>
    <n v="18"/>
    <n v="41.138333333333335"/>
    <n v="740.49"/>
    <n v="6.22"/>
    <n v="746.71"/>
    <n v="3.5455000000000001"/>
    <n v="26.254072950000001"/>
    <s v="Regular Air"/>
    <x v="6"/>
    <s v="Consumer"/>
    <x v="2"/>
    <x v="10"/>
    <s v="Small Box"/>
    <d v="2010-06-24T00:00:00"/>
  </r>
  <r>
    <n v="26145"/>
    <x v="487"/>
    <x v="1"/>
    <s v="Low"/>
    <n v="49"/>
    <n v="10.411224489795918"/>
    <n v="510.15"/>
    <n v="12.52"/>
    <n v="522.66999999999996"/>
    <n v="4.7610000000000001"/>
    <n v="24.288241499999998"/>
    <s v="Regular Air"/>
    <x v="1"/>
    <s v="Corporate"/>
    <x v="0"/>
    <x v="0"/>
    <s v="Small Box"/>
    <d v="2011-07-04T00:00:00"/>
  </r>
  <r>
    <n v="28805"/>
    <x v="215"/>
    <x v="11"/>
    <s v="Medium"/>
    <n v="4"/>
    <n v="6.38"/>
    <n v="25.52"/>
    <n v="1.49"/>
    <n v="27.009999999999998"/>
    <n v="3.5455000000000001"/>
    <n v="0.90481160000000005"/>
    <s v="Regular Air"/>
    <x v="1"/>
    <s v="Corporate"/>
    <x v="2"/>
    <x v="6"/>
    <s v="Small Box"/>
    <d v="2011-04-04T00:00:00"/>
  </r>
  <r>
    <n v="56103"/>
    <x v="97"/>
    <x v="2"/>
    <s v="High"/>
    <n v="24"/>
    <n v="97.191479166666667"/>
    <n v="2332.5954999999999"/>
    <n v="5.92"/>
    <n v="2338.5155"/>
    <n v="5.3265000000000002"/>
    <n v="124.2456993075"/>
    <s v="Regular Air"/>
    <x v="6"/>
    <s v="Corporate"/>
    <x v="1"/>
    <x v="1"/>
    <s v="Small Box"/>
    <d v="2010-12-28T00:00:00"/>
  </r>
  <r>
    <n v="21414"/>
    <x v="870"/>
    <x v="4"/>
    <s v="Critical"/>
    <n v="43"/>
    <n v="2.409302325581395"/>
    <n v="103.6"/>
    <n v="1.92"/>
    <n v="105.52"/>
    <n v="3.5455000000000001"/>
    <n v="3.6731380000000002"/>
    <s v="Express Air"/>
    <x v="1"/>
    <s v="Consumer"/>
    <x v="2"/>
    <x v="7"/>
    <s v="Wrap Bag"/>
    <d v="2011-05-04T00:00:00"/>
  </r>
  <r>
    <n v="51073"/>
    <x v="435"/>
    <x v="4"/>
    <s v="Not Specified"/>
    <n v="49"/>
    <n v="32.86571428571429"/>
    <n v="1610.42"/>
    <n v="3.92"/>
    <n v="1614.3400000000001"/>
    <n v="4.7610000000000001"/>
    <n v="76.672096199999999"/>
    <s v="Regular Air"/>
    <x v="0"/>
    <s v="Corporate"/>
    <x v="0"/>
    <x v="0"/>
    <s v="Small Pack"/>
    <d v="2010-05-15T00:00:00"/>
  </r>
  <r>
    <n v="33797"/>
    <x v="513"/>
    <x v="3"/>
    <s v="Not Specified"/>
    <n v="18"/>
    <n v="12.048333333333334"/>
    <n v="216.87"/>
    <n v="5.01"/>
    <n v="221.88"/>
    <n v="3.5455000000000001"/>
    <n v="7.6891258499999999"/>
    <s v="Regular Air"/>
    <x v="4"/>
    <s v="Small Business"/>
    <x v="2"/>
    <x v="5"/>
    <s v="Small Box"/>
    <d v="2009-01-11T00:00:00"/>
  </r>
  <r>
    <n v="54115"/>
    <x v="882"/>
    <x v="3"/>
    <s v="Low"/>
    <n v="24"/>
    <n v="4.7570833333333331"/>
    <n v="114.17"/>
    <n v="5.15"/>
    <n v="119.32000000000001"/>
    <n v="3.5455000000000001"/>
    <n v="4.0478973500000004"/>
    <s v="Regular Air"/>
    <x v="8"/>
    <s v="Corporate"/>
    <x v="2"/>
    <x v="16"/>
    <s v="Small Box"/>
    <d v="2012-01-12T00:00:00"/>
  </r>
  <r>
    <n v="44836"/>
    <x v="246"/>
    <x v="10"/>
    <s v="Medium"/>
    <n v="21"/>
    <n v="5.99"/>
    <n v="125.79"/>
    <n v="1.49"/>
    <n v="127.28"/>
    <n v="3.5455000000000001"/>
    <n v="4.4598844500000006"/>
    <s v="Regular Air"/>
    <x v="0"/>
    <s v="Corporate"/>
    <x v="2"/>
    <x v="6"/>
    <s v="Small Box"/>
    <d v="2009-09-12T00:00:00"/>
  </r>
  <r>
    <n v="10851"/>
    <x v="679"/>
    <x v="11"/>
    <s v="High"/>
    <n v="14"/>
    <n v="40.752035714285718"/>
    <n v="570.52850000000001"/>
    <n v="4.99"/>
    <n v="575.51850000000002"/>
    <n v="5.3265000000000002"/>
    <n v="30.3892005525"/>
    <s v="Express Air"/>
    <x v="1"/>
    <s v="Consumer"/>
    <x v="1"/>
    <x v="1"/>
    <s v="Small Box"/>
    <d v="2009-04-07T00:00:00"/>
  </r>
  <r>
    <n v="1762"/>
    <x v="883"/>
    <x v="8"/>
    <s v="Not Specified"/>
    <n v="29"/>
    <n v="29.555517241379309"/>
    <n v="857.11"/>
    <n v="1.99"/>
    <n v="859.1"/>
    <n v="5.3265000000000002"/>
    <n v="45.65396415"/>
    <s v="Regular Air"/>
    <x v="5"/>
    <s v="Home Office"/>
    <x v="1"/>
    <x v="4"/>
    <s v="Small Pack"/>
    <d v="2009-08-21T00:00:00"/>
  </r>
  <r>
    <n v="37125"/>
    <x v="795"/>
    <x v="3"/>
    <s v="High"/>
    <n v="46"/>
    <n v="1.5691304347826089"/>
    <n v="72.180000000000007"/>
    <n v="0.7"/>
    <n v="72.88000000000001"/>
    <n v="3.5455000000000001"/>
    <n v="2.5591419000000002"/>
    <s v="Regular Air"/>
    <x v="0"/>
    <s v="Consumer"/>
    <x v="2"/>
    <x v="14"/>
    <s v="Wrap Bag"/>
    <d v="2010-01-15T00:00:00"/>
  </r>
  <r>
    <n v="4737"/>
    <x v="884"/>
    <x v="0"/>
    <s v="Not Specified"/>
    <n v="49"/>
    <n v="6.4124489795918365"/>
    <n v="314.20999999999998"/>
    <n v="3.04"/>
    <n v="317.25"/>
    <n v="3.5455000000000001"/>
    <n v="11.14031555"/>
    <s v="Regular Air"/>
    <x v="6"/>
    <s v="Corporate"/>
    <x v="2"/>
    <x v="5"/>
    <s v="Wrap Bag"/>
    <d v="2010-03-11T00:00:00"/>
  </r>
  <r>
    <n v="40225"/>
    <x v="636"/>
    <x v="3"/>
    <s v="Low"/>
    <n v="50"/>
    <n v="16.781400000000001"/>
    <n v="839.07"/>
    <n v="5.08"/>
    <n v="844.15000000000009"/>
    <n v="3.5455000000000001"/>
    <n v="29.749226850000003"/>
    <s v="Regular Air"/>
    <x v="6"/>
    <s v="Small Business"/>
    <x v="2"/>
    <x v="6"/>
    <s v="Small Box"/>
    <d v="2011-01-16T00:00:00"/>
  </r>
  <r>
    <n v="29408"/>
    <x v="885"/>
    <x v="4"/>
    <s v="Not Specified"/>
    <n v="44"/>
    <n v="96.834772727272721"/>
    <n v="4260.7299999999996"/>
    <n v="56.14"/>
    <n v="4316.87"/>
    <n v="5.3265000000000002"/>
    <n v="226.94778344999997"/>
    <s v="Delivery Truck"/>
    <x v="0"/>
    <s v="Home Office"/>
    <x v="1"/>
    <x v="11"/>
    <s v="Jumbo Box"/>
    <d v="2010-05-03T00:00:00"/>
  </r>
  <r>
    <n v="40833"/>
    <x v="886"/>
    <x v="1"/>
    <s v="Low"/>
    <n v="48"/>
    <n v="56.001718750000002"/>
    <n v="2688.0825"/>
    <n v="2.5"/>
    <n v="2690.5825"/>
    <n v="5.3265000000000002"/>
    <n v="143.1807143625"/>
    <s v="Regular Air"/>
    <x v="4"/>
    <s v="Home Office"/>
    <x v="1"/>
    <x v="1"/>
    <s v="Small Box"/>
    <d v="2010-07-24T00:00:00"/>
  </r>
  <r>
    <n v="19143"/>
    <x v="887"/>
    <x v="6"/>
    <s v="High"/>
    <n v="3"/>
    <n v="807.00666666666666"/>
    <n v="2421.02"/>
    <n v="16.059999999999999"/>
    <n v="2437.08"/>
    <n v="5.3265000000000002"/>
    <n v="128.95563030000002"/>
    <s v="Delivery Truck"/>
    <x v="3"/>
    <s v="Home Office"/>
    <x v="1"/>
    <x v="11"/>
    <s v="Jumbo Drum"/>
    <d v="2012-11-05T00:00:00"/>
  </r>
  <r>
    <n v="41122"/>
    <x v="888"/>
    <x v="9"/>
    <s v="Not Specified"/>
    <n v="29"/>
    <n v="2.1110344827586207"/>
    <n v="61.22"/>
    <n v="4.08"/>
    <n v="65.3"/>
    <n v="4.7610000000000001"/>
    <n v="2.9146841999999999"/>
    <s v="Express Air"/>
    <x v="1"/>
    <s v="Home Office"/>
    <x v="0"/>
    <x v="0"/>
    <s v="Small Pack"/>
    <d v="2010-02-23T00:00:00"/>
  </r>
  <r>
    <n v="26688"/>
    <x v="889"/>
    <x v="8"/>
    <s v="Medium"/>
    <n v="21"/>
    <n v="20.196666666666665"/>
    <n v="424.13"/>
    <n v="3.99"/>
    <n v="428.12"/>
    <n v="3.5455000000000001"/>
    <n v="15.037529150000001"/>
    <s v="Regular Air"/>
    <x v="5"/>
    <s v="Home Office"/>
    <x v="2"/>
    <x v="16"/>
    <s v="Small Box"/>
    <d v="2010-08-20T00:00:00"/>
  </r>
  <r>
    <n v="8257"/>
    <x v="19"/>
    <x v="0"/>
    <s v="Low"/>
    <n v="5"/>
    <n v="4.5540000000000003"/>
    <n v="22.77"/>
    <n v="1.6"/>
    <n v="24.37"/>
    <n v="3.5455000000000001"/>
    <n v="0.80731035000000007"/>
    <s v="Regular Air"/>
    <x v="9"/>
    <s v="Consumer"/>
    <x v="2"/>
    <x v="2"/>
    <s v="Wrap Bag"/>
    <d v="2009-03-29T00:00:00"/>
  </r>
  <r>
    <n v="15618"/>
    <x v="198"/>
    <x v="8"/>
    <s v="Medium"/>
    <n v="44"/>
    <n v="18.018181818181816"/>
    <n v="792.8"/>
    <n v="9.5399999999999991"/>
    <n v="802.33999999999992"/>
    <n v="3.5455000000000001"/>
    <n v="28.108723999999999"/>
    <s v="Regular Air"/>
    <x v="7"/>
    <s v="Consumer"/>
    <x v="2"/>
    <x v="5"/>
    <s v="Small Box"/>
    <d v="2010-08-06T00:00:00"/>
  </r>
  <r>
    <n v="28420"/>
    <x v="481"/>
    <x v="10"/>
    <s v="Low"/>
    <n v="2"/>
    <n v="22.82"/>
    <n v="45.64"/>
    <n v="1.39"/>
    <n v="47.03"/>
    <n v="3.5455000000000001"/>
    <n v="1.6181662000000001"/>
    <s v="Express Air"/>
    <x v="1"/>
    <s v="Corporate"/>
    <x v="2"/>
    <x v="12"/>
    <s v="Small Box"/>
    <d v="2009-09-24T00:00:00"/>
  </r>
  <r>
    <n v="6916"/>
    <x v="890"/>
    <x v="5"/>
    <s v="Low"/>
    <n v="40"/>
    <n v="10.904250000000001"/>
    <n v="436.17"/>
    <n v="7.46"/>
    <n v="443.63"/>
    <n v="3.5455000000000001"/>
    <n v="15.464407350000002"/>
    <s v="Express Air"/>
    <x v="11"/>
    <s v="Consumer"/>
    <x v="2"/>
    <x v="10"/>
    <s v="Small Box"/>
    <d v="2010-06-08T00:00:00"/>
  </r>
  <r>
    <n v="34691"/>
    <x v="260"/>
    <x v="3"/>
    <s v="Critical"/>
    <n v="13"/>
    <n v="18.909230769230767"/>
    <n v="245.82"/>
    <n v="9.5399999999999991"/>
    <n v="255.35999999999999"/>
    <n v="3.5455000000000001"/>
    <n v="8.7155480999999995"/>
    <s v="Express Air"/>
    <x v="1"/>
    <s v="Small Business"/>
    <x v="2"/>
    <x v="5"/>
    <s v="Small Box"/>
    <d v="2009-01-16T00:00:00"/>
  </r>
  <r>
    <n v="41255"/>
    <x v="891"/>
    <x v="7"/>
    <s v="Low"/>
    <n v="22"/>
    <n v="60.599545454545456"/>
    <n v="1333.19"/>
    <n v="12.23"/>
    <n v="1345.42"/>
    <n v="4.7610000000000001"/>
    <n v="63.473175900000008"/>
    <s v="Regular Air"/>
    <x v="5"/>
    <s v="Corporate"/>
    <x v="0"/>
    <x v="0"/>
    <s v="Medium Box"/>
    <d v="2009-10-25T00:00:00"/>
  </r>
  <r>
    <n v="8807"/>
    <x v="579"/>
    <x v="9"/>
    <s v="Low"/>
    <n v="19"/>
    <n v="22.533684210526314"/>
    <n v="428.14"/>
    <n v="11.54"/>
    <n v="439.68"/>
    <n v="3.5455000000000001"/>
    <n v="15.179703699999999"/>
    <s v="Regular Air"/>
    <x v="9"/>
    <s v="Consumer"/>
    <x v="2"/>
    <x v="5"/>
    <s v="Small Box"/>
    <d v="2010-02-27T00:00:00"/>
  </r>
  <r>
    <n v="26913"/>
    <x v="356"/>
    <x v="10"/>
    <s v="High"/>
    <n v="11"/>
    <n v="58.446772727272723"/>
    <n v="642.91449999999998"/>
    <n v="8.99"/>
    <n v="651.90449999999998"/>
    <n v="5.3265000000000002"/>
    <n v="34.244840842499997"/>
    <s v="Regular Air"/>
    <x v="6"/>
    <s v="Consumer"/>
    <x v="1"/>
    <x v="1"/>
    <s v="Small Box"/>
    <d v="2009-10-01T00:00:00"/>
  </r>
  <r>
    <n v="42820"/>
    <x v="892"/>
    <x v="9"/>
    <s v="Low"/>
    <n v="27"/>
    <n v="5.242962962962963"/>
    <n v="141.56"/>
    <n v="2.99"/>
    <n v="144.55000000000001"/>
    <n v="3.5455000000000001"/>
    <n v="5.0190098000000001"/>
    <s v="Regular Air"/>
    <x v="1"/>
    <s v="Corporate"/>
    <x v="2"/>
    <x v="6"/>
    <s v="Small Box"/>
    <d v="2010-02-23T00:00:00"/>
  </r>
  <r>
    <n v="22529"/>
    <x v="430"/>
    <x v="4"/>
    <s v="Medium"/>
    <n v="28"/>
    <n v="57.967499999999994"/>
    <n v="1623.09"/>
    <n v="13.22"/>
    <n v="1636.31"/>
    <n v="3.5455000000000001"/>
    <n v="57.546655949999995"/>
    <s v="Regular Air"/>
    <x v="4"/>
    <s v="Home Office"/>
    <x v="2"/>
    <x v="16"/>
    <s v="Small Box"/>
    <d v="2010-05-07T00:00:00"/>
  </r>
  <r>
    <n v="3746"/>
    <x v="893"/>
    <x v="10"/>
    <s v="Not Specified"/>
    <n v="14"/>
    <n v="104.50689285714286"/>
    <n v="1463.0965000000001"/>
    <n v="2.5"/>
    <n v="1465.5965000000001"/>
    <n v="5.3265000000000002"/>
    <n v="77.931835072500007"/>
    <s v="Regular Air"/>
    <x v="5"/>
    <s v="Corporate"/>
    <x v="1"/>
    <x v="1"/>
    <s v="Small Box"/>
    <d v="2009-09-10T00:00:00"/>
  </r>
  <r>
    <n v="35265"/>
    <x v="652"/>
    <x v="6"/>
    <s v="Not Specified"/>
    <n v="2"/>
    <n v="12.265000000000001"/>
    <n v="24.53"/>
    <n v="5.76"/>
    <n v="30.29"/>
    <n v="5.3265000000000002"/>
    <n v="1.3065904500000003"/>
    <s v="Regular Air"/>
    <x v="8"/>
    <s v="Small Business"/>
    <x v="1"/>
    <x v="11"/>
    <s v="Medium Box"/>
    <d v="2010-12-01T00:00:00"/>
  </r>
  <r>
    <n v="50278"/>
    <x v="858"/>
    <x v="4"/>
    <s v="High"/>
    <n v="2"/>
    <n v="25.605"/>
    <n v="51.21"/>
    <n v="8.83"/>
    <n v="60.04"/>
    <n v="3.5455000000000001"/>
    <n v="1.81565055"/>
    <s v="Regular Air"/>
    <x v="2"/>
    <s v="Corporate"/>
    <x v="2"/>
    <x v="6"/>
    <s v="Small Box"/>
    <d v="2010-05-25T00:00:00"/>
  </r>
  <r>
    <n v="32737"/>
    <x v="894"/>
    <x v="7"/>
    <s v="High"/>
    <n v="14"/>
    <n v="26.22214285714286"/>
    <n v="367.11"/>
    <n v="1.49"/>
    <n v="368.6"/>
    <n v="3.5455000000000001"/>
    <n v="13.015885050000001"/>
    <s v="Regular Air"/>
    <x v="1"/>
    <s v="Home Office"/>
    <x v="2"/>
    <x v="6"/>
    <s v="Small Box"/>
    <d v="2009-10-30T00:00:00"/>
  </r>
  <r>
    <n v="28581"/>
    <x v="873"/>
    <x v="2"/>
    <s v="Medium"/>
    <n v="1"/>
    <n v="36.4"/>
    <n v="36.4"/>
    <n v="12.98"/>
    <n v="49.379999999999995"/>
    <n v="3.5455000000000001"/>
    <n v="1.290562"/>
    <s v="Regular Air"/>
    <x v="4"/>
    <s v="Home Office"/>
    <x v="2"/>
    <x v="6"/>
    <s v="Small Box"/>
    <d v="2011-12-09T00:00:00"/>
  </r>
  <r>
    <n v="32999"/>
    <x v="895"/>
    <x v="11"/>
    <s v="Low"/>
    <n v="14"/>
    <n v="99.046428571428578"/>
    <n v="1386.65"/>
    <n v="35.840000000000003"/>
    <n v="1422.49"/>
    <n v="4.7610000000000001"/>
    <n v="66.018406500000012"/>
    <s v="Delivery Truck"/>
    <x v="12"/>
    <s v="Home Office"/>
    <x v="0"/>
    <x v="15"/>
    <s v="Jumbo Box"/>
    <d v="2009-04-19T00:00:00"/>
  </r>
  <r>
    <n v="15621"/>
    <x v="319"/>
    <x v="10"/>
    <s v="Critical"/>
    <n v="18"/>
    <n v="1.9727777777777777"/>
    <n v="35.51"/>
    <n v="1.57"/>
    <n v="37.08"/>
    <n v="3.5455000000000001"/>
    <n v="1.2590070500000001"/>
    <s v="Express Air"/>
    <x v="0"/>
    <s v="Consumer"/>
    <x v="2"/>
    <x v="2"/>
    <s v="Wrap Bag"/>
    <d v="2011-09-25T00:00:00"/>
  </r>
  <r>
    <n v="1702"/>
    <x v="724"/>
    <x v="4"/>
    <s v="High"/>
    <n v="23"/>
    <n v="2.9234782608695649"/>
    <n v="67.239999999999995"/>
    <n v="0.93"/>
    <n v="68.17"/>
    <n v="3.5455000000000001"/>
    <n v="2.3839942000000001"/>
    <s v="Regular Air"/>
    <x v="11"/>
    <s v="Home Office"/>
    <x v="2"/>
    <x v="2"/>
    <s v="Wrap Bag"/>
    <d v="2011-05-07T00:00:00"/>
  </r>
  <r>
    <n v="51943"/>
    <x v="472"/>
    <x v="11"/>
    <s v="High"/>
    <n v="28"/>
    <n v="5.0007142857142863"/>
    <n v="140.02000000000001"/>
    <n v="0.5"/>
    <n v="140.52000000000001"/>
    <n v="3.5455000000000001"/>
    <n v="4.9644091000000001"/>
    <s v="Regular Air"/>
    <x v="4"/>
    <s v="Home Office"/>
    <x v="2"/>
    <x v="13"/>
    <s v="Small Box"/>
    <d v="2009-04-27T00:00:00"/>
  </r>
  <r>
    <n v="16164"/>
    <x v="277"/>
    <x v="3"/>
    <s v="Low"/>
    <n v="26"/>
    <n v="2.6684615384615382"/>
    <n v="69.38"/>
    <n v="4.28"/>
    <n v="73.66"/>
    <n v="3.5455000000000001"/>
    <n v="2.4598678999999999"/>
    <s v="Regular Air"/>
    <x v="0"/>
    <s v="Home Office"/>
    <x v="2"/>
    <x v="2"/>
    <s v="Wrap Bag"/>
    <d v="2012-01-10T00:00:00"/>
  </r>
  <r>
    <n v="24960"/>
    <x v="736"/>
    <x v="3"/>
    <s v="High"/>
    <n v="37"/>
    <n v="38.836216216216215"/>
    <n v="1436.94"/>
    <n v="5.08"/>
    <n v="1442.02"/>
    <n v="3.5455000000000001"/>
    <n v="50.946707700000005"/>
    <s v="Regular Air"/>
    <x v="1"/>
    <s v="Small Business"/>
    <x v="2"/>
    <x v="5"/>
    <s v="Wrap Bag"/>
    <d v="2011-01-28T00:00:00"/>
  </r>
  <r>
    <n v="33152"/>
    <x v="406"/>
    <x v="6"/>
    <s v="Critical"/>
    <n v="19"/>
    <n v="135.24349999999998"/>
    <n v="2569.6264999999999"/>
    <n v="8.99"/>
    <n v="2578.6164999999996"/>
    <n v="5.3265000000000002"/>
    <n v="136.8711555225"/>
    <s v="Regular Air"/>
    <x v="4"/>
    <s v="Corporate"/>
    <x v="1"/>
    <x v="1"/>
    <s v="Small Box"/>
    <d v="2010-11-23T00:00:00"/>
  </r>
  <r>
    <n v="59973"/>
    <x v="585"/>
    <x v="6"/>
    <s v="Low"/>
    <n v="30"/>
    <n v="166.09813333333335"/>
    <n v="4982.9440000000004"/>
    <n v="29.1"/>
    <n v="5012.0440000000008"/>
    <n v="4.7610000000000001"/>
    <n v="237.23796384000002"/>
    <s v="Delivery Truck"/>
    <x v="6"/>
    <s v="Small Business"/>
    <x v="0"/>
    <x v="9"/>
    <s v="Jumbo Box"/>
    <d v="2011-11-19T00:00:00"/>
  </r>
  <r>
    <n v="8033"/>
    <x v="170"/>
    <x v="11"/>
    <s v="High"/>
    <n v="27"/>
    <n v="4.3770370370370371"/>
    <n v="118.18"/>
    <n v="6.89"/>
    <n v="125.07000000000001"/>
    <n v="3.5455000000000001"/>
    <n v="4.1900719000000004"/>
    <s v="Regular Air"/>
    <x v="1"/>
    <s v="Small Business"/>
    <x v="2"/>
    <x v="16"/>
    <s v="Small Box"/>
    <d v="2012-04-25T00:00:00"/>
  </r>
  <r>
    <n v="40132"/>
    <x v="171"/>
    <x v="9"/>
    <s v="Low"/>
    <n v="26"/>
    <n v="52.42307692307692"/>
    <n v="1363"/>
    <n v="14.19"/>
    <n v="1377.19"/>
    <n v="4.7610000000000001"/>
    <n v="64.892430000000004"/>
    <s v="Delivery Truck"/>
    <x v="2"/>
    <s v="Corporate"/>
    <x v="0"/>
    <x v="3"/>
    <s v="Jumbo Drum"/>
    <d v="2012-02-29T00:00:00"/>
  </r>
  <r>
    <n v="2147"/>
    <x v="270"/>
    <x v="10"/>
    <s v="Not Specified"/>
    <n v="15"/>
    <n v="40.340000000000003"/>
    <n v="605.1"/>
    <n v="5.33"/>
    <n v="610.43000000000006"/>
    <n v="3.5455000000000001"/>
    <n v="21.453820500000003"/>
    <s v="Express Air"/>
    <x v="8"/>
    <s v="Home Office"/>
    <x v="2"/>
    <x v="16"/>
    <s v="Small Box"/>
    <d v="2012-09-07T00:00:00"/>
  </r>
  <r>
    <n v="57381"/>
    <x v="641"/>
    <x v="8"/>
    <s v="High"/>
    <n v="13"/>
    <n v="39.633076923076928"/>
    <n v="515.23"/>
    <n v="2.99"/>
    <n v="518.22"/>
    <n v="3.5455000000000001"/>
    <n v="18.267479649999999"/>
    <s v="Regular Air"/>
    <x v="0"/>
    <s v="Consumer"/>
    <x v="2"/>
    <x v="6"/>
    <s v="Small Box"/>
    <d v="2009-08-08T00:00:00"/>
  </r>
  <r>
    <n v="39235"/>
    <x v="442"/>
    <x v="1"/>
    <s v="Medium"/>
    <n v="34"/>
    <n v="23.587647058823531"/>
    <n v="801.98"/>
    <n v="13.99"/>
    <n v="815.97"/>
    <n v="3.5455000000000001"/>
    <n v="28.4342009"/>
    <s v="Regular Air"/>
    <x v="0"/>
    <s v="Corporate"/>
    <x v="2"/>
    <x v="16"/>
    <s v="Medium Box"/>
    <d v="2010-07-16T00:00:00"/>
  </r>
  <r>
    <n v="48994"/>
    <x v="768"/>
    <x v="7"/>
    <s v="Not Specified"/>
    <n v="6"/>
    <n v="181.06500000000003"/>
    <n v="1086.3900000000001"/>
    <n v="35"/>
    <n v="1121.3900000000001"/>
    <n v="3.5455000000000001"/>
    <n v="38.517957450000004"/>
    <s v="Regular Air"/>
    <x v="12"/>
    <s v="Consumer"/>
    <x v="2"/>
    <x v="10"/>
    <s v="Large Box"/>
    <d v="2010-10-24T00:00:00"/>
  </r>
  <r>
    <n v="14211"/>
    <x v="177"/>
    <x v="9"/>
    <s v="Not Specified"/>
    <n v="14"/>
    <n v="169.14214285714283"/>
    <n v="2367.9899999999998"/>
    <n v="11.87"/>
    <n v="2379.8599999999997"/>
    <n v="3.5455000000000001"/>
    <n v="83.957085449999994"/>
    <s v="Regular Air"/>
    <x v="1"/>
    <s v="Home Office"/>
    <x v="2"/>
    <x v="10"/>
    <s v="Small Box"/>
    <d v="2009-02-14T00:00:00"/>
  </r>
  <r>
    <n v="50950"/>
    <x v="867"/>
    <x v="2"/>
    <s v="Not Specified"/>
    <n v="6"/>
    <n v="65.186666666666667"/>
    <n v="391.12"/>
    <n v="30"/>
    <n v="421.12"/>
    <n v="4.7610000000000001"/>
    <n v="18.621223200000003"/>
    <s v="Delivery Truck"/>
    <x v="0"/>
    <s v="Corporate"/>
    <x v="0"/>
    <x v="3"/>
    <s v="Jumbo Drum"/>
    <d v="2012-12-30T00:00:00"/>
  </r>
  <r>
    <n v="35590"/>
    <x v="744"/>
    <x v="2"/>
    <s v="Critical"/>
    <n v="4"/>
    <n v="105.9875"/>
    <n v="423.95"/>
    <n v="19.989999999999998"/>
    <n v="443.94"/>
    <n v="5.3265000000000002"/>
    <n v="22.581696750000003"/>
    <s v="Regular Air"/>
    <x v="8"/>
    <s v="Small Business"/>
    <x v="1"/>
    <x v="4"/>
    <s v="Small Box"/>
    <d v="2012-12-03T00:00:00"/>
  </r>
  <r>
    <n v="22820"/>
    <x v="896"/>
    <x v="8"/>
    <s v="High"/>
    <n v="34"/>
    <n v="6.1505882352941175"/>
    <n v="209.12"/>
    <n v="4.38"/>
    <n v="213.5"/>
    <n v="5.3265000000000002"/>
    <n v="11.1387768"/>
    <s v="Regular Air"/>
    <x v="1"/>
    <s v="Consumer"/>
    <x v="1"/>
    <x v="4"/>
    <s v="Small Pack"/>
    <d v="2010-08-19T00:00:00"/>
  </r>
  <r>
    <n v="7840"/>
    <x v="298"/>
    <x v="3"/>
    <s v="Low"/>
    <n v="34"/>
    <n v="4.6341176470588232"/>
    <n v="157.56"/>
    <n v="4.93"/>
    <n v="162.49"/>
    <n v="5.3265000000000002"/>
    <n v="8.3924334000000016"/>
    <s v="Regular Air"/>
    <x v="3"/>
    <s v="Consumer"/>
    <x v="1"/>
    <x v="4"/>
    <s v="Small Pack"/>
    <d v="2011-01-12T00:00:00"/>
  </r>
  <r>
    <n v="23619"/>
    <x v="122"/>
    <x v="2"/>
    <s v="Medium"/>
    <n v="48"/>
    <n v="54.412572916666669"/>
    <n v="2611.8035"/>
    <n v="5.92"/>
    <n v="2617.7235000000001"/>
    <n v="5.3265000000000002"/>
    <n v="139.11771342750001"/>
    <s v="Regular Air"/>
    <x v="9"/>
    <s v="Small Business"/>
    <x v="1"/>
    <x v="1"/>
    <s v="Small Box"/>
    <d v="2012-12-24T00:00:00"/>
  </r>
  <r>
    <n v="53027"/>
    <x v="789"/>
    <x v="7"/>
    <s v="Low"/>
    <n v="38"/>
    <n v="34.823947368421052"/>
    <n v="1323.31"/>
    <n v="14.72"/>
    <n v="1338.03"/>
    <n v="3.5455000000000001"/>
    <n v="46.917956050000001"/>
    <s v="Regular Air"/>
    <x v="5"/>
    <s v="Home Office"/>
    <x v="2"/>
    <x v="12"/>
    <s v="Small Box"/>
    <d v="2010-10-26T00:00:00"/>
  </r>
  <r>
    <n v="18945"/>
    <x v="730"/>
    <x v="3"/>
    <s v="Medium"/>
    <n v="33"/>
    <n v="16.016363636363636"/>
    <n v="528.54"/>
    <n v="1.99"/>
    <n v="530.53"/>
    <n v="5.3265000000000002"/>
    <n v="28.152683100000001"/>
    <s v="Regular Air"/>
    <x v="10"/>
    <s v="Corporate"/>
    <x v="1"/>
    <x v="4"/>
    <s v="Small Pack"/>
    <d v="2009-01-19T00:00:00"/>
  </r>
  <r>
    <n v="52640"/>
    <x v="607"/>
    <x v="3"/>
    <s v="Medium"/>
    <n v="18"/>
    <n v="64.652777777777771"/>
    <n v="1163.75"/>
    <n v="19.989999999999998"/>
    <n v="1183.74"/>
    <n v="3.5455000000000001"/>
    <n v="41.260756250000007"/>
    <s v="Express Air"/>
    <x v="8"/>
    <s v="Consumer"/>
    <x v="2"/>
    <x v="6"/>
    <s v="Small Box"/>
    <d v="2011-01-04T00:00:00"/>
  </r>
  <r>
    <n v="9639"/>
    <x v="897"/>
    <x v="10"/>
    <s v="Not Specified"/>
    <n v="23"/>
    <n v="113.5171304347826"/>
    <n v="2610.8939999999998"/>
    <n v="5.63"/>
    <n v="2616.5239999999999"/>
    <n v="5.3265000000000002"/>
    <n v="139.06926891000001"/>
    <s v="Regular Air"/>
    <x v="5"/>
    <s v="Corporate"/>
    <x v="1"/>
    <x v="1"/>
    <s v="Small Box"/>
    <d v="2010-09-05T00:00:00"/>
  </r>
  <r>
    <n v="43398"/>
    <x v="898"/>
    <x v="11"/>
    <s v="Not Specified"/>
    <n v="10"/>
    <n v="160.08499999999998"/>
    <n v="1600.85"/>
    <n v="60"/>
    <n v="1660.85"/>
    <n v="4.7610000000000001"/>
    <n v="76.216468500000005"/>
    <s v="Delivery Truck"/>
    <x v="8"/>
    <s v="Corporate"/>
    <x v="0"/>
    <x v="9"/>
    <s v="Jumbo Drum"/>
    <d v="2011-04-25T00:00:00"/>
  </r>
  <r>
    <n v="25476"/>
    <x v="613"/>
    <x v="7"/>
    <s v="Not Specified"/>
    <n v="21"/>
    <n v="32.223333333333336"/>
    <n v="676.69"/>
    <n v="1.99"/>
    <n v="678.68000000000006"/>
    <n v="5.3265000000000002"/>
    <n v="36.043892850000006"/>
    <s v="Regular Air"/>
    <x v="3"/>
    <s v="Consumer"/>
    <x v="1"/>
    <x v="4"/>
    <s v="Small Pack"/>
    <d v="2012-10-04T00:00:00"/>
  </r>
  <r>
    <n v="47136"/>
    <x v="380"/>
    <x v="3"/>
    <s v="Medium"/>
    <n v="18"/>
    <n v="4.9994444444444444"/>
    <n v="89.99"/>
    <n v="1.49"/>
    <n v="91.47999999999999"/>
    <n v="3.5455000000000001"/>
    <n v="3.19059545"/>
    <s v="Regular Air"/>
    <x v="9"/>
    <s v="Small Business"/>
    <x v="2"/>
    <x v="6"/>
    <s v="Small Box"/>
    <d v="2011-01-26T00:00:00"/>
  </r>
  <r>
    <n v="28419"/>
    <x v="321"/>
    <x v="7"/>
    <s v="Low"/>
    <n v="9"/>
    <n v="14.872222222222222"/>
    <n v="133.85"/>
    <n v="4.51"/>
    <n v="138.35999999999999"/>
    <n v="3.5455000000000001"/>
    <n v="4.7456517500000004"/>
    <s v="Express Air"/>
    <x v="8"/>
    <s v="Consumer"/>
    <x v="2"/>
    <x v="10"/>
    <s v="Small Box"/>
    <d v="2009-11-04T00:00:00"/>
  </r>
  <r>
    <n v="2915"/>
    <x v="235"/>
    <x v="0"/>
    <s v="Low"/>
    <n v="41"/>
    <n v="5.6404878048780489"/>
    <n v="231.26"/>
    <n v="0.96"/>
    <n v="232.22"/>
    <n v="3.5455000000000001"/>
    <n v="8.1993232999999996"/>
    <s v="Regular Air"/>
    <x v="5"/>
    <s v="Consumer"/>
    <x v="2"/>
    <x v="2"/>
    <s v="Wrap Bag"/>
    <d v="2009-04-03T00:00:00"/>
  </r>
  <r>
    <n v="46531"/>
    <x v="195"/>
    <x v="8"/>
    <s v="Low"/>
    <n v="39"/>
    <n v="107.97435897435898"/>
    <n v="4211"/>
    <n v="69"/>
    <n v="4280"/>
    <n v="4.7610000000000001"/>
    <n v="200.48571000000001"/>
    <s v="Regular Air"/>
    <x v="9"/>
    <s v="Consumer"/>
    <x v="0"/>
    <x v="9"/>
    <s v="Large Box"/>
    <d v="2011-08-28T00:00:00"/>
  </r>
  <r>
    <n v="44322"/>
    <x v="899"/>
    <x v="7"/>
    <s v="Not Specified"/>
    <n v="15"/>
    <n v="40.053333333333327"/>
    <n v="600.79999999999995"/>
    <n v="6.22"/>
    <n v="607.02"/>
    <n v="3.5455000000000001"/>
    <n v="21.301364"/>
    <s v="Regular Air"/>
    <x v="1"/>
    <s v="Home Office"/>
    <x v="2"/>
    <x v="10"/>
    <s v="Small Box"/>
    <d v="2011-10-14T00:00:00"/>
  </r>
  <r>
    <n v="51524"/>
    <x v="900"/>
    <x v="0"/>
    <s v="Medium"/>
    <n v="20"/>
    <n v="17.363374999999998"/>
    <n v="347.26749999999998"/>
    <n v="0.99"/>
    <n v="348.25749999999999"/>
    <n v="5.3265000000000002"/>
    <n v="18.497203387500001"/>
    <s v="Express Air"/>
    <x v="1"/>
    <s v="Small Business"/>
    <x v="1"/>
    <x v="1"/>
    <s v="Small Pack"/>
    <d v="2010-03-16T00:00:00"/>
  </r>
  <r>
    <n v="44960"/>
    <x v="394"/>
    <x v="4"/>
    <s v="Low"/>
    <n v="17"/>
    <n v="1.8635294117647059"/>
    <n v="31.68"/>
    <n v="1.99"/>
    <n v="33.67"/>
    <n v="5.3265000000000002"/>
    <n v="1.6874352000000001"/>
    <s v="Regular Air"/>
    <x v="1"/>
    <s v="Consumer"/>
    <x v="1"/>
    <x v="4"/>
    <s v="Small Pack"/>
    <d v="2011-05-07T00:00:00"/>
  </r>
  <r>
    <n v="5281"/>
    <x v="775"/>
    <x v="6"/>
    <s v="High"/>
    <n v="36"/>
    <n v="131.49166666666667"/>
    <n v="4733.7"/>
    <n v="30"/>
    <n v="4763.7"/>
    <n v="4.7610000000000001"/>
    <n v="225.37145700000002"/>
    <s v="Delivery Truck"/>
    <x v="8"/>
    <s v="Consumer"/>
    <x v="0"/>
    <x v="3"/>
    <s v="Jumbo Drum"/>
    <d v="2011-11-02T00:00:00"/>
  </r>
  <r>
    <n v="34661"/>
    <x v="799"/>
    <x v="3"/>
    <s v="Critical"/>
    <n v="26"/>
    <n v="33.236923076923077"/>
    <n v="864.16"/>
    <n v="19.989999999999998"/>
    <n v="884.15"/>
    <n v="4.7610000000000001"/>
    <n v="41.1426576"/>
    <s v="Regular Air"/>
    <x v="10"/>
    <s v="Corporate"/>
    <x v="0"/>
    <x v="0"/>
    <s v="Small Box"/>
    <d v="2010-01-22T00:00:00"/>
  </r>
  <r>
    <n v="2560"/>
    <x v="578"/>
    <x v="10"/>
    <s v="Critical"/>
    <n v="23"/>
    <n v="4.9626086956521736"/>
    <n v="114.14"/>
    <n v="5.49"/>
    <n v="119.63"/>
    <n v="3.5455000000000001"/>
    <n v="4.0468337000000005"/>
    <s v="Regular Air"/>
    <x v="1"/>
    <s v="Home Office"/>
    <x v="2"/>
    <x v="5"/>
    <s v="Small Box"/>
    <d v="2012-09-06T00:00:00"/>
  </r>
  <r>
    <n v="56423"/>
    <x v="184"/>
    <x v="2"/>
    <s v="Not Specified"/>
    <n v="4"/>
    <n v="402.42250000000001"/>
    <n v="1609.69"/>
    <n v="19.989999999999998"/>
    <n v="1629.68"/>
    <n v="3.5455000000000001"/>
    <n v="57.071558950000011"/>
    <s v="Regular Air"/>
    <x v="6"/>
    <s v="Corporate"/>
    <x v="2"/>
    <x v="10"/>
    <s v="Small Box"/>
    <d v="2011-12-26T00:00:00"/>
  </r>
  <r>
    <n v="5698"/>
    <x v="530"/>
    <x v="4"/>
    <s v="Medium"/>
    <n v="15"/>
    <n v="19.803333333333335"/>
    <n v="297.05"/>
    <n v="6.32"/>
    <n v="303.37"/>
    <n v="3.5455000000000001"/>
    <n v="10.53190775"/>
    <s v="Regular Air"/>
    <x v="0"/>
    <s v="Consumer"/>
    <x v="2"/>
    <x v="16"/>
    <s v="Small Box"/>
    <d v="2009-05-21T00:00:00"/>
  </r>
  <r>
    <n v="6848"/>
    <x v="284"/>
    <x v="10"/>
    <s v="High"/>
    <n v="22"/>
    <n v="5.3109090909090915"/>
    <n v="116.84"/>
    <n v="7.78"/>
    <n v="124.62"/>
    <n v="3.5455000000000001"/>
    <n v="4.1425622000000004"/>
    <s v="Regular Air"/>
    <x v="6"/>
    <s v="Consumer"/>
    <x v="2"/>
    <x v="6"/>
    <s v="Small Box"/>
    <d v="2010-09-14T00:00:00"/>
  </r>
  <r>
    <n v="22468"/>
    <x v="901"/>
    <x v="5"/>
    <s v="Not Specified"/>
    <n v="11"/>
    <n v="5.918181818181818"/>
    <n v="65.099999999999994"/>
    <n v="1.46"/>
    <n v="66.559999999999988"/>
    <n v="3.5455000000000001"/>
    <n v="2.3081204999999998"/>
    <s v="Regular Air"/>
    <x v="1"/>
    <s v="Small Business"/>
    <x v="2"/>
    <x v="5"/>
    <s v="Wrap Bag"/>
    <d v="2010-06-11T00:00:00"/>
  </r>
  <r>
    <n v="35392"/>
    <x v="171"/>
    <x v="9"/>
    <s v="High"/>
    <n v="9"/>
    <n v="7.8755555555555548"/>
    <n v="70.88"/>
    <n v="9.68"/>
    <n v="80.56"/>
    <n v="3.5455000000000001"/>
    <n v="2.5130504"/>
    <s v="Regular Air"/>
    <x v="10"/>
    <s v="Small Business"/>
    <x v="2"/>
    <x v="5"/>
    <s v="Small Box"/>
    <d v="2012-02-23T00:00:00"/>
  </r>
  <r>
    <n v="42274"/>
    <x v="239"/>
    <x v="10"/>
    <s v="High"/>
    <n v="23"/>
    <n v="99.859130434782614"/>
    <n v="2296.7600000000002"/>
    <n v="19.989999999999998"/>
    <n v="2316.75"/>
    <n v="5.3265000000000002"/>
    <n v="122.33692140000001"/>
    <s v="Regular Air"/>
    <x v="1"/>
    <s v="Home Office"/>
    <x v="1"/>
    <x v="4"/>
    <s v="Small Box"/>
    <d v="2011-09-05T00:00:00"/>
  </r>
  <r>
    <n v="51943"/>
    <x v="472"/>
    <x v="11"/>
    <s v="High"/>
    <n v="13"/>
    <n v="15.08"/>
    <n v="196.04"/>
    <n v="7.27"/>
    <n v="203.31"/>
    <n v="3.5455000000000001"/>
    <n v="6.9505981999999991"/>
    <s v="Regular Air"/>
    <x v="4"/>
    <s v="Home Office"/>
    <x v="2"/>
    <x v="6"/>
    <s v="Small Box"/>
    <d v="2009-04-25T00:00:00"/>
  </r>
  <r>
    <n v="34311"/>
    <x v="455"/>
    <x v="10"/>
    <s v="High"/>
    <n v="39"/>
    <n v="3.4048717948717946"/>
    <n v="132.79"/>
    <n v="3.97"/>
    <n v="136.76"/>
    <n v="3.5455000000000001"/>
    <n v="4.70806945"/>
    <s v="Regular Air"/>
    <x v="5"/>
    <s v="Corporate"/>
    <x v="2"/>
    <x v="2"/>
    <s v="Wrap Bag"/>
    <d v="2009-09-06T00:00:00"/>
  </r>
  <r>
    <n v="32868"/>
    <x v="730"/>
    <x v="3"/>
    <s v="Not Specified"/>
    <n v="39"/>
    <n v="28.237948717948719"/>
    <n v="1101.28"/>
    <n v="6.17"/>
    <n v="1107.45"/>
    <n v="3.5455000000000001"/>
    <n v="39.045882400000004"/>
    <s v="Regular Air"/>
    <x v="6"/>
    <s v="Home Office"/>
    <x v="2"/>
    <x v="2"/>
    <s v="Small Pack"/>
    <d v="2009-01-18T00:00:00"/>
  </r>
  <r>
    <n v="33635"/>
    <x v="902"/>
    <x v="1"/>
    <s v="High"/>
    <n v="5"/>
    <n v="95.551999999999992"/>
    <n v="477.76"/>
    <n v="28"/>
    <n v="505.76"/>
    <n v="5.3265000000000002"/>
    <n v="25.447886400000002"/>
    <s v="Delivery Truck"/>
    <x v="1"/>
    <s v="Small Business"/>
    <x v="1"/>
    <x v="11"/>
    <s v="Jumbo Drum"/>
    <d v="2009-07-13T00:00:00"/>
  </r>
  <r>
    <n v="5092"/>
    <x v="903"/>
    <x v="7"/>
    <s v="Low"/>
    <n v="3"/>
    <n v="236.34666666666666"/>
    <n v="709.04"/>
    <n v="64.66"/>
    <n v="773.69999999999993"/>
    <n v="4.7610000000000001"/>
    <n v="33.757394399999995"/>
    <s v="Delivery Truck"/>
    <x v="9"/>
    <s v="Consumer"/>
    <x v="0"/>
    <x v="15"/>
    <s v="Jumbo Box"/>
    <d v="2011-10-29T00:00:00"/>
  </r>
  <r>
    <n v="39267"/>
    <x v="904"/>
    <x v="3"/>
    <s v="High"/>
    <n v="46"/>
    <n v="26.553695652173914"/>
    <n v="1221.47"/>
    <n v="13.99"/>
    <n v="1235.46"/>
    <n v="3.5455000000000001"/>
    <n v="43.307218849999998"/>
    <s v="Regular Air"/>
    <x v="6"/>
    <s v="Home Office"/>
    <x v="2"/>
    <x v="10"/>
    <s v="Medium Box"/>
    <d v="2010-01-19T00:00:00"/>
  </r>
  <r>
    <n v="26464"/>
    <x v="741"/>
    <x v="2"/>
    <s v="High"/>
    <n v="26"/>
    <n v="49.255769230769232"/>
    <n v="1280.6500000000001"/>
    <n v="22.24"/>
    <n v="1302.8900000000001"/>
    <n v="4.7610000000000001"/>
    <n v="60.971746500000009"/>
    <s v="Regular Air"/>
    <x v="3"/>
    <s v="Corporate"/>
    <x v="0"/>
    <x v="0"/>
    <s v="Large Box"/>
    <d v="2011-12-12T00:00:00"/>
  </r>
  <r>
    <n v="9701"/>
    <x v="59"/>
    <x v="9"/>
    <s v="Low"/>
    <n v="9"/>
    <n v="95.096111111111114"/>
    <n v="855.86500000000001"/>
    <n v="2.5"/>
    <n v="858.36500000000001"/>
    <n v="5.3265000000000002"/>
    <n v="45.587649225000007"/>
    <s v="Regular Air"/>
    <x v="1"/>
    <s v="Small Business"/>
    <x v="1"/>
    <x v="1"/>
    <s v="Small Box"/>
    <d v="2010-03-03T00:00:00"/>
  </r>
  <r>
    <n v="23106"/>
    <x v="802"/>
    <x v="7"/>
    <s v="Medium"/>
    <n v="35"/>
    <n v="723.23828571428567"/>
    <n v="25313.34"/>
    <n v="16.059999999999999"/>
    <n v="25329.4"/>
    <n v="5.3265000000000002"/>
    <n v="1348.3150551000001"/>
    <s v="Delivery Truck"/>
    <x v="10"/>
    <s v="Corporate"/>
    <x v="1"/>
    <x v="11"/>
    <s v="Jumbo Drum"/>
    <d v="2010-10-22T00:00:00"/>
  </r>
  <r>
    <n v="17858"/>
    <x v="345"/>
    <x v="10"/>
    <s v="Medium"/>
    <n v="46"/>
    <n v="22.791086956521742"/>
    <n v="1048.3900000000001"/>
    <n v="7.58"/>
    <n v="1055.97"/>
    <n v="4.7610000000000001"/>
    <n v="49.913847900000007"/>
    <s v="Express Air"/>
    <x v="1"/>
    <s v="Consumer"/>
    <x v="0"/>
    <x v="0"/>
    <s v="Small Box"/>
    <d v="2010-09-26T00:00:00"/>
  </r>
  <r>
    <n v="34918"/>
    <x v="105"/>
    <x v="7"/>
    <s v="Medium"/>
    <n v="12"/>
    <n v="185.91416666666666"/>
    <n v="2230.9699999999998"/>
    <n v="26.2"/>
    <n v="2257.1699999999996"/>
    <n v="4.7610000000000001"/>
    <n v="106.21648169999999"/>
    <s v="Delivery Truck"/>
    <x v="1"/>
    <s v="Corporate"/>
    <x v="0"/>
    <x v="3"/>
    <s v="Jumbo Drum"/>
    <d v="2009-10-24T00:00:00"/>
  </r>
  <r>
    <n v="30567"/>
    <x v="260"/>
    <x v="3"/>
    <s v="Not Specified"/>
    <n v="8"/>
    <n v="91.693749999999994"/>
    <n v="733.55"/>
    <n v="19.989999999999998"/>
    <n v="753.54"/>
    <n v="3.5455000000000001"/>
    <n v="26.00801525"/>
    <s v="Regular Air"/>
    <x v="6"/>
    <s v="Small Business"/>
    <x v="2"/>
    <x v="12"/>
    <s v="Small Box"/>
    <d v="2009-01-15T00:00:00"/>
  </r>
  <r>
    <n v="30913"/>
    <x v="223"/>
    <x v="10"/>
    <s v="Medium"/>
    <n v="44"/>
    <n v="2.8718181818181816"/>
    <n v="126.36"/>
    <n v="0.5"/>
    <n v="126.86"/>
    <n v="3.5455000000000001"/>
    <n v="4.4800938000000006"/>
    <s v="Regular Air"/>
    <x v="5"/>
    <s v="Corporate"/>
    <x v="2"/>
    <x v="13"/>
    <s v="Small Box"/>
    <d v="2012-09-24T00:00:00"/>
  </r>
  <r>
    <n v="25509"/>
    <x v="905"/>
    <x v="4"/>
    <s v="Critical"/>
    <n v="43"/>
    <n v="4.9367441860465116"/>
    <n v="212.28"/>
    <n v="4.95"/>
    <n v="217.23"/>
    <n v="3.5455000000000001"/>
    <n v="7.5263873999999999"/>
    <s v="Regular Air"/>
    <x v="3"/>
    <s v="Corporate"/>
    <x v="2"/>
    <x v="6"/>
    <s v="Small Box"/>
    <d v="2009-05-24T00:00:00"/>
  </r>
  <r>
    <n v="24519"/>
    <x v="906"/>
    <x v="5"/>
    <s v="Critical"/>
    <n v="22"/>
    <n v="5.7981818181818179"/>
    <n v="127.56"/>
    <n v="5.63"/>
    <n v="133.19"/>
    <n v="3.5455000000000001"/>
    <n v="4.5226398000000003"/>
    <s v="Regular Air"/>
    <x v="1"/>
    <s v="Consumer"/>
    <x v="2"/>
    <x v="6"/>
    <s v="Small Box"/>
    <d v="2011-06-12T00:00:00"/>
  </r>
  <r>
    <n v="59783"/>
    <x v="907"/>
    <x v="8"/>
    <s v="Low"/>
    <n v="36"/>
    <n v="2.1508333333333334"/>
    <n v="77.430000000000007"/>
    <n v="2.56"/>
    <n v="79.990000000000009"/>
    <n v="3.5455000000000001"/>
    <n v="2.7452806500000002"/>
    <s v="Regular Air"/>
    <x v="3"/>
    <s v="Corporate"/>
    <x v="2"/>
    <x v="7"/>
    <s v="Small Pack"/>
    <d v="2010-08-24T00:00:00"/>
  </r>
  <r>
    <n v="50983"/>
    <x v="865"/>
    <x v="5"/>
    <s v="Critical"/>
    <n v="39"/>
    <n v="78.541025641025641"/>
    <n v="3063.1"/>
    <n v="35"/>
    <n v="3098.1"/>
    <n v="3.5455000000000001"/>
    <n v="108.6022105"/>
    <s v="Regular Air"/>
    <x v="3"/>
    <s v="Home Office"/>
    <x v="2"/>
    <x v="10"/>
    <s v="Large Box"/>
    <d v="2011-06-29T00:00:00"/>
  </r>
  <r>
    <n v="36359"/>
    <x v="908"/>
    <x v="6"/>
    <s v="High"/>
    <n v="2"/>
    <n v="34.33"/>
    <n v="68.66"/>
    <n v="5.76"/>
    <n v="74.42"/>
    <n v="3.5455000000000001"/>
    <n v="2.4343403000000001"/>
    <s v="Regular Air"/>
    <x v="0"/>
    <s v="Corporate"/>
    <x v="2"/>
    <x v="5"/>
    <s v="Small Box"/>
    <d v="2011-11-24T00:00:00"/>
  </r>
  <r>
    <n v="53798"/>
    <x v="290"/>
    <x v="11"/>
    <s v="Low"/>
    <n v="41"/>
    <n v="121.65195121951218"/>
    <n v="4987.7299999999996"/>
    <n v="70.2"/>
    <n v="5057.9299999999994"/>
    <n v="4.7610000000000001"/>
    <n v="237.46582530000001"/>
    <s v="Delivery Truck"/>
    <x v="5"/>
    <s v="Corporate"/>
    <x v="0"/>
    <x v="3"/>
    <s v="Jumbo Drum"/>
    <d v="2009-04-24T00:00:00"/>
  </r>
  <r>
    <n v="25031"/>
    <x v="13"/>
    <x v="8"/>
    <s v="High"/>
    <n v="20"/>
    <n v="5.0054999999999996"/>
    <n v="100.11"/>
    <n v="4.7"/>
    <n v="104.81"/>
    <n v="3.5455000000000001"/>
    <n v="3.54940005"/>
    <s v="Regular Air"/>
    <x v="0"/>
    <s v="Consumer"/>
    <x v="2"/>
    <x v="5"/>
    <s v="Small Box"/>
    <d v="2009-08-24T00:00:00"/>
  </r>
  <r>
    <n v="37829"/>
    <x v="770"/>
    <x v="10"/>
    <s v="Not Specified"/>
    <n v="28"/>
    <n v="9.2107142857142854"/>
    <n v="257.89999999999998"/>
    <n v="8.2899999999999991"/>
    <n v="266.19"/>
    <n v="3.5455000000000001"/>
    <n v="9.1438444999999984"/>
    <s v="Regular Air"/>
    <x v="9"/>
    <s v="Corporate"/>
    <x v="2"/>
    <x v="12"/>
    <s v="Small Box"/>
    <d v="2010-10-01T00:00:00"/>
  </r>
  <r>
    <n v="7458"/>
    <x v="909"/>
    <x v="11"/>
    <s v="Critical"/>
    <n v="46"/>
    <n v="11.110217391304348"/>
    <n v="511.07"/>
    <n v="6.5"/>
    <n v="517.56999999999994"/>
    <n v="5.3265000000000002"/>
    <n v="27.222143550000002"/>
    <s v="Regular Air"/>
    <x v="9"/>
    <s v="Corporate"/>
    <x v="1"/>
    <x v="4"/>
    <s v="Small Box"/>
    <d v="2012-04-05T00:00:00"/>
  </r>
  <r>
    <n v="37760"/>
    <x v="50"/>
    <x v="8"/>
    <s v="High"/>
    <n v="18"/>
    <n v="8.7694444444444439"/>
    <n v="157.85"/>
    <n v="1.99"/>
    <n v="159.84"/>
    <n v="5.3265000000000002"/>
    <n v="8.4078802499999998"/>
    <s v="Regular Air"/>
    <x v="4"/>
    <s v="Small Business"/>
    <x v="1"/>
    <x v="4"/>
    <s v="Small Pack"/>
    <d v="2009-08-15T00:00:00"/>
  </r>
  <r>
    <n v="48455"/>
    <x v="910"/>
    <x v="5"/>
    <s v="Critical"/>
    <n v="2"/>
    <n v="12.98"/>
    <n v="25.96"/>
    <n v="6.24"/>
    <n v="32.200000000000003"/>
    <n v="5.3265000000000002"/>
    <n v="1.3827594000000003"/>
    <s v="Regular Air"/>
    <x v="1"/>
    <s v="Small Business"/>
    <x v="1"/>
    <x v="11"/>
    <s v="Medium Box"/>
    <d v="2009-06-03T00:00:00"/>
  </r>
  <r>
    <n v="12806"/>
    <x v="911"/>
    <x v="2"/>
    <s v="Not Specified"/>
    <n v="20"/>
    <n v="38.061500000000002"/>
    <n v="761.23"/>
    <n v="14.72"/>
    <n v="775.95"/>
    <n v="3.5455000000000001"/>
    <n v="26.989409650000002"/>
    <s v="Regular Air"/>
    <x v="0"/>
    <s v="Small Business"/>
    <x v="2"/>
    <x v="12"/>
    <s v="Small Box"/>
    <d v="2011-12-25T00:00:00"/>
  </r>
  <r>
    <n v="49319"/>
    <x v="349"/>
    <x v="8"/>
    <s v="Low"/>
    <n v="40"/>
    <n v="7.2297500000000001"/>
    <n v="289.19"/>
    <n v="6.15"/>
    <n v="295.33999999999997"/>
    <n v="3.5455000000000001"/>
    <n v="10.253231450000001"/>
    <s v="Regular Air"/>
    <x v="6"/>
    <s v="Corporate"/>
    <x v="2"/>
    <x v="5"/>
    <s v="Small Box"/>
    <d v="2011-08-27T00:00:00"/>
  </r>
  <r>
    <n v="24067"/>
    <x v="330"/>
    <x v="8"/>
    <s v="High"/>
    <n v="19"/>
    <n v="6.3452631578947374"/>
    <n v="120.56"/>
    <n v="7.5"/>
    <n v="128.06"/>
    <n v="3.5455000000000001"/>
    <n v="4.2744548"/>
    <s v="Regular Air"/>
    <x v="7"/>
    <s v="Corporate"/>
    <x v="2"/>
    <x v="5"/>
    <s v="Small Box"/>
    <d v="2012-08-23T00:00:00"/>
  </r>
  <r>
    <n v="46531"/>
    <x v="195"/>
    <x v="8"/>
    <s v="Low"/>
    <n v="17"/>
    <n v="180.274"/>
    <n v="3064.6579999999999"/>
    <n v="2.79"/>
    <n v="3067.4479999999999"/>
    <n v="5.3265000000000002"/>
    <n v="163.23900837000002"/>
    <s v="Regular Air"/>
    <x v="4"/>
    <s v="Consumer"/>
    <x v="1"/>
    <x v="1"/>
    <s v="Small Box"/>
    <d v="2011-08-26T00:00:00"/>
  </r>
  <r>
    <n v="45346"/>
    <x v="107"/>
    <x v="6"/>
    <s v="High"/>
    <n v="37"/>
    <n v="18.706756756756757"/>
    <n v="692.15"/>
    <n v="5.97"/>
    <n v="698.12"/>
    <n v="3.5455000000000001"/>
    <n v="24.54017825"/>
    <s v="Regular Air"/>
    <x v="5"/>
    <s v="Consumer"/>
    <x v="2"/>
    <x v="5"/>
    <s v="Small Box"/>
    <d v="2012-11-15T00:00:00"/>
  </r>
  <r>
    <n v="48642"/>
    <x v="773"/>
    <x v="9"/>
    <s v="High"/>
    <n v="4"/>
    <n v="9.4324999999999992"/>
    <n v="37.729999999999997"/>
    <n v="3.5"/>
    <n v="41.23"/>
    <n v="3.5455000000000001"/>
    <n v="1.33771715"/>
    <s v="Regular Air"/>
    <x v="1"/>
    <s v="Home Office"/>
    <x v="2"/>
    <x v="16"/>
    <s v="Small Box"/>
    <d v="2010-02-03T00:00:00"/>
  </r>
  <r>
    <n v="48197"/>
    <x v="140"/>
    <x v="4"/>
    <s v="Not Specified"/>
    <n v="32"/>
    <n v="40.0778125"/>
    <n v="1282.49"/>
    <n v="14.45"/>
    <n v="1296.94"/>
    <n v="4.7610000000000001"/>
    <n v="61.059348900000003"/>
    <s v="Regular Air"/>
    <x v="0"/>
    <s v="Consumer"/>
    <x v="0"/>
    <x v="0"/>
    <s v="Large Box"/>
    <d v="2012-05-07T00:00:00"/>
  </r>
  <r>
    <n v="9857"/>
    <x v="912"/>
    <x v="4"/>
    <s v="High"/>
    <n v="49"/>
    <n v="13.790000000000001"/>
    <n v="675.71"/>
    <n v="8.7799999999999994"/>
    <n v="684.49"/>
    <n v="4.7610000000000001"/>
    <n v="32.170553099999999"/>
    <s v="Regular Air"/>
    <x v="1"/>
    <s v="Home Office"/>
    <x v="0"/>
    <x v="0"/>
    <s v="Small Box"/>
    <d v="2010-05-11T00:00:00"/>
  </r>
  <r>
    <n v="30403"/>
    <x v="408"/>
    <x v="1"/>
    <s v="High"/>
    <n v="24"/>
    <n v="149.31333333333333"/>
    <n v="3583.52"/>
    <n v="19.989999999999998"/>
    <n v="3603.5099999999998"/>
    <n v="3.5455000000000001"/>
    <n v="127.05370160000001"/>
    <s v="Regular Air"/>
    <x v="5"/>
    <s v="Home Office"/>
    <x v="2"/>
    <x v="10"/>
    <s v="Small Box"/>
    <d v="2012-07-11T00:00:00"/>
  </r>
  <r>
    <n v="40672"/>
    <x v="837"/>
    <x v="7"/>
    <s v="Low"/>
    <n v="16"/>
    <n v="101.11937500000001"/>
    <n v="1617.91"/>
    <n v="35.840000000000003"/>
    <n v="1653.75"/>
    <n v="4.7610000000000001"/>
    <n v="77.028695100000007"/>
    <s v="Delivery Truck"/>
    <x v="4"/>
    <s v="Consumer"/>
    <x v="0"/>
    <x v="15"/>
    <s v="Jumbo Box"/>
    <d v="2012-10-31T00:00:00"/>
  </r>
  <r>
    <n v="31461"/>
    <x v="913"/>
    <x v="5"/>
    <s v="Medium"/>
    <n v="26"/>
    <n v="56.285384615384615"/>
    <n v="1463.42"/>
    <n v="3.99"/>
    <n v="1467.41"/>
    <n v="3.5455000000000001"/>
    <n v="51.885556100000002"/>
    <s v="Regular Air"/>
    <x v="3"/>
    <s v="Corporate"/>
    <x v="2"/>
    <x v="16"/>
    <s v="Small Box"/>
    <d v="2011-06-29T00:00:00"/>
  </r>
  <r>
    <n v="9024"/>
    <x v="61"/>
    <x v="5"/>
    <s v="Medium"/>
    <n v="44"/>
    <n v="52.68667045454545"/>
    <n v="2318.2134999999998"/>
    <n v="2.79"/>
    <n v="2321.0034999999998"/>
    <n v="5.3265000000000002"/>
    <n v="123.47964207749999"/>
    <s v="Regular Air"/>
    <x v="9"/>
    <s v="Home Office"/>
    <x v="1"/>
    <x v="1"/>
    <s v="Small Box"/>
    <d v="2012-06-02T00:00:00"/>
  </r>
  <r>
    <n v="50338"/>
    <x v="18"/>
    <x v="0"/>
    <s v="Not Specified"/>
    <n v="36"/>
    <n v="15.317777777777779"/>
    <n v="551.44000000000005"/>
    <n v="7.51"/>
    <n v="558.95000000000005"/>
    <n v="5.3265000000000002"/>
    <n v="29.372451600000005"/>
    <s v="Regular Air"/>
    <x v="9"/>
    <s v="Corporate"/>
    <x v="1"/>
    <x v="11"/>
    <s v="Medium Box"/>
    <d v="2009-03-25T00:00:00"/>
  </r>
  <r>
    <n v="967"/>
    <x v="489"/>
    <x v="5"/>
    <s v="Medium"/>
    <n v="42"/>
    <n v="38.926190476190477"/>
    <n v="1634.9"/>
    <n v="2.9"/>
    <n v="1637.8000000000002"/>
    <n v="3.5455000000000001"/>
    <n v="57.965379500000012"/>
    <s v="Regular Air"/>
    <x v="3"/>
    <s v="Consumer"/>
    <x v="2"/>
    <x v="2"/>
    <s v="Small Pack"/>
    <d v="2012-06-21T00:00:00"/>
  </r>
  <r>
    <n v="19329"/>
    <x v="580"/>
    <x v="0"/>
    <s v="Not Specified"/>
    <n v="6"/>
    <n v="38.625416666666666"/>
    <n v="231.7525"/>
    <n v="4.99"/>
    <n v="236.74250000000001"/>
    <n v="5.3265000000000002"/>
    <n v="12.344296912500001"/>
    <s v="Regular Air"/>
    <x v="4"/>
    <s v="Corporate"/>
    <x v="1"/>
    <x v="1"/>
    <s v="Small Box"/>
    <d v="2010-03-08T00:00:00"/>
  </r>
  <r>
    <n v="11047"/>
    <x v="690"/>
    <x v="2"/>
    <s v="Low"/>
    <n v="27"/>
    <n v="73.750370370370376"/>
    <n v="1991.26"/>
    <n v="60"/>
    <n v="2051.2600000000002"/>
    <n v="3.5455000000000001"/>
    <n v="70.600123300000007"/>
    <s v="Delivery Truck"/>
    <x v="10"/>
    <s v="Home Office"/>
    <x v="2"/>
    <x v="16"/>
    <s v="Jumbo Drum"/>
    <d v="2010-12-17T00:00:00"/>
  </r>
  <r>
    <n v="35842"/>
    <x v="144"/>
    <x v="4"/>
    <s v="High"/>
    <n v="18"/>
    <n v="2.9883333333333333"/>
    <n v="53.79"/>
    <n v="0.99"/>
    <n v="54.78"/>
    <n v="3.5455000000000001"/>
    <n v="1.90712445"/>
    <s v="Regular Air"/>
    <x v="6"/>
    <s v="Home Office"/>
    <x v="2"/>
    <x v="13"/>
    <s v="Small Box"/>
    <d v="2012-05-26T00:00:00"/>
  </r>
  <r>
    <n v="15399"/>
    <x v="538"/>
    <x v="4"/>
    <s v="Critical"/>
    <n v="7"/>
    <n v="314.63571428571424"/>
    <n v="2202.4499999999998"/>
    <n v="69.55"/>
    <n v="2272"/>
    <n v="4.7610000000000001"/>
    <n v="104.8586445"/>
    <s v="Delivery Truck"/>
    <x v="4"/>
    <s v="Small Business"/>
    <x v="0"/>
    <x v="3"/>
    <s v="Jumbo Drum"/>
    <d v="2012-05-15T00:00:00"/>
  </r>
  <r>
    <n v="50789"/>
    <x v="914"/>
    <x v="0"/>
    <s v="Not Specified"/>
    <n v="23"/>
    <n v="377.1260869565217"/>
    <n v="8673.9"/>
    <n v="19.989999999999998"/>
    <n v="8693.89"/>
    <n v="3.5455000000000001"/>
    <n v="307.53312449999999"/>
    <s v="Regular Air"/>
    <x v="8"/>
    <s v="Consumer"/>
    <x v="2"/>
    <x v="6"/>
    <s v="Small Box"/>
    <d v="2011-03-14T00:00:00"/>
  </r>
  <r>
    <n v="24743"/>
    <x v="915"/>
    <x v="5"/>
    <s v="Low"/>
    <n v="47"/>
    <n v="204.97"/>
    <n v="9633.59"/>
    <n v="64.2"/>
    <n v="9697.7900000000009"/>
    <n v="4.7610000000000001"/>
    <n v="458.65521990000002"/>
    <s v="Delivery Truck"/>
    <x v="2"/>
    <s v="Corporate"/>
    <x v="0"/>
    <x v="3"/>
    <s v="Jumbo Drum"/>
    <d v="2012-07-05T00:00:00"/>
  </r>
  <r>
    <n v="8454"/>
    <x v="916"/>
    <x v="8"/>
    <s v="Medium"/>
    <n v="38"/>
    <n v="5.7571052631578947"/>
    <n v="218.77"/>
    <n v="7.78"/>
    <n v="226.55"/>
    <n v="3.5455000000000001"/>
    <n v="7.75649035"/>
    <s v="Regular Air"/>
    <x v="1"/>
    <s v="Small Business"/>
    <x v="2"/>
    <x v="6"/>
    <s v="Small Box"/>
    <d v="2012-08-18T00:00:00"/>
  </r>
  <r>
    <n v="5346"/>
    <x v="917"/>
    <x v="2"/>
    <s v="Critical"/>
    <n v="34"/>
    <n v="86.264411764705869"/>
    <n v="2932.99"/>
    <n v="56.2"/>
    <n v="2989.1899999999996"/>
    <n v="4.7610000000000001"/>
    <n v="139.63965389999998"/>
    <s v="Regular Air"/>
    <x v="0"/>
    <s v="Home Office"/>
    <x v="0"/>
    <x v="0"/>
    <s v="Medium Box"/>
    <d v="2010-12-26T00:00:00"/>
  </r>
  <r>
    <n v="37920"/>
    <x v="442"/>
    <x v="1"/>
    <s v="Critical"/>
    <n v="48"/>
    <n v="8.6337500000000009"/>
    <n v="414.42"/>
    <n v="8.99"/>
    <n v="423.41"/>
    <n v="5.3265000000000002"/>
    <n v="22.074081300000003"/>
    <s v="Regular Air"/>
    <x v="1"/>
    <s v="Corporate"/>
    <x v="1"/>
    <x v="4"/>
    <s v="Small Pack"/>
    <d v="2010-07-16T00:00:00"/>
  </r>
  <r>
    <n v="19812"/>
    <x v="918"/>
    <x v="11"/>
    <s v="Low"/>
    <n v="3"/>
    <n v="452.92533333333336"/>
    <n v="1358.7760000000001"/>
    <n v="45.7"/>
    <n v="1404.4760000000001"/>
    <n v="4.7610000000000001"/>
    <n v="64.691325360000008"/>
    <s v="Delivery Truck"/>
    <x v="5"/>
    <s v="Home Office"/>
    <x v="0"/>
    <x v="9"/>
    <s v="Jumbo Box"/>
    <d v="2010-04-07T00:00:00"/>
  </r>
  <r>
    <n v="37541"/>
    <x v="399"/>
    <x v="9"/>
    <s v="Medium"/>
    <n v="10"/>
    <n v="55.061"/>
    <n v="550.61"/>
    <n v="13.88"/>
    <n v="564.49"/>
    <n v="3.5455000000000001"/>
    <n v="19.521877550000003"/>
    <s v="Express Air"/>
    <x v="2"/>
    <s v="Small Business"/>
    <x v="2"/>
    <x v="5"/>
    <s v="Small Box"/>
    <d v="2010-02-27T00:00:00"/>
  </r>
  <r>
    <n v="57606"/>
    <x v="919"/>
    <x v="3"/>
    <s v="Not Specified"/>
    <n v="37"/>
    <n v="7.9589189189189193"/>
    <n v="294.48"/>
    <n v="3.62"/>
    <n v="298.10000000000002"/>
    <n v="5.3265000000000002"/>
    <n v="15.685477200000003"/>
    <s v="Regular Air"/>
    <x v="1"/>
    <s v="Consumer"/>
    <x v="1"/>
    <x v="4"/>
    <s v="Small Pack"/>
    <d v="2010-01-04T00:00:00"/>
  </r>
  <r>
    <n v="10439"/>
    <x v="287"/>
    <x v="0"/>
    <s v="Not Specified"/>
    <n v="27"/>
    <n v="2.7800000000000002"/>
    <n v="75.06"/>
    <n v="0.5"/>
    <n v="75.56"/>
    <n v="3.5455000000000001"/>
    <n v="2.6612522999999997"/>
    <s v="Regular Air"/>
    <x v="5"/>
    <s v="Consumer"/>
    <x v="2"/>
    <x v="13"/>
    <s v="Small Box"/>
    <d v="2012-03-29T00:00:00"/>
  </r>
  <r>
    <n v="14023"/>
    <x v="263"/>
    <x v="9"/>
    <s v="Not Specified"/>
    <n v="36"/>
    <n v="19.75277777777778"/>
    <n v="711.1"/>
    <n v="2.99"/>
    <n v="714.09"/>
    <n v="3.5455000000000001"/>
    <n v="25.2120505"/>
    <s v="Regular Air"/>
    <x v="1"/>
    <s v="Corporate"/>
    <x v="2"/>
    <x v="6"/>
    <s v="Small Box"/>
    <d v="2010-02-22T00:00:00"/>
  </r>
  <r>
    <n v="30532"/>
    <x v="920"/>
    <x v="6"/>
    <s v="High"/>
    <n v="45"/>
    <n v="11.422888888888888"/>
    <n v="514.03"/>
    <n v="5.01"/>
    <n v="519.04"/>
    <n v="3.5455000000000001"/>
    <n v="18.224933650000001"/>
    <s v="Regular Air"/>
    <x v="1"/>
    <s v="Home Office"/>
    <x v="2"/>
    <x v="5"/>
    <s v="Small Box"/>
    <d v="2011-11-28T00:00:00"/>
  </r>
  <r>
    <n v="58722"/>
    <x v="921"/>
    <x v="7"/>
    <s v="Critical"/>
    <n v="45"/>
    <n v="89.843555555555554"/>
    <n v="4042.96"/>
    <n v="42"/>
    <n v="4084.96"/>
    <n v="4.7610000000000001"/>
    <n v="192.48532560000001"/>
    <s v="Delivery Truck"/>
    <x v="5"/>
    <s v="Small Business"/>
    <x v="0"/>
    <x v="3"/>
    <s v="Jumbo Drum"/>
    <d v="2012-10-13T00:00:00"/>
  </r>
  <r>
    <n v="36099"/>
    <x v="740"/>
    <x v="10"/>
    <s v="Low"/>
    <n v="32"/>
    <n v="2.6715624999999998"/>
    <n v="85.49"/>
    <n v="0.7"/>
    <n v="86.19"/>
    <n v="3.5455000000000001"/>
    <n v="3.0310479499999996"/>
    <s v="Regular Air"/>
    <x v="0"/>
    <s v="Home Office"/>
    <x v="2"/>
    <x v="2"/>
    <s v="Wrap Bag"/>
    <d v="2010-09-22T00:00:00"/>
  </r>
  <r>
    <n v="1793"/>
    <x v="825"/>
    <x v="1"/>
    <s v="Not Specified"/>
    <n v="36"/>
    <n v="6.4841666666666669"/>
    <n v="233.43"/>
    <n v="5.36"/>
    <n v="238.79000000000002"/>
    <n v="3.5455000000000001"/>
    <n v="8.2762606500000011"/>
    <s v="Regular Air"/>
    <x v="1"/>
    <s v="Home Office"/>
    <x v="2"/>
    <x v="6"/>
    <s v="Small Box"/>
    <d v="2012-07-11T00:00:00"/>
  </r>
  <r>
    <n v="18661"/>
    <x v="22"/>
    <x v="10"/>
    <s v="Low"/>
    <n v="12"/>
    <n v="100.58999999999999"/>
    <n v="1207.08"/>
    <n v="58.2"/>
    <n v="1265.28"/>
    <n v="4.7610000000000001"/>
    <n v="57.469078799999998"/>
    <s v="Delivery Truck"/>
    <x v="1"/>
    <s v="Corporate"/>
    <x v="0"/>
    <x v="3"/>
    <s v="Jumbo Drum"/>
    <d v="2012-09-12T00:00:00"/>
  </r>
  <r>
    <n v="36482"/>
    <x v="403"/>
    <x v="1"/>
    <s v="Medium"/>
    <n v="7"/>
    <n v="7.9542857142857146"/>
    <n v="55.68"/>
    <n v="5.15"/>
    <n v="60.83"/>
    <n v="3.5455000000000001"/>
    <n v="1.9741344000000001"/>
    <s v="Express Air"/>
    <x v="5"/>
    <s v="Small Business"/>
    <x v="2"/>
    <x v="5"/>
    <s v="Small Box"/>
    <d v="2011-07-06T00:00:00"/>
  </r>
  <r>
    <n v="42500"/>
    <x v="922"/>
    <x v="9"/>
    <s v="Not Specified"/>
    <n v="2"/>
    <n v="10.515000000000001"/>
    <n v="21.03"/>
    <n v="2.99"/>
    <n v="24.020000000000003"/>
    <n v="3.5455000000000001"/>
    <n v="0.74561865000000016"/>
    <s v="Regular Air"/>
    <x v="0"/>
    <s v="Home Office"/>
    <x v="2"/>
    <x v="6"/>
    <s v="Small Box"/>
    <d v="2010-02-07T00:00:00"/>
  </r>
  <r>
    <n v="24833"/>
    <x v="286"/>
    <x v="1"/>
    <s v="Not Specified"/>
    <n v="45"/>
    <n v="115.68511111111111"/>
    <n v="5205.83"/>
    <n v="51.94"/>
    <n v="5257.7699999999995"/>
    <n v="4.7610000000000001"/>
    <n v="247.84956629999999"/>
    <s v="Delivery Truck"/>
    <x v="0"/>
    <s v="Small Business"/>
    <x v="0"/>
    <x v="9"/>
    <s v="Jumbo Box"/>
    <d v="2010-07-18T00:00:00"/>
  </r>
  <r>
    <n v="4674"/>
    <x v="923"/>
    <x v="11"/>
    <s v="Critical"/>
    <n v="23"/>
    <n v="132.23173913043479"/>
    <n v="3041.33"/>
    <n v="30"/>
    <n v="3071.33"/>
    <n v="4.7610000000000001"/>
    <n v="144.79772130000001"/>
    <s v="Delivery Truck"/>
    <x v="6"/>
    <s v="Corporate"/>
    <x v="0"/>
    <x v="3"/>
    <s v="Jumbo Drum"/>
    <d v="2009-04-19T00:00:00"/>
  </r>
  <r>
    <n v="55077"/>
    <x v="415"/>
    <x v="7"/>
    <s v="Critical"/>
    <n v="3"/>
    <n v="47.993833333333335"/>
    <n v="143.98150000000001"/>
    <n v="2.5"/>
    <n v="146.48150000000001"/>
    <n v="5.3265000000000002"/>
    <n v="7.6691745975000014"/>
    <s v="Regular Air"/>
    <x v="4"/>
    <s v="Corporate"/>
    <x v="1"/>
    <x v="1"/>
    <s v="Small Pack"/>
    <d v="2011-10-06T00:00:00"/>
  </r>
  <r>
    <n v="21505"/>
    <x v="245"/>
    <x v="2"/>
    <s v="Low"/>
    <n v="3"/>
    <n v="304.11666666666667"/>
    <n v="912.35"/>
    <n v="69.55"/>
    <n v="981.9"/>
    <n v="4.7610000000000001"/>
    <n v="43.436983500000004"/>
    <s v="Delivery Truck"/>
    <x v="4"/>
    <s v="Home Office"/>
    <x v="0"/>
    <x v="3"/>
    <s v="Jumbo Drum"/>
    <d v="2012-12-03T00:00:00"/>
  </r>
  <r>
    <n v="22849"/>
    <x v="471"/>
    <x v="9"/>
    <s v="Not Specified"/>
    <n v="34"/>
    <n v="3.0658823529411765"/>
    <n v="104.24"/>
    <n v="1.34"/>
    <n v="105.58"/>
    <n v="3.5455000000000001"/>
    <n v="3.6958291999999999"/>
    <s v="Express Air"/>
    <x v="1"/>
    <s v="Corporate"/>
    <x v="2"/>
    <x v="2"/>
    <s v="Wrap Bag"/>
    <d v="2011-02-16T00:00:00"/>
  </r>
  <r>
    <n v="12323"/>
    <x v="215"/>
    <x v="11"/>
    <s v="Not Specified"/>
    <n v="32"/>
    <n v="16.054375"/>
    <n v="513.74"/>
    <n v="10.130000000000001"/>
    <n v="523.87"/>
    <n v="3.5455000000000001"/>
    <n v="18.214651700000001"/>
    <s v="Regular Air"/>
    <x v="1"/>
    <s v="Corporate"/>
    <x v="2"/>
    <x v="6"/>
    <s v="Small Box"/>
    <d v="2011-04-03T00:00:00"/>
  </r>
  <r>
    <n v="4870"/>
    <x v="289"/>
    <x v="8"/>
    <s v="Medium"/>
    <n v="44"/>
    <n v="392.00204545454545"/>
    <n v="17248.09"/>
    <n v="42.52"/>
    <n v="17290.61"/>
    <n v="4.7610000000000001"/>
    <n v="821.18156490000013"/>
    <s v="Delivery Truck"/>
    <x v="3"/>
    <s v="Corporate"/>
    <x v="0"/>
    <x v="9"/>
    <s v="Jumbo Box"/>
    <d v="2009-08-06T00:00:00"/>
  </r>
  <r>
    <n v="42242"/>
    <x v="294"/>
    <x v="11"/>
    <s v="Not Specified"/>
    <n v="15"/>
    <n v="96.325333333333347"/>
    <n v="1444.88"/>
    <n v="7.18"/>
    <n v="1452.0600000000002"/>
    <n v="5.3265000000000002"/>
    <n v="76.961533200000019"/>
    <s v="Regular Air"/>
    <x v="1"/>
    <s v="Corporate"/>
    <x v="1"/>
    <x v="4"/>
    <s v="Small Box"/>
    <d v="2009-04-02T00:00:00"/>
  </r>
  <r>
    <n v="23877"/>
    <x v="902"/>
    <x v="1"/>
    <s v="Not Specified"/>
    <n v="31"/>
    <n v="52.406338709677421"/>
    <n v="1624.5965000000001"/>
    <n v="8.8000000000000007"/>
    <n v="1633.3965000000001"/>
    <n v="5.3265000000000002"/>
    <n v="86.534132572499999"/>
    <s v="Regular Air"/>
    <x v="3"/>
    <s v="Home Office"/>
    <x v="1"/>
    <x v="1"/>
    <s v="Small Box"/>
    <d v="2009-07-12T00:00:00"/>
  </r>
  <r>
    <n v="26535"/>
    <x v="237"/>
    <x v="0"/>
    <s v="Not Specified"/>
    <n v="33"/>
    <n v="4.2939393939393939"/>
    <n v="141.69999999999999"/>
    <n v="5.26"/>
    <n v="146.95999999999998"/>
    <n v="3.5455000000000001"/>
    <n v="5.0239734999999994"/>
    <s v="Regular Air"/>
    <x v="1"/>
    <s v="Corporate"/>
    <x v="2"/>
    <x v="6"/>
    <s v="Small Box"/>
    <d v="2012-03-22T00:00:00"/>
  </r>
  <r>
    <n v="27555"/>
    <x v="924"/>
    <x v="10"/>
    <s v="Critical"/>
    <n v="32"/>
    <n v="6.5443749999999996"/>
    <n v="209.42"/>
    <n v="1.72"/>
    <n v="211.14"/>
    <n v="3.5455000000000001"/>
    <n v="7.4249860999999999"/>
    <s v="Regular Air"/>
    <x v="2"/>
    <s v="Consumer"/>
    <x v="2"/>
    <x v="5"/>
    <s v="Wrap Bag"/>
    <d v="2009-09-03T00:00:00"/>
  </r>
  <r>
    <n v="54755"/>
    <x v="523"/>
    <x v="2"/>
    <s v="Critical"/>
    <n v="44"/>
    <n v="77.77"/>
    <n v="3421.88"/>
    <n v="4"/>
    <n v="3425.88"/>
    <n v="5.3265000000000002"/>
    <n v="182.26643820000001"/>
    <s v="Regular Air"/>
    <x v="1"/>
    <s v="Home Office"/>
    <x v="1"/>
    <x v="4"/>
    <s v="Small Box"/>
    <d v="2009-12-10T00:00:00"/>
  </r>
  <r>
    <n v="48135"/>
    <x v="290"/>
    <x v="11"/>
    <s v="High"/>
    <n v="40"/>
    <n v="18.753499999999999"/>
    <n v="750.14"/>
    <n v="8.99"/>
    <n v="759.13"/>
    <n v="4.7610000000000001"/>
    <n v="35.714165399999999"/>
    <s v="Regular Air"/>
    <x v="6"/>
    <s v="Home Office"/>
    <x v="0"/>
    <x v="0"/>
    <s v="Small Pack"/>
    <d v="2009-04-19T00:00:00"/>
  </r>
  <r>
    <n v="10341"/>
    <x v="122"/>
    <x v="2"/>
    <s v="High"/>
    <n v="17"/>
    <n v="136.0564705882353"/>
    <n v="2312.96"/>
    <n v="17.850000000000001"/>
    <n v="2330.81"/>
    <n v="5.3265000000000002"/>
    <n v="123.19981440000001"/>
    <s v="Delivery Truck"/>
    <x v="5"/>
    <s v="Small Business"/>
    <x v="1"/>
    <x v="11"/>
    <s v="Jumbo Drum"/>
    <d v="2012-12-22T00:00:00"/>
  </r>
  <r>
    <n v="3588"/>
    <x v="45"/>
    <x v="0"/>
    <s v="Not Specified"/>
    <n v="21"/>
    <n v="74.162857142857149"/>
    <n v="1557.42"/>
    <n v="4"/>
    <n v="1561.42"/>
    <n v="5.3265000000000002"/>
    <n v="82.955976300000003"/>
    <s v="Regular Air"/>
    <x v="10"/>
    <s v="Home Office"/>
    <x v="1"/>
    <x v="4"/>
    <s v="Small Box"/>
    <d v="2011-03-20T00:00:00"/>
  </r>
  <r>
    <n v="24931"/>
    <x v="385"/>
    <x v="6"/>
    <s v="Low"/>
    <n v="9"/>
    <n v="16.626666666666665"/>
    <n v="149.63999999999999"/>
    <n v="5.08"/>
    <n v="154.72"/>
    <n v="3.5455000000000001"/>
    <n v="5.3054861999999989"/>
    <s v="Regular Air"/>
    <x v="6"/>
    <s v="Home Office"/>
    <x v="2"/>
    <x v="6"/>
    <s v="Small Box"/>
    <d v="2011-11-11T00:00:00"/>
  </r>
  <r>
    <n v="20384"/>
    <x v="804"/>
    <x v="7"/>
    <s v="Low"/>
    <n v="30"/>
    <n v="13.22"/>
    <n v="396.6"/>
    <n v="9.3699999999999992"/>
    <n v="405.97"/>
    <n v="3.5455000000000001"/>
    <n v="14.061453000000002"/>
    <s v="Regular Air"/>
    <x v="4"/>
    <s v="Corporate"/>
    <x v="2"/>
    <x v="10"/>
    <s v="Small Box"/>
    <d v="2011-11-01T00:00:00"/>
  </r>
  <r>
    <n v="59971"/>
    <x v="735"/>
    <x v="4"/>
    <s v="Critical"/>
    <n v="12"/>
    <n v="29.689166666666665"/>
    <n v="356.27"/>
    <n v="5.09"/>
    <n v="361.35999999999996"/>
    <n v="3.5455000000000001"/>
    <n v="12.63155285"/>
    <s v="Express Air"/>
    <x v="0"/>
    <s v="Home Office"/>
    <x v="2"/>
    <x v="5"/>
    <s v="Small Box"/>
    <d v="2011-06-02T00:00:00"/>
  </r>
  <r>
    <n v="47717"/>
    <x v="925"/>
    <x v="2"/>
    <s v="Not Specified"/>
    <n v="35"/>
    <n v="4.9491428571428573"/>
    <n v="173.22"/>
    <n v="0.5"/>
    <n v="173.72"/>
    <n v="3.5455000000000001"/>
    <n v="6.1415151000000003"/>
    <s v="Regular Air"/>
    <x v="6"/>
    <s v="Consumer"/>
    <x v="2"/>
    <x v="13"/>
    <s v="Small Box"/>
    <d v="2011-12-18T00:00:00"/>
  </r>
  <r>
    <n v="31938"/>
    <x v="433"/>
    <x v="1"/>
    <s v="Medium"/>
    <n v="47"/>
    <n v="7.7282978723404261"/>
    <n v="363.23"/>
    <n v="4"/>
    <n v="367.23"/>
    <n v="4.7610000000000001"/>
    <n v="17.293380300000003"/>
    <s v="Regular Air"/>
    <x v="0"/>
    <s v="Consumer"/>
    <x v="0"/>
    <x v="0"/>
    <s v="Wrap Bag"/>
    <d v="2011-07-29T00:00:00"/>
  </r>
  <r>
    <n v="12320"/>
    <x v="282"/>
    <x v="2"/>
    <s v="Critical"/>
    <n v="35"/>
    <n v="15.406000000000001"/>
    <n v="539.21"/>
    <n v="27.75"/>
    <n v="566.96"/>
    <n v="4.7610000000000001"/>
    <n v="25.671788100000004"/>
    <s v="Delivery Truck"/>
    <x v="1"/>
    <s v="Corporate"/>
    <x v="0"/>
    <x v="9"/>
    <s v="Jumbo Box"/>
    <d v="2011-12-22T00:00:00"/>
  </r>
  <r>
    <n v="359"/>
    <x v="593"/>
    <x v="2"/>
    <s v="Medium"/>
    <n v="30"/>
    <n v="121.98866666666666"/>
    <n v="3659.66"/>
    <n v="51.94"/>
    <n v="3711.6"/>
    <n v="4.7610000000000001"/>
    <n v="174.23641259999999"/>
    <s v="Delivery Truck"/>
    <x v="5"/>
    <s v="Corporate"/>
    <x v="0"/>
    <x v="9"/>
    <s v="Jumbo Box"/>
    <d v="2009-12-19T00:00:00"/>
  </r>
  <r>
    <n v="48067"/>
    <x v="488"/>
    <x v="5"/>
    <s v="Low"/>
    <n v="24"/>
    <n v="167.12239583333334"/>
    <n v="4010.9375"/>
    <n v="8.99"/>
    <n v="4019.9274999999998"/>
    <n v="5.3265000000000002"/>
    <n v="213.6425859375"/>
    <s v="Express Air"/>
    <x v="7"/>
    <s v="Small Business"/>
    <x v="1"/>
    <x v="1"/>
    <s v="Small Box"/>
    <d v="2012-06-29T00:00:00"/>
  </r>
  <r>
    <n v="52580"/>
    <x v="234"/>
    <x v="8"/>
    <s v="High"/>
    <n v="23"/>
    <n v="6.0721739130434784"/>
    <n v="139.66"/>
    <n v="1.39"/>
    <n v="141.04999999999998"/>
    <n v="3.5455000000000001"/>
    <n v="4.9516453"/>
    <s v="Regular Air"/>
    <x v="0"/>
    <s v="Corporate"/>
    <x v="2"/>
    <x v="12"/>
    <s v="Small Box"/>
    <d v="2012-08-30T00:00:00"/>
  </r>
  <r>
    <n v="47494"/>
    <x v="625"/>
    <x v="1"/>
    <s v="High"/>
    <n v="42"/>
    <n v="46.853095238095236"/>
    <n v="1967.83"/>
    <n v="1.99"/>
    <n v="1969.82"/>
    <n v="5.3265000000000002"/>
    <n v="104.81646495000001"/>
    <s v="Regular Air"/>
    <x v="8"/>
    <s v="Consumer"/>
    <x v="1"/>
    <x v="4"/>
    <s v="Small Pack"/>
    <d v="2009-07-02T00:00:00"/>
  </r>
  <r>
    <n v="24740"/>
    <x v="711"/>
    <x v="3"/>
    <s v="Medium"/>
    <n v="35"/>
    <n v="3.2168571428571431"/>
    <n v="112.59"/>
    <n v="5"/>
    <n v="117.59"/>
    <n v="3.5455000000000001"/>
    <n v="3.9918784500000002"/>
    <s v="Express Air"/>
    <x v="4"/>
    <s v="Corporate"/>
    <x v="2"/>
    <x v="2"/>
    <s v="Wrap Bag"/>
    <d v="2010-01-10T00:00:00"/>
  </r>
  <r>
    <n v="48772"/>
    <x v="46"/>
    <x v="4"/>
    <s v="Medium"/>
    <n v="12"/>
    <n v="3.4975000000000001"/>
    <n v="41.97"/>
    <n v="4.2"/>
    <n v="46.17"/>
    <n v="3.5455000000000001"/>
    <n v="1.4880463499999999"/>
    <s v="Regular Air"/>
    <x v="8"/>
    <s v="Small Business"/>
    <x v="2"/>
    <x v="2"/>
    <s v="Wrap Bag"/>
    <d v="2009-05-13T00:00:00"/>
  </r>
  <r>
    <n v="49797"/>
    <x v="926"/>
    <x v="0"/>
    <s v="Not Specified"/>
    <n v="27"/>
    <n v="12.633333333333335"/>
    <n v="341.1"/>
    <n v="4.9800000000000004"/>
    <n v="346.08000000000004"/>
    <n v="3.5455000000000001"/>
    <n v="12.093700500000002"/>
    <s v="Regular Air"/>
    <x v="1"/>
    <s v="Small Business"/>
    <x v="2"/>
    <x v="16"/>
    <s v="Small Box"/>
    <d v="2011-03-09T00:00:00"/>
  </r>
  <r>
    <n v="31301"/>
    <x v="603"/>
    <x v="7"/>
    <s v="Low"/>
    <n v="31"/>
    <n v="3.5412903225806454"/>
    <n v="109.78"/>
    <n v="0.5"/>
    <n v="110.28"/>
    <n v="3.5455000000000001"/>
    <n v="3.8922498999999999"/>
    <s v="Regular Air"/>
    <x v="1"/>
    <s v="Consumer"/>
    <x v="2"/>
    <x v="13"/>
    <s v="Small Box"/>
    <d v="2010-10-20T00:00:00"/>
  </r>
  <r>
    <n v="37537"/>
    <x v="522"/>
    <x v="3"/>
    <s v="Low"/>
    <n v="43"/>
    <n v="94.957906976744184"/>
    <n v="4083.19"/>
    <n v="45"/>
    <n v="4128.1900000000005"/>
    <n v="4.7610000000000001"/>
    <n v="194.40067590000001"/>
    <s v="Delivery Truck"/>
    <x v="0"/>
    <s v="Corporate"/>
    <x v="0"/>
    <x v="3"/>
    <s v="Jumbo Drum"/>
    <d v="2009-01-04T00:00:00"/>
  </r>
  <r>
    <n v="8167"/>
    <x v="680"/>
    <x v="8"/>
    <s v="Critical"/>
    <n v="48"/>
    <n v="30.193770833333332"/>
    <n v="1449.3009999999999"/>
    <n v="1.25"/>
    <n v="1450.5509999999999"/>
    <n v="5.3265000000000002"/>
    <n v="77.197017764999998"/>
    <s v="Regular Air"/>
    <x v="5"/>
    <s v="Small Business"/>
    <x v="1"/>
    <x v="1"/>
    <s v="Small Pack"/>
    <d v="2012-08-06T00:00:00"/>
  </r>
  <r>
    <n v="56706"/>
    <x v="586"/>
    <x v="6"/>
    <s v="High"/>
    <n v="7"/>
    <n v="107.84571428571428"/>
    <n v="754.92"/>
    <n v="19.989999999999998"/>
    <n v="774.91"/>
    <n v="5.3265000000000002"/>
    <n v="40.210813800000004"/>
    <s v="Regular Air"/>
    <x v="5"/>
    <s v="Consumer"/>
    <x v="1"/>
    <x v="11"/>
    <s v="Small Box"/>
    <d v="2009-11-11T00:00:00"/>
  </r>
  <r>
    <n v="12516"/>
    <x v="434"/>
    <x v="4"/>
    <s v="Low"/>
    <n v="22"/>
    <n v="7.0272727272727273"/>
    <n v="154.6"/>
    <n v="5.1100000000000003"/>
    <n v="159.71"/>
    <n v="3.5455000000000001"/>
    <n v="5.481342999999999"/>
    <s v="Regular Air"/>
    <x v="1"/>
    <s v="Home Office"/>
    <x v="2"/>
    <x v="5"/>
    <s v="Small Box"/>
    <d v="2009-05-28T00:00:00"/>
  </r>
  <r>
    <n v="45698"/>
    <x v="927"/>
    <x v="11"/>
    <s v="High"/>
    <n v="40"/>
    <n v="163.97525000000002"/>
    <n v="6559.01"/>
    <n v="19.989999999999998"/>
    <n v="6579"/>
    <n v="3.5455000000000001"/>
    <n v="232.54969955000001"/>
    <s v="Regular Air"/>
    <x v="1"/>
    <s v="Small Business"/>
    <x v="2"/>
    <x v="6"/>
    <s v="Small Box"/>
    <d v="2012-04-25T00:00:00"/>
  </r>
  <r>
    <n v="6823"/>
    <x v="265"/>
    <x v="1"/>
    <s v="Not Specified"/>
    <n v="31"/>
    <n v="16.909354838709678"/>
    <n v="524.19000000000005"/>
    <n v="8.99"/>
    <n v="533.18000000000006"/>
    <n v="5.3265000000000002"/>
    <n v="27.920980350000004"/>
    <s v="Regular Air"/>
    <x v="1"/>
    <s v="Small Business"/>
    <x v="1"/>
    <x v="4"/>
    <s v="Small Pack"/>
    <d v="2009-07-23T00:00:00"/>
  </r>
  <r>
    <n v="54368"/>
    <x v="775"/>
    <x v="6"/>
    <s v="Not Specified"/>
    <n v="31"/>
    <n v="7.5225806451612902"/>
    <n v="233.2"/>
    <n v="5.83"/>
    <n v="239.03"/>
    <n v="3.5455000000000001"/>
    <n v="8.2681059999999995"/>
    <s v="Regular Air"/>
    <x v="4"/>
    <s v="Small Business"/>
    <x v="2"/>
    <x v="5"/>
    <s v="Wrap Bag"/>
    <d v="2011-11-03T00:00:00"/>
  </r>
  <r>
    <n v="8034"/>
    <x v="87"/>
    <x v="3"/>
    <s v="High"/>
    <n v="36"/>
    <n v="44.622222222222227"/>
    <n v="1606.4"/>
    <n v="46.59"/>
    <n v="1652.99"/>
    <n v="4.7610000000000001"/>
    <n v="76.480704000000003"/>
    <s v="Delivery Truck"/>
    <x v="6"/>
    <s v="Corporate"/>
    <x v="0"/>
    <x v="9"/>
    <s v="Jumbo Box"/>
    <d v="2012-01-21T00:00:00"/>
  </r>
  <r>
    <n v="3073"/>
    <x v="928"/>
    <x v="3"/>
    <s v="Medium"/>
    <n v="7"/>
    <n v="6560.5371428571434"/>
    <n v="45923.76"/>
    <n v="24.49"/>
    <n v="45948.25"/>
    <n v="5.3265000000000002"/>
    <n v="2446.1290764"/>
    <s v="Regular Air"/>
    <x v="4"/>
    <s v="Home Office"/>
    <x v="1"/>
    <x v="11"/>
    <s v="Large Box"/>
    <d v="2009-01-08T00:00:00"/>
  </r>
  <r>
    <n v="39043"/>
    <x v="11"/>
    <x v="2"/>
    <s v="Not Specified"/>
    <n v="14"/>
    <n v="3.6285714285714286"/>
    <n v="50.8"/>
    <n v="0.5"/>
    <n v="51.3"/>
    <n v="3.5455000000000001"/>
    <n v="1.8011140000000001"/>
    <s v="Regular Air"/>
    <x v="6"/>
    <s v="Home Office"/>
    <x v="2"/>
    <x v="13"/>
    <s v="Small Box"/>
    <d v="2010-12-23T00:00:00"/>
  </r>
  <r>
    <n v="16258"/>
    <x v="929"/>
    <x v="1"/>
    <s v="Medium"/>
    <n v="48"/>
    <n v="6.9164583333333338"/>
    <n v="331.99"/>
    <n v="2.35"/>
    <n v="334.34000000000003"/>
    <n v="3.5455000000000001"/>
    <n v="11.770705450000001"/>
    <s v="Regular Air"/>
    <x v="10"/>
    <s v="Corporate"/>
    <x v="2"/>
    <x v="2"/>
    <s v="Wrap Bag"/>
    <d v="2011-07-08T00:00:00"/>
  </r>
  <r>
    <n v="23782"/>
    <x v="711"/>
    <x v="3"/>
    <s v="Low"/>
    <n v="7"/>
    <n v="24.25"/>
    <n v="169.75"/>
    <n v="35"/>
    <n v="204.75"/>
    <n v="3.5455000000000001"/>
    <n v="6.0184862499999996"/>
    <s v="Regular Air"/>
    <x v="4"/>
    <s v="Corporate"/>
    <x v="2"/>
    <x v="10"/>
    <s v="Large Box"/>
    <d v="2010-01-15T00:00:00"/>
  </r>
  <r>
    <n v="45794"/>
    <x v="319"/>
    <x v="10"/>
    <s v="Critical"/>
    <n v="28"/>
    <n v="43.155357142857142"/>
    <n v="1208.3499999999999"/>
    <n v="10.25"/>
    <n v="1218.5999999999999"/>
    <n v="5.3265000000000002"/>
    <n v="64.362762750000002"/>
    <s v="Regular Air"/>
    <x v="8"/>
    <s v="Consumer"/>
    <x v="1"/>
    <x v="4"/>
    <s v="Small Box"/>
    <d v="2011-09-26T00:00:00"/>
  </r>
  <r>
    <n v="10624"/>
    <x v="614"/>
    <x v="2"/>
    <s v="Critical"/>
    <n v="23"/>
    <n v="47.06217391304348"/>
    <n v="1082.43"/>
    <n v="3.61"/>
    <n v="1086.04"/>
    <n v="5.3265000000000002"/>
    <n v="57.655633950000009"/>
    <s v="Regular Air"/>
    <x v="1"/>
    <s v="Corporate"/>
    <x v="1"/>
    <x v="4"/>
    <s v="Small Pack"/>
    <d v="2009-12-22T00:00:00"/>
  </r>
  <r>
    <n v="56868"/>
    <x v="398"/>
    <x v="2"/>
    <s v="Low"/>
    <n v="34"/>
    <n v="57.277250000000002"/>
    <n v="1947.4265"/>
    <n v="5.92"/>
    <n v="1953.3465000000001"/>
    <n v="5.3265000000000002"/>
    <n v="103.72967252250001"/>
    <s v="Regular Air"/>
    <x v="0"/>
    <s v="Corporate"/>
    <x v="1"/>
    <x v="1"/>
    <s v="Small Box"/>
    <d v="2011-12-10T00:00:00"/>
  </r>
  <r>
    <n v="42437"/>
    <x v="357"/>
    <x v="0"/>
    <s v="Critical"/>
    <n v="14"/>
    <n v="22.417857142857144"/>
    <n v="313.85000000000002"/>
    <n v="8.99"/>
    <n v="322.84000000000003"/>
    <n v="3.5455000000000001"/>
    <n v="11.12755175"/>
    <s v="Regular Air"/>
    <x v="8"/>
    <s v="Corporate"/>
    <x v="2"/>
    <x v="2"/>
    <s v="Small Pack"/>
    <d v="2012-03-06T00:00:00"/>
  </r>
  <r>
    <n v="5828"/>
    <x v="378"/>
    <x v="0"/>
    <s v="Low"/>
    <n v="21"/>
    <n v="285.96238095238095"/>
    <n v="6005.21"/>
    <n v="54.12"/>
    <n v="6059.33"/>
    <n v="4.7610000000000001"/>
    <n v="285.90804810000003"/>
    <s v="Delivery Truck"/>
    <x v="10"/>
    <s v="Home Office"/>
    <x v="0"/>
    <x v="9"/>
    <s v="Jumbo Box"/>
    <d v="2009-03-12T00:00:00"/>
  </r>
  <r>
    <n v="43877"/>
    <x v="930"/>
    <x v="0"/>
    <s v="Low"/>
    <n v="36"/>
    <n v="16.112222222222222"/>
    <n v="580.04"/>
    <n v="6.25"/>
    <n v="586.29"/>
    <n v="3.5455000000000001"/>
    <n v="20.5653182"/>
    <s v="Express Air"/>
    <x v="4"/>
    <s v="Corporate"/>
    <x v="2"/>
    <x v="10"/>
    <s v="Small Box"/>
    <d v="2010-03-15T00:00:00"/>
  </r>
  <r>
    <n v="44323"/>
    <x v="24"/>
    <x v="8"/>
    <s v="Medium"/>
    <n v="27"/>
    <n v="789.65111111111116"/>
    <n v="21320.58"/>
    <n v="16.059999999999999"/>
    <n v="21336.640000000003"/>
    <n v="5.3265000000000002"/>
    <n v="1135.6406937000002"/>
    <s v="Delivery Truck"/>
    <x v="0"/>
    <s v="Corporate"/>
    <x v="1"/>
    <x v="11"/>
    <s v="Jumbo Drum"/>
    <d v="2012-08-09T00:00:00"/>
  </r>
  <r>
    <n v="44071"/>
    <x v="275"/>
    <x v="11"/>
    <s v="Not Specified"/>
    <n v="20"/>
    <n v="58.156150000000004"/>
    <n v="1163.123"/>
    <n v="8.99"/>
    <n v="1172.1130000000001"/>
    <n v="5.3265000000000002"/>
    <n v="61.953746595000005"/>
    <s v="Regular Air"/>
    <x v="2"/>
    <s v="Corporate"/>
    <x v="1"/>
    <x v="1"/>
    <s v="Small Box"/>
    <d v="2012-04-16T00:00:00"/>
  </r>
  <r>
    <n v="1826"/>
    <x v="275"/>
    <x v="11"/>
    <s v="Not Specified"/>
    <n v="5"/>
    <n v="5.6639999999999997"/>
    <n v="28.32"/>
    <n v="4.75"/>
    <n v="33.07"/>
    <n v="3.5455000000000001"/>
    <n v="1.0040856"/>
    <s v="Regular Air"/>
    <x v="1"/>
    <s v="Corporate"/>
    <x v="2"/>
    <x v="5"/>
    <s v="Small Box"/>
    <d v="2012-04-16T00:00:00"/>
  </r>
  <r>
    <n v="7461"/>
    <x v="165"/>
    <x v="3"/>
    <s v="Low"/>
    <n v="28"/>
    <n v="9.3139285714285727"/>
    <n v="260.79000000000002"/>
    <n v="1.39"/>
    <n v="262.18"/>
    <n v="3.5455000000000001"/>
    <n v="9.2463094500000018"/>
    <s v="Regular Air"/>
    <x v="0"/>
    <s v="Home Office"/>
    <x v="2"/>
    <x v="12"/>
    <s v="Small Box"/>
    <d v="2009-01-16T00:00:00"/>
  </r>
  <r>
    <n v="49891"/>
    <x v="384"/>
    <x v="10"/>
    <s v="Not Specified"/>
    <n v="40"/>
    <n v="6.4957499999999992"/>
    <n v="259.83"/>
    <n v="1.49"/>
    <n v="261.32"/>
    <n v="3.5455000000000001"/>
    <n v="9.2122726499999992"/>
    <s v="Regular Air"/>
    <x v="9"/>
    <s v="Consumer"/>
    <x v="2"/>
    <x v="6"/>
    <s v="Small Box"/>
    <d v="2009-09-14T00:00:00"/>
  </r>
  <r>
    <n v="36864"/>
    <x v="295"/>
    <x v="1"/>
    <s v="Low"/>
    <n v="9"/>
    <n v="6.1655555555555557"/>
    <n v="55.49"/>
    <n v="0.91"/>
    <n v="56.4"/>
    <n v="3.5455000000000001"/>
    <n v="1.9673979500000001"/>
    <s v="Regular Air"/>
    <x v="4"/>
    <s v="Home Office"/>
    <x v="2"/>
    <x v="2"/>
    <s v="Wrap Bag"/>
    <d v="2012-07-31T00:00:00"/>
  </r>
  <r>
    <n v="7335"/>
    <x v="138"/>
    <x v="4"/>
    <s v="Low"/>
    <n v="43"/>
    <n v="85.622081395348829"/>
    <n v="3681.7494999999999"/>
    <n v="4.9000000000000004"/>
    <n v="3686.6495"/>
    <n v="5.3265000000000002"/>
    <n v="196.1083871175"/>
    <s v="Regular Air"/>
    <x v="8"/>
    <s v="Corporate"/>
    <x v="1"/>
    <x v="1"/>
    <s v="Small Box"/>
    <d v="2010-06-03T00:00:00"/>
  </r>
  <r>
    <n v="31392"/>
    <x v="33"/>
    <x v="4"/>
    <s v="Low"/>
    <n v="44"/>
    <n v="73.842954545454546"/>
    <n v="3249.09"/>
    <n v="35"/>
    <n v="3284.09"/>
    <n v="3.5455000000000001"/>
    <n v="115.19648595000001"/>
    <s v="Regular Air"/>
    <x v="1"/>
    <s v="Home Office"/>
    <x v="2"/>
    <x v="10"/>
    <s v="Large Box"/>
    <d v="2010-05-10T00:00:00"/>
  </r>
  <r>
    <n v="41378"/>
    <x v="837"/>
    <x v="7"/>
    <s v="Not Specified"/>
    <n v="30"/>
    <n v="181.81700000000001"/>
    <n v="5454.51"/>
    <n v="30"/>
    <n v="5484.51"/>
    <n v="4.7610000000000001"/>
    <n v="259.68922110000005"/>
    <s v="Delivery Truck"/>
    <x v="1"/>
    <s v="Home Office"/>
    <x v="0"/>
    <x v="3"/>
    <s v="Jumbo Drum"/>
    <d v="2012-11-01T00:00:00"/>
  </r>
  <r>
    <n v="37185"/>
    <x v="931"/>
    <x v="7"/>
    <s v="High"/>
    <n v="8"/>
    <n v="2.8987500000000002"/>
    <n v="23.19"/>
    <n v="2.4"/>
    <n v="25.59"/>
    <n v="3.5455000000000001"/>
    <n v="0.82220145"/>
    <s v="Regular Air"/>
    <x v="7"/>
    <s v="Corporate"/>
    <x v="2"/>
    <x v="2"/>
    <s v="Wrap Bag"/>
    <d v="2012-11-01T00:00:00"/>
  </r>
  <r>
    <n v="48484"/>
    <x v="881"/>
    <x v="5"/>
    <s v="Medium"/>
    <n v="41"/>
    <n v="18.864390243902442"/>
    <n v="773.44"/>
    <n v="6.67"/>
    <n v="780.11"/>
    <n v="4.7610000000000001"/>
    <n v="36.823478400000006"/>
    <s v="Express Air"/>
    <x v="0"/>
    <s v="Small Business"/>
    <x v="0"/>
    <x v="0"/>
    <s v="Small Pack"/>
    <d v="2010-06-24T00:00:00"/>
  </r>
  <r>
    <n v="8834"/>
    <x v="247"/>
    <x v="6"/>
    <s v="High"/>
    <n v="45"/>
    <n v="148.62466666666666"/>
    <n v="6688.11"/>
    <n v="13.99"/>
    <n v="6702.0999999999995"/>
    <n v="5.3265000000000002"/>
    <n v="356.24217915000003"/>
    <s v="Regular Air"/>
    <x v="10"/>
    <s v="Consumer"/>
    <x v="1"/>
    <x v="11"/>
    <s v="Medium Box"/>
    <d v="2010-11-09T00:00:00"/>
  </r>
  <r>
    <n v="52290"/>
    <x v="554"/>
    <x v="4"/>
    <s v="Low"/>
    <n v="28"/>
    <n v="52.501767857142859"/>
    <n v="1470.0495000000001"/>
    <n v="4.99"/>
    <n v="1475.0395000000001"/>
    <n v="5.3265000000000002"/>
    <n v="78.302186617500013"/>
    <s v="Regular Air"/>
    <x v="4"/>
    <s v="Small Business"/>
    <x v="1"/>
    <x v="1"/>
    <s v="Small Box"/>
    <d v="2012-05-30T00:00:00"/>
  </r>
  <r>
    <n v="47942"/>
    <x v="59"/>
    <x v="9"/>
    <s v="Medium"/>
    <n v="3"/>
    <n v="7.5333333333333341"/>
    <n v="22.6"/>
    <n v="3.04"/>
    <n v="25.64"/>
    <n v="3.5455000000000001"/>
    <n v="0.80128300000000008"/>
    <s v="Express Air"/>
    <x v="6"/>
    <s v="Corporate"/>
    <x v="2"/>
    <x v="5"/>
    <s v="Wrap Bag"/>
    <d v="2010-03-01T00:00:00"/>
  </r>
  <r>
    <n v="59428"/>
    <x v="932"/>
    <x v="10"/>
    <s v="High"/>
    <n v="36"/>
    <n v="100.05888888888889"/>
    <n v="3602.12"/>
    <n v="45"/>
    <n v="3647.12"/>
    <n v="4.7610000000000001"/>
    <n v="171.49693319999997"/>
    <s v="Delivery Truck"/>
    <x v="1"/>
    <s v="Consumer"/>
    <x v="0"/>
    <x v="3"/>
    <s v="Jumbo Drum"/>
    <d v="2010-09-10T00:00:00"/>
  </r>
  <r>
    <n v="3655"/>
    <x v="314"/>
    <x v="7"/>
    <s v="Critical"/>
    <n v="3"/>
    <n v="20.846666666666668"/>
    <n v="62.54"/>
    <n v="13.18"/>
    <n v="75.72"/>
    <n v="3.5455000000000001"/>
    <n v="2.2173557000000002"/>
    <s v="Regular Air"/>
    <x v="5"/>
    <s v="Small Business"/>
    <x v="2"/>
    <x v="6"/>
    <s v="Small Box"/>
    <d v="2012-10-05T00:00:00"/>
  </r>
  <r>
    <n v="16967"/>
    <x v="933"/>
    <x v="8"/>
    <s v="Low"/>
    <n v="5"/>
    <n v="79.510000000000005"/>
    <n v="397.55"/>
    <n v="6.13"/>
    <n v="403.68"/>
    <n v="5.3265000000000002"/>
    <n v="21.175500750000001"/>
    <s v="Regular Air"/>
    <x v="9"/>
    <s v="Corporate"/>
    <x v="1"/>
    <x v="4"/>
    <s v="Small Box"/>
    <d v="2011-08-21T00:00:00"/>
  </r>
  <r>
    <n v="13569"/>
    <x v="934"/>
    <x v="11"/>
    <s v="Critical"/>
    <n v="16"/>
    <n v="2.9656250000000002"/>
    <n v="47.45"/>
    <n v="1.49"/>
    <n v="48.940000000000005"/>
    <n v="3.5455000000000001"/>
    <n v="1.6823397500000001"/>
    <s v="Regular Air"/>
    <x v="3"/>
    <s v="Corporate"/>
    <x v="2"/>
    <x v="6"/>
    <s v="Small Box"/>
    <d v="2011-04-11T00:00:00"/>
  </r>
  <r>
    <n v="48772"/>
    <x v="46"/>
    <x v="4"/>
    <s v="Medium"/>
    <n v="10"/>
    <n v="3.5640000000000001"/>
    <n v="35.64"/>
    <n v="1.63"/>
    <n v="37.270000000000003"/>
    <n v="3.5455000000000001"/>
    <n v="1.2636162"/>
    <s v="Regular Air"/>
    <x v="8"/>
    <s v="Small Business"/>
    <x v="2"/>
    <x v="14"/>
    <s v="Wrap Bag"/>
    <d v="2009-05-13T00:00:00"/>
  </r>
  <r>
    <n v="1891"/>
    <x v="377"/>
    <x v="2"/>
    <s v="Low"/>
    <n v="3"/>
    <n v="100.78666666666668"/>
    <n v="302.36"/>
    <n v="5.81"/>
    <n v="308.17"/>
    <n v="4.7610000000000001"/>
    <n v="14.395359600000001"/>
    <s v="Regular Air"/>
    <x v="1"/>
    <s v="Small Business"/>
    <x v="0"/>
    <x v="0"/>
    <s v="Medium Box"/>
    <d v="2009-12-16T00:00:00"/>
  </r>
  <r>
    <n v="29895"/>
    <x v="802"/>
    <x v="7"/>
    <s v="Medium"/>
    <n v="43"/>
    <n v="169.45697674418605"/>
    <n v="7286.65"/>
    <n v="35.020000000000003"/>
    <n v="7321.67"/>
    <n v="4.7610000000000001"/>
    <n v="346.91740649999997"/>
    <s v="Delivery Truck"/>
    <x v="1"/>
    <s v="Home Office"/>
    <x v="0"/>
    <x v="15"/>
    <s v="Jumbo Box"/>
    <d v="2010-10-21T00:00:00"/>
  </r>
  <r>
    <n v="1857"/>
    <x v="814"/>
    <x v="3"/>
    <s v="High"/>
    <n v="37"/>
    <n v="5.3989189189189188"/>
    <n v="199.76"/>
    <n v="1.99"/>
    <n v="201.75"/>
    <n v="3.5455000000000001"/>
    <n v="7.0824907999999995"/>
    <s v="Regular Air"/>
    <x v="5"/>
    <s v="Consumer"/>
    <x v="2"/>
    <x v="2"/>
    <s v="Wrap Bag"/>
    <d v="2010-01-13T00:00:00"/>
  </r>
  <r>
    <n v="57827"/>
    <x v="197"/>
    <x v="1"/>
    <s v="Medium"/>
    <n v="29"/>
    <n v="5.0696551724137935"/>
    <n v="147.02000000000001"/>
    <n v="5.49"/>
    <n v="152.51000000000002"/>
    <n v="3.5455000000000001"/>
    <n v="5.2125941000000005"/>
    <s v="Regular Air"/>
    <x v="5"/>
    <s v="Home Office"/>
    <x v="2"/>
    <x v="5"/>
    <s v="Small Box"/>
    <d v="2009-07-03T00:00:00"/>
  </r>
  <r>
    <n v="33734"/>
    <x v="774"/>
    <x v="7"/>
    <s v="Not Specified"/>
    <n v="13"/>
    <n v="28.610769230769229"/>
    <n v="371.94"/>
    <n v="4.8600000000000003"/>
    <n v="376.8"/>
    <n v="3.5455000000000001"/>
    <n v="13.187132699999999"/>
    <s v="Regular Air"/>
    <x v="2"/>
    <s v="Corporate"/>
    <x v="2"/>
    <x v="5"/>
    <s v="Wrap Bag"/>
    <d v="2011-10-18T00:00:00"/>
  </r>
  <r>
    <n v="49155"/>
    <x v="935"/>
    <x v="10"/>
    <s v="Low"/>
    <n v="22"/>
    <n v="170.92302272727272"/>
    <n v="3760.3065000000001"/>
    <n v="8.99"/>
    <n v="3769.2964999999999"/>
    <n v="5.3265000000000002"/>
    <n v="200.29272572249999"/>
    <s v="Regular Air"/>
    <x v="6"/>
    <s v="Small Business"/>
    <x v="1"/>
    <x v="1"/>
    <s v="Small Box"/>
    <d v="2010-09-23T00:00:00"/>
  </r>
  <r>
    <n v="39043"/>
    <x v="11"/>
    <x v="2"/>
    <s v="Not Specified"/>
    <n v="37"/>
    <n v="20.294324324324325"/>
    <n v="750.89"/>
    <n v="35"/>
    <n v="785.89"/>
    <n v="3.5455000000000001"/>
    <n v="26.622804949999999"/>
    <s v="Express Air"/>
    <x v="6"/>
    <s v="Home Office"/>
    <x v="2"/>
    <x v="10"/>
    <s v="Large Box"/>
    <d v="2010-12-23T00:00:00"/>
  </r>
  <r>
    <n v="6656"/>
    <x v="838"/>
    <x v="4"/>
    <s v="Critical"/>
    <n v="50"/>
    <n v="36.644399999999997"/>
    <n v="1832.22"/>
    <n v="2.99"/>
    <n v="1835.21"/>
    <n v="3.5455000000000001"/>
    <n v="64.961360100000007"/>
    <s v="Regular Air"/>
    <x v="1"/>
    <s v="Small Business"/>
    <x v="2"/>
    <x v="6"/>
    <s v="Small Box"/>
    <d v="2009-05-16T00:00:00"/>
  </r>
  <r>
    <n v="26304"/>
    <x v="936"/>
    <x v="0"/>
    <s v="Medium"/>
    <n v="43"/>
    <n v="173.30551162790698"/>
    <n v="7452.1369999999997"/>
    <n v="5.99"/>
    <n v="7458.1269999999995"/>
    <n v="5.3265000000000002"/>
    <n v="396.93807730499998"/>
    <s v="Regular Air"/>
    <x v="9"/>
    <s v="Corporate"/>
    <x v="1"/>
    <x v="1"/>
    <s v="Small Box"/>
    <d v="2011-03-20T00:00:00"/>
  </r>
  <r>
    <n v="30149"/>
    <x v="673"/>
    <x v="2"/>
    <s v="Medium"/>
    <n v="8"/>
    <n v="2.0587499999999999"/>
    <n v="16.47"/>
    <n v="1.49"/>
    <n v="17.959999999999997"/>
    <n v="3.5455000000000001"/>
    <n v="0.58394385000000004"/>
    <s v="Regular Air"/>
    <x v="0"/>
    <s v="Corporate"/>
    <x v="2"/>
    <x v="6"/>
    <s v="Small Box"/>
    <d v="2010-12-13T00:00:00"/>
  </r>
  <r>
    <n v="34631"/>
    <x v="105"/>
    <x v="7"/>
    <s v="Not Specified"/>
    <n v="5"/>
    <n v="4.4119999999999999"/>
    <n v="22.06"/>
    <n v="6.27"/>
    <n v="28.33"/>
    <n v="3.5455000000000001"/>
    <n v="0.78213730000000004"/>
    <s v="Regular Air"/>
    <x v="2"/>
    <s v="Corporate"/>
    <x v="2"/>
    <x v="6"/>
    <s v="Small Box"/>
    <d v="2009-10-24T00:00:00"/>
  </r>
  <r>
    <n v="29318"/>
    <x v="937"/>
    <x v="5"/>
    <s v="Not Specified"/>
    <n v="34"/>
    <n v="99.273749999999993"/>
    <n v="3375.3074999999999"/>
    <n v="8.08"/>
    <n v="3383.3874999999998"/>
    <n v="5.3265000000000002"/>
    <n v="179.78575398749999"/>
    <s v="Regular Air"/>
    <x v="1"/>
    <s v="Corporate"/>
    <x v="1"/>
    <x v="1"/>
    <s v="Small Box"/>
    <d v="2011-07-01T00:00:00"/>
  </r>
  <r>
    <n v="20805"/>
    <x v="257"/>
    <x v="3"/>
    <s v="High"/>
    <n v="12"/>
    <n v="5.831666666666667"/>
    <n v="69.98"/>
    <n v="6.98"/>
    <n v="76.960000000000008"/>
    <n v="3.5455000000000001"/>
    <n v="2.4811409000000002"/>
    <s v="Regular Air"/>
    <x v="1"/>
    <s v="Home Office"/>
    <x v="2"/>
    <x v="6"/>
    <s v="Small Box"/>
    <d v="2011-01-13T00:00:00"/>
  </r>
  <r>
    <n v="59045"/>
    <x v="480"/>
    <x v="9"/>
    <s v="Critical"/>
    <n v="30"/>
    <n v="4.674666666666667"/>
    <n v="140.24"/>
    <n v="1.49"/>
    <n v="141.73000000000002"/>
    <n v="3.5455000000000001"/>
    <n v="4.9722092"/>
    <s v="Regular Air"/>
    <x v="7"/>
    <s v="Small Business"/>
    <x v="2"/>
    <x v="6"/>
    <s v="Small Box"/>
    <d v="2011-02-15T00:00:00"/>
  </r>
  <r>
    <n v="19073"/>
    <x v="302"/>
    <x v="5"/>
    <s v="Not Specified"/>
    <n v="40"/>
    <n v="2.8752500000000003"/>
    <n v="115.01"/>
    <n v="1.34"/>
    <n v="116.35000000000001"/>
    <n v="3.5455000000000001"/>
    <n v="4.07767955"/>
    <s v="Express Air"/>
    <x v="7"/>
    <s v="Corporate"/>
    <x v="2"/>
    <x v="2"/>
    <s v="Wrap Bag"/>
    <d v="2009-06-26T00:00:00"/>
  </r>
  <r>
    <n v="55938"/>
    <x v="297"/>
    <x v="1"/>
    <s v="Not Specified"/>
    <n v="42"/>
    <n v="19.106190476190477"/>
    <n v="802.46"/>
    <n v="5.97"/>
    <n v="808.43000000000006"/>
    <n v="3.5455000000000001"/>
    <n v="28.451219300000002"/>
    <s v="Express Air"/>
    <x v="4"/>
    <s v="Small Business"/>
    <x v="2"/>
    <x v="5"/>
    <s v="Small Box"/>
    <d v="2012-07-03T00:00:00"/>
  </r>
  <r>
    <n v="19843"/>
    <x v="764"/>
    <x v="1"/>
    <s v="Medium"/>
    <n v="33"/>
    <n v="133.83790909090908"/>
    <n v="4416.6509999999998"/>
    <n v="8.99"/>
    <n v="4425.6409999999996"/>
    <n v="5.3265000000000002"/>
    <n v="235.25291551499998"/>
    <s v="Regular Air"/>
    <x v="0"/>
    <s v="Home Office"/>
    <x v="1"/>
    <x v="1"/>
    <s v="Small Box"/>
    <d v="2010-07-29T00:00:00"/>
  </r>
  <r>
    <n v="6596"/>
    <x v="510"/>
    <x v="1"/>
    <s v="Low"/>
    <n v="36"/>
    <n v="500.77972222222223"/>
    <n v="18028.07"/>
    <n v="28.14"/>
    <n v="18056.21"/>
    <n v="5.3265000000000002"/>
    <n v="960.26514855000005"/>
    <s v="Delivery Truck"/>
    <x v="9"/>
    <s v="Corporate"/>
    <x v="1"/>
    <x v="11"/>
    <s v="Jumbo Drum"/>
    <d v="2011-07-26T00:00:00"/>
  </r>
  <r>
    <n v="19972"/>
    <x v="938"/>
    <x v="5"/>
    <s v="Critical"/>
    <n v="6"/>
    <n v="16.309999999999999"/>
    <n v="97.86"/>
    <n v="8.99"/>
    <n v="106.85"/>
    <n v="4.7610000000000001"/>
    <n v="4.6591146000000006"/>
    <s v="Regular Air"/>
    <x v="0"/>
    <s v="Corporate"/>
    <x v="0"/>
    <x v="0"/>
    <s v="Small Pack"/>
    <d v="2012-06-18T00:00:00"/>
  </r>
  <r>
    <n v="18595"/>
    <x v="939"/>
    <x v="3"/>
    <s v="Critical"/>
    <n v="6"/>
    <n v="75.239999999999995"/>
    <n v="451.44"/>
    <n v="13.99"/>
    <n v="465.43"/>
    <n v="3.5455000000000001"/>
    <n v="16.005805200000001"/>
    <s v="Regular Air"/>
    <x v="1"/>
    <s v="Home Office"/>
    <x v="2"/>
    <x v="16"/>
    <s v="Medium Box"/>
    <d v="2009-02-02T00:00:00"/>
  </r>
  <r>
    <n v="39652"/>
    <x v="248"/>
    <x v="4"/>
    <s v="Low"/>
    <n v="5"/>
    <n v="2.9219999999999997"/>
    <n v="14.61"/>
    <n v="0.5"/>
    <n v="15.11"/>
    <n v="3.5455000000000001"/>
    <n v="0.51799755000000003"/>
    <s v="Regular Air"/>
    <x v="5"/>
    <s v="Consumer"/>
    <x v="2"/>
    <x v="13"/>
    <s v="Small Box"/>
    <d v="2012-05-06T00:00:00"/>
  </r>
  <r>
    <n v="2848"/>
    <x v="801"/>
    <x v="0"/>
    <s v="Critical"/>
    <n v="35"/>
    <n v="42.182571428571428"/>
    <n v="1476.39"/>
    <n v="15.9"/>
    <n v="1492.2900000000002"/>
    <n v="4.7610000000000001"/>
    <n v="70.2909279"/>
    <s v="Express Air"/>
    <x v="0"/>
    <s v="Home Office"/>
    <x v="0"/>
    <x v="0"/>
    <s v="Medium Box"/>
    <d v="2012-03-11T00:00:00"/>
  </r>
  <r>
    <n v="37729"/>
    <x v="251"/>
    <x v="3"/>
    <s v="Not Specified"/>
    <n v="48"/>
    <n v="9.3310416666666658"/>
    <n v="447.89"/>
    <n v="6.19"/>
    <n v="454.08"/>
    <n v="3.5455000000000001"/>
    <n v="15.879939950000001"/>
    <s v="Regular Air"/>
    <x v="0"/>
    <s v="Corporate"/>
    <x v="2"/>
    <x v="6"/>
    <s v="Small Box"/>
    <d v="2009-01-15T00:00:00"/>
  </r>
  <r>
    <n v="43844"/>
    <x v="738"/>
    <x v="7"/>
    <s v="High"/>
    <n v="25"/>
    <n v="40.39472"/>
    <n v="1009.8680000000001"/>
    <n v="4.99"/>
    <n v="1014.8580000000001"/>
    <n v="5.3265000000000002"/>
    <n v="53.790619020000001"/>
    <s v="Regular Air"/>
    <x v="0"/>
    <s v="Small Business"/>
    <x v="1"/>
    <x v="1"/>
    <s v="Small Box"/>
    <d v="2010-10-31T00:00:00"/>
  </r>
  <r>
    <n v="31174"/>
    <x v="820"/>
    <x v="0"/>
    <s v="Not Specified"/>
    <n v="20"/>
    <n v="226.03000000000003"/>
    <n v="4520.6000000000004"/>
    <n v="11.79"/>
    <n v="4532.3900000000003"/>
    <n v="3.5455000000000001"/>
    <n v="160.27787300000003"/>
    <s v="Regular Air"/>
    <x v="10"/>
    <s v="Consumer"/>
    <x v="2"/>
    <x v="16"/>
    <s v="Medium Box"/>
    <d v="2009-03-26T00:00:00"/>
  </r>
  <r>
    <n v="18368"/>
    <x v="584"/>
    <x v="6"/>
    <s v="Not Specified"/>
    <n v="3"/>
    <n v="1990.8633333333335"/>
    <n v="5972.59"/>
    <n v="14.7"/>
    <n v="5987.29"/>
    <n v="5.3265000000000002"/>
    <n v="318.13000635000003"/>
    <s v="Delivery Truck"/>
    <x v="5"/>
    <s v="Corporate"/>
    <x v="1"/>
    <x v="11"/>
    <s v="Jumbo Drum"/>
    <d v="2012-12-02T00:00:00"/>
  </r>
  <r>
    <n v="35366"/>
    <x v="229"/>
    <x v="1"/>
    <s v="Low"/>
    <n v="23"/>
    <n v="6.4917391304347829"/>
    <n v="149.31"/>
    <n v="7.81"/>
    <n v="157.12"/>
    <n v="3.5455000000000001"/>
    <n v="5.2937860499999996"/>
    <s v="Regular Air"/>
    <x v="5"/>
    <s v="Consumer"/>
    <x v="2"/>
    <x v="5"/>
    <s v="Small Box"/>
    <d v="2011-07-19T00:00:00"/>
  </r>
  <r>
    <n v="7458"/>
    <x v="909"/>
    <x v="11"/>
    <s v="Critical"/>
    <n v="16"/>
    <n v="14.175625"/>
    <n v="226.81"/>
    <n v="7.17"/>
    <n v="233.98"/>
    <n v="3.5455000000000001"/>
    <n v="8.0415485499999999"/>
    <s v="Regular Air"/>
    <x v="9"/>
    <s v="Corporate"/>
    <x v="2"/>
    <x v="6"/>
    <s v="Small Box"/>
    <d v="2012-04-06T00:00:00"/>
  </r>
  <r>
    <n v="41988"/>
    <x v="361"/>
    <x v="9"/>
    <s v="Low"/>
    <n v="18"/>
    <n v="33.892777777777781"/>
    <n v="610.07000000000005"/>
    <n v="19.190000000000001"/>
    <n v="629.2600000000001"/>
    <n v="4.7610000000000001"/>
    <n v="29.045432700000003"/>
    <s v="Delivery Truck"/>
    <x v="0"/>
    <s v="Home Office"/>
    <x v="0"/>
    <x v="3"/>
    <s v="Jumbo Drum"/>
    <d v="2009-02-08T00:00:00"/>
  </r>
  <r>
    <n v="27106"/>
    <x v="940"/>
    <x v="2"/>
    <s v="High"/>
    <n v="42"/>
    <n v="21.205000000000002"/>
    <n v="890.61"/>
    <n v="3.63"/>
    <n v="894.24"/>
    <n v="4.7610000000000001"/>
    <n v="42.401942100000007"/>
    <s v="Regular Air"/>
    <x v="1"/>
    <s v="Home Office"/>
    <x v="0"/>
    <x v="0"/>
    <s v="Small Pack"/>
    <d v="2011-12-03T00:00:00"/>
  </r>
  <r>
    <n v="23329"/>
    <x v="97"/>
    <x v="2"/>
    <s v="Low"/>
    <n v="47"/>
    <n v="102.75432978723403"/>
    <n v="4829.4534999999996"/>
    <n v="8.99"/>
    <n v="4838.4434999999994"/>
    <n v="5.3265000000000002"/>
    <n v="257.24084067749999"/>
    <s v="Regular Air"/>
    <x v="3"/>
    <s v="Home Office"/>
    <x v="1"/>
    <x v="1"/>
    <s v="Small Box"/>
    <d v="2010-12-30T00:00:00"/>
  </r>
  <r>
    <n v="17702"/>
    <x v="181"/>
    <x v="11"/>
    <s v="High"/>
    <n v="48"/>
    <n v="7.6872916666666669"/>
    <n v="368.99"/>
    <n v="9.23"/>
    <n v="378.22"/>
    <n v="3.5455000000000001"/>
    <n v="13.082540450000002"/>
    <s v="Regular Air"/>
    <x v="1"/>
    <s v="Home Office"/>
    <x v="2"/>
    <x v="16"/>
    <s v="Small Box"/>
    <d v="2012-04-14T00:00:00"/>
  </r>
  <r>
    <n v="50081"/>
    <x v="941"/>
    <x v="6"/>
    <s v="Not Specified"/>
    <n v="7"/>
    <n v="76.929999999999993"/>
    <n v="538.51"/>
    <n v="26.74"/>
    <n v="565.25"/>
    <n v="4.7610000000000001"/>
    <n v="25.638461100000001"/>
    <s v="Delivery Truck"/>
    <x v="8"/>
    <s v="Corporate"/>
    <x v="0"/>
    <x v="15"/>
    <s v="Jumbo Box"/>
    <d v="2009-11-04T00:00:00"/>
  </r>
  <r>
    <n v="50726"/>
    <x v="942"/>
    <x v="7"/>
    <s v="Low"/>
    <n v="21"/>
    <n v="4.7085714285714282"/>
    <n v="98.88"/>
    <n v="0.99"/>
    <n v="99.86999999999999"/>
    <n v="3.5455000000000001"/>
    <n v="3.5057904000000004"/>
    <s v="Express Air"/>
    <x v="5"/>
    <s v="Corporate"/>
    <x v="2"/>
    <x v="13"/>
    <s v="Small Box"/>
    <d v="2011-10-31T00:00:00"/>
  </r>
  <r>
    <n v="57638"/>
    <x v="943"/>
    <x v="11"/>
    <s v="Low"/>
    <n v="49"/>
    <n v="11.64142857142857"/>
    <n v="570.42999999999995"/>
    <n v="5.43"/>
    <n v="575.8599999999999"/>
    <n v="3.5455000000000001"/>
    <n v="20.224595649999998"/>
    <s v="Regular Air"/>
    <x v="12"/>
    <s v="Consumer"/>
    <x v="2"/>
    <x v="5"/>
    <s v="Small Box"/>
    <d v="2012-04-24T00:00:00"/>
  </r>
  <r>
    <n v="58564"/>
    <x v="944"/>
    <x v="6"/>
    <s v="Critical"/>
    <n v="49"/>
    <n v="2.10265306122449"/>
    <n v="103.03"/>
    <n v="2.56"/>
    <n v="105.59"/>
    <n v="3.5455000000000001"/>
    <n v="3.6529286500000002"/>
    <s v="Regular Air"/>
    <x v="3"/>
    <s v="Home Office"/>
    <x v="2"/>
    <x v="7"/>
    <s v="Small Pack"/>
    <d v="2012-11-13T00:00:00"/>
  </r>
  <r>
    <n v="36130"/>
    <x v="945"/>
    <x v="10"/>
    <s v="Critical"/>
    <n v="23"/>
    <n v="17.165217391304349"/>
    <n v="394.8"/>
    <n v="4"/>
    <n v="398.8"/>
    <n v="5.3265000000000002"/>
    <n v="21.029022000000001"/>
    <s v="Regular Air"/>
    <x v="1"/>
    <s v="Home Office"/>
    <x v="1"/>
    <x v="4"/>
    <s v="Small Box"/>
    <d v="2012-09-14T00:00:00"/>
  </r>
  <r>
    <n v="48167"/>
    <x v="762"/>
    <x v="10"/>
    <s v="Critical"/>
    <n v="27"/>
    <n v="326.58185185185181"/>
    <n v="8817.7099999999991"/>
    <n v="60"/>
    <n v="8877.7099999999991"/>
    <n v="4.7610000000000001"/>
    <n v="419.81117309999996"/>
    <s v="Delivery Truck"/>
    <x v="8"/>
    <s v="Corporate"/>
    <x v="0"/>
    <x v="9"/>
    <s v="Jumbo Drum"/>
    <d v="2009-09-07T00:00:00"/>
  </r>
  <r>
    <n v="55651"/>
    <x v="495"/>
    <x v="0"/>
    <s v="Medium"/>
    <n v="41"/>
    <n v="20.256829268292684"/>
    <n v="830.53"/>
    <n v="8.99"/>
    <n v="839.52"/>
    <n v="4.7610000000000001"/>
    <n v="39.541533299999998"/>
    <s v="Regular Air"/>
    <x v="8"/>
    <s v="Corporate"/>
    <x v="0"/>
    <x v="0"/>
    <s v="Small Pack"/>
    <d v="2012-03-10T00:00:00"/>
  </r>
  <r>
    <n v="51558"/>
    <x v="492"/>
    <x v="0"/>
    <s v="Not Specified"/>
    <n v="34"/>
    <n v="7.2176470588235295"/>
    <n v="245.4"/>
    <n v="6.92"/>
    <n v="252.32"/>
    <n v="3.5455000000000001"/>
    <n v="8.7006569999999996"/>
    <s v="Regular Air"/>
    <x v="8"/>
    <s v="Corporate"/>
    <x v="2"/>
    <x v="5"/>
    <s v="Small Box"/>
    <d v="2010-03-29T00:00:00"/>
  </r>
  <r>
    <n v="59363"/>
    <x v="946"/>
    <x v="4"/>
    <s v="High"/>
    <n v="24"/>
    <n v="6.6212499999999999"/>
    <n v="158.91"/>
    <n v="5.2"/>
    <n v="164.10999999999999"/>
    <n v="3.5455000000000001"/>
    <n v="5.6341540499999994"/>
    <s v="Regular Air"/>
    <x v="0"/>
    <s v="Small Business"/>
    <x v="2"/>
    <x v="5"/>
    <s v="Small Box"/>
    <d v="2009-05-02T00:00:00"/>
  </r>
  <r>
    <n v="24162"/>
    <x v="20"/>
    <x v="8"/>
    <s v="Not Specified"/>
    <n v="12"/>
    <n v="146.27500000000001"/>
    <n v="1755.3"/>
    <n v="16.010000000000002"/>
    <n v="1771.31"/>
    <n v="4.7610000000000001"/>
    <n v="83.569833000000003"/>
    <s v="Delivery Truck"/>
    <x v="8"/>
    <s v="Small Business"/>
    <x v="0"/>
    <x v="9"/>
    <s v="Jumbo Box"/>
    <d v="2009-08-23T00:00:00"/>
  </r>
  <r>
    <n v="46115"/>
    <x v="697"/>
    <x v="0"/>
    <s v="Critical"/>
    <n v="38"/>
    <n v="12.94157894736842"/>
    <n v="491.78"/>
    <n v="6.47"/>
    <n v="498.25"/>
    <n v="3.5455000000000001"/>
    <n v="17.4360599"/>
    <s v="Regular Air"/>
    <x v="4"/>
    <s v="Small Business"/>
    <x v="2"/>
    <x v="5"/>
    <s v="Small Box"/>
    <d v="2011-03-02T00:00:00"/>
  </r>
  <r>
    <n v="47522"/>
    <x v="947"/>
    <x v="7"/>
    <s v="High"/>
    <n v="5"/>
    <n v="16.112000000000002"/>
    <n v="80.56"/>
    <n v="1.39"/>
    <n v="81.95"/>
    <n v="3.5455000000000001"/>
    <n v="2.8562548000000003"/>
    <s v="Regular Air"/>
    <x v="0"/>
    <s v="Corporate"/>
    <x v="2"/>
    <x v="12"/>
    <s v="Small Box"/>
    <d v="2012-10-24T00:00:00"/>
  </r>
  <r>
    <n v="40871"/>
    <x v="948"/>
    <x v="10"/>
    <s v="Not Specified"/>
    <n v="32"/>
    <n v="9.1887500000000006"/>
    <n v="294.04000000000002"/>
    <n v="5.6"/>
    <n v="299.64000000000004"/>
    <n v="3.5455000000000001"/>
    <n v="10.425188200000001"/>
    <s v="Regular Air"/>
    <x v="7"/>
    <s v="Corporate"/>
    <x v="2"/>
    <x v="6"/>
    <s v="Small Box"/>
    <d v="2011-09-15T00:00:00"/>
  </r>
  <r>
    <n v="7171"/>
    <x v="480"/>
    <x v="9"/>
    <s v="Medium"/>
    <n v="17"/>
    <n v="17.834500000000002"/>
    <n v="303.18650000000002"/>
    <n v="0.99"/>
    <n v="304.17650000000003"/>
    <n v="5.3265000000000002"/>
    <n v="16.149228922500001"/>
    <s v="Regular Air"/>
    <x v="6"/>
    <s v="Consumer"/>
    <x v="1"/>
    <x v="1"/>
    <s v="Wrap Bag"/>
    <d v="2011-02-15T00:00:00"/>
  </r>
  <r>
    <n v="35841"/>
    <x v="224"/>
    <x v="4"/>
    <s v="Medium"/>
    <n v="48"/>
    <n v="107.56271875"/>
    <n v="5163.0105000000003"/>
    <n v="8.08"/>
    <n v="5171.0905000000002"/>
    <n v="5.3265000000000002"/>
    <n v="275.0077542825"/>
    <s v="Regular Air"/>
    <x v="4"/>
    <s v="Small Business"/>
    <x v="1"/>
    <x v="1"/>
    <s v="Small Box"/>
    <d v="2011-05-09T00:00:00"/>
  </r>
  <r>
    <n v="23745"/>
    <x v="516"/>
    <x v="2"/>
    <s v="Low"/>
    <n v="12"/>
    <n v="59.65"/>
    <n v="715.8"/>
    <n v="52.2"/>
    <n v="768"/>
    <n v="4.7610000000000001"/>
    <n v="34.079238000000004"/>
    <s v="Regular Air"/>
    <x v="0"/>
    <s v="Corporate"/>
    <x v="0"/>
    <x v="0"/>
    <s v="Medium Box"/>
    <d v="2012-12-05T00:00:00"/>
  </r>
  <r>
    <n v="11943"/>
    <x v="99"/>
    <x v="11"/>
    <s v="Low"/>
    <n v="49"/>
    <n v="13.427346938775511"/>
    <n v="657.94"/>
    <n v="7.17"/>
    <n v="665.11"/>
    <n v="3.5455000000000001"/>
    <n v="23.327262700000002"/>
    <s v="Regular Air"/>
    <x v="5"/>
    <s v="Consumer"/>
    <x v="2"/>
    <x v="6"/>
    <s v="Small Box"/>
    <d v="2010-04-14T00:00:00"/>
  </r>
  <r>
    <n v="8933"/>
    <x v="949"/>
    <x v="7"/>
    <s v="High"/>
    <n v="30"/>
    <n v="22.934000000000001"/>
    <n v="688.02"/>
    <n v="7.58"/>
    <n v="695.6"/>
    <n v="4.7610000000000001"/>
    <n v="32.756632199999999"/>
    <s v="Regular Air"/>
    <x v="10"/>
    <s v="Consumer"/>
    <x v="0"/>
    <x v="0"/>
    <s v="Small Box"/>
    <d v="2010-10-09T00:00:00"/>
  </r>
  <r>
    <n v="27426"/>
    <x v="856"/>
    <x v="9"/>
    <s v="Low"/>
    <n v="41"/>
    <n v="10.699024390243903"/>
    <n v="438.66"/>
    <n v="4.78"/>
    <n v="443.44"/>
    <n v="3.5455000000000001"/>
    <n v="15.552690300000002"/>
    <s v="Regular Air"/>
    <x v="6"/>
    <s v="Home Office"/>
    <x v="2"/>
    <x v="5"/>
    <s v="Small Box"/>
    <d v="2010-02-25T00:00:00"/>
  </r>
  <r>
    <n v="19363"/>
    <x v="403"/>
    <x v="1"/>
    <s v="High"/>
    <n v="44"/>
    <n v="6.501363636363636"/>
    <n v="286.06"/>
    <n v="5.66"/>
    <n v="291.72000000000003"/>
    <n v="3.5455000000000001"/>
    <n v="10.142257300000001"/>
    <s v="Regular Air"/>
    <x v="6"/>
    <s v="Home Office"/>
    <x v="2"/>
    <x v="5"/>
    <s v="Small Box"/>
    <d v="2011-07-06T00:00:00"/>
  </r>
  <r>
    <n v="36832"/>
    <x v="115"/>
    <x v="5"/>
    <s v="Low"/>
    <n v="43"/>
    <n v="12.392790697674418"/>
    <n v="532.89"/>
    <n v="1.49"/>
    <n v="534.38"/>
    <n v="3.5455000000000001"/>
    <n v="18.89361495"/>
    <s v="Regular Air"/>
    <x v="0"/>
    <s v="Small Business"/>
    <x v="2"/>
    <x v="6"/>
    <s v="Small Box"/>
    <d v="2012-06-08T00:00:00"/>
  </r>
  <r>
    <n v="5856"/>
    <x v="950"/>
    <x v="6"/>
    <s v="High"/>
    <n v="42"/>
    <n v="245.405"/>
    <n v="10307.01"/>
    <n v="23.78"/>
    <n v="10330.790000000001"/>
    <n v="4.7610000000000001"/>
    <n v="490.71674610000002"/>
    <s v="Delivery Truck"/>
    <x v="0"/>
    <s v="Small Business"/>
    <x v="0"/>
    <x v="9"/>
    <s v="Jumbo Box"/>
    <d v="2009-11-07T00:00:00"/>
  </r>
  <r>
    <n v="45254"/>
    <x v="951"/>
    <x v="1"/>
    <s v="High"/>
    <n v="45"/>
    <n v="73.951999999999998"/>
    <n v="3327.84"/>
    <n v="89.3"/>
    <n v="3417.1400000000003"/>
    <n v="4.7610000000000001"/>
    <n v="158.43846240000002"/>
    <s v="Delivery Truck"/>
    <x v="0"/>
    <s v="Home Office"/>
    <x v="0"/>
    <x v="9"/>
    <s v="Jumbo Box"/>
    <d v="2010-07-27T00:00:00"/>
  </r>
  <r>
    <n v="30336"/>
    <x v="952"/>
    <x v="3"/>
    <s v="Medium"/>
    <n v="28"/>
    <n v="184.10964285714286"/>
    <n v="5155.07"/>
    <n v="19.989999999999998"/>
    <n v="5175.0599999999995"/>
    <n v="3.5455000000000001"/>
    <n v="182.77300684999997"/>
    <s v="Regular Air"/>
    <x v="4"/>
    <s v="Corporate"/>
    <x v="2"/>
    <x v="10"/>
    <s v="Small Box"/>
    <d v="2010-01-31T00:00:00"/>
  </r>
  <r>
    <n v="13638"/>
    <x v="785"/>
    <x v="10"/>
    <s v="High"/>
    <n v="49"/>
    <n v="13.934081632653061"/>
    <n v="682.77"/>
    <n v="1.99"/>
    <n v="684.76"/>
    <n v="5.3265000000000002"/>
    <n v="36.367744049999999"/>
    <s v="Regular Air"/>
    <x v="1"/>
    <s v="Consumer"/>
    <x v="1"/>
    <x v="4"/>
    <s v="Small Pack"/>
    <d v="2011-10-02T00:00:00"/>
  </r>
  <r>
    <n v="30401"/>
    <x v="470"/>
    <x v="7"/>
    <s v="Medium"/>
    <n v="39"/>
    <n v="6.1384615384615389"/>
    <n v="239.4"/>
    <n v="5.15"/>
    <n v="244.55"/>
    <n v="3.5455000000000001"/>
    <n v="8.4879270000000009"/>
    <s v="Regular Air"/>
    <x v="5"/>
    <s v="Corporate"/>
    <x v="2"/>
    <x v="5"/>
    <s v="Small Box"/>
    <d v="2012-10-20T00:00:00"/>
  </r>
  <r>
    <n v="50278"/>
    <x v="858"/>
    <x v="4"/>
    <s v="High"/>
    <n v="20"/>
    <n v="109.7775"/>
    <n v="2195.5500000000002"/>
    <n v="60"/>
    <n v="2255.5500000000002"/>
    <n v="4.7610000000000001"/>
    <n v="104.53013550000001"/>
    <s v="Delivery Truck"/>
    <x v="2"/>
    <s v="Corporate"/>
    <x v="0"/>
    <x v="9"/>
    <s v="Jumbo Drum"/>
    <d v="2010-05-27T00:00:00"/>
  </r>
  <r>
    <n v="3586"/>
    <x v="674"/>
    <x v="2"/>
    <s v="High"/>
    <n v="31"/>
    <n v="14.874193548387098"/>
    <n v="461.1"/>
    <n v="5"/>
    <n v="466.1"/>
    <n v="4.7610000000000001"/>
    <n v="21.952971000000002"/>
    <s v="Regular Air"/>
    <x v="4"/>
    <s v="Home Office"/>
    <x v="0"/>
    <x v="0"/>
    <s v="Small Pack"/>
    <d v="2010-12-06T00:00:00"/>
  </r>
  <r>
    <n v="15170"/>
    <x v="590"/>
    <x v="0"/>
    <s v="Critical"/>
    <n v="19"/>
    <n v="18.761289473684212"/>
    <n v="356.46449999999999"/>
    <n v="4.8099999999999996"/>
    <n v="361.27449999999999"/>
    <n v="5.3265000000000002"/>
    <n v="18.987081592500001"/>
    <s v="Regular Air"/>
    <x v="1"/>
    <s v="Corporate"/>
    <x v="1"/>
    <x v="1"/>
    <s v="Medium Box"/>
    <d v="2009-03-18T00:00:00"/>
  </r>
  <r>
    <n v="13799"/>
    <x v="80"/>
    <x v="2"/>
    <s v="Critical"/>
    <n v="5"/>
    <n v="23.612000000000002"/>
    <n v="118.06"/>
    <n v="5.08"/>
    <n v="123.14"/>
    <n v="4.7610000000000001"/>
    <n v="5.6208366000000005"/>
    <s v="Regular Air"/>
    <x v="5"/>
    <s v="Small Business"/>
    <x v="0"/>
    <x v="0"/>
    <s v="Small Pack"/>
    <d v="2010-12-03T00:00:00"/>
  </r>
  <r>
    <n v="21604"/>
    <x v="158"/>
    <x v="11"/>
    <s v="Medium"/>
    <n v="6"/>
    <n v="413.1466666666667"/>
    <n v="2478.88"/>
    <n v="19.989999999999998"/>
    <n v="2498.87"/>
    <n v="3.5455000000000001"/>
    <n v="87.888690400000016"/>
    <s v="Express Air"/>
    <x v="1"/>
    <s v="Home Office"/>
    <x v="2"/>
    <x v="6"/>
    <s v="Small Box"/>
    <d v="2012-04-03T00:00:00"/>
  </r>
  <r>
    <n v="19175"/>
    <x v="883"/>
    <x v="8"/>
    <s v="Low"/>
    <n v="19"/>
    <n v="59.655236842105261"/>
    <n v="1133.4494999999999"/>
    <n v="5.31"/>
    <n v="1138.7594999999999"/>
    <n v="5.3265000000000002"/>
    <n v="60.373187617500001"/>
    <s v="Regular Air"/>
    <x v="5"/>
    <s v="Consumer"/>
    <x v="1"/>
    <x v="1"/>
    <s v="Small Box"/>
    <d v="2009-08-26T00:00:00"/>
  </r>
  <r>
    <n v="15972"/>
    <x v="371"/>
    <x v="8"/>
    <s v="Not Specified"/>
    <n v="2"/>
    <n v="7.1950000000000003"/>
    <n v="14.39"/>
    <n v="3.37"/>
    <n v="17.760000000000002"/>
    <n v="3.5455000000000001"/>
    <n v="0.51019745000000005"/>
    <s v="Regular Air"/>
    <x v="1"/>
    <s v="Small Business"/>
    <x v="2"/>
    <x v="14"/>
    <s v="Wrap Bag"/>
    <d v="2011-08-10T00:00:00"/>
  </r>
  <r>
    <n v="4579"/>
    <x v="953"/>
    <x v="6"/>
    <s v="High"/>
    <n v="40"/>
    <n v="44.126249999999999"/>
    <n v="1765.05"/>
    <n v="2.99"/>
    <n v="1768.04"/>
    <n v="3.5455000000000001"/>
    <n v="62.579847749999999"/>
    <s v="Regular Air"/>
    <x v="9"/>
    <s v="Small Business"/>
    <x v="2"/>
    <x v="6"/>
    <s v="Small Box"/>
    <d v="2011-12-01T00:00:00"/>
  </r>
  <r>
    <n v="36647"/>
    <x v="750"/>
    <x v="5"/>
    <s v="High"/>
    <n v="18"/>
    <n v="9.7011111111111106"/>
    <n v="174.62"/>
    <n v="9.4499999999999993"/>
    <n v="184.07"/>
    <n v="3.5455000000000001"/>
    <n v="6.1911521"/>
    <s v="Regular Air"/>
    <x v="0"/>
    <s v="Consumer"/>
    <x v="2"/>
    <x v="10"/>
    <s v="Small Box"/>
    <d v="2009-07-03T00:00:00"/>
  </r>
  <r>
    <n v="4996"/>
    <x v="945"/>
    <x v="10"/>
    <s v="Medium"/>
    <n v="30"/>
    <n v="143.52633333333333"/>
    <n v="4305.79"/>
    <n v="19.989999999999998"/>
    <n v="4325.78"/>
    <n v="3.5455000000000001"/>
    <n v="152.66178445"/>
    <s v="Regular Air"/>
    <x v="0"/>
    <s v="Corporate"/>
    <x v="2"/>
    <x v="10"/>
    <s v="Small Box"/>
    <d v="2012-09-14T00:00:00"/>
  </r>
  <r>
    <n v="51971"/>
    <x v="261"/>
    <x v="7"/>
    <s v="Not Specified"/>
    <n v="22"/>
    <n v="176.44954545454544"/>
    <n v="3881.89"/>
    <n v="69"/>
    <n v="3950.89"/>
    <n v="4.7610000000000001"/>
    <n v="184.81678289999999"/>
    <s v="Regular Air"/>
    <x v="2"/>
    <s v="Home Office"/>
    <x v="0"/>
    <x v="9"/>
    <s v="Large Box"/>
    <d v="2011-10-05T00:00:00"/>
  </r>
  <r>
    <n v="47879"/>
    <x v="827"/>
    <x v="3"/>
    <s v="Critical"/>
    <n v="19"/>
    <n v="9.081052631578947"/>
    <n v="172.54"/>
    <n v="2.15"/>
    <n v="174.69"/>
    <n v="3.5455000000000001"/>
    <n v="6.1174056999999991"/>
    <s v="Regular Air"/>
    <x v="0"/>
    <s v="Corporate"/>
    <x v="2"/>
    <x v="5"/>
    <s v="Wrap Bag"/>
    <d v="2012-01-12T00:00:00"/>
  </r>
  <r>
    <n v="15780"/>
    <x v="743"/>
    <x v="11"/>
    <s v="Critical"/>
    <n v="19"/>
    <n v="3.7773684210526315"/>
    <n v="71.77"/>
    <n v="0.71"/>
    <n v="72.47999999999999"/>
    <n v="3.5455000000000001"/>
    <n v="2.5446053499999999"/>
    <s v="Regular Air"/>
    <x v="1"/>
    <s v="Corporate"/>
    <x v="2"/>
    <x v="14"/>
    <s v="Wrap Bag"/>
    <d v="2011-04-15T00:00:00"/>
  </r>
  <r>
    <n v="40258"/>
    <x v="877"/>
    <x v="11"/>
    <s v="Not Specified"/>
    <n v="31"/>
    <n v="14.499032258064517"/>
    <n v="449.47"/>
    <n v="13.32"/>
    <n v="462.79"/>
    <n v="3.5455000000000001"/>
    <n v="15.935958850000002"/>
    <s v="Regular Air"/>
    <x v="1"/>
    <s v="Small Business"/>
    <x v="2"/>
    <x v="16"/>
    <s v="Small Box"/>
    <d v="2009-04-11T00:00:00"/>
  </r>
  <r>
    <n v="30279"/>
    <x v="873"/>
    <x v="2"/>
    <s v="Critical"/>
    <n v="39"/>
    <n v="501.02410256410252"/>
    <n v="19539.939999999999"/>
    <n v="16.63"/>
    <n v="19556.57"/>
    <n v="5.3265000000000002"/>
    <n v="1040.7949040999999"/>
    <s v="Delivery Truck"/>
    <x v="4"/>
    <s v="Corporate"/>
    <x v="1"/>
    <x v="11"/>
    <s v="Jumbo Box"/>
    <d v="2011-12-08T00:00:00"/>
  </r>
  <r>
    <n v="5504"/>
    <x v="817"/>
    <x v="3"/>
    <s v="High"/>
    <n v="6"/>
    <n v="8.2583333333333329"/>
    <n v="49.55"/>
    <n v="7.64"/>
    <n v="57.19"/>
    <n v="3.5455000000000001"/>
    <n v="1.7567952499999999"/>
    <s v="Express Air"/>
    <x v="0"/>
    <s v="Small Business"/>
    <x v="2"/>
    <x v="5"/>
    <s v="Small Box"/>
    <d v="2010-01-07T00:00:00"/>
  </r>
  <r>
    <n v="22407"/>
    <x v="320"/>
    <x v="6"/>
    <s v="Not Specified"/>
    <n v="20"/>
    <n v="33.822000000000003"/>
    <n v="676.44"/>
    <n v="14.72"/>
    <n v="691.16000000000008"/>
    <n v="3.5455000000000001"/>
    <n v="23.983180200000003"/>
    <s v="Regular Air"/>
    <x v="6"/>
    <s v="Corporate"/>
    <x v="2"/>
    <x v="6"/>
    <s v="Small Box"/>
    <d v="2009-11-18T00:00:00"/>
  </r>
  <r>
    <n v="36103"/>
    <x v="824"/>
    <x v="11"/>
    <s v="Critical"/>
    <n v="10"/>
    <n v="5.5819999999999999"/>
    <n v="55.82"/>
    <n v="5.72"/>
    <n v="61.54"/>
    <n v="4.7610000000000001"/>
    <n v="2.6575902"/>
    <s v="Regular Air"/>
    <x v="10"/>
    <s v="Home Office"/>
    <x v="0"/>
    <x v="0"/>
    <s v="Small Pack"/>
    <d v="2012-05-01T00:00:00"/>
  </r>
  <r>
    <n v="57190"/>
    <x v="954"/>
    <x v="4"/>
    <s v="Medium"/>
    <n v="36"/>
    <n v="17.234722222222224"/>
    <n v="620.45000000000005"/>
    <n v="1.99"/>
    <n v="622.44000000000005"/>
    <n v="5.3265000000000002"/>
    <n v="33.048269250000004"/>
    <s v="Regular Air"/>
    <x v="0"/>
    <s v="Small Business"/>
    <x v="1"/>
    <x v="4"/>
    <s v="Small Pack"/>
    <d v="2010-05-29T00:00:00"/>
  </r>
  <r>
    <n v="30151"/>
    <x v="780"/>
    <x v="3"/>
    <s v="Not Specified"/>
    <n v="31"/>
    <n v="25.572903225806453"/>
    <n v="792.76"/>
    <n v="12.98"/>
    <n v="805.74"/>
    <n v="3.5455000000000001"/>
    <n v="28.107305799999999"/>
    <s v="Regular Air"/>
    <x v="4"/>
    <s v="Home Office"/>
    <x v="2"/>
    <x v="6"/>
    <s v="Small Box"/>
    <d v="2011-01-31T00:00:00"/>
  </r>
  <r>
    <n v="34791"/>
    <x v="631"/>
    <x v="4"/>
    <s v="Medium"/>
    <n v="9"/>
    <n v="112.25111111111111"/>
    <n v="1010.26"/>
    <n v="19.989999999999998"/>
    <n v="1030.25"/>
    <n v="3.5455000000000001"/>
    <n v="35.818768300000002"/>
    <s v="Regular Air"/>
    <x v="0"/>
    <s v="Home Office"/>
    <x v="2"/>
    <x v="5"/>
    <s v="Small Box"/>
    <d v="2011-05-07T00:00:00"/>
  </r>
  <r>
    <n v="19044"/>
    <x v="630"/>
    <x v="11"/>
    <s v="Low"/>
    <n v="29"/>
    <n v="9.3562068965517238"/>
    <n v="271.33"/>
    <n v="9.4499999999999993"/>
    <n v="280.77999999999997"/>
    <n v="3.5455000000000001"/>
    <n v="9.620005149999999"/>
    <s v="Regular Air"/>
    <x v="0"/>
    <s v="Corporate"/>
    <x v="2"/>
    <x v="10"/>
    <s v="Small Box"/>
    <d v="2012-04-18T00:00:00"/>
  </r>
  <r>
    <n v="3687"/>
    <x v="955"/>
    <x v="9"/>
    <s v="Critical"/>
    <n v="25"/>
    <n v="3.1748000000000003"/>
    <n v="79.37"/>
    <n v="1.35"/>
    <n v="80.72"/>
    <n v="3.5455000000000001"/>
    <n v="2.8140633500000001"/>
    <s v="Regular Air"/>
    <x v="0"/>
    <s v="Home Office"/>
    <x v="2"/>
    <x v="14"/>
    <s v="Wrap Bag"/>
    <d v="2010-02-02T00:00:00"/>
  </r>
  <r>
    <n v="53605"/>
    <x v="405"/>
    <x v="8"/>
    <s v="Medium"/>
    <n v="48"/>
    <n v="174.32666666666668"/>
    <n v="8367.68"/>
    <n v="35.89"/>
    <n v="8403.57"/>
    <n v="4.7610000000000001"/>
    <n v="398.38524480000001"/>
    <s v="Delivery Truck"/>
    <x v="10"/>
    <s v="Consumer"/>
    <x v="0"/>
    <x v="15"/>
    <s v="Jumbo Box"/>
    <d v="2010-08-05T00:00:00"/>
  </r>
  <r>
    <n v="54497"/>
    <x v="956"/>
    <x v="3"/>
    <s v="Not Specified"/>
    <n v="1"/>
    <n v="155.51"/>
    <n v="155.51"/>
    <n v="19.989999999999998"/>
    <n v="175.5"/>
    <n v="3.5455000000000001"/>
    <n v="5.5136070499999992"/>
    <s v="Regular Air"/>
    <x v="6"/>
    <s v="Home Office"/>
    <x v="2"/>
    <x v="10"/>
    <s v="Small Box"/>
    <d v="2010-01-22T00:00:00"/>
  </r>
  <r>
    <n v="12965"/>
    <x v="582"/>
    <x v="5"/>
    <s v="Medium"/>
    <n v="7"/>
    <n v="6.3914285714285715"/>
    <n v="44.74"/>
    <n v="5.01"/>
    <n v="49.75"/>
    <n v="3.5455000000000001"/>
    <n v="1.5862567000000001"/>
    <s v="Regular Air"/>
    <x v="3"/>
    <s v="Corporate"/>
    <x v="2"/>
    <x v="6"/>
    <s v="Small Box"/>
    <d v="2010-06-26T00:00:00"/>
  </r>
  <r>
    <n v="3014"/>
    <x v="837"/>
    <x v="7"/>
    <s v="Not Specified"/>
    <n v="13"/>
    <n v="307.85692307692307"/>
    <n v="4002.14"/>
    <n v="19.989999999999998"/>
    <n v="4022.1299999999997"/>
    <n v="3.5455000000000001"/>
    <n v="141.89587369999998"/>
    <s v="Regular Air"/>
    <x v="4"/>
    <s v="Consumer"/>
    <x v="2"/>
    <x v="6"/>
    <s v="Small Box"/>
    <d v="2012-10-31T00:00:00"/>
  </r>
  <r>
    <n v="32195"/>
    <x v="230"/>
    <x v="6"/>
    <s v="Medium"/>
    <n v="7"/>
    <n v="12.327142857142858"/>
    <n v="86.29"/>
    <n v="6.97"/>
    <n v="93.26"/>
    <n v="3.5455000000000001"/>
    <n v="3.0594119500000003"/>
    <s v="Regular Air"/>
    <x v="1"/>
    <s v="Home Office"/>
    <x v="2"/>
    <x v="12"/>
    <s v="Small Box"/>
    <d v="2009-11-28T00:00:00"/>
  </r>
  <r>
    <n v="17446"/>
    <x v="957"/>
    <x v="5"/>
    <s v="Critical"/>
    <n v="15"/>
    <n v="9.2560000000000002"/>
    <n v="138.84"/>
    <n v="2.64"/>
    <n v="141.47999999999999"/>
    <n v="3.5455000000000001"/>
    <n v="4.9225722000000003"/>
    <s v="Express Air"/>
    <x v="4"/>
    <s v="Home Office"/>
    <x v="2"/>
    <x v="7"/>
    <s v="Small Pack"/>
    <d v="2009-06-11T00:00:00"/>
  </r>
  <r>
    <n v="6791"/>
    <x v="335"/>
    <x v="9"/>
    <s v="Medium"/>
    <n v="14"/>
    <n v="52.166428571428575"/>
    <n v="730.33"/>
    <n v="10.17"/>
    <n v="740.5"/>
    <n v="5.3265000000000002"/>
    <n v="38.901027450000008"/>
    <s v="Express Air"/>
    <x v="5"/>
    <s v="Small Business"/>
    <x v="1"/>
    <x v="11"/>
    <s v="Medium Box"/>
    <d v="2011-02-03T00:00:00"/>
  </r>
  <r>
    <n v="837"/>
    <x v="49"/>
    <x v="5"/>
    <s v="Not Specified"/>
    <n v="11"/>
    <n v="5.9727272727272727"/>
    <n v="65.7"/>
    <n v="0.83"/>
    <n v="66.53"/>
    <n v="3.5455000000000001"/>
    <n v="2.3293935000000001"/>
    <s v="Regular Air"/>
    <x v="1"/>
    <s v="Corporate"/>
    <x v="2"/>
    <x v="2"/>
    <s v="Wrap Bag"/>
    <d v="2009-06-16T00:00:00"/>
  </r>
  <r>
    <n v="41123"/>
    <x v="958"/>
    <x v="2"/>
    <s v="Low"/>
    <n v="27"/>
    <n v="11.942962962962962"/>
    <n v="322.45999999999998"/>
    <n v="5.01"/>
    <n v="327.46999999999997"/>
    <n v="3.5455000000000001"/>
    <n v="11.432819299999998"/>
    <s v="Regular Air"/>
    <x v="5"/>
    <s v="Small Business"/>
    <x v="2"/>
    <x v="5"/>
    <s v="Small Box"/>
    <d v="2010-12-11T00:00:00"/>
  </r>
  <r>
    <n v="32611"/>
    <x v="713"/>
    <x v="8"/>
    <s v="Medium"/>
    <n v="18"/>
    <n v="54.791111111111114"/>
    <n v="986.24"/>
    <n v="5.5"/>
    <n v="991.74"/>
    <n v="5.3265000000000002"/>
    <n v="52.532073600000004"/>
    <s v="Express Air"/>
    <x v="0"/>
    <s v="Corporate"/>
    <x v="1"/>
    <x v="4"/>
    <s v="Small Box"/>
    <d v="2009-08-28T00:00:00"/>
  </r>
  <r>
    <n v="39111"/>
    <x v="315"/>
    <x v="1"/>
    <s v="Medium"/>
    <n v="20"/>
    <n v="300.21750000000003"/>
    <n v="6004.35"/>
    <n v="7.18"/>
    <n v="6011.5300000000007"/>
    <n v="5.3265000000000002"/>
    <n v="319.82170275000004"/>
    <s v="Regular Air"/>
    <x v="3"/>
    <s v="Corporate"/>
    <x v="1"/>
    <x v="4"/>
    <s v="Small Box"/>
    <d v="2011-07-27T00:00:00"/>
  </r>
  <r>
    <n v="30532"/>
    <x v="920"/>
    <x v="6"/>
    <s v="High"/>
    <n v="28"/>
    <n v="15.406071428571428"/>
    <n v="431.37"/>
    <n v="9.73"/>
    <n v="441.1"/>
    <n v="3.5455000000000001"/>
    <n v="15.294223349999999"/>
    <s v="Regular Air"/>
    <x v="1"/>
    <s v="Home Office"/>
    <x v="2"/>
    <x v="6"/>
    <s v="Small Box"/>
    <d v="2011-11-27T00:00:00"/>
  </r>
  <r>
    <n v="39749"/>
    <x v="784"/>
    <x v="5"/>
    <s v="High"/>
    <n v="45"/>
    <n v="250.60111111111109"/>
    <n v="11277.05"/>
    <n v="17.86"/>
    <n v="11294.91"/>
    <n v="5.3265000000000002"/>
    <n v="600.67206825000005"/>
    <s v="Delivery Truck"/>
    <x v="1"/>
    <s v="Consumer"/>
    <x v="1"/>
    <x v="11"/>
    <s v="Jumbo Drum"/>
    <d v="2010-06-29T00:00:00"/>
  </r>
  <r>
    <n v="17155"/>
    <x v="959"/>
    <x v="3"/>
    <s v="Medium"/>
    <n v="36"/>
    <n v="7.4313888888888879"/>
    <n v="267.52999999999997"/>
    <n v="2"/>
    <n v="269.52999999999997"/>
    <n v="3.5455000000000001"/>
    <n v="9.4852761499999989"/>
    <s v="Express Air"/>
    <x v="5"/>
    <s v="Home Office"/>
    <x v="2"/>
    <x v="5"/>
    <s v="Wrap Bag"/>
    <d v="2009-01-29T00:00:00"/>
  </r>
  <r>
    <n v="38848"/>
    <x v="686"/>
    <x v="2"/>
    <s v="High"/>
    <n v="6"/>
    <n v="43.25333333333333"/>
    <n v="259.52"/>
    <n v="2.99"/>
    <n v="262.51"/>
    <n v="3.5455000000000001"/>
    <n v="9.2012815999999997"/>
    <s v="Regular Air"/>
    <x v="10"/>
    <s v="Home Office"/>
    <x v="2"/>
    <x v="6"/>
    <s v="Small Box"/>
    <d v="2012-12-17T00:00:00"/>
  </r>
  <r>
    <n v="54528"/>
    <x v="233"/>
    <x v="3"/>
    <s v="Medium"/>
    <n v="17"/>
    <n v="12.187647058823529"/>
    <n v="207.19"/>
    <n v="8.99"/>
    <n v="216.18"/>
    <n v="3.5455000000000001"/>
    <n v="7.3459214499999996"/>
    <s v="Regular Air"/>
    <x v="2"/>
    <s v="Consumer"/>
    <x v="2"/>
    <x v="2"/>
    <s v="Small Pack"/>
    <d v="2011-01-06T00:00:00"/>
  </r>
  <r>
    <n v="21795"/>
    <x v="505"/>
    <x v="5"/>
    <s v="Not Specified"/>
    <n v="28"/>
    <n v="17.56607142857143"/>
    <n v="491.85"/>
    <n v="9.0299999999999994"/>
    <n v="500.88"/>
    <n v="3.5455000000000001"/>
    <n v="17.438541750000002"/>
    <s v="Regular Air"/>
    <x v="1"/>
    <s v="Small Business"/>
    <x v="2"/>
    <x v="5"/>
    <s v="Small Box"/>
    <d v="2010-06-15T00:00:00"/>
  </r>
  <r>
    <n v="2978"/>
    <x v="852"/>
    <x v="4"/>
    <s v="Critical"/>
    <n v="34"/>
    <n v="184.24074999999999"/>
    <n v="6264.1854999999996"/>
    <n v="19.989999999999998"/>
    <n v="6284.1754999999994"/>
    <n v="5.3265000000000002"/>
    <n v="333.66184065750002"/>
    <s v="Regular Air"/>
    <x v="3"/>
    <s v="Corporate"/>
    <x v="1"/>
    <x v="1"/>
    <s v="Small Box"/>
    <d v="2011-05-03T00:00:00"/>
  </r>
  <r>
    <n v="21634"/>
    <x v="268"/>
    <x v="7"/>
    <s v="Not Specified"/>
    <n v="1"/>
    <n v="1946.55"/>
    <n v="1946.55"/>
    <n v="13.99"/>
    <n v="1960.54"/>
    <n v="5.3265000000000002"/>
    <n v="103.68298575"/>
    <s v="Regular Air"/>
    <x v="1"/>
    <s v="Home Office"/>
    <x v="1"/>
    <x v="11"/>
    <s v="Medium Box"/>
    <d v="2012-10-31T00:00:00"/>
  </r>
  <r>
    <n v="16992"/>
    <x v="673"/>
    <x v="2"/>
    <s v="High"/>
    <n v="15"/>
    <n v="8.4493333333333336"/>
    <n v="126.74"/>
    <n v="3.5"/>
    <n v="130.24"/>
    <n v="3.5455000000000001"/>
    <n v="4.4935666999999997"/>
    <s v="Regular Air"/>
    <x v="3"/>
    <s v="Small Business"/>
    <x v="2"/>
    <x v="16"/>
    <s v="Small Box"/>
    <d v="2010-12-13T00:00:00"/>
  </r>
  <r>
    <n v="5760"/>
    <x v="434"/>
    <x v="4"/>
    <s v="Not Specified"/>
    <n v="34"/>
    <n v="154.75676470588235"/>
    <n v="5261.73"/>
    <n v="43.71"/>
    <n v="5305.44"/>
    <n v="4.7610000000000001"/>
    <n v="250.51096529999998"/>
    <s v="Delivery Truck"/>
    <x v="1"/>
    <s v="Home Office"/>
    <x v="0"/>
    <x v="3"/>
    <s v="Jumbo Drum"/>
    <d v="2009-05-25T00:00:00"/>
  </r>
  <r>
    <n v="52870"/>
    <x v="806"/>
    <x v="0"/>
    <s v="Not Specified"/>
    <n v="21"/>
    <n v="5.6433333333333335"/>
    <n v="118.51"/>
    <n v="49"/>
    <n v="167.51"/>
    <n v="3.5455000000000001"/>
    <n v="4.2017720499999998"/>
    <s v="Regular Air"/>
    <x v="5"/>
    <s v="Corporate"/>
    <x v="2"/>
    <x v="16"/>
    <s v="Large Box"/>
    <d v="2009-03-11T00:00:00"/>
  </r>
  <r>
    <n v="39268"/>
    <x v="463"/>
    <x v="11"/>
    <s v="Not Specified"/>
    <n v="45"/>
    <n v="3.4877777777777776"/>
    <n v="156.94999999999999"/>
    <n v="0.94"/>
    <n v="157.88999999999999"/>
    <n v="3.5455000000000001"/>
    <n v="5.5646622500000005"/>
    <s v="Regular Air"/>
    <x v="1"/>
    <s v="Corporate"/>
    <x v="2"/>
    <x v="14"/>
    <s v="Wrap Bag"/>
    <d v="2011-04-25T00:00:00"/>
  </r>
  <r>
    <n v="59170"/>
    <x v="960"/>
    <x v="9"/>
    <s v="High"/>
    <n v="10"/>
    <n v="60.777000000000001"/>
    <n v="607.77"/>
    <n v="10.84"/>
    <n v="618.61"/>
    <n v="4.7610000000000001"/>
    <n v="28.935929700000003"/>
    <s v="Regular Air"/>
    <x v="5"/>
    <s v="Consumer"/>
    <x v="0"/>
    <x v="0"/>
    <s v="Medium Box"/>
    <d v="2009-02-19T00:00:00"/>
  </r>
  <r>
    <n v="20132"/>
    <x v="444"/>
    <x v="4"/>
    <s v="Low"/>
    <n v="30"/>
    <n v="290.65633333333335"/>
    <n v="8719.69"/>
    <n v="28.06"/>
    <n v="8747.75"/>
    <n v="5.3265000000000002"/>
    <n v="464.45428785000001"/>
    <s v="Delivery Truck"/>
    <x v="3"/>
    <s v="Consumer"/>
    <x v="1"/>
    <x v="11"/>
    <s v="Jumbo Drum"/>
    <d v="2010-05-24T00:00:00"/>
  </r>
  <r>
    <n v="31619"/>
    <x v="588"/>
    <x v="10"/>
    <s v="Low"/>
    <n v="9"/>
    <n v="42.581111111111113"/>
    <n v="383.23"/>
    <n v="9.1999999999999993"/>
    <n v="392.43"/>
    <n v="4.7610000000000001"/>
    <n v="18.2455803"/>
    <s v="Regular Air"/>
    <x v="0"/>
    <s v="Corporate"/>
    <x v="0"/>
    <x v="0"/>
    <s v="Wrap Bag"/>
    <d v="2009-09-19T00:00:00"/>
  </r>
  <r>
    <n v="37440"/>
    <x v="881"/>
    <x v="5"/>
    <s v="Not Specified"/>
    <n v="39"/>
    <n v="215.56615384615384"/>
    <n v="8407.08"/>
    <n v="68.02"/>
    <n v="8475.1"/>
    <n v="3.5455000000000001"/>
    <n v="298.07302140000002"/>
    <s v="Delivery Truck"/>
    <x v="5"/>
    <s v="Corporate"/>
    <x v="2"/>
    <x v="16"/>
    <s v="Jumbo Drum"/>
    <d v="2010-06-24T00:00:00"/>
  </r>
  <r>
    <n v="26726"/>
    <x v="220"/>
    <x v="2"/>
    <s v="High"/>
    <n v="37"/>
    <n v="4.6786486486486494"/>
    <n v="173.11"/>
    <n v="5.15"/>
    <n v="178.26000000000002"/>
    <n v="3.5455000000000001"/>
    <n v="6.1376150500000008"/>
    <s v="Regular Air"/>
    <x v="9"/>
    <s v="Small Business"/>
    <x v="2"/>
    <x v="16"/>
    <s v="Small Box"/>
    <d v="2012-12-27T00:00:00"/>
  </r>
  <r>
    <n v="32069"/>
    <x v="147"/>
    <x v="6"/>
    <s v="Not Specified"/>
    <n v="8"/>
    <n v="137.5"/>
    <n v="1100"/>
    <n v="17.850000000000001"/>
    <n v="1117.8499999999999"/>
    <n v="5.3265000000000002"/>
    <n v="58.591500000000003"/>
    <s v="Delivery Truck"/>
    <x v="4"/>
    <s v="Consumer"/>
    <x v="1"/>
    <x v="11"/>
    <s v="Jumbo Drum"/>
    <d v="2011-11-19T00:00:00"/>
  </r>
  <r>
    <n v="21188"/>
    <x v="961"/>
    <x v="10"/>
    <s v="Critical"/>
    <n v="29"/>
    <n v="725.7496551724139"/>
    <n v="21046.74"/>
    <n v="24.49"/>
    <n v="21071.230000000003"/>
    <n v="5.3265000000000002"/>
    <n v="1121.0546061"/>
    <s v="Regular Air"/>
    <x v="5"/>
    <s v="Small Business"/>
    <x v="1"/>
    <x v="8"/>
    <s v="Large Box"/>
    <d v="2011-09-23T00:00:00"/>
  </r>
  <r>
    <n v="23078"/>
    <x v="464"/>
    <x v="10"/>
    <s v="Medium"/>
    <n v="8"/>
    <n v="42.783749999999998"/>
    <n v="342.27"/>
    <n v="19.989999999999998"/>
    <n v="362.26"/>
    <n v="3.5455000000000001"/>
    <n v="12.13518285"/>
    <s v="Regular Air"/>
    <x v="9"/>
    <s v="Consumer"/>
    <x v="2"/>
    <x v="5"/>
    <s v="Small Box"/>
    <d v="2011-09-17T00:00:00"/>
  </r>
  <r>
    <n v="2535"/>
    <x v="962"/>
    <x v="4"/>
    <s v="Low"/>
    <n v="6"/>
    <n v="13.786666666666667"/>
    <n v="82.72"/>
    <n v="1.99"/>
    <n v="84.71"/>
    <n v="5.3265000000000002"/>
    <n v="4.4060808000000007"/>
    <s v="Regular Air"/>
    <x v="3"/>
    <s v="Corporate"/>
    <x v="1"/>
    <x v="4"/>
    <s v="Small Pack"/>
    <d v="2010-05-26T00:00:00"/>
  </r>
  <r>
    <n v="8259"/>
    <x v="923"/>
    <x v="11"/>
    <s v="Medium"/>
    <n v="25"/>
    <n v="85.208799999999997"/>
    <n v="2130.2199999999998"/>
    <n v="42"/>
    <n v="2172.2199999999998"/>
    <n v="4.7610000000000001"/>
    <n v="101.41977419999999"/>
    <s v="Delivery Truck"/>
    <x v="6"/>
    <s v="Consumer"/>
    <x v="0"/>
    <x v="3"/>
    <s v="Jumbo Drum"/>
    <d v="2009-04-18T00:00:00"/>
  </r>
  <r>
    <n v="6112"/>
    <x v="13"/>
    <x v="8"/>
    <s v="Medium"/>
    <n v="31"/>
    <n v="56.579290322580647"/>
    <n v="1753.9580000000001"/>
    <n v="5.92"/>
    <n v="1759.8780000000002"/>
    <n v="5.3265000000000002"/>
    <n v="93.424572870000006"/>
    <s v="Regular Air"/>
    <x v="6"/>
    <s v="Corporate"/>
    <x v="1"/>
    <x v="1"/>
    <s v="Small Box"/>
    <d v="2009-08-24T00:00:00"/>
  </r>
  <r>
    <n v="28614"/>
    <x v="273"/>
    <x v="7"/>
    <s v="Critical"/>
    <n v="50"/>
    <n v="156.55020000000002"/>
    <n v="7827.51"/>
    <n v="5.5"/>
    <n v="7833.01"/>
    <n v="5.3265000000000002"/>
    <n v="416.93232015000001"/>
    <s v="Regular Air"/>
    <x v="8"/>
    <s v="Consumer"/>
    <x v="1"/>
    <x v="4"/>
    <s v="Small Box"/>
    <d v="2009-10-21T00:00:00"/>
  </r>
  <r>
    <n v="5059"/>
    <x v="963"/>
    <x v="6"/>
    <s v="High"/>
    <n v="5"/>
    <n v="8.2360000000000007"/>
    <n v="41.18"/>
    <n v="7.46"/>
    <n v="48.64"/>
    <n v="3.5455000000000001"/>
    <n v="1.4600369"/>
    <s v="Express Air"/>
    <x v="6"/>
    <s v="Small Business"/>
    <x v="2"/>
    <x v="6"/>
    <s v="Small Box"/>
    <d v="2010-11-11T00:00:00"/>
  </r>
  <r>
    <n v="2149"/>
    <x v="964"/>
    <x v="0"/>
    <s v="Low"/>
    <n v="4"/>
    <n v="10.89"/>
    <n v="43.56"/>
    <n v="4.93"/>
    <n v="48.49"/>
    <n v="4.7610000000000001"/>
    <n v="2.0738916000000001"/>
    <s v="Regular Air"/>
    <x v="10"/>
    <s v="Consumer"/>
    <x v="0"/>
    <x v="0"/>
    <s v="Small Box"/>
    <d v="2010-03-16T00:00:00"/>
  </r>
  <r>
    <n v="27745"/>
    <x v="328"/>
    <x v="10"/>
    <s v="Low"/>
    <n v="41"/>
    <n v="149.43731707317073"/>
    <n v="6126.93"/>
    <n v="80.2"/>
    <n v="6207.13"/>
    <n v="4.7610000000000001"/>
    <n v="291.70313730000004"/>
    <s v="Delivery Truck"/>
    <x v="3"/>
    <s v="Home Office"/>
    <x v="0"/>
    <x v="9"/>
    <s v="Jumbo Box"/>
    <d v="2010-09-24T00:00:00"/>
  </r>
  <r>
    <n v="38598"/>
    <x v="157"/>
    <x v="8"/>
    <s v="Low"/>
    <n v="17"/>
    <n v="862.65588235294115"/>
    <n v="14665.15"/>
    <n v="44.55"/>
    <n v="14709.699999999999"/>
    <n v="4.7610000000000001"/>
    <n v="698.20779149999998"/>
    <s v="Delivery Truck"/>
    <x v="5"/>
    <s v="Consumer"/>
    <x v="0"/>
    <x v="15"/>
    <s v="Jumbo Box"/>
    <d v="2009-08-19T00:00:00"/>
  </r>
  <r>
    <n v="38726"/>
    <x v="386"/>
    <x v="4"/>
    <s v="Medium"/>
    <n v="44"/>
    <n v="2.1104545454545454"/>
    <n v="92.86"/>
    <n v="1.49"/>
    <n v="94.35"/>
    <n v="3.5455000000000001"/>
    <n v="3.2923513000000004"/>
    <s v="Regular Air"/>
    <x v="1"/>
    <s v="Home Office"/>
    <x v="2"/>
    <x v="6"/>
    <s v="Small Box"/>
    <d v="2009-05-23T00:00:00"/>
  </r>
  <r>
    <n v="900"/>
    <x v="965"/>
    <x v="10"/>
    <s v="Not Specified"/>
    <n v="29"/>
    <n v="41.160344827586208"/>
    <n v="1193.6500000000001"/>
    <n v="2.99"/>
    <n v="1196.6400000000001"/>
    <n v="3.5455000000000001"/>
    <n v="42.320860750000001"/>
    <s v="Regular Air"/>
    <x v="9"/>
    <s v="Home Office"/>
    <x v="2"/>
    <x v="6"/>
    <s v="Small Box"/>
    <d v="2009-10-01T00:00:00"/>
  </r>
  <r>
    <n v="14375"/>
    <x v="552"/>
    <x v="3"/>
    <s v="Medium"/>
    <n v="50"/>
    <n v="77.447600000000008"/>
    <n v="3872.38"/>
    <n v="19.989999999999998"/>
    <n v="3892.37"/>
    <n v="3.5455000000000001"/>
    <n v="137.2952329"/>
    <s v="Regular Air"/>
    <x v="9"/>
    <s v="Corporate"/>
    <x v="2"/>
    <x v="12"/>
    <s v="Small Box"/>
    <d v="2010-02-01T00:00:00"/>
  </r>
  <r>
    <n v="18145"/>
    <x v="683"/>
    <x v="10"/>
    <s v="Medium"/>
    <n v="21"/>
    <n v="17.237142857142857"/>
    <n v="361.98"/>
    <n v="9.4"/>
    <n v="371.38"/>
    <n v="5.3265000000000002"/>
    <n v="19.280864700000002"/>
    <s v="Regular Air"/>
    <x v="0"/>
    <s v="Corporate"/>
    <x v="1"/>
    <x v="11"/>
    <s v="Small Box"/>
    <d v="2010-09-05T00:00:00"/>
  </r>
  <r>
    <n v="33222"/>
    <x v="727"/>
    <x v="5"/>
    <s v="Medium"/>
    <n v="48"/>
    <n v="3.0345833333333334"/>
    <n v="145.66"/>
    <n v="0.7"/>
    <n v="146.35999999999999"/>
    <n v="3.5455000000000001"/>
    <n v="5.1643753000000006"/>
    <s v="Regular Air"/>
    <x v="0"/>
    <s v="Home Office"/>
    <x v="2"/>
    <x v="2"/>
    <s v="Wrap Bag"/>
    <d v="2012-06-21T00:00:00"/>
  </r>
  <r>
    <n v="37315"/>
    <x v="966"/>
    <x v="5"/>
    <s v="Low"/>
    <n v="43"/>
    <n v="3.9723255813953489"/>
    <n v="170.81"/>
    <n v="5.17"/>
    <n v="175.98"/>
    <n v="3.5455000000000001"/>
    <n v="6.05606855"/>
    <s v="Regular Air"/>
    <x v="0"/>
    <s v="Corporate"/>
    <x v="2"/>
    <x v="5"/>
    <s v="Small Box"/>
    <d v="2012-06-12T00:00:00"/>
  </r>
  <r>
    <n v="56580"/>
    <x v="967"/>
    <x v="8"/>
    <s v="Not Specified"/>
    <n v="9"/>
    <n v="8.1166666666666671"/>
    <n v="73.05"/>
    <n v="4.82"/>
    <n v="77.87"/>
    <n v="3.5455000000000001"/>
    <n v="2.5899877500000001"/>
    <s v="Regular Air"/>
    <x v="1"/>
    <s v="Consumer"/>
    <x v="2"/>
    <x v="5"/>
    <s v="Small Box"/>
    <d v="2011-08-14T00:00:00"/>
  </r>
  <r>
    <n v="19232"/>
    <x v="902"/>
    <x v="1"/>
    <s v="Low"/>
    <n v="28"/>
    <n v="255.61285714285714"/>
    <n v="7157.16"/>
    <n v="41.91"/>
    <n v="7199.07"/>
    <n v="4.7610000000000001"/>
    <n v="340.75238760000002"/>
    <s v="Delivery Truck"/>
    <x v="6"/>
    <s v="Small Business"/>
    <x v="0"/>
    <x v="15"/>
    <s v="Jumbo Box"/>
    <d v="2009-07-19T00:00:00"/>
  </r>
  <r>
    <n v="36835"/>
    <x v="120"/>
    <x v="7"/>
    <s v="Critical"/>
    <n v="18"/>
    <n v="65.307222222222222"/>
    <n v="1175.53"/>
    <n v="14.48"/>
    <n v="1190.01"/>
    <n v="4.7610000000000001"/>
    <n v="55.966983300000003"/>
    <s v="Regular Air"/>
    <x v="6"/>
    <s v="Home Office"/>
    <x v="0"/>
    <x v="0"/>
    <s v="Small Box"/>
    <d v="2009-10-21T00:00:00"/>
  </r>
  <r>
    <n v="22626"/>
    <x v="732"/>
    <x v="5"/>
    <s v="Critical"/>
    <n v="17"/>
    <n v="5.3488235294117654"/>
    <n v="90.93"/>
    <n v="2.04"/>
    <n v="92.970000000000013"/>
    <n v="3.5455000000000001"/>
    <n v="3.2239231500000005"/>
    <s v="Regular Air"/>
    <x v="1"/>
    <s v="Small Business"/>
    <x v="2"/>
    <x v="5"/>
    <s v="Wrap Bag"/>
    <d v="2010-07-01T00:00:00"/>
  </r>
  <r>
    <n v="32193"/>
    <x v="802"/>
    <x v="7"/>
    <s v="Low"/>
    <n v="27"/>
    <n v="4.1962962962962962"/>
    <n v="113.3"/>
    <n v="0.99"/>
    <n v="114.28999999999999"/>
    <n v="3.5455000000000001"/>
    <n v="4.0170515"/>
    <s v="Regular Air"/>
    <x v="2"/>
    <s v="Small Business"/>
    <x v="2"/>
    <x v="14"/>
    <s v="Wrap Bag"/>
    <d v="2010-10-25T00:00:00"/>
  </r>
  <r>
    <n v="613"/>
    <x v="968"/>
    <x v="5"/>
    <s v="High"/>
    <n v="22"/>
    <n v="41.14"/>
    <n v="905.08"/>
    <n v="6.22"/>
    <n v="911.30000000000007"/>
    <n v="3.5455000000000001"/>
    <n v="32.089611400000003"/>
    <s v="Regular Air"/>
    <x v="11"/>
    <s v="Corporate"/>
    <x v="2"/>
    <x v="10"/>
    <s v="Small Box"/>
    <d v="2011-06-18T00:00:00"/>
  </r>
  <r>
    <n v="41186"/>
    <x v="577"/>
    <x v="6"/>
    <s v="High"/>
    <n v="33"/>
    <n v="16.767924242424243"/>
    <n v="553.3415"/>
    <n v="0.99"/>
    <n v="554.33150000000001"/>
    <n v="5.3265000000000002"/>
    <n v="29.473734997499999"/>
    <s v="Regular Air"/>
    <x v="6"/>
    <s v="Corporate"/>
    <x v="1"/>
    <x v="1"/>
    <s v="Small Pack"/>
    <d v="2010-11-23T00:00:00"/>
  </r>
  <r>
    <n v="59271"/>
    <x v="218"/>
    <x v="11"/>
    <s v="Not Specified"/>
    <n v="23"/>
    <n v="6.2621739130434779"/>
    <n v="144.03"/>
    <n v="5.2"/>
    <n v="149.22999999999999"/>
    <n v="3.5455000000000001"/>
    <n v="5.1065836500000001"/>
    <s v="Regular Air"/>
    <x v="10"/>
    <s v="Corporate"/>
    <x v="2"/>
    <x v="5"/>
    <s v="Small Box"/>
    <d v="2011-04-27T00:00:00"/>
  </r>
  <r>
    <n v="42469"/>
    <x v="222"/>
    <x v="6"/>
    <s v="Not Specified"/>
    <n v="18"/>
    <n v="118.37888888888889"/>
    <n v="2130.8200000000002"/>
    <n v="9.07"/>
    <n v="2139.8900000000003"/>
    <n v="3.5455000000000001"/>
    <n v="75.548223100000001"/>
    <s v="Regular Air"/>
    <x v="9"/>
    <s v="Consumer"/>
    <x v="2"/>
    <x v="6"/>
    <s v="Small Box"/>
    <d v="2012-11-09T00:00:00"/>
  </r>
  <r>
    <n v="48230"/>
    <x v="969"/>
    <x v="9"/>
    <s v="Not Specified"/>
    <n v="39"/>
    <n v="29.237435897435898"/>
    <n v="1140.26"/>
    <n v="8.5500000000000007"/>
    <n v="1148.81"/>
    <n v="4.7610000000000001"/>
    <n v="54.287778600000003"/>
    <s v="Express Air"/>
    <x v="8"/>
    <s v="Corporate"/>
    <x v="0"/>
    <x v="0"/>
    <s v="Small Box"/>
    <d v="2009-02-27T00:00:00"/>
  </r>
  <r>
    <n v="12452"/>
    <x v="414"/>
    <x v="2"/>
    <s v="Medium"/>
    <n v="17"/>
    <n v="6.6388235294117646"/>
    <n v="112.86"/>
    <n v="4.07"/>
    <n v="116.93"/>
    <n v="5.3265000000000002"/>
    <n v="6.0114879000000006"/>
    <s v="Regular Air"/>
    <x v="1"/>
    <s v="Corporate"/>
    <x v="1"/>
    <x v="4"/>
    <s v="Small Pack"/>
    <d v="2010-12-09T00:00:00"/>
  </r>
  <r>
    <n v="27236"/>
    <x v="701"/>
    <x v="0"/>
    <s v="High"/>
    <n v="20"/>
    <n v="19.665500000000002"/>
    <n v="393.31"/>
    <n v="5.86"/>
    <n v="399.17"/>
    <n v="3.5455000000000001"/>
    <n v="13.94480605"/>
    <s v="Regular Air"/>
    <x v="1"/>
    <s v="Small Business"/>
    <x v="2"/>
    <x v="5"/>
    <s v="Small Box"/>
    <d v="2010-03-03T00:00:00"/>
  </r>
  <r>
    <n v="775"/>
    <x v="15"/>
    <x v="0"/>
    <s v="Critical"/>
    <n v="35"/>
    <n v="1.2448571428571429"/>
    <n v="43.57"/>
    <n v="0.7"/>
    <n v="44.27"/>
    <n v="3.5455000000000001"/>
    <n v="1.5447743500000002"/>
    <s v="Regular Air"/>
    <x v="9"/>
    <s v="Small Business"/>
    <x v="2"/>
    <x v="14"/>
    <s v="Wrap Bag"/>
    <d v="2011-03-18T00:00:00"/>
  </r>
  <r>
    <n v="51072"/>
    <x v="766"/>
    <x v="7"/>
    <s v="Critical"/>
    <n v="43"/>
    <n v="163.63046511627905"/>
    <n v="7036.11"/>
    <n v="19.989999999999998"/>
    <n v="7056.0999999999995"/>
    <n v="3.5455000000000001"/>
    <n v="249.46528004999999"/>
    <s v="Regular Air"/>
    <x v="0"/>
    <s v="Small Business"/>
    <x v="2"/>
    <x v="10"/>
    <s v="Small Box"/>
    <d v="2009-10-04T00:00:00"/>
  </r>
  <r>
    <n v="47078"/>
    <x v="970"/>
    <x v="11"/>
    <s v="Medium"/>
    <n v="43"/>
    <n v="6.5076744186046511"/>
    <n v="279.83"/>
    <n v="2.14"/>
    <n v="281.96999999999997"/>
    <n v="3.5455000000000001"/>
    <n v="9.9213726500000003"/>
    <s v="Regular Air"/>
    <x v="10"/>
    <s v="Consumer"/>
    <x v="2"/>
    <x v="5"/>
    <s v="Wrap Bag"/>
    <d v="2010-04-20T00:00:00"/>
  </r>
  <r>
    <n v="29218"/>
    <x v="496"/>
    <x v="4"/>
    <s v="Low"/>
    <n v="13"/>
    <n v="173.30584615384618"/>
    <n v="2252.9760000000001"/>
    <n v="8.99"/>
    <n v="2261.9659999999999"/>
    <n v="5.3265000000000002"/>
    <n v="120.00476664000001"/>
    <s v="Regular Air"/>
    <x v="5"/>
    <s v="Home Office"/>
    <x v="1"/>
    <x v="1"/>
    <s v="Small Box"/>
    <d v="2012-05-31T00:00:00"/>
  </r>
  <r>
    <n v="48486"/>
    <x v="971"/>
    <x v="4"/>
    <s v="High"/>
    <n v="42"/>
    <n v="6.4557142857142855"/>
    <n v="271.14"/>
    <n v="7.91"/>
    <n v="279.05"/>
    <n v="3.5455000000000001"/>
    <n v="9.613268699999999"/>
    <s v="Regular Air"/>
    <x v="5"/>
    <s v="Corporate"/>
    <x v="2"/>
    <x v="5"/>
    <s v="Small Box"/>
    <d v="2011-05-14T00:00:00"/>
  </r>
  <r>
    <n v="19522"/>
    <x v="120"/>
    <x v="7"/>
    <s v="Medium"/>
    <n v="44"/>
    <n v="3.6772727272727277"/>
    <n v="161.80000000000001"/>
    <n v="1.49"/>
    <n v="163.29000000000002"/>
    <n v="3.5455000000000001"/>
    <n v="5.736619000000001"/>
    <s v="Regular Air"/>
    <x v="4"/>
    <s v="Consumer"/>
    <x v="2"/>
    <x v="6"/>
    <s v="Small Box"/>
    <d v="2009-10-21T00:00:00"/>
  </r>
  <r>
    <n v="23169"/>
    <x v="573"/>
    <x v="5"/>
    <s v="Critical"/>
    <n v="22"/>
    <n v="76.525909090909082"/>
    <n v="1683.57"/>
    <n v="7.18"/>
    <n v="1690.75"/>
    <n v="5.3265000000000002"/>
    <n v="89.675356050000005"/>
    <s v="Regular Air"/>
    <x v="1"/>
    <s v="Home Office"/>
    <x v="1"/>
    <x v="4"/>
    <s v="Small Box"/>
    <d v="2011-06-25T00:00:00"/>
  </r>
  <r>
    <n v="49602"/>
    <x v="972"/>
    <x v="0"/>
    <s v="Not Specified"/>
    <n v="31"/>
    <n v="157.37548387096774"/>
    <n v="4878.6400000000003"/>
    <n v="66.27"/>
    <n v="4944.9100000000008"/>
    <n v="4.7610000000000001"/>
    <n v="232.27205040000001"/>
    <s v="Delivery Truck"/>
    <x v="5"/>
    <s v="Home Office"/>
    <x v="0"/>
    <x v="15"/>
    <s v="Jumbo Box"/>
    <d v="2012-03-09T00:00:00"/>
  </r>
  <r>
    <n v="16641"/>
    <x v="658"/>
    <x v="4"/>
    <s v="High"/>
    <n v="33"/>
    <n v="36.641454545454543"/>
    <n v="1209.1679999999999"/>
    <n v="46.59"/>
    <n v="1255.7579999999998"/>
    <n v="4.7610000000000001"/>
    <n v="57.568488479999999"/>
    <s v="Delivery Truck"/>
    <x v="3"/>
    <s v="Home Office"/>
    <x v="0"/>
    <x v="9"/>
    <s v="Jumbo Box"/>
    <d v="2010-05-11T00:00:00"/>
  </r>
  <r>
    <n v="47749"/>
    <x v="973"/>
    <x v="0"/>
    <s v="Medium"/>
    <n v="46"/>
    <n v="8.6865217391304341"/>
    <n v="399.58"/>
    <n v="7.77"/>
    <n v="407.34999999999997"/>
    <n v="3.5455000000000001"/>
    <n v="14.167108900000001"/>
    <s v="Regular Air"/>
    <x v="2"/>
    <s v="Small Business"/>
    <x v="2"/>
    <x v="7"/>
    <s v="Small Pack"/>
    <d v="2010-03-16T00:00:00"/>
  </r>
  <r>
    <n v="5989"/>
    <x v="974"/>
    <x v="7"/>
    <s v="Medium"/>
    <n v="6"/>
    <n v="25.91333333333333"/>
    <n v="155.47999999999999"/>
    <n v="5.37"/>
    <n v="160.85"/>
    <n v="3.5455000000000001"/>
    <n v="5.5125433999999993"/>
    <s v="Regular Air"/>
    <x v="3"/>
    <s v="Corporate"/>
    <x v="2"/>
    <x v="16"/>
    <s v="Medium Box"/>
    <d v="2011-10-16T00:00:00"/>
  </r>
  <r>
    <n v="41728"/>
    <x v="965"/>
    <x v="10"/>
    <s v="High"/>
    <n v="10"/>
    <n v="254.958"/>
    <n v="2549.58"/>
    <n v="62.94"/>
    <n v="2612.52"/>
    <n v="4.7610000000000001"/>
    <n v="121.38550380000001"/>
    <s v="Delivery Truck"/>
    <x v="1"/>
    <s v="Corporate"/>
    <x v="0"/>
    <x v="3"/>
    <s v="Jumbo Drum"/>
    <d v="2009-10-01T00:00:00"/>
  </r>
  <r>
    <n v="59779"/>
    <x v="975"/>
    <x v="4"/>
    <s v="Low"/>
    <n v="30"/>
    <n v="119.17433333333334"/>
    <n v="3575.23"/>
    <n v="30"/>
    <n v="3605.23"/>
    <n v="4.7610000000000001"/>
    <n v="170.21670030000001"/>
    <s v="Delivery Truck"/>
    <x v="6"/>
    <s v="Corporate"/>
    <x v="0"/>
    <x v="3"/>
    <s v="Jumbo Drum"/>
    <d v="2009-05-24T00:00:00"/>
  </r>
  <r>
    <n v="6050"/>
    <x v="168"/>
    <x v="0"/>
    <s v="Low"/>
    <n v="47"/>
    <n v="203.71957446808511"/>
    <n v="9574.82"/>
    <n v="69"/>
    <n v="9643.82"/>
    <n v="4.7610000000000001"/>
    <n v="455.85718020000002"/>
    <s v="Regular Air"/>
    <x v="4"/>
    <s v="Small Business"/>
    <x v="0"/>
    <x v="9"/>
    <s v="Large Box"/>
    <d v="2010-04-02T00:00:00"/>
  </r>
  <r>
    <n v="13607"/>
    <x v="645"/>
    <x v="6"/>
    <s v="Critical"/>
    <n v="37"/>
    <n v="2.9702702702702704"/>
    <n v="109.9"/>
    <n v="0.5"/>
    <n v="110.4"/>
    <n v="3.5455000000000001"/>
    <n v="3.8965045000000003"/>
    <s v="Express Air"/>
    <x v="5"/>
    <s v="Small Business"/>
    <x v="2"/>
    <x v="13"/>
    <s v="Small Box"/>
    <d v="2010-11-19T00:00:00"/>
  </r>
  <r>
    <n v="47974"/>
    <x v="976"/>
    <x v="8"/>
    <s v="Medium"/>
    <n v="6"/>
    <n v="3.0033333333333334"/>
    <n v="18.02"/>
    <n v="1.34"/>
    <n v="19.36"/>
    <n v="3.5455000000000001"/>
    <n v="0.63889910000000005"/>
    <s v="Regular Air"/>
    <x v="5"/>
    <s v="Corporate"/>
    <x v="2"/>
    <x v="2"/>
    <s v="Wrap Bag"/>
    <d v="2009-09-02T00:00:00"/>
  </r>
  <r>
    <n v="17862"/>
    <x v="179"/>
    <x v="4"/>
    <s v="Not Specified"/>
    <n v="31"/>
    <n v="2.1896774193548385"/>
    <n v="67.88"/>
    <n v="0.7"/>
    <n v="68.58"/>
    <n v="3.5455000000000001"/>
    <n v="2.4066853999999998"/>
    <s v="Express Air"/>
    <x v="6"/>
    <s v="Corporate"/>
    <x v="2"/>
    <x v="2"/>
    <s v="Wrap Bag"/>
    <d v="2012-05-09T00:00:00"/>
  </r>
  <r>
    <n v="1444"/>
    <x v="327"/>
    <x v="2"/>
    <s v="Medium"/>
    <n v="24"/>
    <n v="17.349999999999998"/>
    <n v="416.4"/>
    <n v="4.96"/>
    <n v="421.35999999999996"/>
    <n v="3.5455000000000001"/>
    <n v="14.763461999999999"/>
    <s v="Regular Air"/>
    <x v="4"/>
    <s v="Home Office"/>
    <x v="2"/>
    <x v="10"/>
    <s v="Small Box"/>
    <d v="2009-12-07T00:00:00"/>
  </r>
  <r>
    <n v="53573"/>
    <x v="977"/>
    <x v="0"/>
    <s v="Not Specified"/>
    <n v="6"/>
    <n v="15.621666666666668"/>
    <n v="93.73"/>
    <n v="5.3"/>
    <n v="99.03"/>
    <n v="4.7610000000000001"/>
    <n v="4.4624853"/>
    <s v="Regular Air"/>
    <x v="5"/>
    <s v="Home Office"/>
    <x v="0"/>
    <x v="0"/>
    <s v="Wrap Bag"/>
    <d v="2009-03-17T00:00:00"/>
  </r>
  <r>
    <n v="97"/>
    <x v="978"/>
    <x v="3"/>
    <s v="Medium"/>
    <n v="26"/>
    <n v="2.9065384615384611"/>
    <n v="75.569999999999993"/>
    <n v="0.5"/>
    <n v="76.069999999999993"/>
    <n v="3.5455000000000001"/>
    <n v="2.6793343499999995"/>
    <s v="Regular Air"/>
    <x v="3"/>
    <s v="Consumer"/>
    <x v="2"/>
    <x v="13"/>
    <s v="Small Box"/>
    <d v="2010-01-29T00:00:00"/>
  </r>
  <r>
    <n v="11495"/>
    <x v="487"/>
    <x v="1"/>
    <s v="High"/>
    <n v="6"/>
    <n v="160.94833333333335"/>
    <n v="965.69"/>
    <n v="43.75"/>
    <n v="1009.44"/>
    <n v="4.7610000000000001"/>
    <n v="45.976500899999998"/>
    <s v="Delivery Truck"/>
    <x v="2"/>
    <s v="Corporate"/>
    <x v="0"/>
    <x v="9"/>
    <s v="Jumbo Box"/>
    <d v="2011-07-05T00:00:00"/>
  </r>
  <r>
    <n v="4422"/>
    <x v="526"/>
    <x v="4"/>
    <s v="Medium"/>
    <n v="17"/>
    <n v="22.947647058823531"/>
    <n v="390.11"/>
    <n v="8.99"/>
    <n v="399.1"/>
    <n v="3.5455000000000001"/>
    <n v="13.831350050000001"/>
    <s v="Regular Air"/>
    <x v="0"/>
    <s v="Consumer"/>
    <x v="2"/>
    <x v="2"/>
    <s v="Small Pack"/>
    <d v="2011-05-21T00:00:00"/>
  </r>
  <r>
    <n v="13346"/>
    <x v="107"/>
    <x v="6"/>
    <s v="Low"/>
    <n v="44"/>
    <n v="6.0986363636363627"/>
    <n v="268.33999999999997"/>
    <n v="8.8800000000000008"/>
    <n v="277.21999999999997"/>
    <n v="3.5455000000000001"/>
    <n v="9.5139946999999996"/>
    <s v="Regular Air"/>
    <x v="2"/>
    <s v="Corporate"/>
    <x v="2"/>
    <x v="5"/>
    <s v="Small Box"/>
    <d v="2012-11-20T00:00:00"/>
  </r>
  <r>
    <n v="28769"/>
    <x v="389"/>
    <x v="8"/>
    <s v="Low"/>
    <n v="6"/>
    <n v="32.625"/>
    <n v="195.75"/>
    <n v="1.99"/>
    <n v="197.74"/>
    <n v="5.3265000000000002"/>
    <n v="10.426623750000001"/>
    <s v="Regular Air"/>
    <x v="8"/>
    <s v="Consumer"/>
    <x v="1"/>
    <x v="4"/>
    <s v="Small Pack"/>
    <d v="2010-08-28T00:00:00"/>
  </r>
  <r>
    <n v="4516"/>
    <x v="979"/>
    <x v="0"/>
    <s v="Medium"/>
    <n v="42"/>
    <n v="7.0185714285714278"/>
    <n v="294.77999999999997"/>
    <n v="6.93"/>
    <n v="301.70999999999998"/>
    <n v="3.5455000000000001"/>
    <n v="10.451424899999999"/>
    <s v="Regular Air"/>
    <x v="8"/>
    <s v="Small Business"/>
    <x v="2"/>
    <x v="5"/>
    <s v="Small Box"/>
    <d v="2009-03-29T00:00:00"/>
  </r>
  <r>
    <n v="17218"/>
    <x v="500"/>
    <x v="1"/>
    <s v="Critical"/>
    <n v="32"/>
    <n v="4.9328124999999998"/>
    <n v="157.85"/>
    <n v="2.04"/>
    <n v="159.88999999999999"/>
    <n v="3.5455000000000001"/>
    <n v="5.596571749999999"/>
    <s v="Regular Air"/>
    <x v="4"/>
    <s v="Consumer"/>
    <x v="2"/>
    <x v="5"/>
    <s v="Wrap Bag"/>
    <d v="2012-07-25T00:00:00"/>
  </r>
  <r>
    <n v="31492"/>
    <x v="397"/>
    <x v="7"/>
    <s v="Critical"/>
    <n v="26"/>
    <n v="12.372307692307693"/>
    <n v="321.68"/>
    <n v="4.9800000000000004"/>
    <n v="326.66000000000003"/>
    <n v="3.5455000000000001"/>
    <n v="11.4051644"/>
    <s v="Regular Air"/>
    <x v="2"/>
    <s v="Small Business"/>
    <x v="2"/>
    <x v="16"/>
    <s v="Small Box"/>
    <d v="2010-10-17T00:00:00"/>
  </r>
  <r>
    <n v="37319"/>
    <x v="216"/>
    <x v="8"/>
    <s v="Critical"/>
    <n v="37"/>
    <n v="10.51081081081081"/>
    <n v="388.9"/>
    <n v="4.5"/>
    <n v="393.4"/>
    <n v="3.5455000000000001"/>
    <n v="13.788449499999999"/>
    <s v="Regular Air"/>
    <x v="5"/>
    <s v="Small Business"/>
    <x v="2"/>
    <x v="16"/>
    <s v="Small Box"/>
    <d v="2009-08-06T00:00:00"/>
  </r>
  <r>
    <n v="24039"/>
    <x v="788"/>
    <x v="1"/>
    <s v="Not Specified"/>
    <n v="5"/>
    <n v="39.832000000000001"/>
    <n v="199.16"/>
    <n v="1.99"/>
    <n v="201.15"/>
    <n v="5.3265000000000002"/>
    <n v="10.608257399999999"/>
    <s v="Regular Air"/>
    <x v="9"/>
    <s v="Corporate"/>
    <x v="1"/>
    <x v="4"/>
    <s v="Small Pack"/>
    <d v="2012-07-19T00:00:00"/>
  </r>
  <r>
    <n v="25348"/>
    <x v="387"/>
    <x v="4"/>
    <s v="Critical"/>
    <n v="6"/>
    <n v="57.226666666666667"/>
    <n v="343.36"/>
    <n v="13.22"/>
    <n v="356.58000000000004"/>
    <n v="3.5455000000000001"/>
    <n v="12.173828800000001"/>
    <s v="Regular Air"/>
    <x v="8"/>
    <s v="Small Business"/>
    <x v="2"/>
    <x v="16"/>
    <s v="Small Box"/>
    <d v="2012-05-11T00:00:00"/>
  </r>
  <r>
    <n v="20134"/>
    <x v="914"/>
    <x v="0"/>
    <s v="Low"/>
    <n v="26"/>
    <n v="22.444615384615382"/>
    <n v="583.55999999999995"/>
    <n v="6.5"/>
    <n v="590.05999999999995"/>
    <n v="5.3265000000000002"/>
    <n v="31.083323399999998"/>
    <s v="Regular Air"/>
    <x v="1"/>
    <s v="Corporate"/>
    <x v="1"/>
    <x v="4"/>
    <s v="Small Box"/>
    <d v="2011-03-16T00:00:00"/>
  </r>
  <r>
    <n v="51365"/>
    <x v="24"/>
    <x v="8"/>
    <s v="High"/>
    <n v="35"/>
    <n v="5.5779999999999994"/>
    <n v="195.23"/>
    <n v="5.57"/>
    <n v="200.79999999999998"/>
    <n v="4.7610000000000001"/>
    <n v="9.2949003000000001"/>
    <s v="Regular Air"/>
    <x v="8"/>
    <s v="Corporate"/>
    <x v="0"/>
    <x v="0"/>
    <s v="Small Box"/>
    <d v="2012-08-09T00:00:00"/>
  </r>
  <r>
    <n v="23847"/>
    <x v="42"/>
    <x v="6"/>
    <s v="Not Specified"/>
    <n v="7"/>
    <n v="182.66378571428572"/>
    <n v="1278.6465000000001"/>
    <n v="4.2"/>
    <n v="1282.8465000000001"/>
    <n v="5.3265000000000002"/>
    <n v="68.107105822500003"/>
    <s v="Regular Air"/>
    <x v="1"/>
    <s v="Home Office"/>
    <x v="1"/>
    <x v="1"/>
    <s v="Small Box"/>
    <d v="2012-11-11T00:00:00"/>
  </r>
  <r>
    <n v="43104"/>
    <x v="268"/>
    <x v="7"/>
    <s v="High"/>
    <n v="50"/>
    <n v="92.970400000000012"/>
    <n v="4648.5200000000004"/>
    <n v="14"/>
    <n v="4662.5200000000004"/>
    <n v="5.3265000000000002"/>
    <n v="247.60341780000002"/>
    <s v="Delivery Truck"/>
    <x v="5"/>
    <s v="Small Business"/>
    <x v="1"/>
    <x v="11"/>
    <s v="Jumbo Drum"/>
    <d v="2012-10-31T00:00:00"/>
  </r>
  <r>
    <n v="54886"/>
    <x v="680"/>
    <x v="8"/>
    <s v="Critical"/>
    <n v="39"/>
    <n v="10.767948717948718"/>
    <n v="419.95"/>
    <n v="5.16"/>
    <n v="425.11"/>
    <n v="4.7610000000000001"/>
    <n v="19.993819500000001"/>
    <s v="Regular Air"/>
    <x v="0"/>
    <s v="Small Business"/>
    <x v="0"/>
    <x v="0"/>
    <s v="Small Box"/>
    <d v="2012-08-05T00:00:00"/>
  </r>
  <r>
    <n v="29158"/>
    <x v="60"/>
    <x v="7"/>
    <s v="High"/>
    <n v="12"/>
    <n v="188.89166666666665"/>
    <n v="2266.6999999999998"/>
    <n v="23.76"/>
    <n v="2290.46"/>
    <n v="4.7610000000000001"/>
    <n v="107.91758699999998"/>
    <s v="Delivery Truck"/>
    <x v="0"/>
    <s v="Home Office"/>
    <x v="0"/>
    <x v="3"/>
    <s v="Jumbo Drum"/>
    <d v="2011-10-21T00:00:00"/>
  </r>
  <r>
    <n v="15075"/>
    <x v="745"/>
    <x v="7"/>
    <s v="Medium"/>
    <n v="10"/>
    <n v="5.484"/>
    <n v="54.84"/>
    <n v="5.14"/>
    <n v="59.980000000000004"/>
    <n v="5.3265000000000002"/>
    <n v="2.9210526000000003"/>
    <s v="Regular Air"/>
    <x v="8"/>
    <s v="Consumer"/>
    <x v="1"/>
    <x v="4"/>
    <s v="Small Pack"/>
    <d v="2009-10-06T00:00:00"/>
  </r>
  <r>
    <n v="7169"/>
    <x v="980"/>
    <x v="0"/>
    <s v="Medium"/>
    <n v="30"/>
    <n v="52.686683333333335"/>
    <n v="1580.6005"/>
    <n v="2.79"/>
    <n v="1583.3905"/>
    <n v="5.3265000000000002"/>
    <n v="84.190685632500006"/>
    <s v="Regular Air"/>
    <x v="0"/>
    <s v="Corporate"/>
    <x v="1"/>
    <x v="1"/>
    <s v="Small Box"/>
    <d v="2010-03-28T00:00:00"/>
  </r>
  <r>
    <n v="4706"/>
    <x v="981"/>
    <x v="2"/>
    <s v="Not Specified"/>
    <n v="30"/>
    <n v="70.556666666666658"/>
    <n v="2116.6999999999998"/>
    <n v="19.989999999999998"/>
    <n v="2136.6899999999996"/>
    <n v="3.5455000000000001"/>
    <n v="75.047598499999992"/>
    <s v="Regular Air"/>
    <x v="3"/>
    <s v="Small Business"/>
    <x v="2"/>
    <x v="6"/>
    <s v="Small Box"/>
    <d v="2012-12-30T00:00:00"/>
  </r>
  <r>
    <n v="48609"/>
    <x v="703"/>
    <x v="9"/>
    <s v="High"/>
    <n v="5"/>
    <n v="37.299999999999997"/>
    <n v="186.5"/>
    <n v="4.2699999999999996"/>
    <n v="190.77"/>
    <n v="3.5455000000000001"/>
    <n v="6.6123575000000008"/>
    <s v="Express Air"/>
    <x v="10"/>
    <s v="Corporate"/>
    <x v="2"/>
    <x v="2"/>
    <s v="Wrap Bag"/>
    <d v="2010-02-25T00:00:00"/>
  </r>
  <r>
    <n v="53894"/>
    <x v="262"/>
    <x v="1"/>
    <s v="Critical"/>
    <n v="47"/>
    <n v="14.713191489361702"/>
    <n v="691.52"/>
    <n v="5.3"/>
    <n v="696.81999999999994"/>
    <n v="4.7610000000000001"/>
    <n v="32.923267199999998"/>
    <s v="Regular Air"/>
    <x v="9"/>
    <s v="Consumer"/>
    <x v="0"/>
    <x v="0"/>
    <s v="Wrap Bag"/>
    <d v="2009-07-08T00:00:00"/>
  </r>
  <r>
    <n v="51777"/>
    <x v="982"/>
    <x v="9"/>
    <s v="Medium"/>
    <n v="4"/>
    <n v="866.49249999999995"/>
    <n v="3465.97"/>
    <n v="19.989999999999998"/>
    <n v="3485.9599999999996"/>
    <n v="3.5455000000000001"/>
    <n v="122.88596635"/>
    <s v="Regular Air"/>
    <x v="8"/>
    <s v="Small Business"/>
    <x v="2"/>
    <x v="6"/>
    <s v="Small Box"/>
    <d v="2011-02-20T00:00:00"/>
  </r>
  <r>
    <n v="483"/>
    <x v="54"/>
    <x v="1"/>
    <s v="High"/>
    <n v="30"/>
    <n v="165.52531666666667"/>
    <n v="4965.7595000000001"/>
    <n v="3.99"/>
    <n v="4969.7494999999999"/>
    <n v="5.3265000000000002"/>
    <n v="264.50117976750005"/>
    <s v="Regular Air"/>
    <x v="11"/>
    <s v="Corporate"/>
    <x v="1"/>
    <x v="1"/>
    <s v="Small Box"/>
    <d v="2011-07-12T00:00:00"/>
  </r>
  <r>
    <n v="43045"/>
    <x v="983"/>
    <x v="5"/>
    <s v="Medium"/>
    <n v="12"/>
    <n v="34.869999999999997"/>
    <n v="418.44"/>
    <n v="45.51"/>
    <n v="463.95"/>
    <n v="4.7610000000000001"/>
    <n v="19.921928399999999"/>
    <s v="Delivery Truck"/>
    <x v="6"/>
    <s v="Corporate"/>
    <x v="0"/>
    <x v="9"/>
    <s v="Jumbo Box"/>
    <d v="2012-06-14T00:00:00"/>
  </r>
  <r>
    <n v="34976"/>
    <x v="125"/>
    <x v="6"/>
    <s v="Medium"/>
    <n v="45"/>
    <n v="99.444444444444443"/>
    <n v="4475"/>
    <n v="74.349999999999994"/>
    <n v="4549.3500000000004"/>
    <n v="4.7610000000000001"/>
    <n v="213.05475000000001"/>
    <s v="Delivery Truck"/>
    <x v="5"/>
    <s v="Home Office"/>
    <x v="0"/>
    <x v="3"/>
    <s v="Jumbo Drum"/>
    <d v="2012-11-26T00:00:00"/>
  </r>
  <r>
    <n v="21222"/>
    <x v="571"/>
    <x v="9"/>
    <s v="Not Specified"/>
    <n v="36"/>
    <n v="5.0386111111111109"/>
    <n v="181.39"/>
    <n v="3.63"/>
    <n v="185.01999999999998"/>
    <n v="4.7610000000000001"/>
    <n v="8.6359778999999985"/>
    <s v="Regular Air"/>
    <x v="0"/>
    <s v="Home Office"/>
    <x v="0"/>
    <x v="0"/>
    <s v="Wrap Bag"/>
    <d v="2009-02-05T00:00:00"/>
  </r>
  <r>
    <n v="34657"/>
    <x v="308"/>
    <x v="4"/>
    <s v="Low"/>
    <n v="46"/>
    <n v="30.364130434782609"/>
    <n v="1396.75"/>
    <n v="19.510000000000002"/>
    <n v="1416.26"/>
    <n v="3.5455000000000001"/>
    <n v="49.52177125"/>
    <s v="Express Air"/>
    <x v="4"/>
    <s v="Corporate"/>
    <x v="2"/>
    <x v="12"/>
    <s v="Small Box"/>
    <d v="2010-05-14T00:00:00"/>
  </r>
  <r>
    <n v="42529"/>
    <x v="565"/>
    <x v="7"/>
    <s v="Low"/>
    <n v="48"/>
    <n v="62.436041666666661"/>
    <n v="2996.93"/>
    <n v="3.5"/>
    <n v="3000.43"/>
    <n v="3.5455000000000001"/>
    <n v="106.25615314999999"/>
    <s v="Regular Air"/>
    <x v="4"/>
    <s v="Small Business"/>
    <x v="2"/>
    <x v="16"/>
    <s v="Small Box"/>
    <d v="2010-10-14T00:00:00"/>
  </r>
  <r>
    <n v="1985"/>
    <x v="924"/>
    <x v="10"/>
    <s v="Not Specified"/>
    <n v="1"/>
    <n v="11.35"/>
    <n v="11.35"/>
    <n v="5.67"/>
    <n v="17.02"/>
    <n v="3.5455000000000001"/>
    <n v="0.40241424999999997"/>
    <s v="Regular Air"/>
    <x v="4"/>
    <s v="Home Office"/>
    <x v="2"/>
    <x v="5"/>
    <s v="Small Box"/>
    <d v="2009-09-03T00:00:00"/>
  </r>
  <r>
    <n v="20261"/>
    <x v="530"/>
    <x v="4"/>
    <s v="Medium"/>
    <n v="21"/>
    <n v="59.973976190476193"/>
    <n v="1259.4535000000001"/>
    <n v="8.99"/>
    <n v="1268.4435000000001"/>
    <n v="5.3265000000000002"/>
    <n v="67.08479067750001"/>
    <s v="Express Air"/>
    <x v="1"/>
    <s v="Small Business"/>
    <x v="1"/>
    <x v="1"/>
    <s v="Small Box"/>
    <d v="2009-05-21T00:00:00"/>
  </r>
  <r>
    <n v="29127"/>
    <x v="984"/>
    <x v="0"/>
    <s v="Critical"/>
    <n v="18"/>
    <n v="1.7294444444444443"/>
    <n v="31.13"/>
    <n v="1"/>
    <n v="32.129999999999995"/>
    <n v="3.5455000000000001"/>
    <n v="1.1037141500000001"/>
    <s v="Regular Air"/>
    <x v="8"/>
    <s v="Consumer"/>
    <x v="2"/>
    <x v="2"/>
    <s v="Wrap Bag"/>
    <d v="2009-04-02T00:00:00"/>
  </r>
  <r>
    <n v="10567"/>
    <x v="985"/>
    <x v="0"/>
    <s v="High"/>
    <n v="10"/>
    <n v="111.10080000000001"/>
    <n v="1111.008"/>
    <n v="43.75"/>
    <n v="1154.758"/>
    <n v="4.7610000000000001"/>
    <n v="52.895090880000005"/>
    <s v="Delivery Truck"/>
    <x v="6"/>
    <s v="Home Office"/>
    <x v="0"/>
    <x v="9"/>
    <s v="Jumbo Box"/>
    <d v="2012-03-30T00:00:00"/>
  </r>
  <r>
    <n v="7427"/>
    <x v="2"/>
    <x v="2"/>
    <s v="Not Specified"/>
    <n v="47"/>
    <n v="340.47425531914894"/>
    <n v="16002.29"/>
    <n v="19.989999999999998"/>
    <n v="16022.28"/>
    <n v="3.5455000000000001"/>
    <n v="567.36119195000003"/>
    <s v="Regular Air"/>
    <x v="0"/>
    <s v="Corporate"/>
    <x v="2"/>
    <x v="16"/>
    <s v="Small Box"/>
    <d v="2012-12-15T00:00:00"/>
  </r>
  <r>
    <n v="53477"/>
    <x v="140"/>
    <x v="4"/>
    <s v="High"/>
    <n v="27"/>
    <n v="302.29370370370373"/>
    <n v="8161.93"/>
    <n v="64.73"/>
    <n v="8226.66"/>
    <n v="4.7610000000000001"/>
    <n v="388.58948730000003"/>
    <s v="Delivery Truck"/>
    <x v="8"/>
    <s v="Corporate"/>
    <x v="0"/>
    <x v="3"/>
    <s v="Jumbo Drum"/>
    <d v="2012-05-06T00:00:00"/>
  </r>
  <r>
    <n v="5830"/>
    <x v="986"/>
    <x v="0"/>
    <s v="Medium"/>
    <n v="49"/>
    <n v="41.064081632653064"/>
    <n v="2012.14"/>
    <n v="14.45"/>
    <n v="2026.5900000000001"/>
    <n v="4.7610000000000001"/>
    <n v="95.797985400000016"/>
    <s v="Regular Air"/>
    <x v="9"/>
    <s v="Corporate"/>
    <x v="0"/>
    <x v="0"/>
    <s v="Large Box"/>
    <d v="2010-03-25T00:00:00"/>
  </r>
  <r>
    <n v="10981"/>
    <x v="435"/>
    <x v="4"/>
    <s v="High"/>
    <n v="41"/>
    <n v="1.7892682926829269"/>
    <n v="73.36"/>
    <n v="2.58"/>
    <n v="75.94"/>
    <n v="3.5455000000000001"/>
    <n v="2.6009788000000005"/>
    <s v="Regular Air"/>
    <x v="5"/>
    <s v="Home Office"/>
    <x v="2"/>
    <x v="14"/>
    <s v="Wrap Bag"/>
    <d v="2010-05-16T00:00:00"/>
  </r>
  <r>
    <n v="14983"/>
    <x v="987"/>
    <x v="9"/>
    <s v="High"/>
    <n v="18"/>
    <n v="167.52744444444446"/>
    <n v="3015.4940000000001"/>
    <n v="8.99"/>
    <n v="3024.4839999999999"/>
    <n v="5.3265000000000002"/>
    <n v="160.62028791"/>
    <s v="Regular Air"/>
    <x v="6"/>
    <s v="Consumer"/>
    <x v="1"/>
    <x v="1"/>
    <s v="Small Box"/>
    <d v="2009-02-12T00:00:00"/>
  </r>
  <r>
    <n v="43170"/>
    <x v="400"/>
    <x v="4"/>
    <s v="Low"/>
    <n v="40"/>
    <n v="32.646249999999995"/>
    <n v="1305.8499999999999"/>
    <n v="17.079999999999998"/>
    <n v="1322.9299999999998"/>
    <n v="3.5455000000000001"/>
    <n v="46.298911749999995"/>
    <s v="Regular Air"/>
    <x v="0"/>
    <s v="Small Business"/>
    <x v="2"/>
    <x v="5"/>
    <s v="Small Box"/>
    <d v="2010-05-17T00:00:00"/>
  </r>
  <r>
    <n v="48709"/>
    <x v="988"/>
    <x v="8"/>
    <s v="High"/>
    <n v="17"/>
    <n v="2.7717647058823527"/>
    <n v="47.12"/>
    <n v="4.28"/>
    <n v="51.4"/>
    <n v="3.5455000000000001"/>
    <n v="1.6706396000000001"/>
    <s v="Regular Air"/>
    <x v="0"/>
    <s v="Corporate"/>
    <x v="2"/>
    <x v="2"/>
    <s v="Wrap Bag"/>
    <d v="2011-08-30T00:00:00"/>
  </r>
  <r>
    <n v="31040"/>
    <x v="629"/>
    <x v="10"/>
    <s v="Not Specified"/>
    <n v="23"/>
    <n v="37.955217391304352"/>
    <n v="872.97"/>
    <n v="4"/>
    <n v="876.97"/>
    <n v="5.3265000000000002"/>
    <n v="46.498747049999999"/>
    <s v="Regular Air"/>
    <x v="4"/>
    <s v="Corporate"/>
    <x v="1"/>
    <x v="4"/>
    <s v="Small Box"/>
    <d v="2010-09-16T00:00:00"/>
  </r>
  <r>
    <n v="20384"/>
    <x v="804"/>
    <x v="7"/>
    <s v="Low"/>
    <n v="32"/>
    <n v="215.70343750000001"/>
    <n v="6902.51"/>
    <n v="110.2"/>
    <n v="7012.71"/>
    <n v="4.7610000000000001"/>
    <n v="328.62850109999999"/>
    <s v="Delivery Truck"/>
    <x v="4"/>
    <s v="Corporate"/>
    <x v="0"/>
    <x v="9"/>
    <s v="Jumbo Box"/>
    <d v="2011-10-29T00:00:00"/>
  </r>
  <r>
    <n v="15106"/>
    <x v="736"/>
    <x v="3"/>
    <s v="Not Specified"/>
    <n v="39"/>
    <n v="138.54794871794871"/>
    <n v="5403.37"/>
    <n v="17.850000000000001"/>
    <n v="5421.22"/>
    <n v="5.3265000000000002"/>
    <n v="287.81050305000002"/>
    <s v="Delivery Truck"/>
    <x v="2"/>
    <s v="Home Office"/>
    <x v="1"/>
    <x v="11"/>
    <s v="Jumbo Drum"/>
    <d v="2011-01-27T00:00:00"/>
  </r>
  <r>
    <n v="16932"/>
    <x v="75"/>
    <x v="11"/>
    <s v="Critical"/>
    <n v="20"/>
    <n v="6.3579999999999997"/>
    <n v="127.16"/>
    <n v="1.56"/>
    <n v="128.72"/>
    <n v="3.5455000000000001"/>
    <n v="4.5084577999999995"/>
    <s v="Regular Air"/>
    <x v="2"/>
    <s v="Consumer"/>
    <x v="2"/>
    <x v="2"/>
    <s v="Wrap Bag"/>
    <d v="2010-04-15T00:00:00"/>
  </r>
  <r>
    <n v="12451"/>
    <x v="970"/>
    <x v="11"/>
    <s v="Low"/>
    <n v="26"/>
    <n v="140.85230769230768"/>
    <n v="3662.16"/>
    <n v="54.74"/>
    <n v="3716.8999999999996"/>
    <n v="4.7610000000000001"/>
    <n v="174.35543760000002"/>
    <s v="Delivery Truck"/>
    <x v="8"/>
    <s v="Small Business"/>
    <x v="0"/>
    <x v="15"/>
    <s v="Jumbo Box"/>
    <d v="2010-04-21T00:00:00"/>
  </r>
  <r>
    <n v="28259"/>
    <x v="440"/>
    <x v="6"/>
    <s v="High"/>
    <n v="22"/>
    <n v="11.32909090909091"/>
    <n v="249.24"/>
    <n v="6.5"/>
    <n v="255.74"/>
    <n v="5.3265000000000002"/>
    <n v="13.275768600000001"/>
    <s v="Regular Air"/>
    <x v="8"/>
    <s v="Consumer"/>
    <x v="1"/>
    <x v="4"/>
    <s v="Small Box"/>
    <d v="2009-11-06T00:00:00"/>
  </r>
  <r>
    <n v="52576"/>
    <x v="979"/>
    <x v="0"/>
    <s v="Low"/>
    <n v="10"/>
    <n v="95.817999999999998"/>
    <n v="958.18"/>
    <n v="14"/>
    <n v="972.18"/>
    <n v="5.3265000000000002"/>
    <n v="51.037457699999997"/>
    <s v="Delivery Truck"/>
    <x v="10"/>
    <s v="Home Office"/>
    <x v="1"/>
    <x v="11"/>
    <s v="Jumbo Drum"/>
    <d v="2009-03-28T00:00:00"/>
  </r>
  <r>
    <n v="52195"/>
    <x v="539"/>
    <x v="7"/>
    <s v="Not Specified"/>
    <n v="19"/>
    <n v="14.052631578947368"/>
    <n v="267"/>
    <n v="7.17"/>
    <n v="274.17"/>
    <n v="3.5455000000000001"/>
    <n v="9.4664850000000005"/>
    <s v="Regular Air"/>
    <x v="9"/>
    <s v="Small Business"/>
    <x v="2"/>
    <x v="6"/>
    <s v="Small Box"/>
    <d v="2011-10-27T00:00:00"/>
  </r>
  <r>
    <n v="48416"/>
    <x v="989"/>
    <x v="1"/>
    <s v="Not Specified"/>
    <n v="23"/>
    <n v="7.2895652173913046"/>
    <n v="167.66"/>
    <n v="4.91"/>
    <n v="172.57"/>
    <n v="3.5455000000000001"/>
    <n v="5.9443853000000004"/>
    <s v="Regular Air"/>
    <x v="5"/>
    <s v="Small Business"/>
    <x v="2"/>
    <x v="5"/>
    <s v="Small Box"/>
    <d v="2009-07-08T00:00:00"/>
  </r>
  <r>
    <n v="48164"/>
    <x v="903"/>
    <x v="7"/>
    <s v="High"/>
    <n v="33"/>
    <n v="2.8603030303030303"/>
    <n v="94.39"/>
    <n v="0.7"/>
    <n v="95.09"/>
    <n v="3.5455000000000001"/>
    <n v="3.34659745"/>
    <s v="Regular Air"/>
    <x v="1"/>
    <s v="Small Business"/>
    <x v="2"/>
    <x v="2"/>
    <s v="Wrap Bag"/>
    <d v="2011-10-31T00:00:00"/>
  </r>
  <r>
    <n v="23232"/>
    <x v="771"/>
    <x v="11"/>
    <s v="High"/>
    <n v="20"/>
    <n v="7.0155000000000003"/>
    <n v="140.31"/>
    <n v="8.74"/>
    <n v="149.05000000000001"/>
    <n v="3.5455000000000001"/>
    <n v="4.9746910500000006"/>
    <s v="Regular Air"/>
    <x v="8"/>
    <s v="Home Office"/>
    <x v="2"/>
    <x v="5"/>
    <s v="Small Box"/>
    <d v="2010-04-16T00:00:00"/>
  </r>
  <r>
    <n v="6272"/>
    <x v="59"/>
    <x v="9"/>
    <s v="High"/>
    <n v="31"/>
    <n v="104.28"/>
    <n v="3232.68"/>
    <n v="13.99"/>
    <n v="3246.6699999999996"/>
    <n v="4.7610000000000001"/>
    <n v="153.90789480000001"/>
    <s v="Regular Air"/>
    <x v="6"/>
    <s v="Corporate"/>
    <x v="0"/>
    <x v="0"/>
    <s v="Medium Box"/>
    <d v="2010-03-01T00:00:00"/>
  </r>
  <r>
    <n v="4199"/>
    <x v="665"/>
    <x v="9"/>
    <s v="Critical"/>
    <n v="43"/>
    <n v="14.876976744186047"/>
    <n v="639.71"/>
    <n v="5.3"/>
    <n v="645.01"/>
    <n v="4.7610000000000001"/>
    <n v="30.456593100000006"/>
    <s v="Express Air"/>
    <x v="5"/>
    <s v="Corporate"/>
    <x v="0"/>
    <x v="0"/>
    <s v="Wrap Bag"/>
    <d v="2012-02-13T00:00:00"/>
  </r>
  <r>
    <n v="46307"/>
    <x v="12"/>
    <x v="9"/>
    <s v="Medium"/>
    <n v="27"/>
    <n v="45.102592592592593"/>
    <n v="1217.77"/>
    <n v="6.22"/>
    <n v="1223.99"/>
    <n v="3.5455000000000001"/>
    <n v="43.176035349999999"/>
    <s v="Regular Air"/>
    <x v="1"/>
    <s v="Consumer"/>
    <x v="2"/>
    <x v="10"/>
    <s v="Small Box"/>
    <d v="2011-02-09T00:00:00"/>
  </r>
  <r>
    <n v="50945"/>
    <x v="576"/>
    <x v="3"/>
    <s v="Critical"/>
    <n v="27"/>
    <n v="30.891203703703702"/>
    <n v="834.0625"/>
    <n v="1.25"/>
    <n v="835.3125"/>
    <n v="5.3265000000000002"/>
    <n v="44.426339062499999"/>
    <s v="Regular Air"/>
    <x v="9"/>
    <s v="Home Office"/>
    <x v="1"/>
    <x v="1"/>
    <s v="Small Pack"/>
    <d v="2011-01-09T00:00:00"/>
  </r>
  <r>
    <n v="995"/>
    <x v="990"/>
    <x v="4"/>
    <s v="Medium"/>
    <n v="46"/>
    <n v="39.467173913043482"/>
    <n v="1815.49"/>
    <n v="3.04"/>
    <n v="1818.53"/>
    <n v="4.7610000000000001"/>
    <n v="86.435478899999993"/>
    <s v="Regular Air"/>
    <x v="11"/>
    <s v="Home Office"/>
    <x v="0"/>
    <x v="0"/>
    <s v="Wrap Bag"/>
    <d v="2011-05-31T00:00:00"/>
  </r>
  <r>
    <n v="47168"/>
    <x v="668"/>
    <x v="5"/>
    <s v="Not Specified"/>
    <n v="24"/>
    <n v="121.70125"/>
    <n v="2920.83"/>
    <n v="14"/>
    <n v="2934.83"/>
    <n v="5.3265000000000002"/>
    <n v="155.57800994999999"/>
    <s v="Delivery Truck"/>
    <x v="1"/>
    <s v="Corporate"/>
    <x v="1"/>
    <x v="11"/>
    <s v="Jumbo Drum"/>
    <d v="2009-06-22T00:00:00"/>
  </r>
  <r>
    <n v="43875"/>
    <x v="873"/>
    <x v="2"/>
    <s v="Critical"/>
    <n v="16"/>
    <n v="174.68774999999999"/>
    <n v="2795.0039999999999"/>
    <n v="8.99"/>
    <n v="2803.9939999999997"/>
    <n v="5.3265000000000002"/>
    <n v="148.87588805999999"/>
    <s v="Regular Air"/>
    <x v="1"/>
    <s v="Corporate"/>
    <x v="1"/>
    <x v="1"/>
    <s v="Small Box"/>
    <d v="2011-12-08T00:00:00"/>
  </r>
  <r>
    <n v="21539"/>
    <x v="707"/>
    <x v="1"/>
    <s v="Medium"/>
    <n v="18"/>
    <n v="21.562777777777779"/>
    <n v="388.13"/>
    <n v="8.32"/>
    <n v="396.45"/>
    <n v="3.5455000000000001"/>
    <n v="13.761149150000001"/>
    <s v="Regular Air"/>
    <x v="3"/>
    <s v="Consumer"/>
    <x v="2"/>
    <x v="5"/>
    <s v="Wrap Bag"/>
    <d v="2010-07-10T00:00:00"/>
  </r>
  <r>
    <n v="1542"/>
    <x v="629"/>
    <x v="10"/>
    <s v="Medium"/>
    <n v="13"/>
    <n v="34.46153846153846"/>
    <n v="448"/>
    <n v="6.31"/>
    <n v="454.31"/>
    <n v="3.5455000000000001"/>
    <n v="15.883839999999999"/>
    <s v="Regular Air"/>
    <x v="8"/>
    <s v="Consumer"/>
    <x v="2"/>
    <x v="10"/>
    <s v="Small Box"/>
    <d v="2010-09-16T00:00:00"/>
  </r>
  <r>
    <n v="17152"/>
    <x v="200"/>
    <x v="0"/>
    <s v="High"/>
    <n v="32"/>
    <n v="7.3890624999999996"/>
    <n v="236.45"/>
    <n v="9.69"/>
    <n v="246.14"/>
    <n v="3.5455000000000001"/>
    <n v="8.3833347499999995"/>
    <s v="Regular Air"/>
    <x v="1"/>
    <s v="Home Office"/>
    <x v="2"/>
    <x v="10"/>
    <s v="Small Box"/>
    <d v="2012-03-13T00:00:00"/>
  </r>
  <r>
    <n v="49990"/>
    <x v="455"/>
    <x v="10"/>
    <s v="Not Specified"/>
    <n v="11"/>
    <n v="468.66818181818184"/>
    <n v="5155.3500000000004"/>
    <n v="14.7"/>
    <n v="5170.05"/>
    <n v="5.3265000000000002"/>
    <n v="274.59971775000002"/>
    <s v="Delivery Truck"/>
    <x v="8"/>
    <s v="Corporate"/>
    <x v="1"/>
    <x v="11"/>
    <s v="Jumbo Drum"/>
    <d v="2009-09-05T00:00:00"/>
  </r>
  <r>
    <n v="14115"/>
    <x v="50"/>
    <x v="8"/>
    <s v="Not Specified"/>
    <n v="24"/>
    <n v="6.6158333333333337"/>
    <n v="158.78"/>
    <n v="5.41"/>
    <n v="164.19"/>
    <n v="4.7610000000000001"/>
    <n v="7.5595158000000007"/>
    <s v="Regular Air"/>
    <x v="1"/>
    <s v="Consumer"/>
    <x v="0"/>
    <x v="0"/>
    <s v="Small Box"/>
    <d v="2009-08-16T00:00:00"/>
  </r>
  <r>
    <n v="14114"/>
    <x v="679"/>
    <x v="11"/>
    <s v="Critical"/>
    <n v="41"/>
    <n v="5.9"/>
    <n v="241.9"/>
    <n v="5.92"/>
    <n v="247.82"/>
    <n v="4.7610000000000001"/>
    <n v="11.516859"/>
    <s v="Regular Air"/>
    <x v="4"/>
    <s v="Small Business"/>
    <x v="0"/>
    <x v="0"/>
    <s v="Medium Box"/>
    <d v="2009-04-06T00:00:00"/>
  </r>
  <r>
    <n v="58851"/>
    <x v="176"/>
    <x v="5"/>
    <s v="Low"/>
    <n v="14"/>
    <n v="144.82499999999999"/>
    <n v="2027.55"/>
    <n v="13.99"/>
    <n v="2041.54"/>
    <n v="5.3265000000000002"/>
    <n v="107.99745075000001"/>
    <s v="Regular Air"/>
    <x v="1"/>
    <s v="Corporate"/>
    <x v="1"/>
    <x v="11"/>
    <s v="Medium Box"/>
    <d v="2010-06-14T00:00:00"/>
  </r>
  <r>
    <n v="49767"/>
    <x v="247"/>
    <x v="6"/>
    <s v="Critical"/>
    <n v="7"/>
    <n v="7.21"/>
    <n v="50.47"/>
    <n v="7.49"/>
    <n v="57.96"/>
    <n v="3.5455000000000001"/>
    <n v="1.7894138499999999"/>
    <s v="Regular Air"/>
    <x v="5"/>
    <s v="Small Business"/>
    <x v="2"/>
    <x v="5"/>
    <s v="Small Box"/>
    <d v="2010-11-10T00:00:00"/>
  </r>
  <r>
    <n v="18244"/>
    <x v="879"/>
    <x v="9"/>
    <s v="Critical"/>
    <n v="1"/>
    <n v="172.34"/>
    <n v="172.34"/>
    <n v="24.49"/>
    <n v="196.83"/>
    <n v="4.7610000000000001"/>
    <n v="8.205107400000001"/>
    <s v="Regular Air"/>
    <x v="1"/>
    <s v="Home Office"/>
    <x v="0"/>
    <x v="3"/>
    <s v="Large Box"/>
    <d v="2011-02-13T00:00:00"/>
  </r>
  <r>
    <n v="23584"/>
    <x v="200"/>
    <x v="0"/>
    <s v="Critical"/>
    <n v="14"/>
    <n v="190.80071428571429"/>
    <n v="2671.21"/>
    <n v="15.59"/>
    <n v="2686.8"/>
    <n v="5.3265000000000002"/>
    <n v="142.28200065000001"/>
    <s v="Delivery Truck"/>
    <x v="2"/>
    <s v="Corporate"/>
    <x v="1"/>
    <x v="11"/>
    <s v="Jumbo Drum"/>
    <d v="2012-03-14T00:00:00"/>
  </r>
  <r>
    <n v="6978"/>
    <x v="991"/>
    <x v="2"/>
    <s v="High"/>
    <n v="47"/>
    <n v="7.9138297872340422"/>
    <n v="371.95"/>
    <n v="2.83"/>
    <n v="374.78"/>
    <n v="5.3265000000000002"/>
    <n v="19.811916750000002"/>
    <s v="Regular Air"/>
    <x v="0"/>
    <s v="Home Office"/>
    <x v="1"/>
    <x v="4"/>
    <s v="Small Pack"/>
    <d v="2010-12-10T00:00:00"/>
  </r>
  <r>
    <n v="31846"/>
    <x v="992"/>
    <x v="8"/>
    <s v="Critical"/>
    <n v="7"/>
    <n v="37.31"/>
    <n v="261.17"/>
    <n v="19.190000000000001"/>
    <n v="280.36"/>
    <n v="4.7610000000000001"/>
    <n v="12.434303700000001"/>
    <s v="Delivery Truck"/>
    <x v="4"/>
    <s v="Home Office"/>
    <x v="0"/>
    <x v="3"/>
    <s v="Jumbo Drum"/>
    <d v="2011-08-15T00:00:00"/>
  </r>
  <r>
    <n v="41825"/>
    <x v="20"/>
    <x v="8"/>
    <s v="Critical"/>
    <n v="50"/>
    <n v="156.34899999999999"/>
    <n v="7817.45"/>
    <n v="60.2"/>
    <n v="7877.65"/>
    <n v="4.7610000000000001"/>
    <n v="372.18879450000003"/>
    <s v="Delivery Truck"/>
    <x v="9"/>
    <s v="Consumer"/>
    <x v="0"/>
    <x v="3"/>
    <s v="Jumbo Drum"/>
    <d v="2009-08-22T00:00:00"/>
  </r>
  <r>
    <n v="1824"/>
    <x v="256"/>
    <x v="4"/>
    <s v="Critical"/>
    <n v="2"/>
    <n v="8.5299999999999994"/>
    <n v="17.059999999999999"/>
    <n v="5.29"/>
    <n v="22.349999999999998"/>
    <n v="4.7610000000000001"/>
    <n v="0.81222659999999991"/>
    <s v="Regular Air"/>
    <x v="5"/>
    <s v="Corporate"/>
    <x v="0"/>
    <x v="0"/>
    <s v="Small Box"/>
    <d v="2009-05-04T00:00:00"/>
  </r>
  <r>
    <n v="48165"/>
    <x v="993"/>
    <x v="6"/>
    <s v="High"/>
    <n v="28"/>
    <n v="7.140714285714286"/>
    <n v="199.94"/>
    <n v="9.5399999999999991"/>
    <n v="209.48"/>
    <n v="3.5455000000000001"/>
    <n v="7.0888727000000005"/>
    <s v="Regular Air"/>
    <x v="0"/>
    <s v="Small Business"/>
    <x v="2"/>
    <x v="5"/>
    <s v="Small Box"/>
    <d v="2010-11-07T00:00:00"/>
  </r>
  <r>
    <n v="22663"/>
    <x v="827"/>
    <x v="3"/>
    <s v="Low"/>
    <n v="15"/>
    <n v="479.33733333333333"/>
    <n v="7190.06"/>
    <n v="28.14"/>
    <n v="7218.2000000000007"/>
    <n v="5.3265000000000002"/>
    <n v="382.97854590000003"/>
    <s v="Delivery Truck"/>
    <x v="8"/>
    <s v="Corporate"/>
    <x v="1"/>
    <x v="11"/>
    <s v="Jumbo Drum"/>
    <d v="2012-01-16T00:00:00"/>
  </r>
  <r>
    <n v="23556"/>
    <x v="636"/>
    <x v="3"/>
    <s v="Medium"/>
    <n v="34"/>
    <n v="345.52852941176468"/>
    <n v="11747.97"/>
    <n v="19.989999999999998"/>
    <n v="11767.96"/>
    <n v="3.5455000000000001"/>
    <n v="416.52427634999998"/>
    <s v="Express Air"/>
    <x v="10"/>
    <s v="Consumer"/>
    <x v="2"/>
    <x v="16"/>
    <s v="Small Box"/>
    <d v="2011-01-10T00:00:00"/>
  </r>
  <r>
    <n v="38532"/>
    <x v="788"/>
    <x v="1"/>
    <s v="High"/>
    <n v="44"/>
    <n v="2.9140909090909091"/>
    <n v="128.22"/>
    <n v="0.7"/>
    <n v="128.91999999999999"/>
    <n v="3.5455000000000001"/>
    <n v="4.5460400999999999"/>
    <s v="Regular Air"/>
    <x v="1"/>
    <s v="Corporate"/>
    <x v="2"/>
    <x v="2"/>
    <s v="Wrap Bag"/>
    <d v="2012-07-19T00:00:00"/>
  </r>
  <r>
    <n v="15751"/>
    <x v="157"/>
    <x v="8"/>
    <s v="Critical"/>
    <n v="21"/>
    <n v="18.93961904761905"/>
    <n v="397.73200000000003"/>
    <n v="0.99"/>
    <n v="398.72200000000004"/>
    <n v="5.3265000000000002"/>
    <n v="21.185194980000002"/>
    <s v="Regular Air"/>
    <x v="6"/>
    <s v="Corporate"/>
    <x v="1"/>
    <x v="1"/>
    <s v="Small Pack"/>
    <d v="2009-08-16T00:00:00"/>
  </r>
  <r>
    <n v="59392"/>
    <x v="994"/>
    <x v="5"/>
    <s v="Medium"/>
    <n v="19"/>
    <n v="2.0747368421052634"/>
    <n v="39.42"/>
    <n v="1.99"/>
    <n v="41.410000000000004"/>
    <n v="5.3265000000000002"/>
    <n v="2.0997063000000002"/>
    <s v="Regular Air"/>
    <x v="1"/>
    <s v="Corporate"/>
    <x v="1"/>
    <x v="4"/>
    <s v="Small Pack"/>
    <d v="2010-06-27T00:00:00"/>
  </r>
  <r>
    <n v="21634"/>
    <x v="268"/>
    <x v="7"/>
    <s v="Not Specified"/>
    <n v="8"/>
    <n v="201.46625"/>
    <n v="1611.73"/>
    <n v="68.02"/>
    <n v="1679.75"/>
    <n v="3.5455000000000001"/>
    <n v="57.143887149999998"/>
    <s v="Delivery Truck"/>
    <x v="1"/>
    <s v="Home Office"/>
    <x v="2"/>
    <x v="16"/>
    <s v="Jumbo Drum"/>
    <d v="2012-10-29T00:00:00"/>
  </r>
  <r>
    <n v="30532"/>
    <x v="920"/>
    <x v="6"/>
    <s v="High"/>
    <n v="23"/>
    <n v="11.404782608695653"/>
    <n v="262.31"/>
    <n v="5.25"/>
    <n v="267.56"/>
    <n v="3.5455000000000001"/>
    <n v="9.3002010500000001"/>
    <s v="Express Air"/>
    <x v="1"/>
    <s v="Home Office"/>
    <x v="2"/>
    <x v="12"/>
    <s v="Small Box"/>
    <d v="2011-11-27T00:00:00"/>
  </r>
  <r>
    <n v="3648"/>
    <x v="995"/>
    <x v="5"/>
    <s v="Low"/>
    <n v="34"/>
    <n v="161.42724999999999"/>
    <n v="5488.5264999999999"/>
    <n v="4.2"/>
    <n v="5492.7264999999998"/>
    <n v="5.3265000000000002"/>
    <n v="292.34636402250004"/>
    <s v="Regular Air"/>
    <x v="1"/>
    <s v="Home Office"/>
    <x v="1"/>
    <x v="1"/>
    <s v="Small Box"/>
    <d v="2010-06-23T00:00:00"/>
  </r>
  <r>
    <n v="12481"/>
    <x v="54"/>
    <x v="1"/>
    <s v="Critical"/>
    <n v="37"/>
    <n v="20.108108108108109"/>
    <n v="744"/>
    <n v="1.99"/>
    <n v="745.99"/>
    <n v="5.3265000000000002"/>
    <n v="39.629159999999999"/>
    <s v="Regular Air"/>
    <x v="5"/>
    <s v="Corporate"/>
    <x v="1"/>
    <x v="4"/>
    <s v="Small Pack"/>
    <d v="2011-07-12T00:00:00"/>
  </r>
  <r>
    <n v="19104"/>
    <x v="875"/>
    <x v="8"/>
    <s v="High"/>
    <n v="48"/>
    <n v="105.95639583333333"/>
    <n v="5085.9070000000002"/>
    <n v="8.08"/>
    <n v="5093.9870000000001"/>
    <n v="5.3265000000000002"/>
    <n v="270.90083635500002"/>
    <s v="Regular Air"/>
    <x v="3"/>
    <s v="Small Business"/>
    <x v="1"/>
    <x v="1"/>
    <s v="Small Box"/>
    <d v="2010-08-12T00:00:00"/>
  </r>
  <r>
    <n v="36999"/>
    <x v="146"/>
    <x v="2"/>
    <s v="Medium"/>
    <n v="3"/>
    <n v="102.20683333333334"/>
    <n v="306.62049999999999"/>
    <n v="5.99"/>
    <n v="312.6105"/>
    <n v="5.3265000000000002"/>
    <n v="16.3321409325"/>
    <s v="Express Air"/>
    <x v="1"/>
    <s v="Corporate"/>
    <x v="1"/>
    <x v="1"/>
    <s v="Small Box"/>
    <d v="2009-12-13T00:00:00"/>
  </r>
  <r>
    <n v="39111"/>
    <x v="315"/>
    <x v="1"/>
    <s v="Medium"/>
    <n v="1"/>
    <n v="182.4"/>
    <n v="182.4"/>
    <n v="19.989999999999998"/>
    <n v="202.39000000000001"/>
    <n v="3.5455000000000001"/>
    <n v="6.4669920000000003"/>
    <s v="Regular Air"/>
    <x v="3"/>
    <s v="Corporate"/>
    <x v="2"/>
    <x v="10"/>
    <s v="Small Box"/>
    <d v="2011-07-28T00:00:00"/>
  </r>
  <r>
    <n v="48195"/>
    <x v="568"/>
    <x v="6"/>
    <s v="Not Specified"/>
    <n v="35"/>
    <n v="95.357614285714291"/>
    <n v="3337.5165000000002"/>
    <n v="2.5"/>
    <n v="3340.0165000000002"/>
    <n v="5.3265000000000002"/>
    <n v="177.77281637250002"/>
    <s v="Regular Air"/>
    <x v="1"/>
    <s v="Corporate"/>
    <x v="1"/>
    <x v="1"/>
    <s v="Small Box"/>
    <d v="2010-11-28T00:00:00"/>
  </r>
  <r>
    <n v="50471"/>
    <x v="277"/>
    <x v="3"/>
    <s v="Low"/>
    <n v="25"/>
    <n v="234.37"/>
    <n v="5859.25"/>
    <n v="28.16"/>
    <n v="5887.41"/>
    <n v="4.7610000000000001"/>
    <n v="278.95889249999999"/>
    <s v="Delivery Truck"/>
    <x v="9"/>
    <s v="Corporate"/>
    <x v="0"/>
    <x v="3"/>
    <s v="Jumbo Drum"/>
    <d v="2012-01-05T00:00:00"/>
  </r>
  <r>
    <n v="34087"/>
    <x v="675"/>
    <x v="1"/>
    <s v="Low"/>
    <n v="31"/>
    <n v="99.281645161290328"/>
    <n v="3077.7310000000002"/>
    <n v="5.26"/>
    <n v="3082.9910000000004"/>
    <n v="5.3265000000000002"/>
    <n v="163.93534171500002"/>
    <s v="Regular Air"/>
    <x v="1"/>
    <s v="Corporate"/>
    <x v="1"/>
    <x v="1"/>
    <s v="Small Box"/>
    <d v="2009-07-28T00:00:00"/>
  </r>
  <r>
    <n v="21729"/>
    <x v="996"/>
    <x v="2"/>
    <s v="Low"/>
    <n v="14"/>
    <n v="77.332857142857151"/>
    <n v="1082.6600000000001"/>
    <n v="48.2"/>
    <n v="1130.8600000000001"/>
    <n v="4.7610000000000001"/>
    <n v="51.545442600000008"/>
    <s v="Regular Air"/>
    <x v="1"/>
    <s v="Corporate"/>
    <x v="0"/>
    <x v="0"/>
    <s v="Medium Box"/>
    <d v="2012-12-13T00:00:00"/>
  </r>
  <r>
    <n v="40354"/>
    <x v="997"/>
    <x v="3"/>
    <s v="High"/>
    <n v="4"/>
    <n v="174.5"/>
    <n v="698"/>
    <n v="52.2"/>
    <n v="750.2"/>
    <n v="4.7610000000000001"/>
    <n v="33.231780000000001"/>
    <s v="Delivery Truck"/>
    <x v="10"/>
    <s v="Home Office"/>
    <x v="0"/>
    <x v="9"/>
    <s v="Jumbo Box"/>
    <d v="2009-01-04T00:00:00"/>
  </r>
  <r>
    <n v="20036"/>
    <x v="102"/>
    <x v="2"/>
    <s v="Not Specified"/>
    <n v="21"/>
    <n v="83.100857142857137"/>
    <n v="1745.1179999999999"/>
    <n v="4.9000000000000004"/>
    <n v="1750.018"/>
    <n v="5.3265000000000002"/>
    <n v="92.953710269999988"/>
    <s v="Regular Air"/>
    <x v="8"/>
    <s v="Corporate"/>
    <x v="1"/>
    <x v="1"/>
    <s v="Small Box"/>
    <d v="2010-12-07T00:00:00"/>
  </r>
  <r>
    <n v="29893"/>
    <x v="938"/>
    <x v="5"/>
    <s v="Medium"/>
    <n v="24"/>
    <n v="227.20416666666665"/>
    <n v="5452.9"/>
    <n v="28.66"/>
    <n v="5481.5599999999995"/>
    <n v="3.5455000000000001"/>
    <n v="193.33256949999998"/>
    <s v="Delivery Truck"/>
    <x v="9"/>
    <s v="Small Business"/>
    <x v="2"/>
    <x v="10"/>
    <s v="Jumbo Drum"/>
    <d v="2012-06-17T00:00:00"/>
  </r>
  <r>
    <n v="20903"/>
    <x v="530"/>
    <x v="4"/>
    <s v="High"/>
    <n v="4"/>
    <n v="110.7475"/>
    <n v="442.99"/>
    <n v="35.840000000000003"/>
    <n v="478.83000000000004"/>
    <n v="4.7610000000000001"/>
    <n v="21.090753899999999"/>
    <s v="Delivery Truck"/>
    <x v="4"/>
    <s v="Consumer"/>
    <x v="0"/>
    <x v="15"/>
    <s v="Jumbo Box"/>
    <d v="2009-05-21T00:00:00"/>
  </r>
  <r>
    <n v="31523"/>
    <x v="972"/>
    <x v="0"/>
    <s v="Low"/>
    <n v="19"/>
    <n v="9.438421052631579"/>
    <n v="179.33"/>
    <n v="8.2899999999999991"/>
    <n v="187.62"/>
    <n v="3.5455000000000001"/>
    <n v="6.3581451500000004"/>
    <s v="Regular Air"/>
    <x v="1"/>
    <s v="Home Office"/>
    <x v="2"/>
    <x v="12"/>
    <s v="Small Box"/>
    <d v="2012-03-13T00:00:00"/>
  </r>
  <r>
    <n v="21314"/>
    <x v="618"/>
    <x v="6"/>
    <s v="Low"/>
    <n v="6"/>
    <n v="9.3699999999999992"/>
    <n v="56.22"/>
    <n v="6.19"/>
    <n v="62.41"/>
    <n v="3.5455000000000001"/>
    <n v="1.9932801"/>
    <s v="Regular Air"/>
    <x v="10"/>
    <s v="Home Office"/>
    <x v="2"/>
    <x v="6"/>
    <s v="Small Box"/>
    <d v="2009-11-04T00:00:00"/>
  </r>
  <r>
    <n v="25377"/>
    <x v="391"/>
    <x v="6"/>
    <s v="Low"/>
    <n v="3"/>
    <n v="1447.8366666666668"/>
    <n v="4343.51"/>
    <n v="29.7"/>
    <n v="4373.21"/>
    <n v="5.3265000000000002"/>
    <n v="231.35706015000002"/>
    <s v="Delivery Truck"/>
    <x v="2"/>
    <s v="Corporate"/>
    <x v="1"/>
    <x v="11"/>
    <s v="Jumbo Drum"/>
    <d v="2012-12-03T00:00:00"/>
  </r>
  <r>
    <n v="36896"/>
    <x v="941"/>
    <x v="6"/>
    <s v="Critical"/>
    <n v="41"/>
    <n v="24.608536585365854"/>
    <n v="1008.95"/>
    <n v="8.99"/>
    <n v="1017.94"/>
    <n v="4.7610000000000001"/>
    <n v="48.036109500000002"/>
    <s v="Express Air"/>
    <x v="1"/>
    <s v="Corporate"/>
    <x v="0"/>
    <x v="0"/>
    <s v="Small Pack"/>
    <d v="2009-11-06T00:00:00"/>
  </r>
  <r>
    <n v="31270"/>
    <x v="998"/>
    <x v="6"/>
    <s v="Medium"/>
    <n v="3"/>
    <n v="297.20333333333332"/>
    <n v="891.61"/>
    <n v="48.8"/>
    <n v="940.41"/>
    <n v="4.7610000000000001"/>
    <n v="42.449552099999998"/>
    <s v="Delivery Truck"/>
    <x v="2"/>
    <s v="Corporate"/>
    <x v="0"/>
    <x v="3"/>
    <s v="Jumbo Drum"/>
    <d v="2012-11-25T00:00:00"/>
  </r>
  <r>
    <n v="13920"/>
    <x v="999"/>
    <x v="7"/>
    <s v="Critical"/>
    <n v="24"/>
    <n v="8.6337500000000009"/>
    <n v="207.21"/>
    <n v="6.14"/>
    <n v="213.35"/>
    <n v="3.5455000000000001"/>
    <n v="7.3466305500000013"/>
    <s v="Regular Air"/>
    <x v="10"/>
    <s v="Home Office"/>
    <x v="2"/>
    <x v="7"/>
    <s v="Small Pack"/>
    <d v="2009-10-10T00:00:00"/>
  </r>
  <r>
    <n v="19555"/>
    <x v="1000"/>
    <x v="9"/>
    <s v="Low"/>
    <n v="8"/>
    <n v="9.8337500000000002"/>
    <n v="78.67"/>
    <n v="2.15"/>
    <n v="80.820000000000007"/>
    <n v="3.5455000000000001"/>
    <n v="2.7892448500000002"/>
    <s v="Regular Air"/>
    <x v="0"/>
    <s v="Small Business"/>
    <x v="2"/>
    <x v="5"/>
    <s v="Wrap Bag"/>
    <d v="2010-02-18T00:00:00"/>
  </r>
  <r>
    <n v="20549"/>
    <x v="165"/>
    <x v="3"/>
    <s v="Not Specified"/>
    <n v="40"/>
    <n v="25.752249999999997"/>
    <n v="1030.0899999999999"/>
    <n v="19.989999999999998"/>
    <n v="1050.08"/>
    <n v="3.5455000000000001"/>
    <n v="36.521840949999998"/>
    <s v="Regular Air"/>
    <x v="6"/>
    <s v="Corporate"/>
    <x v="2"/>
    <x v="10"/>
    <s v="Small Box"/>
    <d v="2009-01-13T00:00:00"/>
  </r>
  <r>
    <n v="28963"/>
    <x v="842"/>
    <x v="2"/>
    <s v="Not Specified"/>
    <n v="37"/>
    <n v="164.11317567567568"/>
    <n v="6072.1875"/>
    <n v="2.5"/>
    <n v="6074.6875"/>
    <n v="5.3265000000000002"/>
    <n v="323.43506718750001"/>
    <s v="Regular Air"/>
    <x v="6"/>
    <s v="Home Office"/>
    <x v="1"/>
    <x v="1"/>
    <s v="Small Box"/>
    <d v="2011-12-06T00:00:00"/>
  </r>
  <r>
    <n v="25507"/>
    <x v="289"/>
    <x v="8"/>
    <s v="Not Specified"/>
    <n v="8"/>
    <n v="69.400000000000006"/>
    <n v="555.20000000000005"/>
    <n v="35"/>
    <n v="590.20000000000005"/>
    <n v="3.5455000000000001"/>
    <n v="19.684616000000002"/>
    <s v="Regular Air"/>
    <x v="3"/>
    <s v="Home Office"/>
    <x v="2"/>
    <x v="10"/>
    <s v="Large Box"/>
    <d v="2009-08-06T00:00:00"/>
  </r>
  <r>
    <n v="55392"/>
    <x v="1001"/>
    <x v="5"/>
    <s v="Critical"/>
    <n v="20"/>
    <n v="6.4650000000000007"/>
    <n v="129.30000000000001"/>
    <n v="1.22"/>
    <n v="130.52000000000001"/>
    <n v="3.5455000000000001"/>
    <n v="4.5843315000000011"/>
    <s v="Regular Air"/>
    <x v="1"/>
    <s v="Consumer"/>
    <x v="2"/>
    <x v="2"/>
    <s v="Wrap Bag"/>
    <d v="2009-06-07T00:00:00"/>
  </r>
  <r>
    <n v="34785"/>
    <x v="1002"/>
    <x v="3"/>
    <s v="Critical"/>
    <n v="45"/>
    <n v="343.73813333333334"/>
    <n v="15468.216"/>
    <n v="42.52"/>
    <n v="15510.736000000001"/>
    <n v="4.7610000000000001"/>
    <n v="736.44176376000007"/>
    <s v="Delivery Truck"/>
    <x v="1"/>
    <s v="Corporate"/>
    <x v="0"/>
    <x v="9"/>
    <s v="Jumbo Box"/>
    <d v="2010-01-28T00:00:00"/>
  </r>
  <r>
    <n v="58247"/>
    <x v="1003"/>
    <x v="10"/>
    <s v="Not Specified"/>
    <n v="8"/>
    <n v="132.35249999999999"/>
    <n v="1058.82"/>
    <n v="0.99"/>
    <n v="1059.81"/>
    <n v="3.5455000000000001"/>
    <n v="37.540463099999997"/>
    <s v="Regular Air"/>
    <x v="0"/>
    <s v="Home Office"/>
    <x v="2"/>
    <x v="16"/>
    <s v="Small Box"/>
    <d v="2011-09-23T00:00:00"/>
  </r>
  <r>
    <n v="12900"/>
    <x v="1004"/>
    <x v="4"/>
    <s v="High"/>
    <n v="18"/>
    <n v="227.56722222222223"/>
    <n v="4096.21"/>
    <n v="26.53"/>
    <n v="4122.74"/>
    <n v="5.3265000000000002"/>
    <n v="218.18462565000002"/>
    <s v="Delivery Truck"/>
    <x v="10"/>
    <s v="Corporate"/>
    <x v="1"/>
    <x v="11"/>
    <s v="Jumbo Drum"/>
    <d v="2010-05-05T00:00:00"/>
  </r>
  <r>
    <n v="26464"/>
    <x v="741"/>
    <x v="2"/>
    <s v="High"/>
    <n v="25"/>
    <n v="10.7432"/>
    <n v="268.58"/>
    <n v="4.5"/>
    <n v="273.08"/>
    <n v="3.5455000000000001"/>
    <n v="9.5225038999999985"/>
    <s v="Regular Air"/>
    <x v="3"/>
    <s v="Corporate"/>
    <x v="2"/>
    <x v="16"/>
    <s v="Small Box"/>
    <d v="2011-12-11T00:00:00"/>
  </r>
  <r>
    <n v="30023"/>
    <x v="397"/>
    <x v="7"/>
    <s v="Low"/>
    <n v="34"/>
    <n v="476.26941176470586"/>
    <n v="16193.16"/>
    <n v="49"/>
    <n v="16242.16"/>
    <n v="5.3265000000000002"/>
    <n v="862.52866740000002"/>
    <s v="Delivery Truck"/>
    <x v="4"/>
    <s v="Consumer"/>
    <x v="1"/>
    <x v="8"/>
    <s v="Jumbo Drum"/>
    <d v="2010-10-19T00:00:00"/>
  </r>
  <r>
    <n v="47109"/>
    <x v="296"/>
    <x v="10"/>
    <s v="High"/>
    <n v="47"/>
    <n v="130.45829787234044"/>
    <n v="6131.54"/>
    <n v="12.65"/>
    <n v="6144.19"/>
    <n v="4.7610000000000001"/>
    <n v="291.92261940000003"/>
    <s v="Regular Air"/>
    <x v="4"/>
    <s v="Small Business"/>
    <x v="0"/>
    <x v="3"/>
    <s v="Medium Box"/>
    <d v="2011-09-13T00:00:00"/>
  </r>
  <r>
    <n v="23395"/>
    <x v="627"/>
    <x v="7"/>
    <s v="Medium"/>
    <n v="31"/>
    <n v="41.821290322580644"/>
    <n v="1296.46"/>
    <n v="1.99"/>
    <n v="1298.45"/>
    <n v="5.3265000000000002"/>
    <n v="69.055941900000008"/>
    <s v="Regular Air"/>
    <x v="3"/>
    <s v="Corporate"/>
    <x v="1"/>
    <x v="4"/>
    <s v="Small Pack"/>
    <d v="2012-10-29T00:00:00"/>
  </r>
  <r>
    <n v="10470"/>
    <x v="248"/>
    <x v="4"/>
    <s v="Low"/>
    <n v="8"/>
    <n v="17.157499999999999"/>
    <n v="137.26"/>
    <n v="13.18"/>
    <n v="150.44"/>
    <n v="3.5455000000000001"/>
    <n v="4.8665532999999996"/>
    <s v="Regular Air"/>
    <x v="1"/>
    <s v="Corporate"/>
    <x v="2"/>
    <x v="6"/>
    <s v="Small Box"/>
    <d v="2012-05-11T00:00:00"/>
  </r>
  <r>
    <n v="59108"/>
    <x v="1005"/>
    <x v="7"/>
    <s v="Low"/>
    <n v="39"/>
    <n v="108.09820512820512"/>
    <n v="4215.83"/>
    <n v="8.99"/>
    <n v="4224.82"/>
    <n v="5.3265000000000002"/>
    <n v="224.55618494999999"/>
    <s v="Regular Air"/>
    <x v="1"/>
    <s v="Corporate"/>
    <x v="1"/>
    <x v="1"/>
    <s v="Small Box"/>
    <d v="2011-10-16T00:00:00"/>
  </r>
  <r>
    <n v="928"/>
    <x v="0"/>
    <x v="0"/>
    <s v="Low"/>
    <n v="21"/>
    <n v="58.222857142857144"/>
    <n v="1222.68"/>
    <n v="3.99"/>
    <n v="1226.67"/>
    <n v="3.5455000000000001"/>
    <n v="43.350119400000004"/>
    <s v="Express Air"/>
    <x v="0"/>
    <s v="Consumer"/>
    <x v="2"/>
    <x v="16"/>
    <s v="Small Box"/>
    <d v="2011-03-06T00:00:00"/>
  </r>
  <r>
    <n v="54912"/>
    <x v="510"/>
    <x v="1"/>
    <s v="Low"/>
    <n v="17"/>
    <n v="6.9017647058823526"/>
    <n v="117.33"/>
    <n v="3.1"/>
    <n v="120.42999999999999"/>
    <n v="3.5455000000000001"/>
    <n v="4.1599351499999999"/>
    <s v="Regular Air"/>
    <x v="1"/>
    <s v="Small Business"/>
    <x v="2"/>
    <x v="5"/>
    <s v="Wrap Bag"/>
    <d v="2011-07-28T00:00:00"/>
  </r>
  <r>
    <n v="355"/>
    <x v="1006"/>
    <x v="5"/>
    <s v="Low"/>
    <n v="16"/>
    <n v="77.476968749999997"/>
    <n v="1239.6315"/>
    <n v="0.99"/>
    <n v="1240.6215"/>
    <n v="5.3265000000000002"/>
    <n v="66.028971847500003"/>
    <s v="Regular Air"/>
    <x v="1"/>
    <s v="Small Business"/>
    <x v="1"/>
    <x v="1"/>
    <s v="Wrap Bag"/>
    <d v="2009-06-18T00:00:00"/>
  </r>
  <r>
    <n v="32165"/>
    <x v="300"/>
    <x v="7"/>
    <s v="Not Specified"/>
    <n v="47"/>
    <n v="72.63170212765958"/>
    <n v="3413.69"/>
    <n v="14.52"/>
    <n v="3428.21"/>
    <n v="5.3265000000000002"/>
    <n v="181.83019784999999"/>
    <s v="Regular Air"/>
    <x v="5"/>
    <s v="Small Business"/>
    <x v="1"/>
    <x v="4"/>
    <s v="Small Box"/>
    <d v="2012-10-16T00:00:00"/>
  </r>
  <r>
    <n v="13347"/>
    <x v="1007"/>
    <x v="11"/>
    <s v="Not Specified"/>
    <n v="24"/>
    <n v="4.3704166666666664"/>
    <n v="104.89"/>
    <n v="1.49"/>
    <n v="106.38"/>
    <n v="3.5455000000000001"/>
    <n v="3.71887495"/>
    <s v="Express Air"/>
    <x v="4"/>
    <s v="Consumer"/>
    <x v="2"/>
    <x v="6"/>
    <s v="Small Box"/>
    <d v="2010-04-24T00:00:00"/>
  </r>
  <r>
    <n v="42083"/>
    <x v="741"/>
    <x v="2"/>
    <s v="Critical"/>
    <n v="33"/>
    <n v="2.0733333333333333"/>
    <n v="68.42"/>
    <n v="2.56"/>
    <n v="70.98"/>
    <n v="3.5455000000000001"/>
    <n v="2.4258310999999999"/>
    <s v="Regular Air"/>
    <x v="5"/>
    <s v="Consumer"/>
    <x v="2"/>
    <x v="7"/>
    <s v="Small Pack"/>
    <d v="2011-12-11T00:00:00"/>
  </r>
  <r>
    <n v="17632"/>
    <x v="888"/>
    <x v="9"/>
    <s v="Medium"/>
    <n v="38"/>
    <n v="1.8715789473684212"/>
    <n v="71.12"/>
    <n v="0.7"/>
    <n v="71.820000000000007"/>
    <n v="3.5455000000000001"/>
    <n v="2.5215596000000002"/>
    <s v="Regular Air"/>
    <x v="8"/>
    <s v="Corporate"/>
    <x v="2"/>
    <x v="14"/>
    <s v="Wrap Bag"/>
    <d v="2010-02-22T00:00:00"/>
  </r>
  <r>
    <n v="41607"/>
    <x v="1008"/>
    <x v="2"/>
    <s v="Medium"/>
    <n v="36"/>
    <n v="114.3261111111111"/>
    <n v="4115.74"/>
    <n v="9.07"/>
    <n v="4124.8099999999995"/>
    <n v="3.5455000000000001"/>
    <n v="145.92356169999999"/>
    <s v="Regular Air"/>
    <x v="12"/>
    <s v="Corporate"/>
    <x v="2"/>
    <x v="6"/>
    <s v="Small Box"/>
    <d v="2009-12-21T00:00:00"/>
  </r>
  <r>
    <n v="22561"/>
    <x v="1009"/>
    <x v="3"/>
    <s v="Critical"/>
    <n v="7"/>
    <n v="18.374285714285715"/>
    <n v="128.62"/>
    <n v="8.99"/>
    <n v="137.61000000000001"/>
    <n v="4.7610000000000001"/>
    <n v="6.1235982"/>
    <s v="Regular Air"/>
    <x v="9"/>
    <s v="Consumer"/>
    <x v="0"/>
    <x v="0"/>
    <s v="Small Pack"/>
    <d v="2011-01-22T00:00:00"/>
  </r>
  <r>
    <n v="36608"/>
    <x v="1010"/>
    <x v="10"/>
    <s v="Low"/>
    <n v="49"/>
    <n v="87.223469387755102"/>
    <n v="4273.95"/>
    <n v="19.989999999999998"/>
    <n v="4293.9399999999996"/>
    <n v="3.5455000000000001"/>
    <n v="151.53289725000002"/>
    <s v="Regular Air"/>
    <x v="5"/>
    <s v="Small Business"/>
    <x v="2"/>
    <x v="12"/>
    <s v="Small Box"/>
    <d v="2011-10-05T00:00:00"/>
  </r>
  <r>
    <n v="27077"/>
    <x v="930"/>
    <x v="0"/>
    <s v="Critical"/>
    <n v="11"/>
    <n v="146.63"/>
    <n v="1612.93"/>
    <n v="13.99"/>
    <n v="1626.92"/>
    <n v="5.3265000000000002"/>
    <n v="85.912716450000005"/>
    <s v="Regular Air"/>
    <x v="1"/>
    <s v="Small Business"/>
    <x v="1"/>
    <x v="11"/>
    <s v="Medium Box"/>
    <d v="2010-03-17T00:00:00"/>
  </r>
  <r>
    <n v="59392"/>
    <x v="994"/>
    <x v="5"/>
    <s v="Medium"/>
    <n v="45"/>
    <n v="29.006888888888888"/>
    <n v="1305.31"/>
    <n v="1.99"/>
    <n v="1307.3"/>
    <n v="5.3265000000000002"/>
    <n v="69.527337150000008"/>
    <s v="Regular Air"/>
    <x v="1"/>
    <s v="Corporate"/>
    <x v="1"/>
    <x v="4"/>
    <s v="Small Pack"/>
    <d v="2010-06-28T00:00:00"/>
  </r>
  <r>
    <n v="35522"/>
    <x v="1011"/>
    <x v="7"/>
    <s v="Low"/>
    <n v="27"/>
    <n v="95.370740740740743"/>
    <n v="2575.0100000000002"/>
    <n v="19.989999999999998"/>
    <n v="2595"/>
    <n v="5.3265000000000002"/>
    <n v="137.15790765000003"/>
    <s v="Regular Air"/>
    <x v="0"/>
    <s v="Home Office"/>
    <x v="1"/>
    <x v="4"/>
    <s v="Small Box"/>
    <d v="2010-11-01T00:00:00"/>
  </r>
  <r>
    <n v="49189"/>
    <x v="1012"/>
    <x v="3"/>
    <s v="Critical"/>
    <n v="32"/>
    <n v="7.7996875000000001"/>
    <n v="249.59"/>
    <n v="1.39"/>
    <n v="250.98"/>
    <n v="3.5455000000000001"/>
    <n v="8.8492134500000006"/>
    <s v="Regular Air"/>
    <x v="1"/>
    <s v="Home Office"/>
    <x v="2"/>
    <x v="12"/>
    <s v="Small Box"/>
    <d v="2011-01-18T00:00:00"/>
  </r>
  <r>
    <n v="38758"/>
    <x v="319"/>
    <x v="10"/>
    <s v="Not Specified"/>
    <n v="7"/>
    <n v="71.028571428571425"/>
    <n v="497.2"/>
    <n v="49"/>
    <n v="546.20000000000005"/>
    <n v="3.5455000000000001"/>
    <n v="17.628225999999998"/>
    <s v="Regular Air"/>
    <x v="0"/>
    <s v="Consumer"/>
    <x v="2"/>
    <x v="16"/>
    <s v="Large Box"/>
    <d v="2011-09-26T00:00:00"/>
  </r>
  <r>
    <n v="25828"/>
    <x v="1013"/>
    <x v="6"/>
    <s v="Not Specified"/>
    <n v="35"/>
    <n v="6.8980000000000006"/>
    <n v="241.43"/>
    <n v="4.42"/>
    <n v="245.85"/>
    <n v="3.5455000000000001"/>
    <n v="8.5599006500000012"/>
    <s v="Regular Air"/>
    <x v="8"/>
    <s v="Small Business"/>
    <x v="2"/>
    <x v="7"/>
    <s v="Small Pack"/>
    <d v="2010-11-25T00:00:00"/>
  </r>
  <r>
    <n v="35043"/>
    <x v="734"/>
    <x v="1"/>
    <s v="Not Specified"/>
    <n v="9"/>
    <n v="102.67905555555555"/>
    <n v="924.11149999999998"/>
    <n v="8.08"/>
    <n v="932.19150000000002"/>
    <n v="5.3265000000000002"/>
    <n v="49.222799047500004"/>
    <s v="Regular Air"/>
    <x v="6"/>
    <s v="Home Office"/>
    <x v="1"/>
    <x v="1"/>
    <s v="Small Box"/>
    <d v="2010-07-20T00:00:00"/>
  </r>
  <r>
    <n v="15906"/>
    <x v="1014"/>
    <x v="10"/>
    <s v="Low"/>
    <n v="8"/>
    <n v="271.87"/>
    <n v="2174.96"/>
    <n v="17.86"/>
    <n v="2192.8200000000002"/>
    <n v="5.3265000000000002"/>
    <n v="115.8492444"/>
    <s v="Delivery Truck"/>
    <x v="8"/>
    <s v="Corporate"/>
    <x v="1"/>
    <x v="11"/>
    <s v="Jumbo Drum"/>
    <d v="2010-09-29T00:00:00"/>
  </r>
  <r>
    <n v="21731"/>
    <x v="920"/>
    <x v="6"/>
    <s v="Low"/>
    <n v="26"/>
    <n v="60.791153846153847"/>
    <n v="1580.57"/>
    <n v="49"/>
    <n v="1629.57"/>
    <n v="3.5455000000000001"/>
    <n v="56.039109349999997"/>
    <s v="Regular Air"/>
    <x v="10"/>
    <s v="Corporate"/>
    <x v="2"/>
    <x v="16"/>
    <s v="Large Box"/>
    <d v="2011-11-26T00:00:00"/>
  </r>
  <r>
    <n v="28130"/>
    <x v="151"/>
    <x v="1"/>
    <s v="Low"/>
    <n v="23"/>
    <n v="17.575652173913046"/>
    <n v="404.24"/>
    <n v="13.18"/>
    <n v="417.42"/>
    <n v="3.5455000000000001"/>
    <n v="14.332329200000002"/>
    <s v="Express Air"/>
    <x v="1"/>
    <s v="Corporate"/>
    <x v="2"/>
    <x v="6"/>
    <s v="Small Box"/>
    <d v="2009-08-03T00:00:00"/>
  </r>
  <r>
    <n v="14727"/>
    <x v="423"/>
    <x v="1"/>
    <s v="Medium"/>
    <n v="33"/>
    <n v="68.77"/>
    <n v="2269.41"/>
    <n v="3.5"/>
    <n v="2272.91"/>
    <n v="3.5455000000000001"/>
    <n v="80.461931550000003"/>
    <s v="Regular Air"/>
    <x v="9"/>
    <s v="Small Business"/>
    <x v="2"/>
    <x v="16"/>
    <s v="Small Box"/>
    <d v="2012-07-20T00:00:00"/>
  </r>
  <r>
    <n v="45059"/>
    <x v="1015"/>
    <x v="9"/>
    <s v="Not Specified"/>
    <n v="39"/>
    <n v="87.225641025641025"/>
    <n v="3401.8"/>
    <n v="19.989999999999998"/>
    <n v="3421.79"/>
    <n v="3.5455000000000001"/>
    <n v="120.61081900000001"/>
    <s v="Express Air"/>
    <x v="9"/>
    <s v="Consumer"/>
    <x v="2"/>
    <x v="10"/>
    <s v="Small Box"/>
    <d v="2011-02-05T00:00:00"/>
  </r>
  <r>
    <n v="9222"/>
    <x v="1016"/>
    <x v="9"/>
    <s v="High"/>
    <n v="41"/>
    <n v="11.552926829268293"/>
    <n v="473.67"/>
    <n v="5.01"/>
    <n v="478.68"/>
    <n v="3.5455000000000001"/>
    <n v="16.79396985"/>
    <s v="Regular Air"/>
    <x v="10"/>
    <s v="Home Office"/>
    <x v="2"/>
    <x v="5"/>
    <s v="Small Box"/>
    <d v="2009-02-11T00:00:00"/>
  </r>
  <r>
    <n v="27557"/>
    <x v="723"/>
    <x v="9"/>
    <s v="Low"/>
    <n v="18"/>
    <n v="3.1183333333333336"/>
    <n v="56.13"/>
    <n v="5.33"/>
    <n v="61.46"/>
    <n v="3.5455000000000001"/>
    <n v="1.99008915"/>
    <s v="Regular Air"/>
    <x v="1"/>
    <s v="Corporate"/>
    <x v="2"/>
    <x v="13"/>
    <s v="Small Box"/>
    <d v="2012-02-13T00:00:00"/>
  </r>
  <r>
    <n v="16352"/>
    <x v="155"/>
    <x v="1"/>
    <s v="Medium"/>
    <n v="16"/>
    <n v="7.078125"/>
    <n v="113.25"/>
    <n v="6.65"/>
    <n v="119.9"/>
    <n v="3.5455000000000001"/>
    <n v="4.0152787500000002"/>
    <s v="Regular Air"/>
    <x v="4"/>
    <s v="Corporate"/>
    <x v="2"/>
    <x v="5"/>
    <s v="Small Box"/>
    <d v="2012-08-01T00:00:00"/>
  </r>
  <r>
    <n v="49255"/>
    <x v="1017"/>
    <x v="5"/>
    <s v="High"/>
    <n v="20"/>
    <n v="67.872"/>
    <n v="1357.44"/>
    <n v="26.85"/>
    <n v="1384.29"/>
    <n v="4.7610000000000001"/>
    <n v="64.627718400000006"/>
    <s v="Delivery Truck"/>
    <x v="1"/>
    <s v="Corporate"/>
    <x v="0"/>
    <x v="15"/>
    <s v="Jumbo Box"/>
    <d v="2012-06-23T00:00:00"/>
  </r>
  <r>
    <n v="29120"/>
    <x v="352"/>
    <x v="4"/>
    <s v="Low"/>
    <n v="43"/>
    <n v="39.006279069767444"/>
    <n v="1677.27"/>
    <n v="7.47"/>
    <n v="1684.74"/>
    <n v="3.5455000000000001"/>
    <n v="59.467607850000007"/>
    <s v="Regular Air"/>
    <x v="10"/>
    <s v="Consumer"/>
    <x v="2"/>
    <x v="6"/>
    <s v="Small Box"/>
    <d v="2010-05-14T00:00:00"/>
  </r>
  <r>
    <n v="31556"/>
    <x v="433"/>
    <x v="1"/>
    <s v="Critical"/>
    <n v="35"/>
    <n v="7.6957142857142866"/>
    <n v="269.35000000000002"/>
    <n v="3.68"/>
    <n v="273.03000000000003"/>
    <n v="4.7610000000000001"/>
    <n v="12.823753500000002"/>
    <s v="Regular Air"/>
    <x v="6"/>
    <s v="Consumer"/>
    <x v="0"/>
    <x v="0"/>
    <s v="Wrap Bag"/>
    <d v="2011-07-28T00:00:00"/>
  </r>
  <r>
    <n v="224"/>
    <x v="1018"/>
    <x v="5"/>
    <s v="Not Specified"/>
    <n v="44"/>
    <n v="6.0875000000000004"/>
    <n v="267.85000000000002"/>
    <n v="5.15"/>
    <n v="273"/>
    <n v="3.5455000000000001"/>
    <n v="9.496621750000001"/>
    <s v="Regular Air"/>
    <x v="3"/>
    <s v="Corporate"/>
    <x v="2"/>
    <x v="5"/>
    <s v="Small Box"/>
    <d v="2009-06-18T00:00:00"/>
  </r>
  <r>
    <n v="25095"/>
    <x v="1019"/>
    <x v="3"/>
    <s v="Low"/>
    <n v="41"/>
    <n v="109.1470731707317"/>
    <n v="4475.03"/>
    <n v="56.14"/>
    <n v="4531.17"/>
    <n v="5.3265000000000002"/>
    <n v="238.36247295000001"/>
    <s v="Delivery Truck"/>
    <x v="1"/>
    <s v="Consumer"/>
    <x v="1"/>
    <x v="11"/>
    <s v="Jumbo Drum"/>
    <d v="2011-01-25T00:00:00"/>
  </r>
  <r>
    <n v="38438"/>
    <x v="735"/>
    <x v="4"/>
    <s v="Critical"/>
    <n v="17"/>
    <n v="7.1229411764705883"/>
    <n v="121.09"/>
    <n v="5.66"/>
    <n v="126.75"/>
    <n v="3.5455000000000001"/>
    <n v="4.2932459500000002"/>
    <s v="Regular Air"/>
    <x v="5"/>
    <s v="Home Office"/>
    <x v="2"/>
    <x v="5"/>
    <s v="Small Box"/>
    <d v="2011-06-01T00:00:00"/>
  </r>
  <r>
    <n v="31043"/>
    <x v="93"/>
    <x v="1"/>
    <s v="High"/>
    <n v="49"/>
    <n v="15.763673469387754"/>
    <n v="772.42"/>
    <n v="1.99"/>
    <n v="774.41"/>
    <n v="5.3265000000000002"/>
    <n v="41.142951299999993"/>
    <s v="Regular Air"/>
    <x v="5"/>
    <s v="Corporate"/>
    <x v="1"/>
    <x v="4"/>
    <s v="Small Pack"/>
    <d v="2009-07-16T00:00:00"/>
  </r>
  <r>
    <n v="11968"/>
    <x v="1020"/>
    <x v="0"/>
    <s v="Low"/>
    <n v="31"/>
    <n v="3.5319354838709676"/>
    <n v="109.49"/>
    <n v="0.85"/>
    <n v="110.33999999999999"/>
    <n v="3.5455000000000001"/>
    <n v="3.8819679499999999"/>
    <s v="Regular Air"/>
    <x v="7"/>
    <s v="Corporate"/>
    <x v="2"/>
    <x v="2"/>
    <s v="Wrap Bag"/>
    <d v="2011-03-16T00:00:00"/>
  </r>
  <r>
    <n v="70"/>
    <x v="28"/>
    <x v="2"/>
    <s v="Low"/>
    <n v="46"/>
    <n v="169.66369565217391"/>
    <n v="7804.53"/>
    <n v="5.99"/>
    <n v="7810.5199999999995"/>
    <n v="5.3265000000000002"/>
    <n v="415.70829044999999"/>
    <s v="Regular Air"/>
    <x v="4"/>
    <s v="Home Office"/>
    <x v="1"/>
    <x v="1"/>
    <s v="Small Box"/>
    <d v="2010-12-22T00:00:00"/>
  </r>
  <r>
    <n v="47872"/>
    <x v="637"/>
    <x v="5"/>
    <s v="Critical"/>
    <n v="38"/>
    <n v="46.217631578947369"/>
    <n v="1756.27"/>
    <n v="5.0999999999999996"/>
    <n v="1761.37"/>
    <n v="3.5455000000000001"/>
    <n v="62.268552850000006"/>
    <s v="Regular Air"/>
    <x v="0"/>
    <s v="Home Office"/>
    <x v="2"/>
    <x v="16"/>
    <s v="Medium Box"/>
    <d v="2009-06-14T00:00:00"/>
  </r>
  <r>
    <n v="2209"/>
    <x v="40"/>
    <x v="1"/>
    <s v="High"/>
    <n v="42"/>
    <n v="4.1569047619047623"/>
    <n v="174.59"/>
    <n v="0.94"/>
    <n v="175.53"/>
    <n v="3.5455000000000001"/>
    <n v="6.1900884500000011"/>
    <s v="Regular Air"/>
    <x v="1"/>
    <s v="Consumer"/>
    <x v="2"/>
    <x v="2"/>
    <s v="Wrap Bag"/>
    <d v="2012-07-09T00:00:00"/>
  </r>
  <r>
    <n v="29478"/>
    <x v="777"/>
    <x v="11"/>
    <s v="High"/>
    <n v="15"/>
    <n v="18.192833333333333"/>
    <n v="272.89249999999998"/>
    <n v="0.99"/>
    <n v="273.88249999999999"/>
    <n v="5.3265000000000002"/>
    <n v="14.5356190125"/>
    <s v="Regular Air"/>
    <x v="8"/>
    <s v="Consumer"/>
    <x v="1"/>
    <x v="1"/>
    <s v="Wrap Bag"/>
    <d v="2010-04-12T00:00:00"/>
  </r>
  <r>
    <n v="21253"/>
    <x v="633"/>
    <x v="11"/>
    <s v="Medium"/>
    <n v="5"/>
    <n v="91.015999999999991"/>
    <n v="455.08"/>
    <n v="19.989999999999998"/>
    <n v="475.07"/>
    <n v="3.5455000000000001"/>
    <n v="16.134861399999998"/>
    <s v="Regular Air"/>
    <x v="5"/>
    <s v="Small Business"/>
    <x v="2"/>
    <x v="12"/>
    <s v="Small Box"/>
    <d v="2012-04-18T00:00:00"/>
  </r>
  <r>
    <n v="20513"/>
    <x v="262"/>
    <x v="1"/>
    <s v="High"/>
    <n v="13"/>
    <n v="3.2515384615384617"/>
    <n v="42.27"/>
    <n v="0.93"/>
    <n v="43.2"/>
    <n v="3.5455000000000001"/>
    <n v="1.4986828500000002"/>
    <s v="Express Air"/>
    <x v="5"/>
    <s v="Corporate"/>
    <x v="2"/>
    <x v="2"/>
    <s v="Wrap Bag"/>
    <d v="2009-07-08T00:00:00"/>
  </r>
  <r>
    <n v="35299"/>
    <x v="511"/>
    <x v="8"/>
    <s v="Not Specified"/>
    <n v="41"/>
    <n v="106.3170731707317"/>
    <n v="4359"/>
    <n v="19.989999999999998"/>
    <n v="4378.99"/>
    <n v="5.3265000000000002"/>
    <n v="232.18213500000002"/>
    <s v="Regular Air"/>
    <x v="6"/>
    <s v="Corporate"/>
    <x v="1"/>
    <x v="4"/>
    <s v="Small Box"/>
    <d v="2012-08-12T00:00:00"/>
  </r>
  <r>
    <n v="55847"/>
    <x v="872"/>
    <x v="1"/>
    <s v="Not Specified"/>
    <n v="45"/>
    <n v="3.0380000000000003"/>
    <n v="136.71"/>
    <n v="0.99"/>
    <n v="137.70000000000002"/>
    <n v="3.5455000000000001"/>
    <n v="4.8470530500000004"/>
    <s v="Regular Air"/>
    <x v="6"/>
    <s v="Consumer"/>
    <x v="2"/>
    <x v="13"/>
    <s v="Small Box"/>
    <d v="2009-07-21T00:00:00"/>
  </r>
  <r>
    <n v="22688"/>
    <x v="633"/>
    <x v="11"/>
    <s v="Medium"/>
    <n v="40"/>
    <n v="51.106887499999999"/>
    <n v="2044.2755"/>
    <n v="5.63"/>
    <n v="2049.9054999999998"/>
    <n v="5.3265000000000002"/>
    <n v="108.88833450750001"/>
    <s v="Regular Air"/>
    <x v="1"/>
    <s v="Corporate"/>
    <x v="1"/>
    <x v="1"/>
    <s v="Small Box"/>
    <d v="2012-04-18T00:00:00"/>
  </r>
  <r>
    <n v="35649"/>
    <x v="226"/>
    <x v="7"/>
    <s v="Medium"/>
    <n v="25"/>
    <n v="6.9611999999999998"/>
    <n v="174.03"/>
    <n v="5.74"/>
    <n v="179.77"/>
    <n v="3.5455000000000001"/>
    <n v="6.1702336500000001"/>
    <s v="Regular Air"/>
    <x v="0"/>
    <s v="Consumer"/>
    <x v="2"/>
    <x v="5"/>
    <s v="Small Box"/>
    <d v="2011-10-11T00:00:00"/>
  </r>
  <r>
    <n v="17061"/>
    <x v="89"/>
    <x v="7"/>
    <s v="Critical"/>
    <n v="28"/>
    <n v="2.8760714285714286"/>
    <n v="80.53"/>
    <n v="0.7"/>
    <n v="81.23"/>
    <n v="3.5455000000000001"/>
    <n v="2.85519115"/>
    <s v="Regular Air"/>
    <x v="1"/>
    <s v="Consumer"/>
    <x v="2"/>
    <x v="2"/>
    <s v="Wrap Bag"/>
    <d v="2012-11-01T00:00:00"/>
  </r>
  <r>
    <n v="56293"/>
    <x v="817"/>
    <x v="3"/>
    <s v="Not Specified"/>
    <n v="34"/>
    <n v="20.670294117647057"/>
    <n v="702.79"/>
    <n v="11.17"/>
    <n v="713.95999999999992"/>
    <n v="4.7610000000000001"/>
    <n v="33.459831899999998"/>
    <s v="Regular Air"/>
    <x v="0"/>
    <s v="Home Office"/>
    <x v="0"/>
    <x v="0"/>
    <s v="Large Box"/>
    <d v="2010-01-05T00:00:00"/>
  </r>
  <r>
    <n v="39555"/>
    <x v="578"/>
    <x v="10"/>
    <s v="Low"/>
    <n v="38"/>
    <n v="29.277368421052632"/>
    <n v="1112.54"/>
    <n v="8.23"/>
    <n v="1120.77"/>
    <n v="3.5455000000000001"/>
    <n v="39.445105699999999"/>
    <s v="Regular Air"/>
    <x v="1"/>
    <s v="Corporate"/>
    <x v="2"/>
    <x v="12"/>
    <s v="Small Box"/>
    <d v="2012-09-09T00:00:00"/>
  </r>
  <r>
    <n v="5543"/>
    <x v="383"/>
    <x v="10"/>
    <s v="Medium"/>
    <n v="15"/>
    <n v="46.902666666666661"/>
    <n v="703.54"/>
    <n v="3.99"/>
    <n v="707.53"/>
    <n v="3.5455000000000001"/>
    <n v="24.9440107"/>
    <s v="Regular Air"/>
    <x v="4"/>
    <s v="Corporate"/>
    <x v="2"/>
    <x v="16"/>
    <s v="Small Box"/>
    <d v="2010-09-26T00:00:00"/>
  </r>
  <r>
    <n v="40708"/>
    <x v="134"/>
    <x v="7"/>
    <s v="Not Specified"/>
    <n v="15"/>
    <n v="6.9033333333333333"/>
    <n v="103.55"/>
    <n v="1.5"/>
    <n v="105.05"/>
    <n v="3.5455000000000001"/>
    <n v="3.67136525"/>
    <s v="Regular Air"/>
    <x v="8"/>
    <s v="Corporate"/>
    <x v="2"/>
    <x v="2"/>
    <s v="Wrap Bag"/>
    <d v="2009-10-13T00:00:00"/>
  </r>
  <r>
    <n v="33702"/>
    <x v="133"/>
    <x v="10"/>
    <s v="Not Specified"/>
    <n v="14"/>
    <n v="4.0185714285714287"/>
    <n v="56.26"/>
    <n v="0.5"/>
    <n v="56.76"/>
    <n v="3.5455000000000001"/>
    <n v="1.9946983"/>
    <s v="Express Air"/>
    <x v="0"/>
    <s v="Corporate"/>
    <x v="2"/>
    <x v="13"/>
    <s v="Small Box"/>
    <d v="2012-09-03T00:00:00"/>
  </r>
  <r>
    <n v="12262"/>
    <x v="517"/>
    <x v="2"/>
    <s v="Low"/>
    <n v="45"/>
    <n v="26.953955555555559"/>
    <n v="1212.9280000000001"/>
    <n v="45.51"/>
    <n v="1258.4380000000001"/>
    <n v="4.7610000000000001"/>
    <n v="57.747502080000004"/>
    <s v="Delivery Truck"/>
    <x v="3"/>
    <s v="Home Office"/>
    <x v="0"/>
    <x v="9"/>
    <s v="Jumbo Box"/>
    <d v="2011-12-15T00:00:00"/>
  </r>
  <r>
    <n v="52482"/>
    <x v="1021"/>
    <x v="3"/>
    <s v="Critical"/>
    <n v="21"/>
    <n v="40.390476190476193"/>
    <n v="848.2"/>
    <n v="5.33"/>
    <n v="853.53000000000009"/>
    <n v="3.5455000000000001"/>
    <n v="30.072931000000004"/>
    <s v="Express Air"/>
    <x v="8"/>
    <s v="Corporate"/>
    <x v="2"/>
    <x v="16"/>
    <s v="Small Box"/>
    <d v="2011-01-31T00:00:00"/>
  </r>
  <r>
    <n v="38944"/>
    <x v="1022"/>
    <x v="11"/>
    <s v="Medium"/>
    <n v="17"/>
    <n v="110.197"/>
    <n v="1873.3489999999999"/>
    <n v="8.08"/>
    <n v="1881.4289999999999"/>
    <n v="5.3265000000000002"/>
    <n v="99.783934485000003"/>
    <s v="Regular Air"/>
    <x v="5"/>
    <s v="Small Business"/>
    <x v="1"/>
    <x v="1"/>
    <s v="Small Box"/>
    <d v="2010-04-21T00:00:00"/>
  </r>
  <r>
    <n v="13313"/>
    <x v="1023"/>
    <x v="1"/>
    <s v="Not Specified"/>
    <n v="47"/>
    <n v="21.715106382978725"/>
    <n v="1020.61"/>
    <n v="13.99"/>
    <n v="1034.5999999999999"/>
    <n v="3.5455000000000001"/>
    <n v="36.185727550000003"/>
    <s v="Regular Air"/>
    <x v="2"/>
    <s v="Home Office"/>
    <x v="2"/>
    <x v="16"/>
    <s v="Medium Box"/>
    <d v="2009-07-17T00:00:00"/>
  </r>
  <r>
    <n v="39075"/>
    <x v="581"/>
    <x v="9"/>
    <s v="Not Specified"/>
    <n v="50"/>
    <n v="10.246600000000001"/>
    <n v="512.33000000000004"/>
    <n v="0.99"/>
    <n v="513.32000000000005"/>
    <n v="3.5455000000000001"/>
    <n v="18.164660150000003"/>
    <s v="Regular Air"/>
    <x v="5"/>
    <s v="Corporate"/>
    <x v="2"/>
    <x v="13"/>
    <s v="Small Box"/>
    <d v="2012-02-20T00:00:00"/>
  </r>
  <r>
    <n v="54145"/>
    <x v="475"/>
    <x v="3"/>
    <s v="Low"/>
    <n v="34"/>
    <n v="2.0661764705882355"/>
    <n v="70.25"/>
    <n v="5.33"/>
    <n v="75.58"/>
    <n v="4.7610000000000001"/>
    <n v="3.3446025000000001"/>
    <s v="Regular Air"/>
    <x v="1"/>
    <s v="Home Office"/>
    <x v="0"/>
    <x v="0"/>
    <s v="Small Box"/>
    <d v="2010-01-02T00:00:00"/>
  </r>
  <r>
    <n v="47844"/>
    <x v="673"/>
    <x v="2"/>
    <s v="Critical"/>
    <n v="41"/>
    <n v="142.04902439024391"/>
    <n v="5824.01"/>
    <n v="30"/>
    <n v="5854.01"/>
    <n v="4.7610000000000001"/>
    <n v="277.28111610000002"/>
    <s v="Delivery Truck"/>
    <x v="8"/>
    <s v="Consumer"/>
    <x v="0"/>
    <x v="3"/>
    <s v="Jumbo Drum"/>
    <d v="2010-12-14T00:00:00"/>
  </r>
  <r>
    <n v="32451"/>
    <x v="274"/>
    <x v="0"/>
    <s v="Not Specified"/>
    <n v="42"/>
    <n v="13.822857142857142"/>
    <n v="580.55999999999995"/>
    <n v="2.99"/>
    <n v="583.54999999999995"/>
    <n v="3.5455000000000001"/>
    <n v="20.583754799999998"/>
    <s v="Regular Air"/>
    <x v="1"/>
    <s v="Home Office"/>
    <x v="2"/>
    <x v="6"/>
    <s v="Small Box"/>
    <d v="2009-03-25T00:00:00"/>
  </r>
  <r>
    <n v="20805"/>
    <x v="257"/>
    <x v="3"/>
    <s v="High"/>
    <n v="12"/>
    <n v="3.8008333333333333"/>
    <n v="45.61"/>
    <n v="0.7"/>
    <n v="46.31"/>
    <n v="3.5455000000000001"/>
    <n v="1.6171025499999998"/>
    <s v="Regular Air"/>
    <x v="1"/>
    <s v="Home Office"/>
    <x v="2"/>
    <x v="2"/>
    <s v="Wrap Bag"/>
    <d v="2011-01-11T00:00:00"/>
  </r>
  <r>
    <n v="1856"/>
    <x v="1024"/>
    <x v="0"/>
    <s v="Not Specified"/>
    <n v="44"/>
    <n v="97.346249999999998"/>
    <n v="4283.2349999999997"/>
    <n v="8.8000000000000007"/>
    <n v="4292.0349999999999"/>
    <n v="5.3265000000000002"/>
    <n v="228.14651227499999"/>
    <s v="Regular Air"/>
    <x v="0"/>
    <s v="Home Office"/>
    <x v="1"/>
    <x v="1"/>
    <s v="Small Box"/>
    <d v="2012-03-20T00:00:00"/>
  </r>
  <r>
    <n v="834"/>
    <x v="905"/>
    <x v="4"/>
    <s v="Medium"/>
    <n v="15"/>
    <n v="120.86933333333333"/>
    <n v="1813.04"/>
    <n v="56.14"/>
    <n v="1869.18"/>
    <n v="5.3265000000000002"/>
    <n v="96.571575600000003"/>
    <s v="Delivery Truck"/>
    <x v="0"/>
    <s v="Home Office"/>
    <x v="1"/>
    <x v="11"/>
    <s v="Jumbo Drum"/>
    <d v="2009-05-23T00:00:00"/>
  </r>
  <r>
    <n v="4864"/>
    <x v="36"/>
    <x v="6"/>
    <s v="Low"/>
    <n v="16"/>
    <n v="306.37437499999999"/>
    <n v="4901.99"/>
    <n v="19.989999999999998"/>
    <n v="4921.9799999999996"/>
    <n v="3.5455000000000001"/>
    <n v="173.80005545"/>
    <s v="Regular Air"/>
    <x v="0"/>
    <s v="Corporate"/>
    <x v="2"/>
    <x v="6"/>
    <s v="Small Box"/>
    <d v="2012-11-14T00:00:00"/>
  </r>
  <r>
    <n v="33729"/>
    <x v="524"/>
    <x v="10"/>
    <s v="Not Specified"/>
    <n v="26"/>
    <n v="269.06"/>
    <n v="6995.56"/>
    <n v="35"/>
    <n v="7030.56"/>
    <n v="3.5455000000000001"/>
    <n v="248.02757980000001"/>
    <s v="Regular Air"/>
    <x v="0"/>
    <s v="Small Business"/>
    <x v="2"/>
    <x v="10"/>
    <s v="Large Box"/>
    <d v="2012-09-20T00:00:00"/>
  </r>
  <r>
    <n v="27936"/>
    <x v="1025"/>
    <x v="1"/>
    <s v="High"/>
    <n v="3"/>
    <n v="3057.44"/>
    <n v="9172.32"/>
    <n v="8.73"/>
    <n v="9181.0499999999993"/>
    <n v="5.3265000000000002"/>
    <n v="488.56362480000001"/>
    <s v="Delivery Truck"/>
    <x v="3"/>
    <s v="Consumer"/>
    <x v="1"/>
    <x v="11"/>
    <s v="Jumbo Box"/>
    <d v="2011-07-09T00:00:00"/>
  </r>
  <r>
    <n v="59174"/>
    <x v="1026"/>
    <x v="3"/>
    <s v="Medium"/>
    <n v="6"/>
    <n v="198.85"/>
    <n v="1193.0999999999999"/>
    <n v="13.99"/>
    <n v="1207.0899999999999"/>
    <n v="5.3265000000000002"/>
    <n v="63.550471499999993"/>
    <s v="Express Air"/>
    <x v="8"/>
    <s v="Consumer"/>
    <x v="1"/>
    <x v="11"/>
    <s v="Medium Box"/>
    <d v="2010-01-03T00:00:00"/>
  </r>
  <r>
    <n v="28387"/>
    <x v="488"/>
    <x v="5"/>
    <s v="Not Specified"/>
    <n v="37"/>
    <n v="86.83702702702702"/>
    <n v="3212.97"/>
    <n v="19.989999999999998"/>
    <n v="3232.9599999999996"/>
    <n v="3.5455000000000001"/>
    <n v="113.91585135"/>
    <s v="Regular Air"/>
    <x v="3"/>
    <s v="Consumer"/>
    <x v="2"/>
    <x v="12"/>
    <s v="Small Box"/>
    <d v="2012-06-30T00:00:00"/>
  </r>
  <r>
    <n v="5957"/>
    <x v="97"/>
    <x v="2"/>
    <s v="High"/>
    <n v="23"/>
    <n v="17.038065217391303"/>
    <n v="391.87549999999999"/>
    <n v="4.8099999999999996"/>
    <n v="396.68549999999999"/>
    <n v="5.3265000000000002"/>
    <n v="20.873248507500001"/>
    <s v="Regular Air"/>
    <x v="10"/>
    <s v="Small Business"/>
    <x v="1"/>
    <x v="1"/>
    <s v="Medium Box"/>
    <d v="2010-12-29T00:00:00"/>
  </r>
  <r>
    <n v="33505"/>
    <x v="345"/>
    <x v="10"/>
    <s v="Low"/>
    <n v="35"/>
    <n v="70.378299999999996"/>
    <n v="2463.2404999999999"/>
    <n v="10.78"/>
    <n v="2474.0205000000001"/>
    <n v="5.3265000000000002"/>
    <n v="131.2045052325"/>
    <s v="Express Air"/>
    <x v="1"/>
    <s v="Consumer"/>
    <x v="1"/>
    <x v="1"/>
    <s v="Small Box"/>
    <d v="2010-09-25T00:00:00"/>
  </r>
  <r>
    <n v="51494"/>
    <x v="64"/>
    <x v="8"/>
    <s v="Critical"/>
    <n v="42"/>
    <n v="11.751428571428571"/>
    <n v="493.56"/>
    <n v="5.99"/>
    <n v="499.55"/>
    <n v="5.3265000000000002"/>
    <n v="26.289473400000002"/>
    <s v="Regular Air"/>
    <x v="9"/>
    <s v="Consumer"/>
    <x v="1"/>
    <x v="11"/>
    <s v="Medium Box"/>
    <d v="2011-08-05T00:00:00"/>
  </r>
  <r>
    <n v="32164"/>
    <x v="955"/>
    <x v="9"/>
    <s v="Not Specified"/>
    <n v="34"/>
    <n v="3.2891176470588235"/>
    <n v="111.83"/>
    <n v="3.97"/>
    <n v="115.8"/>
    <n v="3.5455000000000001"/>
    <n v="3.9649326500000002"/>
    <s v="Regular Air"/>
    <x v="5"/>
    <s v="Small Business"/>
    <x v="2"/>
    <x v="2"/>
    <s v="Wrap Bag"/>
    <d v="2010-02-03T00:00:00"/>
  </r>
  <r>
    <n v="9024"/>
    <x v="61"/>
    <x v="5"/>
    <s v="Medium"/>
    <n v="30"/>
    <n v="37.881333333333338"/>
    <n v="1136.44"/>
    <n v="6.5"/>
    <n v="1142.94"/>
    <n v="5.3265000000000002"/>
    <n v="60.53247660000001"/>
    <s v="Regular Air"/>
    <x v="4"/>
    <s v="Home Office"/>
    <x v="1"/>
    <x v="4"/>
    <s v="Small Box"/>
    <d v="2012-06-04T00:00:00"/>
  </r>
  <r>
    <n v="36867"/>
    <x v="455"/>
    <x v="10"/>
    <s v="High"/>
    <n v="21"/>
    <n v="261.05619047619047"/>
    <n v="5482.18"/>
    <n v="24.49"/>
    <n v="5506.67"/>
    <n v="4.7610000000000001"/>
    <n v="261.00658980000003"/>
    <s v="Express Air"/>
    <x v="0"/>
    <s v="Corporate"/>
    <x v="0"/>
    <x v="3"/>
    <s v="Large Box"/>
    <d v="2009-09-07T00:00:00"/>
  </r>
  <r>
    <n v="18375"/>
    <x v="507"/>
    <x v="10"/>
    <s v="Low"/>
    <n v="20"/>
    <n v="3.8445"/>
    <n v="76.89"/>
    <n v="0.5"/>
    <n v="77.39"/>
    <n v="3.5455000000000001"/>
    <n v="2.7261349500000001"/>
    <s v="Regular Air"/>
    <x v="4"/>
    <s v="Small Business"/>
    <x v="2"/>
    <x v="13"/>
    <s v="Small Box"/>
    <d v="2011-09-26T00:00:00"/>
  </r>
  <r>
    <n v="45762"/>
    <x v="468"/>
    <x v="1"/>
    <s v="Low"/>
    <n v="21"/>
    <n v="37.80238095238095"/>
    <n v="793.85"/>
    <n v="5.08"/>
    <n v="798.93000000000006"/>
    <n v="3.5455000000000001"/>
    <n v="28.145951750000005"/>
    <s v="Regular Air"/>
    <x v="0"/>
    <s v="Corporate"/>
    <x v="2"/>
    <x v="5"/>
    <s v="Wrap Bag"/>
    <d v="2010-07-26T00:00:00"/>
  </r>
  <r>
    <n v="45763"/>
    <x v="369"/>
    <x v="1"/>
    <s v="High"/>
    <n v="25"/>
    <n v="2.698"/>
    <n v="67.45"/>
    <n v="0.5"/>
    <n v="67.95"/>
    <n v="3.5455000000000001"/>
    <n v="2.39143975"/>
    <s v="Regular Air"/>
    <x v="0"/>
    <s v="Corporate"/>
    <x v="2"/>
    <x v="13"/>
    <s v="Small Box"/>
    <d v="2010-07-08T00:00:00"/>
  </r>
  <r>
    <n v="29351"/>
    <x v="261"/>
    <x v="7"/>
    <s v="Medium"/>
    <n v="17"/>
    <n v="301.33"/>
    <n v="5122.6099999999997"/>
    <n v="19.989999999999998"/>
    <n v="5142.5999999999995"/>
    <n v="3.5455000000000001"/>
    <n v="181.62213755000002"/>
    <s v="Regular Air"/>
    <x v="4"/>
    <s v="Consumer"/>
    <x v="2"/>
    <x v="6"/>
    <s v="Small Box"/>
    <d v="2011-10-05T00:00:00"/>
  </r>
  <r>
    <n v="47750"/>
    <x v="1027"/>
    <x v="5"/>
    <s v="Low"/>
    <n v="1"/>
    <n v="195.04"/>
    <n v="195.04"/>
    <n v="35"/>
    <n v="230.04"/>
    <n v="3.5455000000000001"/>
    <n v="6.9151432000000002"/>
    <s v="Regular Air"/>
    <x v="9"/>
    <s v="Corporate"/>
    <x v="2"/>
    <x v="10"/>
    <s v="Large Box"/>
    <d v="2010-06-15T00:00:00"/>
  </r>
  <r>
    <n v="51619"/>
    <x v="1028"/>
    <x v="10"/>
    <s v="Not Specified"/>
    <n v="31"/>
    <n v="363.29161290322583"/>
    <n v="11262.04"/>
    <n v="58.92"/>
    <n v="11320.960000000001"/>
    <n v="4.7610000000000001"/>
    <n v="536.18572440000003"/>
    <s v="Delivery Truck"/>
    <x v="1"/>
    <s v="Consumer"/>
    <x v="0"/>
    <x v="3"/>
    <s v="Jumbo Drum"/>
    <d v="2009-09-03T00:00:00"/>
  </r>
  <r>
    <n v="55744"/>
    <x v="60"/>
    <x v="7"/>
    <s v="Critical"/>
    <n v="23"/>
    <n v="18.045869565217391"/>
    <n v="415.05500000000001"/>
    <n v="0.99"/>
    <n v="416.04500000000002"/>
    <n v="5.3265000000000002"/>
    <n v="22.107904575000003"/>
    <s v="Regular Air"/>
    <x v="4"/>
    <s v="Consumer"/>
    <x v="1"/>
    <x v="1"/>
    <s v="Small Pack"/>
    <d v="2011-10-21T00:00:00"/>
  </r>
  <r>
    <n v="54560"/>
    <x v="1023"/>
    <x v="1"/>
    <s v="Critical"/>
    <n v="22"/>
    <n v="27.471818181818183"/>
    <n v="604.38"/>
    <n v="1.99"/>
    <n v="606.37"/>
    <n v="5.3265000000000002"/>
    <n v="32.192300700000004"/>
    <s v="Regular Air"/>
    <x v="0"/>
    <s v="Small Business"/>
    <x v="1"/>
    <x v="4"/>
    <s v="Small Pack"/>
    <d v="2009-07-19T00:00:00"/>
  </r>
  <r>
    <n v="25824"/>
    <x v="546"/>
    <x v="10"/>
    <s v="Medium"/>
    <n v="37"/>
    <n v="389.48054054054057"/>
    <n v="14410.78"/>
    <n v="19.989999999999998"/>
    <n v="14430.77"/>
    <n v="3.5455000000000001"/>
    <n v="510.93420490000005"/>
    <s v="Regular Air"/>
    <x v="5"/>
    <s v="Corporate"/>
    <x v="2"/>
    <x v="6"/>
    <s v="Small Box"/>
    <d v="2009-09-05T00:00:00"/>
  </r>
  <r>
    <n v="55715"/>
    <x v="215"/>
    <x v="11"/>
    <s v="Critical"/>
    <n v="28"/>
    <n v="6.0203571428571427"/>
    <n v="168.57"/>
    <n v="2.99"/>
    <n v="171.56"/>
    <n v="3.5455000000000001"/>
    <n v="5.9766493499999997"/>
    <s v="Express Air"/>
    <x v="2"/>
    <s v="Corporate"/>
    <x v="2"/>
    <x v="6"/>
    <s v="Small Box"/>
    <d v="2011-04-04T00:00:00"/>
  </r>
  <r>
    <n v="25060"/>
    <x v="872"/>
    <x v="1"/>
    <s v="Not Specified"/>
    <n v="1"/>
    <n v="1893.93"/>
    <n v="1893.93"/>
    <n v="14.7"/>
    <n v="1908.63"/>
    <n v="5.3265000000000002"/>
    <n v="100.88018144999999"/>
    <s v="Delivery Truck"/>
    <x v="6"/>
    <s v="Consumer"/>
    <x v="1"/>
    <x v="11"/>
    <s v="Jumbo Drum"/>
    <d v="2009-07-22T00:00:00"/>
  </r>
  <r>
    <n v="57216"/>
    <x v="764"/>
    <x v="1"/>
    <s v="High"/>
    <n v="48"/>
    <n v="2.2870833333333334"/>
    <n v="109.78"/>
    <n v="1.2"/>
    <n v="110.98"/>
    <n v="3.5455000000000001"/>
    <n v="3.8922498999999999"/>
    <s v="Regular Air"/>
    <x v="5"/>
    <s v="Corporate"/>
    <x v="2"/>
    <x v="2"/>
    <s v="Wrap Bag"/>
    <d v="2010-07-31T00:00:00"/>
  </r>
  <r>
    <n v="33893"/>
    <x v="710"/>
    <x v="10"/>
    <s v="Not Specified"/>
    <n v="6"/>
    <n v="38.701666666666668"/>
    <n v="232.21"/>
    <n v="14.72"/>
    <n v="246.93"/>
    <n v="3.5455000000000001"/>
    <n v="8.2330055499999997"/>
    <s v="Regular Air"/>
    <x v="0"/>
    <s v="Consumer"/>
    <x v="2"/>
    <x v="12"/>
    <s v="Small Box"/>
    <d v="2012-09-22T00:00:00"/>
  </r>
  <r>
    <n v="24960"/>
    <x v="736"/>
    <x v="3"/>
    <s v="High"/>
    <n v="18"/>
    <n v="6.9888888888888889"/>
    <n v="125.8"/>
    <n v="5.87"/>
    <n v="131.66999999999999"/>
    <n v="3.5455000000000001"/>
    <n v="4.4602390000000005"/>
    <s v="Regular Air"/>
    <x v="1"/>
    <s v="Small Business"/>
    <x v="2"/>
    <x v="5"/>
    <s v="Small Box"/>
    <d v="2011-01-29T00:00:00"/>
  </r>
  <r>
    <n v="24583"/>
    <x v="371"/>
    <x v="8"/>
    <s v="Critical"/>
    <n v="17"/>
    <n v="2.4876470588235295"/>
    <n v="42.29"/>
    <n v="6.05"/>
    <n v="48.339999999999996"/>
    <n v="3.5455000000000001"/>
    <n v="1.4993919500000001"/>
    <s v="Regular Air"/>
    <x v="5"/>
    <s v="Corporate"/>
    <x v="2"/>
    <x v="6"/>
    <s v="Small Box"/>
    <d v="2011-08-12T00:00:00"/>
  </r>
  <r>
    <n v="36933"/>
    <x v="229"/>
    <x v="1"/>
    <s v="High"/>
    <n v="32"/>
    <n v="3.6190625000000001"/>
    <n v="115.81"/>
    <n v="0.5"/>
    <n v="116.31"/>
    <n v="3.5455000000000001"/>
    <n v="4.1060435499999999"/>
    <s v="Regular Air"/>
    <x v="1"/>
    <s v="Small Business"/>
    <x v="2"/>
    <x v="13"/>
    <s v="Small Box"/>
    <d v="2011-07-13T00:00:00"/>
  </r>
  <r>
    <n v="46599"/>
    <x v="284"/>
    <x v="10"/>
    <s v="Not Specified"/>
    <n v="4"/>
    <n v="71"/>
    <n v="284"/>
    <n v="10.84"/>
    <n v="294.83999999999997"/>
    <n v="4.7610000000000001"/>
    <n v="13.521240000000001"/>
    <s v="Express Air"/>
    <x v="5"/>
    <s v="Small Business"/>
    <x v="0"/>
    <x v="0"/>
    <s v="Medium Box"/>
    <d v="2010-09-14T00:00:00"/>
  </r>
  <r>
    <n v="33254"/>
    <x v="1029"/>
    <x v="6"/>
    <s v="Not Specified"/>
    <n v="11"/>
    <n v="42.395454545454548"/>
    <n v="466.35"/>
    <n v="9.1999999999999993"/>
    <n v="475.55"/>
    <n v="4.7610000000000001"/>
    <n v="22.202923500000001"/>
    <s v="Regular Air"/>
    <x v="8"/>
    <s v="Home Office"/>
    <x v="0"/>
    <x v="0"/>
    <s v="Wrap Bag"/>
    <d v="2011-11-05T00:00:00"/>
  </r>
  <r>
    <n v="5346"/>
    <x v="917"/>
    <x v="2"/>
    <s v="Critical"/>
    <n v="17"/>
    <n v="134.41882352941175"/>
    <n v="2285.12"/>
    <n v="36.090000000000003"/>
    <n v="2321.21"/>
    <n v="4.7610000000000001"/>
    <n v="108.7945632"/>
    <s v="Delivery Truck"/>
    <x v="0"/>
    <s v="Home Office"/>
    <x v="0"/>
    <x v="15"/>
    <s v="Jumbo Box"/>
    <d v="2010-12-27T00:00:00"/>
  </r>
  <r>
    <n v="4896"/>
    <x v="880"/>
    <x v="8"/>
    <s v="Critical"/>
    <n v="10"/>
    <n v="108.98699999999999"/>
    <n v="1089.8699999999999"/>
    <n v="5.99"/>
    <n v="1095.8599999999999"/>
    <n v="5.3265000000000002"/>
    <n v="58.051925549999993"/>
    <s v="Express Air"/>
    <x v="9"/>
    <s v="Small Business"/>
    <x v="1"/>
    <x v="1"/>
    <s v="Small Box"/>
    <d v="2012-08-23T00:00:00"/>
  </r>
  <r>
    <n v="42467"/>
    <x v="1030"/>
    <x v="7"/>
    <s v="High"/>
    <n v="10"/>
    <n v="23.887999999999998"/>
    <n v="238.88"/>
    <n v="15.1"/>
    <n v="253.98"/>
    <n v="3.5455000000000001"/>
    <n v="8.4694903999999998"/>
    <s v="Regular Air"/>
    <x v="0"/>
    <s v="Home Office"/>
    <x v="2"/>
    <x v="6"/>
    <s v="Small Box"/>
    <d v="2010-10-14T00:00:00"/>
  </r>
  <r>
    <n v="37634"/>
    <x v="554"/>
    <x v="4"/>
    <s v="Medium"/>
    <n v="32"/>
    <n v="11.505625"/>
    <n v="368.18"/>
    <n v="4.8099999999999996"/>
    <n v="372.99"/>
    <n v="3.5455000000000001"/>
    <n v="13.053821900000001"/>
    <s v="Regular Air"/>
    <x v="2"/>
    <s v="Corporate"/>
    <x v="2"/>
    <x v="10"/>
    <s v="Small Box"/>
    <d v="2012-05-22T00:00:00"/>
  </r>
  <r>
    <n v="21382"/>
    <x v="207"/>
    <x v="3"/>
    <s v="Critical"/>
    <n v="27"/>
    <n v="5.4048148148148147"/>
    <n v="145.93"/>
    <n v="7.44"/>
    <n v="153.37"/>
    <n v="3.5455000000000001"/>
    <n v="5.1739481500000002"/>
    <s v="Regular Air"/>
    <x v="1"/>
    <s v="Corporate"/>
    <x v="2"/>
    <x v="5"/>
    <s v="Small Box"/>
    <d v="2012-01-15T00:00:00"/>
  </r>
  <r>
    <n v="53635"/>
    <x v="1031"/>
    <x v="1"/>
    <s v="Not Specified"/>
    <n v="33"/>
    <n v="3.1490909090909089"/>
    <n v="103.92"/>
    <n v="1.92"/>
    <n v="105.84"/>
    <n v="3.5455000000000001"/>
    <n v="3.6844836000000005"/>
    <s v="Regular Air"/>
    <x v="0"/>
    <s v="Small Business"/>
    <x v="2"/>
    <x v="7"/>
    <s v="Wrap Bag"/>
    <d v="2012-07-20T00:00:00"/>
  </r>
  <r>
    <n v="3525"/>
    <x v="1032"/>
    <x v="2"/>
    <s v="Not Specified"/>
    <n v="38"/>
    <n v="3.0376315789473685"/>
    <n v="115.43"/>
    <n v="1.34"/>
    <n v="116.77000000000001"/>
    <n v="3.5455000000000001"/>
    <n v="4.0925706499999999"/>
    <s v="Regular Air"/>
    <x v="3"/>
    <s v="Home Office"/>
    <x v="2"/>
    <x v="2"/>
    <s v="Wrap Bag"/>
    <d v="2011-12-23T00:00:00"/>
  </r>
  <r>
    <n v="36739"/>
    <x v="786"/>
    <x v="7"/>
    <s v="Not Specified"/>
    <n v="27"/>
    <n v="12.265555555555556"/>
    <n v="331.17"/>
    <n v="2.85"/>
    <n v="334.02000000000004"/>
    <n v="4.7610000000000001"/>
    <n v="15.7670037"/>
    <s v="Regular Air"/>
    <x v="4"/>
    <s v="Consumer"/>
    <x v="0"/>
    <x v="0"/>
    <s v="Small Pack"/>
    <d v="2009-10-08T00:00:00"/>
  </r>
  <r>
    <n v="49767"/>
    <x v="247"/>
    <x v="6"/>
    <s v="Critical"/>
    <n v="39"/>
    <n v="133.235641025641"/>
    <n v="5196.1899999999996"/>
    <n v="13.99"/>
    <n v="5210.1799999999994"/>
    <n v="5.3265000000000002"/>
    <n v="276.77506034999999"/>
    <s v="Regular Air"/>
    <x v="5"/>
    <s v="Small Business"/>
    <x v="1"/>
    <x v="11"/>
    <s v="Medium Box"/>
    <d v="2010-11-09T00:00:00"/>
  </r>
  <r>
    <n v="55042"/>
    <x v="1033"/>
    <x v="2"/>
    <s v="High"/>
    <n v="38"/>
    <n v="52.064065789473688"/>
    <n v="1978.4345000000001"/>
    <n v="2.5"/>
    <n v="1980.9345000000001"/>
    <n v="5.3265000000000002"/>
    <n v="105.3813136425"/>
    <s v="Regular Air"/>
    <x v="8"/>
    <s v="Home Office"/>
    <x v="1"/>
    <x v="1"/>
    <s v="Small Box"/>
    <d v="2011-12-09T00:00:00"/>
  </r>
  <r>
    <n v="42753"/>
    <x v="1034"/>
    <x v="3"/>
    <s v="Medium"/>
    <n v="45"/>
    <n v="90.507055555555553"/>
    <n v="4072.8175000000001"/>
    <n v="3"/>
    <n v="4075.8175000000001"/>
    <n v="5.3265000000000002"/>
    <n v="216.9386241375"/>
    <s v="Regular Air"/>
    <x v="0"/>
    <s v="Small Business"/>
    <x v="1"/>
    <x v="1"/>
    <s v="Small Box"/>
    <d v="2012-01-20T00:00:00"/>
  </r>
  <r>
    <n v="39686"/>
    <x v="583"/>
    <x v="5"/>
    <s v="Not Specified"/>
    <n v="2"/>
    <n v="369.4"/>
    <n v="738.8"/>
    <n v="91.05"/>
    <n v="829.84999999999991"/>
    <n v="3.5455000000000001"/>
    <n v="26.194153999999997"/>
    <s v="Delivery Truck"/>
    <x v="1"/>
    <s v="Home Office"/>
    <x v="2"/>
    <x v="16"/>
    <s v="Jumbo Drum"/>
    <d v="2012-06-09T00:00:00"/>
  </r>
  <r>
    <n v="26466"/>
    <x v="316"/>
    <x v="5"/>
    <s v="Critical"/>
    <n v="29"/>
    <n v="31.369689655172415"/>
    <n v="909.721"/>
    <n v="5.99"/>
    <n v="915.71100000000001"/>
    <n v="5.3265000000000002"/>
    <n v="48.456289065"/>
    <s v="Regular Air"/>
    <x v="6"/>
    <s v="Corporate"/>
    <x v="1"/>
    <x v="1"/>
    <s v="Wrap Bag"/>
    <d v="2009-06-12T00:00:00"/>
  </r>
  <r>
    <n v="27013"/>
    <x v="1035"/>
    <x v="1"/>
    <s v="Low"/>
    <n v="26"/>
    <n v="269.50730769230768"/>
    <n v="7007.19"/>
    <n v="35"/>
    <n v="7042.19"/>
    <n v="3.5455000000000001"/>
    <n v="248.43992145000001"/>
    <s v="Regular Air"/>
    <x v="0"/>
    <s v="Home Office"/>
    <x v="2"/>
    <x v="10"/>
    <s v="Large Box"/>
    <d v="2009-07-05T00:00:00"/>
  </r>
  <r>
    <n v="51047"/>
    <x v="465"/>
    <x v="11"/>
    <s v="Medium"/>
    <n v="38"/>
    <n v="44.343947368421048"/>
    <n v="1685.07"/>
    <n v="34.200000000000003"/>
    <n v="1719.27"/>
    <n v="4.7610000000000001"/>
    <n v="80.226182699999995"/>
    <s v="Regular Air"/>
    <x v="4"/>
    <s v="Corporate"/>
    <x v="0"/>
    <x v="0"/>
    <s v="Wrap Bag"/>
    <d v="2009-04-11T00:00:00"/>
  </r>
  <r>
    <n v="27780"/>
    <x v="1036"/>
    <x v="7"/>
    <s v="Critical"/>
    <n v="18"/>
    <n v="3.1338888888888885"/>
    <n v="56.41"/>
    <n v="0.99"/>
    <n v="57.4"/>
    <n v="3.5455000000000001"/>
    <n v="2.0000165499999998"/>
    <s v="Regular Air"/>
    <x v="5"/>
    <s v="Small Business"/>
    <x v="2"/>
    <x v="13"/>
    <s v="Small Box"/>
    <d v="2012-10-21T00:00:00"/>
  </r>
  <r>
    <n v="39876"/>
    <x v="181"/>
    <x v="11"/>
    <s v="High"/>
    <n v="43"/>
    <n v="378.36790697674417"/>
    <n v="16269.82"/>
    <n v="19.989999999999998"/>
    <n v="16289.81"/>
    <n v="3.5455000000000001"/>
    <n v="576.84646810000004"/>
    <s v="Regular Air"/>
    <x v="8"/>
    <s v="Consumer"/>
    <x v="2"/>
    <x v="6"/>
    <s v="Small Box"/>
    <d v="2012-04-15T00:00:00"/>
  </r>
  <r>
    <n v="31873"/>
    <x v="634"/>
    <x v="6"/>
    <s v="Low"/>
    <n v="2"/>
    <n v="70.795000000000002"/>
    <n v="141.59"/>
    <n v="3.5"/>
    <n v="145.09"/>
    <n v="3.5455000000000001"/>
    <n v="5.0200734500000008"/>
    <s v="Regular Air"/>
    <x v="1"/>
    <s v="Home Office"/>
    <x v="2"/>
    <x v="16"/>
    <s v="Small Box"/>
    <d v="2009-11-13T00:00:00"/>
  </r>
  <r>
    <n v="450"/>
    <x v="291"/>
    <x v="0"/>
    <s v="Not Specified"/>
    <n v="35"/>
    <n v="15.534857142857144"/>
    <n v="543.72"/>
    <n v="11.25"/>
    <n v="554.97"/>
    <n v="3.5455000000000001"/>
    <n v="19.277592600000002"/>
    <s v="Regular Air"/>
    <x v="0"/>
    <s v="Consumer"/>
    <x v="2"/>
    <x v="10"/>
    <s v="Small Box"/>
    <d v="2011-03-06T00:00:00"/>
  </r>
  <r>
    <n v="20482"/>
    <x v="437"/>
    <x v="1"/>
    <s v="Medium"/>
    <n v="38"/>
    <n v="122.37026315789473"/>
    <n v="4650.07"/>
    <n v="60.19"/>
    <n v="4710.2599999999993"/>
    <n v="4.7610000000000001"/>
    <n v="221.3898327"/>
    <s v="Delivery Truck"/>
    <x v="1"/>
    <s v="Small Business"/>
    <x v="0"/>
    <x v="15"/>
    <s v="Jumbo Box"/>
    <d v="2011-07-18T00:00:00"/>
  </r>
  <r>
    <n v="58433"/>
    <x v="1037"/>
    <x v="1"/>
    <s v="High"/>
    <n v="20"/>
    <n v="299.45240000000001"/>
    <n v="5989.0479999999998"/>
    <n v="42.52"/>
    <n v="6031.5680000000002"/>
    <n v="4.7610000000000001"/>
    <n v="285.13857528"/>
    <s v="Delivery Truck"/>
    <x v="0"/>
    <s v="Home Office"/>
    <x v="0"/>
    <x v="9"/>
    <s v="Jumbo Box"/>
    <d v="2011-07-03T00:00:00"/>
  </r>
  <r>
    <n v="7462"/>
    <x v="846"/>
    <x v="9"/>
    <s v="High"/>
    <n v="3"/>
    <n v="24.209999999999997"/>
    <n v="72.63"/>
    <n v="5.53"/>
    <n v="78.16"/>
    <n v="3.5455000000000001"/>
    <n v="2.5750966499999999"/>
    <s v="Express Air"/>
    <x v="1"/>
    <s v="Small Business"/>
    <x v="2"/>
    <x v="2"/>
    <s v="Small Pack"/>
    <d v="2011-02-21T00:00:00"/>
  </r>
  <r>
    <n v="35456"/>
    <x v="264"/>
    <x v="6"/>
    <s v="Critical"/>
    <n v="37"/>
    <n v="1.2532432432432432"/>
    <n v="46.37"/>
    <n v="0.7"/>
    <n v="47.07"/>
    <n v="3.5455000000000001"/>
    <n v="1.6440483499999998"/>
    <s v="Regular Air"/>
    <x v="3"/>
    <s v="Corporate"/>
    <x v="2"/>
    <x v="14"/>
    <s v="Wrap Bag"/>
    <d v="2012-11-03T00:00:00"/>
  </r>
  <r>
    <n v="40803"/>
    <x v="743"/>
    <x v="11"/>
    <s v="Low"/>
    <n v="22"/>
    <n v="3.7736363636363635"/>
    <n v="83.02"/>
    <n v="1.49"/>
    <n v="84.509999999999991"/>
    <n v="3.5455000000000001"/>
    <n v="2.9434740999999995"/>
    <s v="Regular Air"/>
    <x v="0"/>
    <s v="Small Business"/>
    <x v="2"/>
    <x v="6"/>
    <s v="Small Box"/>
    <d v="2011-04-18T00:00:00"/>
  </r>
  <r>
    <n v="15300"/>
    <x v="1038"/>
    <x v="9"/>
    <s v="High"/>
    <n v="42"/>
    <n v="5.4733333333333336"/>
    <n v="229.88"/>
    <n v="5.0599999999999996"/>
    <n v="234.94"/>
    <n v="3.5455000000000001"/>
    <n v="8.1503954000000007"/>
    <s v="Express Air"/>
    <x v="5"/>
    <s v="Home Office"/>
    <x v="2"/>
    <x v="5"/>
    <s v="Small Box"/>
    <d v="2011-02-10T00:00:00"/>
  </r>
  <r>
    <n v="13090"/>
    <x v="951"/>
    <x v="1"/>
    <s v="Not Specified"/>
    <n v="15"/>
    <n v="10.013333333333332"/>
    <n v="150.19999999999999"/>
    <n v="4.3899999999999997"/>
    <n v="154.58999999999997"/>
    <n v="3.5455000000000001"/>
    <n v="5.3253409999999999"/>
    <s v="Regular Air"/>
    <x v="3"/>
    <s v="Corporate"/>
    <x v="2"/>
    <x v="5"/>
    <s v="Wrap Bag"/>
    <d v="2010-07-27T00:00:00"/>
  </r>
  <r>
    <n v="22951"/>
    <x v="460"/>
    <x v="4"/>
    <s v="Medium"/>
    <n v="24"/>
    <n v="54.334479166666661"/>
    <n v="1304.0274999999999"/>
    <n v="8.99"/>
    <n v="1313.0174999999999"/>
    <n v="5.3265000000000002"/>
    <n v="69.459024787499999"/>
    <s v="Regular Air"/>
    <x v="1"/>
    <s v="Corporate"/>
    <x v="1"/>
    <x v="1"/>
    <s v="Small Box"/>
    <d v="2012-05-03T00:00:00"/>
  </r>
  <r>
    <n v="57093"/>
    <x v="201"/>
    <x v="4"/>
    <s v="Low"/>
    <n v="47"/>
    <n v="15.843404255319149"/>
    <n v="744.64"/>
    <n v="5.41"/>
    <n v="750.05"/>
    <n v="3.5455000000000001"/>
    <n v="26.401211200000002"/>
    <s v="Regular Air"/>
    <x v="5"/>
    <s v="Small Business"/>
    <x v="2"/>
    <x v="10"/>
    <s v="Small Box"/>
    <d v="2012-05-09T00:00:00"/>
  </r>
  <r>
    <n v="48642"/>
    <x v="773"/>
    <x v="9"/>
    <s v="High"/>
    <n v="36"/>
    <n v="3.1063888888888886"/>
    <n v="111.83"/>
    <n v="0.7"/>
    <n v="112.53"/>
    <n v="3.5455000000000001"/>
    <n v="3.9649326500000002"/>
    <s v="Regular Air"/>
    <x v="4"/>
    <s v="Home Office"/>
    <x v="2"/>
    <x v="2"/>
    <s v="Wrap Bag"/>
    <d v="2010-02-01T00:00:00"/>
  </r>
  <r>
    <n v="33222"/>
    <x v="727"/>
    <x v="5"/>
    <s v="Medium"/>
    <n v="30"/>
    <n v="55.881999999999998"/>
    <n v="1676.46"/>
    <n v="30"/>
    <n v="1706.46"/>
    <n v="4.7610000000000001"/>
    <n v="79.816260600000007"/>
    <s v="Delivery Truck"/>
    <x v="0"/>
    <s v="Home Office"/>
    <x v="0"/>
    <x v="3"/>
    <s v="Jumbo Drum"/>
    <d v="2012-06-20T00:00:00"/>
  </r>
  <r>
    <n v="58917"/>
    <x v="169"/>
    <x v="0"/>
    <s v="High"/>
    <n v="3"/>
    <n v="20.96"/>
    <n v="62.88"/>
    <n v="2.87"/>
    <n v="65.75"/>
    <n v="3.5455000000000001"/>
    <n v="2.2294104000000003"/>
    <s v="Regular Air"/>
    <x v="4"/>
    <s v="Small Business"/>
    <x v="2"/>
    <x v="2"/>
    <s v="Small Pack"/>
    <d v="2012-03-02T00:00:00"/>
  </r>
  <r>
    <n v="1888"/>
    <x v="404"/>
    <x v="7"/>
    <s v="Not Specified"/>
    <n v="38"/>
    <n v="33.275263157894734"/>
    <n v="1264.46"/>
    <n v="45.51"/>
    <n v="1309.97"/>
    <n v="4.7610000000000001"/>
    <n v="60.200940600000003"/>
    <s v="Delivery Truck"/>
    <x v="3"/>
    <s v="Corporate"/>
    <x v="0"/>
    <x v="9"/>
    <s v="Jumbo Box"/>
    <d v="2010-10-30T00:00:00"/>
  </r>
  <r>
    <n v="29991"/>
    <x v="314"/>
    <x v="7"/>
    <s v="Low"/>
    <n v="41"/>
    <n v="3.0026829268292681"/>
    <n v="123.11"/>
    <n v="0.49"/>
    <n v="123.6"/>
    <n v="3.5455000000000001"/>
    <n v="4.3648650500000006"/>
    <s v="Regular Air"/>
    <x v="8"/>
    <s v="Small Business"/>
    <x v="2"/>
    <x v="13"/>
    <s v="Small Box"/>
    <d v="2012-10-07T00:00:00"/>
  </r>
  <r>
    <n v="16356"/>
    <x v="1039"/>
    <x v="8"/>
    <s v="Critical"/>
    <n v="6"/>
    <n v="26.323333333333334"/>
    <n v="157.94"/>
    <n v="4.5"/>
    <n v="162.44"/>
    <n v="3.5455000000000001"/>
    <n v="5.5997627000000003"/>
    <s v="Express Air"/>
    <x v="3"/>
    <s v="Corporate"/>
    <x v="2"/>
    <x v="16"/>
    <s v="Small Box"/>
    <d v="2011-08-03T00:00:00"/>
  </r>
  <r>
    <n v="14435"/>
    <x v="655"/>
    <x v="2"/>
    <s v="Not Specified"/>
    <n v="44"/>
    <n v="29.543409090909094"/>
    <n v="1299.9100000000001"/>
    <n v="5.76"/>
    <n v="1305.67"/>
    <n v="3.5455000000000001"/>
    <n v="46.088309050000007"/>
    <s v="Regular Air"/>
    <x v="4"/>
    <s v="Small Business"/>
    <x v="2"/>
    <x v="5"/>
    <s v="Small Box"/>
    <d v="2012-12-01T00:00:00"/>
  </r>
  <r>
    <n v="15815"/>
    <x v="696"/>
    <x v="4"/>
    <s v="Critical"/>
    <n v="24"/>
    <n v="4.4754166666666668"/>
    <n v="107.41"/>
    <n v="1.49"/>
    <n v="108.89999999999999"/>
    <n v="3.5455000000000001"/>
    <n v="3.8082215500000003"/>
    <s v="Regular Air"/>
    <x v="6"/>
    <s v="Corporate"/>
    <x v="2"/>
    <x v="6"/>
    <s v="Small Box"/>
    <d v="2009-05-01T00:00:00"/>
  </r>
  <r>
    <n v="55874"/>
    <x v="1040"/>
    <x v="9"/>
    <s v="Medium"/>
    <n v="41"/>
    <n v="5.5682926829268293"/>
    <n v="228.3"/>
    <n v="4.62"/>
    <n v="232.92000000000002"/>
    <n v="5.3265000000000002"/>
    <n v="12.1603995"/>
    <s v="Express Air"/>
    <x v="1"/>
    <s v="Small Business"/>
    <x v="1"/>
    <x v="4"/>
    <s v="Small Pack"/>
    <d v="2009-02-18T00:00:00"/>
  </r>
  <r>
    <n v="54371"/>
    <x v="616"/>
    <x v="9"/>
    <s v="Not Specified"/>
    <n v="28"/>
    <n v="4.1078571428571431"/>
    <n v="115.02"/>
    <n v="0.71"/>
    <n v="115.72999999999999"/>
    <n v="3.5455000000000001"/>
    <n v="4.0780341"/>
    <s v="Regular Air"/>
    <x v="8"/>
    <s v="Corporate"/>
    <x v="2"/>
    <x v="14"/>
    <s v="Wrap Bag"/>
    <d v="2012-02-15T00:00:00"/>
  </r>
  <r>
    <n v="59205"/>
    <x v="942"/>
    <x v="7"/>
    <s v="Critical"/>
    <n v="35"/>
    <n v="17.058285714285713"/>
    <n v="597.04"/>
    <n v="7.04"/>
    <n v="604.07999999999993"/>
    <n v="3.5455000000000001"/>
    <n v="21.168053199999999"/>
    <s v="Regular Air"/>
    <x v="6"/>
    <s v="Home Office"/>
    <x v="2"/>
    <x v="10"/>
    <s v="Small Box"/>
    <d v="2011-11-02T00:00:00"/>
  </r>
  <r>
    <n v="3588"/>
    <x v="45"/>
    <x v="0"/>
    <s v="Not Specified"/>
    <n v="42"/>
    <n v="8.9138095238095243"/>
    <n v="374.38"/>
    <n v="3.5"/>
    <n v="377.88"/>
    <n v="3.5455000000000001"/>
    <n v="13.2736429"/>
    <s v="Regular Air"/>
    <x v="10"/>
    <s v="Home Office"/>
    <x v="2"/>
    <x v="16"/>
    <s v="Small Box"/>
    <d v="2011-03-19T00:00:00"/>
  </r>
  <r>
    <n v="868"/>
    <x v="583"/>
    <x v="5"/>
    <s v="Not Specified"/>
    <n v="31"/>
    <n v="47.559032258064512"/>
    <n v="1474.33"/>
    <n v="3.61"/>
    <n v="1477.9399999999998"/>
    <n v="5.3265000000000002"/>
    <n v="78.53018745"/>
    <s v="Regular Air"/>
    <x v="11"/>
    <s v="Home Office"/>
    <x v="1"/>
    <x v="4"/>
    <s v="Small Pack"/>
    <d v="2012-06-10T00:00:00"/>
  </r>
  <r>
    <n v="34727"/>
    <x v="438"/>
    <x v="0"/>
    <s v="Low"/>
    <n v="20"/>
    <n v="7.9855"/>
    <n v="159.71"/>
    <n v="8.94"/>
    <n v="168.65"/>
    <n v="3.5455000000000001"/>
    <n v="5.6625180500000001"/>
    <s v="Express Air"/>
    <x v="4"/>
    <s v="Corporate"/>
    <x v="2"/>
    <x v="6"/>
    <s v="Small Box"/>
    <d v="2011-03-17T00:00:00"/>
  </r>
  <r>
    <n v="15139"/>
    <x v="1041"/>
    <x v="6"/>
    <s v="High"/>
    <n v="33"/>
    <n v="22.549090909090911"/>
    <n v="744.12"/>
    <n v="45"/>
    <n v="789.12"/>
    <n v="3.5455000000000001"/>
    <n v="26.382774600000001"/>
    <s v="Delivery Truck"/>
    <x v="7"/>
    <s v="Corporate"/>
    <x v="2"/>
    <x v="10"/>
    <s v="Jumbo Drum"/>
    <d v="2009-11-19T00:00:00"/>
  </r>
  <r>
    <n v="771"/>
    <x v="364"/>
    <x v="5"/>
    <s v="Critical"/>
    <n v="18"/>
    <n v="4.9355555555555561"/>
    <n v="88.84"/>
    <n v="4.72"/>
    <n v="93.56"/>
    <n v="3.5455000000000001"/>
    <n v="3.1498222000000005"/>
    <s v="Regular Air"/>
    <x v="6"/>
    <s v="Home Office"/>
    <x v="2"/>
    <x v="5"/>
    <s v="Small Box"/>
    <d v="2011-06-17T00:00:00"/>
  </r>
  <r>
    <n v="37410"/>
    <x v="769"/>
    <x v="7"/>
    <s v="Medium"/>
    <n v="45"/>
    <n v="417.23911111111107"/>
    <n v="18775.759999999998"/>
    <n v="48.26"/>
    <n v="18824.019999999997"/>
    <n v="5.3265000000000002"/>
    <n v="1000.0908563999999"/>
    <s v="Delivery Truck"/>
    <x v="0"/>
    <s v="Corporate"/>
    <x v="1"/>
    <x v="11"/>
    <s v="Jumbo Box"/>
    <d v="2010-10-14T00:00:00"/>
  </r>
  <r>
    <n v="26240"/>
    <x v="1008"/>
    <x v="2"/>
    <s v="Critical"/>
    <n v="38"/>
    <n v="39.037894736842105"/>
    <n v="1483.44"/>
    <n v="1.99"/>
    <n v="1485.43"/>
    <n v="5.3265000000000002"/>
    <n v="79.015431600000014"/>
    <s v="Regular Air"/>
    <x v="7"/>
    <s v="Consumer"/>
    <x v="1"/>
    <x v="4"/>
    <s v="Small Pack"/>
    <d v="2009-12-22T00:00:00"/>
  </r>
  <r>
    <n v="16804"/>
    <x v="161"/>
    <x v="0"/>
    <s v="High"/>
    <n v="36"/>
    <n v="6.072222222222222"/>
    <n v="218.6"/>
    <n v="4.96"/>
    <n v="223.56"/>
    <n v="3.5455000000000001"/>
    <n v="7.7504629999999999"/>
    <s v="Express Air"/>
    <x v="1"/>
    <s v="Consumer"/>
    <x v="2"/>
    <x v="5"/>
    <s v="Small Box"/>
    <d v="2012-03-11T00:00:00"/>
  </r>
  <r>
    <n v="42403"/>
    <x v="549"/>
    <x v="5"/>
    <s v="Not Specified"/>
    <n v="47"/>
    <n v="2.5787234042553191"/>
    <n v="121.2"/>
    <n v="1.25"/>
    <n v="122.45"/>
    <n v="3.5455000000000001"/>
    <n v="4.2971460000000006"/>
    <s v="Regular Air"/>
    <x v="6"/>
    <s v="Small Business"/>
    <x v="2"/>
    <x v="2"/>
    <s v="Wrap Bag"/>
    <d v="2009-06-21T00:00:00"/>
  </r>
  <r>
    <n v="2053"/>
    <x v="12"/>
    <x v="9"/>
    <s v="Critical"/>
    <n v="39"/>
    <n v="495.97025641025641"/>
    <n v="19342.84"/>
    <n v="126"/>
    <n v="19468.84"/>
    <n v="4.7610000000000001"/>
    <n v="920.91261240000006"/>
    <s v="Delivery Truck"/>
    <x v="1"/>
    <s v="Consumer"/>
    <x v="0"/>
    <x v="3"/>
    <s v="Jumbo Drum"/>
    <d v="2011-02-07T00:00:00"/>
  </r>
  <r>
    <n v="52068"/>
    <x v="456"/>
    <x v="3"/>
    <s v="Not Specified"/>
    <n v="17"/>
    <n v="25.972352941176467"/>
    <n v="441.53"/>
    <n v="14.36"/>
    <n v="455.89"/>
    <n v="4.7610000000000001"/>
    <n v="21.021243300000002"/>
    <s v="Delivery Truck"/>
    <x v="6"/>
    <s v="Corporate"/>
    <x v="0"/>
    <x v="3"/>
    <s v="Jumbo Drum"/>
    <d v="2012-01-15T00:00:00"/>
  </r>
  <r>
    <n v="3395"/>
    <x v="365"/>
    <x v="7"/>
    <s v="Not Specified"/>
    <n v="29"/>
    <n v="21.483448275862067"/>
    <n v="623.02"/>
    <n v="11.52"/>
    <n v="634.54"/>
    <n v="3.5455000000000001"/>
    <n v="22.089174100000001"/>
    <s v="Regular Air"/>
    <x v="0"/>
    <s v="Consumer"/>
    <x v="2"/>
    <x v="10"/>
    <s v="Small Box"/>
    <d v="2009-10-30T00:00:00"/>
  </r>
  <r>
    <n v="52007"/>
    <x v="1042"/>
    <x v="11"/>
    <s v="Medium"/>
    <n v="25"/>
    <n v="2.7416"/>
    <n v="68.540000000000006"/>
    <n v="0.5"/>
    <n v="69.040000000000006"/>
    <n v="3.5455000000000001"/>
    <n v="2.4300857000000002"/>
    <s v="Regular Air"/>
    <x v="1"/>
    <s v="Consumer"/>
    <x v="2"/>
    <x v="13"/>
    <s v="Small Box"/>
    <d v="2012-04-14T00:00:00"/>
  </r>
  <r>
    <n v="33568"/>
    <x v="150"/>
    <x v="1"/>
    <s v="Medium"/>
    <n v="10"/>
    <n v="62.873000000000005"/>
    <n v="628.73"/>
    <n v="52.2"/>
    <n v="680.93000000000006"/>
    <n v="4.7610000000000001"/>
    <n v="29.933835300000002"/>
    <s v="Regular Air"/>
    <x v="5"/>
    <s v="Small Business"/>
    <x v="0"/>
    <x v="0"/>
    <s v="Medium Box"/>
    <d v="2012-07-22T00:00:00"/>
  </r>
  <r>
    <n v="25028"/>
    <x v="1043"/>
    <x v="3"/>
    <s v="Critical"/>
    <n v="5"/>
    <n v="95.477999999999994"/>
    <n v="477.39"/>
    <n v="55.81"/>
    <n v="533.20000000000005"/>
    <n v="4.7610000000000001"/>
    <n v="22.728537900000003"/>
    <s v="Delivery Truck"/>
    <x v="5"/>
    <s v="Home Office"/>
    <x v="0"/>
    <x v="15"/>
    <s v="Jumbo Box"/>
    <d v="2011-01-06T00:00:00"/>
  </r>
  <r>
    <n v="1537"/>
    <x v="95"/>
    <x v="9"/>
    <s v="Not Specified"/>
    <n v="5"/>
    <n v="3.3200000000000003"/>
    <n v="16.600000000000001"/>
    <n v="6.05"/>
    <n v="22.650000000000002"/>
    <n v="3.5455000000000001"/>
    <n v="0.5885530000000001"/>
    <s v="Regular Air"/>
    <x v="4"/>
    <s v="Corporate"/>
    <x v="2"/>
    <x v="6"/>
    <s v="Small Box"/>
    <d v="2012-02-14T00:00:00"/>
  </r>
  <r>
    <n v="23685"/>
    <x v="488"/>
    <x v="5"/>
    <s v="Not Specified"/>
    <n v="46"/>
    <n v="172.36004347826088"/>
    <n v="7928.5619999999999"/>
    <n v="5"/>
    <n v="7933.5619999999999"/>
    <n v="5.3265000000000002"/>
    <n v="422.31485493000002"/>
    <s v="Regular Air"/>
    <x v="0"/>
    <s v="Corporate"/>
    <x v="1"/>
    <x v="1"/>
    <s v="Small Box"/>
    <d v="2012-06-30T00:00:00"/>
  </r>
  <r>
    <n v="27616"/>
    <x v="155"/>
    <x v="1"/>
    <s v="Low"/>
    <n v="3"/>
    <n v="204.71333333333334"/>
    <n v="614.14"/>
    <n v="24.49"/>
    <n v="638.63"/>
    <n v="5.3265000000000002"/>
    <n v="32.712167100000002"/>
    <s v="Regular Air"/>
    <x v="6"/>
    <s v="Home Office"/>
    <x v="1"/>
    <x v="8"/>
    <s v="Large Box"/>
    <d v="2012-08-01T00:00:00"/>
  </r>
  <r>
    <n v="8960"/>
    <x v="1044"/>
    <x v="5"/>
    <s v="Medium"/>
    <n v="46"/>
    <n v="94.246521739130444"/>
    <n v="4335.34"/>
    <n v="19.989999999999998"/>
    <n v="4355.33"/>
    <n v="5.3265000000000002"/>
    <n v="230.92188510000003"/>
    <s v="Express Air"/>
    <x v="1"/>
    <s v="Small Business"/>
    <x v="1"/>
    <x v="4"/>
    <s v="Small Box"/>
    <d v="2010-06-07T00:00:00"/>
  </r>
  <r>
    <n v="25155"/>
    <x v="799"/>
    <x v="3"/>
    <s v="Low"/>
    <n v="48"/>
    <n v="21.645624999999999"/>
    <n v="1038.99"/>
    <n v="14.87"/>
    <n v="1053.8599999999999"/>
    <n v="4.7610000000000001"/>
    <n v="49.466313900000003"/>
    <s v="Regular Air"/>
    <x v="6"/>
    <s v="Corporate"/>
    <x v="0"/>
    <x v="0"/>
    <s v="Large Box"/>
    <d v="2010-01-27T00:00:00"/>
  </r>
  <r>
    <n v="44935"/>
    <x v="388"/>
    <x v="6"/>
    <s v="High"/>
    <n v="39"/>
    <n v="240.07"/>
    <n v="9362.73"/>
    <n v="19.989999999999998"/>
    <n v="9382.7199999999993"/>
    <n v="3.5455000000000001"/>
    <n v="331.95559215000003"/>
    <s v="Regular Air"/>
    <x v="5"/>
    <s v="Consumer"/>
    <x v="2"/>
    <x v="16"/>
    <s v="Small Box"/>
    <d v="2010-11-18T00:00:00"/>
  </r>
  <r>
    <n v="24802"/>
    <x v="1045"/>
    <x v="3"/>
    <s v="Medium"/>
    <n v="18"/>
    <n v="76.844444444444449"/>
    <n v="1383.2"/>
    <n v="12.14"/>
    <n v="1395.3400000000001"/>
    <n v="5.3265000000000002"/>
    <n v="73.676147999999998"/>
    <s v="Regular Air"/>
    <x v="5"/>
    <s v="Small Business"/>
    <x v="1"/>
    <x v="4"/>
    <s v="Small Box"/>
    <d v="2009-01-25T00:00:00"/>
  </r>
  <r>
    <n v="18370"/>
    <x v="1046"/>
    <x v="3"/>
    <s v="Low"/>
    <n v="41"/>
    <n v="31.001158536585365"/>
    <n v="1271.0474999999999"/>
    <n v="5"/>
    <n v="1276.0474999999999"/>
    <n v="5.3265000000000002"/>
    <n v="67.702345087499992"/>
    <s v="Regular Air"/>
    <x v="6"/>
    <s v="Consumer"/>
    <x v="1"/>
    <x v="1"/>
    <s v="Small Box"/>
    <d v="2011-01-17T00:00:00"/>
  </r>
  <r>
    <n v="45698"/>
    <x v="927"/>
    <x v="11"/>
    <s v="High"/>
    <n v="36"/>
    <n v="7.3158333333333339"/>
    <n v="263.37"/>
    <n v="4.2300000000000004"/>
    <n v="267.60000000000002"/>
    <n v="3.5455000000000001"/>
    <n v="9.3377833500000005"/>
    <s v="Regular Air"/>
    <x v="1"/>
    <s v="Small Business"/>
    <x v="2"/>
    <x v="5"/>
    <s v="Wrap Bag"/>
    <d v="2012-04-26T00:00:00"/>
  </r>
  <r>
    <n v="17542"/>
    <x v="116"/>
    <x v="8"/>
    <s v="Low"/>
    <n v="37"/>
    <n v="2.8645945945945943"/>
    <n v="105.99"/>
    <n v="0.5"/>
    <n v="106.49"/>
    <n v="3.5455000000000001"/>
    <n v="3.7578754499999998"/>
    <s v="Regular Air"/>
    <x v="3"/>
    <s v="Consumer"/>
    <x v="2"/>
    <x v="13"/>
    <s v="Small Box"/>
    <d v="2010-09-02T00:00:00"/>
  </r>
  <r>
    <n v="55139"/>
    <x v="864"/>
    <x v="3"/>
    <s v="Not Specified"/>
    <n v="41"/>
    <n v="14.062926829268294"/>
    <n v="576.58000000000004"/>
    <n v="7.59"/>
    <n v="584.17000000000007"/>
    <n v="3.5455000000000001"/>
    <n v="20.442643900000004"/>
    <s v="Regular Air"/>
    <x v="0"/>
    <s v="Small Business"/>
    <x v="2"/>
    <x v="7"/>
    <s v="Small Pack"/>
    <d v="2010-01-18T00:00:00"/>
  </r>
  <r>
    <n v="26531"/>
    <x v="663"/>
    <x v="5"/>
    <s v="Medium"/>
    <n v="26"/>
    <n v="180.34417307692308"/>
    <n v="4688.9485000000004"/>
    <n v="5.26"/>
    <n v="4694.2085000000006"/>
    <n v="5.3265000000000002"/>
    <n v="249.75684185250003"/>
    <s v="Regular Air"/>
    <x v="2"/>
    <s v="Corporate"/>
    <x v="1"/>
    <x v="1"/>
    <s v="Small Box"/>
    <d v="2011-06-22T00:00:00"/>
  </r>
  <r>
    <n v="14275"/>
    <x v="505"/>
    <x v="5"/>
    <s v="Low"/>
    <n v="20"/>
    <n v="2.1109999999999998"/>
    <n v="42.22"/>
    <n v="1.49"/>
    <n v="43.71"/>
    <n v="3.5455000000000001"/>
    <n v="1.4969101"/>
    <s v="Regular Air"/>
    <x v="0"/>
    <s v="Consumer"/>
    <x v="2"/>
    <x v="6"/>
    <s v="Small Box"/>
    <d v="2010-06-15T00:00:00"/>
  </r>
  <r>
    <n v="31393"/>
    <x v="118"/>
    <x v="4"/>
    <s v="Critical"/>
    <n v="31"/>
    <n v="3.5587096774193547"/>
    <n v="110.32"/>
    <n v="1.32"/>
    <n v="111.63999999999999"/>
    <n v="3.5455000000000001"/>
    <n v="3.9113955999999996"/>
    <s v="Regular Air"/>
    <x v="2"/>
    <s v="Corporate"/>
    <x v="2"/>
    <x v="7"/>
    <s v="Wrap Bag"/>
    <d v="2012-05-13T00:00:00"/>
  </r>
  <r>
    <n v="39847"/>
    <x v="1047"/>
    <x v="11"/>
    <s v="Not Specified"/>
    <n v="49"/>
    <n v="64.704489795918363"/>
    <n v="3170.52"/>
    <n v="6.88"/>
    <n v="3177.4"/>
    <n v="3.5455000000000001"/>
    <n v="112.41078660000001"/>
    <s v="Regular Air"/>
    <x v="0"/>
    <s v="Home Office"/>
    <x v="2"/>
    <x v="10"/>
    <s v="Small Box"/>
    <d v="2010-04-05T00:00:00"/>
  </r>
  <r>
    <n v="30214"/>
    <x v="745"/>
    <x v="7"/>
    <s v="Low"/>
    <n v="38"/>
    <n v="9.8844736842105263"/>
    <n v="375.61"/>
    <n v="5.75"/>
    <n v="381.36"/>
    <n v="3.5455000000000001"/>
    <n v="13.317252550000001"/>
    <s v="Express Air"/>
    <x v="8"/>
    <s v="Home Office"/>
    <x v="2"/>
    <x v="6"/>
    <s v="Small Box"/>
    <d v="2009-10-11T00:00:00"/>
  </r>
  <r>
    <n v="40261"/>
    <x v="440"/>
    <x v="6"/>
    <s v="Critical"/>
    <n v="36"/>
    <n v="9.2047222222222231"/>
    <n v="331.37"/>
    <n v="9.86"/>
    <n v="341.23"/>
    <n v="3.5455000000000001"/>
    <n v="11.748723350000001"/>
    <s v="Express Air"/>
    <x v="8"/>
    <s v="Corporate"/>
    <x v="2"/>
    <x v="5"/>
    <s v="Small Box"/>
    <d v="2009-11-06T00:00:00"/>
  </r>
  <r>
    <n v="53894"/>
    <x v="262"/>
    <x v="1"/>
    <s v="Critical"/>
    <n v="37"/>
    <n v="74.491081081081077"/>
    <n v="2756.17"/>
    <n v="69"/>
    <n v="2825.17"/>
    <n v="4.7610000000000001"/>
    <n v="131.22125370000001"/>
    <s v="Regular Air"/>
    <x v="9"/>
    <s v="Consumer"/>
    <x v="0"/>
    <x v="9"/>
    <s v="Large Box"/>
    <d v="2009-07-08T00:00:00"/>
  </r>
  <r>
    <n v="36643"/>
    <x v="747"/>
    <x v="9"/>
    <s v="Critical"/>
    <n v="17"/>
    <n v="14.168823529411766"/>
    <n v="240.87"/>
    <n v="8.7799999999999994"/>
    <n v="249.65"/>
    <n v="4.7610000000000001"/>
    <n v="11.467820699999999"/>
    <s v="Regular Air"/>
    <x v="1"/>
    <s v="Corporate"/>
    <x v="0"/>
    <x v="0"/>
    <s v="Small Box"/>
    <d v="2009-02-25T00:00:00"/>
  </r>
  <r>
    <n v="12096"/>
    <x v="524"/>
    <x v="10"/>
    <s v="Medium"/>
    <n v="23"/>
    <n v="203.89826086956521"/>
    <n v="4689.66"/>
    <n v="11.54"/>
    <n v="4701.2"/>
    <n v="4.7610000000000001"/>
    <n v="223.27471259999999"/>
    <s v="Regular Air"/>
    <x v="2"/>
    <s v="Home Office"/>
    <x v="0"/>
    <x v="0"/>
    <s v="Large Box"/>
    <d v="2012-09-21T00:00:00"/>
  </r>
  <r>
    <n v="37765"/>
    <x v="125"/>
    <x v="6"/>
    <s v="Low"/>
    <n v="18"/>
    <n v="36.421111111111117"/>
    <n v="655.58"/>
    <n v="5.09"/>
    <n v="660.67000000000007"/>
    <n v="3.5455000000000001"/>
    <n v="23.243588900000006"/>
    <s v="Regular Air"/>
    <x v="6"/>
    <s v="Consumer"/>
    <x v="2"/>
    <x v="5"/>
    <s v="Small Box"/>
    <d v="2012-11-28T00:00:00"/>
  </r>
  <r>
    <n v="20805"/>
    <x v="257"/>
    <x v="3"/>
    <s v="High"/>
    <n v="35"/>
    <n v="11.952571428571428"/>
    <n v="418.34"/>
    <n v="5.16"/>
    <n v="423.5"/>
    <n v="4.7610000000000001"/>
    <n v="19.917167399999997"/>
    <s v="Regular Air"/>
    <x v="1"/>
    <s v="Home Office"/>
    <x v="0"/>
    <x v="0"/>
    <s v="Small Box"/>
    <d v="2011-01-12T00:00:00"/>
  </r>
  <r>
    <n v="41857"/>
    <x v="724"/>
    <x v="4"/>
    <s v="Low"/>
    <n v="45"/>
    <n v="10.245555555555557"/>
    <n v="461.05"/>
    <n v="6.22"/>
    <n v="467.27000000000004"/>
    <n v="4.7610000000000001"/>
    <n v="21.950590500000004"/>
    <s v="Express Air"/>
    <x v="6"/>
    <s v="Home Office"/>
    <x v="0"/>
    <x v="0"/>
    <s v="Small Box"/>
    <d v="2011-05-11T00:00:00"/>
  </r>
  <r>
    <n v="12486"/>
    <x v="846"/>
    <x v="9"/>
    <s v="High"/>
    <n v="42"/>
    <n v="40.29904761904762"/>
    <n v="1692.56"/>
    <n v="7.2"/>
    <n v="1699.76"/>
    <n v="3.5455000000000001"/>
    <n v="60.009714800000005"/>
    <s v="Regular Air"/>
    <x v="3"/>
    <s v="Corporate"/>
    <x v="2"/>
    <x v="16"/>
    <s v="Small Box"/>
    <d v="2011-02-21T00:00:00"/>
  </r>
  <r>
    <n v="39683"/>
    <x v="551"/>
    <x v="8"/>
    <s v="High"/>
    <n v="41"/>
    <n v="204.56341463414634"/>
    <n v="8387.1"/>
    <n v="18.059999999999999"/>
    <n v="8405.16"/>
    <n v="4.7610000000000001"/>
    <n v="399.30983100000003"/>
    <s v="Regular Air"/>
    <x v="2"/>
    <s v="Corporate"/>
    <x v="0"/>
    <x v="3"/>
    <s v="Large Box"/>
    <d v="2011-08-11T00:00:00"/>
  </r>
  <r>
    <n v="44037"/>
    <x v="915"/>
    <x v="5"/>
    <s v="High"/>
    <n v="38"/>
    <n v="47.358197368421052"/>
    <n v="1799.6115"/>
    <n v="1.25"/>
    <n v="1800.8615"/>
    <n v="5.3265000000000002"/>
    <n v="95.856306547500012"/>
    <s v="Regular Air"/>
    <x v="7"/>
    <s v="Consumer"/>
    <x v="1"/>
    <x v="1"/>
    <s v="Small Pack"/>
    <d v="2012-06-30T00:00:00"/>
  </r>
  <r>
    <n v="24775"/>
    <x v="1048"/>
    <x v="9"/>
    <s v="Critical"/>
    <n v="6"/>
    <n v="16.035"/>
    <n v="96.21"/>
    <n v="57.4"/>
    <n v="153.60999999999999"/>
    <n v="4.7610000000000001"/>
    <n v="4.5805581000000002"/>
    <s v="Regular Air"/>
    <x v="6"/>
    <s v="Home Office"/>
    <x v="0"/>
    <x v="0"/>
    <s v="Small Box"/>
    <d v="2012-02-18T00:00:00"/>
  </r>
  <r>
    <n v="27047"/>
    <x v="577"/>
    <x v="6"/>
    <s v="High"/>
    <n v="25"/>
    <n v="569.63040000000001"/>
    <n v="14240.76"/>
    <n v="24.49"/>
    <n v="14265.25"/>
    <n v="5.3265000000000002"/>
    <n v="758.53408139999999"/>
    <s v="Regular Air"/>
    <x v="1"/>
    <s v="Consumer"/>
    <x v="1"/>
    <x v="8"/>
    <s v="Large Box"/>
    <d v="2010-11-23T00:00:00"/>
  </r>
  <r>
    <n v="12326"/>
    <x v="1049"/>
    <x v="9"/>
    <s v="Critical"/>
    <n v="4"/>
    <n v="30.954999999999998"/>
    <n v="123.82"/>
    <n v="57.87"/>
    <n v="181.69"/>
    <n v="4.7610000000000001"/>
    <n v="5.8950702000000001"/>
    <s v="Regular Air"/>
    <x v="1"/>
    <s v="Small Business"/>
    <x v="0"/>
    <x v="0"/>
    <s v="Small Box"/>
    <d v="2011-02-04T00:00:00"/>
  </r>
  <r>
    <n v="51815"/>
    <x v="370"/>
    <x v="4"/>
    <s v="Low"/>
    <n v="37"/>
    <n v="6.1486486486486482"/>
    <n v="227.5"/>
    <n v="9.92"/>
    <n v="237.42"/>
    <n v="3.5455000000000001"/>
    <n v="8.0660125000000011"/>
    <s v="Regular Air"/>
    <x v="0"/>
    <s v="Small Business"/>
    <x v="2"/>
    <x v="6"/>
    <s v="Small Box"/>
    <d v="2009-06-02T00:00:00"/>
  </r>
  <r>
    <n v="28069"/>
    <x v="386"/>
    <x v="4"/>
    <s v="Low"/>
    <n v="1"/>
    <n v="10.17"/>
    <n v="10.17"/>
    <n v="2.04"/>
    <n v="12.21"/>
    <n v="3.5455000000000001"/>
    <n v="0.36057735000000002"/>
    <s v="Express Air"/>
    <x v="5"/>
    <s v="Small Business"/>
    <x v="2"/>
    <x v="5"/>
    <s v="Wrap Bag"/>
    <d v="2009-05-26T00:00:00"/>
  </r>
  <r>
    <n v="27106"/>
    <x v="940"/>
    <x v="2"/>
    <s v="High"/>
    <n v="50"/>
    <n v="10.6296"/>
    <n v="531.48"/>
    <n v="1.39"/>
    <n v="532.87"/>
    <n v="3.5455000000000001"/>
    <n v="18.843623400000002"/>
    <s v="Regular Air"/>
    <x v="1"/>
    <s v="Home Office"/>
    <x v="2"/>
    <x v="12"/>
    <s v="Small Box"/>
    <d v="2011-12-01T00:00:00"/>
  </r>
  <r>
    <n v="4642"/>
    <x v="271"/>
    <x v="9"/>
    <s v="Critical"/>
    <n v="21"/>
    <n v="14.743809523809524"/>
    <n v="309.62"/>
    <n v="9.3699999999999992"/>
    <n v="318.99"/>
    <n v="3.5455000000000001"/>
    <n v="10.977577100000001"/>
    <s v="Express Air"/>
    <x v="0"/>
    <s v="Corporate"/>
    <x v="2"/>
    <x v="10"/>
    <s v="Small Box"/>
    <d v="2011-02-26T00:00:00"/>
  </r>
  <r>
    <n v="58784"/>
    <x v="254"/>
    <x v="3"/>
    <s v="Medium"/>
    <n v="17"/>
    <n v="16.39764705882353"/>
    <n v="278.76"/>
    <n v="17.78"/>
    <n v="296.53999999999996"/>
    <n v="3.5455000000000001"/>
    <n v="9.8834357999999991"/>
    <s v="Regular Air"/>
    <x v="6"/>
    <s v="Corporate"/>
    <x v="2"/>
    <x v="10"/>
    <s v="Small Box"/>
    <d v="2009-01-19T00:00:00"/>
  </r>
  <r>
    <n v="56582"/>
    <x v="637"/>
    <x v="5"/>
    <s v="Low"/>
    <n v="25"/>
    <n v="104.51559999999999"/>
    <n v="2612.89"/>
    <n v="10.119999999999999"/>
    <n v="2623.0099999999998"/>
    <n v="4.7610000000000001"/>
    <n v="124.39969289999999"/>
    <s v="Regular Air"/>
    <x v="5"/>
    <s v="Small Business"/>
    <x v="0"/>
    <x v="0"/>
    <s v="Large Box"/>
    <d v="2009-06-16T00:00:00"/>
  </r>
  <r>
    <n v="30436"/>
    <x v="479"/>
    <x v="1"/>
    <s v="Low"/>
    <n v="30"/>
    <n v="4.0396666666666663"/>
    <n v="121.19"/>
    <n v="7.01"/>
    <n v="128.19999999999999"/>
    <n v="3.5455000000000001"/>
    <n v="4.2967914499999997"/>
    <s v="Express Air"/>
    <x v="1"/>
    <s v="Corporate"/>
    <x v="2"/>
    <x v="6"/>
    <s v="Small Box"/>
    <d v="2012-07-12T00:00:00"/>
  </r>
  <r>
    <n v="43493"/>
    <x v="4"/>
    <x v="4"/>
    <s v="High"/>
    <n v="14"/>
    <n v="5.1142857142857139"/>
    <n v="71.599999999999994"/>
    <n v="4.7"/>
    <n v="76.3"/>
    <n v="3.5455000000000001"/>
    <n v="2.5385779999999998"/>
    <s v="Regular Air"/>
    <x v="6"/>
    <s v="Corporate"/>
    <x v="2"/>
    <x v="5"/>
    <s v="Small Box"/>
    <d v="2012-05-12T00:00:00"/>
  </r>
  <r>
    <n v="9796"/>
    <x v="664"/>
    <x v="10"/>
    <s v="Critical"/>
    <n v="29"/>
    <n v="42.158275862068962"/>
    <n v="1222.5899999999999"/>
    <n v="1.99"/>
    <n v="1224.58"/>
    <n v="5.3265000000000002"/>
    <n v="65.121256349999996"/>
    <s v="Regular Air"/>
    <x v="5"/>
    <s v="Corporate"/>
    <x v="1"/>
    <x v="4"/>
    <s v="Small Pack"/>
    <d v="2010-09-11T00:00:00"/>
  </r>
  <r>
    <n v="23522"/>
    <x v="535"/>
    <x v="11"/>
    <s v="Critical"/>
    <n v="8"/>
    <n v="22.553750000000001"/>
    <n v="180.43"/>
    <n v="11.17"/>
    <n v="191.6"/>
    <n v="4.7610000000000001"/>
    <n v="8.5902723000000005"/>
    <s v="Regular Air"/>
    <x v="1"/>
    <s v="Small Business"/>
    <x v="0"/>
    <x v="0"/>
    <s v="Large Box"/>
    <d v="2011-04-12T00:00:00"/>
  </r>
  <r>
    <n v="30981"/>
    <x v="428"/>
    <x v="9"/>
    <s v="Low"/>
    <n v="29"/>
    <n v="270.25655172413792"/>
    <n v="7837.44"/>
    <n v="23.19"/>
    <n v="7860.6299999999992"/>
    <n v="3.5455000000000001"/>
    <n v="277.8764352"/>
    <s v="Delivery Truck"/>
    <x v="1"/>
    <s v="Home Office"/>
    <x v="2"/>
    <x v="16"/>
    <s v="Jumbo Drum"/>
    <d v="2011-02-19T00:00:00"/>
  </r>
  <r>
    <n v="58949"/>
    <x v="686"/>
    <x v="2"/>
    <s v="Critical"/>
    <n v="50"/>
    <n v="31.178850000000001"/>
    <n v="1558.9425000000001"/>
    <n v="1.1000000000000001"/>
    <n v="1560.0425"/>
    <n v="5.3265000000000002"/>
    <n v="83.037072262500004"/>
    <s v="Regular Air"/>
    <x v="5"/>
    <s v="Small Business"/>
    <x v="1"/>
    <x v="1"/>
    <s v="Small Box"/>
    <d v="2012-12-17T00:00:00"/>
  </r>
  <r>
    <n v="5153"/>
    <x v="349"/>
    <x v="8"/>
    <s v="Critical"/>
    <n v="37"/>
    <n v="132.34945945945947"/>
    <n v="4896.93"/>
    <n v="12.65"/>
    <n v="4909.58"/>
    <n v="4.7610000000000001"/>
    <n v="233.14283730000002"/>
    <s v="Express Air"/>
    <x v="7"/>
    <s v="Home Office"/>
    <x v="0"/>
    <x v="3"/>
    <s v="Medium Box"/>
    <d v="2011-08-27T00:00:00"/>
  </r>
  <r>
    <n v="31555"/>
    <x v="1050"/>
    <x v="3"/>
    <s v="Critical"/>
    <n v="5"/>
    <n v="100.1"/>
    <n v="500.5"/>
    <n v="28"/>
    <n v="528.5"/>
    <n v="5.3265000000000002"/>
    <n v="26.659132500000002"/>
    <s v="Delivery Truck"/>
    <x v="8"/>
    <s v="Home Office"/>
    <x v="1"/>
    <x v="11"/>
    <s v="Jumbo Drum"/>
    <d v="2012-01-07T00:00:00"/>
  </r>
  <r>
    <n v="18688"/>
    <x v="304"/>
    <x v="0"/>
    <s v="Not Specified"/>
    <n v="15"/>
    <n v="2.6893333333333334"/>
    <n v="40.340000000000003"/>
    <n v="0.5"/>
    <n v="40.840000000000003"/>
    <n v="3.5455000000000001"/>
    <n v="1.4302547000000001"/>
    <s v="Regular Air"/>
    <x v="5"/>
    <s v="Home Office"/>
    <x v="2"/>
    <x v="13"/>
    <s v="Small Box"/>
    <d v="2011-03-07T00:00:00"/>
  </r>
  <r>
    <n v="33123"/>
    <x v="34"/>
    <x v="6"/>
    <s v="Medium"/>
    <n v="41"/>
    <n v="147.46292682926827"/>
    <n v="6045.98"/>
    <n v="66.27"/>
    <n v="6112.25"/>
    <n v="4.7610000000000001"/>
    <n v="287.84910779999996"/>
    <s v="Delivery Truck"/>
    <x v="2"/>
    <s v="Corporate"/>
    <x v="0"/>
    <x v="15"/>
    <s v="Jumbo Box"/>
    <d v="2010-11-26T00:00:00"/>
  </r>
  <r>
    <n v="1825"/>
    <x v="674"/>
    <x v="2"/>
    <s v="Medium"/>
    <n v="22"/>
    <n v="1.739090909090909"/>
    <n v="38.26"/>
    <n v="0.7"/>
    <n v="38.96"/>
    <n v="3.5455000000000001"/>
    <n v="1.3565082999999998"/>
    <s v="Regular Air"/>
    <x v="4"/>
    <s v="Small Business"/>
    <x v="2"/>
    <x v="2"/>
    <s v="Wrap Bag"/>
    <d v="2010-12-06T00:00:00"/>
  </r>
  <r>
    <n v="11008"/>
    <x v="1051"/>
    <x v="9"/>
    <s v="Critical"/>
    <n v="17"/>
    <n v="149.75823529411764"/>
    <n v="2545.89"/>
    <n v="35"/>
    <n v="2580.89"/>
    <n v="3.5455000000000001"/>
    <n v="90.264529949999996"/>
    <s v="Regular Air"/>
    <x v="9"/>
    <s v="Small Business"/>
    <x v="2"/>
    <x v="10"/>
    <s v="Large Box"/>
    <d v="2009-02-26T00:00:00"/>
  </r>
  <r>
    <n v="18919"/>
    <x v="136"/>
    <x v="5"/>
    <s v="Low"/>
    <n v="39"/>
    <n v="18.955897435897434"/>
    <n v="739.28"/>
    <n v="8.17"/>
    <n v="747.44999999999993"/>
    <n v="3.5455000000000001"/>
    <n v="26.211172399999999"/>
    <s v="Regular Air"/>
    <x v="3"/>
    <s v="Home Office"/>
    <x v="2"/>
    <x v="16"/>
    <s v="Medium Box"/>
    <d v="2009-07-03T00:00:00"/>
  </r>
  <r>
    <n v="57314"/>
    <x v="769"/>
    <x v="7"/>
    <s v="Low"/>
    <n v="22"/>
    <n v="38.470454545454544"/>
    <n v="846.35"/>
    <n v="5.08"/>
    <n v="851.43000000000006"/>
    <n v="3.5455000000000001"/>
    <n v="30.007339250000001"/>
    <s v="Express Air"/>
    <x v="9"/>
    <s v="Home Office"/>
    <x v="2"/>
    <x v="5"/>
    <s v="Wrap Bag"/>
    <d v="2010-10-16T00:00:00"/>
  </r>
  <r>
    <n v="10819"/>
    <x v="232"/>
    <x v="8"/>
    <s v="Critical"/>
    <n v="35"/>
    <n v="6.6682857142857141"/>
    <n v="233.39"/>
    <n v="9.5399999999999991"/>
    <n v="242.92999999999998"/>
    <n v="3.5455000000000001"/>
    <n v="8.2748424499999995"/>
    <s v="Regular Air"/>
    <x v="0"/>
    <s v="Small Business"/>
    <x v="2"/>
    <x v="5"/>
    <s v="Small Box"/>
    <d v="2010-08-24T00:00:00"/>
  </r>
  <r>
    <n v="57638"/>
    <x v="943"/>
    <x v="11"/>
    <s v="Low"/>
    <n v="49"/>
    <n v="2.0424489795918368"/>
    <n v="100.08"/>
    <n v="2.56"/>
    <n v="102.64"/>
    <n v="3.5455000000000001"/>
    <n v="3.5483364000000002"/>
    <s v="Regular Air"/>
    <x v="12"/>
    <s v="Consumer"/>
    <x v="2"/>
    <x v="7"/>
    <s v="Small Pack"/>
    <d v="2012-04-24T00:00:00"/>
  </r>
  <r>
    <n v="26657"/>
    <x v="1052"/>
    <x v="10"/>
    <s v="Medium"/>
    <n v="28"/>
    <n v="39.558571428571433"/>
    <n v="1107.6400000000001"/>
    <n v="7.47"/>
    <n v="1115.1100000000001"/>
    <n v="3.5455000000000001"/>
    <n v="39.271376200000006"/>
    <s v="Regular Air"/>
    <x v="8"/>
    <s v="Home Office"/>
    <x v="2"/>
    <x v="6"/>
    <s v="Small Box"/>
    <d v="2012-10-01T00:00:00"/>
  </r>
  <r>
    <n v="18466"/>
    <x v="554"/>
    <x v="4"/>
    <s v="Low"/>
    <n v="25"/>
    <n v="10.806400000000002"/>
    <n v="270.16000000000003"/>
    <n v="5.25"/>
    <n v="275.41000000000003"/>
    <n v="3.5455000000000001"/>
    <n v="9.5785228"/>
    <s v="Regular Air"/>
    <x v="3"/>
    <s v="Corporate"/>
    <x v="2"/>
    <x v="12"/>
    <s v="Small Box"/>
    <d v="2012-05-30T00:00:00"/>
  </r>
  <r>
    <n v="19174"/>
    <x v="286"/>
    <x v="1"/>
    <s v="Medium"/>
    <n v="35"/>
    <n v="151.77065714285715"/>
    <n v="5311.973"/>
    <n v="13.99"/>
    <n v="5325.9629999999997"/>
    <n v="5.3265000000000002"/>
    <n v="282.94224184500001"/>
    <s v="Regular Air"/>
    <x v="9"/>
    <s v="Small Business"/>
    <x v="1"/>
    <x v="1"/>
    <s v="Medium Box"/>
    <d v="2010-07-18T00:00:00"/>
  </r>
  <r>
    <n v="9826"/>
    <x v="419"/>
    <x v="0"/>
    <s v="Medium"/>
    <n v="7"/>
    <n v="18.801428571428573"/>
    <n v="131.61000000000001"/>
    <n v="1.99"/>
    <n v="133.60000000000002"/>
    <n v="5.3265000000000002"/>
    <n v="7.0102066500000015"/>
    <s v="Regular Air"/>
    <x v="8"/>
    <s v="Consumer"/>
    <x v="1"/>
    <x v="4"/>
    <s v="Small Pack"/>
    <d v="2012-03-24T00:00:00"/>
  </r>
  <r>
    <n v="36358"/>
    <x v="648"/>
    <x v="4"/>
    <s v="Not Specified"/>
    <n v="28"/>
    <n v="30.905357142857145"/>
    <n v="865.35"/>
    <n v="8.65"/>
    <n v="874"/>
    <n v="5.3265000000000002"/>
    <n v="46.092867750000003"/>
    <s v="Regular Air"/>
    <x v="4"/>
    <s v="Corporate"/>
    <x v="1"/>
    <x v="4"/>
    <s v="Small Box"/>
    <d v="2009-05-15T00:00:00"/>
  </r>
  <r>
    <n v="53508"/>
    <x v="586"/>
    <x v="6"/>
    <s v="High"/>
    <n v="25"/>
    <n v="13.714"/>
    <n v="342.85"/>
    <n v="7.51"/>
    <n v="350.36"/>
    <n v="5.3265000000000002"/>
    <n v="18.261905250000002"/>
    <s v="Regular Air"/>
    <x v="8"/>
    <s v="Consumer"/>
    <x v="1"/>
    <x v="11"/>
    <s v="Medium Box"/>
    <d v="2009-11-12T00:00:00"/>
  </r>
  <r>
    <n v="32099"/>
    <x v="308"/>
    <x v="4"/>
    <s v="Not Specified"/>
    <n v="41"/>
    <n v="12.359268292682927"/>
    <n v="506.73"/>
    <n v="6.47"/>
    <n v="513.20000000000005"/>
    <n v="3.5455000000000001"/>
    <n v="17.966112150000001"/>
    <s v="Regular Air"/>
    <x v="0"/>
    <s v="Home Office"/>
    <x v="2"/>
    <x v="5"/>
    <s v="Small Box"/>
    <d v="2010-05-05T00:00:00"/>
  </r>
  <r>
    <n v="18757"/>
    <x v="830"/>
    <x v="4"/>
    <s v="Low"/>
    <n v="5"/>
    <n v="7.9799999999999995"/>
    <n v="39.9"/>
    <n v="9.92"/>
    <n v="49.82"/>
    <n v="3.5455000000000001"/>
    <n v="1.4146545000000001"/>
    <s v="Regular Air"/>
    <x v="1"/>
    <s v="Consumer"/>
    <x v="2"/>
    <x v="6"/>
    <s v="Small Box"/>
    <d v="2012-05-27T00:00:00"/>
  </r>
  <r>
    <n v="3655"/>
    <x v="314"/>
    <x v="7"/>
    <s v="Critical"/>
    <n v="24"/>
    <n v="114.58779166666666"/>
    <n v="2750.107"/>
    <n v="7.69"/>
    <n v="2757.797"/>
    <n v="5.3265000000000002"/>
    <n v="146.48444935500001"/>
    <s v="Regular Air"/>
    <x v="5"/>
    <s v="Small Business"/>
    <x v="1"/>
    <x v="1"/>
    <s v="Small Box"/>
    <d v="2012-10-06T00:00:00"/>
  </r>
  <r>
    <n v="17956"/>
    <x v="410"/>
    <x v="8"/>
    <s v="Critical"/>
    <n v="40"/>
    <n v="39.187750000000001"/>
    <n v="1567.51"/>
    <n v="5.08"/>
    <n v="1572.59"/>
    <n v="3.5455000000000001"/>
    <n v="55.576067049999999"/>
    <s v="Express Air"/>
    <x v="1"/>
    <s v="Corporate"/>
    <x v="2"/>
    <x v="5"/>
    <s v="Wrap Bag"/>
    <d v="2010-08-08T00:00:00"/>
  </r>
  <r>
    <n v="40806"/>
    <x v="667"/>
    <x v="10"/>
    <s v="Critical"/>
    <n v="8"/>
    <n v="6.6425000000000001"/>
    <n v="53.14"/>
    <n v="7.78"/>
    <n v="60.92"/>
    <n v="3.5455000000000001"/>
    <n v="1.8840787000000001"/>
    <s v="Regular Air"/>
    <x v="0"/>
    <s v="Small Business"/>
    <x v="2"/>
    <x v="6"/>
    <s v="Small Box"/>
    <d v="2011-09-07T00:00:00"/>
  </r>
  <r>
    <n v="58693"/>
    <x v="1053"/>
    <x v="7"/>
    <s v="Low"/>
    <n v="50"/>
    <n v="17.532799999999998"/>
    <n v="876.64"/>
    <n v="13.18"/>
    <n v="889.81999999999994"/>
    <n v="3.5455000000000001"/>
    <n v="31.0812712"/>
    <s v="Regular Air"/>
    <x v="10"/>
    <s v="Corporate"/>
    <x v="2"/>
    <x v="6"/>
    <s v="Small Box"/>
    <d v="2009-10-25T00:00:00"/>
  </r>
  <r>
    <n v="56645"/>
    <x v="1054"/>
    <x v="3"/>
    <s v="Low"/>
    <n v="46"/>
    <n v="32.249782608695654"/>
    <n v="1483.49"/>
    <n v="17.079999999999998"/>
    <n v="1500.57"/>
    <n v="3.5455000000000001"/>
    <n v="52.597137950000004"/>
    <s v="Regular Air"/>
    <x v="8"/>
    <s v="Home Office"/>
    <x v="2"/>
    <x v="5"/>
    <s v="Small Box"/>
    <d v="2012-01-06T00:00:00"/>
  </r>
  <r>
    <n v="24644"/>
    <x v="41"/>
    <x v="1"/>
    <s v="Critical"/>
    <n v="40"/>
    <n v="63.753"/>
    <n v="2550.12"/>
    <n v="4.5"/>
    <n v="2554.62"/>
    <n v="3.5455000000000001"/>
    <n v="90.414504600000001"/>
    <s v="Express Air"/>
    <x v="4"/>
    <s v="Corporate"/>
    <x v="2"/>
    <x v="16"/>
    <s v="Small Box"/>
    <d v="2009-07-30T00:00:00"/>
  </r>
  <r>
    <n v="36644"/>
    <x v="538"/>
    <x v="4"/>
    <s v="High"/>
    <n v="24"/>
    <n v="95.763333333333335"/>
    <n v="2298.3200000000002"/>
    <n v="19.989999999999998"/>
    <n v="2318.31"/>
    <n v="5.3265000000000002"/>
    <n v="122.4200148"/>
    <s v="Regular Air"/>
    <x v="2"/>
    <s v="Corporate"/>
    <x v="1"/>
    <x v="4"/>
    <s v="Small Box"/>
    <d v="2012-05-14T00:00:00"/>
  </r>
  <r>
    <n v="33540"/>
    <x v="1055"/>
    <x v="5"/>
    <s v="Low"/>
    <n v="21"/>
    <n v="9.0947619047619046"/>
    <n v="190.99"/>
    <n v="4.82"/>
    <n v="195.81"/>
    <n v="3.5455000000000001"/>
    <n v="6.7715504500000012"/>
    <s v="Regular Air"/>
    <x v="4"/>
    <s v="Consumer"/>
    <x v="2"/>
    <x v="2"/>
    <s v="Wrap Bag"/>
    <d v="2011-06-10T00:00:00"/>
  </r>
  <r>
    <n v="22980"/>
    <x v="486"/>
    <x v="7"/>
    <s v="Not Specified"/>
    <n v="17"/>
    <n v="13.181764705882353"/>
    <n v="224.09"/>
    <n v="6.27"/>
    <n v="230.36"/>
    <n v="3.5455000000000001"/>
    <n v="7.945110950000001"/>
    <s v="Regular Air"/>
    <x v="0"/>
    <s v="Consumer"/>
    <x v="2"/>
    <x v="10"/>
    <s v="Medium Box"/>
    <d v="2012-10-02T00:00:00"/>
  </r>
  <r>
    <n v="11335"/>
    <x v="1053"/>
    <x v="7"/>
    <s v="High"/>
    <n v="8"/>
    <n v="115.30875"/>
    <n v="922.47"/>
    <n v="14"/>
    <n v="936.47"/>
    <n v="5.3265000000000002"/>
    <n v="49.135364550000006"/>
    <s v="Delivery Truck"/>
    <x v="6"/>
    <s v="Corporate"/>
    <x v="1"/>
    <x v="11"/>
    <s v="Jumbo Drum"/>
    <d v="2009-10-23T00:00:00"/>
  </r>
  <r>
    <n v="40519"/>
    <x v="1056"/>
    <x v="2"/>
    <s v="Critical"/>
    <n v="38"/>
    <n v="2.1823684210526317"/>
    <n v="82.93"/>
    <n v="1.38"/>
    <n v="84.31"/>
    <n v="3.5455000000000001"/>
    <n v="2.9402831500000004"/>
    <s v="Regular Air"/>
    <x v="5"/>
    <s v="Small Business"/>
    <x v="2"/>
    <x v="14"/>
    <s v="Wrap Bag"/>
    <d v="2010-12-23T00:00:00"/>
  </r>
  <r>
    <n v="19105"/>
    <x v="894"/>
    <x v="7"/>
    <s v="High"/>
    <n v="31"/>
    <n v="44.211612903225806"/>
    <n v="1370.56"/>
    <n v="5.97"/>
    <n v="1376.53"/>
    <n v="3.5455000000000001"/>
    <n v="48.593204800000002"/>
    <s v="Regular Air"/>
    <x v="6"/>
    <s v="Corporate"/>
    <x v="2"/>
    <x v="5"/>
    <s v="Small Box"/>
    <d v="2009-10-30T00:00:00"/>
  </r>
  <r>
    <n v="50403"/>
    <x v="21"/>
    <x v="4"/>
    <s v="Not Specified"/>
    <n v="22"/>
    <n v="6.4945454545454542"/>
    <n v="142.88"/>
    <n v="1.6"/>
    <n v="144.47999999999999"/>
    <n v="3.5455000000000001"/>
    <n v="5.0658104000000002"/>
    <s v="Regular Air"/>
    <x v="8"/>
    <s v="Corporate"/>
    <x v="2"/>
    <x v="5"/>
    <s v="Wrap Bag"/>
    <d v="2012-05-13T00:00:00"/>
  </r>
  <r>
    <n v="25895"/>
    <x v="633"/>
    <x v="11"/>
    <s v="Medium"/>
    <n v="37"/>
    <n v="19.186756756756758"/>
    <n v="709.91"/>
    <n v="12.79"/>
    <n v="722.69999999999993"/>
    <n v="3.5455000000000001"/>
    <n v="25.169859049999999"/>
    <s v="Regular Air"/>
    <x v="1"/>
    <s v="Corporate"/>
    <x v="2"/>
    <x v="6"/>
    <s v="Small Box"/>
    <d v="2012-04-20T00:00:00"/>
  </r>
  <r>
    <n v="34432"/>
    <x v="1057"/>
    <x v="11"/>
    <s v="Not Specified"/>
    <n v="20"/>
    <n v="12.2195"/>
    <n v="244.39"/>
    <n v="0.5"/>
    <n v="244.89"/>
    <n v="3.5455000000000001"/>
    <n v="8.6648474499999999"/>
    <s v="Regular Air"/>
    <x v="8"/>
    <s v="Home Office"/>
    <x v="2"/>
    <x v="13"/>
    <s v="Small Box"/>
    <d v="2009-04-08T00:00:00"/>
  </r>
  <r>
    <n v="58144"/>
    <x v="1058"/>
    <x v="2"/>
    <s v="Low"/>
    <n v="29"/>
    <n v="26.840689655172415"/>
    <n v="778.38"/>
    <n v="5.86"/>
    <n v="784.24"/>
    <n v="3.5455000000000001"/>
    <n v="27.5974629"/>
    <s v="Regular Air"/>
    <x v="7"/>
    <s v="Small Business"/>
    <x v="2"/>
    <x v="5"/>
    <s v="Small Box"/>
    <d v="2009-12-23T00:00:00"/>
  </r>
  <r>
    <n v="4676"/>
    <x v="110"/>
    <x v="8"/>
    <s v="High"/>
    <n v="3"/>
    <n v="16.53"/>
    <n v="49.59"/>
    <n v="6.47"/>
    <n v="56.06"/>
    <n v="3.5455000000000001"/>
    <n v="1.7582134500000002"/>
    <s v="Express Air"/>
    <x v="11"/>
    <s v="Home Office"/>
    <x v="2"/>
    <x v="5"/>
    <s v="Small Box"/>
    <d v="2011-09-02T00:00:00"/>
  </r>
  <r>
    <n v="4965"/>
    <x v="802"/>
    <x v="7"/>
    <s v="Low"/>
    <n v="14"/>
    <n v="76.342142857142861"/>
    <n v="1068.79"/>
    <n v="19.95"/>
    <n v="1088.74"/>
    <n v="3.5455000000000001"/>
    <n v="37.893949450000001"/>
    <s v="Regular Air"/>
    <x v="9"/>
    <s v="Corporate"/>
    <x v="2"/>
    <x v="16"/>
    <s v="Large Box"/>
    <d v="2010-10-20T00:00:00"/>
  </r>
  <r>
    <n v="24196"/>
    <x v="1059"/>
    <x v="1"/>
    <s v="High"/>
    <n v="2"/>
    <n v="6.72"/>
    <n v="13.44"/>
    <n v="5.17"/>
    <n v="18.61"/>
    <n v="3.5455000000000001"/>
    <n v="0.47651519999999997"/>
    <s v="Regular Air"/>
    <x v="1"/>
    <s v="Home Office"/>
    <x v="2"/>
    <x v="5"/>
    <s v="Small Box"/>
    <d v="2010-07-31T00:00:00"/>
  </r>
  <r>
    <n v="31552"/>
    <x v="67"/>
    <x v="6"/>
    <s v="High"/>
    <n v="24"/>
    <n v="30.487916666666667"/>
    <n v="731.71"/>
    <n v="1.99"/>
    <n v="733.7"/>
    <n v="5.3265000000000002"/>
    <n v="38.974533149999999"/>
    <s v="Regular Air"/>
    <x v="1"/>
    <s v="Corporate"/>
    <x v="1"/>
    <x v="4"/>
    <s v="Small Pack"/>
    <d v="2012-11-12T00:00:00"/>
  </r>
  <r>
    <n v="41543"/>
    <x v="781"/>
    <x v="9"/>
    <s v="Low"/>
    <n v="45"/>
    <n v="167.74777777777777"/>
    <n v="7548.65"/>
    <n v="30"/>
    <n v="7578.65"/>
    <n v="4.7610000000000001"/>
    <n v="359.39122649999996"/>
    <s v="Delivery Truck"/>
    <x v="1"/>
    <s v="Corporate"/>
    <x v="0"/>
    <x v="3"/>
    <s v="Jumbo Drum"/>
    <d v="2009-02-10T00:00:00"/>
  </r>
  <r>
    <n v="22626"/>
    <x v="732"/>
    <x v="5"/>
    <s v="Critical"/>
    <n v="35"/>
    <n v="176.31177142857143"/>
    <n v="6170.9120000000003"/>
    <n v="69.64"/>
    <n v="6240.5520000000006"/>
    <n v="4.7610000000000001"/>
    <n v="293.79712032000003"/>
    <s v="Delivery Truck"/>
    <x v="1"/>
    <s v="Small Business"/>
    <x v="0"/>
    <x v="9"/>
    <s v="Jumbo Box"/>
    <d v="2010-07-01T00:00:00"/>
  </r>
  <r>
    <n v="1317"/>
    <x v="1060"/>
    <x v="4"/>
    <s v="High"/>
    <n v="44"/>
    <n v="11.89590909090909"/>
    <n v="523.41999999999996"/>
    <n v="5.63"/>
    <n v="529.04999999999995"/>
    <n v="3.5455000000000001"/>
    <n v="18.557856099999999"/>
    <s v="Regular Air"/>
    <x v="6"/>
    <s v="Consumer"/>
    <x v="2"/>
    <x v="6"/>
    <s v="Small Box"/>
    <d v="2011-05-20T00:00:00"/>
  </r>
  <r>
    <n v="26853"/>
    <x v="1061"/>
    <x v="5"/>
    <s v="Low"/>
    <n v="21"/>
    <n v="3.0685714285714285"/>
    <n v="64.44"/>
    <n v="6.35"/>
    <n v="70.789999999999992"/>
    <n v="3.5455000000000001"/>
    <n v="2.2847201999999998"/>
    <s v="Regular Air"/>
    <x v="1"/>
    <s v="Small Business"/>
    <x v="2"/>
    <x v="12"/>
    <s v="Small Box"/>
    <d v="2012-06-16T00:00:00"/>
  </r>
  <r>
    <n v="28069"/>
    <x v="386"/>
    <x v="4"/>
    <s v="Low"/>
    <n v="4"/>
    <n v="5.8949999999999996"/>
    <n v="23.58"/>
    <n v="0.83"/>
    <n v="24.409999999999997"/>
    <n v="3.5455000000000001"/>
    <n v="0.83602890000000007"/>
    <s v="Regular Air"/>
    <x v="5"/>
    <s v="Small Business"/>
    <x v="2"/>
    <x v="2"/>
    <s v="Wrap Bag"/>
    <d v="2009-05-25T00:00:00"/>
  </r>
  <r>
    <n v="39168"/>
    <x v="129"/>
    <x v="4"/>
    <s v="High"/>
    <n v="50"/>
    <n v="20.5532"/>
    <n v="1027.6600000000001"/>
    <n v="8.68"/>
    <n v="1036.3400000000001"/>
    <n v="3.5455000000000001"/>
    <n v="36.435685300000003"/>
    <s v="Regular Air"/>
    <x v="1"/>
    <s v="Home Office"/>
    <x v="2"/>
    <x v="5"/>
    <s v="Small Box"/>
    <d v="2012-05-19T00:00:00"/>
  </r>
  <r>
    <n v="15872"/>
    <x v="89"/>
    <x v="7"/>
    <s v="Not Specified"/>
    <n v="23"/>
    <n v="8.1969565217391303"/>
    <n v="188.53"/>
    <n v="5.96"/>
    <n v="194.49"/>
    <n v="3.5455000000000001"/>
    <n v="6.6843311500000002"/>
    <s v="Regular Air"/>
    <x v="8"/>
    <s v="Corporate"/>
    <x v="2"/>
    <x v="5"/>
    <s v="Small Box"/>
    <d v="2012-11-01T00:00:00"/>
  </r>
  <r>
    <n v="19394"/>
    <x v="647"/>
    <x v="2"/>
    <s v="Medium"/>
    <n v="16"/>
    <n v="17.4579375"/>
    <n v="279.327"/>
    <n v="0.99"/>
    <n v="280.31700000000001"/>
    <n v="5.3265000000000002"/>
    <n v="14.878352655"/>
    <s v="Regular Air"/>
    <x v="1"/>
    <s v="Corporate"/>
    <x v="1"/>
    <x v="1"/>
    <s v="Wrap Bag"/>
    <d v="2012-12-26T00:00:00"/>
  </r>
  <r>
    <n v="55492"/>
    <x v="772"/>
    <x v="10"/>
    <s v="Critical"/>
    <n v="10"/>
    <n v="112.42439999999999"/>
    <n v="1124.2439999999999"/>
    <n v="7.69"/>
    <n v="1131.934"/>
    <n v="5.3265000000000002"/>
    <n v="59.882856659999995"/>
    <s v="Express Air"/>
    <x v="4"/>
    <s v="Corporate"/>
    <x v="1"/>
    <x v="1"/>
    <s v="Small Box"/>
    <d v="2011-09-21T00:00:00"/>
  </r>
  <r>
    <n v="52900"/>
    <x v="160"/>
    <x v="4"/>
    <s v="High"/>
    <n v="16"/>
    <n v="6.32125"/>
    <n v="101.14"/>
    <n v="5.46"/>
    <n v="106.6"/>
    <n v="3.5455000000000001"/>
    <n v="3.5859187000000001"/>
    <s v="Regular Air"/>
    <x v="5"/>
    <s v="Home Office"/>
    <x v="2"/>
    <x v="5"/>
    <s v="Small Box"/>
    <d v="2011-05-22T00:00:00"/>
  </r>
  <r>
    <n v="38146"/>
    <x v="873"/>
    <x v="2"/>
    <s v="Low"/>
    <n v="45"/>
    <n v="7.5864444444444441"/>
    <n v="341.39"/>
    <n v="6.16"/>
    <n v="347.55"/>
    <n v="3.5455000000000001"/>
    <n v="12.10398245"/>
    <s v="Regular Air"/>
    <x v="5"/>
    <s v="Small Business"/>
    <x v="2"/>
    <x v="6"/>
    <s v="Small Box"/>
    <d v="2011-12-11T00:00:00"/>
  </r>
  <r>
    <n v="20966"/>
    <x v="935"/>
    <x v="10"/>
    <s v="Low"/>
    <n v="22"/>
    <n v="54.275454545454544"/>
    <n v="1194.06"/>
    <n v="14.83"/>
    <n v="1208.8899999999999"/>
    <n v="4.7610000000000001"/>
    <n v="56.849196599999999"/>
    <s v="Regular Air"/>
    <x v="8"/>
    <s v="Consumer"/>
    <x v="0"/>
    <x v="0"/>
    <s v="Small Box"/>
    <d v="2010-09-25T00:00:00"/>
  </r>
  <r>
    <n v="54563"/>
    <x v="670"/>
    <x v="7"/>
    <s v="Critical"/>
    <n v="24"/>
    <n v="21.814999999999998"/>
    <n v="523.55999999999995"/>
    <n v="8.99"/>
    <n v="532.54999999999995"/>
    <n v="4.7610000000000001"/>
    <n v="24.926691599999998"/>
    <s v="Regular Air"/>
    <x v="1"/>
    <s v="Home Office"/>
    <x v="0"/>
    <x v="0"/>
    <s v="Small Pack"/>
    <d v="2010-10-06T00:00:00"/>
  </r>
  <r>
    <n v="54339"/>
    <x v="201"/>
    <x v="4"/>
    <s v="Low"/>
    <n v="41"/>
    <n v="53.890621951219515"/>
    <n v="2209.5155"/>
    <n v="5.31"/>
    <n v="2214.8254999999999"/>
    <n v="5.3265000000000002"/>
    <n v="117.6898431075"/>
    <s v="Regular Air"/>
    <x v="1"/>
    <s v="Corporate"/>
    <x v="1"/>
    <x v="1"/>
    <s v="Small Box"/>
    <d v="2012-05-07T00:00:00"/>
  </r>
  <r>
    <n v="225"/>
    <x v="199"/>
    <x v="4"/>
    <s v="Critical"/>
    <n v="1"/>
    <n v="23.7"/>
    <n v="23.7"/>
    <n v="4.0999999999999996"/>
    <n v="27.799999999999997"/>
    <n v="3.5455000000000001"/>
    <n v="0.84028350000000007"/>
    <s v="Regular Air"/>
    <x v="4"/>
    <s v="Home Office"/>
    <x v="2"/>
    <x v="2"/>
    <s v="Wrap Bag"/>
    <d v="2011-05-26T00:00:00"/>
  </r>
  <r>
    <n v="9606"/>
    <x v="379"/>
    <x v="1"/>
    <s v="Not Specified"/>
    <n v="39"/>
    <n v="12.647692307692308"/>
    <n v="493.26"/>
    <n v="0.49"/>
    <n v="493.75"/>
    <n v="3.5455000000000001"/>
    <n v="17.4885333"/>
    <s v="Regular Air"/>
    <x v="1"/>
    <s v="Small Business"/>
    <x v="2"/>
    <x v="13"/>
    <s v="Small Box"/>
    <d v="2009-07-27T00:00:00"/>
  </r>
  <r>
    <n v="449"/>
    <x v="671"/>
    <x v="1"/>
    <s v="High"/>
    <n v="45"/>
    <n v="7.9266666666666667"/>
    <n v="356.7"/>
    <n v="5.21"/>
    <n v="361.90999999999997"/>
    <n v="4.7610000000000001"/>
    <n v="16.982487000000003"/>
    <s v="Regular Air"/>
    <x v="1"/>
    <s v="Corporate"/>
    <x v="0"/>
    <x v="0"/>
    <s v="Small Box"/>
    <d v="2011-07-21T00:00:00"/>
  </r>
  <r>
    <n v="7553"/>
    <x v="430"/>
    <x v="4"/>
    <s v="Medium"/>
    <n v="12"/>
    <n v="89.932500000000005"/>
    <n v="1079.19"/>
    <n v="39.61"/>
    <n v="1118.8"/>
    <n v="4.7610000000000001"/>
    <n v="51.38023590000001"/>
    <s v="Regular Air"/>
    <x v="5"/>
    <s v="Home Office"/>
    <x v="0"/>
    <x v="0"/>
    <s v="Medium Box"/>
    <d v="2010-05-08T00:00:00"/>
  </r>
  <r>
    <n v="59075"/>
    <x v="393"/>
    <x v="9"/>
    <s v="Low"/>
    <n v="4"/>
    <n v="5.46"/>
    <n v="21.84"/>
    <n v="2.39"/>
    <n v="24.23"/>
    <n v="5.3265000000000002"/>
    <n v="1.1633076"/>
    <s v="Regular Air"/>
    <x v="9"/>
    <s v="Small Business"/>
    <x v="1"/>
    <x v="4"/>
    <s v="Small Pack"/>
    <d v="2012-03-05T00:00:00"/>
  </r>
  <r>
    <n v="49828"/>
    <x v="700"/>
    <x v="8"/>
    <s v="Medium"/>
    <n v="39"/>
    <n v="6.9843589743589742"/>
    <n v="272.39"/>
    <n v="6.6"/>
    <n v="278.99"/>
    <n v="3.5455000000000001"/>
    <n v="9.6575874499999994"/>
    <s v="Express Air"/>
    <x v="8"/>
    <s v="Consumer"/>
    <x v="2"/>
    <x v="5"/>
    <s v="Small Box"/>
    <d v="2011-08-31T00:00:00"/>
  </r>
  <r>
    <n v="56803"/>
    <x v="1062"/>
    <x v="2"/>
    <s v="Not Specified"/>
    <n v="42"/>
    <n v="6.1473809523809519"/>
    <n v="258.19"/>
    <n v="5.9"/>
    <n v="264.08999999999997"/>
    <n v="3.5455000000000001"/>
    <n v="9.1541264499999997"/>
    <s v="Regular Air"/>
    <x v="8"/>
    <s v="Small Business"/>
    <x v="2"/>
    <x v="5"/>
    <s v="Small Box"/>
    <d v="2009-12-10T00:00:00"/>
  </r>
  <r>
    <n v="12199"/>
    <x v="1063"/>
    <x v="2"/>
    <s v="Low"/>
    <n v="2"/>
    <n v="9.5"/>
    <n v="19"/>
    <n v="5.27"/>
    <n v="24.27"/>
    <n v="3.5455000000000001"/>
    <n v="0.67364500000000005"/>
    <s v="Regular Air"/>
    <x v="0"/>
    <s v="Corporate"/>
    <x v="2"/>
    <x v="6"/>
    <s v="Small Box"/>
    <d v="2011-12-19T00:00:00"/>
  </r>
  <r>
    <n v="55686"/>
    <x v="863"/>
    <x v="0"/>
    <s v="Critical"/>
    <n v="22"/>
    <n v="28.563181818181818"/>
    <n v="628.39"/>
    <n v="5.09"/>
    <n v="633.48"/>
    <n v="3.5455000000000001"/>
    <n v="22.279567449999998"/>
    <s v="Express Air"/>
    <x v="6"/>
    <s v="Corporate"/>
    <x v="2"/>
    <x v="5"/>
    <s v="Small Box"/>
    <d v="2011-03-27T00:00:00"/>
  </r>
  <r>
    <n v="48642"/>
    <x v="773"/>
    <x v="9"/>
    <s v="High"/>
    <n v="5"/>
    <n v="103.93800000000002"/>
    <n v="519.69000000000005"/>
    <n v="7.18"/>
    <n v="526.87"/>
    <n v="5.3265000000000002"/>
    <n v="27.681287850000004"/>
    <s v="Express Air"/>
    <x v="1"/>
    <s v="Home Office"/>
    <x v="1"/>
    <x v="4"/>
    <s v="Small Box"/>
    <d v="2010-02-02T00:00:00"/>
  </r>
  <r>
    <n v="57760"/>
    <x v="229"/>
    <x v="1"/>
    <s v="Not Specified"/>
    <n v="34"/>
    <n v="3.0100000000000002"/>
    <n v="102.34"/>
    <n v="2.0299999999999998"/>
    <n v="104.37"/>
    <n v="3.5455000000000001"/>
    <n v="3.6284647000000003"/>
    <s v="Regular Air"/>
    <x v="0"/>
    <s v="Corporate"/>
    <x v="2"/>
    <x v="2"/>
    <s v="Wrap Bag"/>
    <d v="2011-07-14T00:00:00"/>
  </r>
  <r>
    <n v="32037"/>
    <x v="1040"/>
    <x v="9"/>
    <s v="Low"/>
    <n v="37"/>
    <n v="8.4232432432432436"/>
    <n v="311.66000000000003"/>
    <n v="6.19"/>
    <n v="317.85000000000002"/>
    <n v="3.5455000000000001"/>
    <n v="11.049905300000001"/>
    <s v="Regular Air"/>
    <x v="1"/>
    <s v="Home Office"/>
    <x v="2"/>
    <x v="6"/>
    <s v="Small Box"/>
    <d v="2009-02-23T00:00:00"/>
  </r>
  <r>
    <n v="38917"/>
    <x v="406"/>
    <x v="6"/>
    <s v="Low"/>
    <n v="11"/>
    <n v="56.199681818181823"/>
    <n v="618.19650000000001"/>
    <n v="8.8000000000000007"/>
    <n v="626.99649999999997"/>
    <n v="5.3265000000000002"/>
    <n v="32.928236572499998"/>
    <s v="Regular Air"/>
    <x v="1"/>
    <s v="Consumer"/>
    <x v="1"/>
    <x v="1"/>
    <s v="Small Box"/>
    <d v="2010-11-28T00:00:00"/>
  </r>
  <r>
    <n v="56930"/>
    <x v="720"/>
    <x v="8"/>
    <s v="Low"/>
    <n v="47"/>
    <n v="4.8576595744680855"/>
    <n v="228.31"/>
    <n v="0.7"/>
    <n v="229.01"/>
    <n v="3.5455000000000001"/>
    <n v="8.09473105"/>
    <s v="Regular Air"/>
    <x v="0"/>
    <s v="Home Office"/>
    <x v="2"/>
    <x v="14"/>
    <s v="Wrap Bag"/>
    <d v="2012-08-24T00:00:00"/>
  </r>
  <r>
    <n v="7488"/>
    <x v="460"/>
    <x v="4"/>
    <s v="Critical"/>
    <n v="9"/>
    <n v="2.8988888888888891"/>
    <n v="26.09"/>
    <n v="0.93"/>
    <n v="27.02"/>
    <n v="3.5455000000000001"/>
    <n v="0.92502094999999995"/>
    <s v="Regular Air"/>
    <x v="5"/>
    <s v="Corporate"/>
    <x v="2"/>
    <x v="2"/>
    <s v="Wrap Bag"/>
    <d v="2012-05-04T00:00:00"/>
  </r>
  <r>
    <n v="35079"/>
    <x v="783"/>
    <x v="8"/>
    <s v="High"/>
    <n v="13"/>
    <n v="5.5053846153846147"/>
    <n v="71.569999999999993"/>
    <n v="4.95"/>
    <n v="76.52"/>
    <n v="4.7610000000000001"/>
    <n v="3.4074476999999996"/>
    <s v="Regular Air"/>
    <x v="1"/>
    <s v="Consumer"/>
    <x v="0"/>
    <x v="15"/>
    <s v="Jumbo Box"/>
    <d v="2010-08-16T00:00:00"/>
  </r>
  <r>
    <n v="29409"/>
    <x v="1046"/>
    <x v="3"/>
    <s v="High"/>
    <n v="23"/>
    <n v="1.695217391304348"/>
    <n v="38.99"/>
    <n v="1.99"/>
    <n v="40.980000000000004"/>
    <n v="5.3265000000000002"/>
    <n v="2.0768023499999999"/>
    <s v="Regular Air"/>
    <x v="0"/>
    <s v="Home Office"/>
    <x v="1"/>
    <x v="4"/>
    <s v="Small Pack"/>
    <d v="2011-01-15T00:00:00"/>
  </r>
  <r>
    <n v="20642"/>
    <x v="1064"/>
    <x v="4"/>
    <s v="High"/>
    <n v="47"/>
    <n v="22.957021276595746"/>
    <n v="1078.98"/>
    <n v="45"/>
    <n v="1123.98"/>
    <n v="3.5455000000000001"/>
    <n v="38.255235900000002"/>
    <s v="Delivery Truck"/>
    <x v="5"/>
    <s v="Consumer"/>
    <x v="2"/>
    <x v="10"/>
    <s v="Jumbo Drum"/>
    <d v="2012-05-19T00:00:00"/>
  </r>
  <r>
    <n v="39490"/>
    <x v="269"/>
    <x v="8"/>
    <s v="Low"/>
    <n v="38"/>
    <n v="12.000789473684209"/>
    <n v="456.03"/>
    <n v="5.81"/>
    <n v="461.84"/>
    <n v="3.5455000000000001"/>
    <n v="16.16854365"/>
    <s v="Regular Air"/>
    <x v="3"/>
    <s v="Small Business"/>
    <x v="2"/>
    <x v="2"/>
    <s v="Small Pack"/>
    <d v="2012-08-12T00:00:00"/>
  </r>
  <r>
    <n v="47713"/>
    <x v="1065"/>
    <x v="1"/>
    <s v="High"/>
    <n v="34"/>
    <n v="100.56325000000001"/>
    <n v="3419.1505000000002"/>
    <n v="5.92"/>
    <n v="3425.0705000000003"/>
    <n v="5.3265000000000002"/>
    <n v="182.12105138250001"/>
    <s v="Regular Air"/>
    <x v="9"/>
    <s v="Home Office"/>
    <x v="1"/>
    <x v="1"/>
    <s v="Small Box"/>
    <d v="2009-07-03T00:00:00"/>
  </r>
  <r>
    <n v="43904"/>
    <x v="1066"/>
    <x v="4"/>
    <s v="Not Specified"/>
    <n v="30"/>
    <n v="111.32166666666667"/>
    <n v="3339.65"/>
    <n v="7.69"/>
    <n v="3347.34"/>
    <n v="5.3265000000000002"/>
    <n v="177.88645725000003"/>
    <s v="Regular Air"/>
    <x v="8"/>
    <s v="Small Business"/>
    <x v="1"/>
    <x v="1"/>
    <s v="Small Box"/>
    <d v="2010-05-02T00:00:00"/>
  </r>
  <r>
    <n v="32640"/>
    <x v="1067"/>
    <x v="10"/>
    <s v="High"/>
    <n v="18"/>
    <n v="7.0383333333333331"/>
    <n v="126.69"/>
    <n v="5.48"/>
    <n v="132.16999999999999"/>
    <n v="3.5455000000000001"/>
    <n v="4.4917939499999999"/>
    <s v="Regular Air"/>
    <x v="4"/>
    <s v="Small Business"/>
    <x v="2"/>
    <x v="6"/>
    <s v="Small Box"/>
    <d v="2012-09-17T00:00:00"/>
  </r>
  <r>
    <n v="58369"/>
    <x v="504"/>
    <x v="8"/>
    <s v="High"/>
    <n v="46"/>
    <n v="6.9689130434782607"/>
    <n v="320.57"/>
    <n v="6.05"/>
    <n v="326.62"/>
    <n v="3.5455000000000001"/>
    <n v="11.365809349999999"/>
    <s v="Regular Air"/>
    <x v="0"/>
    <s v="Home Office"/>
    <x v="2"/>
    <x v="6"/>
    <s v="Small Box"/>
    <d v="2012-08-31T00:00:00"/>
  </r>
  <r>
    <n v="36773"/>
    <x v="1068"/>
    <x v="10"/>
    <s v="Not Specified"/>
    <n v="24"/>
    <n v="85.365833333333342"/>
    <n v="2048.7800000000002"/>
    <n v="5.01"/>
    <n v="2053.7900000000004"/>
    <n v="3.5455000000000001"/>
    <n v="72.639494900000003"/>
    <s v="Regular Air"/>
    <x v="5"/>
    <s v="Small Business"/>
    <x v="2"/>
    <x v="12"/>
    <s v="Small Box"/>
    <d v="2010-09-25T00:00:00"/>
  </r>
  <r>
    <n v="9895"/>
    <x v="1022"/>
    <x v="11"/>
    <s v="Low"/>
    <n v="9"/>
    <n v="6.0877777777777773"/>
    <n v="54.79"/>
    <n v="2.27"/>
    <n v="57.06"/>
    <n v="3.5455000000000001"/>
    <n v="1.94257945"/>
    <s v="Regular Air"/>
    <x v="5"/>
    <s v="Small Business"/>
    <x v="2"/>
    <x v="2"/>
    <s v="Wrap Bag"/>
    <d v="2010-04-24T00:00:00"/>
  </r>
  <r>
    <n v="11493"/>
    <x v="60"/>
    <x v="7"/>
    <s v="Critical"/>
    <n v="16"/>
    <n v="6.9937500000000004"/>
    <n v="111.9"/>
    <n v="1.22"/>
    <n v="113.12"/>
    <n v="3.5455000000000001"/>
    <n v="3.9674145000000003"/>
    <s v="Regular Air"/>
    <x v="1"/>
    <s v="Small Business"/>
    <x v="2"/>
    <x v="2"/>
    <s v="Wrap Bag"/>
    <d v="2011-10-22T00:00:00"/>
  </r>
  <r>
    <n v="22053"/>
    <x v="1069"/>
    <x v="8"/>
    <s v="Critical"/>
    <n v="32"/>
    <n v="17.596250000000001"/>
    <n v="563.08000000000004"/>
    <n v="5.23"/>
    <n v="568.31000000000006"/>
    <n v="3.5455000000000001"/>
    <n v="19.964001400000001"/>
    <s v="Regular Air"/>
    <x v="9"/>
    <s v="Corporate"/>
    <x v="2"/>
    <x v="6"/>
    <s v="Small Box"/>
    <d v="2010-08-23T00:00:00"/>
  </r>
  <r>
    <n v="32516"/>
    <x v="810"/>
    <x v="7"/>
    <s v="Critical"/>
    <n v="15"/>
    <n v="2.9306666666666668"/>
    <n v="43.96"/>
    <n v="1.49"/>
    <n v="45.45"/>
    <n v="3.5455000000000001"/>
    <n v="1.5586018000000001"/>
    <s v="Regular Air"/>
    <x v="1"/>
    <s v="Corporate"/>
    <x v="2"/>
    <x v="6"/>
    <s v="Small Box"/>
    <d v="2010-10-26T00:00:00"/>
  </r>
  <r>
    <n v="21860"/>
    <x v="811"/>
    <x v="11"/>
    <s v="Critical"/>
    <n v="9"/>
    <n v="8.18888888888889"/>
    <n v="73.7"/>
    <n v="4"/>
    <n v="77.7"/>
    <n v="4.7610000000000001"/>
    <n v="3.5088570000000003"/>
    <s v="Express Air"/>
    <x v="6"/>
    <s v="Consumer"/>
    <x v="0"/>
    <x v="0"/>
    <s v="Wrap Bag"/>
    <d v="2012-04-29T00:00:00"/>
  </r>
  <r>
    <n v="15075"/>
    <x v="745"/>
    <x v="7"/>
    <s v="Medium"/>
    <n v="24"/>
    <n v="64.517916666666665"/>
    <n v="1548.43"/>
    <n v="14.48"/>
    <n v="1562.91"/>
    <n v="4.7610000000000001"/>
    <n v="73.720752300000001"/>
    <s v="Regular Air"/>
    <x v="8"/>
    <s v="Consumer"/>
    <x v="0"/>
    <x v="0"/>
    <s v="Small Box"/>
    <d v="2009-10-04T00:00:00"/>
  </r>
  <r>
    <n v="8995"/>
    <x v="828"/>
    <x v="4"/>
    <s v="High"/>
    <n v="41"/>
    <n v="6.605853658536585"/>
    <n v="270.83999999999997"/>
    <n v="5.86"/>
    <n v="276.7"/>
    <n v="3.5455000000000001"/>
    <n v="9.6026321999999986"/>
    <s v="Express Air"/>
    <x v="2"/>
    <s v="Consumer"/>
    <x v="2"/>
    <x v="5"/>
    <s v="Small Box"/>
    <d v="2011-05-18T00:00:00"/>
  </r>
  <r>
    <n v="49344"/>
    <x v="867"/>
    <x v="2"/>
    <s v="Low"/>
    <n v="31"/>
    <n v="21.707419354838709"/>
    <n v="672.93"/>
    <n v="4"/>
    <n v="676.93"/>
    <n v="5.3265000000000002"/>
    <n v="35.843616449999999"/>
    <s v="Regular Air"/>
    <x v="6"/>
    <s v="Home Office"/>
    <x v="1"/>
    <x v="4"/>
    <s v="Small Box"/>
    <d v="2012-12-30T00:00:00"/>
  </r>
  <r>
    <n v="51554"/>
    <x v="820"/>
    <x v="0"/>
    <s v="Medium"/>
    <n v="29"/>
    <n v="20.927931034482757"/>
    <n v="606.91"/>
    <n v="11.52"/>
    <n v="618.42999999999995"/>
    <n v="3.5455000000000001"/>
    <n v="21.517994049999999"/>
    <s v="Regular Air"/>
    <x v="6"/>
    <s v="Home Office"/>
    <x v="2"/>
    <x v="10"/>
    <s v="Small Box"/>
    <d v="2009-03-27T00:00:00"/>
  </r>
  <r>
    <n v="50147"/>
    <x v="786"/>
    <x v="7"/>
    <s v="Medium"/>
    <n v="42"/>
    <n v="35.809761904761906"/>
    <n v="1504.01"/>
    <n v="14.72"/>
    <n v="1518.73"/>
    <n v="3.5455000000000001"/>
    <n v="53.324674549999997"/>
    <s v="Regular Air"/>
    <x v="6"/>
    <s v="Home Office"/>
    <x v="2"/>
    <x v="12"/>
    <s v="Small Box"/>
    <d v="2009-10-09T00:00:00"/>
  </r>
  <r>
    <n v="16932"/>
    <x v="75"/>
    <x v="11"/>
    <s v="Critical"/>
    <n v="25"/>
    <n v="5.7936000000000005"/>
    <n v="144.84"/>
    <n v="8.09"/>
    <n v="152.93"/>
    <n v="3.5455000000000001"/>
    <n v="5.1353021999999999"/>
    <s v="Regular Air"/>
    <x v="2"/>
    <s v="Consumer"/>
    <x v="2"/>
    <x v="5"/>
    <s v="Small Box"/>
    <d v="2010-04-16T00:00:00"/>
  </r>
  <r>
    <n v="14693"/>
    <x v="636"/>
    <x v="3"/>
    <s v="Critical"/>
    <n v="39"/>
    <n v="6.8958974358974361"/>
    <n v="268.94"/>
    <n v="6.41"/>
    <n v="275.35000000000002"/>
    <n v="3.5455000000000001"/>
    <n v="9.5352677000000003"/>
    <s v="Regular Air"/>
    <x v="1"/>
    <s v="Corporate"/>
    <x v="2"/>
    <x v="5"/>
    <s v="Small Box"/>
    <d v="2011-01-11T00:00:00"/>
  </r>
  <r>
    <n v="10981"/>
    <x v="435"/>
    <x v="4"/>
    <s v="High"/>
    <n v="33"/>
    <n v="110.00442424242425"/>
    <n v="3630.1460000000002"/>
    <n v="8.99"/>
    <n v="3639.136"/>
    <n v="5.3265000000000002"/>
    <n v="193.35972669000003"/>
    <s v="Regular Air"/>
    <x v="5"/>
    <s v="Home Office"/>
    <x v="1"/>
    <x v="1"/>
    <s v="Small Box"/>
    <d v="2010-05-16T00:00:00"/>
  </r>
  <r>
    <n v="8320"/>
    <x v="173"/>
    <x v="10"/>
    <s v="Not Specified"/>
    <n v="22"/>
    <n v="6.833636363636364"/>
    <n v="150.34"/>
    <n v="5.14"/>
    <n v="155.47999999999999"/>
    <n v="3.5455000000000001"/>
    <n v="5.3303047000000001"/>
    <s v="Express Air"/>
    <x v="3"/>
    <s v="Home Office"/>
    <x v="2"/>
    <x v="5"/>
    <s v="Small Box"/>
    <d v="2009-09-21T00:00:00"/>
  </r>
  <r>
    <n v="29762"/>
    <x v="405"/>
    <x v="8"/>
    <s v="Critical"/>
    <n v="33"/>
    <n v="99.047272727272727"/>
    <n v="3268.56"/>
    <n v="74.349999999999994"/>
    <n v="3342.91"/>
    <n v="4.7610000000000001"/>
    <n v="155.61614160000002"/>
    <s v="Delivery Truck"/>
    <x v="1"/>
    <s v="Home Office"/>
    <x v="0"/>
    <x v="3"/>
    <s v="Jumbo Drum"/>
    <d v="2010-08-04T00:00:00"/>
  </r>
  <r>
    <n v="15591"/>
    <x v="1070"/>
    <x v="5"/>
    <s v="Critical"/>
    <n v="31"/>
    <n v="13.752903225806451"/>
    <n v="426.34"/>
    <n v="5.16"/>
    <n v="431.5"/>
    <n v="4.7610000000000001"/>
    <n v="20.298047400000002"/>
    <s v="Regular Air"/>
    <x v="2"/>
    <s v="Small Business"/>
    <x v="0"/>
    <x v="0"/>
    <s v="Small Box"/>
    <d v="2012-06-08T00:00:00"/>
  </r>
  <r>
    <n v="54467"/>
    <x v="603"/>
    <x v="7"/>
    <s v="Low"/>
    <n v="30"/>
    <n v="4.8906666666666663"/>
    <n v="146.72"/>
    <n v="2.0299999999999998"/>
    <n v="148.75"/>
    <n v="4.7610000000000001"/>
    <n v="6.9853391999999994"/>
    <s v="Regular Air"/>
    <x v="0"/>
    <s v="Small Business"/>
    <x v="0"/>
    <x v="0"/>
    <s v="Wrap Bag"/>
    <d v="2010-10-20T00:00:00"/>
  </r>
  <r>
    <n v="29349"/>
    <x v="901"/>
    <x v="5"/>
    <s v="High"/>
    <n v="46"/>
    <n v="54.924782608695651"/>
    <n v="2526.54"/>
    <n v="2.5"/>
    <n v="2529.04"/>
    <n v="5.3265000000000002"/>
    <n v="134.5761531"/>
    <s v="Regular Air"/>
    <x v="9"/>
    <s v="Small Business"/>
    <x v="1"/>
    <x v="1"/>
    <s v="Small Box"/>
    <d v="2010-06-12T00:00:00"/>
  </r>
  <r>
    <n v="52642"/>
    <x v="206"/>
    <x v="5"/>
    <s v="Low"/>
    <n v="15"/>
    <n v="50.942"/>
    <n v="764.13"/>
    <n v="4.8600000000000003"/>
    <n v="768.99"/>
    <n v="3.5455000000000001"/>
    <n v="27.092229150000001"/>
    <s v="Regular Air"/>
    <x v="1"/>
    <s v="Home Office"/>
    <x v="2"/>
    <x v="5"/>
    <s v="Small Box"/>
    <d v="2011-06-21T00:00:00"/>
  </r>
  <r>
    <n v="14115"/>
    <x v="50"/>
    <x v="8"/>
    <s v="Not Specified"/>
    <n v="46"/>
    <n v="71.653521739130426"/>
    <n v="3296.0619999999999"/>
    <n v="10.78"/>
    <n v="3306.8420000000001"/>
    <n v="5.3265000000000002"/>
    <n v="175.56474243"/>
    <s v="Regular Air"/>
    <x v="1"/>
    <s v="Consumer"/>
    <x v="1"/>
    <x v="1"/>
    <s v="Small Box"/>
    <d v="2009-08-16T00:00:00"/>
  </r>
  <r>
    <n v="56128"/>
    <x v="1059"/>
    <x v="1"/>
    <s v="Medium"/>
    <n v="19"/>
    <n v="34.591157894736838"/>
    <n v="657.23199999999997"/>
    <n v="46.59"/>
    <n v="703.822"/>
    <n v="4.7610000000000001"/>
    <n v="31.290815520000002"/>
    <s v="Delivery Truck"/>
    <x v="1"/>
    <s v="Small Business"/>
    <x v="0"/>
    <x v="9"/>
    <s v="Jumbo Box"/>
    <d v="2010-07-31T00:00:00"/>
  </r>
  <r>
    <n v="47203"/>
    <x v="593"/>
    <x v="2"/>
    <s v="Critical"/>
    <n v="44"/>
    <n v="23.096818181818183"/>
    <n v="1016.26"/>
    <n v="5.47"/>
    <n v="1021.73"/>
    <n v="3.5455000000000001"/>
    <n v="36.031498299999996"/>
    <s v="Regular Air"/>
    <x v="6"/>
    <s v="Corporate"/>
    <x v="2"/>
    <x v="5"/>
    <s v="Small Box"/>
    <d v="2009-12-20T00:00:00"/>
  </r>
  <r>
    <n v="41891"/>
    <x v="1071"/>
    <x v="4"/>
    <s v="High"/>
    <n v="22"/>
    <n v="38.481363636363639"/>
    <n v="846.59"/>
    <n v="18.98"/>
    <n v="865.57"/>
    <n v="4.7610000000000001"/>
    <n v="40.306149900000001"/>
    <s v="Regular Air"/>
    <x v="1"/>
    <s v="Corporate"/>
    <x v="0"/>
    <x v="0"/>
    <s v="Small Box"/>
    <d v="2011-05-23T00:00:00"/>
  </r>
  <r>
    <n v="36068"/>
    <x v="1072"/>
    <x v="9"/>
    <s v="Critical"/>
    <n v="23"/>
    <n v="266.66000000000003"/>
    <n v="6133.18"/>
    <n v="23.19"/>
    <n v="6156.37"/>
    <n v="3.5455000000000001"/>
    <n v="217.45189690000004"/>
    <s v="Delivery Truck"/>
    <x v="0"/>
    <s v="Small Business"/>
    <x v="2"/>
    <x v="16"/>
    <s v="Jumbo Drum"/>
    <d v="2009-02-06T00:00:00"/>
  </r>
  <r>
    <n v="27843"/>
    <x v="897"/>
    <x v="10"/>
    <s v="Medium"/>
    <n v="26"/>
    <n v="5.3696153846153853"/>
    <n v="139.61000000000001"/>
    <n v="4.93"/>
    <n v="144.54000000000002"/>
    <n v="5.3265000000000002"/>
    <n v="7.4363266500000007"/>
    <s v="Regular Air"/>
    <x v="5"/>
    <s v="Home Office"/>
    <x v="1"/>
    <x v="4"/>
    <s v="Small Pack"/>
    <d v="2010-09-07T00:00:00"/>
  </r>
  <r>
    <n v="51237"/>
    <x v="161"/>
    <x v="0"/>
    <s v="Medium"/>
    <n v="26"/>
    <n v="183.42574999999999"/>
    <n v="4769.0694999999996"/>
    <n v="5.99"/>
    <n v="4775.0594999999994"/>
    <n v="5.3265000000000002"/>
    <n v="254.02448691749998"/>
    <s v="Regular Air"/>
    <x v="1"/>
    <s v="Small Business"/>
    <x v="1"/>
    <x v="1"/>
    <s v="Small Box"/>
    <d v="2012-03-12T00:00:00"/>
  </r>
  <r>
    <n v="56514"/>
    <x v="681"/>
    <x v="9"/>
    <s v="Low"/>
    <n v="3"/>
    <n v="36.666666666666664"/>
    <n v="110"/>
    <n v="11.63"/>
    <n v="121.63"/>
    <n v="3.5455000000000001"/>
    <n v="3.9000499999999998"/>
    <s v="Regular Air"/>
    <x v="4"/>
    <s v="Corporate"/>
    <x v="2"/>
    <x v="6"/>
    <s v="Small Box"/>
    <d v="2012-02-18T00:00:00"/>
  </r>
  <r>
    <n v="38304"/>
    <x v="1073"/>
    <x v="0"/>
    <s v="High"/>
    <n v="7"/>
    <n v="4.3"/>
    <n v="30.1"/>
    <n v="5.47"/>
    <n v="35.57"/>
    <n v="3.5455000000000001"/>
    <n v="1.0671955000000002"/>
    <s v="Regular Air"/>
    <x v="6"/>
    <s v="Consumer"/>
    <x v="2"/>
    <x v="6"/>
    <s v="Small Box"/>
    <d v="2011-03-24T00:00:00"/>
  </r>
  <r>
    <n v="46048"/>
    <x v="760"/>
    <x v="2"/>
    <s v="Medium"/>
    <n v="35"/>
    <n v="12.778571428571428"/>
    <n v="447.25"/>
    <n v="4.51"/>
    <n v="451.76"/>
    <n v="3.5455000000000001"/>
    <n v="15.857248750000002"/>
    <s v="Regular Air"/>
    <x v="5"/>
    <s v="Home Office"/>
    <x v="2"/>
    <x v="10"/>
    <s v="Small Box"/>
    <d v="2012-12-13T00:00:00"/>
  </r>
  <r>
    <n v="48900"/>
    <x v="19"/>
    <x v="0"/>
    <s v="Not Specified"/>
    <n v="27"/>
    <n v="12.504074074074074"/>
    <n v="337.61"/>
    <n v="6.35"/>
    <n v="343.96000000000004"/>
    <n v="3.5455000000000001"/>
    <n v="11.96996255"/>
    <s v="Regular Air"/>
    <x v="6"/>
    <s v="Small Business"/>
    <x v="2"/>
    <x v="5"/>
    <s v="Small Box"/>
    <d v="2009-03-24T00:00:00"/>
  </r>
  <r>
    <n v="166"/>
    <x v="296"/>
    <x v="10"/>
    <s v="High"/>
    <n v="10"/>
    <n v="56.793600000000005"/>
    <n v="567.93600000000004"/>
    <n v="8.99"/>
    <n v="576.92600000000004"/>
    <n v="5.3265000000000002"/>
    <n v="30.251111040000005"/>
    <s v="Express Air"/>
    <x v="8"/>
    <s v="Consumer"/>
    <x v="1"/>
    <x v="1"/>
    <s v="Small Box"/>
    <d v="2011-09-13T00:00:00"/>
  </r>
  <r>
    <n v="13157"/>
    <x v="681"/>
    <x v="9"/>
    <s v="Medium"/>
    <n v="2"/>
    <n v="19.465"/>
    <n v="38.93"/>
    <n v="4.8099999999999996"/>
    <n v="43.74"/>
    <n v="5.3265000000000002"/>
    <n v="2.0736064500000002"/>
    <s v="Regular Air"/>
    <x v="3"/>
    <s v="Corporate"/>
    <x v="1"/>
    <x v="1"/>
    <s v="Medium Box"/>
    <d v="2012-02-12T00:00:00"/>
  </r>
  <r>
    <n v="25155"/>
    <x v="799"/>
    <x v="3"/>
    <s v="Low"/>
    <n v="3"/>
    <n v="10.123333333333333"/>
    <n v="30.37"/>
    <n v="5.49"/>
    <n v="35.86"/>
    <n v="3.5455000000000001"/>
    <n v="1.07676835"/>
    <s v="Express Air"/>
    <x v="6"/>
    <s v="Corporate"/>
    <x v="2"/>
    <x v="5"/>
    <s v="Small Box"/>
    <d v="2010-01-25T00:00:00"/>
  </r>
  <r>
    <n v="39266"/>
    <x v="459"/>
    <x v="8"/>
    <s v="High"/>
    <n v="14"/>
    <n v="2.6007142857142855"/>
    <n v="36.409999999999997"/>
    <n v="0.5"/>
    <n v="36.909999999999997"/>
    <n v="3.5455000000000001"/>
    <n v="1.2909165499999999"/>
    <s v="Regular Air"/>
    <x v="4"/>
    <s v="Small Business"/>
    <x v="2"/>
    <x v="13"/>
    <s v="Small Box"/>
    <d v="2012-08-29T00:00:00"/>
  </r>
  <r>
    <n v="17959"/>
    <x v="1074"/>
    <x v="10"/>
    <s v="Medium"/>
    <n v="28"/>
    <n v="42.917142857142856"/>
    <n v="1201.68"/>
    <n v="19.989999999999998"/>
    <n v="1221.67"/>
    <n v="3.5455000000000001"/>
    <n v="42.605564400000006"/>
    <s v="Regular Air"/>
    <x v="4"/>
    <s v="Home Office"/>
    <x v="2"/>
    <x v="5"/>
    <s v="Small Box"/>
    <d v="2012-09-12T00:00:00"/>
  </r>
  <r>
    <n v="8295"/>
    <x v="294"/>
    <x v="11"/>
    <s v="High"/>
    <n v="30"/>
    <n v="27.838349999999998"/>
    <n v="835.15049999999997"/>
    <n v="1.1000000000000001"/>
    <n v="836.25049999999999"/>
    <n v="5.3265000000000002"/>
    <n v="44.484291382499997"/>
    <s v="Regular Air"/>
    <x v="10"/>
    <s v="Consumer"/>
    <x v="1"/>
    <x v="1"/>
    <s v="Small Box"/>
    <d v="2009-04-03T00:00:00"/>
  </r>
  <r>
    <n v="45030"/>
    <x v="448"/>
    <x v="1"/>
    <s v="High"/>
    <n v="1"/>
    <n v="18.16"/>
    <n v="18.16"/>
    <n v="6.13"/>
    <n v="24.29"/>
    <n v="3.5455000000000001"/>
    <n v="0.64386279999999996"/>
    <s v="Regular Air"/>
    <x v="4"/>
    <s v="Consumer"/>
    <x v="2"/>
    <x v="10"/>
    <s v="Small Box"/>
    <d v="2010-07-26T00:00:00"/>
  </r>
  <r>
    <n v="10371"/>
    <x v="109"/>
    <x v="10"/>
    <s v="High"/>
    <n v="10"/>
    <n v="15.615"/>
    <n v="156.15"/>
    <n v="7.42"/>
    <n v="163.57"/>
    <n v="3.5455000000000001"/>
    <n v="5.5362982499999998"/>
    <s v="Express Air"/>
    <x v="1"/>
    <s v="Corporate"/>
    <x v="2"/>
    <x v="7"/>
    <s v="Small Pack"/>
    <d v="2009-09-18T00:00:00"/>
  </r>
  <r>
    <n v="55011"/>
    <x v="1050"/>
    <x v="3"/>
    <s v="Critical"/>
    <n v="48"/>
    <n v="9.4224999999999994"/>
    <n v="452.28"/>
    <n v="4.82"/>
    <n v="457.09999999999997"/>
    <n v="3.5455000000000001"/>
    <n v="16.035587400000001"/>
    <s v="Regular Air"/>
    <x v="5"/>
    <s v="Small Business"/>
    <x v="2"/>
    <x v="2"/>
    <s v="Wrap Bag"/>
    <d v="2012-01-05T00:00:00"/>
  </r>
  <r>
    <n v="56291"/>
    <x v="52"/>
    <x v="10"/>
    <s v="Not Specified"/>
    <n v="47"/>
    <n v="25.5468085106383"/>
    <n v="1200.7"/>
    <n v="8.7899999999999991"/>
    <n v="1209.49"/>
    <n v="3.5455000000000001"/>
    <n v="42.570818500000001"/>
    <s v="Regular Air"/>
    <x v="4"/>
    <s v="Corporate"/>
    <x v="2"/>
    <x v="10"/>
    <s v="Small Box"/>
    <d v="2012-09-18T00:00:00"/>
  </r>
  <r>
    <n v="40036"/>
    <x v="176"/>
    <x v="5"/>
    <s v="Not Specified"/>
    <n v="10"/>
    <n v="56.833550000000002"/>
    <n v="568.33550000000002"/>
    <n v="8.99"/>
    <n v="577.32550000000003"/>
    <n v="5.3265000000000002"/>
    <n v="30.272390407500001"/>
    <s v="Regular Air"/>
    <x v="2"/>
    <s v="Home Office"/>
    <x v="1"/>
    <x v="1"/>
    <s v="Small Box"/>
    <d v="2010-06-08T00:00:00"/>
  </r>
  <r>
    <n v="59905"/>
    <x v="1042"/>
    <x v="11"/>
    <s v="High"/>
    <n v="5"/>
    <n v="5.3"/>
    <n v="26.5"/>
    <n v="1.2"/>
    <n v="27.7"/>
    <n v="3.5455000000000001"/>
    <n v="0.93955750000000005"/>
    <s v="Express Air"/>
    <x v="0"/>
    <s v="Small Business"/>
    <x v="2"/>
    <x v="2"/>
    <s v="Wrap Bag"/>
    <d v="2012-04-15T00:00:00"/>
  </r>
  <r>
    <n v="48452"/>
    <x v="348"/>
    <x v="7"/>
    <s v="High"/>
    <n v="32"/>
    <n v="58.0940625"/>
    <n v="1859.01"/>
    <n v="30"/>
    <n v="1889.01"/>
    <n v="4.7610000000000001"/>
    <n v="88.507466100000002"/>
    <s v="Delivery Truck"/>
    <x v="9"/>
    <s v="Corporate"/>
    <x v="0"/>
    <x v="3"/>
    <s v="Jumbo Drum"/>
    <d v="2010-10-11T00:00:00"/>
  </r>
  <r>
    <n v="58725"/>
    <x v="1075"/>
    <x v="4"/>
    <s v="Not Specified"/>
    <n v="20"/>
    <n v="7.4154999999999998"/>
    <n v="148.31"/>
    <n v="2.17"/>
    <n v="150.47999999999999"/>
    <n v="3.5455000000000001"/>
    <n v="5.2583310500000007"/>
    <s v="Regular Air"/>
    <x v="1"/>
    <s v="Corporate"/>
    <x v="2"/>
    <x v="5"/>
    <s v="Wrap Bag"/>
    <d v="2010-05-21T00:00:00"/>
  </r>
  <r>
    <n v="9857"/>
    <x v="912"/>
    <x v="4"/>
    <s v="High"/>
    <n v="16"/>
    <n v="18.311125000000001"/>
    <n v="292.97800000000001"/>
    <n v="3.3"/>
    <n v="296.27800000000002"/>
    <n v="5.3265000000000002"/>
    <n v="15.60547317"/>
    <s v="Regular Air"/>
    <x v="1"/>
    <s v="Home Office"/>
    <x v="1"/>
    <x v="1"/>
    <s v="Small Pack"/>
    <d v="2010-05-13T00:00:00"/>
  </r>
  <r>
    <n v="46048"/>
    <x v="760"/>
    <x v="2"/>
    <s v="Medium"/>
    <n v="10"/>
    <n v="13.577000000000002"/>
    <n v="135.77000000000001"/>
    <n v="3.14"/>
    <n v="138.91"/>
    <n v="3.5455000000000001"/>
    <n v="4.8137253500000003"/>
    <s v="Express Air"/>
    <x v="5"/>
    <s v="Home Office"/>
    <x v="2"/>
    <x v="7"/>
    <s v="Small Pack"/>
    <d v="2012-12-13T00:00:00"/>
  </r>
  <r>
    <n v="23136"/>
    <x v="29"/>
    <x v="10"/>
    <s v="Not Specified"/>
    <n v="43"/>
    <n v="5.1272093023255811"/>
    <n v="220.47"/>
    <n v="4.62"/>
    <n v="225.09"/>
    <n v="5.3265000000000002"/>
    <n v="11.74333455"/>
    <s v="Regular Air"/>
    <x v="0"/>
    <s v="Small Business"/>
    <x v="1"/>
    <x v="4"/>
    <s v="Small Pack"/>
    <d v="2009-09-26T00:00:00"/>
  </r>
  <r>
    <n v="2752"/>
    <x v="645"/>
    <x v="6"/>
    <s v="High"/>
    <n v="10"/>
    <n v="36.561999999999998"/>
    <n v="365.62"/>
    <n v="8.2200000000000006"/>
    <n v="373.84000000000003"/>
    <n v="3.5455000000000001"/>
    <n v="12.9630571"/>
    <s v="Regular Air"/>
    <x v="1"/>
    <s v="Small Business"/>
    <x v="2"/>
    <x v="10"/>
    <s v="Small Box"/>
    <d v="2010-11-18T00:00:00"/>
  </r>
  <r>
    <n v="37925"/>
    <x v="477"/>
    <x v="10"/>
    <s v="Medium"/>
    <n v="46"/>
    <n v="82.177391304347822"/>
    <n v="3780.16"/>
    <n v="14"/>
    <n v="3794.16"/>
    <n v="5.3265000000000002"/>
    <n v="201.35022239999998"/>
    <s v="Delivery Truck"/>
    <x v="0"/>
    <s v="Corporate"/>
    <x v="1"/>
    <x v="11"/>
    <s v="Jumbo Drum"/>
    <d v="2010-09-27T00:00:00"/>
  </r>
  <r>
    <n v="10436"/>
    <x v="3"/>
    <x v="3"/>
    <s v="Low"/>
    <n v="24"/>
    <n v="5.78125"/>
    <n v="138.75"/>
    <n v="1"/>
    <n v="139.75"/>
    <n v="3.5455000000000001"/>
    <n v="4.9193812499999998"/>
    <s v="Regular Air"/>
    <x v="4"/>
    <s v="Corporate"/>
    <x v="2"/>
    <x v="2"/>
    <s v="Wrap Bag"/>
    <d v="2011-01-09T00:00:00"/>
  </r>
  <r>
    <n v="46372"/>
    <x v="271"/>
    <x v="9"/>
    <s v="High"/>
    <n v="7"/>
    <n v="53.652857142857144"/>
    <n v="375.57"/>
    <n v="16.11"/>
    <n v="391.68"/>
    <n v="3.5455000000000001"/>
    <n v="13.315834349999999"/>
    <s v="Regular Air"/>
    <x v="8"/>
    <s v="Consumer"/>
    <x v="2"/>
    <x v="6"/>
    <s v="Small Box"/>
    <d v="2011-02-26T00:00:00"/>
  </r>
  <r>
    <n v="41539"/>
    <x v="394"/>
    <x v="4"/>
    <s v="High"/>
    <n v="41"/>
    <n v="56.18810975609756"/>
    <n v="2303.7125000000001"/>
    <n v="8.99"/>
    <n v="2312.7024999999999"/>
    <n v="5.3265000000000002"/>
    <n v="122.7072463125"/>
    <s v="Regular Air"/>
    <x v="0"/>
    <s v="Consumer"/>
    <x v="1"/>
    <x v="1"/>
    <s v="Small Box"/>
    <d v="2011-05-04T00:00:00"/>
  </r>
  <r>
    <n v="33189"/>
    <x v="92"/>
    <x v="6"/>
    <s v="Low"/>
    <n v="5"/>
    <n v="10.038"/>
    <n v="50.19"/>
    <n v="2.06"/>
    <n v="52.25"/>
    <n v="3.5455000000000001"/>
    <n v="1.7794864500000001"/>
    <s v="Regular Air"/>
    <x v="5"/>
    <s v="Consumer"/>
    <x v="2"/>
    <x v="5"/>
    <s v="Wrap Bag"/>
    <d v="2009-11-24T00:00:00"/>
  </r>
  <r>
    <n v="3749"/>
    <x v="1076"/>
    <x v="9"/>
    <s v="Medium"/>
    <n v="27"/>
    <n v="13.097037037037037"/>
    <n v="353.62"/>
    <n v="1.49"/>
    <n v="355.11"/>
    <n v="3.5455000000000001"/>
    <n v="12.537597100000001"/>
    <s v="Regular Air"/>
    <x v="8"/>
    <s v="Consumer"/>
    <x v="2"/>
    <x v="6"/>
    <s v="Small Box"/>
    <d v="2011-02-25T00:00:00"/>
  </r>
  <r>
    <n v="14950"/>
    <x v="477"/>
    <x v="10"/>
    <s v="Low"/>
    <n v="48"/>
    <n v="10.9375"/>
    <n v="525"/>
    <n v="2.89"/>
    <n v="527.89"/>
    <n v="3.5455000000000001"/>
    <n v="18.613875"/>
    <s v="Regular Air"/>
    <x v="3"/>
    <s v="Small Business"/>
    <x v="2"/>
    <x v="2"/>
    <s v="Small Pack"/>
    <d v="2010-09-26T00:00:00"/>
  </r>
  <r>
    <n v="12929"/>
    <x v="276"/>
    <x v="8"/>
    <s v="Critical"/>
    <n v="19"/>
    <n v="278.81421052631578"/>
    <n v="5297.47"/>
    <n v="50"/>
    <n v="5347.47"/>
    <n v="4.7610000000000001"/>
    <n v="252.21254670000002"/>
    <s v="Delivery Truck"/>
    <x v="2"/>
    <s v="Corporate"/>
    <x v="0"/>
    <x v="3"/>
    <s v="Jumbo Drum"/>
    <d v="2010-08-31T00:00:00"/>
  </r>
  <r>
    <n v="55202"/>
    <x v="1077"/>
    <x v="8"/>
    <s v="Low"/>
    <n v="33"/>
    <n v="93.75030303030303"/>
    <n v="3093.76"/>
    <n v="35"/>
    <n v="3128.76"/>
    <n v="3.5455000000000001"/>
    <n v="109.68926080000001"/>
    <s v="Express Air"/>
    <x v="4"/>
    <s v="Small Business"/>
    <x v="2"/>
    <x v="10"/>
    <s v="Large Box"/>
    <d v="2011-08-26T00:00:00"/>
  </r>
  <r>
    <n v="23361"/>
    <x v="372"/>
    <x v="1"/>
    <s v="Critical"/>
    <n v="7"/>
    <n v="53.325357142857136"/>
    <n v="373.27749999999997"/>
    <n v="5.26"/>
    <n v="378.53749999999997"/>
    <n v="5.3265000000000002"/>
    <n v="19.8826260375"/>
    <s v="Regular Air"/>
    <x v="3"/>
    <s v="Corporate"/>
    <x v="1"/>
    <x v="1"/>
    <s v="Small Box"/>
    <d v="2010-07-03T00:00:00"/>
  </r>
  <r>
    <n v="58368"/>
    <x v="40"/>
    <x v="1"/>
    <s v="High"/>
    <n v="39"/>
    <n v="6.9761538461538457"/>
    <n v="272.07"/>
    <n v="9.5399999999999991"/>
    <n v="281.61"/>
    <n v="3.5455000000000001"/>
    <n v="9.6462418500000009"/>
    <s v="Regular Air"/>
    <x v="7"/>
    <s v="Corporate"/>
    <x v="2"/>
    <x v="5"/>
    <s v="Small Box"/>
    <d v="2012-07-10T00:00:00"/>
  </r>
  <r>
    <n v="2656"/>
    <x v="1004"/>
    <x v="4"/>
    <s v="Critical"/>
    <n v="3"/>
    <n v="174.37"/>
    <n v="523.11"/>
    <n v="60"/>
    <n v="583.11"/>
    <n v="4.7610000000000001"/>
    <n v="24.9052671"/>
    <s v="Delivery Truck"/>
    <x v="9"/>
    <s v="Consumer"/>
    <x v="0"/>
    <x v="9"/>
    <s v="Jumbo Drum"/>
    <d v="2010-05-04T00:00:00"/>
  </r>
  <r>
    <n v="39169"/>
    <x v="1078"/>
    <x v="8"/>
    <s v="Medium"/>
    <n v="5"/>
    <n v="4.9820000000000002"/>
    <n v="24.91"/>
    <n v="0.71"/>
    <n v="25.62"/>
    <n v="3.5455000000000001"/>
    <n v="0.88318405"/>
    <s v="Regular Air"/>
    <x v="4"/>
    <s v="Home Office"/>
    <x v="2"/>
    <x v="2"/>
    <s v="Wrap Bag"/>
    <d v="2011-08-27T00:00:00"/>
  </r>
  <r>
    <n v="45376"/>
    <x v="299"/>
    <x v="2"/>
    <s v="Critical"/>
    <n v="19"/>
    <n v="349.92526315789473"/>
    <n v="6648.58"/>
    <n v="99"/>
    <n v="6747.58"/>
    <n v="3.5455000000000001"/>
    <n v="235.72540390000003"/>
    <s v="Delivery Truck"/>
    <x v="4"/>
    <s v="Consumer"/>
    <x v="2"/>
    <x v="10"/>
    <s v="Jumbo Drum"/>
    <d v="2011-12-03T00:00:00"/>
  </r>
  <r>
    <n v="55136"/>
    <x v="348"/>
    <x v="7"/>
    <s v="Critical"/>
    <n v="29"/>
    <n v="4.644137931034483"/>
    <n v="134.68"/>
    <n v="4.7"/>
    <n v="139.38"/>
    <n v="3.5455000000000001"/>
    <n v="4.7750794000000001"/>
    <s v="Regular Air"/>
    <x v="6"/>
    <s v="Home Office"/>
    <x v="2"/>
    <x v="5"/>
    <s v="Small Box"/>
    <d v="2010-10-11T00:00:00"/>
  </r>
  <r>
    <n v="20032"/>
    <x v="252"/>
    <x v="6"/>
    <s v="Medium"/>
    <n v="8"/>
    <n v="17.172499999999999"/>
    <n v="137.38"/>
    <n v="1.99"/>
    <n v="139.37"/>
    <n v="5.3265000000000002"/>
    <n v="7.3175457000000002"/>
    <s v="Regular Air"/>
    <x v="6"/>
    <s v="Corporate"/>
    <x v="1"/>
    <x v="4"/>
    <s v="Small Pack"/>
    <d v="2012-11-07T00:00:00"/>
  </r>
  <r>
    <n v="38530"/>
    <x v="458"/>
    <x v="11"/>
    <s v="Critical"/>
    <n v="13"/>
    <n v="49.435384615384613"/>
    <n v="642.66"/>
    <n v="19.989999999999998"/>
    <n v="662.65"/>
    <n v="3.5455000000000001"/>
    <n v="22.785510300000002"/>
    <s v="Regular Air"/>
    <x v="1"/>
    <s v="Home Office"/>
    <x v="2"/>
    <x v="16"/>
    <s v="Small Box"/>
    <d v="2011-04-17T00:00:00"/>
  </r>
  <r>
    <n v="20422"/>
    <x v="259"/>
    <x v="3"/>
    <s v="High"/>
    <n v="30"/>
    <n v="14.911"/>
    <n v="447.33"/>
    <n v="5"/>
    <n v="452.33"/>
    <n v="4.7610000000000001"/>
    <n v="21.297381300000001"/>
    <s v="Regular Air"/>
    <x v="0"/>
    <s v="Consumer"/>
    <x v="0"/>
    <x v="0"/>
    <s v="Small Pack"/>
    <d v="2009-01-27T00:00:00"/>
  </r>
  <r>
    <n v="6179"/>
    <x v="910"/>
    <x v="5"/>
    <s v="Not Specified"/>
    <n v="50"/>
    <n v="9.5505999999999993"/>
    <n v="477.53"/>
    <n v="1.39"/>
    <n v="478.91999999999996"/>
    <n v="3.5455000000000001"/>
    <n v="16.930826150000001"/>
    <s v="Regular Air"/>
    <x v="9"/>
    <s v="Consumer"/>
    <x v="2"/>
    <x v="12"/>
    <s v="Small Box"/>
    <d v="2009-06-03T00:00:00"/>
  </r>
  <r>
    <n v="42631"/>
    <x v="38"/>
    <x v="4"/>
    <s v="High"/>
    <n v="18"/>
    <n v="11.744444444444445"/>
    <n v="211.4"/>
    <n v="0.5"/>
    <n v="211.9"/>
    <n v="3.5455000000000001"/>
    <n v="7.4951870000000005"/>
    <s v="Regular Air"/>
    <x v="6"/>
    <s v="Corporate"/>
    <x v="2"/>
    <x v="13"/>
    <s v="Small Box"/>
    <d v="2009-05-10T00:00:00"/>
  </r>
  <r>
    <n v="44133"/>
    <x v="1079"/>
    <x v="3"/>
    <s v="High"/>
    <n v="35"/>
    <n v="5.1757142857142862"/>
    <n v="181.15"/>
    <n v="3.96"/>
    <n v="185.11"/>
    <n v="4.7610000000000001"/>
    <n v="8.6245515000000008"/>
    <s v="Regular Air"/>
    <x v="0"/>
    <s v="Small Business"/>
    <x v="0"/>
    <x v="0"/>
    <s v="Wrap Bag"/>
    <d v="2010-01-07T00:00:00"/>
  </r>
  <r>
    <n v="41926"/>
    <x v="1080"/>
    <x v="9"/>
    <s v="High"/>
    <n v="17"/>
    <n v="6.6217647058823523"/>
    <n v="112.57"/>
    <n v="5.14"/>
    <n v="117.71"/>
    <n v="3.5455000000000001"/>
    <n v="3.9911693500000003"/>
    <s v="Regular Air"/>
    <x v="1"/>
    <s v="Small Business"/>
    <x v="2"/>
    <x v="5"/>
    <s v="Small Box"/>
    <d v="2011-02-06T00:00:00"/>
  </r>
  <r>
    <n v="59428"/>
    <x v="932"/>
    <x v="10"/>
    <s v="High"/>
    <n v="43"/>
    <n v="27.324186046511628"/>
    <n v="1174.94"/>
    <n v="19.46"/>
    <n v="1194.4000000000001"/>
    <n v="4.7610000000000001"/>
    <n v="55.938893400000005"/>
    <s v="Regular Air"/>
    <x v="1"/>
    <s v="Consumer"/>
    <x v="0"/>
    <x v="0"/>
    <s v="Small Box"/>
    <d v="2010-09-09T00:00:00"/>
  </r>
  <r>
    <n v="52833"/>
    <x v="911"/>
    <x v="2"/>
    <s v="Medium"/>
    <n v="8"/>
    <n v="39.727499999999999"/>
    <n v="317.82"/>
    <n v="12.9"/>
    <n v="330.71999999999997"/>
    <n v="3.5455000000000001"/>
    <n v="11.268308099999999"/>
    <s v="Regular Air"/>
    <x v="1"/>
    <s v="Consumer"/>
    <x v="2"/>
    <x v="10"/>
    <s v="Small Box"/>
    <d v="2011-12-25T00:00:00"/>
  </r>
  <r>
    <n v="29730"/>
    <x v="995"/>
    <x v="5"/>
    <s v="Critical"/>
    <n v="21"/>
    <n v="146.32666666666668"/>
    <n v="3072.86"/>
    <n v="39.25"/>
    <n v="3112.11"/>
    <n v="4.7610000000000001"/>
    <n v="146.2988646"/>
    <s v="Delivery Truck"/>
    <x v="1"/>
    <s v="Consumer"/>
    <x v="0"/>
    <x v="9"/>
    <s v="Jumbo Box"/>
    <d v="2010-06-18T00:00:00"/>
  </r>
  <r>
    <n v="41826"/>
    <x v="7"/>
    <x v="7"/>
    <s v="Medium"/>
    <n v="4"/>
    <n v="15.9825"/>
    <n v="63.93"/>
    <n v="6.02"/>
    <n v="69.95"/>
    <n v="4.7610000000000001"/>
    <n v="3.0437072999999999"/>
    <s v="Express Air"/>
    <x v="9"/>
    <s v="Consumer"/>
    <x v="0"/>
    <x v="0"/>
    <s v="Medium Box"/>
    <d v="2010-10-18T00:00:00"/>
  </r>
  <r>
    <n v="55392"/>
    <x v="1001"/>
    <x v="5"/>
    <s v="Critical"/>
    <n v="39"/>
    <n v="2.6915384615384617"/>
    <n v="104.97"/>
    <n v="0.93"/>
    <n v="105.9"/>
    <n v="3.5455000000000001"/>
    <n v="3.7217113500000001"/>
    <s v="Regular Air"/>
    <x v="9"/>
    <s v="Consumer"/>
    <x v="2"/>
    <x v="2"/>
    <s v="Wrap Bag"/>
    <d v="2009-06-08T00:00:00"/>
  </r>
  <r>
    <n v="59270"/>
    <x v="358"/>
    <x v="3"/>
    <s v="High"/>
    <n v="5"/>
    <n v="129.45400000000001"/>
    <n v="647.27"/>
    <n v="70.2"/>
    <n v="717.47"/>
    <n v="4.7610000000000001"/>
    <n v="30.816524699999999"/>
    <s v="Delivery Truck"/>
    <x v="4"/>
    <s v="Small Business"/>
    <x v="0"/>
    <x v="3"/>
    <s v="Jumbo Drum"/>
    <d v="2010-01-11T00:00:00"/>
  </r>
  <r>
    <n v="44422"/>
    <x v="181"/>
    <x v="11"/>
    <s v="Medium"/>
    <n v="11"/>
    <n v="18.326772727272729"/>
    <n v="201.59450000000001"/>
    <n v="0.99"/>
    <n v="202.58450000000002"/>
    <n v="5.3265000000000002"/>
    <n v="10.737931042500001"/>
    <s v="Regular Air"/>
    <x v="8"/>
    <s v="Corporate"/>
    <x v="1"/>
    <x v="1"/>
    <s v="Wrap Bag"/>
    <d v="2012-04-15T00:00:00"/>
  </r>
  <r>
    <n v="23559"/>
    <x v="351"/>
    <x v="1"/>
    <s v="Low"/>
    <n v="14"/>
    <n v="30.405000000000001"/>
    <n v="425.67"/>
    <n v="1.49"/>
    <n v="427.16"/>
    <n v="3.5455000000000001"/>
    <n v="15.092129850000001"/>
    <s v="Express Air"/>
    <x v="6"/>
    <s v="Home Office"/>
    <x v="2"/>
    <x v="6"/>
    <s v="Small Box"/>
    <d v="2010-07-25T00:00:00"/>
  </r>
  <r>
    <n v="51140"/>
    <x v="329"/>
    <x v="10"/>
    <s v="Low"/>
    <n v="28"/>
    <n v="4.7146428571428567"/>
    <n v="132.01"/>
    <n v="5.15"/>
    <n v="137.16"/>
    <n v="3.5455000000000001"/>
    <n v="4.6804145500000001"/>
    <s v="Regular Air"/>
    <x v="1"/>
    <s v="Corporate"/>
    <x v="2"/>
    <x v="16"/>
    <s v="Small Box"/>
    <d v="2012-09-14T00:00:00"/>
  </r>
  <r>
    <n v="46147"/>
    <x v="1012"/>
    <x v="3"/>
    <s v="Critical"/>
    <n v="12"/>
    <n v="541.87166666666667"/>
    <n v="6502.46"/>
    <n v="64.59"/>
    <n v="6567.05"/>
    <n v="4.7610000000000001"/>
    <n v="309.5821206"/>
    <s v="Delivery Truck"/>
    <x v="8"/>
    <s v="Corporate"/>
    <x v="0"/>
    <x v="9"/>
    <s v="Jumbo Box"/>
    <d v="2011-01-17T00:00:00"/>
  </r>
  <r>
    <n v="29506"/>
    <x v="206"/>
    <x v="5"/>
    <s v="Critical"/>
    <n v="46"/>
    <n v="4.8071739130434779"/>
    <n v="221.13"/>
    <n v="1.49"/>
    <n v="222.62"/>
    <n v="3.5455000000000001"/>
    <n v="7.8401641500000006"/>
    <s v="Regular Air"/>
    <x v="4"/>
    <s v="Consumer"/>
    <x v="2"/>
    <x v="6"/>
    <s v="Small Box"/>
    <d v="2011-06-16T00:00:00"/>
  </r>
  <r>
    <n v="29639"/>
    <x v="458"/>
    <x v="11"/>
    <s v="Critical"/>
    <n v="8"/>
    <n v="2.7962500000000001"/>
    <n v="22.37"/>
    <n v="2.4"/>
    <n v="24.77"/>
    <n v="3.5455000000000001"/>
    <n v="0.79312835000000004"/>
    <s v="Regular Air"/>
    <x v="6"/>
    <s v="Corporate"/>
    <x v="2"/>
    <x v="2"/>
    <s v="Wrap Bag"/>
    <d v="2011-04-19T00:00:00"/>
  </r>
  <r>
    <n v="57958"/>
    <x v="1081"/>
    <x v="9"/>
    <s v="Critical"/>
    <n v="46"/>
    <n v="30.865869565217391"/>
    <n v="1419.83"/>
    <n v="8.74"/>
    <n v="1428.57"/>
    <n v="3.5455000000000001"/>
    <n v="50.340072650000003"/>
    <s v="Express Air"/>
    <x v="8"/>
    <s v="Consumer"/>
    <x v="2"/>
    <x v="5"/>
    <s v="Small Box"/>
    <d v="2009-03-01T00:00:00"/>
  </r>
  <r>
    <n v="33605"/>
    <x v="57"/>
    <x v="11"/>
    <s v="Critical"/>
    <n v="42"/>
    <n v="3.6430952380952379"/>
    <n v="153.01"/>
    <n v="6.83"/>
    <n v="159.84"/>
    <n v="3.5455000000000001"/>
    <n v="5.4249695499999993"/>
    <s v="Regular Air"/>
    <x v="8"/>
    <s v="Corporate"/>
    <x v="2"/>
    <x v="6"/>
    <s v="Small Box"/>
    <d v="2012-04-05T00:00:00"/>
  </r>
  <r>
    <n v="2852"/>
    <x v="1082"/>
    <x v="3"/>
    <s v="Critical"/>
    <n v="10"/>
    <n v="7.4870000000000001"/>
    <n v="74.87"/>
    <n v="8.19"/>
    <n v="83.06"/>
    <n v="3.5455000000000001"/>
    <n v="2.6545158500000001"/>
    <s v="Regular Air"/>
    <x v="6"/>
    <s v="Home Office"/>
    <x v="2"/>
    <x v="5"/>
    <s v="Small Box"/>
    <d v="2010-01-15T00:00:00"/>
  </r>
  <r>
    <n v="40997"/>
    <x v="622"/>
    <x v="11"/>
    <s v="Low"/>
    <n v="12"/>
    <n v="31.857500000000002"/>
    <n v="382.29"/>
    <n v="9.18"/>
    <n v="391.47"/>
    <n v="3.5455000000000001"/>
    <n v="13.554091950000002"/>
    <s v="Express Air"/>
    <x v="1"/>
    <s v="Small Business"/>
    <x v="2"/>
    <x v="5"/>
    <s v="Small Box"/>
    <d v="2009-04-21T00:00:00"/>
  </r>
  <r>
    <n v="37731"/>
    <x v="440"/>
    <x v="6"/>
    <s v="Critical"/>
    <n v="25"/>
    <n v="3.5348000000000002"/>
    <n v="88.37"/>
    <n v="0.5"/>
    <n v="88.87"/>
    <n v="3.5455000000000001"/>
    <n v="3.1331583500000004"/>
    <s v="Regular Air"/>
    <x v="4"/>
    <s v="Home Office"/>
    <x v="2"/>
    <x v="13"/>
    <s v="Small Box"/>
    <d v="2009-11-06T00:00:00"/>
  </r>
  <r>
    <n v="46626"/>
    <x v="362"/>
    <x v="5"/>
    <s v="Low"/>
    <n v="8"/>
    <n v="103.245"/>
    <n v="825.96"/>
    <n v="58.2"/>
    <n v="884.16000000000008"/>
    <n v="4.7610000000000001"/>
    <n v="39.323955600000005"/>
    <s v="Delivery Truck"/>
    <x v="1"/>
    <s v="Home Office"/>
    <x v="0"/>
    <x v="3"/>
    <s v="Jumbo Drum"/>
    <d v="2012-07-01T00:00:00"/>
  </r>
  <r>
    <n v="1382"/>
    <x v="439"/>
    <x v="8"/>
    <s v="Low"/>
    <n v="31"/>
    <n v="231.63967741935483"/>
    <n v="7180.83"/>
    <n v="64.66"/>
    <n v="7245.49"/>
    <n v="4.7610000000000001"/>
    <n v="341.87931629999997"/>
    <s v="Delivery Truck"/>
    <x v="12"/>
    <s v="Home Office"/>
    <x v="0"/>
    <x v="15"/>
    <s v="Jumbo Box"/>
    <d v="2010-08-23T00:00:00"/>
  </r>
  <r>
    <n v="12804"/>
    <x v="312"/>
    <x v="4"/>
    <s v="Medium"/>
    <n v="50"/>
    <n v="1.6802000000000001"/>
    <n v="84.01"/>
    <n v="0.75"/>
    <n v="84.76"/>
    <n v="3.5455000000000001"/>
    <n v="2.9785745500000003"/>
    <s v="Regular Air"/>
    <x v="6"/>
    <s v="Home Office"/>
    <x v="2"/>
    <x v="14"/>
    <s v="Wrap Bag"/>
    <d v="2012-05-27T00:00:00"/>
  </r>
  <r>
    <n v="12355"/>
    <x v="193"/>
    <x v="4"/>
    <s v="Not Specified"/>
    <n v="36"/>
    <n v="5.8202777777777781"/>
    <n v="209.53"/>
    <n v="5.67"/>
    <n v="215.2"/>
    <n v="3.5455000000000001"/>
    <n v="7.4288861500000003"/>
    <s v="Regular Air"/>
    <x v="6"/>
    <s v="Corporate"/>
    <x v="2"/>
    <x v="5"/>
    <s v="Small Box"/>
    <d v="2011-05-29T00:00:00"/>
  </r>
  <r>
    <n v="16935"/>
    <x v="2"/>
    <x v="2"/>
    <s v="Not Specified"/>
    <n v="3"/>
    <n v="4.9133333333333331"/>
    <n v="14.74"/>
    <n v="1.22"/>
    <n v="15.96"/>
    <n v="3.5455000000000001"/>
    <n v="0.52260670000000009"/>
    <s v="Regular Air"/>
    <x v="6"/>
    <s v="Corporate"/>
    <x v="2"/>
    <x v="5"/>
    <s v="Wrap Bag"/>
    <d v="2012-12-16T00:00:00"/>
  </r>
  <r>
    <n v="46662"/>
    <x v="112"/>
    <x v="2"/>
    <s v="Critical"/>
    <n v="8"/>
    <n v="7.1524999999999999"/>
    <n v="57.22"/>
    <n v="6.6"/>
    <n v="63.82"/>
    <n v="3.5455000000000001"/>
    <n v="2.0287351"/>
    <s v="Regular Air"/>
    <x v="0"/>
    <s v="Home Office"/>
    <x v="2"/>
    <x v="5"/>
    <s v="Small Box"/>
    <d v="2011-12-31T00:00:00"/>
  </r>
  <r>
    <n v="47527"/>
    <x v="740"/>
    <x v="10"/>
    <s v="Medium"/>
    <n v="48"/>
    <n v="251.51874999999998"/>
    <n v="12072.9"/>
    <n v="43.32"/>
    <n v="12116.22"/>
    <n v="4.7610000000000001"/>
    <n v="574.79076899999995"/>
    <s v="Delivery Truck"/>
    <x v="9"/>
    <s v="Home Office"/>
    <x v="0"/>
    <x v="3"/>
    <s v="Jumbo Drum"/>
    <d v="2010-09-18T00:00:00"/>
  </r>
  <r>
    <n v="9573"/>
    <x v="187"/>
    <x v="5"/>
    <s v="Medium"/>
    <n v="21"/>
    <n v="6.9642857142857144"/>
    <n v="146.25"/>
    <n v="1.02"/>
    <n v="147.27000000000001"/>
    <n v="3.5455000000000001"/>
    <n v="5.1852937499999996"/>
    <s v="Express Air"/>
    <x v="5"/>
    <s v="Home Office"/>
    <x v="2"/>
    <x v="5"/>
    <s v="Wrap Bag"/>
    <d v="2012-06-14T00:00:00"/>
  </r>
  <r>
    <n v="17414"/>
    <x v="488"/>
    <x v="5"/>
    <s v="High"/>
    <n v="32"/>
    <n v="10.8728125"/>
    <n v="347.93"/>
    <n v="5.01"/>
    <n v="352.94"/>
    <n v="3.5455000000000001"/>
    <n v="12.335858150000002"/>
    <s v="Regular Air"/>
    <x v="4"/>
    <s v="Corporate"/>
    <x v="2"/>
    <x v="5"/>
    <s v="Small Box"/>
    <d v="2012-07-01T00:00:00"/>
  </r>
  <r>
    <n v="2791"/>
    <x v="999"/>
    <x v="7"/>
    <s v="High"/>
    <n v="47"/>
    <n v="4.0780851063829786"/>
    <n v="191.67"/>
    <n v="7.01"/>
    <n v="198.67999999999998"/>
    <n v="3.5455000000000001"/>
    <n v="6.7956598499999998"/>
    <s v="Regular Air"/>
    <x v="11"/>
    <s v="Corporate"/>
    <x v="2"/>
    <x v="6"/>
    <s v="Small Box"/>
    <d v="2009-10-09T00:00:00"/>
  </r>
  <r>
    <n v="31941"/>
    <x v="590"/>
    <x v="0"/>
    <s v="Medium"/>
    <n v="7"/>
    <n v="7.6499999999999995"/>
    <n v="53.55"/>
    <n v="9.68"/>
    <n v="63.23"/>
    <n v="3.5455000000000001"/>
    <n v="1.89861525"/>
    <s v="Regular Air"/>
    <x v="0"/>
    <s v="Small Business"/>
    <x v="2"/>
    <x v="5"/>
    <s v="Small Box"/>
    <d v="2009-03-20T00:00:00"/>
  </r>
  <r>
    <n v="13028"/>
    <x v="162"/>
    <x v="11"/>
    <s v="Critical"/>
    <n v="39"/>
    <n v="34.808461538461536"/>
    <n v="1357.53"/>
    <n v="5.09"/>
    <n v="1362.62"/>
    <n v="3.5455000000000001"/>
    <n v="48.131226150000003"/>
    <s v="Regular Air"/>
    <x v="4"/>
    <s v="Consumer"/>
    <x v="2"/>
    <x v="5"/>
    <s v="Small Box"/>
    <d v="2009-04-09T00:00:00"/>
  </r>
  <r>
    <n v="49921"/>
    <x v="859"/>
    <x v="9"/>
    <s v="Low"/>
    <n v="5"/>
    <n v="151.22999999999999"/>
    <n v="756.15"/>
    <n v="17.850000000000001"/>
    <n v="774"/>
    <n v="5.3265000000000002"/>
    <n v="40.276329750000002"/>
    <s v="Delivery Truck"/>
    <x v="2"/>
    <s v="Small Business"/>
    <x v="1"/>
    <x v="11"/>
    <s v="Jumbo Drum"/>
    <d v="2011-02-21T00:00:00"/>
  </r>
  <r>
    <n v="1762"/>
    <x v="883"/>
    <x v="8"/>
    <s v="Not Specified"/>
    <n v="43"/>
    <n v="29.755930232558143"/>
    <n v="1279.5050000000001"/>
    <n v="1.1000000000000001"/>
    <n v="1280.605"/>
    <n v="5.3265000000000002"/>
    <n v="68.152833825000002"/>
    <s v="Express Air"/>
    <x v="5"/>
    <s v="Home Office"/>
    <x v="1"/>
    <x v="1"/>
    <s v="Small Box"/>
    <d v="2009-08-20T00:00:00"/>
  </r>
  <r>
    <n v="6980"/>
    <x v="1083"/>
    <x v="9"/>
    <s v="Not Specified"/>
    <n v="18"/>
    <n v="7.5716666666666663"/>
    <n v="136.29"/>
    <n v="7.72"/>
    <n v="144.01"/>
    <n v="3.5455000000000001"/>
    <n v="4.8321619499999997"/>
    <s v="Regular Air"/>
    <x v="11"/>
    <s v="Consumer"/>
    <x v="2"/>
    <x v="6"/>
    <s v="Small Box"/>
    <d v="2010-02-19T00:00:00"/>
  </r>
  <r>
    <n v="4069"/>
    <x v="21"/>
    <x v="4"/>
    <s v="Medium"/>
    <n v="8"/>
    <n v="6.80375"/>
    <n v="54.43"/>
    <n v="6.74"/>
    <n v="61.17"/>
    <n v="3.5455000000000001"/>
    <n v="1.9298156500000001"/>
    <s v="Regular Air"/>
    <x v="5"/>
    <s v="Consumer"/>
    <x v="2"/>
    <x v="5"/>
    <s v="Small Box"/>
    <d v="2012-05-14T00:00:00"/>
  </r>
  <r>
    <n v="16935"/>
    <x v="2"/>
    <x v="2"/>
    <s v="Not Specified"/>
    <n v="43"/>
    <n v="2.7367441860465118"/>
    <n v="117.68"/>
    <n v="0.7"/>
    <n v="118.38000000000001"/>
    <n v="3.5455000000000001"/>
    <n v="4.172344400000001"/>
    <s v="Express Air"/>
    <x v="6"/>
    <s v="Corporate"/>
    <x v="2"/>
    <x v="2"/>
    <s v="Wrap Bag"/>
    <d v="2012-12-17T00:00:00"/>
  </r>
  <r>
    <n v="43367"/>
    <x v="424"/>
    <x v="0"/>
    <s v="Critical"/>
    <n v="3"/>
    <n v="7.793333333333333"/>
    <n v="23.38"/>
    <n v="5.14"/>
    <n v="28.52"/>
    <n v="3.5455000000000001"/>
    <n v="0.82893790000000001"/>
    <s v="Regular Air"/>
    <x v="1"/>
    <s v="Small Business"/>
    <x v="2"/>
    <x v="5"/>
    <s v="Small Box"/>
    <d v="2010-03-12T00:00:00"/>
  </r>
  <r>
    <n v="30051"/>
    <x v="237"/>
    <x v="0"/>
    <s v="Not Specified"/>
    <n v="42"/>
    <n v="5.7871428571428574"/>
    <n v="243.06"/>
    <n v="2.27"/>
    <n v="245.33"/>
    <n v="3.5455000000000001"/>
    <n v="8.6176922999999999"/>
    <s v="Regular Air"/>
    <x v="5"/>
    <s v="Home Office"/>
    <x v="2"/>
    <x v="2"/>
    <s v="Wrap Bag"/>
    <d v="2012-03-21T00:00:00"/>
  </r>
  <r>
    <n v="57669"/>
    <x v="1084"/>
    <x v="8"/>
    <s v="Critical"/>
    <n v="41"/>
    <n v="43.978536585365852"/>
    <n v="1803.12"/>
    <n v="5.33"/>
    <n v="1808.4499999999998"/>
    <n v="3.5455000000000001"/>
    <n v="63.929619599999995"/>
    <s v="Regular Air"/>
    <x v="0"/>
    <s v="Consumer"/>
    <x v="2"/>
    <x v="16"/>
    <s v="Small Box"/>
    <d v="2010-08-09T00:00:00"/>
  </r>
  <r>
    <n v="22119"/>
    <x v="675"/>
    <x v="1"/>
    <s v="Low"/>
    <n v="20"/>
    <n v="46.969499999999996"/>
    <n v="939.39"/>
    <n v="19.989999999999998"/>
    <n v="959.38"/>
    <n v="3.5455000000000001"/>
    <n v="33.306072450000002"/>
    <s v="Regular Air"/>
    <x v="0"/>
    <s v="Corporate"/>
    <x v="2"/>
    <x v="16"/>
    <s v="Small Box"/>
    <d v="2009-07-29T00:00:00"/>
  </r>
  <r>
    <n v="5984"/>
    <x v="1018"/>
    <x v="5"/>
    <s v="Low"/>
    <n v="42"/>
    <n v="11.062857142857142"/>
    <n v="464.64"/>
    <n v="5.16"/>
    <n v="469.8"/>
    <n v="4.7610000000000001"/>
    <n v="22.121510400000002"/>
    <s v="Regular Air"/>
    <x v="3"/>
    <s v="Consumer"/>
    <x v="0"/>
    <x v="0"/>
    <s v="Small Box"/>
    <d v="2009-06-22T00:00:00"/>
  </r>
  <r>
    <n v="47942"/>
    <x v="59"/>
    <x v="9"/>
    <s v="Medium"/>
    <n v="9"/>
    <n v="102.08216666666667"/>
    <n v="918.73950000000002"/>
    <n v="7.69"/>
    <n v="926.42950000000008"/>
    <n v="5.3265000000000002"/>
    <n v="48.9366594675"/>
    <s v="Express Air"/>
    <x v="6"/>
    <s v="Corporate"/>
    <x v="1"/>
    <x v="1"/>
    <s v="Small Box"/>
    <d v="2010-02-28T00:00:00"/>
  </r>
  <r>
    <n v="30787"/>
    <x v="1085"/>
    <x v="10"/>
    <s v="High"/>
    <n v="43"/>
    <n v="150.63858139534884"/>
    <n v="6477.4589999999998"/>
    <n v="8.99"/>
    <n v="6486.4489999999996"/>
    <n v="5.3265000000000002"/>
    <n v="345.02185363500001"/>
    <s v="Regular Air"/>
    <x v="1"/>
    <s v="Home Office"/>
    <x v="1"/>
    <x v="1"/>
    <s v="Small Box"/>
    <d v="2011-09-28T00:00:00"/>
  </r>
  <r>
    <n v="22210"/>
    <x v="772"/>
    <x v="10"/>
    <s v="Critical"/>
    <n v="37"/>
    <n v="27.930810810810812"/>
    <n v="1033.44"/>
    <n v="4.8600000000000003"/>
    <n v="1038.3"/>
    <n v="3.5455000000000001"/>
    <n v="36.640615199999999"/>
    <s v="Regular Air"/>
    <x v="10"/>
    <s v="Corporate"/>
    <x v="2"/>
    <x v="5"/>
    <s v="Wrap Bag"/>
    <d v="2011-09-21T00:00:00"/>
  </r>
  <r>
    <n v="14884"/>
    <x v="1085"/>
    <x v="10"/>
    <s v="High"/>
    <n v="6"/>
    <n v="78.997583333333338"/>
    <n v="473.9855"/>
    <n v="4.9000000000000004"/>
    <n v="478.88549999999998"/>
    <n v="5.3265000000000002"/>
    <n v="25.246837657499999"/>
    <s v="Regular Air"/>
    <x v="8"/>
    <s v="Corporate"/>
    <x v="1"/>
    <x v="1"/>
    <s v="Small Box"/>
    <d v="2011-09-29T00:00:00"/>
  </r>
  <r>
    <n v="28643"/>
    <x v="1086"/>
    <x v="11"/>
    <s v="Not Specified"/>
    <n v="16"/>
    <n v="41.21875"/>
    <n v="659.5"/>
    <n v="2.99"/>
    <n v="662.49"/>
    <n v="3.5455000000000001"/>
    <n v="23.382572500000002"/>
    <s v="Regular Air"/>
    <x v="3"/>
    <s v="Consumer"/>
    <x v="2"/>
    <x v="6"/>
    <s v="Small Box"/>
    <d v="2010-04-28T00:00:00"/>
  </r>
  <r>
    <n v="26851"/>
    <x v="1087"/>
    <x v="1"/>
    <s v="High"/>
    <n v="44"/>
    <n v="1.6736363636363636"/>
    <n v="73.64"/>
    <n v="1.99"/>
    <n v="75.63"/>
    <n v="5.3265000000000002"/>
    <n v="3.9224346000000003"/>
    <s v="Regular Air"/>
    <x v="0"/>
    <s v="Corporate"/>
    <x v="1"/>
    <x v="4"/>
    <s v="Small Pack"/>
    <d v="2011-07-26T00:00:00"/>
  </r>
  <r>
    <n v="22818"/>
    <x v="905"/>
    <x v="4"/>
    <s v="Low"/>
    <n v="19"/>
    <n v="18.96"/>
    <n v="360.24"/>
    <n v="4"/>
    <n v="364.24"/>
    <n v="5.3265000000000002"/>
    <n v="19.188183600000002"/>
    <s v="Regular Air"/>
    <x v="5"/>
    <s v="Small Business"/>
    <x v="1"/>
    <x v="4"/>
    <s v="Small Box"/>
    <d v="2009-05-26T00:00:00"/>
  </r>
  <r>
    <n v="36196"/>
    <x v="698"/>
    <x v="8"/>
    <s v="Not Specified"/>
    <n v="6"/>
    <n v="10.338333333333333"/>
    <n v="62.03"/>
    <n v="6.02"/>
    <n v="68.05"/>
    <n v="4.7610000000000001"/>
    <n v="2.9532483000000003"/>
    <s v="Regular Air"/>
    <x v="12"/>
    <s v="Consumer"/>
    <x v="0"/>
    <x v="0"/>
    <s v="Medium Box"/>
    <d v="2011-08-07T00:00:00"/>
  </r>
  <r>
    <n v="48230"/>
    <x v="969"/>
    <x v="9"/>
    <s v="Not Specified"/>
    <n v="31"/>
    <n v="85.348387096774204"/>
    <n v="2645.8"/>
    <n v="35"/>
    <n v="2680.8"/>
    <n v="3.5455000000000001"/>
    <n v="93.806838999999997"/>
    <s v="Regular Air"/>
    <x v="8"/>
    <s v="Corporate"/>
    <x v="2"/>
    <x v="10"/>
    <s v="Large Box"/>
    <d v="2009-02-27T00:00:00"/>
  </r>
  <r>
    <n v="22469"/>
    <x v="624"/>
    <x v="7"/>
    <s v="High"/>
    <n v="44"/>
    <n v="6.2706818181818189"/>
    <n v="275.91000000000003"/>
    <n v="5.03"/>
    <n v="280.94"/>
    <n v="5.3265000000000002"/>
    <n v="14.696346150000002"/>
    <s v="Regular Air"/>
    <x v="2"/>
    <s v="Corporate"/>
    <x v="1"/>
    <x v="1"/>
    <s v="Medium Box"/>
    <d v="2010-10-13T00:00:00"/>
  </r>
  <r>
    <n v="24647"/>
    <x v="569"/>
    <x v="5"/>
    <s v="Not Specified"/>
    <n v="3"/>
    <n v="1009.9899999999999"/>
    <n v="3029.97"/>
    <n v="13.99"/>
    <n v="3043.9599999999996"/>
    <n v="5.3265000000000002"/>
    <n v="161.39135204999999"/>
    <s v="Regular Air"/>
    <x v="4"/>
    <s v="Corporate"/>
    <x v="1"/>
    <x v="11"/>
    <s v="Medium Box"/>
    <d v="2009-06-06T00:00:00"/>
  </r>
  <r>
    <n v="5217"/>
    <x v="899"/>
    <x v="7"/>
    <s v="High"/>
    <n v="8"/>
    <n v="42.418750000000003"/>
    <n v="339.35"/>
    <n v="5.33"/>
    <n v="344.68"/>
    <n v="3.5455000000000001"/>
    <n v="12.031654250000001"/>
    <s v="Express Air"/>
    <x v="6"/>
    <s v="Home Office"/>
    <x v="2"/>
    <x v="16"/>
    <s v="Small Box"/>
    <d v="2011-10-12T00:00:00"/>
  </r>
  <r>
    <n v="17506"/>
    <x v="190"/>
    <x v="9"/>
    <s v="Low"/>
    <n v="33"/>
    <n v="287.07"/>
    <n v="9473.31"/>
    <n v="42.52"/>
    <n v="9515.83"/>
    <n v="3.5455000000000001"/>
    <n v="335.87620604999995"/>
    <s v="Delivery Truck"/>
    <x v="1"/>
    <s v="Home Office"/>
    <x v="2"/>
    <x v="16"/>
    <s v="Jumbo Drum"/>
    <d v="2010-03-04T00:00:00"/>
  </r>
  <r>
    <n v="32741"/>
    <x v="310"/>
    <x v="9"/>
    <s v="Low"/>
    <n v="13"/>
    <n v="10.48"/>
    <n v="136.24"/>
    <n v="9.4499999999999993"/>
    <n v="145.69"/>
    <n v="3.5455000000000001"/>
    <n v="4.8303891999999999"/>
    <s v="Regular Air"/>
    <x v="4"/>
    <s v="Corporate"/>
    <x v="2"/>
    <x v="10"/>
    <s v="Small Box"/>
    <d v="2009-02-22T00:00:00"/>
  </r>
  <r>
    <n v="22242"/>
    <x v="35"/>
    <x v="5"/>
    <s v="Not Specified"/>
    <n v="50"/>
    <n v="6.5982000000000003"/>
    <n v="329.91"/>
    <n v="9.5399999999999991"/>
    <n v="339.45000000000005"/>
    <n v="3.5455000000000001"/>
    <n v="11.69695905"/>
    <s v="Regular Air"/>
    <x v="9"/>
    <s v="Home Office"/>
    <x v="2"/>
    <x v="5"/>
    <s v="Small Box"/>
    <d v="2009-06-17T00:00:00"/>
  </r>
  <r>
    <n v="43302"/>
    <x v="1088"/>
    <x v="8"/>
    <s v="Low"/>
    <n v="43"/>
    <n v="16.758441860465119"/>
    <n v="720.61300000000006"/>
    <n v="0.99"/>
    <n v="721.60300000000007"/>
    <n v="5.3265000000000002"/>
    <n v="38.383451445000006"/>
    <s v="Regular Air"/>
    <x v="9"/>
    <s v="Corporate"/>
    <x v="1"/>
    <x v="1"/>
    <s v="Wrap Bag"/>
    <d v="2011-09-01T00:00:00"/>
  </r>
  <r>
    <n v="41988"/>
    <x v="361"/>
    <x v="9"/>
    <s v="Low"/>
    <n v="14"/>
    <n v="12.963571428571429"/>
    <n v="181.49"/>
    <n v="5.5"/>
    <n v="186.99"/>
    <n v="3.5455000000000001"/>
    <n v="6.4347279500000001"/>
    <s v="Regular Air"/>
    <x v="0"/>
    <s v="Home Office"/>
    <x v="2"/>
    <x v="10"/>
    <s v="Small Box"/>
    <d v="2009-02-08T00:00:00"/>
  </r>
  <r>
    <n v="44064"/>
    <x v="478"/>
    <x v="0"/>
    <s v="Medium"/>
    <n v="23"/>
    <n v="12.35391304347826"/>
    <n v="284.14"/>
    <n v="8.99"/>
    <n v="293.13"/>
    <n v="3.5455000000000001"/>
    <n v="10.074183699999999"/>
    <s v="Regular Air"/>
    <x v="8"/>
    <s v="Consumer"/>
    <x v="2"/>
    <x v="2"/>
    <s v="Small Pack"/>
    <d v="2010-03-06T00:00:00"/>
  </r>
  <r>
    <n v="30374"/>
    <x v="761"/>
    <x v="0"/>
    <s v="Critical"/>
    <n v="42"/>
    <n v="29.049523809523809"/>
    <n v="1220.08"/>
    <n v="1.99"/>
    <n v="1222.07"/>
    <n v="5.3265000000000002"/>
    <n v="64.987561200000002"/>
    <s v="Regular Air"/>
    <x v="6"/>
    <s v="Corporate"/>
    <x v="1"/>
    <x v="4"/>
    <s v="Small Pack"/>
    <d v="2010-03-22T00:00:00"/>
  </r>
  <r>
    <n v="56743"/>
    <x v="407"/>
    <x v="5"/>
    <s v="Medium"/>
    <n v="23"/>
    <n v="22.793478260869566"/>
    <n v="524.25"/>
    <n v="8.99"/>
    <n v="533.24"/>
    <n v="4.7610000000000001"/>
    <n v="24.959542500000001"/>
    <s v="Express Air"/>
    <x v="6"/>
    <s v="Corporate"/>
    <x v="0"/>
    <x v="0"/>
    <s v="Small Pack"/>
    <d v="2011-06-25T00:00:00"/>
  </r>
  <r>
    <n v="11680"/>
    <x v="546"/>
    <x v="10"/>
    <s v="Medium"/>
    <n v="50"/>
    <n v="146.24063000000001"/>
    <n v="7312.0315000000001"/>
    <n v="8.99"/>
    <n v="7321.0214999999998"/>
    <n v="5.3265000000000002"/>
    <n v="389.47535784750005"/>
    <s v="Regular Air"/>
    <x v="3"/>
    <s v="Corporate"/>
    <x v="1"/>
    <x v="1"/>
    <s v="Small Box"/>
    <d v="2009-09-06T00:00:00"/>
  </r>
  <r>
    <n v="35200"/>
    <x v="1072"/>
    <x v="9"/>
    <s v="Medium"/>
    <n v="15"/>
    <n v="10.016"/>
    <n v="150.24"/>
    <n v="12.52"/>
    <n v="162.76000000000002"/>
    <n v="4.7610000000000001"/>
    <n v="7.1529264000000001"/>
    <s v="Regular Air"/>
    <x v="3"/>
    <s v="Corporate"/>
    <x v="0"/>
    <x v="0"/>
    <s v="Small Box"/>
    <d v="2009-02-07T00:00:00"/>
  </r>
  <r>
    <n v="9762"/>
    <x v="997"/>
    <x v="3"/>
    <s v="High"/>
    <n v="12"/>
    <n v="21.896666666666665"/>
    <n v="262.76"/>
    <n v="21.2"/>
    <n v="283.95999999999998"/>
    <n v="4.7610000000000001"/>
    <n v="12.510003599999999"/>
    <s v="Regular Air"/>
    <x v="5"/>
    <s v="Home Office"/>
    <x v="0"/>
    <x v="0"/>
    <s v="Medium Box"/>
    <d v="2009-01-04T00:00:00"/>
  </r>
  <r>
    <n v="3235"/>
    <x v="1089"/>
    <x v="6"/>
    <s v="Low"/>
    <n v="31"/>
    <n v="4.6119354838709681"/>
    <n v="142.97"/>
    <n v="0.7"/>
    <n v="143.66999999999999"/>
    <n v="3.5455000000000001"/>
    <n v="5.0690013500000006"/>
    <s v="Express Air"/>
    <x v="1"/>
    <s v="Corporate"/>
    <x v="2"/>
    <x v="14"/>
    <s v="Wrap Bag"/>
    <d v="2011-11-16T00:00:00"/>
  </r>
  <r>
    <n v="45861"/>
    <x v="349"/>
    <x v="8"/>
    <s v="Medium"/>
    <n v="39"/>
    <n v="17.457910256410258"/>
    <n v="680.85850000000005"/>
    <n v="0.99"/>
    <n v="681.84850000000006"/>
    <n v="5.3265000000000002"/>
    <n v="36.265928002500004"/>
    <s v="Regular Air"/>
    <x v="2"/>
    <s v="Small Business"/>
    <x v="1"/>
    <x v="1"/>
    <s v="Wrap Bag"/>
    <d v="2011-08-25T00:00:00"/>
  </r>
  <r>
    <n v="56420"/>
    <x v="1087"/>
    <x v="1"/>
    <s v="Low"/>
    <n v="16"/>
    <n v="37.340000000000003"/>
    <n v="597.44000000000005"/>
    <n v="4.5"/>
    <n v="601.94000000000005"/>
    <n v="3.5455000000000001"/>
    <n v="21.182235200000004"/>
    <s v="Regular Air"/>
    <x v="5"/>
    <s v="Consumer"/>
    <x v="2"/>
    <x v="16"/>
    <s v="Small Box"/>
    <d v="2011-07-28T00:00:00"/>
  </r>
  <r>
    <n v="3138"/>
    <x v="1090"/>
    <x v="9"/>
    <s v="Not Specified"/>
    <n v="4"/>
    <n v="179.50749999999999"/>
    <n v="718.03"/>
    <n v="19.989999999999998"/>
    <n v="738.02"/>
    <n v="5.3265000000000002"/>
    <n v="38.245867950000004"/>
    <s v="Express Air"/>
    <x v="4"/>
    <s v="Consumer"/>
    <x v="1"/>
    <x v="4"/>
    <s v="Small Box"/>
    <d v="2009-02-08T00:00:00"/>
  </r>
  <r>
    <n v="54560"/>
    <x v="1023"/>
    <x v="1"/>
    <s v="Critical"/>
    <n v="45"/>
    <n v="53.435533333333339"/>
    <n v="2404.5990000000002"/>
    <n v="4.99"/>
    <n v="2409.5889999999999"/>
    <n v="5.3265000000000002"/>
    <n v="128.08096573500001"/>
    <s v="Express Air"/>
    <x v="0"/>
    <s v="Small Business"/>
    <x v="1"/>
    <x v="1"/>
    <s v="Small Box"/>
    <d v="2009-07-18T00:00:00"/>
  </r>
  <r>
    <n v="44069"/>
    <x v="522"/>
    <x v="3"/>
    <s v="Critical"/>
    <n v="43"/>
    <n v="14.29767441860465"/>
    <n v="614.79999999999995"/>
    <n v="1.97"/>
    <n v="616.77"/>
    <n v="3.5455000000000001"/>
    <n v="21.797734000000002"/>
    <s v="Regular Air"/>
    <x v="0"/>
    <s v="Consumer"/>
    <x v="2"/>
    <x v="5"/>
    <s v="Wrap Bag"/>
    <d v="2009-01-02T00:00:00"/>
  </r>
  <r>
    <n v="52676"/>
    <x v="234"/>
    <x v="8"/>
    <s v="High"/>
    <n v="46"/>
    <n v="21.292173913043481"/>
    <n v="979.44"/>
    <n v="5.86"/>
    <n v="985.30000000000007"/>
    <n v="3.5455000000000001"/>
    <n v="34.726045200000002"/>
    <s v="Regular Air"/>
    <x v="6"/>
    <s v="Home Office"/>
    <x v="2"/>
    <x v="5"/>
    <s v="Small Box"/>
    <d v="2012-08-30T00:00:00"/>
  </r>
  <r>
    <n v="20709"/>
    <x v="340"/>
    <x v="8"/>
    <s v="High"/>
    <n v="5"/>
    <n v="5.0200000000000005"/>
    <n v="25.1"/>
    <n v="0.49"/>
    <n v="25.59"/>
    <n v="3.5455000000000001"/>
    <n v="0.88992050000000011"/>
    <s v="Regular Air"/>
    <x v="1"/>
    <s v="Consumer"/>
    <x v="2"/>
    <x v="13"/>
    <s v="Small Box"/>
    <d v="2009-08-13T00:00:00"/>
  </r>
  <r>
    <n v="45766"/>
    <x v="430"/>
    <x v="4"/>
    <s v="High"/>
    <n v="37"/>
    <n v="68.167837837837837"/>
    <n v="2522.21"/>
    <n v="14.48"/>
    <n v="2536.69"/>
    <n v="4.7610000000000001"/>
    <n v="120.08241810000001"/>
    <s v="Regular Air"/>
    <x v="2"/>
    <s v="Home Office"/>
    <x v="0"/>
    <x v="0"/>
    <s v="Small Box"/>
    <d v="2010-05-09T00:00:00"/>
  </r>
  <r>
    <n v="51619"/>
    <x v="1028"/>
    <x v="10"/>
    <s v="Not Specified"/>
    <n v="46"/>
    <n v="2.1869565217391305"/>
    <n v="100.6"/>
    <n v="1"/>
    <n v="101.6"/>
    <n v="3.5455000000000001"/>
    <n v="3.566773"/>
    <s v="Regular Air"/>
    <x v="1"/>
    <s v="Consumer"/>
    <x v="2"/>
    <x v="2"/>
    <s v="Wrap Bag"/>
    <d v="2009-09-03T00:00:00"/>
  </r>
  <r>
    <n v="55268"/>
    <x v="1091"/>
    <x v="0"/>
    <s v="High"/>
    <n v="11"/>
    <n v="5.5872727272727269"/>
    <n v="61.46"/>
    <n v="4.93"/>
    <n v="66.39"/>
    <n v="5.3265000000000002"/>
    <n v="3.2736669000000003"/>
    <s v="Express Air"/>
    <x v="9"/>
    <s v="Home Office"/>
    <x v="1"/>
    <x v="4"/>
    <s v="Small Pack"/>
    <d v="2012-03-18T00:00:00"/>
  </r>
  <r>
    <n v="42242"/>
    <x v="294"/>
    <x v="11"/>
    <s v="Not Specified"/>
    <n v="23"/>
    <n v="11.535217391304348"/>
    <n v="265.31"/>
    <n v="7.19"/>
    <n v="272.5"/>
    <n v="3.5455000000000001"/>
    <n v="9.4065660500000003"/>
    <s v="Express Air"/>
    <x v="1"/>
    <s v="Corporate"/>
    <x v="2"/>
    <x v="6"/>
    <s v="Small Box"/>
    <d v="2009-04-02T00:00:00"/>
  </r>
  <r>
    <n v="22211"/>
    <x v="261"/>
    <x v="7"/>
    <s v="Not Specified"/>
    <n v="47"/>
    <n v="308.37957446808508"/>
    <n v="14493.84"/>
    <n v="85.63"/>
    <n v="14579.47"/>
    <n v="4.7610000000000001"/>
    <n v="690.05172240000002"/>
    <s v="Delivery Truck"/>
    <x v="6"/>
    <s v="Consumer"/>
    <x v="0"/>
    <x v="9"/>
    <s v="Jumbo Box"/>
    <d v="2011-10-04T00:00:00"/>
  </r>
  <r>
    <n v="43875"/>
    <x v="873"/>
    <x v="2"/>
    <s v="Critical"/>
    <n v="25"/>
    <n v="102.5831"/>
    <n v="2564.5774999999999"/>
    <n v="7.69"/>
    <n v="2572.2674999999999"/>
    <n v="5.3265000000000002"/>
    <n v="136.60222053749999"/>
    <s v="Regular Air"/>
    <x v="1"/>
    <s v="Corporate"/>
    <x v="1"/>
    <x v="1"/>
    <s v="Small Box"/>
    <d v="2011-12-09T00:00:00"/>
  </r>
  <r>
    <n v="33826"/>
    <x v="556"/>
    <x v="2"/>
    <s v="Low"/>
    <n v="13"/>
    <n v="14.294615384615385"/>
    <n v="185.83"/>
    <n v="5"/>
    <n v="190.83"/>
    <n v="4.7610000000000001"/>
    <n v="8.8473663000000009"/>
    <s v="Regular Air"/>
    <x v="3"/>
    <s v="Small Business"/>
    <x v="0"/>
    <x v="0"/>
    <s v="Small Pack"/>
    <d v="2010-12-23T00:00:00"/>
  </r>
  <r>
    <n v="2755"/>
    <x v="1092"/>
    <x v="9"/>
    <s v="Not Specified"/>
    <n v="50"/>
    <n v="6.9211999999999998"/>
    <n v="346.06"/>
    <n v="5.86"/>
    <n v="351.92"/>
    <n v="3.5455000000000001"/>
    <n v="12.269557300000001"/>
    <s v="Regular Air"/>
    <x v="1"/>
    <s v="Corporate"/>
    <x v="2"/>
    <x v="5"/>
    <s v="Small Box"/>
    <d v="2012-02-06T00:00:00"/>
  </r>
  <r>
    <n v="5894"/>
    <x v="595"/>
    <x v="8"/>
    <s v="High"/>
    <n v="7"/>
    <n v="54.904285714285713"/>
    <n v="384.33"/>
    <n v="1.49"/>
    <n v="385.82"/>
    <n v="3.5455000000000001"/>
    <n v="13.62642015"/>
    <s v="Regular Air"/>
    <x v="11"/>
    <s v="Corporate"/>
    <x v="2"/>
    <x v="6"/>
    <s v="Small Box"/>
    <d v="2009-08-13T00:00:00"/>
  </r>
  <r>
    <n v="9824"/>
    <x v="509"/>
    <x v="3"/>
    <s v="Critical"/>
    <n v="5"/>
    <n v="4.3119999999999994"/>
    <n v="21.56"/>
    <n v="0.5"/>
    <n v="22.06"/>
    <n v="3.5455000000000001"/>
    <n v="0.76440979999999992"/>
    <s v="Regular Air"/>
    <x v="3"/>
    <s v="Consumer"/>
    <x v="2"/>
    <x v="13"/>
    <s v="Small Box"/>
    <d v="2011-01-24T00:00:00"/>
  </r>
  <r>
    <n v="53797"/>
    <x v="1093"/>
    <x v="7"/>
    <s v="Critical"/>
    <n v="10"/>
    <n v="62.371000000000002"/>
    <n v="623.71"/>
    <n v="36.61"/>
    <n v="660.32"/>
    <n v="4.7610000000000001"/>
    <n v="29.6948331"/>
    <s v="Delivery Truck"/>
    <x v="2"/>
    <s v="Small Business"/>
    <x v="0"/>
    <x v="15"/>
    <s v="Jumbo Box"/>
    <d v="2009-10-01T00:00:00"/>
  </r>
  <r>
    <n v="49764"/>
    <x v="1094"/>
    <x v="7"/>
    <s v="Low"/>
    <n v="37"/>
    <n v="10.685675675675675"/>
    <n v="395.37"/>
    <n v="3.37"/>
    <n v="398.74"/>
    <n v="3.5455000000000001"/>
    <n v="14.01784335"/>
    <s v="Express Air"/>
    <x v="3"/>
    <s v="Home Office"/>
    <x v="2"/>
    <x v="7"/>
    <s v="Small Pack"/>
    <d v="2010-10-07T00:00:00"/>
  </r>
  <r>
    <n v="53767"/>
    <x v="1078"/>
    <x v="8"/>
    <s v="Not Specified"/>
    <n v="35"/>
    <n v="32.318571428571431"/>
    <n v="1131.1500000000001"/>
    <n v="5.76"/>
    <n v="1136.9100000000001"/>
    <n v="3.5455000000000001"/>
    <n v="40.104923250000006"/>
    <s v="Regular Air"/>
    <x v="5"/>
    <s v="Small Business"/>
    <x v="2"/>
    <x v="5"/>
    <s v="Small Box"/>
    <d v="2011-08-27T00:00:00"/>
  </r>
  <r>
    <n v="18405"/>
    <x v="928"/>
    <x v="3"/>
    <s v="Medium"/>
    <n v="2"/>
    <n v="79.02"/>
    <n v="158.04"/>
    <n v="14.52"/>
    <n v="172.56"/>
    <n v="5.3265000000000002"/>
    <n v="8.4180006000000009"/>
    <s v="Regular Air"/>
    <x v="1"/>
    <s v="Consumer"/>
    <x v="1"/>
    <x v="4"/>
    <s v="Small Box"/>
    <d v="2009-01-10T00:00:00"/>
  </r>
  <r>
    <n v="38599"/>
    <x v="1095"/>
    <x v="7"/>
    <s v="High"/>
    <n v="27"/>
    <n v="98.193703703703704"/>
    <n v="2651.23"/>
    <n v="35"/>
    <n v="2686.23"/>
    <n v="3.5455000000000001"/>
    <n v="93.999359650000002"/>
    <s v="Regular Air"/>
    <x v="9"/>
    <s v="Consumer"/>
    <x v="2"/>
    <x v="10"/>
    <s v="Large Box"/>
    <d v="2009-10-27T00:00:00"/>
  </r>
  <r>
    <n v="23557"/>
    <x v="735"/>
    <x v="4"/>
    <s v="Not Specified"/>
    <n v="7"/>
    <n v="144.45142857142858"/>
    <n v="1011.16"/>
    <n v="24.49"/>
    <n v="1035.6499999999999"/>
    <n v="4.7610000000000001"/>
    <n v="48.141327600000004"/>
    <s v="Regular Air"/>
    <x v="8"/>
    <s v="Home Office"/>
    <x v="0"/>
    <x v="0"/>
    <s v="Large Box"/>
    <d v="2011-06-01T00:00:00"/>
  </r>
  <r>
    <n v="42528"/>
    <x v="856"/>
    <x v="9"/>
    <s v="Medium"/>
    <n v="46"/>
    <n v="3.506086956521739"/>
    <n v="161.28"/>
    <n v="0.76"/>
    <n v="162.04"/>
    <n v="3.5455000000000001"/>
    <n v="5.7181824000000008"/>
    <s v="Regular Air"/>
    <x v="12"/>
    <s v="Consumer"/>
    <x v="2"/>
    <x v="14"/>
    <s v="Wrap Bag"/>
    <d v="2010-02-25T00:00:00"/>
  </r>
  <r>
    <n v="25248"/>
    <x v="940"/>
    <x v="2"/>
    <s v="Medium"/>
    <n v="33"/>
    <n v="8.2163636363636368"/>
    <n v="271.14"/>
    <n v="1.99"/>
    <n v="273.13"/>
    <n v="5.3265000000000002"/>
    <n v="14.4422721"/>
    <s v="Express Air"/>
    <x v="0"/>
    <s v="Small Business"/>
    <x v="1"/>
    <x v="4"/>
    <s v="Small Pack"/>
    <d v="2011-12-03T00:00:00"/>
  </r>
  <r>
    <n v="35847"/>
    <x v="1096"/>
    <x v="3"/>
    <s v="Critical"/>
    <n v="23"/>
    <n v="15.723913043478261"/>
    <n v="361.65"/>
    <n v="8.99"/>
    <n v="370.64"/>
    <n v="5.3265000000000002"/>
    <n v="19.263287250000001"/>
    <s v="Express Air"/>
    <x v="2"/>
    <s v="Corporate"/>
    <x v="1"/>
    <x v="4"/>
    <s v="Small Pack"/>
    <d v="2009-01-30T00:00:00"/>
  </r>
  <r>
    <n v="41794"/>
    <x v="63"/>
    <x v="4"/>
    <s v="Critical"/>
    <n v="49"/>
    <n v="18.196071428571429"/>
    <n v="891.60749999999996"/>
    <n v="4.8099999999999996"/>
    <n v="896.4174999999999"/>
    <n v="5.3265000000000002"/>
    <n v="47.491473487499995"/>
    <s v="Regular Air"/>
    <x v="5"/>
    <s v="Home Office"/>
    <x v="1"/>
    <x v="1"/>
    <s v="Medium Box"/>
    <d v="2011-05-29T00:00:00"/>
  </r>
  <r>
    <n v="35814"/>
    <x v="1097"/>
    <x v="0"/>
    <s v="High"/>
    <n v="11"/>
    <n v="29.50181818181818"/>
    <n v="324.52"/>
    <n v="8.5500000000000007"/>
    <n v="333.07"/>
    <n v="4.7610000000000001"/>
    <n v="15.450397199999999"/>
    <s v="Regular Air"/>
    <x v="0"/>
    <s v="Home Office"/>
    <x v="0"/>
    <x v="0"/>
    <s v="Small Box"/>
    <d v="2012-03-28T00:00:00"/>
  </r>
  <r>
    <n v="28515"/>
    <x v="792"/>
    <x v="5"/>
    <s v="High"/>
    <n v="33"/>
    <n v="22.753333333333334"/>
    <n v="750.86"/>
    <n v="2.99"/>
    <n v="753.85"/>
    <n v="3.5455000000000001"/>
    <n v="26.621741300000004"/>
    <s v="Regular Air"/>
    <x v="12"/>
    <s v="Corporate"/>
    <x v="2"/>
    <x v="6"/>
    <s v="Small Box"/>
    <d v="2010-07-01T00:00:00"/>
  </r>
  <r>
    <n v="47842"/>
    <x v="352"/>
    <x v="4"/>
    <s v="Medium"/>
    <n v="50"/>
    <n v="4.6045999999999996"/>
    <n v="230.23"/>
    <n v="5.74"/>
    <n v="235.97"/>
    <n v="3.5455000000000001"/>
    <n v="8.16280465"/>
    <s v="Express Air"/>
    <x v="4"/>
    <s v="Small Business"/>
    <x v="2"/>
    <x v="5"/>
    <s v="Small Box"/>
    <d v="2010-05-12T00:00:00"/>
  </r>
  <r>
    <n v="49924"/>
    <x v="476"/>
    <x v="4"/>
    <s v="Critical"/>
    <n v="48"/>
    <n v="4.2531249999999998"/>
    <n v="204.15"/>
    <n v="5.41"/>
    <n v="209.56"/>
    <n v="3.5455000000000001"/>
    <n v="7.2381382500000004"/>
    <s v="Regular Air"/>
    <x v="1"/>
    <s v="Home Office"/>
    <x v="2"/>
    <x v="6"/>
    <s v="Small Box"/>
    <d v="2011-05-27T00:00:00"/>
  </r>
  <r>
    <n v="56834"/>
    <x v="121"/>
    <x v="4"/>
    <s v="High"/>
    <n v="22"/>
    <n v="86.385000000000005"/>
    <n v="1900.47"/>
    <n v="30.06"/>
    <n v="1930.53"/>
    <n v="5.3265000000000002"/>
    <n v="101.22853455000001"/>
    <s v="Delivery Truck"/>
    <x v="5"/>
    <s v="Corporate"/>
    <x v="1"/>
    <x v="11"/>
    <s v="Jumbo Box"/>
    <d v="2011-05-03T00:00:00"/>
  </r>
  <r>
    <n v="45347"/>
    <x v="770"/>
    <x v="10"/>
    <s v="Medium"/>
    <n v="41"/>
    <n v="586.62170731707317"/>
    <n v="24051.49"/>
    <n v="24.49"/>
    <n v="24075.980000000003"/>
    <n v="5.3265000000000002"/>
    <n v="1281.10261485"/>
    <s v="Express Air"/>
    <x v="1"/>
    <s v="Corporate"/>
    <x v="1"/>
    <x v="8"/>
    <s v="Large Box"/>
    <d v="2010-10-01T00:00:00"/>
  </r>
  <r>
    <n v="12228"/>
    <x v="598"/>
    <x v="5"/>
    <s v="Not Specified"/>
    <n v="30"/>
    <n v="167.16836666666669"/>
    <n v="5015.0510000000004"/>
    <n v="4.2"/>
    <n v="5019.2510000000002"/>
    <n v="5.3265000000000002"/>
    <n v="267.126691515"/>
    <s v="Regular Air"/>
    <x v="9"/>
    <s v="Corporate"/>
    <x v="1"/>
    <x v="1"/>
    <s v="Small Box"/>
    <d v="2009-06-25T00:00:00"/>
  </r>
  <r>
    <n v="48452"/>
    <x v="348"/>
    <x v="7"/>
    <s v="High"/>
    <n v="28"/>
    <n v="1.5592857142857142"/>
    <n v="43.66"/>
    <n v="0.7"/>
    <n v="44.36"/>
    <n v="3.5455000000000001"/>
    <n v="1.5479653"/>
    <s v="Regular Air"/>
    <x v="9"/>
    <s v="Corporate"/>
    <x v="2"/>
    <x v="14"/>
    <s v="Wrap Bag"/>
    <d v="2010-10-11T00:00:00"/>
  </r>
  <r>
    <n v="2368"/>
    <x v="907"/>
    <x v="8"/>
    <s v="Critical"/>
    <n v="36"/>
    <n v="14.131388888888889"/>
    <n v="508.73"/>
    <n v="13.32"/>
    <n v="522.05000000000007"/>
    <n v="3.5455000000000001"/>
    <n v="18.037022149999999"/>
    <s v="Regular Air"/>
    <x v="1"/>
    <s v="Consumer"/>
    <x v="2"/>
    <x v="16"/>
    <s v="Small Box"/>
    <d v="2010-08-21T00:00:00"/>
  </r>
  <r>
    <n v="31715"/>
    <x v="746"/>
    <x v="3"/>
    <s v="Not Specified"/>
    <n v="44"/>
    <n v="3.2997727272727273"/>
    <n v="145.19"/>
    <n v="3.97"/>
    <n v="149.16"/>
    <n v="3.5455000000000001"/>
    <n v="5.1477114500000001"/>
    <s v="Regular Air"/>
    <x v="0"/>
    <s v="Small Business"/>
    <x v="2"/>
    <x v="2"/>
    <s v="Wrap Bag"/>
    <d v="2009-01-09T00:00:00"/>
  </r>
  <r>
    <n v="39232"/>
    <x v="229"/>
    <x v="1"/>
    <s v="Low"/>
    <n v="11"/>
    <n v="35.627272727272725"/>
    <n v="391.9"/>
    <n v="19.989999999999998"/>
    <n v="411.89"/>
    <n v="3.5455000000000001"/>
    <n v="13.894814500000001"/>
    <s v="Regular Air"/>
    <x v="0"/>
    <s v="Corporate"/>
    <x v="2"/>
    <x v="5"/>
    <s v="Small Box"/>
    <d v="2011-07-14T00:00:00"/>
  </r>
  <r>
    <n v="46977"/>
    <x v="179"/>
    <x v="4"/>
    <s v="Medium"/>
    <n v="10"/>
    <n v="5.0419999999999998"/>
    <n v="50.42"/>
    <n v="1.49"/>
    <n v="51.910000000000004"/>
    <n v="3.5455000000000001"/>
    <n v="1.7876411000000001"/>
    <s v="Regular Air"/>
    <x v="1"/>
    <s v="Consumer"/>
    <x v="2"/>
    <x v="6"/>
    <s v="Small Box"/>
    <d v="2012-05-09T00:00:00"/>
  </r>
  <r>
    <n v="8293"/>
    <x v="511"/>
    <x v="8"/>
    <s v="Low"/>
    <n v="22"/>
    <n v="3.4104545454545456"/>
    <n v="75.03"/>
    <n v="1.92"/>
    <n v="76.95"/>
    <n v="3.5455000000000001"/>
    <n v="2.6601886500000003"/>
    <s v="Regular Air"/>
    <x v="6"/>
    <s v="Small Business"/>
    <x v="2"/>
    <x v="7"/>
    <s v="Wrap Bag"/>
    <d v="2012-08-14T00:00:00"/>
  </r>
  <r>
    <n v="8995"/>
    <x v="828"/>
    <x v="4"/>
    <s v="High"/>
    <n v="5"/>
    <n v="4.8319999999999999"/>
    <n v="24.16"/>
    <n v="1.49"/>
    <n v="25.65"/>
    <n v="3.5455000000000001"/>
    <n v="0.85659280000000004"/>
    <s v="Express Air"/>
    <x v="11"/>
    <s v="Consumer"/>
    <x v="2"/>
    <x v="6"/>
    <s v="Small Box"/>
    <d v="2011-05-18T00:00:00"/>
  </r>
  <r>
    <n v="4230"/>
    <x v="548"/>
    <x v="0"/>
    <s v="Critical"/>
    <n v="18"/>
    <n v="22.731111111111112"/>
    <n v="409.16"/>
    <n v="8.99"/>
    <n v="418.15000000000003"/>
    <n v="4.7610000000000001"/>
    <n v="19.4801076"/>
    <s v="Regular Air"/>
    <x v="3"/>
    <s v="Corporate"/>
    <x v="0"/>
    <x v="0"/>
    <s v="Small Pack"/>
    <d v="2012-03-04T00:00:00"/>
  </r>
  <r>
    <n v="9863"/>
    <x v="58"/>
    <x v="10"/>
    <s v="Critical"/>
    <n v="18"/>
    <n v="1.8866666666666667"/>
    <n v="33.96"/>
    <n v="0.7"/>
    <n v="34.660000000000004"/>
    <n v="3.5455000000000001"/>
    <n v="1.2040518"/>
    <s v="Regular Air"/>
    <x v="1"/>
    <s v="Home Office"/>
    <x v="2"/>
    <x v="2"/>
    <s v="Wrap Bag"/>
    <d v="2011-09-06T00:00:00"/>
  </r>
  <r>
    <n v="6053"/>
    <x v="1098"/>
    <x v="2"/>
    <s v="Medium"/>
    <n v="4"/>
    <n v="4.0199999999999996"/>
    <n v="16.079999999999998"/>
    <n v="1.49"/>
    <n v="17.569999999999997"/>
    <n v="3.5455000000000001"/>
    <n v="0.57011639999999997"/>
    <s v="Regular Air"/>
    <x v="1"/>
    <s v="Corporate"/>
    <x v="2"/>
    <x v="6"/>
    <s v="Small Box"/>
    <d v="2010-12-13T00:00:00"/>
  </r>
  <r>
    <n v="4672"/>
    <x v="1099"/>
    <x v="6"/>
    <s v="Critical"/>
    <n v="20"/>
    <n v="7.6219999999999999"/>
    <n v="152.44"/>
    <n v="3.68"/>
    <n v="156.12"/>
    <n v="4.7610000000000001"/>
    <n v="7.2576684"/>
    <s v="Regular Air"/>
    <x v="5"/>
    <s v="Corporate"/>
    <x v="0"/>
    <x v="0"/>
    <s v="Wrap Bag"/>
    <d v="2011-11-07T00:00:00"/>
  </r>
  <r>
    <n v="22086"/>
    <x v="717"/>
    <x v="2"/>
    <s v="Medium"/>
    <n v="21"/>
    <n v="97.110952380952384"/>
    <n v="2039.33"/>
    <n v="74.349999999999994"/>
    <n v="2113.6799999999998"/>
    <n v="4.7610000000000001"/>
    <n v="97.092501300000009"/>
    <s v="Delivery Truck"/>
    <x v="8"/>
    <s v="Small Business"/>
    <x v="0"/>
    <x v="3"/>
    <s v="Jumbo Drum"/>
    <d v="2011-12-16T00:00:00"/>
  </r>
  <r>
    <n v="20966"/>
    <x v="935"/>
    <x v="10"/>
    <s v="Low"/>
    <n v="10"/>
    <n v="3.9420000000000002"/>
    <n v="39.42"/>
    <n v="0.7"/>
    <n v="40.120000000000005"/>
    <n v="3.5455000000000001"/>
    <n v="1.3976360999999999"/>
    <s v="Regular Air"/>
    <x v="8"/>
    <s v="Consumer"/>
    <x v="2"/>
    <x v="2"/>
    <s v="Wrap Bag"/>
    <d v="2010-09-22T00:00:00"/>
  </r>
  <r>
    <n v="15206"/>
    <x v="1100"/>
    <x v="6"/>
    <s v="Low"/>
    <n v="35"/>
    <n v="151.06171428571429"/>
    <n v="5287.16"/>
    <n v="66.27"/>
    <n v="5353.43"/>
    <n v="4.7610000000000001"/>
    <n v="251.7216876"/>
    <s v="Delivery Truck"/>
    <x v="3"/>
    <s v="Small Business"/>
    <x v="0"/>
    <x v="15"/>
    <s v="Jumbo Box"/>
    <d v="2010-11-09T00:00:00"/>
  </r>
  <r>
    <n v="13380"/>
    <x v="93"/>
    <x v="1"/>
    <s v="Critical"/>
    <n v="24"/>
    <n v="2.7550000000000003"/>
    <n v="66.12"/>
    <n v="0.7"/>
    <n v="66.820000000000007"/>
    <n v="3.5455000000000001"/>
    <n v="2.3442846000000004"/>
    <s v="Regular Air"/>
    <x v="0"/>
    <s v="Corporate"/>
    <x v="2"/>
    <x v="2"/>
    <s v="Wrap Bag"/>
    <d v="2009-07-15T00:00:00"/>
  </r>
  <r>
    <n v="4069"/>
    <x v="21"/>
    <x v="4"/>
    <s v="Medium"/>
    <n v="47"/>
    <n v="2.6582978723404254"/>
    <n v="124.94"/>
    <n v="1.34"/>
    <n v="126.28"/>
    <n v="3.5455000000000001"/>
    <n v="4.4297477000000001"/>
    <s v="Express Air"/>
    <x v="5"/>
    <s v="Consumer"/>
    <x v="2"/>
    <x v="2"/>
    <s v="Wrap Bag"/>
    <d v="2012-05-12T00:00:00"/>
  </r>
  <r>
    <n v="7846"/>
    <x v="25"/>
    <x v="5"/>
    <s v="Low"/>
    <n v="20"/>
    <n v="27.6435"/>
    <n v="552.87"/>
    <n v="5.89"/>
    <n v="558.76"/>
    <n v="5.3265000000000002"/>
    <n v="29.448620550000001"/>
    <s v="Regular Air"/>
    <x v="4"/>
    <s v="Corporate"/>
    <x v="1"/>
    <x v="4"/>
    <s v="Small Box"/>
    <d v="2011-07-02T00:00:00"/>
  </r>
  <r>
    <n v="56484"/>
    <x v="765"/>
    <x v="6"/>
    <s v="Not Specified"/>
    <n v="15"/>
    <n v="74.789333333333332"/>
    <n v="1121.8399999999999"/>
    <n v="12.14"/>
    <n v="1133.98"/>
    <n v="5.3265000000000002"/>
    <n v="59.754807599999992"/>
    <s v="Regular Air"/>
    <x v="0"/>
    <s v="Small Business"/>
    <x v="1"/>
    <x v="4"/>
    <s v="Small Box"/>
    <d v="2011-11-22T00:00:00"/>
  </r>
  <r>
    <n v="34177"/>
    <x v="157"/>
    <x v="8"/>
    <s v="High"/>
    <n v="13"/>
    <n v="2.6476923076923078"/>
    <n v="34.42"/>
    <n v="0.5"/>
    <n v="34.92"/>
    <n v="3.5455000000000001"/>
    <n v="1.2203611000000001"/>
    <s v="Regular Air"/>
    <x v="2"/>
    <s v="Corporate"/>
    <x v="2"/>
    <x v="13"/>
    <s v="Small Box"/>
    <d v="2009-08-18T00:00:00"/>
  </r>
  <r>
    <n v="30023"/>
    <x v="397"/>
    <x v="7"/>
    <s v="Low"/>
    <n v="14"/>
    <n v="11.237857142857143"/>
    <n v="157.33000000000001"/>
    <n v="8.6"/>
    <n v="165.93"/>
    <n v="3.5455000000000001"/>
    <n v="5.5781351500000005"/>
    <s v="Regular Air"/>
    <x v="12"/>
    <s v="Consumer"/>
    <x v="2"/>
    <x v="10"/>
    <s v="Small Box"/>
    <d v="2010-10-24T00:00:00"/>
  </r>
  <r>
    <n v="46469"/>
    <x v="628"/>
    <x v="8"/>
    <s v="Critical"/>
    <n v="18"/>
    <n v="5.181111111111111"/>
    <n v="93.26"/>
    <n v="4.7"/>
    <n v="97.960000000000008"/>
    <n v="3.5455000000000001"/>
    <n v="3.3065333000000003"/>
    <s v="Regular Air"/>
    <x v="5"/>
    <s v="Corporate"/>
    <x v="2"/>
    <x v="5"/>
    <s v="Small Box"/>
    <d v="2009-08-18T00:00:00"/>
  </r>
  <r>
    <n v="44706"/>
    <x v="313"/>
    <x v="0"/>
    <s v="Low"/>
    <n v="33"/>
    <n v="1.4387878787878787"/>
    <n v="47.48"/>
    <n v="0.7"/>
    <n v="48.18"/>
    <n v="3.5455000000000001"/>
    <n v="1.6834034"/>
    <s v="Regular Air"/>
    <x v="1"/>
    <s v="Corporate"/>
    <x v="2"/>
    <x v="14"/>
    <s v="Wrap Bag"/>
    <d v="2010-04-04T00:00:00"/>
  </r>
  <r>
    <n v="40128"/>
    <x v="1101"/>
    <x v="9"/>
    <s v="Low"/>
    <n v="43"/>
    <n v="239.97023255813951"/>
    <n v="10318.719999999999"/>
    <n v="60.2"/>
    <n v="10378.92"/>
    <n v="4.7610000000000001"/>
    <n v="491.27425920000002"/>
    <s v="Delivery Truck"/>
    <x v="5"/>
    <s v="Corporate"/>
    <x v="0"/>
    <x v="15"/>
    <s v="Jumbo Box"/>
    <d v="2009-02-16T00:00:00"/>
  </r>
  <r>
    <n v="59365"/>
    <x v="523"/>
    <x v="2"/>
    <s v="Medium"/>
    <n v="1"/>
    <n v="534.29999999999995"/>
    <n v="534.29999999999995"/>
    <n v="14.7"/>
    <n v="549"/>
    <n v="5.3265000000000002"/>
    <n v="28.4594895"/>
    <s v="Delivery Truck"/>
    <x v="8"/>
    <s v="Home Office"/>
    <x v="1"/>
    <x v="11"/>
    <s v="Jumbo Drum"/>
    <d v="2009-12-09T00:00:00"/>
  </r>
  <r>
    <n v="41830"/>
    <x v="1048"/>
    <x v="9"/>
    <s v="Low"/>
    <n v="42"/>
    <n v="127.64476190476191"/>
    <n v="5361.08"/>
    <n v="26.3"/>
    <n v="5387.38"/>
    <n v="5.3265000000000002"/>
    <n v="285.5579262"/>
    <s v="Delivery Truck"/>
    <x v="4"/>
    <s v="Home Office"/>
    <x v="1"/>
    <x v="11"/>
    <s v="Jumbo Drum"/>
    <d v="2012-02-24T00:00:00"/>
  </r>
  <r>
    <n v="49953"/>
    <x v="1091"/>
    <x v="0"/>
    <s v="Not Specified"/>
    <n v="36"/>
    <n v="6.7258333333333331"/>
    <n v="242.13"/>
    <n v="6.6"/>
    <n v="248.73"/>
    <n v="3.5455000000000001"/>
    <n v="8.5847191499999997"/>
    <s v="Express Air"/>
    <x v="6"/>
    <s v="Home Office"/>
    <x v="2"/>
    <x v="5"/>
    <s v="Small Box"/>
    <d v="2012-03-17T00:00:00"/>
  </r>
  <r>
    <n v="32641"/>
    <x v="761"/>
    <x v="0"/>
    <s v="High"/>
    <n v="18"/>
    <n v="9.3072222222222223"/>
    <n v="167.53"/>
    <n v="5.6"/>
    <n v="173.13"/>
    <n v="3.5455000000000001"/>
    <n v="5.9397761500000001"/>
    <s v="Regular Air"/>
    <x v="0"/>
    <s v="Home Office"/>
    <x v="2"/>
    <x v="6"/>
    <s v="Small Box"/>
    <d v="2010-03-22T00:00:00"/>
  </r>
  <r>
    <n v="29667"/>
    <x v="675"/>
    <x v="1"/>
    <s v="Not Specified"/>
    <n v="14"/>
    <n v="15.379285714285714"/>
    <n v="215.31"/>
    <n v="10.91"/>
    <n v="226.22"/>
    <n v="3.5455000000000001"/>
    <n v="7.6338160500000001"/>
    <s v="Regular Air"/>
    <x v="12"/>
    <s v="Corporate"/>
    <x v="2"/>
    <x v="6"/>
    <s v="Small Box"/>
    <d v="2009-07-25T00:00:00"/>
  </r>
  <r>
    <n v="2023"/>
    <x v="140"/>
    <x v="4"/>
    <s v="Low"/>
    <n v="50"/>
    <n v="4.9314"/>
    <n v="246.57"/>
    <n v="5.49"/>
    <n v="252.06"/>
    <n v="3.5455000000000001"/>
    <n v="8.7421393500000004"/>
    <s v="Regular Air"/>
    <x v="6"/>
    <s v="Home Office"/>
    <x v="2"/>
    <x v="5"/>
    <s v="Small Box"/>
    <d v="2012-05-07T00:00:00"/>
  </r>
  <r>
    <n v="48484"/>
    <x v="881"/>
    <x v="5"/>
    <s v="Medium"/>
    <n v="50"/>
    <n v="101.35145"/>
    <n v="5067.5725000000002"/>
    <n v="8.99"/>
    <n v="5076.5625"/>
    <n v="5.3265000000000002"/>
    <n v="269.92424921250006"/>
    <s v="Regular Air"/>
    <x v="0"/>
    <s v="Small Business"/>
    <x v="1"/>
    <x v="1"/>
    <s v="Small Box"/>
    <d v="2010-06-25T00:00:00"/>
  </r>
  <r>
    <n v="23559"/>
    <x v="351"/>
    <x v="1"/>
    <s v="Low"/>
    <n v="9"/>
    <n v="19.271111111111111"/>
    <n v="173.44"/>
    <n v="8.51"/>
    <n v="181.95"/>
    <n v="5.3265000000000002"/>
    <n v="9.2382816000000005"/>
    <s v="Regular Air"/>
    <x v="6"/>
    <s v="Home Office"/>
    <x v="1"/>
    <x v="11"/>
    <s v="Medium Box"/>
    <d v="2010-07-23T00:00:00"/>
  </r>
  <r>
    <n v="33377"/>
    <x v="175"/>
    <x v="1"/>
    <s v="High"/>
    <n v="19"/>
    <n v="17.218421052631577"/>
    <n v="327.14999999999998"/>
    <n v="3.26"/>
    <n v="330.40999999999997"/>
    <n v="3.5455000000000001"/>
    <n v="11.599103250000001"/>
    <s v="Regular Air"/>
    <x v="2"/>
    <s v="Corporate"/>
    <x v="2"/>
    <x v="7"/>
    <s v="Small Pack"/>
    <d v="2011-08-01T00:00:00"/>
  </r>
  <r>
    <n v="54243"/>
    <x v="109"/>
    <x v="10"/>
    <s v="Low"/>
    <n v="6"/>
    <n v="151.20666666666668"/>
    <n v="907.24"/>
    <n v="69"/>
    <n v="976.24"/>
    <n v="4.7610000000000001"/>
    <n v="43.1936964"/>
    <s v="Express Air"/>
    <x v="1"/>
    <s v="Home Office"/>
    <x v="0"/>
    <x v="9"/>
    <s v="Large Box"/>
    <d v="2009-09-16T00:00:00"/>
  </r>
  <r>
    <n v="52419"/>
    <x v="250"/>
    <x v="10"/>
    <s v="High"/>
    <n v="32"/>
    <n v="109.39031249999999"/>
    <n v="3500.49"/>
    <n v="8.64"/>
    <n v="3509.1299999999997"/>
    <n v="3.5455000000000001"/>
    <n v="124.10987295"/>
    <s v="Regular Air"/>
    <x v="6"/>
    <s v="Corporate"/>
    <x v="2"/>
    <x v="10"/>
    <s v="Small Box"/>
    <d v="2012-09-19T00:00:00"/>
  </r>
  <r>
    <n v="56577"/>
    <x v="1102"/>
    <x v="6"/>
    <s v="Critical"/>
    <n v="19"/>
    <n v="59.694736842105264"/>
    <n v="1134.2"/>
    <n v="36.61"/>
    <n v="1170.81"/>
    <n v="4.7610000000000001"/>
    <n v="53.999262000000009"/>
    <s v="Delivery Truck"/>
    <x v="5"/>
    <s v="Small Business"/>
    <x v="0"/>
    <x v="15"/>
    <s v="Jumbo Box"/>
    <d v="2011-11-04T00:00:00"/>
  </r>
  <r>
    <n v="20967"/>
    <x v="413"/>
    <x v="0"/>
    <s v="High"/>
    <n v="50"/>
    <n v="573.29039999999998"/>
    <n v="28664.52"/>
    <n v="24.49"/>
    <n v="28689.010000000002"/>
    <n v="5.3265000000000002"/>
    <n v="1526.8156578000001"/>
    <s v="Regular Air"/>
    <x v="8"/>
    <s v="Small Business"/>
    <x v="1"/>
    <x v="8"/>
    <s v="Large Box"/>
    <d v="2011-03-15T00:00:00"/>
  </r>
  <r>
    <n v="58084"/>
    <x v="751"/>
    <x v="8"/>
    <s v="Medium"/>
    <n v="36"/>
    <n v="7.3933333333333344"/>
    <n v="266.16000000000003"/>
    <n v="1.77"/>
    <n v="267.93"/>
    <n v="3.5455000000000001"/>
    <n v="9.4367028000000008"/>
    <s v="Regular Air"/>
    <x v="0"/>
    <s v="Small Business"/>
    <x v="2"/>
    <x v="5"/>
    <s v="Wrap Bag"/>
    <d v="2012-08-21T00:00:00"/>
  </r>
  <r>
    <n v="59207"/>
    <x v="159"/>
    <x v="4"/>
    <s v="Critical"/>
    <n v="42"/>
    <n v="226.25561904761906"/>
    <n v="9502.7360000000008"/>
    <n v="81.98"/>
    <n v="9584.7160000000003"/>
    <n v="4.7610000000000001"/>
    <n v="452.42526096"/>
    <s v="Delivery Truck"/>
    <x v="7"/>
    <s v="Corporate"/>
    <x v="0"/>
    <x v="9"/>
    <s v="Jumbo Box"/>
    <d v="2009-05-18T00:00:00"/>
  </r>
  <r>
    <n v="24515"/>
    <x v="33"/>
    <x v="4"/>
    <s v="Critical"/>
    <n v="41"/>
    <n v="74.421219512195123"/>
    <n v="3051.27"/>
    <n v="33.6"/>
    <n v="3084.87"/>
    <n v="5.3265000000000002"/>
    <n v="162.52589655"/>
    <s v="Delivery Truck"/>
    <x v="2"/>
    <s v="Home Office"/>
    <x v="1"/>
    <x v="11"/>
    <s v="Jumbo Drum"/>
    <d v="2010-05-08T00:00:00"/>
  </r>
  <r>
    <n v="16741"/>
    <x v="853"/>
    <x v="10"/>
    <s v="Medium"/>
    <n v="6"/>
    <n v="26.328333333333333"/>
    <n v="157.97"/>
    <n v="16.87"/>
    <n v="174.84"/>
    <n v="3.5455000000000001"/>
    <n v="5.6008263500000002"/>
    <s v="Regular Air"/>
    <x v="2"/>
    <s v="Small Business"/>
    <x v="2"/>
    <x v="5"/>
    <s v="Small Box"/>
    <d v="2010-10-01T00:00:00"/>
  </r>
  <r>
    <n v="36803"/>
    <x v="680"/>
    <x v="8"/>
    <s v="Not Specified"/>
    <n v="2"/>
    <n v="9.51"/>
    <n v="19.02"/>
    <n v="5.33"/>
    <n v="24.35"/>
    <n v="4.7610000000000001"/>
    <n v="0.90554219999999996"/>
    <s v="Express Air"/>
    <x v="0"/>
    <s v="Corporate"/>
    <x v="0"/>
    <x v="0"/>
    <s v="Small Box"/>
    <d v="2012-08-06T00:00:00"/>
  </r>
  <r>
    <n v="39842"/>
    <x v="556"/>
    <x v="2"/>
    <s v="Medium"/>
    <n v="22"/>
    <n v="58.886454545454541"/>
    <n v="1295.502"/>
    <n v="3.99"/>
    <n v="1299.492"/>
    <n v="5.3265000000000002"/>
    <n v="69.004914029999995"/>
    <s v="Express Air"/>
    <x v="9"/>
    <s v="Consumer"/>
    <x v="1"/>
    <x v="1"/>
    <s v="Small Box"/>
    <d v="2010-12-20T00:00:00"/>
  </r>
  <r>
    <n v="46916"/>
    <x v="261"/>
    <x v="7"/>
    <s v="High"/>
    <n v="40"/>
    <n v="2.88775"/>
    <n v="115.51"/>
    <n v="0.97"/>
    <n v="116.48"/>
    <n v="3.5455000000000001"/>
    <n v="4.0954070500000004"/>
    <s v="Regular Air"/>
    <x v="4"/>
    <s v="Home Office"/>
    <x v="2"/>
    <x v="2"/>
    <s v="Wrap Bag"/>
    <d v="2011-10-05T00:00:00"/>
  </r>
  <r>
    <n v="17251"/>
    <x v="418"/>
    <x v="7"/>
    <s v="Not Specified"/>
    <n v="26"/>
    <n v="113.51684615384616"/>
    <n v="2951.4380000000001"/>
    <n v="8.99"/>
    <n v="2960.4279999999999"/>
    <n v="5.3265000000000002"/>
    <n v="157.20834507000001"/>
    <s v="Regular Air"/>
    <x v="5"/>
    <s v="Small Business"/>
    <x v="1"/>
    <x v="1"/>
    <s v="Small Box"/>
    <d v="2009-10-29T00:00:00"/>
  </r>
  <r>
    <n v="41604"/>
    <x v="1016"/>
    <x v="9"/>
    <s v="Medium"/>
    <n v="22"/>
    <n v="6.2836363636363641"/>
    <n v="138.24"/>
    <n v="5.19"/>
    <n v="143.43"/>
    <n v="3.5455000000000001"/>
    <n v="4.9012992000000004"/>
    <s v="Regular Air"/>
    <x v="1"/>
    <s v="Corporate"/>
    <x v="2"/>
    <x v="6"/>
    <s v="Small Box"/>
    <d v="2009-02-11T00:00:00"/>
  </r>
  <r>
    <n v="8195"/>
    <x v="1103"/>
    <x v="3"/>
    <s v="Medium"/>
    <n v="5"/>
    <n v="10.26"/>
    <n v="51.3"/>
    <n v="11.15"/>
    <n v="62.449999999999996"/>
    <n v="3.5455000000000001"/>
    <n v="1.8188415"/>
    <s v="Express Air"/>
    <x v="4"/>
    <s v="Consumer"/>
    <x v="2"/>
    <x v="5"/>
    <s v="Small Box"/>
    <d v="2011-01-07T00:00:00"/>
  </r>
  <r>
    <n v="18593"/>
    <x v="507"/>
    <x v="10"/>
    <s v="High"/>
    <n v="19"/>
    <n v="55.367999999999995"/>
    <n v="1051.992"/>
    <n v="89.3"/>
    <n v="1141.2919999999999"/>
    <n v="4.7610000000000001"/>
    <n v="50.08533912"/>
    <s v="Delivery Truck"/>
    <x v="5"/>
    <s v="Corporate"/>
    <x v="0"/>
    <x v="9"/>
    <s v="Jumbo Box"/>
    <d v="2011-09-24T00:00:00"/>
  </r>
  <r>
    <n v="49988"/>
    <x v="1104"/>
    <x v="2"/>
    <s v="High"/>
    <n v="33"/>
    <n v="176.80746969696969"/>
    <n v="5834.6464999999998"/>
    <n v="2.79"/>
    <n v="5837.4364999999998"/>
    <n v="5.3265000000000002"/>
    <n v="310.78244582249999"/>
    <s v="Regular Air"/>
    <x v="4"/>
    <s v="Home Office"/>
    <x v="1"/>
    <x v="1"/>
    <s v="Small Box"/>
    <d v="2010-12-23T00:00:00"/>
  </r>
  <r>
    <n v="39876"/>
    <x v="181"/>
    <x v="11"/>
    <s v="High"/>
    <n v="41"/>
    <n v="121.97243902439024"/>
    <n v="5000.87"/>
    <n v="51.94"/>
    <n v="5052.8099999999995"/>
    <n v="4.7610000000000001"/>
    <n v="238.09142070000001"/>
    <s v="Delivery Truck"/>
    <x v="8"/>
    <s v="Consumer"/>
    <x v="0"/>
    <x v="9"/>
    <s v="Jumbo Box"/>
    <d v="2012-04-15T00:00:00"/>
  </r>
  <r>
    <n v="51266"/>
    <x v="1105"/>
    <x v="0"/>
    <s v="Not Specified"/>
    <n v="30"/>
    <n v="20.583666666666666"/>
    <n v="617.51"/>
    <n v="9.0299999999999994"/>
    <n v="626.54"/>
    <n v="3.5455000000000001"/>
    <n v="21.893817050000003"/>
    <s v="Regular Air"/>
    <x v="6"/>
    <s v="Corporate"/>
    <x v="2"/>
    <x v="5"/>
    <s v="Small Box"/>
    <d v="2009-03-25T00:00:00"/>
  </r>
  <r>
    <n v="56516"/>
    <x v="794"/>
    <x v="8"/>
    <s v="Medium"/>
    <n v="6"/>
    <n v="4.6483333333333334"/>
    <n v="27.89"/>
    <n v="5.26"/>
    <n v="33.15"/>
    <n v="3.5455000000000001"/>
    <n v="0.98883995000000002"/>
    <s v="Regular Air"/>
    <x v="6"/>
    <s v="Corporate"/>
    <x v="2"/>
    <x v="6"/>
    <s v="Small Box"/>
    <d v="2009-08-04T00:00:00"/>
  </r>
  <r>
    <n v="37924"/>
    <x v="367"/>
    <x v="6"/>
    <s v="High"/>
    <n v="21"/>
    <n v="16.782857142857143"/>
    <n v="352.44"/>
    <n v="8.65"/>
    <n v="361.09"/>
    <n v="3.5455000000000001"/>
    <n v="12.495760199999999"/>
    <s v="Regular Air"/>
    <x v="1"/>
    <s v="Home Office"/>
    <x v="2"/>
    <x v="2"/>
    <s v="Small Box"/>
    <d v="2009-11-29T00:00:00"/>
  </r>
  <r>
    <n v="44261"/>
    <x v="619"/>
    <x v="0"/>
    <s v="High"/>
    <n v="34"/>
    <n v="140.34970588235296"/>
    <n v="4771.8900000000003"/>
    <n v="36.090000000000003"/>
    <n v="4807.9800000000005"/>
    <n v="4.7610000000000001"/>
    <n v="227.18968290000001"/>
    <s v="Delivery Truck"/>
    <x v="0"/>
    <s v="Corporate"/>
    <x v="0"/>
    <x v="15"/>
    <s v="Jumbo Box"/>
    <d v="2012-03-25T00:00:00"/>
  </r>
  <r>
    <n v="8679"/>
    <x v="421"/>
    <x v="4"/>
    <s v="Medium"/>
    <n v="46"/>
    <n v="9.6969565217391303"/>
    <n v="446.06"/>
    <n v="2.15"/>
    <n v="448.21"/>
    <n v="3.5455000000000001"/>
    <n v="15.815057300000001"/>
    <s v="Regular Air"/>
    <x v="5"/>
    <s v="Home Office"/>
    <x v="2"/>
    <x v="5"/>
    <s v="Wrap Bag"/>
    <d v="2012-05-07T00:00:00"/>
  </r>
  <r>
    <n v="50051"/>
    <x v="745"/>
    <x v="7"/>
    <s v="Medium"/>
    <n v="17"/>
    <n v="6.1011764705882356"/>
    <n v="103.72"/>
    <n v="6.98"/>
    <n v="110.7"/>
    <n v="3.5455000000000001"/>
    <n v="3.6773926000000001"/>
    <s v="Regular Air"/>
    <x v="1"/>
    <s v="Corporate"/>
    <x v="2"/>
    <x v="6"/>
    <s v="Small Box"/>
    <d v="2009-10-06T00:00:00"/>
  </r>
  <r>
    <n v="18596"/>
    <x v="613"/>
    <x v="7"/>
    <s v="Low"/>
    <n v="42"/>
    <n v="117.08785714285713"/>
    <n v="4917.6899999999996"/>
    <n v="30"/>
    <n v="4947.6899999999996"/>
    <n v="4.7610000000000001"/>
    <n v="234.13122089999996"/>
    <s v="Delivery Truck"/>
    <x v="5"/>
    <s v="Small Business"/>
    <x v="0"/>
    <x v="3"/>
    <s v="Jumbo Drum"/>
    <d v="2012-10-04T00:00:00"/>
  </r>
  <r>
    <n v="1953"/>
    <x v="652"/>
    <x v="6"/>
    <s v="Medium"/>
    <n v="13"/>
    <n v="10.587692307692306"/>
    <n v="137.63999999999999"/>
    <n v="2.99"/>
    <n v="140.63"/>
    <n v="3.5455000000000001"/>
    <n v="4.8800261999999996"/>
    <s v="Regular Air"/>
    <x v="1"/>
    <s v="Small Business"/>
    <x v="2"/>
    <x v="6"/>
    <s v="Small Box"/>
    <d v="2010-11-29T00:00:00"/>
  </r>
  <r>
    <n v="48295"/>
    <x v="1106"/>
    <x v="6"/>
    <s v="Medium"/>
    <n v="48"/>
    <n v="209.40666666666667"/>
    <n v="10051.52"/>
    <n v="13.99"/>
    <n v="10065.51"/>
    <n v="5.3265000000000002"/>
    <n v="535.39421279999999"/>
    <s v="Regular Air"/>
    <x v="2"/>
    <s v="Small Business"/>
    <x v="1"/>
    <x v="11"/>
    <s v="Medium Box"/>
    <d v="2009-11-25T00:00:00"/>
  </r>
  <r>
    <n v="38787"/>
    <x v="850"/>
    <x v="8"/>
    <s v="Low"/>
    <n v="22"/>
    <n v="3.5927272727272732"/>
    <n v="79.040000000000006"/>
    <n v="5"/>
    <n v="84.04"/>
    <n v="3.5455000000000001"/>
    <n v="2.8023632000000003"/>
    <s v="Regular Air"/>
    <x v="5"/>
    <s v="Consumer"/>
    <x v="2"/>
    <x v="2"/>
    <s v="Wrap Bag"/>
    <d v="2011-08-05T00:00:00"/>
  </r>
  <r>
    <n v="16230"/>
    <x v="59"/>
    <x v="9"/>
    <s v="Low"/>
    <n v="27"/>
    <n v="125.14851851851853"/>
    <n v="3379.01"/>
    <n v="54.74"/>
    <n v="3433.75"/>
    <n v="4.7610000000000001"/>
    <n v="160.87466610000001"/>
    <s v="Delivery Truck"/>
    <x v="0"/>
    <s v="Corporate"/>
    <x v="0"/>
    <x v="15"/>
    <s v="Jumbo Box"/>
    <d v="2010-03-01T00:00:00"/>
  </r>
  <r>
    <n v="32647"/>
    <x v="1107"/>
    <x v="6"/>
    <s v="High"/>
    <n v="27"/>
    <n v="353.37185185185189"/>
    <n v="9541.0400000000009"/>
    <n v="84.84"/>
    <n v="9625.880000000001"/>
    <n v="4.7610000000000001"/>
    <n v="454.24891440000005"/>
    <s v="Delivery Truck"/>
    <x v="8"/>
    <s v="Consumer"/>
    <x v="0"/>
    <x v="9"/>
    <s v="Jumbo Box"/>
    <d v="2011-11-20T00:00:00"/>
  </r>
  <r>
    <n v="45671"/>
    <x v="1108"/>
    <x v="5"/>
    <s v="Low"/>
    <n v="13"/>
    <n v="9.7446153846153845"/>
    <n v="126.68"/>
    <n v="6.02"/>
    <n v="132.70000000000002"/>
    <n v="4.7610000000000001"/>
    <n v="6.0312348000000009"/>
    <s v="Regular Air"/>
    <x v="0"/>
    <s v="Consumer"/>
    <x v="0"/>
    <x v="0"/>
    <s v="Medium Box"/>
    <d v="2011-06-19T00:00:00"/>
  </r>
  <r>
    <n v="10054"/>
    <x v="244"/>
    <x v="11"/>
    <s v="High"/>
    <n v="2"/>
    <n v="98.425749999999994"/>
    <n v="196.85149999999999"/>
    <n v="5.99"/>
    <n v="202.8415"/>
    <n v="5.3265000000000002"/>
    <n v="10.4852951475"/>
    <s v="Regular Air"/>
    <x v="4"/>
    <s v="Home Office"/>
    <x v="1"/>
    <x v="1"/>
    <s v="Small Box"/>
    <d v="2011-04-28T00:00:00"/>
  </r>
  <r>
    <n v="51713"/>
    <x v="936"/>
    <x v="0"/>
    <s v="Not Specified"/>
    <n v="35"/>
    <n v="3.8019999999999996"/>
    <n v="133.07"/>
    <n v="0.94"/>
    <n v="134.01"/>
    <n v="3.5455000000000001"/>
    <n v="4.7179968500000005"/>
    <s v="Regular Air"/>
    <x v="1"/>
    <s v="Corporate"/>
    <x v="2"/>
    <x v="14"/>
    <s v="Wrap Bag"/>
    <d v="2011-03-20T00:00:00"/>
  </r>
  <r>
    <n v="39072"/>
    <x v="1109"/>
    <x v="9"/>
    <s v="High"/>
    <n v="50"/>
    <n v="32.667400000000001"/>
    <n v="1633.37"/>
    <n v="7.73"/>
    <n v="1641.1"/>
    <n v="3.5455000000000001"/>
    <n v="57.91113335"/>
    <s v="Regular Air"/>
    <x v="5"/>
    <s v="Corporate"/>
    <x v="2"/>
    <x v="2"/>
    <s v="Small Box"/>
    <d v="2009-02-23T00:00:00"/>
  </r>
  <r>
    <n v="26949"/>
    <x v="157"/>
    <x v="8"/>
    <s v="Critical"/>
    <n v="48"/>
    <n v="9.5977083333333333"/>
    <n v="460.69"/>
    <n v="7.29"/>
    <n v="467.98"/>
    <n v="4.7610000000000001"/>
    <n v="21.933450900000004"/>
    <s v="Regular Air"/>
    <x v="4"/>
    <s v="Home Office"/>
    <x v="0"/>
    <x v="0"/>
    <s v="Small Pack"/>
    <d v="2009-08-17T00:00:00"/>
  </r>
  <r>
    <n v="57159"/>
    <x v="525"/>
    <x v="9"/>
    <s v="Critical"/>
    <n v="17"/>
    <n v="271.82941176470592"/>
    <n v="4621.1000000000004"/>
    <n v="57"/>
    <n v="4678.1000000000004"/>
    <n v="4.7610000000000001"/>
    <n v="220.01057100000003"/>
    <s v="Delivery Truck"/>
    <x v="8"/>
    <s v="Corporate"/>
    <x v="0"/>
    <x v="3"/>
    <s v="Jumbo Drum"/>
    <d v="2010-02-13T00:00:00"/>
  </r>
  <r>
    <n v="25062"/>
    <x v="404"/>
    <x v="7"/>
    <s v="Critical"/>
    <n v="9"/>
    <n v="436.47222222222223"/>
    <n v="3928.25"/>
    <n v="19.989999999999998"/>
    <n v="3948.24"/>
    <n v="3.5455000000000001"/>
    <n v="139.27610375"/>
    <s v="Regular Air"/>
    <x v="1"/>
    <s v="Consumer"/>
    <x v="2"/>
    <x v="6"/>
    <s v="Small Box"/>
    <d v="2010-11-01T00:00:00"/>
  </r>
  <r>
    <n v="27201"/>
    <x v="1110"/>
    <x v="1"/>
    <s v="High"/>
    <n v="10"/>
    <n v="505.68900000000002"/>
    <n v="5056.8900000000003"/>
    <n v="26"/>
    <n v="5082.8900000000003"/>
    <n v="4.7610000000000001"/>
    <n v="240.75853290000003"/>
    <s v="Delivery Truck"/>
    <x v="1"/>
    <s v="Corporate"/>
    <x v="0"/>
    <x v="3"/>
    <s v="Jumbo Drum"/>
    <d v="2012-07-25T00:00:00"/>
  </r>
  <r>
    <n v="8162"/>
    <x v="152"/>
    <x v="7"/>
    <s v="Medium"/>
    <n v="25"/>
    <n v="26.8156"/>
    <n v="670.39"/>
    <n v="4"/>
    <n v="674.39"/>
    <n v="5.3265000000000002"/>
    <n v="35.708323350000001"/>
    <s v="Regular Air"/>
    <x v="4"/>
    <s v="Small Business"/>
    <x v="1"/>
    <x v="4"/>
    <s v="Small Box"/>
    <d v="2009-10-08T00:00:00"/>
  </r>
  <r>
    <n v="50181"/>
    <x v="1111"/>
    <x v="4"/>
    <s v="High"/>
    <n v="2"/>
    <n v="144.86500000000001"/>
    <n v="289.73"/>
    <n v="28.63"/>
    <n v="318.36"/>
    <n v="4.7610000000000001"/>
    <n v="13.794045300000001"/>
    <s v="Delivery Truck"/>
    <x v="1"/>
    <s v="Small Business"/>
    <x v="0"/>
    <x v="3"/>
    <s v="Jumbo Drum"/>
    <d v="2012-05-31T00:00:00"/>
  </r>
  <r>
    <n v="388"/>
    <x v="2"/>
    <x v="2"/>
    <s v="Not Specified"/>
    <n v="46"/>
    <n v="11.259347826086955"/>
    <n v="517.92999999999995"/>
    <n v="6.96"/>
    <n v="524.89"/>
    <n v="3.5455000000000001"/>
    <n v="18.363208149999998"/>
    <s v="Regular Air"/>
    <x v="1"/>
    <s v="Home Office"/>
    <x v="2"/>
    <x v="16"/>
    <s v="Medium Box"/>
    <d v="2012-12-18T00:00:00"/>
  </r>
  <r>
    <n v="46756"/>
    <x v="1112"/>
    <x v="7"/>
    <s v="Medium"/>
    <n v="3"/>
    <n v="11.213333333333333"/>
    <n v="33.64"/>
    <n v="11.15"/>
    <n v="44.79"/>
    <n v="3.5455000000000001"/>
    <n v="1.1927062000000002"/>
    <s v="Regular Air"/>
    <x v="7"/>
    <s v="Corporate"/>
    <x v="2"/>
    <x v="5"/>
    <s v="Small Box"/>
    <d v="2009-10-13T00:00:00"/>
  </r>
  <r>
    <n v="17698"/>
    <x v="538"/>
    <x v="4"/>
    <s v="High"/>
    <n v="40"/>
    <n v="15.234999999999999"/>
    <n v="609.4"/>
    <n v="10.91"/>
    <n v="620.30999999999995"/>
    <n v="3.5455000000000001"/>
    <n v="21.606276999999999"/>
    <s v="Regular Air"/>
    <x v="9"/>
    <s v="Corporate"/>
    <x v="2"/>
    <x v="6"/>
    <s v="Small Box"/>
    <d v="2012-05-14T00:00:00"/>
  </r>
  <r>
    <n v="9671"/>
    <x v="373"/>
    <x v="10"/>
    <s v="High"/>
    <n v="6"/>
    <n v="2.1016666666666666"/>
    <n v="12.61"/>
    <n v="1.49"/>
    <n v="14.1"/>
    <n v="3.5455000000000001"/>
    <n v="0.44708754999999994"/>
    <s v="Regular Air"/>
    <x v="6"/>
    <s v="Corporate"/>
    <x v="2"/>
    <x v="6"/>
    <s v="Small Box"/>
    <d v="2011-09-14T00:00:00"/>
  </r>
  <r>
    <n v="52325"/>
    <x v="1113"/>
    <x v="1"/>
    <s v="Not Specified"/>
    <n v="23"/>
    <n v="222.88260869565218"/>
    <n v="5126.3"/>
    <n v="15.01"/>
    <n v="5141.3100000000004"/>
    <n v="3.5455000000000001"/>
    <n v="181.75296650000001"/>
    <s v="Regular Air"/>
    <x v="1"/>
    <s v="Corporate"/>
    <x v="2"/>
    <x v="6"/>
    <s v="Small Box"/>
    <d v="2012-07-14T00:00:00"/>
  </r>
  <r>
    <n v="37828"/>
    <x v="88"/>
    <x v="11"/>
    <s v="Low"/>
    <n v="23"/>
    <n v="21.311739130434784"/>
    <n v="490.17"/>
    <n v="4"/>
    <n v="494.17"/>
    <n v="5.3265000000000002"/>
    <n v="26.108905050000004"/>
    <s v="Regular Air"/>
    <x v="1"/>
    <s v="Corporate"/>
    <x v="1"/>
    <x v="4"/>
    <s v="Small Box"/>
    <d v="2011-04-25T00:00:00"/>
  </r>
  <r>
    <n v="30243"/>
    <x v="308"/>
    <x v="4"/>
    <s v="Critical"/>
    <n v="21"/>
    <n v="202.03619047619048"/>
    <n v="4242.76"/>
    <n v="24.49"/>
    <n v="4267.25"/>
    <n v="5.3265000000000002"/>
    <n v="225.99061140000001"/>
    <s v="Regular Air"/>
    <x v="7"/>
    <s v="Corporate"/>
    <x v="1"/>
    <x v="8"/>
    <s v="Large Box"/>
    <d v="2010-05-07T00:00:00"/>
  </r>
  <r>
    <n v="18247"/>
    <x v="950"/>
    <x v="6"/>
    <s v="Not Specified"/>
    <n v="20"/>
    <n v="7.7900000000000009"/>
    <n v="155.80000000000001"/>
    <n v="4"/>
    <n v="159.80000000000001"/>
    <n v="4.7610000000000001"/>
    <n v="7.4176380000000002"/>
    <s v="Regular Air"/>
    <x v="0"/>
    <s v="Corporate"/>
    <x v="0"/>
    <x v="0"/>
    <s v="Wrap Bag"/>
    <d v="2009-11-06T00:00:00"/>
  </r>
  <r>
    <n v="43815"/>
    <x v="187"/>
    <x v="5"/>
    <s v="Not Specified"/>
    <n v="40"/>
    <n v="15.889750000000001"/>
    <n v="635.59"/>
    <n v="2.99"/>
    <n v="638.58000000000004"/>
    <n v="3.5455000000000001"/>
    <n v="22.534843450000004"/>
    <s v="Regular Air"/>
    <x v="0"/>
    <s v="Home Office"/>
    <x v="2"/>
    <x v="6"/>
    <s v="Small Box"/>
    <d v="2012-06-14T00:00:00"/>
  </r>
  <r>
    <n v="38948"/>
    <x v="1114"/>
    <x v="5"/>
    <s v="Not Specified"/>
    <n v="9"/>
    <n v="154.91999999999999"/>
    <n v="1394.28"/>
    <n v="7.07"/>
    <n v="1401.35"/>
    <n v="3.5455000000000001"/>
    <n v="49.434197400000002"/>
    <s v="Regular Air"/>
    <x v="0"/>
    <s v="Home Office"/>
    <x v="2"/>
    <x v="10"/>
    <s v="Small Box"/>
    <d v="2011-06-06T00:00:00"/>
  </r>
  <r>
    <n v="37863"/>
    <x v="1115"/>
    <x v="9"/>
    <s v="High"/>
    <n v="27"/>
    <n v="11.298148148148149"/>
    <n v="305.05"/>
    <n v="3.37"/>
    <n v="308.42"/>
    <n v="3.5455000000000001"/>
    <n v="10.81554775"/>
    <s v="Regular Air"/>
    <x v="1"/>
    <s v="Home Office"/>
    <x v="2"/>
    <x v="7"/>
    <s v="Small Pack"/>
    <d v="2011-02-26T00:00:00"/>
  </r>
  <r>
    <n v="8422"/>
    <x v="895"/>
    <x v="11"/>
    <s v="Medium"/>
    <n v="18"/>
    <n v="234.04177777777781"/>
    <n v="4212.7520000000004"/>
    <n v="54.12"/>
    <n v="4266.8720000000003"/>
    <n v="4.7610000000000001"/>
    <n v="200.56912272000002"/>
    <s v="Delivery Truck"/>
    <x v="9"/>
    <s v="Home Office"/>
    <x v="0"/>
    <x v="9"/>
    <s v="Jumbo Box"/>
    <d v="2009-04-15T00:00:00"/>
  </r>
  <r>
    <n v="41216"/>
    <x v="625"/>
    <x v="1"/>
    <s v="Not Specified"/>
    <n v="8"/>
    <n v="31.657499999999999"/>
    <n v="253.26"/>
    <n v="6.27"/>
    <n v="259.52999999999997"/>
    <n v="3.5455000000000001"/>
    <n v="8.9793333000000004"/>
    <s v="Regular Air"/>
    <x v="6"/>
    <s v="Home Office"/>
    <x v="2"/>
    <x v="6"/>
    <s v="Small Box"/>
    <d v="2009-07-02T00:00:00"/>
  </r>
  <r>
    <n v="36482"/>
    <x v="403"/>
    <x v="1"/>
    <s v="Medium"/>
    <n v="47"/>
    <n v="310.38893617021279"/>
    <n v="14588.28"/>
    <n v="91.05"/>
    <n v="14679.33"/>
    <n v="3.5455000000000001"/>
    <n v="517.22746740000002"/>
    <s v="Delivery Truck"/>
    <x v="5"/>
    <s v="Small Business"/>
    <x v="2"/>
    <x v="16"/>
    <s v="Jumbo Drum"/>
    <d v="2011-07-06T00:00:00"/>
  </r>
  <r>
    <n v="45409"/>
    <x v="30"/>
    <x v="11"/>
    <s v="Critical"/>
    <n v="50"/>
    <n v="17.862750000000002"/>
    <n v="893.13750000000005"/>
    <n v="1.25"/>
    <n v="894.38750000000005"/>
    <n v="5.3265000000000002"/>
    <n v="47.572968937500008"/>
    <s v="Regular Air"/>
    <x v="0"/>
    <s v="Corporate"/>
    <x v="1"/>
    <x v="1"/>
    <s v="Small Pack"/>
    <d v="2010-04-15T00:00:00"/>
  </r>
  <r>
    <n v="11719"/>
    <x v="1080"/>
    <x v="9"/>
    <s v="Not Specified"/>
    <n v="17"/>
    <n v="25.8005"/>
    <n v="438.60849999999999"/>
    <n v="8.59"/>
    <n v="447.19849999999997"/>
    <n v="5.3265000000000002"/>
    <n v="23.362481752500003"/>
    <s v="Regular Air"/>
    <x v="8"/>
    <s v="Home Office"/>
    <x v="1"/>
    <x v="1"/>
    <s v="Medium Box"/>
    <d v="2011-02-05T00:00:00"/>
  </r>
  <r>
    <n v="22402"/>
    <x v="1116"/>
    <x v="4"/>
    <s v="Critical"/>
    <n v="33"/>
    <n v="36.192121212121208"/>
    <n v="1194.3399999999999"/>
    <n v="2.99"/>
    <n v="1197.33"/>
    <n v="3.5455000000000001"/>
    <n v="42.345324699999999"/>
    <s v="Regular Air"/>
    <x v="3"/>
    <s v="Home Office"/>
    <x v="2"/>
    <x v="6"/>
    <s v="Small Box"/>
    <d v="2009-05-28T00:00:00"/>
  </r>
  <r>
    <n v="43329"/>
    <x v="580"/>
    <x v="0"/>
    <s v="Medium"/>
    <n v="42"/>
    <n v="58.948333333333331"/>
    <n v="2475.83"/>
    <n v="3.99"/>
    <n v="2479.8199999999997"/>
    <n v="3.5455000000000001"/>
    <n v="87.780552650000004"/>
    <s v="Regular Air"/>
    <x v="2"/>
    <s v="Corporate"/>
    <x v="2"/>
    <x v="16"/>
    <s v="Small Box"/>
    <d v="2010-03-10T00:00:00"/>
  </r>
  <r>
    <n v="56418"/>
    <x v="653"/>
    <x v="11"/>
    <s v="Critical"/>
    <n v="47"/>
    <n v="34.337021276595742"/>
    <n v="1613.84"/>
    <n v="8.2200000000000006"/>
    <n v="1622.06"/>
    <n v="3.5455000000000001"/>
    <n v="57.218697199999994"/>
    <s v="Regular Air"/>
    <x v="1"/>
    <s v="Corporate"/>
    <x v="2"/>
    <x v="10"/>
    <s v="Small Box"/>
    <d v="2012-04-13T00:00:00"/>
  </r>
  <r>
    <n v="15271"/>
    <x v="219"/>
    <x v="1"/>
    <s v="Critical"/>
    <n v="18"/>
    <n v="132.73888888888891"/>
    <n v="2389.3000000000002"/>
    <n v="12.65"/>
    <n v="2401.9500000000003"/>
    <n v="4.7610000000000001"/>
    <n v="113.75457300000002"/>
    <s v="Regular Air"/>
    <x v="9"/>
    <s v="Consumer"/>
    <x v="0"/>
    <x v="3"/>
    <s v="Medium Box"/>
    <d v="2010-07-25T00:00:00"/>
  </r>
  <r>
    <n v="47201"/>
    <x v="344"/>
    <x v="2"/>
    <s v="Critical"/>
    <n v="18"/>
    <n v="5.530555555555555"/>
    <n v="99.55"/>
    <n v="4.62"/>
    <n v="104.17"/>
    <n v="5.3265000000000002"/>
    <n v="5.3025307499999998"/>
    <s v="Express Air"/>
    <x v="0"/>
    <s v="Corporate"/>
    <x v="1"/>
    <x v="4"/>
    <s v="Small Pack"/>
    <d v="2009-12-29T00:00:00"/>
  </r>
  <r>
    <n v="25824"/>
    <x v="546"/>
    <x v="10"/>
    <s v="Medium"/>
    <n v="6"/>
    <n v="84.59341666666667"/>
    <n v="507.56049999999999"/>
    <n v="4.9000000000000004"/>
    <n v="512.46050000000002"/>
    <n v="5.3265000000000002"/>
    <n v="27.0352100325"/>
    <s v="Regular Air"/>
    <x v="5"/>
    <s v="Corporate"/>
    <x v="1"/>
    <x v="1"/>
    <s v="Small Box"/>
    <d v="2009-09-06T00:00:00"/>
  </r>
  <r>
    <n v="11427"/>
    <x v="34"/>
    <x v="6"/>
    <s v="Medium"/>
    <n v="27"/>
    <n v="2.1718518518518519"/>
    <n v="58.64"/>
    <n v="1"/>
    <n v="59.64"/>
    <n v="3.5455000000000001"/>
    <n v="2.0790812000000001"/>
    <s v="Regular Air"/>
    <x v="10"/>
    <s v="Small Business"/>
    <x v="2"/>
    <x v="2"/>
    <s v="Wrap Bag"/>
    <d v="2010-11-25T00:00:00"/>
  </r>
  <r>
    <n v="9637"/>
    <x v="997"/>
    <x v="3"/>
    <s v="Low"/>
    <n v="49"/>
    <n v="578.76326530612243"/>
    <n v="28359.4"/>
    <n v="24.49"/>
    <n v="28383.890000000003"/>
    <n v="5.3265000000000002"/>
    <n v="1510.5634410000002"/>
    <s v="Regular Air"/>
    <x v="6"/>
    <s v="Corporate"/>
    <x v="1"/>
    <x v="11"/>
    <s v="Large Box"/>
    <d v="2009-01-10T00:00:00"/>
  </r>
  <r>
    <n v="36737"/>
    <x v="930"/>
    <x v="0"/>
    <s v="Not Specified"/>
    <n v="10"/>
    <n v="3.569"/>
    <n v="35.69"/>
    <n v="4.2"/>
    <n v="39.89"/>
    <n v="3.5455000000000001"/>
    <n v="1.26538895"/>
    <s v="Regular Air"/>
    <x v="0"/>
    <s v="Consumer"/>
    <x v="2"/>
    <x v="2"/>
    <s v="Wrap Bag"/>
    <d v="2010-03-16T00:00:00"/>
  </r>
  <r>
    <n v="10657"/>
    <x v="345"/>
    <x v="10"/>
    <s v="Medium"/>
    <n v="44"/>
    <n v="6.5895454545454548"/>
    <n v="289.94"/>
    <n v="6.22"/>
    <n v="296.16000000000003"/>
    <n v="3.5455000000000001"/>
    <n v="10.2798227"/>
    <s v="Regular Air"/>
    <x v="10"/>
    <s v="Consumer"/>
    <x v="2"/>
    <x v="5"/>
    <s v="Small Box"/>
    <d v="2010-09-27T00:00:00"/>
  </r>
  <r>
    <n v="26887"/>
    <x v="519"/>
    <x v="4"/>
    <s v="Critical"/>
    <n v="38"/>
    <n v="43.099473684210523"/>
    <n v="1637.78"/>
    <n v="4.62"/>
    <n v="1642.3999999999999"/>
    <n v="3.5455000000000001"/>
    <n v="58.067489899999998"/>
    <s v="Express Air"/>
    <x v="5"/>
    <s v="Small Business"/>
    <x v="2"/>
    <x v="16"/>
    <s v="Small Box"/>
    <d v="2011-05-16T00:00:00"/>
  </r>
  <r>
    <n v="17668"/>
    <x v="230"/>
    <x v="6"/>
    <s v="Medium"/>
    <n v="13"/>
    <n v="170.74865384615384"/>
    <n v="2219.7325000000001"/>
    <n v="5"/>
    <n v="2224.7325000000001"/>
    <n v="5.3265000000000002"/>
    <n v="118.23405161250001"/>
    <s v="Express Air"/>
    <x v="1"/>
    <s v="Corporate"/>
    <x v="1"/>
    <x v="1"/>
    <s v="Small Box"/>
    <d v="2009-11-26T00:00:00"/>
  </r>
  <r>
    <n v="53476"/>
    <x v="316"/>
    <x v="5"/>
    <s v="Not Specified"/>
    <n v="14"/>
    <n v="34.385714285714286"/>
    <n v="481.4"/>
    <n v="5.09"/>
    <n v="486.48999999999995"/>
    <n v="3.5455000000000001"/>
    <n v="17.068037"/>
    <s v="Regular Air"/>
    <x v="1"/>
    <s v="Small Business"/>
    <x v="2"/>
    <x v="5"/>
    <s v="Small Box"/>
    <d v="2009-06-11T00:00:00"/>
  </r>
  <r>
    <n v="6374"/>
    <x v="1117"/>
    <x v="8"/>
    <s v="Critical"/>
    <n v="1"/>
    <n v="2.2400000000000002"/>
    <n v="2.2400000000000002"/>
    <n v="0.7"/>
    <n v="2.9400000000000004"/>
    <n v="3.5455000000000001"/>
    <n v="7.9419200000000009E-2"/>
    <s v="Regular Air"/>
    <x v="0"/>
    <s v="Corporate"/>
    <x v="2"/>
    <x v="14"/>
    <s v="Wrap Bag"/>
    <d v="2011-08-09T00:00:00"/>
  </r>
  <r>
    <n v="22434"/>
    <x v="604"/>
    <x v="8"/>
    <s v="Critical"/>
    <n v="39"/>
    <n v="3.608717948717949"/>
    <n v="140.74"/>
    <n v="3.97"/>
    <n v="144.71"/>
    <n v="3.5455000000000001"/>
    <n v="4.9899367000000003"/>
    <s v="Regular Air"/>
    <x v="1"/>
    <s v="Consumer"/>
    <x v="2"/>
    <x v="2"/>
    <s v="Wrap Bag"/>
    <d v="2012-08-31T00:00:00"/>
  </r>
  <r>
    <n v="55458"/>
    <x v="1118"/>
    <x v="0"/>
    <s v="High"/>
    <n v="32"/>
    <n v="3.618125"/>
    <n v="115.78"/>
    <n v="6.83"/>
    <n v="122.61"/>
    <n v="3.5455000000000001"/>
    <n v="4.1049799"/>
    <s v="Regular Air"/>
    <x v="1"/>
    <s v="Home Office"/>
    <x v="2"/>
    <x v="6"/>
    <s v="Small Box"/>
    <d v="2012-03-18T00:00:00"/>
  </r>
  <r>
    <n v="8832"/>
    <x v="1119"/>
    <x v="9"/>
    <s v="Low"/>
    <n v="39"/>
    <n v="16.61051282051282"/>
    <n v="647.80999999999995"/>
    <n v="8.99"/>
    <n v="656.8"/>
    <n v="4.7610000000000001"/>
    <n v="30.842234099999995"/>
    <s v="Regular Air"/>
    <x v="3"/>
    <s v="Small Business"/>
    <x v="0"/>
    <x v="0"/>
    <s v="Small Pack"/>
    <d v="2012-02-06T00:00:00"/>
  </r>
  <r>
    <n v="33632"/>
    <x v="1120"/>
    <x v="0"/>
    <s v="Critical"/>
    <n v="8"/>
    <n v="95.456062500000002"/>
    <n v="763.64850000000001"/>
    <n v="5.26"/>
    <n v="768.9085"/>
    <n v="5.3265000000000002"/>
    <n v="40.675737352500001"/>
    <s v="Regular Air"/>
    <x v="0"/>
    <s v="Home Office"/>
    <x v="1"/>
    <x v="1"/>
    <s v="Small Box"/>
    <d v="2010-03-14T00:00:00"/>
  </r>
  <r>
    <n v="32546"/>
    <x v="45"/>
    <x v="0"/>
    <s v="Critical"/>
    <n v="6"/>
    <n v="26.015000000000001"/>
    <n v="156.09"/>
    <n v="15.1"/>
    <n v="171.19"/>
    <n v="3.5455000000000001"/>
    <n v="5.53417095"/>
    <s v="Regular Air"/>
    <x v="4"/>
    <s v="Home Office"/>
    <x v="2"/>
    <x v="6"/>
    <s v="Small Box"/>
    <d v="2011-03-20T00:00:00"/>
  </r>
  <r>
    <n v="8801"/>
    <x v="511"/>
    <x v="8"/>
    <s v="Low"/>
    <n v="25"/>
    <n v="101.17584000000001"/>
    <n v="2529.3960000000002"/>
    <n v="3"/>
    <n v="2532.3960000000002"/>
    <n v="5.3265000000000002"/>
    <n v="134.72827794"/>
    <s v="Express Air"/>
    <x v="0"/>
    <s v="Consumer"/>
    <x v="1"/>
    <x v="1"/>
    <s v="Small Box"/>
    <d v="2012-08-12T00:00:00"/>
  </r>
  <r>
    <n v="48455"/>
    <x v="910"/>
    <x v="5"/>
    <s v="Critical"/>
    <n v="17"/>
    <n v="10.733529411764707"/>
    <n v="182.47"/>
    <n v="3.37"/>
    <n v="185.84"/>
    <n v="3.5455000000000001"/>
    <n v="6.4694738500000009"/>
    <s v="Regular Air"/>
    <x v="9"/>
    <s v="Small Business"/>
    <x v="2"/>
    <x v="7"/>
    <s v="Small Pack"/>
    <d v="2009-06-03T00:00:00"/>
  </r>
  <r>
    <n v="25735"/>
    <x v="521"/>
    <x v="2"/>
    <s v="Not Specified"/>
    <n v="45"/>
    <n v="5.7860000000000005"/>
    <n v="260.37"/>
    <n v="1.99"/>
    <n v="262.36"/>
    <n v="3.5455000000000001"/>
    <n v="9.2314183500000002"/>
    <s v="Regular Air"/>
    <x v="1"/>
    <s v="Consumer"/>
    <x v="2"/>
    <x v="2"/>
    <s v="Wrap Bag"/>
    <d v="2011-01-13T00:00:00"/>
  </r>
  <r>
    <n v="59777"/>
    <x v="673"/>
    <x v="2"/>
    <s v="High"/>
    <n v="19"/>
    <n v="48.279473684210522"/>
    <n v="917.31"/>
    <n v="19.989999999999998"/>
    <n v="937.3"/>
    <n v="5.3265000000000002"/>
    <n v="48.860517149999993"/>
    <s v="Express Air"/>
    <x v="6"/>
    <s v="Home Office"/>
    <x v="1"/>
    <x v="4"/>
    <s v="Small Box"/>
    <d v="2010-12-13T00:00:00"/>
  </r>
  <r>
    <n v="13540"/>
    <x v="62"/>
    <x v="4"/>
    <s v="High"/>
    <n v="33"/>
    <n v="13.062424242424242"/>
    <n v="431.06"/>
    <n v="6.13"/>
    <n v="437.19"/>
    <n v="3.5455000000000001"/>
    <n v="15.2832323"/>
    <s v="Regular Air"/>
    <x v="8"/>
    <s v="Consumer"/>
    <x v="2"/>
    <x v="10"/>
    <s v="Small Box"/>
    <d v="2010-05-23T00:00:00"/>
  </r>
  <r>
    <n v="56002"/>
    <x v="117"/>
    <x v="1"/>
    <s v="Low"/>
    <n v="14"/>
    <n v="53.488571428571433"/>
    <n v="748.84"/>
    <n v="4.8600000000000003"/>
    <n v="753.7"/>
    <n v="3.5455000000000001"/>
    <n v="26.550122200000001"/>
    <s v="Regular Air"/>
    <x v="1"/>
    <s v="Corporate"/>
    <x v="2"/>
    <x v="5"/>
    <s v="Small Box"/>
    <d v="2009-07-08T00:00:00"/>
  </r>
  <r>
    <n v="49505"/>
    <x v="375"/>
    <x v="3"/>
    <s v="Critical"/>
    <n v="12"/>
    <n v="8.1449999999999996"/>
    <n v="97.74"/>
    <n v="4.71"/>
    <n v="102.44999999999999"/>
    <n v="3.5455000000000001"/>
    <n v="3.4653716999999999"/>
    <s v="Regular Air"/>
    <x v="1"/>
    <s v="Home Office"/>
    <x v="2"/>
    <x v="6"/>
    <s v="Small Box"/>
    <d v="2009-01-23T00:00:00"/>
  </r>
  <r>
    <n v="14245"/>
    <x v="1000"/>
    <x v="9"/>
    <s v="Critical"/>
    <n v="17"/>
    <n v="26.711176470588235"/>
    <n v="454.09"/>
    <n v="6.17"/>
    <n v="460.26"/>
    <n v="3.5455000000000001"/>
    <n v="16.09976095"/>
    <s v="Regular Air"/>
    <x v="6"/>
    <s v="Small Business"/>
    <x v="2"/>
    <x v="2"/>
    <s v="Small Pack"/>
    <d v="2010-02-12T00:00:00"/>
  </r>
  <r>
    <n v="40962"/>
    <x v="846"/>
    <x v="9"/>
    <s v="Critical"/>
    <n v="30"/>
    <n v="109.23321666666668"/>
    <n v="3276.9965000000002"/>
    <n v="8.99"/>
    <n v="3285.9865"/>
    <n v="5.3265000000000002"/>
    <n v="174.54921857250002"/>
    <s v="Regular Air"/>
    <x v="1"/>
    <s v="Corporate"/>
    <x v="1"/>
    <x v="1"/>
    <s v="Small Box"/>
    <d v="2011-02-21T00:00:00"/>
  </r>
  <r>
    <n v="32"/>
    <x v="212"/>
    <x v="1"/>
    <s v="High"/>
    <n v="24"/>
    <n v="73.391666666666666"/>
    <n v="1761.4"/>
    <n v="89.3"/>
    <n v="1850.7"/>
    <n v="4.7610000000000001"/>
    <n v="83.860253999999998"/>
    <s v="Delivery Truck"/>
    <x v="5"/>
    <s v="Corporate"/>
    <x v="0"/>
    <x v="9"/>
    <s v="Jumbo Box"/>
    <d v="2011-07-16T00:00:00"/>
  </r>
  <r>
    <n v="17410"/>
    <x v="249"/>
    <x v="10"/>
    <s v="Low"/>
    <n v="5"/>
    <n v="56.934699999999999"/>
    <n v="284.67349999999999"/>
    <n v="8.99"/>
    <n v="293.6635"/>
    <n v="5.3265000000000002"/>
    <n v="15.163133977499999"/>
    <s v="Express Air"/>
    <x v="9"/>
    <s v="Home Office"/>
    <x v="1"/>
    <x v="1"/>
    <s v="Small Box"/>
    <d v="2010-09-06T00:00:00"/>
  </r>
  <r>
    <n v="52839"/>
    <x v="677"/>
    <x v="11"/>
    <s v="High"/>
    <n v="8"/>
    <n v="3.7712500000000002"/>
    <n v="30.17"/>
    <n v="3.97"/>
    <n v="34.14"/>
    <n v="3.5455000000000001"/>
    <n v="1.0696773500000001"/>
    <s v="Regular Air"/>
    <x v="5"/>
    <s v="Home Office"/>
    <x v="2"/>
    <x v="2"/>
    <s v="Wrap Bag"/>
    <d v="2010-04-11T00:00:00"/>
  </r>
  <r>
    <n v="59939"/>
    <x v="249"/>
    <x v="10"/>
    <s v="Medium"/>
    <n v="42"/>
    <n v="3.1180952380952385"/>
    <n v="130.96"/>
    <n v="1.92"/>
    <n v="132.88"/>
    <n v="3.5455000000000001"/>
    <n v="4.6431868000000005"/>
    <s v="Regular Air"/>
    <x v="6"/>
    <s v="Small Business"/>
    <x v="2"/>
    <x v="7"/>
    <s v="Wrap Bag"/>
    <d v="2010-09-01T00:00:00"/>
  </r>
  <r>
    <n v="5538"/>
    <x v="392"/>
    <x v="2"/>
    <s v="Critical"/>
    <n v="13"/>
    <n v="149.25461538461539"/>
    <n v="1940.31"/>
    <n v="80.2"/>
    <n v="2020.51"/>
    <n v="4.7610000000000001"/>
    <n v="92.378159099999991"/>
    <s v="Delivery Truck"/>
    <x v="8"/>
    <s v="Consumer"/>
    <x v="0"/>
    <x v="9"/>
    <s v="Jumbo Box"/>
    <d v="2010-12-25T00:00:00"/>
  </r>
  <r>
    <n v="35265"/>
    <x v="652"/>
    <x v="6"/>
    <s v="Not Specified"/>
    <n v="16"/>
    <n v="36.0625"/>
    <n v="577"/>
    <n v="19.190000000000001"/>
    <n v="596.19000000000005"/>
    <n v="4.7610000000000001"/>
    <n v="27.470970000000001"/>
    <s v="Delivery Truck"/>
    <x v="8"/>
    <s v="Small Business"/>
    <x v="0"/>
    <x v="3"/>
    <s v="Jumbo Drum"/>
    <d v="2010-11-30T00:00:00"/>
  </r>
  <r>
    <n v="57475"/>
    <x v="670"/>
    <x v="7"/>
    <s v="Low"/>
    <n v="48"/>
    <n v="6.4510416666666659"/>
    <n v="309.64999999999998"/>
    <n v="5.27"/>
    <n v="314.91999999999996"/>
    <n v="3.5455000000000001"/>
    <n v="10.97864075"/>
    <s v="Regular Air"/>
    <x v="10"/>
    <s v="Home Office"/>
    <x v="2"/>
    <x v="6"/>
    <s v="Small Box"/>
    <d v="2010-10-04T00:00:00"/>
  </r>
  <r>
    <n v="42242"/>
    <x v="294"/>
    <x v="11"/>
    <s v="Not Specified"/>
    <n v="23"/>
    <n v="99.439130434782598"/>
    <n v="2287.1"/>
    <n v="19.989999999999998"/>
    <n v="2307.0899999999997"/>
    <n v="5.3265000000000002"/>
    <n v="121.82238149999999"/>
    <s v="Regular Air"/>
    <x v="1"/>
    <s v="Corporate"/>
    <x v="1"/>
    <x v="11"/>
    <s v="Small Box"/>
    <d v="2009-04-02T00:00:00"/>
  </r>
  <r>
    <n v="20225"/>
    <x v="951"/>
    <x v="1"/>
    <s v="Low"/>
    <n v="33"/>
    <n v="3.7812121212121212"/>
    <n v="124.78"/>
    <n v="5.26"/>
    <n v="130.04"/>
    <n v="3.5455000000000001"/>
    <n v="4.4240748999999999"/>
    <s v="Regular Air"/>
    <x v="3"/>
    <s v="Corporate"/>
    <x v="2"/>
    <x v="6"/>
    <s v="Small Box"/>
    <d v="2010-08-02T00:00:00"/>
  </r>
  <r>
    <n v="14627"/>
    <x v="361"/>
    <x v="9"/>
    <s v="Medium"/>
    <n v="47"/>
    <n v="14.277234042553191"/>
    <n v="671.03"/>
    <n v="6.46"/>
    <n v="677.49"/>
    <n v="3.5455000000000001"/>
    <n v="23.791368649999999"/>
    <s v="Regular Air"/>
    <x v="0"/>
    <s v="Small Business"/>
    <x v="2"/>
    <x v="6"/>
    <s v="Small Box"/>
    <d v="2009-02-05T00:00:00"/>
  </r>
  <r>
    <n v="48961"/>
    <x v="265"/>
    <x v="1"/>
    <s v="Not Specified"/>
    <n v="24"/>
    <n v="21.694999999999997"/>
    <n v="520.67999999999995"/>
    <n v="16.87"/>
    <n v="537.54999999999995"/>
    <n v="3.5455000000000001"/>
    <n v="18.460709399999999"/>
    <s v="Regular Air"/>
    <x v="1"/>
    <s v="Small Business"/>
    <x v="2"/>
    <x v="5"/>
    <s v="Small Box"/>
    <d v="2009-07-23T00:00:00"/>
  </r>
  <r>
    <n v="30759"/>
    <x v="1121"/>
    <x v="4"/>
    <s v="Not Specified"/>
    <n v="2"/>
    <n v="32.395000000000003"/>
    <n v="64.790000000000006"/>
    <n v="7.87"/>
    <n v="72.660000000000011"/>
    <n v="4.7610000000000001"/>
    <n v="3.0846519000000008"/>
    <s v="Regular Air"/>
    <x v="3"/>
    <s v="Corporate"/>
    <x v="0"/>
    <x v="0"/>
    <s v="Small Box"/>
    <d v="2009-05-10T00:00:00"/>
  </r>
  <r>
    <n v="38564"/>
    <x v="618"/>
    <x v="6"/>
    <s v="Critical"/>
    <n v="37"/>
    <n v="257.23243243243246"/>
    <n v="9517.6"/>
    <n v="57"/>
    <n v="9574.6"/>
    <n v="4.7610000000000001"/>
    <n v="453.13293600000003"/>
    <s v="Delivery Truck"/>
    <x v="4"/>
    <s v="Home Office"/>
    <x v="0"/>
    <x v="3"/>
    <s v="Jumbo Drum"/>
    <d v="2009-11-05T00:00:00"/>
  </r>
  <r>
    <n v="54564"/>
    <x v="958"/>
    <x v="2"/>
    <s v="High"/>
    <n v="27"/>
    <n v="57.550666666666665"/>
    <n v="1553.8679999999999"/>
    <n v="5.92"/>
    <n v="1559.788"/>
    <n v="5.3265000000000002"/>
    <n v="82.766779020000001"/>
    <s v="Express Air"/>
    <x v="0"/>
    <s v="Corporate"/>
    <x v="1"/>
    <x v="1"/>
    <s v="Small Box"/>
    <d v="2010-12-08T00:00:00"/>
  </r>
  <r>
    <n v="42951"/>
    <x v="292"/>
    <x v="10"/>
    <s v="Critical"/>
    <n v="20"/>
    <n v="105.24955"/>
    <n v="2104.991"/>
    <n v="8.8000000000000007"/>
    <n v="2113.7910000000002"/>
    <n v="5.3265000000000002"/>
    <n v="112.12234561500001"/>
    <s v="Regular Air"/>
    <x v="4"/>
    <s v="Home Office"/>
    <x v="1"/>
    <x v="1"/>
    <s v="Small Box"/>
    <d v="2012-09-18T00:00:00"/>
  </r>
  <r>
    <n v="58947"/>
    <x v="831"/>
    <x v="10"/>
    <s v="Not Specified"/>
    <n v="48"/>
    <n v="8.5447916666666668"/>
    <n v="410.15"/>
    <n v="2.87"/>
    <n v="413.02"/>
    <n v="3.5455000000000001"/>
    <n v="14.54186825"/>
    <s v="Regular Air"/>
    <x v="8"/>
    <s v="Home Office"/>
    <x v="2"/>
    <x v="5"/>
    <s v="Wrap Bag"/>
    <d v="2011-09-26T00:00:00"/>
  </r>
  <r>
    <n v="54595"/>
    <x v="1122"/>
    <x v="11"/>
    <s v="Medium"/>
    <n v="41"/>
    <n v="128.26682926829267"/>
    <n v="5258.94"/>
    <n v="30"/>
    <n v="5288.94"/>
    <n v="4.7610000000000001"/>
    <n v="250.37813339999997"/>
    <s v="Delivery Truck"/>
    <x v="1"/>
    <s v="Small Business"/>
    <x v="0"/>
    <x v="3"/>
    <s v="Jumbo Drum"/>
    <d v="2009-05-01T00:00:00"/>
  </r>
  <r>
    <n v="19584"/>
    <x v="656"/>
    <x v="11"/>
    <s v="Critical"/>
    <n v="6"/>
    <n v="2422.6333333333332"/>
    <n v="14535.8"/>
    <n v="29.7"/>
    <n v="14565.5"/>
    <n v="5.3265000000000002"/>
    <n v="774.24938699999996"/>
    <s v="Delivery Truck"/>
    <x v="1"/>
    <s v="Corporate"/>
    <x v="1"/>
    <x v="11"/>
    <s v="Jumbo Drum"/>
    <d v="2009-04-17T00:00:00"/>
  </r>
  <r>
    <n v="6182"/>
    <x v="150"/>
    <x v="1"/>
    <s v="Low"/>
    <n v="18"/>
    <n v="7.2399999999999993"/>
    <n v="130.32"/>
    <n v="7.86"/>
    <n v="138.18"/>
    <n v="3.5455000000000001"/>
    <n v="4.6204955999999999"/>
    <s v="Express Air"/>
    <x v="11"/>
    <s v="Corporate"/>
    <x v="2"/>
    <x v="5"/>
    <s v="Small Box"/>
    <d v="2012-07-25T00:00:00"/>
  </r>
  <r>
    <n v="43906"/>
    <x v="723"/>
    <x v="9"/>
    <s v="High"/>
    <n v="50"/>
    <n v="72.0214"/>
    <n v="3601.07"/>
    <n v="14.52"/>
    <n v="3615.59"/>
    <n v="5.3265000000000002"/>
    <n v="191.81099355000003"/>
    <s v="Regular Air"/>
    <x v="8"/>
    <s v="Corporate"/>
    <x v="1"/>
    <x v="4"/>
    <s v="Small Box"/>
    <d v="2012-02-09T00:00:00"/>
  </r>
  <r>
    <n v="43590"/>
    <x v="893"/>
    <x v="10"/>
    <s v="Critical"/>
    <n v="24"/>
    <n v="129.94166666666666"/>
    <n v="3118.6"/>
    <n v="12.65"/>
    <n v="3131.25"/>
    <n v="4.7610000000000001"/>
    <n v="148.47654599999998"/>
    <s v="Express Air"/>
    <x v="1"/>
    <s v="Home Office"/>
    <x v="0"/>
    <x v="3"/>
    <s v="Medium Box"/>
    <d v="2009-09-12T00:00:00"/>
  </r>
  <r>
    <n v="24546"/>
    <x v="1123"/>
    <x v="0"/>
    <s v="Critical"/>
    <n v="7"/>
    <n v="11.654285714285715"/>
    <n v="81.58"/>
    <n v="3.37"/>
    <n v="84.95"/>
    <n v="3.5455000000000001"/>
    <n v="2.8924189"/>
    <s v="Regular Air"/>
    <x v="1"/>
    <s v="Home Office"/>
    <x v="2"/>
    <x v="7"/>
    <s v="Small Pack"/>
    <d v="2012-03-27T00:00:00"/>
  </r>
  <r>
    <n v="18753"/>
    <x v="130"/>
    <x v="1"/>
    <s v="Medium"/>
    <n v="33"/>
    <n v="163.46666666666667"/>
    <n v="5394.4"/>
    <n v="30"/>
    <n v="5424.4"/>
    <n v="4.7610000000000001"/>
    <n v="256.827384"/>
    <s v="Delivery Truck"/>
    <x v="1"/>
    <s v="Corporate"/>
    <x v="0"/>
    <x v="3"/>
    <s v="Jumbo Drum"/>
    <d v="2009-08-02T00:00:00"/>
  </r>
  <r>
    <n v="2817"/>
    <x v="923"/>
    <x v="11"/>
    <s v="Medium"/>
    <n v="40"/>
    <n v="38.996499999999997"/>
    <n v="1559.86"/>
    <n v="3.04"/>
    <n v="1562.8999999999999"/>
    <n v="4.7610000000000001"/>
    <n v="74.264934600000004"/>
    <s v="Regular Air"/>
    <x v="6"/>
    <s v="Home Office"/>
    <x v="0"/>
    <x v="0"/>
    <s v="Wrap Bag"/>
    <d v="2009-04-20T00:00:00"/>
  </r>
  <r>
    <n v="27780"/>
    <x v="1036"/>
    <x v="7"/>
    <s v="Critical"/>
    <n v="39"/>
    <n v="43.034358974358973"/>
    <n v="1678.34"/>
    <n v="1.99"/>
    <n v="1680.33"/>
    <n v="5.3265000000000002"/>
    <n v="89.396780100000001"/>
    <s v="Regular Air"/>
    <x v="5"/>
    <s v="Small Business"/>
    <x v="1"/>
    <x v="4"/>
    <s v="Small Pack"/>
    <d v="2012-10-21T00:00:00"/>
  </r>
  <r>
    <n v="38050"/>
    <x v="789"/>
    <x v="7"/>
    <s v="Not Specified"/>
    <n v="36"/>
    <n v="2.8947222222222222"/>
    <n v="104.21"/>
    <n v="0.7"/>
    <n v="104.91"/>
    <n v="3.5455000000000001"/>
    <n v="3.6947655499999996"/>
    <s v="Regular Air"/>
    <x v="6"/>
    <s v="Home Office"/>
    <x v="2"/>
    <x v="2"/>
    <s v="Wrap Bag"/>
    <d v="2010-10-28T00:00:00"/>
  </r>
  <r>
    <n v="16711"/>
    <x v="65"/>
    <x v="11"/>
    <s v="Not Specified"/>
    <n v="3"/>
    <n v="1.32"/>
    <n v="3.96"/>
    <n v="0.7"/>
    <n v="4.66"/>
    <n v="3.5455000000000001"/>
    <n v="0.14040179999999999"/>
    <s v="Regular Air"/>
    <x v="4"/>
    <s v="Small Business"/>
    <x v="2"/>
    <x v="14"/>
    <s v="Wrap Bag"/>
    <d v="2012-04-27T00:00:00"/>
  </r>
  <r>
    <n v="52999"/>
    <x v="65"/>
    <x v="11"/>
    <s v="Not Specified"/>
    <n v="7"/>
    <n v="6.3757142857142863"/>
    <n v="44.63"/>
    <n v="5.67"/>
    <n v="50.300000000000004"/>
    <n v="3.5455000000000001"/>
    <n v="1.5823566500000001"/>
    <s v="Regular Air"/>
    <x v="1"/>
    <s v="Home Office"/>
    <x v="2"/>
    <x v="5"/>
    <s v="Small Box"/>
    <d v="2012-04-25T00:00:00"/>
  </r>
  <r>
    <n v="35908"/>
    <x v="673"/>
    <x v="2"/>
    <s v="Not Specified"/>
    <n v="40"/>
    <n v="6.0045000000000002"/>
    <n v="240.18"/>
    <n v="7.64"/>
    <n v="247.82"/>
    <n v="3.5455000000000001"/>
    <n v="8.5155819000000008"/>
    <s v="Regular Air"/>
    <x v="1"/>
    <s v="Small Business"/>
    <x v="2"/>
    <x v="5"/>
    <s v="Small Box"/>
    <d v="2010-12-14T00:00:00"/>
  </r>
  <r>
    <n v="20193"/>
    <x v="1124"/>
    <x v="6"/>
    <s v="Medium"/>
    <n v="23"/>
    <n v="3.5704347826086957"/>
    <n v="82.12"/>
    <n v="6.83"/>
    <n v="88.95"/>
    <n v="3.5455000000000001"/>
    <n v="2.9115646000000002"/>
    <s v="Regular Air"/>
    <x v="5"/>
    <s v="Corporate"/>
    <x v="2"/>
    <x v="6"/>
    <s v="Small Box"/>
    <d v="2010-11-09T00:00:00"/>
  </r>
  <r>
    <n v="2562"/>
    <x v="255"/>
    <x v="1"/>
    <s v="Critical"/>
    <n v="17"/>
    <n v="48.304705882352941"/>
    <n v="821.18"/>
    <n v="5.81"/>
    <n v="826.9899999999999"/>
    <n v="3.5455000000000001"/>
    <n v="29.114936899999996"/>
    <s v="Express Air"/>
    <x v="3"/>
    <s v="Consumer"/>
    <x v="2"/>
    <x v="5"/>
    <s v="Small Box"/>
    <d v="2012-08-01T00:00:00"/>
  </r>
  <r>
    <n v="30375"/>
    <x v="460"/>
    <x v="4"/>
    <s v="Low"/>
    <n v="20"/>
    <n v="3.5725000000000002"/>
    <n v="71.45"/>
    <n v="6.27"/>
    <n v="77.72"/>
    <n v="3.5455000000000001"/>
    <n v="2.5332597500000005"/>
    <s v="Regular Air"/>
    <x v="6"/>
    <s v="Corporate"/>
    <x v="2"/>
    <x v="6"/>
    <s v="Small Box"/>
    <d v="2012-05-07T00:00:00"/>
  </r>
  <r>
    <n v="38017"/>
    <x v="145"/>
    <x v="1"/>
    <s v="Low"/>
    <n v="27"/>
    <n v="105.42077777777777"/>
    <n v="2846.3609999999999"/>
    <n v="7.69"/>
    <n v="2854.0509999999999"/>
    <n v="5.3265000000000002"/>
    <n v="151.611418665"/>
    <s v="Regular Air"/>
    <x v="0"/>
    <s v="Home Office"/>
    <x v="1"/>
    <x v="1"/>
    <s v="Small Box"/>
    <d v="2010-07-27T00:00:00"/>
  </r>
  <r>
    <n v="24544"/>
    <x v="259"/>
    <x v="3"/>
    <s v="High"/>
    <n v="31"/>
    <n v="147.9774193548387"/>
    <n v="4587.3"/>
    <n v="13.99"/>
    <n v="4601.29"/>
    <n v="5.3265000000000002"/>
    <n v="244.34253450000003"/>
    <s v="Express Air"/>
    <x v="8"/>
    <s v="Corporate"/>
    <x v="1"/>
    <x v="11"/>
    <s v="Medium Box"/>
    <d v="2009-01-27T00:00:00"/>
  </r>
  <r>
    <n v="2722"/>
    <x v="162"/>
    <x v="11"/>
    <s v="Low"/>
    <n v="46"/>
    <n v="41.207608695652176"/>
    <n v="1895.55"/>
    <n v="1.99"/>
    <n v="1897.54"/>
    <n v="5.3265000000000002"/>
    <n v="100.96647075000001"/>
    <s v="Regular Air"/>
    <x v="9"/>
    <s v="Consumer"/>
    <x v="1"/>
    <x v="4"/>
    <s v="Small Pack"/>
    <d v="2009-04-12T00:00:00"/>
  </r>
  <r>
    <n v="57477"/>
    <x v="477"/>
    <x v="10"/>
    <s v="High"/>
    <n v="45"/>
    <n v="68.589144444444443"/>
    <n v="3086.5115000000001"/>
    <n v="2.5"/>
    <n v="3089.0115000000001"/>
    <n v="5.3265000000000002"/>
    <n v="164.40303504750003"/>
    <s v="Regular Air"/>
    <x v="8"/>
    <s v="Home Office"/>
    <x v="1"/>
    <x v="1"/>
    <s v="Small Box"/>
    <d v="2010-09-27T00:00:00"/>
  </r>
  <r>
    <n v="22819"/>
    <x v="36"/>
    <x v="6"/>
    <s v="High"/>
    <n v="1"/>
    <n v="6.77"/>
    <n v="6.77"/>
    <n v="4.28"/>
    <n v="11.05"/>
    <n v="3.5455000000000001"/>
    <n v="0.24003035"/>
    <s v="Regular Air"/>
    <x v="10"/>
    <s v="Home Office"/>
    <x v="2"/>
    <x v="2"/>
    <s v="Wrap Bag"/>
    <d v="2012-11-12T00:00:00"/>
  </r>
  <r>
    <n v="56929"/>
    <x v="831"/>
    <x v="10"/>
    <s v="High"/>
    <n v="22"/>
    <n v="9.3581818181818175"/>
    <n v="205.88"/>
    <n v="1.99"/>
    <n v="207.87"/>
    <n v="5.3265000000000002"/>
    <n v="10.966198200000001"/>
    <s v="Regular Air"/>
    <x v="5"/>
    <s v="Home Office"/>
    <x v="1"/>
    <x v="4"/>
    <s v="Small Pack"/>
    <d v="2011-09-28T00:00:00"/>
  </r>
  <r>
    <n v="8868"/>
    <x v="959"/>
    <x v="3"/>
    <s v="Low"/>
    <n v="34"/>
    <n v="5.2938235294117648"/>
    <n v="179.99"/>
    <n v="5.74"/>
    <n v="185.73000000000002"/>
    <n v="3.5455000000000001"/>
    <n v="6.3815454500000008"/>
    <s v="Regular Air"/>
    <x v="3"/>
    <s v="Corporate"/>
    <x v="2"/>
    <x v="6"/>
    <s v="Small Box"/>
    <d v="2009-02-01T00:00:00"/>
  </r>
  <r>
    <n v="10048"/>
    <x v="838"/>
    <x v="4"/>
    <s v="Not Specified"/>
    <n v="21"/>
    <n v="3.7414285714285711"/>
    <n v="78.569999999999993"/>
    <n v="1.32"/>
    <n v="79.889999999999986"/>
    <n v="3.5455000000000001"/>
    <n v="2.7856993499999998"/>
    <s v="Regular Air"/>
    <x v="0"/>
    <s v="Corporate"/>
    <x v="2"/>
    <x v="7"/>
    <s v="Wrap Bag"/>
    <d v="2009-05-17T00:00:00"/>
  </r>
  <r>
    <n v="56580"/>
    <x v="967"/>
    <x v="8"/>
    <s v="Not Specified"/>
    <n v="44"/>
    <n v="21.597727272727273"/>
    <n v="950.3"/>
    <n v="53.03"/>
    <n v="1003.3299999999999"/>
    <n v="3.5455000000000001"/>
    <n v="33.6928865"/>
    <s v="Delivery Truck"/>
    <x v="1"/>
    <s v="Consumer"/>
    <x v="2"/>
    <x v="10"/>
    <s v="Jumbo Drum"/>
    <d v="2011-08-16T00:00:00"/>
  </r>
  <r>
    <n v="41286"/>
    <x v="292"/>
    <x v="10"/>
    <s v="Medium"/>
    <n v="40"/>
    <n v="6.5239999999999991"/>
    <n v="260.95999999999998"/>
    <n v="6.22"/>
    <n v="267.18"/>
    <n v="3.5455000000000001"/>
    <n v="9.2523368000000001"/>
    <s v="Regular Air"/>
    <x v="0"/>
    <s v="Home Office"/>
    <x v="2"/>
    <x v="5"/>
    <s v="Small Box"/>
    <d v="2012-09-17T00:00:00"/>
  </r>
  <r>
    <n v="59686"/>
    <x v="926"/>
    <x v="0"/>
    <s v="Low"/>
    <n v="41"/>
    <n v="5.9358536585365851"/>
    <n v="243.37"/>
    <n v="5.59"/>
    <n v="248.96"/>
    <n v="3.5455000000000001"/>
    <n v="8.6286833499999993"/>
    <s v="Regular Air"/>
    <x v="5"/>
    <s v="Corporate"/>
    <x v="2"/>
    <x v="6"/>
    <s v="Small Box"/>
    <d v="2011-03-13T00:00:00"/>
  </r>
  <r>
    <n v="33444"/>
    <x v="561"/>
    <x v="7"/>
    <s v="Medium"/>
    <n v="11"/>
    <n v="2.7736363636363639"/>
    <n v="30.51"/>
    <n v="2.4"/>
    <n v="32.910000000000004"/>
    <n v="3.5455000000000001"/>
    <n v="1.0817320500000001"/>
    <s v="Regular Air"/>
    <x v="2"/>
    <s v="Corporate"/>
    <x v="2"/>
    <x v="2"/>
    <s v="Wrap Bag"/>
    <d v="2012-10-07T00:00:00"/>
  </r>
  <r>
    <n v="20451"/>
    <x v="312"/>
    <x v="4"/>
    <s v="Critical"/>
    <n v="33"/>
    <n v="54.824545454545458"/>
    <n v="1809.21"/>
    <n v="5.08"/>
    <n v="1814.29"/>
    <n v="3.5455000000000001"/>
    <n v="64.145540550000007"/>
    <s v="Regular Air"/>
    <x v="1"/>
    <s v="Corporate"/>
    <x v="2"/>
    <x v="10"/>
    <s v="Small Box"/>
    <d v="2012-05-27T00:00:00"/>
  </r>
  <r>
    <n v="2055"/>
    <x v="1125"/>
    <x v="10"/>
    <s v="Critical"/>
    <n v="7"/>
    <n v="9.4871428571428567"/>
    <n v="66.41"/>
    <n v="8.2899999999999991"/>
    <n v="74.699999999999989"/>
    <n v="3.5455000000000001"/>
    <n v="2.3545665499999999"/>
    <s v="Regular Air"/>
    <x v="3"/>
    <s v="Small Business"/>
    <x v="2"/>
    <x v="12"/>
    <s v="Small Box"/>
    <d v="2010-09-05T00:00:00"/>
  </r>
  <r>
    <n v="54150"/>
    <x v="407"/>
    <x v="5"/>
    <s v="Critical"/>
    <n v="12"/>
    <n v="167.63629166666666"/>
    <n v="2011.6355000000001"/>
    <n v="3.99"/>
    <n v="2015.6255000000001"/>
    <n v="5.3265000000000002"/>
    <n v="107.14976490750001"/>
    <s v="Express Air"/>
    <x v="8"/>
    <s v="Corporate"/>
    <x v="1"/>
    <x v="1"/>
    <s v="Small Box"/>
    <d v="2011-06-22T00:00:00"/>
  </r>
  <r>
    <n v="4769"/>
    <x v="743"/>
    <x v="11"/>
    <s v="Not Specified"/>
    <n v="41"/>
    <n v="2.8634146341463418"/>
    <n v="117.4"/>
    <n v="0.5"/>
    <n v="117.9"/>
    <n v="3.5455000000000001"/>
    <n v="4.1624170000000005"/>
    <s v="Regular Air"/>
    <x v="4"/>
    <s v="Home Office"/>
    <x v="2"/>
    <x v="13"/>
    <s v="Small Box"/>
    <d v="2011-04-14T00:00:00"/>
  </r>
  <r>
    <n v="52256"/>
    <x v="1100"/>
    <x v="6"/>
    <s v="Not Specified"/>
    <n v="23"/>
    <n v="53.78060869565217"/>
    <n v="1236.954"/>
    <n v="4.2"/>
    <n v="1241.154"/>
    <n v="5.3265000000000002"/>
    <n v="65.88635481"/>
    <s v="Regular Air"/>
    <x v="1"/>
    <s v="Corporate"/>
    <x v="1"/>
    <x v="1"/>
    <s v="Small Box"/>
    <d v="2010-11-06T00:00:00"/>
  </r>
  <r>
    <n v="48643"/>
    <x v="470"/>
    <x v="7"/>
    <s v="Medium"/>
    <n v="50"/>
    <n v="57.927160000000001"/>
    <n v="2896.3580000000002"/>
    <n v="8.99"/>
    <n v="2905.348"/>
    <n v="5.3265000000000002"/>
    <n v="154.27450887000001"/>
    <s v="Regular Air"/>
    <x v="10"/>
    <s v="Home Office"/>
    <x v="1"/>
    <x v="1"/>
    <s v="Small Box"/>
    <d v="2012-10-20T00:00:00"/>
  </r>
  <r>
    <n v="51200"/>
    <x v="1107"/>
    <x v="6"/>
    <s v="Medium"/>
    <n v="29"/>
    <n v="55.78896551724138"/>
    <n v="1617.88"/>
    <n v="5.5"/>
    <n v="1623.38"/>
    <n v="5.3265000000000002"/>
    <n v="86.176378200000016"/>
    <s v="Regular Air"/>
    <x v="5"/>
    <s v="Small Business"/>
    <x v="1"/>
    <x v="4"/>
    <s v="Small Box"/>
    <d v="2011-11-21T00:00:00"/>
  </r>
  <r>
    <n v="44647"/>
    <x v="221"/>
    <x v="3"/>
    <s v="Low"/>
    <n v="47"/>
    <n v="494.46723404255317"/>
    <n v="23239.96"/>
    <n v="26"/>
    <n v="23265.96"/>
    <n v="4.7610000000000001"/>
    <n v="1106.4544956"/>
    <s v="Delivery Truck"/>
    <x v="4"/>
    <s v="Corporate"/>
    <x v="0"/>
    <x v="3"/>
    <s v="Jumbo Drum"/>
    <d v="2012-01-24T00:00:00"/>
  </r>
  <r>
    <n v="19430"/>
    <x v="426"/>
    <x v="6"/>
    <s v="Critical"/>
    <n v="39"/>
    <n v="172.88435897435897"/>
    <n v="6742.49"/>
    <n v="35"/>
    <n v="6777.49"/>
    <n v="3.5455000000000001"/>
    <n v="239.05498295000001"/>
    <s v="Regular Air"/>
    <x v="3"/>
    <s v="Corporate"/>
    <x v="2"/>
    <x v="10"/>
    <s v="Large Box"/>
    <d v="2010-11-15T00:00:00"/>
  </r>
  <r>
    <n v="2752"/>
    <x v="645"/>
    <x v="6"/>
    <s v="High"/>
    <n v="30"/>
    <n v="23.182333333333336"/>
    <n v="695.47"/>
    <n v="1.99"/>
    <n v="697.46"/>
    <n v="5.3265000000000002"/>
    <n v="37.044209550000005"/>
    <s v="Regular Air"/>
    <x v="1"/>
    <s v="Small Business"/>
    <x v="1"/>
    <x v="4"/>
    <s v="Small Pack"/>
    <d v="2010-11-20T00:00:00"/>
  </r>
  <r>
    <n v="16643"/>
    <x v="677"/>
    <x v="11"/>
    <s v="Low"/>
    <n v="40"/>
    <n v="7.8157499999999995"/>
    <n v="312.63"/>
    <n v="0.49"/>
    <n v="313.12"/>
    <n v="3.5455000000000001"/>
    <n v="11.084296650000001"/>
    <s v="Regular Air"/>
    <x v="3"/>
    <s v="Home Office"/>
    <x v="2"/>
    <x v="13"/>
    <s v="Small Box"/>
    <d v="2010-04-15T00:00:00"/>
  </r>
  <r>
    <n v="58308"/>
    <x v="429"/>
    <x v="4"/>
    <s v="Not Specified"/>
    <n v="20"/>
    <n v="31.164499999999997"/>
    <n v="623.29"/>
    <n v="5.5"/>
    <n v="628.79"/>
    <n v="5.3265000000000002"/>
    <n v="33.199541850000003"/>
    <s v="Regular Air"/>
    <x v="6"/>
    <s v="Corporate"/>
    <x v="1"/>
    <x v="4"/>
    <s v="Small Box"/>
    <d v="2010-05-22T00:00:00"/>
  </r>
  <r>
    <n v="11398"/>
    <x v="1126"/>
    <x v="8"/>
    <s v="High"/>
    <n v="26"/>
    <n v="3.1111538461538464"/>
    <n v="80.89"/>
    <n v="0.81"/>
    <n v="81.7"/>
    <n v="3.5455000000000001"/>
    <n v="2.8679549500000001"/>
    <s v="Regular Air"/>
    <x v="1"/>
    <s v="Home Office"/>
    <x v="2"/>
    <x v="2"/>
    <s v="Wrap Bag"/>
    <d v="2012-08-08T00:00:00"/>
  </r>
  <r>
    <n v="18754"/>
    <x v="29"/>
    <x v="10"/>
    <s v="Not Specified"/>
    <n v="8"/>
    <n v="152.20249999999999"/>
    <n v="1217.6199999999999"/>
    <n v="36.090000000000003"/>
    <n v="1253.7099999999998"/>
    <n v="4.7610000000000001"/>
    <n v="57.970888199999997"/>
    <s v="Delivery Truck"/>
    <x v="9"/>
    <s v="Small Business"/>
    <x v="0"/>
    <x v="15"/>
    <s v="Jumbo Box"/>
    <d v="2009-09-27T00:00:00"/>
  </r>
  <r>
    <n v="42308"/>
    <x v="637"/>
    <x v="5"/>
    <s v="Medium"/>
    <n v="16"/>
    <n v="4.9987500000000002"/>
    <n v="79.98"/>
    <n v="7.1"/>
    <n v="87.08"/>
    <n v="4.7610000000000001"/>
    <n v="3.8078478000000002"/>
    <s v="Regular Air"/>
    <x v="1"/>
    <s v="Small Business"/>
    <x v="0"/>
    <x v="0"/>
    <s v="Small Box"/>
    <d v="2009-06-15T00:00:00"/>
  </r>
  <r>
    <n v="43940"/>
    <x v="888"/>
    <x v="9"/>
    <s v="Critical"/>
    <n v="12"/>
    <n v="161.68416666666667"/>
    <n v="1940.21"/>
    <n v="4.2"/>
    <n v="1944.41"/>
    <n v="5.3265000000000002"/>
    <n v="103.34528565000001"/>
    <s v="Regular Air"/>
    <x v="4"/>
    <s v="Consumer"/>
    <x v="1"/>
    <x v="1"/>
    <s v="Small Box"/>
    <d v="2010-02-22T00:00:00"/>
  </r>
  <r>
    <n v="57159"/>
    <x v="525"/>
    <x v="9"/>
    <s v="Critical"/>
    <n v="42"/>
    <n v="10.957142857142857"/>
    <n v="460.2"/>
    <n v="11.59"/>
    <n v="471.78999999999996"/>
    <n v="3.5455000000000001"/>
    <n v="16.316390999999999"/>
    <s v="Regular Air"/>
    <x v="8"/>
    <s v="Corporate"/>
    <x v="2"/>
    <x v="5"/>
    <s v="Small Box"/>
    <d v="2010-02-12T00:00:00"/>
  </r>
  <r>
    <n v="33350"/>
    <x v="265"/>
    <x v="1"/>
    <s v="Not Specified"/>
    <n v="1"/>
    <n v="1786.04"/>
    <n v="1786.04"/>
    <n v="19.989999999999998"/>
    <n v="1806.03"/>
    <n v="3.5455000000000001"/>
    <n v="63.3240482"/>
    <s v="Regular Air"/>
    <x v="6"/>
    <s v="Home Office"/>
    <x v="2"/>
    <x v="6"/>
    <s v="Small Box"/>
    <d v="2009-07-21T00:00:00"/>
  </r>
  <r>
    <n v="33793"/>
    <x v="362"/>
    <x v="5"/>
    <s v="Critical"/>
    <n v="17"/>
    <n v="15.739999999999998"/>
    <n v="267.58"/>
    <n v="15.09"/>
    <n v="282.66999999999996"/>
    <n v="3.5455000000000001"/>
    <n v="9.4870488999999996"/>
    <s v="Regular Air"/>
    <x v="6"/>
    <s v="Home Office"/>
    <x v="2"/>
    <x v="6"/>
    <s v="Small Box"/>
    <d v="2012-06-28T00:00:00"/>
  </r>
  <r>
    <n v="7751"/>
    <x v="1127"/>
    <x v="2"/>
    <s v="Not Specified"/>
    <n v="45"/>
    <n v="101.06444444444443"/>
    <n v="4547.8999999999996"/>
    <n v="58.2"/>
    <n v="4606.0999999999995"/>
    <n v="4.7610000000000001"/>
    <n v="216.52551899999997"/>
    <s v="Delivery Truck"/>
    <x v="9"/>
    <s v="Corporate"/>
    <x v="0"/>
    <x v="3"/>
    <s v="Jumbo Drum"/>
    <d v="2012-12-24T00:00:00"/>
  </r>
  <r>
    <n v="23235"/>
    <x v="403"/>
    <x v="1"/>
    <s v="High"/>
    <n v="6"/>
    <n v="2.9049999999999998"/>
    <n v="17.43"/>
    <n v="0.5"/>
    <n v="17.93"/>
    <n v="4.7610000000000001"/>
    <n v="0.82984229999999992"/>
    <s v="Regular Air"/>
    <x v="3"/>
    <s v="Home Office"/>
    <x v="0"/>
    <x v="9"/>
    <s v="Jumbo Box"/>
    <d v="2011-07-07T00:00:00"/>
  </r>
  <r>
    <n v="3908"/>
    <x v="72"/>
    <x v="0"/>
    <s v="Medium"/>
    <n v="8"/>
    <n v="102.5355"/>
    <n v="820.28399999999999"/>
    <n v="2.5"/>
    <n v="822.78399999999999"/>
    <n v="5.3265000000000002"/>
    <n v="43.692427260000002"/>
    <s v="Regular Air"/>
    <x v="11"/>
    <s v="Corporate"/>
    <x v="1"/>
    <x v="1"/>
    <s v="Small Box"/>
    <d v="2010-03-08T00:00:00"/>
  </r>
  <r>
    <n v="10439"/>
    <x v="287"/>
    <x v="0"/>
    <s v="Not Specified"/>
    <n v="41"/>
    <n v="20.076341463414636"/>
    <n v="823.13"/>
    <n v="1.49"/>
    <n v="824.62"/>
    <n v="3.5455000000000001"/>
    <n v="29.184074150000001"/>
    <s v="Regular Air"/>
    <x v="5"/>
    <s v="Consumer"/>
    <x v="2"/>
    <x v="6"/>
    <s v="Small Box"/>
    <d v="2012-03-30T00:00:00"/>
  </r>
  <r>
    <n v="13540"/>
    <x v="62"/>
    <x v="4"/>
    <s v="High"/>
    <n v="31"/>
    <n v="8.3738709677419347"/>
    <n v="259.58999999999997"/>
    <n v="1.99"/>
    <n v="261.58"/>
    <n v="5.3265000000000002"/>
    <n v="13.827061349999999"/>
    <s v="Regular Air"/>
    <x v="8"/>
    <s v="Consumer"/>
    <x v="1"/>
    <x v="4"/>
    <s v="Small Pack"/>
    <d v="2010-05-23T00:00:00"/>
  </r>
  <r>
    <n v="59906"/>
    <x v="1075"/>
    <x v="4"/>
    <s v="High"/>
    <n v="32"/>
    <n v="8.9037500000000005"/>
    <n v="284.92"/>
    <n v="2.15"/>
    <n v="287.07"/>
    <n v="3.5455000000000001"/>
    <n v="10.101838600000001"/>
    <s v="Regular Air"/>
    <x v="1"/>
    <s v="Home Office"/>
    <x v="2"/>
    <x v="5"/>
    <s v="Wrap Bag"/>
    <d v="2010-05-22T00:00:00"/>
  </r>
  <r>
    <n v="2688"/>
    <x v="360"/>
    <x v="3"/>
    <s v="High"/>
    <n v="31"/>
    <n v="67.097903225806448"/>
    <n v="2080.0349999999999"/>
    <n v="1.25"/>
    <n v="2081.2849999999999"/>
    <n v="5.3265000000000002"/>
    <n v="110.79306427499999"/>
    <s v="Regular Air"/>
    <x v="8"/>
    <s v="Small Business"/>
    <x v="1"/>
    <x v="1"/>
    <s v="Small Pack"/>
    <d v="2012-01-24T00:00:00"/>
  </r>
  <r>
    <n v="57280"/>
    <x v="1128"/>
    <x v="3"/>
    <s v="Medium"/>
    <n v="44"/>
    <n v="6.8147727272727279"/>
    <n v="299.85000000000002"/>
    <n v="10.050000000000001"/>
    <n v="309.90000000000003"/>
    <n v="3.5455000000000001"/>
    <n v="10.631181750000001"/>
    <s v="Express Air"/>
    <x v="6"/>
    <s v="Corporate"/>
    <x v="2"/>
    <x v="5"/>
    <s v="Small Box"/>
    <d v="2012-02-01T00:00:00"/>
  </r>
  <r>
    <n v="26758"/>
    <x v="1129"/>
    <x v="4"/>
    <s v="Not Specified"/>
    <n v="46"/>
    <n v="76.502608695652171"/>
    <n v="3519.12"/>
    <n v="4"/>
    <n v="3523.12"/>
    <n v="5.3265000000000002"/>
    <n v="187.44592680000002"/>
    <s v="Express Air"/>
    <x v="6"/>
    <s v="Home Office"/>
    <x v="1"/>
    <x v="4"/>
    <s v="Small Box"/>
    <d v="2009-05-25T00:00:00"/>
  </r>
  <r>
    <n v="37893"/>
    <x v="1130"/>
    <x v="6"/>
    <s v="Not Specified"/>
    <n v="14"/>
    <n v="31.198571428571427"/>
    <n v="436.78"/>
    <n v="5.5"/>
    <n v="442.28"/>
    <n v="5.3265000000000002"/>
    <n v="23.265086700000001"/>
    <s v="Regular Air"/>
    <x v="4"/>
    <s v="Corporate"/>
    <x v="1"/>
    <x v="4"/>
    <s v="Small Box"/>
    <d v="2011-11-25T00:00:00"/>
  </r>
  <r>
    <n v="6592"/>
    <x v="494"/>
    <x v="2"/>
    <s v="Low"/>
    <n v="33"/>
    <n v="49.124242424242425"/>
    <n v="1621.1"/>
    <n v="35"/>
    <n v="1656.1"/>
    <n v="3.5455000000000001"/>
    <n v="57.476100500000001"/>
    <s v="Express Air"/>
    <x v="1"/>
    <s v="Consumer"/>
    <x v="2"/>
    <x v="10"/>
    <s v="Large Box"/>
    <d v="2009-12-03T00:00:00"/>
  </r>
  <r>
    <n v="34599"/>
    <x v="478"/>
    <x v="0"/>
    <s v="Low"/>
    <n v="26"/>
    <n v="7.3673076923076923"/>
    <n v="191.55"/>
    <n v="3.68"/>
    <n v="195.23000000000002"/>
    <n v="4.7610000000000001"/>
    <n v="9.1196955000000006"/>
    <s v="Regular Air"/>
    <x v="0"/>
    <s v="Small Business"/>
    <x v="0"/>
    <x v="0"/>
    <s v="Wrap Bag"/>
    <d v="2010-03-07T00:00:00"/>
  </r>
  <r>
    <n v="51271"/>
    <x v="1011"/>
    <x v="7"/>
    <s v="High"/>
    <n v="31"/>
    <n v="128.04612903225805"/>
    <n v="3969.43"/>
    <n v="36.090000000000003"/>
    <n v="4005.52"/>
    <n v="4.7610000000000001"/>
    <n v="188.98456229999999"/>
    <s v="Delivery Truck"/>
    <x v="5"/>
    <s v="Consumer"/>
    <x v="0"/>
    <x v="15"/>
    <s v="Jumbo Box"/>
    <d v="2010-10-27T00:00:00"/>
  </r>
  <r>
    <n v="9637"/>
    <x v="997"/>
    <x v="3"/>
    <s v="Low"/>
    <n v="12"/>
    <n v="10.313333333333334"/>
    <n v="123.76"/>
    <n v="2.27"/>
    <n v="126.03"/>
    <n v="3.5455000000000001"/>
    <n v="4.3879108000000002"/>
    <s v="Regular Air"/>
    <x v="6"/>
    <s v="Corporate"/>
    <x v="2"/>
    <x v="5"/>
    <s v="Wrap Bag"/>
    <d v="2009-01-07T00:00:00"/>
  </r>
  <r>
    <n v="42918"/>
    <x v="1071"/>
    <x v="4"/>
    <s v="High"/>
    <n v="46"/>
    <n v="14.092608695652174"/>
    <n v="648.26"/>
    <n v="7.27"/>
    <n v="655.53"/>
    <n v="3.5455000000000001"/>
    <n v="22.984058300000001"/>
    <s v="Regular Air"/>
    <x v="7"/>
    <s v="Corporate"/>
    <x v="2"/>
    <x v="6"/>
    <s v="Small Box"/>
    <d v="2011-05-24T00:00:00"/>
  </r>
  <r>
    <n v="19716"/>
    <x v="356"/>
    <x v="10"/>
    <s v="Low"/>
    <n v="5"/>
    <n v="123.22110000000001"/>
    <n v="616.10550000000001"/>
    <n v="4.2"/>
    <n v="620.30550000000005"/>
    <n v="5.3265000000000002"/>
    <n v="32.816859457500001"/>
    <s v="Regular Air"/>
    <x v="1"/>
    <s v="Home Office"/>
    <x v="1"/>
    <x v="1"/>
    <s v="Small Box"/>
    <d v="2009-10-06T00:00:00"/>
  </r>
  <r>
    <n v="43745"/>
    <x v="1131"/>
    <x v="6"/>
    <s v="Low"/>
    <n v="32"/>
    <n v="39.075828125000001"/>
    <n v="1250.4265"/>
    <n v="2.5"/>
    <n v="1252.9265"/>
    <n v="5.3265000000000002"/>
    <n v="66.6039675225"/>
    <s v="Regular Air"/>
    <x v="4"/>
    <s v="Corporate"/>
    <x v="1"/>
    <x v="1"/>
    <s v="Small Box"/>
    <d v="2010-11-01T00:00:00"/>
  </r>
  <r>
    <n v="16197"/>
    <x v="843"/>
    <x v="7"/>
    <s v="Critical"/>
    <n v="19"/>
    <n v="5.4568421052631582"/>
    <n v="103.68"/>
    <n v="5.85"/>
    <n v="109.53"/>
    <n v="3.5455000000000001"/>
    <n v="3.6759743999999999"/>
    <s v="Regular Air"/>
    <x v="10"/>
    <s v="Consumer"/>
    <x v="2"/>
    <x v="5"/>
    <s v="Small Box"/>
    <d v="2012-10-27T00:00:00"/>
  </r>
  <r>
    <n v="1253"/>
    <x v="1002"/>
    <x v="3"/>
    <s v="Critical"/>
    <n v="15"/>
    <n v="32.955999999999996"/>
    <n v="494.34"/>
    <n v="6.72"/>
    <n v="501.06"/>
    <n v="3.5455000000000001"/>
    <n v="17.526824699999999"/>
    <s v="Regular Air"/>
    <x v="8"/>
    <s v="Consumer"/>
    <x v="2"/>
    <x v="10"/>
    <s v="Small Box"/>
    <d v="2010-01-25T00:00:00"/>
  </r>
  <r>
    <n v="39909"/>
    <x v="1115"/>
    <x v="9"/>
    <s v="Low"/>
    <n v="50"/>
    <n v="155.57515999999998"/>
    <n v="7778.7579999999998"/>
    <n v="4.99"/>
    <n v="7783.7479999999996"/>
    <n v="5.3265000000000002"/>
    <n v="414.33554487000004"/>
    <s v="Regular Air"/>
    <x v="1"/>
    <s v="Home Office"/>
    <x v="1"/>
    <x v="1"/>
    <s v="Small Box"/>
    <d v="2011-03-04T00:00:00"/>
  </r>
  <r>
    <n v="44037"/>
    <x v="915"/>
    <x v="5"/>
    <s v="High"/>
    <n v="39"/>
    <n v="21.424358974358974"/>
    <n v="835.55"/>
    <n v="5.08"/>
    <n v="840.63"/>
    <n v="4.7610000000000001"/>
    <n v="39.780535499999999"/>
    <s v="Regular Air"/>
    <x v="7"/>
    <s v="Consumer"/>
    <x v="0"/>
    <x v="0"/>
    <s v="Small Pack"/>
    <d v="2012-06-30T00:00:00"/>
  </r>
  <r>
    <n v="39876"/>
    <x v="181"/>
    <x v="11"/>
    <s v="High"/>
    <n v="46"/>
    <n v="19.056304347826089"/>
    <n v="876.59"/>
    <n v="5.23"/>
    <n v="881.82"/>
    <n v="3.5455000000000001"/>
    <n v="31.079498450000003"/>
    <s v="Regular Air"/>
    <x v="8"/>
    <s v="Consumer"/>
    <x v="2"/>
    <x v="6"/>
    <s v="Small Box"/>
    <d v="2012-04-15T00:00:00"/>
  </r>
  <r>
    <n v="9350"/>
    <x v="931"/>
    <x v="7"/>
    <s v="Critical"/>
    <n v="2"/>
    <n v="168.8"/>
    <n v="337.6"/>
    <n v="19.989999999999998"/>
    <n v="357.59000000000003"/>
    <n v="4.7610000000000001"/>
    <n v="16.073136000000002"/>
    <s v="Regular Air"/>
    <x v="1"/>
    <s v="Corporate"/>
    <x v="0"/>
    <x v="0"/>
    <s v="Medium Box"/>
    <d v="2012-11-02T00:00:00"/>
  </r>
  <r>
    <n v="3810"/>
    <x v="292"/>
    <x v="10"/>
    <s v="Critical"/>
    <n v="40"/>
    <n v="5.5465"/>
    <n v="221.86"/>
    <n v="49"/>
    <n v="270.86"/>
    <n v="3.5455000000000001"/>
    <n v="7.8660463000000007"/>
    <s v="Regular Air"/>
    <x v="8"/>
    <s v="Corporate"/>
    <x v="2"/>
    <x v="16"/>
    <s v="Large Box"/>
    <d v="2012-09-18T00:00:00"/>
  </r>
  <r>
    <n v="38950"/>
    <x v="1132"/>
    <x v="1"/>
    <s v="Not Specified"/>
    <n v="30"/>
    <n v="9.6150000000000002"/>
    <n v="288.45"/>
    <n v="3.98"/>
    <n v="292.43"/>
    <n v="3.5455000000000001"/>
    <n v="10.226994749999999"/>
    <s v="Regular Air"/>
    <x v="10"/>
    <s v="Small Business"/>
    <x v="2"/>
    <x v="7"/>
    <s v="Small Pack"/>
    <d v="2011-07-05T00:00:00"/>
  </r>
  <r>
    <n v="15270"/>
    <x v="939"/>
    <x v="3"/>
    <s v="Not Specified"/>
    <n v="36"/>
    <n v="7.1641666666666675"/>
    <n v="257.91000000000003"/>
    <n v="1.6"/>
    <n v="259.51000000000005"/>
    <n v="3.5455000000000001"/>
    <n v="9.144199050000001"/>
    <s v="Regular Air"/>
    <x v="8"/>
    <s v="Corporate"/>
    <x v="2"/>
    <x v="5"/>
    <s v="Wrap Bag"/>
    <d v="2009-02-02T00:00:00"/>
  </r>
  <r>
    <n v="11969"/>
    <x v="87"/>
    <x v="3"/>
    <s v="Not Specified"/>
    <n v="16"/>
    <n v="105.31"/>
    <n v="1684.96"/>
    <n v="35"/>
    <n v="1719.96"/>
    <n v="3.5455000000000001"/>
    <n v="59.740256800000004"/>
    <s v="Regular Air"/>
    <x v="9"/>
    <s v="Consumer"/>
    <x v="2"/>
    <x v="10"/>
    <s v="Large Box"/>
    <d v="2012-01-20T00:00:00"/>
  </r>
  <r>
    <n v="18465"/>
    <x v="75"/>
    <x v="11"/>
    <s v="High"/>
    <n v="12"/>
    <n v="68.019166666666663"/>
    <n v="816.23"/>
    <n v="35"/>
    <n v="851.23"/>
    <n v="3.5455000000000001"/>
    <n v="28.939434650000003"/>
    <s v="Regular Air"/>
    <x v="1"/>
    <s v="Small Business"/>
    <x v="2"/>
    <x v="10"/>
    <s v="Large Box"/>
    <d v="2010-04-17T00:00:00"/>
  </r>
  <r>
    <n v="35300"/>
    <x v="701"/>
    <x v="0"/>
    <s v="Medium"/>
    <n v="13"/>
    <n v="9.1561538461538454"/>
    <n v="119.03"/>
    <n v="2.0099999999999998"/>
    <n v="121.04"/>
    <n v="3.5455000000000001"/>
    <n v="4.22020865"/>
    <s v="Regular Air"/>
    <x v="7"/>
    <s v="Corporate"/>
    <x v="2"/>
    <x v="5"/>
    <s v="Wrap Bag"/>
    <d v="2010-03-03T00:00:00"/>
  </r>
  <r>
    <n v="24865"/>
    <x v="1024"/>
    <x v="0"/>
    <s v="High"/>
    <n v="46"/>
    <n v="3.8093478260869564"/>
    <n v="175.23"/>
    <n v="2.5"/>
    <n v="177.73"/>
    <n v="3.5455000000000001"/>
    <n v="6.2127796499999999"/>
    <s v="Regular Air"/>
    <x v="8"/>
    <s v="Consumer"/>
    <x v="2"/>
    <x v="12"/>
    <s v="Small Box"/>
    <d v="2012-03-20T00:00:00"/>
  </r>
  <r>
    <n v="15399"/>
    <x v="538"/>
    <x v="4"/>
    <s v="Critical"/>
    <n v="46"/>
    <n v="54.6633152173913"/>
    <n v="2514.5124999999998"/>
    <n v="4.99"/>
    <n v="2519.5024999999996"/>
    <n v="5.3265000000000002"/>
    <n v="133.93550831249999"/>
    <s v="Express Air"/>
    <x v="9"/>
    <s v="Small Business"/>
    <x v="1"/>
    <x v="1"/>
    <s v="Small Box"/>
    <d v="2012-05-14T00:00:00"/>
  </r>
  <r>
    <n v="36484"/>
    <x v="835"/>
    <x v="3"/>
    <s v="Critical"/>
    <n v="41"/>
    <n v="58.062670731707321"/>
    <n v="2380.5695000000001"/>
    <n v="3.9"/>
    <n v="2384.4695000000002"/>
    <n v="5.3265000000000002"/>
    <n v="126.80103441750002"/>
    <s v="Express Air"/>
    <x v="1"/>
    <s v="Corporate"/>
    <x v="1"/>
    <x v="1"/>
    <s v="Small Box"/>
    <d v="2012-01-29T00:00:00"/>
  </r>
  <r>
    <n v="18085"/>
    <x v="1133"/>
    <x v="10"/>
    <s v="High"/>
    <n v="33"/>
    <n v="162.21013636363637"/>
    <n v="5352.9345000000003"/>
    <n v="4.2"/>
    <n v="5357.1345000000001"/>
    <n v="5.3265000000000002"/>
    <n v="285.12405614250002"/>
    <s v="Regular Air"/>
    <x v="1"/>
    <s v="Corporate"/>
    <x v="1"/>
    <x v="1"/>
    <s v="Small Box"/>
    <d v="2011-09-26T00:00:00"/>
  </r>
  <r>
    <n v="36803"/>
    <x v="680"/>
    <x v="8"/>
    <s v="Not Specified"/>
    <n v="2"/>
    <n v="51.552500000000002"/>
    <n v="103.105"/>
    <n v="2.5"/>
    <n v="105.605"/>
    <n v="5.3265000000000002"/>
    <n v="5.4918878250000001"/>
    <s v="Regular Air"/>
    <x v="0"/>
    <s v="Corporate"/>
    <x v="1"/>
    <x v="1"/>
    <s v="Small Box"/>
    <d v="2012-08-06T00:00:00"/>
  </r>
  <r>
    <n v="29218"/>
    <x v="496"/>
    <x v="4"/>
    <s v="Low"/>
    <n v="19"/>
    <n v="95.948421052631574"/>
    <n v="1823.02"/>
    <n v="39.61"/>
    <n v="1862.6299999999999"/>
    <n v="4.7610000000000001"/>
    <n v="86.793982200000016"/>
    <s v="Express Air"/>
    <x v="5"/>
    <s v="Home Office"/>
    <x v="0"/>
    <x v="0"/>
    <s v="Medium Box"/>
    <d v="2012-05-29T00:00:00"/>
  </r>
  <r>
    <n v="24003"/>
    <x v="321"/>
    <x v="7"/>
    <s v="Critical"/>
    <n v="9"/>
    <n v="1.3211111111111111"/>
    <n v="11.89"/>
    <n v="0.7"/>
    <n v="12.59"/>
    <n v="3.5455000000000001"/>
    <n v="0.42155995000000002"/>
    <s v="Regular Air"/>
    <x v="3"/>
    <s v="Corporate"/>
    <x v="2"/>
    <x v="14"/>
    <s v="Wrap Bag"/>
    <d v="2009-10-31T00:00:00"/>
  </r>
  <r>
    <n v="5921"/>
    <x v="679"/>
    <x v="11"/>
    <s v="Low"/>
    <n v="27"/>
    <n v="14.249629629629631"/>
    <n v="384.74"/>
    <n v="5.5"/>
    <n v="390.24"/>
    <n v="3.5455000000000001"/>
    <n v="13.640956700000002"/>
    <s v="Express Air"/>
    <x v="8"/>
    <s v="Corporate"/>
    <x v="2"/>
    <x v="10"/>
    <s v="Small Box"/>
    <d v="2009-04-13T00:00:00"/>
  </r>
  <r>
    <n v="17216"/>
    <x v="395"/>
    <x v="4"/>
    <s v="Medium"/>
    <n v="7"/>
    <n v="319.45142857142855"/>
    <n v="2236.16"/>
    <n v="58.95"/>
    <n v="2295.1099999999997"/>
    <n v="4.7610000000000001"/>
    <n v="106.46357759999999"/>
    <s v="Delivery Truck"/>
    <x v="4"/>
    <s v="Small Business"/>
    <x v="0"/>
    <x v="3"/>
    <s v="Jumbo Drum"/>
    <d v="2012-05-28T00:00:00"/>
  </r>
  <r>
    <n v="41026"/>
    <x v="91"/>
    <x v="11"/>
    <s v="Medium"/>
    <n v="19"/>
    <n v="3.1452631578947368"/>
    <n v="59.76"/>
    <n v="1.92"/>
    <n v="61.68"/>
    <n v="3.5455000000000001"/>
    <n v="2.1187907999999998"/>
    <s v="Express Air"/>
    <x v="1"/>
    <s v="Home Office"/>
    <x v="2"/>
    <x v="7"/>
    <s v="Wrap Bag"/>
    <d v="2011-04-19T00:00:00"/>
  </r>
  <r>
    <n v="14981"/>
    <x v="789"/>
    <x v="7"/>
    <s v="Medium"/>
    <n v="8"/>
    <n v="34.971249999999998"/>
    <n v="279.77"/>
    <n v="8.2200000000000006"/>
    <n v="287.99"/>
    <n v="3.5455000000000001"/>
    <n v="9.9192453500000006"/>
    <s v="Regular Air"/>
    <x v="3"/>
    <s v="Home Office"/>
    <x v="2"/>
    <x v="10"/>
    <s v="Small Box"/>
    <d v="2010-10-27T00:00:00"/>
  </r>
  <r>
    <n v="21639"/>
    <x v="1049"/>
    <x v="9"/>
    <s v="Not Specified"/>
    <n v="3"/>
    <n v="43.833333333333336"/>
    <n v="131.5"/>
    <n v="9.1999999999999993"/>
    <n v="140.69999999999999"/>
    <n v="4.7610000000000001"/>
    <n v="6.2607150000000003"/>
    <s v="Regular Air"/>
    <x v="3"/>
    <s v="Home Office"/>
    <x v="0"/>
    <x v="0"/>
    <s v="Wrap Bag"/>
    <d v="2011-02-03T00:00:00"/>
  </r>
  <r>
    <n v="5028"/>
    <x v="1134"/>
    <x v="11"/>
    <s v="High"/>
    <n v="10"/>
    <n v="7.9680000000000009"/>
    <n v="79.680000000000007"/>
    <n v="3.68"/>
    <n v="83.360000000000014"/>
    <n v="4.7610000000000001"/>
    <n v="3.7935648000000004"/>
    <s v="Regular Air"/>
    <x v="0"/>
    <s v="Corporate"/>
    <x v="0"/>
    <x v="0"/>
    <s v="Wrap Bag"/>
    <d v="2012-04-18T00:00:00"/>
  </r>
  <r>
    <n v="9922"/>
    <x v="503"/>
    <x v="11"/>
    <s v="Not Specified"/>
    <n v="26"/>
    <n v="41.38115384615385"/>
    <n v="1075.9100000000001"/>
    <n v="7.12"/>
    <n v="1083.03"/>
    <n v="5.3265000000000002"/>
    <n v="57.308346150000006"/>
    <s v="Regular Air"/>
    <x v="6"/>
    <s v="Consumer"/>
    <x v="1"/>
    <x v="4"/>
    <s v="Small Box"/>
    <d v="2011-04-04T00:00:00"/>
  </r>
  <r>
    <n v="35239"/>
    <x v="1135"/>
    <x v="6"/>
    <s v="Critical"/>
    <n v="38"/>
    <n v="59.417894736842108"/>
    <n v="2257.88"/>
    <n v="9.7100000000000009"/>
    <n v="2267.59"/>
    <n v="3.5455000000000001"/>
    <n v="80.053135400000016"/>
    <s v="Regular Air"/>
    <x v="0"/>
    <s v="Small Business"/>
    <x v="2"/>
    <x v="10"/>
    <s v="Small Box"/>
    <d v="2011-11-14T00:00:00"/>
  </r>
  <r>
    <n v="35104"/>
    <x v="943"/>
    <x v="11"/>
    <s v="High"/>
    <n v="1"/>
    <n v="36.31"/>
    <n v="36.31"/>
    <n v="5.5"/>
    <n v="41.81"/>
    <n v="5.3265000000000002"/>
    <n v="1.9340521500000003"/>
    <s v="Regular Air"/>
    <x v="1"/>
    <s v="Small Business"/>
    <x v="1"/>
    <x v="4"/>
    <s v="Small Box"/>
    <d v="2012-04-25T00:00:00"/>
  </r>
  <r>
    <n v="24544"/>
    <x v="259"/>
    <x v="3"/>
    <s v="High"/>
    <n v="15"/>
    <n v="26.913999999999998"/>
    <n v="403.71"/>
    <n v="14.36"/>
    <n v="418.07"/>
    <n v="4.7610000000000001"/>
    <n v="19.220633100000001"/>
    <s v="Delivery Truck"/>
    <x v="8"/>
    <s v="Corporate"/>
    <x v="0"/>
    <x v="3"/>
    <s v="Jumbo Drum"/>
    <d v="2009-01-27T00:00:00"/>
  </r>
  <r>
    <n v="46499"/>
    <x v="285"/>
    <x v="5"/>
    <s v="Critical"/>
    <n v="22"/>
    <n v="4.0890909090909089"/>
    <n v="89.96"/>
    <n v="6.89"/>
    <n v="96.85"/>
    <n v="3.5455000000000001"/>
    <n v="3.1895317999999997"/>
    <s v="Regular Air"/>
    <x v="0"/>
    <s v="Home Office"/>
    <x v="2"/>
    <x v="16"/>
    <s v="Small Box"/>
    <d v="2009-06-09T00:00:00"/>
  </r>
  <r>
    <n v="51462"/>
    <x v="407"/>
    <x v="5"/>
    <s v="Medium"/>
    <n v="15"/>
    <n v="27.858666666666668"/>
    <n v="417.88"/>
    <n v="8.99"/>
    <n v="426.87"/>
    <n v="3.5455000000000001"/>
    <n v="14.815935400000001"/>
    <s v="Express Air"/>
    <x v="9"/>
    <s v="Small Business"/>
    <x v="2"/>
    <x v="2"/>
    <s v="Small Pack"/>
    <d v="2011-06-24T00:00:00"/>
  </r>
  <r>
    <n v="26336"/>
    <x v="208"/>
    <x v="4"/>
    <s v="High"/>
    <n v="45"/>
    <n v="61.170666666666662"/>
    <n v="2752.68"/>
    <n v="12.78"/>
    <n v="2765.46"/>
    <n v="3.5455000000000001"/>
    <n v="97.596269399999997"/>
    <s v="Regular Air"/>
    <x v="3"/>
    <s v="Home Office"/>
    <x v="2"/>
    <x v="10"/>
    <s v="Small Box"/>
    <d v="2012-05-27T00:00:00"/>
  </r>
  <r>
    <n v="10982"/>
    <x v="550"/>
    <x v="2"/>
    <s v="Not Specified"/>
    <n v="29"/>
    <n v="18.561034482758622"/>
    <n v="538.27"/>
    <n v="1.49"/>
    <n v="539.76"/>
    <n v="3.5455000000000001"/>
    <n v="19.084362850000002"/>
    <s v="Regular Air"/>
    <x v="5"/>
    <s v="Home Office"/>
    <x v="2"/>
    <x v="6"/>
    <s v="Small Box"/>
    <d v="2012-12-11T00:00:00"/>
  </r>
  <r>
    <n v="51906"/>
    <x v="1136"/>
    <x v="10"/>
    <s v="High"/>
    <n v="24"/>
    <n v="8.5975000000000001"/>
    <n v="206.34"/>
    <n v="3.62"/>
    <n v="209.96"/>
    <n v="5.3265000000000002"/>
    <n v="10.990700100000002"/>
    <s v="Regular Air"/>
    <x v="0"/>
    <s v="Home Office"/>
    <x v="1"/>
    <x v="4"/>
    <s v="Small Pack"/>
    <d v="2011-09-02T00:00:00"/>
  </r>
  <r>
    <n v="13959"/>
    <x v="1137"/>
    <x v="11"/>
    <s v="Medium"/>
    <n v="47"/>
    <n v="4.860851063829787"/>
    <n v="228.46"/>
    <n v="0.5"/>
    <n v="228.96"/>
    <n v="3.5455000000000001"/>
    <n v="8.1000493000000002"/>
    <s v="Regular Air"/>
    <x v="5"/>
    <s v="Home Office"/>
    <x v="2"/>
    <x v="13"/>
    <s v="Small Box"/>
    <d v="2009-04-06T00:00:00"/>
  </r>
  <r>
    <n v="8802"/>
    <x v="1021"/>
    <x v="3"/>
    <s v="Medium"/>
    <n v="15"/>
    <n v="124.40799999999999"/>
    <n v="1866.12"/>
    <n v="24.49"/>
    <n v="1890.61"/>
    <n v="3.5455000000000001"/>
    <n v="66.163284599999997"/>
    <s v="Regular Air"/>
    <x v="6"/>
    <s v="Small Business"/>
    <x v="2"/>
    <x v="16"/>
    <s v="Large Box"/>
    <d v="2011-02-02T00:00:00"/>
  </r>
  <r>
    <n v="27456"/>
    <x v="465"/>
    <x v="11"/>
    <s v="Not Specified"/>
    <n v="29"/>
    <n v="327.34206896551723"/>
    <n v="9492.92"/>
    <n v="91.05"/>
    <n v="9583.9699999999993"/>
    <n v="3.5455000000000001"/>
    <n v="336.57147860000003"/>
    <s v="Delivery Truck"/>
    <x v="1"/>
    <s v="Home Office"/>
    <x v="2"/>
    <x v="16"/>
    <s v="Jumbo Drum"/>
    <d v="2009-04-11T00:00:00"/>
  </r>
  <r>
    <n v="18340"/>
    <x v="968"/>
    <x v="5"/>
    <s v="Medium"/>
    <n v="28"/>
    <n v="7.0789285714285715"/>
    <n v="198.21"/>
    <n v="10.050000000000001"/>
    <n v="208.26000000000002"/>
    <n v="3.5455000000000001"/>
    <n v="7.0275355499999996"/>
    <s v="Express Air"/>
    <x v="6"/>
    <s v="Consumer"/>
    <x v="2"/>
    <x v="5"/>
    <s v="Small Box"/>
    <d v="2011-06-18T00:00:00"/>
  </r>
  <r>
    <n v="38915"/>
    <x v="588"/>
    <x v="10"/>
    <s v="Medium"/>
    <n v="34"/>
    <n v="7.4588235294117649"/>
    <n v="253.6"/>
    <n v="4"/>
    <n v="257.60000000000002"/>
    <n v="4.7610000000000001"/>
    <n v="12.073896"/>
    <s v="Regular Air"/>
    <x v="1"/>
    <s v="Corporate"/>
    <x v="0"/>
    <x v="0"/>
    <s v="Wrap Bag"/>
    <d v="2009-09-19T00:00:00"/>
  </r>
  <r>
    <n v="33184"/>
    <x v="196"/>
    <x v="9"/>
    <s v="Not Specified"/>
    <n v="1"/>
    <n v="1754.29"/>
    <n v="1754.29"/>
    <n v="19.989999999999998"/>
    <n v="1774.28"/>
    <n v="3.5455000000000001"/>
    <n v="62.198351949999996"/>
    <s v="Regular Air"/>
    <x v="6"/>
    <s v="Small Business"/>
    <x v="2"/>
    <x v="6"/>
    <s v="Small Box"/>
    <d v="2012-02-15T00:00:00"/>
  </r>
  <r>
    <n v="27712"/>
    <x v="1138"/>
    <x v="0"/>
    <s v="Low"/>
    <n v="20"/>
    <n v="12.3315"/>
    <n v="246.63"/>
    <n v="4.8600000000000003"/>
    <n v="251.49"/>
    <n v="3.5455000000000001"/>
    <n v="8.7442666500000001"/>
    <s v="Regular Air"/>
    <x v="3"/>
    <s v="Corporate"/>
    <x v="2"/>
    <x v="5"/>
    <s v="Small Box"/>
    <d v="2010-03-11T00:00:00"/>
  </r>
  <r>
    <n v="26306"/>
    <x v="89"/>
    <x v="7"/>
    <s v="Low"/>
    <n v="39"/>
    <n v="198.09384615384616"/>
    <n v="7725.66"/>
    <n v="55.96"/>
    <n v="7781.62"/>
    <n v="4.7610000000000001"/>
    <n v="367.81867260000001"/>
    <s v="Delivery Truck"/>
    <x v="3"/>
    <s v="Corporate"/>
    <x v="0"/>
    <x v="15"/>
    <s v="Jumbo Box"/>
    <d v="2012-11-03T00:00:00"/>
  </r>
  <r>
    <n v="38690"/>
    <x v="1139"/>
    <x v="3"/>
    <s v="Low"/>
    <n v="28"/>
    <n v="24.910714285714285"/>
    <n v="697.5"/>
    <n v="6.3"/>
    <n v="703.8"/>
    <n v="5.3265000000000002"/>
    <n v="37.152337500000002"/>
    <s v="Regular Air"/>
    <x v="0"/>
    <s v="Corporate"/>
    <x v="1"/>
    <x v="11"/>
    <s v="Medium Box"/>
    <d v="2012-01-24T00:00:00"/>
  </r>
  <r>
    <n v="59845"/>
    <x v="37"/>
    <x v="2"/>
    <s v="Low"/>
    <n v="28"/>
    <n v="4.3050000000000006"/>
    <n v="120.54"/>
    <n v="2.2599999999999998"/>
    <n v="122.80000000000001"/>
    <n v="3.5455000000000001"/>
    <n v="4.2737457000000001"/>
    <s v="Regular Air"/>
    <x v="1"/>
    <s v="Consumer"/>
    <x v="2"/>
    <x v="5"/>
    <s v="Wrap Bag"/>
    <d v="2009-12-27T00:00:00"/>
  </r>
  <r>
    <n v="26631"/>
    <x v="1131"/>
    <x v="6"/>
    <s v="Critical"/>
    <n v="37"/>
    <n v="6.2608108108108107"/>
    <n v="231.65"/>
    <n v="10.39"/>
    <n v="242.04000000000002"/>
    <n v="3.5455000000000001"/>
    <n v="8.2131507500000005"/>
    <s v="Regular Air"/>
    <x v="3"/>
    <s v="Corporate"/>
    <x v="2"/>
    <x v="5"/>
    <s v="Small Box"/>
    <d v="2010-11-01T00:00:00"/>
  </r>
  <r>
    <n v="48385"/>
    <x v="689"/>
    <x v="10"/>
    <s v="Medium"/>
    <n v="16"/>
    <n v="5.5149999999999997"/>
    <n v="88.24"/>
    <n v="4.62"/>
    <n v="92.86"/>
    <n v="5.3265000000000002"/>
    <n v="4.7001036000000003"/>
    <s v="Regular Air"/>
    <x v="5"/>
    <s v="Small Business"/>
    <x v="1"/>
    <x v="4"/>
    <s v="Small Pack"/>
    <d v="2009-09-20T00:00:00"/>
  </r>
  <r>
    <n v="57059"/>
    <x v="754"/>
    <x v="5"/>
    <s v="Medium"/>
    <n v="25"/>
    <n v="98.221599999999995"/>
    <n v="2455.54"/>
    <n v="0.49"/>
    <n v="2456.0299999999997"/>
    <n v="3.5455000000000001"/>
    <n v="87.061170700000005"/>
    <s v="Regular Air"/>
    <x v="10"/>
    <s v="Corporate"/>
    <x v="2"/>
    <x v="13"/>
    <s v="Small Box"/>
    <d v="2011-06-03T00:00:00"/>
  </r>
  <r>
    <n v="9253"/>
    <x v="662"/>
    <x v="3"/>
    <s v="Critical"/>
    <n v="36"/>
    <n v="45.672777777777782"/>
    <n v="1644.22"/>
    <n v="6.77"/>
    <n v="1650.99"/>
    <n v="4.7610000000000001"/>
    <n v="78.281314200000011"/>
    <s v="Regular Air"/>
    <x v="4"/>
    <s v="Small Business"/>
    <x v="0"/>
    <x v="0"/>
    <s v="Small Box"/>
    <d v="2012-02-01T00:00:00"/>
  </r>
  <r>
    <n v="52837"/>
    <x v="1034"/>
    <x v="3"/>
    <s v="Critical"/>
    <n v="32"/>
    <n v="185.44968750000001"/>
    <n v="5934.39"/>
    <n v="19.989999999999998"/>
    <n v="5954.38"/>
    <n v="3.5455000000000001"/>
    <n v="210.40379745000001"/>
    <s v="Regular Air"/>
    <x v="4"/>
    <s v="Corporate"/>
    <x v="2"/>
    <x v="10"/>
    <s v="Small Box"/>
    <d v="2012-01-20T00:00:00"/>
  </r>
  <r>
    <n v="1444"/>
    <x v="327"/>
    <x v="2"/>
    <s v="Medium"/>
    <n v="32"/>
    <n v="678.66750000000002"/>
    <n v="21717.360000000001"/>
    <n v="24.49"/>
    <n v="21741.850000000002"/>
    <n v="5.3265000000000002"/>
    <n v="1156.7751804000002"/>
    <s v="Express Air"/>
    <x v="9"/>
    <s v="Home Office"/>
    <x v="1"/>
    <x v="8"/>
    <s v="Large Box"/>
    <d v="2009-12-07T00:00:00"/>
  </r>
  <r>
    <n v="10823"/>
    <x v="1061"/>
    <x v="5"/>
    <s v="Low"/>
    <n v="3"/>
    <n v="44.633333333333333"/>
    <n v="133.9"/>
    <n v="2.99"/>
    <n v="136.89000000000001"/>
    <n v="3.5455000000000001"/>
    <n v="4.7474245000000002"/>
    <s v="Regular Air"/>
    <x v="4"/>
    <s v="Home Office"/>
    <x v="2"/>
    <x v="6"/>
    <s v="Small Box"/>
    <d v="2012-06-12T00:00:00"/>
  </r>
  <r>
    <n v="50337"/>
    <x v="656"/>
    <x v="11"/>
    <s v="Not Specified"/>
    <n v="37"/>
    <n v="3.324054054054054"/>
    <n v="122.99"/>
    <n v="1.49"/>
    <n v="124.47999999999999"/>
    <n v="3.5455000000000001"/>
    <n v="4.3606104499999994"/>
    <s v="Express Air"/>
    <x v="0"/>
    <s v="Consumer"/>
    <x v="2"/>
    <x v="6"/>
    <s v="Small Box"/>
    <d v="2009-04-17T00:00:00"/>
  </r>
  <r>
    <n v="32135"/>
    <x v="572"/>
    <x v="6"/>
    <s v="High"/>
    <n v="16"/>
    <n v="11.73625"/>
    <n v="187.78"/>
    <n v="5.99"/>
    <n v="193.77"/>
    <n v="5.3265000000000002"/>
    <n v="10.002101700000001"/>
    <s v="Regular Air"/>
    <x v="1"/>
    <s v="Home Office"/>
    <x v="1"/>
    <x v="11"/>
    <s v="Medium Box"/>
    <d v="2010-11-27T00:00:00"/>
  </r>
  <r>
    <n v="29411"/>
    <x v="447"/>
    <x v="11"/>
    <s v="High"/>
    <n v="45"/>
    <n v="24.091555555555551"/>
    <n v="1084.1199999999999"/>
    <n v="6.3"/>
    <n v="1090.4199999999998"/>
    <n v="5.3265000000000002"/>
    <n v="57.745651799999997"/>
    <s v="Regular Air"/>
    <x v="1"/>
    <s v="Corporate"/>
    <x v="1"/>
    <x v="11"/>
    <s v="Medium Box"/>
    <d v="2012-04-06T00:00:00"/>
  </r>
  <r>
    <n v="18208"/>
    <x v="158"/>
    <x v="11"/>
    <s v="Not Specified"/>
    <n v="36"/>
    <n v="2.3050000000000002"/>
    <n v="82.98"/>
    <n v="5.2"/>
    <n v="88.18"/>
    <n v="3.5455000000000001"/>
    <n v="2.9420559000000002"/>
    <s v="Regular Air"/>
    <x v="6"/>
    <s v="Corporate"/>
    <x v="2"/>
    <x v="2"/>
    <s v="Wrap Bag"/>
    <d v="2012-04-03T00:00:00"/>
  </r>
  <r>
    <n v="21574"/>
    <x v="1082"/>
    <x v="3"/>
    <s v="Critical"/>
    <n v="33"/>
    <n v="2.35"/>
    <n v="77.55"/>
    <n v="1.99"/>
    <n v="79.539999999999992"/>
    <n v="5.3265000000000002"/>
    <n v="4.1307007499999999"/>
    <s v="Regular Air"/>
    <x v="9"/>
    <s v="Small Business"/>
    <x v="1"/>
    <x v="4"/>
    <s v="Small Pack"/>
    <d v="2010-01-16T00:00:00"/>
  </r>
  <r>
    <n v="11972"/>
    <x v="997"/>
    <x v="3"/>
    <s v="Not Specified"/>
    <n v="4"/>
    <n v="224.1225"/>
    <n v="896.49"/>
    <n v="14.7"/>
    <n v="911.19"/>
    <n v="5.3265000000000002"/>
    <n v="47.75153985"/>
    <s v="Delivery Truck"/>
    <x v="5"/>
    <s v="Corporate"/>
    <x v="1"/>
    <x v="11"/>
    <s v="Jumbo Drum"/>
    <d v="2009-01-05T00:00:00"/>
  </r>
  <r>
    <n v="13313"/>
    <x v="1023"/>
    <x v="1"/>
    <s v="Not Specified"/>
    <n v="22"/>
    <n v="34.345454545454544"/>
    <n v="755.6"/>
    <n v="7.5"/>
    <n v="763.1"/>
    <n v="3.5455000000000001"/>
    <n v="26.789798000000001"/>
    <s v="Regular Air"/>
    <x v="1"/>
    <s v="Home Office"/>
    <x v="2"/>
    <x v="5"/>
    <s v="Small Box"/>
    <d v="2009-07-18T00:00:00"/>
  </r>
  <r>
    <n v="45731"/>
    <x v="1140"/>
    <x v="8"/>
    <s v="Critical"/>
    <n v="35"/>
    <n v="71.607642857142849"/>
    <n v="2506.2674999999999"/>
    <n v="3.3"/>
    <n v="2509.5675000000001"/>
    <n v="5.3265000000000002"/>
    <n v="133.4963383875"/>
    <s v="Regular Air"/>
    <x v="9"/>
    <s v="Consumer"/>
    <x v="1"/>
    <x v="1"/>
    <s v="Small Pack"/>
    <d v="2009-08-12T00:00:00"/>
  </r>
  <r>
    <n v="14597"/>
    <x v="276"/>
    <x v="8"/>
    <s v="Critical"/>
    <n v="35"/>
    <n v="7.6182857142857143"/>
    <n v="266.64"/>
    <n v="4.95"/>
    <n v="271.58999999999997"/>
    <n v="4.7610000000000001"/>
    <n v="12.694730399999999"/>
    <s v="Regular Air"/>
    <x v="5"/>
    <s v="Corporate"/>
    <x v="0"/>
    <x v="0"/>
    <s v="Small Box"/>
    <d v="2010-08-31T00:00:00"/>
  </r>
  <r>
    <n v="56672"/>
    <x v="21"/>
    <x v="4"/>
    <s v="High"/>
    <n v="45"/>
    <n v="54.185988888888886"/>
    <n v="2438.3694999999998"/>
    <n v="8.99"/>
    <n v="2447.3594999999996"/>
    <n v="5.3265000000000002"/>
    <n v="129.87975141749999"/>
    <s v="Regular Air"/>
    <x v="4"/>
    <s v="Consumer"/>
    <x v="1"/>
    <x v="1"/>
    <s v="Small Box"/>
    <d v="2012-05-14T00:00:00"/>
  </r>
  <r>
    <n v="5702"/>
    <x v="1141"/>
    <x v="10"/>
    <s v="Not Specified"/>
    <n v="20"/>
    <n v="101.96950000000001"/>
    <n v="2039.39"/>
    <n v="19.989999999999998"/>
    <n v="2059.38"/>
    <n v="5.3265000000000002"/>
    <n v="108.62810835000001"/>
    <s v="Regular Air"/>
    <x v="3"/>
    <s v="Corporate"/>
    <x v="1"/>
    <x v="4"/>
    <s v="Small Box"/>
    <d v="2010-09-08T00:00:00"/>
  </r>
  <r>
    <n v="33699"/>
    <x v="191"/>
    <x v="1"/>
    <s v="Low"/>
    <n v="13"/>
    <n v="124.5776923076923"/>
    <n v="1619.51"/>
    <n v="70.2"/>
    <n v="1689.71"/>
    <n v="4.7610000000000001"/>
    <n v="77.104871099999997"/>
    <s v="Delivery Truck"/>
    <x v="4"/>
    <s v="Small Business"/>
    <x v="0"/>
    <x v="3"/>
    <s v="Jumbo Drum"/>
    <d v="2009-07-30T00:00:00"/>
  </r>
  <r>
    <n v="54176"/>
    <x v="913"/>
    <x v="5"/>
    <s v="Not Specified"/>
    <n v="33"/>
    <n v="75.544545454545442"/>
    <n v="2492.9699999999998"/>
    <n v="14.52"/>
    <n v="2507.4899999999998"/>
    <n v="5.3265000000000002"/>
    <n v="132.78804704999999"/>
    <s v="Regular Air"/>
    <x v="6"/>
    <s v="Consumer"/>
    <x v="1"/>
    <x v="4"/>
    <s v="Small Box"/>
    <d v="2011-06-28T00:00:00"/>
  </r>
  <r>
    <n v="13569"/>
    <x v="934"/>
    <x v="11"/>
    <s v="Critical"/>
    <n v="13"/>
    <n v="43.321538461538459"/>
    <n v="563.17999999999995"/>
    <n v="7.2"/>
    <n v="570.38"/>
    <n v="3.5455000000000001"/>
    <n v="19.967546899999999"/>
    <s v="Express Air"/>
    <x v="3"/>
    <s v="Corporate"/>
    <x v="2"/>
    <x v="16"/>
    <s v="Small Box"/>
    <d v="2011-04-12T00:00:00"/>
  </r>
  <r>
    <n v="14023"/>
    <x v="263"/>
    <x v="9"/>
    <s v="Not Specified"/>
    <n v="48"/>
    <n v="10.378333333333334"/>
    <n v="498.16"/>
    <n v="5.12"/>
    <n v="503.28000000000003"/>
    <n v="3.5455000000000001"/>
    <n v="17.662262800000001"/>
    <s v="Regular Air"/>
    <x v="1"/>
    <s v="Corporate"/>
    <x v="2"/>
    <x v="5"/>
    <s v="Small Box"/>
    <d v="2010-02-21T00:00:00"/>
  </r>
  <r>
    <n v="37188"/>
    <x v="702"/>
    <x v="0"/>
    <s v="Critical"/>
    <n v="24"/>
    <n v="5.5008333333333335"/>
    <n v="132.02000000000001"/>
    <n v="8.33"/>
    <n v="140.35000000000002"/>
    <n v="3.5455000000000001"/>
    <n v="4.6807691000000009"/>
    <s v="Express Air"/>
    <x v="4"/>
    <s v="Home Office"/>
    <x v="2"/>
    <x v="5"/>
    <s v="Small Box"/>
    <d v="2012-03-05T00:00:00"/>
  </r>
  <r>
    <n v="24102"/>
    <x v="639"/>
    <x v="6"/>
    <s v="Critical"/>
    <n v="50"/>
    <n v="36.885199999999998"/>
    <n v="1844.26"/>
    <n v="12.9"/>
    <n v="1857.16"/>
    <n v="3.5455000000000001"/>
    <n v="65.388238299999998"/>
    <s v="Regular Air"/>
    <x v="9"/>
    <s v="Small Business"/>
    <x v="2"/>
    <x v="10"/>
    <s v="Small Box"/>
    <d v="2010-12-01T00:00:00"/>
  </r>
  <r>
    <n v="14116"/>
    <x v="226"/>
    <x v="7"/>
    <s v="High"/>
    <n v="1"/>
    <n v="40.1"/>
    <n v="40.1"/>
    <n v="11.63"/>
    <n v="51.730000000000004"/>
    <n v="3.5455000000000001"/>
    <n v="1.4217455000000001"/>
    <s v="Regular Air"/>
    <x v="2"/>
    <s v="Small Business"/>
    <x v="2"/>
    <x v="6"/>
    <s v="Small Box"/>
    <d v="2011-10-11T00:00:00"/>
  </r>
  <r>
    <n v="17862"/>
    <x v="179"/>
    <x v="4"/>
    <s v="Not Specified"/>
    <n v="1"/>
    <n v="28.73"/>
    <n v="28.73"/>
    <n v="6.5"/>
    <n v="35.230000000000004"/>
    <n v="5.3265000000000002"/>
    <n v="1.5303034500000001"/>
    <s v="Regular Air"/>
    <x v="6"/>
    <s v="Corporate"/>
    <x v="1"/>
    <x v="4"/>
    <s v="Small Box"/>
    <d v="2012-05-08T00:00:00"/>
  </r>
  <r>
    <n v="21378"/>
    <x v="1117"/>
    <x v="8"/>
    <s v="Medium"/>
    <n v="17"/>
    <n v="95.096470588235306"/>
    <n v="1616.64"/>
    <n v="19.989999999999998"/>
    <n v="1636.63"/>
    <n v="5.3265000000000002"/>
    <n v="86.1103296"/>
    <s v="Regular Air"/>
    <x v="7"/>
    <s v="Corporate"/>
    <x v="1"/>
    <x v="4"/>
    <s v="Small Box"/>
    <d v="2011-08-10T00:00:00"/>
  </r>
  <r>
    <n v="18368"/>
    <x v="584"/>
    <x v="6"/>
    <s v="Not Specified"/>
    <n v="35"/>
    <n v="36.445999999999998"/>
    <n v="1275.6099999999999"/>
    <n v="5.08"/>
    <n v="1280.6899999999998"/>
    <n v="3.5455000000000001"/>
    <n v="45.22675255"/>
    <s v="Regular Air"/>
    <x v="5"/>
    <s v="Corporate"/>
    <x v="2"/>
    <x v="5"/>
    <s v="Wrap Bag"/>
    <d v="2012-12-01T00:00:00"/>
  </r>
  <r>
    <n v="28357"/>
    <x v="429"/>
    <x v="4"/>
    <s v="Not Specified"/>
    <n v="43"/>
    <n v="2.6379069767441861"/>
    <n v="113.43"/>
    <n v="1.02"/>
    <n v="114.45"/>
    <n v="3.5455000000000001"/>
    <n v="4.0216606500000003"/>
    <s v="Regular Air"/>
    <x v="5"/>
    <s v="Home Office"/>
    <x v="2"/>
    <x v="14"/>
    <s v="Wrap Bag"/>
    <d v="2010-05-22T00:00:00"/>
  </r>
  <r>
    <n v="23268"/>
    <x v="651"/>
    <x v="3"/>
    <s v="High"/>
    <n v="5"/>
    <n v="51.061999999999998"/>
    <n v="255.31"/>
    <n v="5.79"/>
    <n v="261.10000000000002"/>
    <n v="3.5455000000000001"/>
    <n v="9.0520160500000006"/>
    <s v="Regular Air"/>
    <x v="9"/>
    <s v="Home Office"/>
    <x v="2"/>
    <x v="5"/>
    <s v="Small Box"/>
    <d v="2012-01-18T00:00:00"/>
  </r>
  <r>
    <n v="4675"/>
    <x v="34"/>
    <x v="6"/>
    <s v="Not Specified"/>
    <n v="4"/>
    <n v="4.4725000000000001"/>
    <n v="17.89"/>
    <n v="0.7"/>
    <n v="18.59"/>
    <n v="3.5455000000000001"/>
    <n v="0.63428994999999999"/>
    <s v="Regular Air"/>
    <x v="6"/>
    <s v="Consumer"/>
    <x v="2"/>
    <x v="2"/>
    <s v="Wrap Bag"/>
    <d v="2010-11-26T00:00:00"/>
  </r>
  <r>
    <n v="14241"/>
    <x v="983"/>
    <x v="5"/>
    <s v="Critical"/>
    <n v="22"/>
    <n v="11.983181818181817"/>
    <n v="263.63"/>
    <n v="2.36"/>
    <n v="265.99"/>
    <n v="3.5455000000000001"/>
    <n v="9.3470016499999993"/>
    <s v="Regular Air"/>
    <x v="6"/>
    <s v="Home Office"/>
    <x v="2"/>
    <x v="2"/>
    <s v="Wrap Bag"/>
    <d v="2012-06-15T00:00:00"/>
  </r>
  <r>
    <n v="31973"/>
    <x v="971"/>
    <x v="4"/>
    <s v="Not Specified"/>
    <n v="15"/>
    <n v="26.969333333333335"/>
    <n v="404.54"/>
    <n v="5.3"/>
    <n v="409.84000000000003"/>
    <n v="4.7610000000000001"/>
    <n v="19.260149400000003"/>
    <s v="Regular Air"/>
    <x v="10"/>
    <s v="Small Business"/>
    <x v="0"/>
    <x v="3"/>
    <s v="Medium Box"/>
    <d v="2011-05-13T00:00:00"/>
  </r>
  <r>
    <n v="29218"/>
    <x v="496"/>
    <x v="4"/>
    <s v="Low"/>
    <n v="26"/>
    <n v="2.8469230769230767"/>
    <n v="74.02"/>
    <n v="0.7"/>
    <n v="74.72"/>
    <n v="3.5455000000000001"/>
    <n v="2.6243791000000001"/>
    <s v="Regular Air"/>
    <x v="5"/>
    <s v="Home Office"/>
    <x v="2"/>
    <x v="2"/>
    <s v="Wrap Bag"/>
    <d v="2012-05-29T00:00:00"/>
  </r>
  <r>
    <n v="2658"/>
    <x v="507"/>
    <x v="10"/>
    <s v="Medium"/>
    <n v="32"/>
    <n v="14.78125"/>
    <n v="473"/>
    <n v="10.68"/>
    <n v="483.68"/>
    <n v="3.5455000000000001"/>
    <n v="16.770215"/>
    <s v="Express Air"/>
    <x v="3"/>
    <s v="Small Business"/>
    <x v="2"/>
    <x v="10"/>
    <s v="Small Box"/>
    <d v="2011-09-22T00:00:00"/>
  </r>
  <r>
    <n v="44422"/>
    <x v="181"/>
    <x v="11"/>
    <s v="Medium"/>
    <n v="36"/>
    <n v="8.7174999999999994"/>
    <n v="313.83"/>
    <n v="2.99"/>
    <n v="316.82"/>
    <n v="3.5455000000000001"/>
    <n v="11.126842649999999"/>
    <s v="Regular Air"/>
    <x v="8"/>
    <s v="Corporate"/>
    <x v="2"/>
    <x v="6"/>
    <s v="Small Box"/>
    <d v="2012-04-15T00:00:00"/>
  </r>
  <r>
    <n v="29894"/>
    <x v="1142"/>
    <x v="10"/>
    <s v="Low"/>
    <n v="48"/>
    <n v="6.2837500000000004"/>
    <n v="301.62"/>
    <n v="6.92"/>
    <n v="308.54000000000002"/>
    <n v="3.5455000000000001"/>
    <n v="10.693937100000001"/>
    <s v="Regular Air"/>
    <x v="1"/>
    <s v="Corporate"/>
    <x v="2"/>
    <x v="5"/>
    <s v="Small Box"/>
    <d v="2010-09-16T00:00:00"/>
  </r>
  <r>
    <n v="31392"/>
    <x v="33"/>
    <x v="4"/>
    <s v="Low"/>
    <n v="21"/>
    <n v="6.1361904761904764"/>
    <n v="128.86000000000001"/>
    <n v="5.16"/>
    <n v="134.02000000000001"/>
    <n v="3.5455000000000001"/>
    <n v="4.5687313000000005"/>
    <s v="Regular Air"/>
    <x v="9"/>
    <s v="Home Office"/>
    <x v="2"/>
    <x v="5"/>
    <s v="Small Box"/>
    <d v="2010-05-13T00:00:00"/>
  </r>
  <r>
    <n v="39617"/>
    <x v="925"/>
    <x v="2"/>
    <s v="Not Specified"/>
    <n v="28"/>
    <n v="6.052142857142857"/>
    <n v="169.46"/>
    <n v="1.2"/>
    <n v="170.66"/>
    <n v="3.5455000000000001"/>
    <n v="6.0082043000000009"/>
    <s v="Regular Air"/>
    <x v="0"/>
    <s v="Small Business"/>
    <x v="2"/>
    <x v="2"/>
    <s v="Wrap Bag"/>
    <d v="2011-12-19T00:00:00"/>
  </r>
  <r>
    <n v="53953"/>
    <x v="453"/>
    <x v="0"/>
    <s v="Not Specified"/>
    <n v="36"/>
    <n v="8.5458333333333325"/>
    <n v="307.64999999999998"/>
    <n v="2.0099999999999998"/>
    <n v="309.65999999999997"/>
    <n v="3.5455000000000001"/>
    <n v="10.907730750000001"/>
    <s v="Regular Air"/>
    <x v="9"/>
    <s v="Corporate"/>
    <x v="2"/>
    <x v="5"/>
    <s v="Wrap Bag"/>
    <d v="2009-03-28T00:00:00"/>
  </r>
  <r>
    <n v="43815"/>
    <x v="187"/>
    <x v="5"/>
    <s v="Not Specified"/>
    <n v="22"/>
    <n v="56.881818181818183"/>
    <n v="1251.4000000000001"/>
    <n v="6.79"/>
    <n v="1258.19"/>
    <n v="3.5455000000000001"/>
    <n v="44.368387000000006"/>
    <s v="Regular Air"/>
    <x v="0"/>
    <s v="Home Office"/>
    <x v="2"/>
    <x v="5"/>
    <s v="Small Box"/>
    <d v="2012-06-14T00:00:00"/>
  </r>
  <r>
    <n v="13920"/>
    <x v="999"/>
    <x v="7"/>
    <s v="Critical"/>
    <n v="25"/>
    <n v="36.052800000000005"/>
    <n v="901.32"/>
    <n v="5.08"/>
    <n v="906.40000000000009"/>
    <n v="3.5455000000000001"/>
    <n v="31.956300600000006"/>
    <s v="Express Air"/>
    <x v="10"/>
    <s v="Home Office"/>
    <x v="2"/>
    <x v="5"/>
    <s v="Wrap Bag"/>
    <d v="2009-10-11T00:00:00"/>
  </r>
  <r>
    <n v="30659"/>
    <x v="948"/>
    <x v="10"/>
    <s v="Critical"/>
    <n v="45"/>
    <n v="69.26158888888888"/>
    <n v="3116.7714999999998"/>
    <n v="0.99"/>
    <n v="3117.7614999999996"/>
    <n v="5.3265000000000002"/>
    <n v="166.01483394750002"/>
    <s v="Regular Air"/>
    <x v="0"/>
    <s v="Corporate"/>
    <x v="1"/>
    <x v="1"/>
    <s v="Wrap Bag"/>
    <d v="2011-09-15T00:00:00"/>
  </r>
  <r>
    <n v="3266"/>
    <x v="1020"/>
    <x v="0"/>
    <s v="Low"/>
    <n v="4"/>
    <n v="4.28"/>
    <n v="17.12"/>
    <n v="1.49"/>
    <n v="18.61"/>
    <n v="3.5455000000000001"/>
    <n v="0.60698960000000002"/>
    <s v="Regular Air"/>
    <x v="1"/>
    <s v="Corporate"/>
    <x v="2"/>
    <x v="6"/>
    <s v="Small Box"/>
    <d v="2011-03-20T00:00:00"/>
  </r>
  <r>
    <n v="59684"/>
    <x v="14"/>
    <x v="2"/>
    <s v="Medium"/>
    <n v="25"/>
    <n v="6.7355999999999998"/>
    <n v="168.39"/>
    <n v="9.68"/>
    <n v="178.07"/>
    <n v="3.5455000000000001"/>
    <n v="5.9702674499999997"/>
    <s v="Regular Air"/>
    <x v="8"/>
    <s v="Corporate"/>
    <x v="2"/>
    <x v="5"/>
    <s v="Small Box"/>
    <d v="2010-12-30T00:00:00"/>
  </r>
  <r>
    <n v="6018"/>
    <x v="148"/>
    <x v="8"/>
    <s v="Low"/>
    <n v="39"/>
    <n v="5.2843589743589741"/>
    <n v="206.09"/>
    <n v="2.0299999999999998"/>
    <n v="208.12"/>
    <n v="4.7610000000000001"/>
    <n v="9.8119449000000003"/>
    <s v="Regular Air"/>
    <x v="6"/>
    <s v="Home Office"/>
    <x v="0"/>
    <x v="0"/>
    <s v="Wrap Bag"/>
    <d v="2012-08-20T00:00:00"/>
  </r>
  <r>
    <n v="59491"/>
    <x v="508"/>
    <x v="0"/>
    <s v="High"/>
    <n v="31"/>
    <n v="402.26806451612902"/>
    <n v="12470.31"/>
    <n v="19.989999999999998"/>
    <n v="12490.3"/>
    <n v="3.5455000000000001"/>
    <n v="442.13484104999998"/>
    <s v="Regular Air"/>
    <x v="1"/>
    <s v="Home Office"/>
    <x v="2"/>
    <x v="6"/>
    <s v="Small Box"/>
    <d v="2012-03-27T00:00:00"/>
  </r>
  <r>
    <n v="29317"/>
    <x v="1143"/>
    <x v="7"/>
    <s v="Not Specified"/>
    <n v="31"/>
    <n v="4.5383870967741933"/>
    <n v="140.69"/>
    <n v="0.7"/>
    <n v="141.38999999999999"/>
    <n v="3.5455000000000001"/>
    <n v="4.9881639499999997"/>
    <s v="Regular Air"/>
    <x v="5"/>
    <s v="Corporate"/>
    <x v="2"/>
    <x v="14"/>
    <s v="Wrap Bag"/>
    <d v="2011-10-02T00:00:00"/>
  </r>
  <r>
    <n v="58368"/>
    <x v="40"/>
    <x v="1"/>
    <s v="High"/>
    <n v="5"/>
    <n v="65.085999999999999"/>
    <n v="325.43"/>
    <n v="6.88"/>
    <n v="332.31"/>
    <n v="3.5455000000000001"/>
    <n v="11.538120650000002"/>
    <s v="Express Air"/>
    <x v="7"/>
    <s v="Corporate"/>
    <x v="2"/>
    <x v="10"/>
    <s v="Small Box"/>
    <d v="2012-07-09T00:00:00"/>
  </r>
  <r>
    <n v="57380"/>
    <x v="60"/>
    <x v="7"/>
    <s v="Low"/>
    <n v="3"/>
    <n v="181.96"/>
    <n v="545.88"/>
    <n v="52.2"/>
    <n v="598.08000000000004"/>
    <n v="4.7610000000000001"/>
    <n v="25.9893468"/>
    <s v="Delivery Truck"/>
    <x v="5"/>
    <s v="Consumer"/>
    <x v="0"/>
    <x v="9"/>
    <s v="Jumbo Box"/>
    <d v="2011-10-24T00:00:00"/>
  </r>
  <r>
    <n v="21414"/>
    <x v="870"/>
    <x v="4"/>
    <s v="Critical"/>
    <n v="46"/>
    <n v="79.230434782608697"/>
    <n v="3644.6"/>
    <n v="35"/>
    <n v="3679.6"/>
    <n v="3.5455000000000001"/>
    <n v="129.21929299999999"/>
    <s v="Regular Air"/>
    <x v="1"/>
    <s v="Consumer"/>
    <x v="2"/>
    <x v="10"/>
    <s v="Large Box"/>
    <d v="2011-05-06T00:00:00"/>
  </r>
  <r>
    <n v="9152"/>
    <x v="731"/>
    <x v="8"/>
    <s v="Not Specified"/>
    <n v="43"/>
    <n v="6.809488372093023"/>
    <n v="292.80799999999999"/>
    <n v="5.03"/>
    <n v="297.83799999999997"/>
    <n v="5.3265000000000002"/>
    <n v="15.596418120000001"/>
    <s v="Regular Air"/>
    <x v="8"/>
    <s v="Home Office"/>
    <x v="1"/>
    <x v="1"/>
    <s v="Medium Box"/>
    <d v="2010-08-20T00:00:00"/>
  </r>
  <r>
    <n v="14528"/>
    <x v="35"/>
    <x v="5"/>
    <s v="Critical"/>
    <n v="14"/>
    <n v="5.6028571428571423"/>
    <n v="78.44"/>
    <n v="1.49"/>
    <n v="79.929999999999993"/>
    <n v="3.5455000000000001"/>
    <n v="2.7810902"/>
    <s v="Regular Air"/>
    <x v="9"/>
    <s v="Home Office"/>
    <x v="2"/>
    <x v="6"/>
    <s v="Small Box"/>
    <d v="2009-06-17T00:00:00"/>
  </r>
  <r>
    <n v="29860"/>
    <x v="491"/>
    <x v="10"/>
    <s v="Critical"/>
    <n v="48"/>
    <n v="172.81854166666668"/>
    <n v="8295.2900000000009"/>
    <n v="19.989999999999998"/>
    <n v="8315.2800000000007"/>
    <n v="3.5455000000000001"/>
    <n v="294.10950695000002"/>
    <s v="Regular Air"/>
    <x v="1"/>
    <s v="Home Office"/>
    <x v="2"/>
    <x v="10"/>
    <s v="Small Box"/>
    <d v="2009-09-16T00:00:00"/>
  </r>
  <r>
    <n v="46336"/>
    <x v="1144"/>
    <x v="1"/>
    <s v="High"/>
    <n v="31"/>
    <n v="4.6403225806451607"/>
    <n v="143.85"/>
    <n v="0.71"/>
    <n v="144.56"/>
    <n v="3.5455000000000001"/>
    <n v="5.1002017500000001"/>
    <s v="Regular Air"/>
    <x v="5"/>
    <s v="Consumer"/>
    <x v="2"/>
    <x v="2"/>
    <s v="Wrap Bag"/>
    <d v="2011-07-31T00:00:00"/>
  </r>
  <r>
    <n v="10944"/>
    <x v="1135"/>
    <x v="6"/>
    <s v="High"/>
    <n v="9"/>
    <n v="20.184444444444445"/>
    <n v="181.66"/>
    <n v="8.51"/>
    <n v="190.17"/>
    <n v="5.3265000000000002"/>
    <n v="9.6761198999999998"/>
    <s v="Regular Air"/>
    <x v="0"/>
    <s v="Small Business"/>
    <x v="1"/>
    <x v="11"/>
    <s v="Medium Box"/>
    <d v="2011-11-14T00:00:00"/>
  </r>
  <r>
    <n v="14242"/>
    <x v="224"/>
    <x v="4"/>
    <s v="High"/>
    <n v="35"/>
    <n v="30.816571428571425"/>
    <n v="1078.58"/>
    <n v="4"/>
    <n v="1082.58"/>
    <n v="5.3265000000000002"/>
    <n v="57.450563700000004"/>
    <s v="Regular Air"/>
    <x v="6"/>
    <s v="Corporate"/>
    <x v="1"/>
    <x v="4"/>
    <s v="Small Box"/>
    <d v="2011-05-10T00:00:00"/>
  </r>
  <r>
    <n v="2885"/>
    <x v="250"/>
    <x v="10"/>
    <s v="Not Specified"/>
    <n v="46"/>
    <n v="15.482173913043477"/>
    <n v="712.18"/>
    <n v="5.41"/>
    <n v="717.58999999999992"/>
    <n v="3.5455000000000001"/>
    <n v="25.250341899999999"/>
    <s v="Regular Air"/>
    <x v="10"/>
    <s v="Home Office"/>
    <x v="2"/>
    <x v="10"/>
    <s v="Small Box"/>
    <d v="2012-09-20T00:00:00"/>
  </r>
  <r>
    <n v="49797"/>
    <x v="926"/>
    <x v="0"/>
    <s v="Not Specified"/>
    <n v="26"/>
    <n v="6.6030769230769231"/>
    <n v="171.68"/>
    <n v="8.19"/>
    <n v="179.87"/>
    <n v="3.5455000000000001"/>
    <n v="6.0869144000000004"/>
    <s v="Express Air"/>
    <x v="1"/>
    <s v="Small Business"/>
    <x v="2"/>
    <x v="5"/>
    <s v="Small Box"/>
    <d v="2011-03-09T00:00:00"/>
  </r>
  <r>
    <n v="51553"/>
    <x v="1145"/>
    <x v="6"/>
    <s v="Not Specified"/>
    <n v="13"/>
    <n v="5.6899999999999995"/>
    <n v="73.97"/>
    <n v="5.67"/>
    <n v="79.64"/>
    <n v="3.5455000000000001"/>
    <n v="2.6226063499999999"/>
    <s v="Regular Air"/>
    <x v="5"/>
    <s v="Small Business"/>
    <x v="2"/>
    <x v="5"/>
    <s v="Small Box"/>
    <d v="2011-11-30T00:00:00"/>
  </r>
  <r>
    <n v="28992"/>
    <x v="772"/>
    <x v="10"/>
    <s v="Critical"/>
    <n v="41"/>
    <n v="167.41341463414633"/>
    <n v="6863.95"/>
    <n v="19.989999999999998"/>
    <n v="6883.94"/>
    <n v="3.5455000000000001"/>
    <n v="243.36134724999999"/>
    <s v="Express Air"/>
    <x v="4"/>
    <s v="Consumer"/>
    <x v="2"/>
    <x v="10"/>
    <s v="Small Box"/>
    <d v="2011-09-20T00:00:00"/>
  </r>
  <r>
    <n v="42528"/>
    <x v="856"/>
    <x v="9"/>
    <s v="Medium"/>
    <n v="29"/>
    <n v="6.9206896551724135"/>
    <n v="200.7"/>
    <n v="9.17"/>
    <n v="209.86999999999998"/>
    <n v="3.5455000000000001"/>
    <n v="7.1158185000000005"/>
    <s v="Regular Air"/>
    <x v="4"/>
    <s v="Consumer"/>
    <x v="2"/>
    <x v="5"/>
    <s v="Small Box"/>
    <d v="2010-02-24T00:00:00"/>
  </r>
  <r>
    <n v="48643"/>
    <x v="470"/>
    <x v="7"/>
    <s v="Medium"/>
    <n v="14"/>
    <n v="655.12214285714276"/>
    <n v="9171.7099999999991"/>
    <n v="55.3"/>
    <n v="9227.0099999999984"/>
    <n v="5.3265000000000002"/>
    <n v="488.53113314999996"/>
    <s v="Delivery Truck"/>
    <x v="10"/>
    <s v="Home Office"/>
    <x v="1"/>
    <x v="11"/>
    <s v="Jumbo Drum"/>
    <d v="2012-10-20T00:00:00"/>
  </r>
  <r>
    <n v="35139"/>
    <x v="904"/>
    <x v="3"/>
    <s v="High"/>
    <n v="3"/>
    <n v="3460.1133333333332"/>
    <n v="10380.34"/>
    <n v="8.73"/>
    <n v="10389.07"/>
    <n v="5.3265000000000002"/>
    <n v="552.9088101000001"/>
    <s v="Delivery Truck"/>
    <x v="0"/>
    <s v="Home Office"/>
    <x v="1"/>
    <x v="11"/>
    <s v="Jumbo Box"/>
    <d v="2010-01-19T00:00:00"/>
  </r>
  <r>
    <n v="4545"/>
    <x v="779"/>
    <x v="3"/>
    <s v="Not Specified"/>
    <n v="33"/>
    <n v="3.8296969696969696"/>
    <n v="126.38"/>
    <n v="1.3"/>
    <n v="127.67999999999999"/>
    <n v="3.5455000000000001"/>
    <n v="4.4808028999999996"/>
    <s v="Regular Air"/>
    <x v="1"/>
    <s v="Small Business"/>
    <x v="2"/>
    <x v="5"/>
    <s v="Wrap Bag"/>
    <d v="2010-01-18T00:00:00"/>
  </r>
  <r>
    <n v="49798"/>
    <x v="194"/>
    <x v="2"/>
    <s v="Critical"/>
    <n v="29"/>
    <n v="11.086206896551724"/>
    <n v="321.5"/>
    <n v="3.37"/>
    <n v="324.87"/>
    <n v="3.5455000000000001"/>
    <n v="11.398782499999999"/>
    <s v="Regular Air"/>
    <x v="5"/>
    <s v="Home Office"/>
    <x v="2"/>
    <x v="7"/>
    <s v="Small Pack"/>
    <d v="2012-12-08T00:00:00"/>
  </r>
  <r>
    <n v="42343"/>
    <x v="50"/>
    <x v="8"/>
    <s v="Critical"/>
    <n v="46"/>
    <n v="74.175652173913036"/>
    <n v="3412.08"/>
    <n v="26.85"/>
    <n v="3438.93"/>
    <n v="4.7610000000000001"/>
    <n v="162.44912880000001"/>
    <s v="Delivery Truck"/>
    <x v="0"/>
    <s v="Corporate"/>
    <x v="0"/>
    <x v="15"/>
    <s v="Jumbo Box"/>
    <d v="2009-08-16T00:00:00"/>
  </r>
  <r>
    <n v="13476"/>
    <x v="7"/>
    <x v="7"/>
    <s v="Not Specified"/>
    <n v="3"/>
    <n v="57.776666666666671"/>
    <n v="173.33"/>
    <n v="19.989999999999998"/>
    <n v="193.32000000000002"/>
    <n v="3.5455000000000001"/>
    <n v="6.1454151500000016"/>
    <s v="Regular Air"/>
    <x v="9"/>
    <s v="Home Office"/>
    <x v="2"/>
    <x v="10"/>
    <s v="Small Box"/>
    <d v="2010-10-17T00:00:00"/>
  </r>
  <r>
    <n v="20674"/>
    <x v="1146"/>
    <x v="2"/>
    <s v="High"/>
    <n v="37"/>
    <n v="478.84702702702702"/>
    <n v="17717.34"/>
    <n v="69.3"/>
    <n v="17786.64"/>
    <n v="5.3265000000000002"/>
    <n v="943.71411510000007"/>
    <s v="Delivery Truck"/>
    <x v="1"/>
    <s v="Corporate"/>
    <x v="1"/>
    <x v="11"/>
    <s v="Jumbo Drum"/>
    <d v="2010-12-09T00:00:00"/>
  </r>
  <r>
    <n v="45410"/>
    <x v="883"/>
    <x v="8"/>
    <s v="Low"/>
    <n v="19"/>
    <n v="52.176842105263155"/>
    <n v="991.36"/>
    <n v="19.989999999999998"/>
    <n v="1011.35"/>
    <n v="3.5455000000000001"/>
    <n v="35.148668800000003"/>
    <s v="Regular Air"/>
    <x v="6"/>
    <s v="Corporate"/>
    <x v="2"/>
    <x v="10"/>
    <s v="Small Box"/>
    <d v="2009-08-24T00:00:00"/>
  </r>
  <r>
    <n v="6823"/>
    <x v="265"/>
    <x v="1"/>
    <s v="Not Specified"/>
    <n v="50"/>
    <n v="25.2544"/>
    <n v="1262.72"/>
    <n v="2.99"/>
    <n v="1265.71"/>
    <n v="3.5455000000000001"/>
    <n v="44.769737599999999"/>
    <s v="Regular Air"/>
    <x v="1"/>
    <s v="Small Business"/>
    <x v="2"/>
    <x v="6"/>
    <s v="Small Box"/>
    <d v="2009-07-22T00:00:00"/>
  </r>
  <r>
    <n v="28033"/>
    <x v="629"/>
    <x v="10"/>
    <s v="High"/>
    <n v="16"/>
    <n v="176.68125000000001"/>
    <n v="2826.9"/>
    <n v="26.2"/>
    <n v="2853.1"/>
    <n v="4.7610000000000001"/>
    <n v="134.58870899999999"/>
    <s v="Delivery Truck"/>
    <x v="1"/>
    <s v="Corporate"/>
    <x v="0"/>
    <x v="3"/>
    <s v="Jumbo Drum"/>
    <d v="2010-09-16T00:00:00"/>
  </r>
  <r>
    <n v="12934"/>
    <x v="378"/>
    <x v="0"/>
    <s v="Not Specified"/>
    <n v="27"/>
    <n v="3.592222222222222"/>
    <n v="96.99"/>
    <n v="3.97"/>
    <n v="100.96"/>
    <n v="3.5455000000000001"/>
    <n v="3.4387804499999999"/>
    <s v="Express Air"/>
    <x v="7"/>
    <s v="Corporate"/>
    <x v="2"/>
    <x v="2"/>
    <s v="Wrap Bag"/>
    <d v="2009-03-06T00:00:00"/>
  </r>
  <r>
    <n v="39143"/>
    <x v="447"/>
    <x v="11"/>
    <s v="Not Specified"/>
    <n v="46"/>
    <n v="146.30586956521739"/>
    <n v="6730.07"/>
    <n v="66.27"/>
    <n v="6796.34"/>
    <n v="4.7610000000000001"/>
    <n v="320.41863269999999"/>
    <s v="Delivery Truck"/>
    <x v="6"/>
    <s v="Consumer"/>
    <x v="0"/>
    <x v="15"/>
    <s v="Jumbo Box"/>
    <d v="2012-04-06T00:00:00"/>
  </r>
  <r>
    <n v="59361"/>
    <x v="604"/>
    <x v="8"/>
    <s v="High"/>
    <n v="45"/>
    <n v="22.407555555555557"/>
    <n v="1008.34"/>
    <n v="6.3"/>
    <n v="1014.64"/>
    <n v="5.3265000000000002"/>
    <n v="53.709230100000006"/>
    <s v="Regular Air"/>
    <x v="8"/>
    <s v="Consumer"/>
    <x v="1"/>
    <x v="11"/>
    <s v="Medium Box"/>
    <d v="2012-08-31T00:00:00"/>
  </r>
  <r>
    <n v="44772"/>
    <x v="984"/>
    <x v="0"/>
    <s v="Not Specified"/>
    <n v="1"/>
    <n v="54.076999999999998"/>
    <n v="54.076999999999998"/>
    <n v="5"/>
    <n v="59.076999999999998"/>
    <n v="5.3265000000000002"/>
    <n v="2.8804114049999998"/>
    <s v="Express Air"/>
    <x v="2"/>
    <s v="Corporate"/>
    <x v="1"/>
    <x v="1"/>
    <s v="Small Pack"/>
    <d v="2009-04-02T00:00:00"/>
  </r>
  <r>
    <n v="31590"/>
    <x v="1044"/>
    <x v="5"/>
    <s v="Critical"/>
    <n v="5"/>
    <n v="8.6980000000000004"/>
    <n v="43.49"/>
    <n v="1.99"/>
    <n v="45.480000000000004"/>
    <n v="5.3265000000000002"/>
    <n v="2.3164948500000002"/>
    <s v="Regular Air"/>
    <x v="3"/>
    <s v="Corporate"/>
    <x v="1"/>
    <x v="4"/>
    <s v="Small Pack"/>
    <d v="2010-06-06T00:00:00"/>
  </r>
  <r>
    <n v="2503"/>
    <x v="242"/>
    <x v="5"/>
    <s v="Medium"/>
    <n v="9"/>
    <n v="18.017166666666668"/>
    <n v="162.15450000000001"/>
    <n v="4.8099999999999996"/>
    <n v="166.96450000000002"/>
    <n v="5.3265000000000002"/>
    <n v="8.6371594425000016"/>
    <s v="Regular Air"/>
    <x v="5"/>
    <s v="Corporate"/>
    <x v="1"/>
    <x v="1"/>
    <s v="Medium Box"/>
    <d v="2010-06-21T00:00:00"/>
  </r>
  <r>
    <n v="57734"/>
    <x v="109"/>
    <x v="10"/>
    <s v="High"/>
    <n v="27"/>
    <n v="16.810740740740741"/>
    <n v="453.89"/>
    <n v="12.39"/>
    <n v="466.28"/>
    <n v="3.5455000000000001"/>
    <n v="16.092669950000001"/>
    <s v="Regular Air"/>
    <x v="0"/>
    <s v="Small Business"/>
    <x v="2"/>
    <x v="12"/>
    <s v="Small Box"/>
    <d v="2009-09-18T00:00:00"/>
  </r>
  <r>
    <n v="52230"/>
    <x v="504"/>
    <x v="8"/>
    <s v="Critical"/>
    <n v="29"/>
    <n v="93.130344827586214"/>
    <n v="2700.78"/>
    <n v="58.2"/>
    <n v="2758.98"/>
    <n v="4.7610000000000001"/>
    <n v="128.58413580000001"/>
    <s v="Delivery Truck"/>
    <x v="5"/>
    <s v="Consumer"/>
    <x v="0"/>
    <x v="3"/>
    <s v="Jumbo Drum"/>
    <d v="2012-09-01T00:00:00"/>
  </r>
  <r>
    <n v="23301"/>
    <x v="1147"/>
    <x v="11"/>
    <s v="High"/>
    <n v="3"/>
    <n v="7.8133333333333335"/>
    <n v="23.44"/>
    <n v="5.2"/>
    <n v="28.64"/>
    <n v="3.5455000000000001"/>
    <n v="0.83106520000000006"/>
    <s v="Regular Air"/>
    <x v="3"/>
    <s v="Corporate"/>
    <x v="2"/>
    <x v="5"/>
    <s v="Small Box"/>
    <d v="2011-04-20T00:00:00"/>
  </r>
  <r>
    <n v="56581"/>
    <x v="1090"/>
    <x v="9"/>
    <s v="High"/>
    <n v="20"/>
    <n v="101.3005"/>
    <n v="2026.01"/>
    <n v="13.99"/>
    <n v="2040"/>
    <n v="4.7610000000000001"/>
    <n v="96.458336099999997"/>
    <s v="Express Air"/>
    <x v="5"/>
    <s v="Consumer"/>
    <x v="0"/>
    <x v="0"/>
    <s v="Medium Box"/>
    <d v="2009-02-11T00:00:00"/>
  </r>
  <r>
    <n v="59234"/>
    <x v="295"/>
    <x v="1"/>
    <s v="Low"/>
    <n v="16"/>
    <n v="49.827500000000001"/>
    <n v="797.24"/>
    <n v="14.19"/>
    <n v="811.43000000000006"/>
    <n v="4.7610000000000001"/>
    <n v="37.956596400000002"/>
    <s v="Delivery Truck"/>
    <x v="7"/>
    <s v="Corporate"/>
    <x v="0"/>
    <x v="3"/>
    <s v="Jumbo Drum"/>
    <d v="2012-08-03T00:00:00"/>
  </r>
  <r>
    <n v="24162"/>
    <x v="20"/>
    <x v="8"/>
    <s v="Not Specified"/>
    <n v="1"/>
    <n v="10.94"/>
    <n v="10.94"/>
    <n v="2.0299999999999998"/>
    <n v="12.969999999999999"/>
    <n v="3.5455000000000001"/>
    <n v="0.38787769999999999"/>
    <s v="Regular Air"/>
    <x v="8"/>
    <s v="Small Business"/>
    <x v="2"/>
    <x v="5"/>
    <s v="Wrap Bag"/>
    <d v="2009-08-24T00:00:00"/>
  </r>
  <r>
    <n v="1444"/>
    <x v="327"/>
    <x v="2"/>
    <s v="Medium"/>
    <n v="13"/>
    <n v="1217.1746153846154"/>
    <n v="15823.27"/>
    <n v="14.7"/>
    <n v="15837.970000000001"/>
    <n v="5.3265000000000002"/>
    <n v="842.82647655000005"/>
    <s v="Delivery Truck"/>
    <x v="1"/>
    <s v="Home Office"/>
    <x v="1"/>
    <x v="11"/>
    <s v="Jumbo Drum"/>
    <d v="2009-12-08T00:00:00"/>
  </r>
  <r>
    <n v="44422"/>
    <x v="181"/>
    <x v="11"/>
    <s v="Medium"/>
    <n v="1"/>
    <n v="15.72"/>
    <n v="15.72"/>
    <n v="4.5"/>
    <n v="20.22"/>
    <n v="3.5455000000000001"/>
    <n v="0.55735260000000009"/>
    <s v="Regular Air"/>
    <x v="8"/>
    <s v="Corporate"/>
    <x v="2"/>
    <x v="16"/>
    <s v="Small Box"/>
    <d v="2012-04-15T00:00:00"/>
  </r>
  <r>
    <n v="34788"/>
    <x v="1148"/>
    <x v="6"/>
    <s v="High"/>
    <n v="4"/>
    <n v="7.6174999999999997"/>
    <n v="30.47"/>
    <n v="5.15"/>
    <n v="35.619999999999997"/>
    <n v="3.5455000000000001"/>
    <n v="1.08031385"/>
    <s v="Regular Air"/>
    <x v="1"/>
    <s v="Corporate"/>
    <x v="2"/>
    <x v="5"/>
    <s v="Small Box"/>
    <d v="2009-11-11T00:00:00"/>
  </r>
  <r>
    <n v="28064"/>
    <x v="1149"/>
    <x v="10"/>
    <s v="Medium"/>
    <n v="43"/>
    <n v="19.917441860465118"/>
    <n v="856.45"/>
    <n v="4.0999999999999996"/>
    <n v="860.55000000000007"/>
    <n v="3.5455000000000001"/>
    <n v="30.365434750000006"/>
    <s v="Regular Air"/>
    <x v="1"/>
    <s v="Home Office"/>
    <x v="2"/>
    <x v="2"/>
    <s v="Wrap Bag"/>
    <d v="2010-09-02T00:00:00"/>
  </r>
  <r>
    <n v="25315"/>
    <x v="241"/>
    <x v="2"/>
    <s v="Low"/>
    <n v="21"/>
    <n v="2.940952380952381"/>
    <n v="61.76"/>
    <n v="0.93"/>
    <n v="62.69"/>
    <n v="3.5455000000000001"/>
    <n v="2.1897007999999998"/>
    <s v="Regular Air"/>
    <x v="7"/>
    <s v="Consumer"/>
    <x v="2"/>
    <x v="2"/>
    <s v="Wrap Bag"/>
    <d v="2010-12-02T00:00:00"/>
  </r>
  <r>
    <n v="17253"/>
    <x v="281"/>
    <x v="8"/>
    <s v="Critical"/>
    <n v="13"/>
    <n v="3.8607692307692307"/>
    <n v="50.19"/>
    <n v="6.83"/>
    <n v="57.019999999999996"/>
    <n v="3.5455000000000001"/>
    <n v="1.7794864500000001"/>
    <s v="Regular Air"/>
    <x v="5"/>
    <s v="Corporate"/>
    <x v="2"/>
    <x v="6"/>
    <s v="Small Box"/>
    <d v="2011-08-19T00:00:00"/>
  </r>
  <r>
    <n v="19232"/>
    <x v="902"/>
    <x v="1"/>
    <s v="Low"/>
    <n v="43"/>
    <n v="6.1716279069767443"/>
    <n v="265.38"/>
    <n v="5.22"/>
    <n v="270.60000000000002"/>
    <n v="4.7610000000000001"/>
    <n v="12.634741799999999"/>
    <s v="Regular Air"/>
    <x v="6"/>
    <s v="Small Business"/>
    <x v="0"/>
    <x v="0"/>
    <s v="Small Box"/>
    <d v="2009-07-17T00:00:00"/>
  </r>
  <r>
    <n v="41991"/>
    <x v="123"/>
    <x v="2"/>
    <s v="Low"/>
    <n v="18"/>
    <n v="45.216666666666669"/>
    <n v="813.9"/>
    <n v="4.8"/>
    <n v="818.69999999999993"/>
    <n v="4.7610000000000001"/>
    <n v="38.749778999999997"/>
    <s v="Regular Air"/>
    <x v="7"/>
    <s v="Corporate"/>
    <x v="0"/>
    <x v="0"/>
    <s v="Wrap Bag"/>
    <d v="2011-12-22T00:00:00"/>
  </r>
  <r>
    <n v="38598"/>
    <x v="157"/>
    <x v="8"/>
    <s v="Low"/>
    <n v="27"/>
    <n v="16.722962962962963"/>
    <n v="451.52"/>
    <n v="11.28"/>
    <n v="462.79999999999995"/>
    <n v="5.3265000000000002"/>
    <n v="24.050212800000001"/>
    <s v="Regular Air"/>
    <x v="5"/>
    <s v="Consumer"/>
    <x v="1"/>
    <x v="11"/>
    <s v="Medium Box"/>
    <d v="2009-08-22T00:00:00"/>
  </r>
  <r>
    <n v="24228"/>
    <x v="490"/>
    <x v="1"/>
    <s v="Low"/>
    <n v="31"/>
    <n v="1.9561290322580644"/>
    <n v="60.64"/>
    <n v="2.58"/>
    <n v="63.22"/>
    <n v="3.5455000000000001"/>
    <n v="2.1499912000000001"/>
    <s v="Regular Air"/>
    <x v="4"/>
    <s v="Home Office"/>
    <x v="2"/>
    <x v="14"/>
    <s v="Wrap Bag"/>
    <d v="2009-07-21T00:00:00"/>
  </r>
  <r>
    <n v="27879"/>
    <x v="399"/>
    <x v="9"/>
    <s v="Medium"/>
    <n v="44"/>
    <n v="15.204772727272728"/>
    <n v="669.01"/>
    <n v="1.39"/>
    <n v="670.4"/>
    <n v="3.5455000000000001"/>
    <n v="23.719749550000003"/>
    <s v="Regular Air"/>
    <x v="10"/>
    <s v="Small Business"/>
    <x v="2"/>
    <x v="12"/>
    <s v="Small Box"/>
    <d v="2010-02-27T00:00:00"/>
  </r>
  <r>
    <n v="5221"/>
    <x v="409"/>
    <x v="5"/>
    <s v="Not Specified"/>
    <n v="48"/>
    <n v="28.075625000000002"/>
    <n v="1347.63"/>
    <n v="1.99"/>
    <n v="1349.6200000000001"/>
    <n v="5.3265000000000002"/>
    <n v="71.781511950000009"/>
    <s v="Regular Air"/>
    <x v="6"/>
    <s v="Corporate"/>
    <x v="1"/>
    <x v="4"/>
    <s v="Small Pack"/>
    <d v="2011-06-10T00:00:00"/>
  </r>
  <r>
    <n v="24227"/>
    <x v="439"/>
    <x v="8"/>
    <s v="Medium"/>
    <n v="24"/>
    <n v="76.702229166666669"/>
    <n v="1840.8534999999999"/>
    <n v="2.79"/>
    <n v="1843.6434999999999"/>
    <n v="5.3265000000000002"/>
    <n v="98.053061677500011"/>
    <s v="Regular Air"/>
    <x v="10"/>
    <s v="Consumer"/>
    <x v="1"/>
    <x v="1"/>
    <s v="Small Box"/>
    <d v="2010-08-18T00:00:00"/>
  </r>
  <r>
    <n v="17764"/>
    <x v="109"/>
    <x v="10"/>
    <s v="Low"/>
    <n v="27"/>
    <n v="23.866666666666667"/>
    <n v="644.4"/>
    <n v="16.87"/>
    <n v="661.27"/>
    <n v="3.5455000000000001"/>
    <n v="22.847202000000003"/>
    <s v="Regular Air"/>
    <x v="2"/>
    <s v="Home Office"/>
    <x v="2"/>
    <x v="5"/>
    <s v="Small Box"/>
    <d v="2009-09-16T00:00:00"/>
  </r>
  <r>
    <n v="22182"/>
    <x v="270"/>
    <x v="10"/>
    <s v="Medium"/>
    <n v="4"/>
    <n v="13.9925"/>
    <n v="55.97"/>
    <n v="7.17"/>
    <n v="63.14"/>
    <n v="3.5455000000000001"/>
    <n v="1.9844163499999998"/>
    <s v="Regular Air"/>
    <x v="6"/>
    <s v="Small Business"/>
    <x v="2"/>
    <x v="6"/>
    <s v="Small Box"/>
    <d v="2012-09-06T00:00:00"/>
  </r>
  <r>
    <n v="47938"/>
    <x v="302"/>
    <x v="5"/>
    <s v="Low"/>
    <n v="17"/>
    <n v="16.685500000000001"/>
    <n v="283.65350000000001"/>
    <n v="2.5"/>
    <n v="286.15350000000001"/>
    <n v="5.3265000000000002"/>
    <n v="15.108803677499999"/>
    <s v="Regular Air"/>
    <x v="8"/>
    <s v="Corporate"/>
    <x v="1"/>
    <x v="1"/>
    <s v="Wrap Bag"/>
    <d v="2009-07-01T00:00:00"/>
  </r>
  <r>
    <n v="32513"/>
    <x v="1119"/>
    <x v="9"/>
    <s v="Low"/>
    <n v="23"/>
    <n v="173.13956521739129"/>
    <n v="3982.21"/>
    <n v="19.989999999999998"/>
    <n v="4002.2"/>
    <n v="3.5455000000000001"/>
    <n v="141.18925554999998"/>
    <s v="Regular Air"/>
    <x v="0"/>
    <s v="Corporate"/>
    <x v="2"/>
    <x v="6"/>
    <s v="Small Box"/>
    <d v="2012-02-07T00:00:00"/>
  </r>
  <r>
    <n v="40134"/>
    <x v="226"/>
    <x v="7"/>
    <s v="Low"/>
    <n v="1"/>
    <n v="9.75"/>
    <n v="9.75"/>
    <n v="4.72"/>
    <n v="14.469999999999999"/>
    <n v="3.5455000000000001"/>
    <n v="0.34568625000000003"/>
    <s v="Regular Air"/>
    <x v="0"/>
    <s v="Small Business"/>
    <x v="2"/>
    <x v="5"/>
    <s v="Small Box"/>
    <d v="2011-10-14T00:00:00"/>
  </r>
  <r>
    <n v="25475"/>
    <x v="1137"/>
    <x v="11"/>
    <s v="Critical"/>
    <n v="49"/>
    <n v="6.244081632653061"/>
    <n v="305.95999999999998"/>
    <n v="7.49"/>
    <n v="313.45"/>
    <n v="3.5455000000000001"/>
    <n v="10.847811799999999"/>
    <s v="Regular Air"/>
    <x v="0"/>
    <s v="Home Office"/>
    <x v="2"/>
    <x v="5"/>
    <s v="Small Box"/>
    <d v="2009-04-04T00:00:00"/>
  </r>
  <r>
    <n v="24705"/>
    <x v="464"/>
    <x v="10"/>
    <s v="Critical"/>
    <n v="15"/>
    <n v="31.085333333333331"/>
    <n v="466.28"/>
    <n v="1.99"/>
    <n v="468.27"/>
    <n v="5.3265000000000002"/>
    <n v="24.8364042"/>
    <s v="Regular Air"/>
    <x v="5"/>
    <s v="Consumer"/>
    <x v="1"/>
    <x v="4"/>
    <s v="Small Pack"/>
    <d v="2011-09-17T00:00:00"/>
  </r>
  <r>
    <n v="47714"/>
    <x v="592"/>
    <x v="0"/>
    <s v="Medium"/>
    <n v="29"/>
    <n v="101.58793103448276"/>
    <n v="2946.05"/>
    <n v="41.64"/>
    <n v="2987.69"/>
    <n v="4.7610000000000001"/>
    <n v="140.26144050000002"/>
    <s v="Delivery Truck"/>
    <x v="1"/>
    <s v="Corporate"/>
    <x v="0"/>
    <x v="9"/>
    <s v="Jumbo Box"/>
    <d v="2011-03-11T00:00:00"/>
  </r>
  <r>
    <n v="26948"/>
    <x v="180"/>
    <x v="6"/>
    <s v="High"/>
    <n v="38"/>
    <n v="7.2076315789473684"/>
    <n v="273.89"/>
    <n v="7.72"/>
    <n v="281.61"/>
    <n v="3.5455000000000001"/>
    <n v="9.7107699499999995"/>
    <s v="Regular Air"/>
    <x v="6"/>
    <s v="Home Office"/>
    <x v="2"/>
    <x v="6"/>
    <s v="Small Box"/>
    <d v="2011-11-23T00:00:00"/>
  </r>
  <r>
    <n v="55431"/>
    <x v="583"/>
    <x v="5"/>
    <s v="Not Specified"/>
    <n v="13"/>
    <n v="286.46076923076919"/>
    <n v="3723.99"/>
    <n v="19.989999999999998"/>
    <n v="3743.9799999999996"/>
    <n v="3.5455000000000001"/>
    <n v="132.03406544999999"/>
    <s v="Regular Air"/>
    <x v="1"/>
    <s v="Corporate"/>
    <x v="2"/>
    <x v="16"/>
    <s v="Small Box"/>
    <d v="2012-06-09T00:00:00"/>
  </r>
  <r>
    <n v="3942"/>
    <x v="784"/>
    <x v="5"/>
    <s v="Not Specified"/>
    <n v="22"/>
    <n v="70.898886363636365"/>
    <n v="1559.7755"/>
    <n v="0.99"/>
    <n v="1560.7655"/>
    <n v="5.3265000000000002"/>
    <n v="83.081442007500016"/>
    <s v="Regular Air"/>
    <x v="12"/>
    <s v="Small Business"/>
    <x v="1"/>
    <x v="1"/>
    <s v="Wrap Bag"/>
    <d v="2010-06-28T00:00:00"/>
  </r>
  <r>
    <n v="30981"/>
    <x v="428"/>
    <x v="9"/>
    <s v="Low"/>
    <n v="22"/>
    <n v="166.05545454545452"/>
    <n v="3653.22"/>
    <n v="30"/>
    <n v="3683.22"/>
    <n v="4.7610000000000001"/>
    <n v="173.92980420000001"/>
    <s v="Delivery Truck"/>
    <x v="1"/>
    <s v="Home Office"/>
    <x v="0"/>
    <x v="3"/>
    <s v="Jumbo Drum"/>
    <d v="2011-02-17T00:00:00"/>
  </r>
  <r>
    <n v="2532"/>
    <x v="331"/>
    <x v="7"/>
    <s v="High"/>
    <n v="39"/>
    <n v="7.2325641025641021"/>
    <n v="282.07"/>
    <n v="0.49"/>
    <n v="282.56"/>
    <n v="3.5455000000000001"/>
    <n v="10.000791850000001"/>
    <s v="Regular Air"/>
    <x v="11"/>
    <s v="Corporate"/>
    <x v="2"/>
    <x v="13"/>
    <s v="Small Box"/>
    <d v="2011-10-11T00:00:00"/>
  </r>
  <r>
    <n v="37541"/>
    <x v="399"/>
    <x v="9"/>
    <s v="Medium"/>
    <n v="18"/>
    <n v="76.283888888888882"/>
    <n v="1373.11"/>
    <n v="35"/>
    <n v="1408.11"/>
    <n v="3.5455000000000001"/>
    <n v="48.68361505"/>
    <s v="Regular Air"/>
    <x v="2"/>
    <s v="Small Business"/>
    <x v="2"/>
    <x v="10"/>
    <s v="Large Box"/>
    <d v="2010-02-28T00:00:00"/>
  </r>
  <r>
    <n v="19586"/>
    <x v="264"/>
    <x v="6"/>
    <s v="Not Specified"/>
    <n v="36"/>
    <n v="1.9619444444444443"/>
    <n v="70.63"/>
    <n v="2.56"/>
    <n v="73.19"/>
    <n v="3.5455000000000001"/>
    <n v="2.5041866499999998"/>
    <s v="Regular Air"/>
    <x v="8"/>
    <s v="Home Office"/>
    <x v="2"/>
    <x v="7"/>
    <s v="Small Pack"/>
    <d v="2012-11-03T00:00:00"/>
  </r>
  <r>
    <n v="56484"/>
    <x v="765"/>
    <x v="6"/>
    <s v="Not Specified"/>
    <n v="6"/>
    <n v="29.430000000000003"/>
    <n v="176.58"/>
    <n v="2.99"/>
    <n v="179.57000000000002"/>
    <n v="3.5455000000000001"/>
    <n v="6.2606439000000016"/>
    <s v="Regular Air"/>
    <x v="0"/>
    <s v="Small Business"/>
    <x v="2"/>
    <x v="6"/>
    <s v="Small Box"/>
    <d v="2011-11-22T00:00:00"/>
  </r>
  <r>
    <n v="40065"/>
    <x v="1048"/>
    <x v="9"/>
    <s v="High"/>
    <n v="4"/>
    <n v="19.216374999999999"/>
    <n v="76.865499999999997"/>
    <n v="0.99"/>
    <n v="77.855499999999992"/>
    <n v="5.3265000000000002"/>
    <n v="4.0942408575"/>
    <s v="Express Air"/>
    <x v="5"/>
    <s v="Consumer"/>
    <x v="1"/>
    <x v="1"/>
    <s v="Wrap Bag"/>
    <d v="2012-02-18T00:00:00"/>
  </r>
  <r>
    <n v="42564"/>
    <x v="506"/>
    <x v="10"/>
    <s v="Low"/>
    <n v="35"/>
    <n v="213.39599999999999"/>
    <n v="7468.86"/>
    <n v="23.76"/>
    <n v="7492.62"/>
    <n v="4.7610000000000001"/>
    <n v="355.59242460000002"/>
    <s v="Delivery Truck"/>
    <x v="2"/>
    <s v="Small Business"/>
    <x v="0"/>
    <x v="3"/>
    <s v="Jumbo Drum"/>
    <d v="2012-09-19T00:00:00"/>
  </r>
  <r>
    <n v="52261"/>
    <x v="807"/>
    <x v="11"/>
    <s v="Not Specified"/>
    <n v="49"/>
    <n v="209.41326530612244"/>
    <n v="10261.25"/>
    <n v="52.2"/>
    <n v="10313.450000000001"/>
    <n v="4.7610000000000001"/>
    <n v="488.53811250000001"/>
    <s v="Delivery Truck"/>
    <x v="3"/>
    <s v="Home Office"/>
    <x v="0"/>
    <x v="9"/>
    <s v="Jumbo Box"/>
    <d v="2011-04-22T00:00:00"/>
  </r>
  <r>
    <n v="13795"/>
    <x v="934"/>
    <x v="11"/>
    <s v="Not Specified"/>
    <n v="37"/>
    <n v="35.215945945945947"/>
    <n v="1302.99"/>
    <n v="5.09"/>
    <n v="1308.08"/>
    <n v="3.5455000000000001"/>
    <n v="46.197510450000003"/>
    <s v="Regular Air"/>
    <x v="2"/>
    <s v="Small Business"/>
    <x v="2"/>
    <x v="5"/>
    <s v="Small Box"/>
    <d v="2011-04-11T00:00:00"/>
  </r>
  <r>
    <n v="38498"/>
    <x v="114"/>
    <x v="11"/>
    <s v="Critical"/>
    <n v="1"/>
    <n v="43.9"/>
    <n v="43.9"/>
    <n v="4.2699999999999996"/>
    <n v="48.17"/>
    <n v="3.5455000000000001"/>
    <n v="1.5564745"/>
    <s v="Regular Air"/>
    <x v="1"/>
    <s v="Corporate"/>
    <x v="2"/>
    <x v="2"/>
    <s v="Wrap Bag"/>
    <d v="2012-04-30T00:00:00"/>
  </r>
  <r>
    <n v="59553"/>
    <x v="1150"/>
    <x v="6"/>
    <s v="Not Specified"/>
    <n v="15"/>
    <n v="11.437999999999999"/>
    <n v="171.57"/>
    <n v="5.01"/>
    <n v="176.57999999999998"/>
    <n v="3.5455000000000001"/>
    <n v="6.08301435"/>
    <s v="Regular Air"/>
    <x v="0"/>
    <s v="Small Business"/>
    <x v="2"/>
    <x v="5"/>
    <s v="Small Box"/>
    <d v="2010-11-13T00:00:00"/>
  </r>
  <r>
    <n v="32323"/>
    <x v="1"/>
    <x v="1"/>
    <s v="High"/>
    <n v="3"/>
    <n v="9.5833333333333339"/>
    <n v="28.75"/>
    <n v="3.62"/>
    <n v="32.369999999999997"/>
    <n v="5.3265000000000002"/>
    <n v="1.5313687499999999"/>
    <s v="Regular Air"/>
    <x v="1"/>
    <s v="Small Business"/>
    <x v="1"/>
    <x v="4"/>
    <s v="Small Pack"/>
    <d v="2010-07-24T00:00:00"/>
  </r>
  <r>
    <n v="58658"/>
    <x v="855"/>
    <x v="5"/>
    <s v="Medium"/>
    <n v="46"/>
    <n v="16.539152173913045"/>
    <n v="760.80100000000004"/>
    <n v="0.99"/>
    <n v="761.79100000000005"/>
    <n v="5.3265000000000002"/>
    <n v="40.524065265000004"/>
    <s v="Regular Air"/>
    <x v="5"/>
    <s v="Consumer"/>
    <x v="1"/>
    <x v="1"/>
    <s v="Wrap Bag"/>
    <d v="2012-06-13T00:00:00"/>
  </r>
  <r>
    <n v="3750"/>
    <x v="113"/>
    <x v="11"/>
    <s v="Medium"/>
    <n v="12"/>
    <n v="6.3466666666666667"/>
    <n v="76.16"/>
    <n v="5.2"/>
    <n v="81.36"/>
    <n v="3.5455000000000001"/>
    <n v="2.7002527999999999"/>
    <s v="Regular Air"/>
    <x v="4"/>
    <s v="Small Business"/>
    <x v="2"/>
    <x v="5"/>
    <s v="Small Box"/>
    <d v="2011-05-01T00:00:00"/>
  </r>
  <r>
    <n v="41413"/>
    <x v="514"/>
    <x v="6"/>
    <s v="Low"/>
    <n v="17"/>
    <n v="596.15"/>
    <n v="10134.549999999999"/>
    <n v="24.49"/>
    <n v="10159.039999999999"/>
    <n v="5.3265000000000002"/>
    <n v="539.81680574999996"/>
    <s v="Regular Air"/>
    <x v="0"/>
    <s v="Corporate"/>
    <x v="1"/>
    <x v="8"/>
    <s v="Large Box"/>
    <d v="2011-11-23T00:00:00"/>
  </r>
  <r>
    <n v="38372"/>
    <x v="402"/>
    <x v="4"/>
    <s v="High"/>
    <n v="33"/>
    <n v="9.4239393939393938"/>
    <n v="310.99"/>
    <n v="2.0299999999999998"/>
    <n v="313.02"/>
    <n v="3.5455000000000001"/>
    <n v="11.026150449999999"/>
    <s v="Regular Air"/>
    <x v="12"/>
    <s v="Consumer"/>
    <x v="2"/>
    <x v="5"/>
    <s v="Wrap Bag"/>
    <d v="2010-05-16T00:00:00"/>
  </r>
  <r>
    <n v="4321"/>
    <x v="490"/>
    <x v="1"/>
    <s v="Medium"/>
    <n v="47"/>
    <n v="32.033404255319148"/>
    <n v="1505.57"/>
    <n v="19.989999999999998"/>
    <n v="1525.56"/>
    <n v="3.5455000000000001"/>
    <n v="53.379984349999994"/>
    <s v="Express Air"/>
    <x v="1"/>
    <s v="Corporate"/>
    <x v="2"/>
    <x v="13"/>
    <s v="Small Box"/>
    <d v="2009-07-19T00:00:00"/>
  </r>
  <r>
    <n v="20933"/>
    <x v="1151"/>
    <x v="8"/>
    <s v="High"/>
    <n v="45"/>
    <n v="46.210533333333338"/>
    <n v="2079.4740000000002"/>
    <n v="5"/>
    <n v="2084.4740000000002"/>
    <n v="5.3265000000000002"/>
    <n v="110.76318261000002"/>
    <s v="Regular Air"/>
    <x v="10"/>
    <s v="Corporate"/>
    <x v="1"/>
    <x v="1"/>
    <s v="Small Pack"/>
    <d v="2012-08-28T00:00:00"/>
  </r>
  <r>
    <n v="1575"/>
    <x v="373"/>
    <x v="10"/>
    <s v="Medium"/>
    <n v="26"/>
    <n v="5.1403846153846153"/>
    <n v="133.65"/>
    <n v="0.8"/>
    <n v="134.45000000000002"/>
    <n v="3.5455000000000001"/>
    <n v="4.7385607500000004"/>
    <s v="Regular Air"/>
    <x v="3"/>
    <s v="Small Business"/>
    <x v="2"/>
    <x v="5"/>
    <s v="Wrap Bag"/>
    <d v="2011-09-14T00:00:00"/>
  </r>
  <r>
    <n v="55686"/>
    <x v="863"/>
    <x v="0"/>
    <s v="Critical"/>
    <n v="2"/>
    <n v="81.245000000000005"/>
    <n v="162.49"/>
    <n v="0.99"/>
    <n v="163.48000000000002"/>
    <n v="3.5455000000000001"/>
    <n v="5.7610829499999996"/>
    <s v="Regular Air"/>
    <x v="6"/>
    <s v="Corporate"/>
    <x v="2"/>
    <x v="16"/>
    <s v="Small Box"/>
    <d v="2011-03-28T00:00:00"/>
  </r>
  <r>
    <n v="16229"/>
    <x v="555"/>
    <x v="0"/>
    <s v="High"/>
    <n v="19"/>
    <n v="29.933868421052633"/>
    <n v="568.74350000000004"/>
    <n v="3.3"/>
    <n v="572.04349999999999"/>
    <n v="5.3265000000000002"/>
    <n v="30.294122527500004"/>
    <s v="Regular Air"/>
    <x v="9"/>
    <s v="Small Business"/>
    <x v="1"/>
    <x v="1"/>
    <s v="Small Pack"/>
    <d v="2009-03-31T00:00:00"/>
  </r>
  <r>
    <n v="46241"/>
    <x v="1152"/>
    <x v="0"/>
    <s v="Not Specified"/>
    <n v="34"/>
    <n v="56.840588235294113"/>
    <n v="1932.58"/>
    <n v="10.84"/>
    <n v="1943.4199999999998"/>
    <n v="4.7610000000000001"/>
    <n v="92.010133800000006"/>
    <s v="Regular Air"/>
    <x v="8"/>
    <s v="Consumer"/>
    <x v="0"/>
    <x v="0"/>
    <s v="Medium Box"/>
    <d v="2009-03-16T00:00:00"/>
  </r>
  <r>
    <n v="54501"/>
    <x v="1153"/>
    <x v="6"/>
    <s v="Critical"/>
    <n v="36"/>
    <n v="56.64116666666667"/>
    <n v="2039.0820000000001"/>
    <n v="4.99"/>
    <n v="2044.0720000000001"/>
    <n v="5.3265000000000002"/>
    <n v="108.61170273000002"/>
    <s v="Regular Air"/>
    <x v="8"/>
    <s v="Corporate"/>
    <x v="1"/>
    <x v="1"/>
    <s v="Small Box"/>
    <d v="2012-11-30T00:00:00"/>
  </r>
  <r>
    <n v="10081"/>
    <x v="1154"/>
    <x v="8"/>
    <s v="Not Specified"/>
    <n v="49"/>
    <n v="21.60061224489796"/>
    <n v="1058.43"/>
    <n v="6.68"/>
    <n v="1065.1100000000001"/>
    <n v="4.7610000000000001"/>
    <n v="50.391852300000004"/>
    <s v="Regular Air"/>
    <x v="8"/>
    <s v="Home Office"/>
    <x v="0"/>
    <x v="0"/>
    <s v="Small Box"/>
    <d v="2010-08-08T00:00:00"/>
  </r>
  <r>
    <n v="48515"/>
    <x v="282"/>
    <x v="2"/>
    <s v="Critical"/>
    <n v="47"/>
    <n v="15.442553191489361"/>
    <n v="725.8"/>
    <n v="1.97"/>
    <n v="727.77"/>
    <n v="3.5455000000000001"/>
    <n v="25.733238999999998"/>
    <s v="Express Air"/>
    <x v="4"/>
    <s v="Consumer"/>
    <x v="2"/>
    <x v="5"/>
    <s v="Wrap Bag"/>
    <d v="2011-12-20T00:00:00"/>
  </r>
  <r>
    <n v="14785"/>
    <x v="999"/>
    <x v="7"/>
    <s v="High"/>
    <n v="25"/>
    <n v="29.764800000000001"/>
    <n v="744.12"/>
    <n v="6.17"/>
    <n v="750.29"/>
    <n v="3.5455000000000001"/>
    <n v="26.382774600000001"/>
    <s v="Regular Air"/>
    <x v="8"/>
    <s v="Consumer"/>
    <x v="2"/>
    <x v="2"/>
    <s v="Small Pack"/>
    <d v="2009-10-10T00:00:00"/>
  </r>
  <r>
    <n v="40065"/>
    <x v="1048"/>
    <x v="9"/>
    <s v="High"/>
    <n v="49"/>
    <n v="431.45040816326531"/>
    <n v="21141.07"/>
    <n v="24.49"/>
    <n v="21165.56"/>
    <n v="5.3265000000000002"/>
    <n v="1126.0790935499999"/>
    <s v="Regular Air"/>
    <x v="5"/>
    <s v="Consumer"/>
    <x v="1"/>
    <x v="8"/>
    <s v="Large Box"/>
    <d v="2012-02-18T00:00:00"/>
  </r>
  <r>
    <n v="5155"/>
    <x v="316"/>
    <x v="5"/>
    <s v="High"/>
    <n v="14"/>
    <n v="40.657857142857146"/>
    <n v="569.21"/>
    <n v="4"/>
    <n v="573.21"/>
    <n v="5.3265000000000002"/>
    <n v="30.318970650000001"/>
    <s v="Regular Air"/>
    <x v="4"/>
    <s v="Corporate"/>
    <x v="1"/>
    <x v="4"/>
    <s v="Small Box"/>
    <d v="2009-06-12T00:00:00"/>
  </r>
  <r>
    <n v="26305"/>
    <x v="241"/>
    <x v="2"/>
    <s v="Medium"/>
    <n v="50"/>
    <n v="22.3642"/>
    <n v="1118.21"/>
    <n v="15.1"/>
    <n v="1133.31"/>
    <n v="3.5455000000000001"/>
    <n v="39.646135550000004"/>
    <s v="Regular Air"/>
    <x v="1"/>
    <s v="Home Office"/>
    <x v="2"/>
    <x v="6"/>
    <s v="Small Box"/>
    <d v="2010-12-04T00:00:00"/>
  </r>
  <r>
    <n v="36800"/>
    <x v="664"/>
    <x v="10"/>
    <s v="High"/>
    <n v="4"/>
    <n v="14.61"/>
    <n v="58.44"/>
    <n v="4.5"/>
    <n v="62.94"/>
    <n v="3.5455000000000001"/>
    <n v="2.0719902000000001"/>
    <s v="Express Air"/>
    <x v="9"/>
    <s v="Corporate"/>
    <x v="2"/>
    <x v="16"/>
    <s v="Small Box"/>
    <d v="2010-09-11T00:00:00"/>
  </r>
  <r>
    <n v="4932"/>
    <x v="318"/>
    <x v="8"/>
    <s v="Critical"/>
    <n v="11"/>
    <n v="9.9427272727272733"/>
    <n v="109.37"/>
    <n v="1.79"/>
    <n v="111.16000000000001"/>
    <n v="3.5455000000000001"/>
    <n v="3.8777133500000001"/>
    <s v="Regular Air"/>
    <x v="1"/>
    <s v="Corporate"/>
    <x v="2"/>
    <x v="5"/>
    <s v="Wrap Bag"/>
    <d v="2010-08-11T00:00:00"/>
  </r>
  <r>
    <n v="54274"/>
    <x v="1013"/>
    <x v="6"/>
    <s v="Not Specified"/>
    <n v="20"/>
    <n v="79.152999999999992"/>
    <n v="1583.06"/>
    <n v="13.99"/>
    <n v="1597.05"/>
    <n v="3.5455000000000001"/>
    <n v="56.127392300000004"/>
    <s v="Regular Air"/>
    <x v="2"/>
    <s v="Corporate"/>
    <x v="2"/>
    <x v="16"/>
    <s v="Medium Box"/>
    <d v="2010-11-25T00:00:00"/>
  </r>
  <r>
    <n v="16582"/>
    <x v="1155"/>
    <x v="7"/>
    <s v="Critical"/>
    <n v="26"/>
    <n v="260.26369230769228"/>
    <n v="6766.8559999999998"/>
    <n v="43.57"/>
    <n v="6810.4259999999995"/>
    <n v="4.7610000000000001"/>
    <n v="322.17001415999999"/>
    <s v="Delivery Truck"/>
    <x v="4"/>
    <s v="Home Office"/>
    <x v="0"/>
    <x v="9"/>
    <s v="Jumbo Box"/>
    <d v="2011-10-03T00:00:00"/>
  </r>
  <r>
    <n v="52512"/>
    <x v="1025"/>
    <x v="1"/>
    <s v="High"/>
    <n v="32"/>
    <n v="6.1715625000000003"/>
    <n v="197.49"/>
    <n v="5.01"/>
    <n v="202.5"/>
    <n v="3.5455000000000001"/>
    <n v="7.0020079500000012"/>
    <s v="Express Air"/>
    <x v="1"/>
    <s v="Consumer"/>
    <x v="2"/>
    <x v="6"/>
    <s v="Small Box"/>
    <d v="2011-07-09T00:00:00"/>
  </r>
  <r>
    <n v="11585"/>
    <x v="977"/>
    <x v="0"/>
    <s v="Medium"/>
    <n v="2"/>
    <n v="100.37649999999999"/>
    <n v="200.75299999999999"/>
    <n v="8.99"/>
    <n v="209.74299999999999"/>
    <n v="5.3265000000000002"/>
    <n v="10.693108544999999"/>
    <s v="Regular Air"/>
    <x v="12"/>
    <s v="Consumer"/>
    <x v="1"/>
    <x v="1"/>
    <s v="Small Box"/>
    <d v="2009-03-16T00:00:00"/>
  </r>
  <r>
    <n v="40068"/>
    <x v="1022"/>
    <x v="11"/>
    <s v="Low"/>
    <n v="24"/>
    <n v="279.90766666666667"/>
    <n v="6717.7839999999997"/>
    <n v="40.19"/>
    <n v="6757.9739999999993"/>
    <n v="4.7610000000000001"/>
    <n v="319.83369623999999"/>
    <s v="Delivery Truck"/>
    <x v="0"/>
    <s v="Home Office"/>
    <x v="0"/>
    <x v="9"/>
    <s v="Jumbo Box"/>
    <d v="2010-04-20T00:00:00"/>
  </r>
  <r>
    <n v="21442"/>
    <x v="1156"/>
    <x v="2"/>
    <s v="Low"/>
    <n v="48"/>
    <n v="16.311041666666664"/>
    <n v="782.93"/>
    <n v="1.39"/>
    <n v="784.31999999999994"/>
    <n v="3.5455000000000001"/>
    <n v="27.758783149999999"/>
    <s v="Regular Air"/>
    <x v="8"/>
    <s v="Consumer"/>
    <x v="2"/>
    <x v="12"/>
    <s v="Small Box"/>
    <d v="2010-01-01T00:00:00"/>
  </r>
  <r>
    <n v="37825"/>
    <x v="716"/>
    <x v="1"/>
    <s v="Low"/>
    <n v="41"/>
    <n v="6.9939024390243905"/>
    <n v="286.75"/>
    <n v="1.6"/>
    <n v="288.35000000000002"/>
    <n v="3.5455000000000001"/>
    <n v="10.16672125"/>
    <s v="Regular Air"/>
    <x v="6"/>
    <s v="Home Office"/>
    <x v="2"/>
    <x v="5"/>
    <s v="Wrap Bag"/>
    <d v="2009-07-29T00:00:00"/>
  </r>
  <r>
    <n v="18918"/>
    <x v="627"/>
    <x v="7"/>
    <s v="Not Specified"/>
    <n v="7"/>
    <n v="908.99142857142851"/>
    <n v="6362.94"/>
    <n v="13.99"/>
    <n v="6376.9299999999994"/>
    <n v="5.3265000000000002"/>
    <n v="338.92199909999994"/>
    <s v="Regular Air"/>
    <x v="3"/>
    <s v="Corporate"/>
    <x v="1"/>
    <x v="11"/>
    <s v="Medium Box"/>
    <d v="2012-10-28T00:00:00"/>
  </r>
  <r>
    <n v="21024"/>
    <x v="441"/>
    <x v="2"/>
    <s v="Medium"/>
    <n v="34"/>
    <n v="5.7497058823529414"/>
    <n v="195.49"/>
    <n v="1.2"/>
    <n v="196.69"/>
    <n v="3.5455000000000001"/>
    <n v="6.9310979500000007"/>
    <s v="Regular Air"/>
    <x v="0"/>
    <s v="Corporate"/>
    <x v="2"/>
    <x v="2"/>
    <s v="Wrap Bag"/>
    <d v="2010-12-30T00:00:00"/>
  </r>
  <r>
    <n v="48263"/>
    <x v="424"/>
    <x v="0"/>
    <s v="Medium"/>
    <n v="28"/>
    <n v="5.8650000000000002"/>
    <n v="164.22"/>
    <n v="7.5"/>
    <n v="171.72"/>
    <n v="3.5455000000000001"/>
    <n v="5.8224201000000004"/>
    <s v="Regular Air"/>
    <x v="9"/>
    <s v="Consumer"/>
    <x v="2"/>
    <x v="5"/>
    <s v="Small Box"/>
    <d v="2010-03-10T00:00:00"/>
  </r>
  <r>
    <n v="55490"/>
    <x v="101"/>
    <x v="6"/>
    <s v="Medium"/>
    <n v="3"/>
    <n v="82.066666666666663"/>
    <n v="246.2"/>
    <n v="89.3"/>
    <n v="335.5"/>
    <n v="4.7610000000000001"/>
    <n v="11.721582000000001"/>
    <s v="Delivery Truck"/>
    <x v="5"/>
    <s v="Corporate"/>
    <x v="0"/>
    <x v="9"/>
    <s v="Jumbo Box"/>
    <d v="2009-11-17T00:00:00"/>
  </r>
  <r>
    <n v="55525"/>
    <x v="1121"/>
    <x v="4"/>
    <s v="Low"/>
    <n v="1"/>
    <n v="291.39999999999998"/>
    <n v="291.39999999999998"/>
    <n v="7.18"/>
    <n v="298.58"/>
    <n v="5.3265000000000002"/>
    <n v="15.521421"/>
    <s v="Regular Air"/>
    <x v="10"/>
    <s v="Corporate"/>
    <x v="1"/>
    <x v="4"/>
    <s v="Small Box"/>
    <d v="2009-05-08T00:00:00"/>
  </r>
  <r>
    <n v="54407"/>
    <x v="995"/>
    <x v="5"/>
    <s v="Medium"/>
    <n v="24"/>
    <n v="391.51125000000002"/>
    <n v="9396.27"/>
    <n v="19.989999999999998"/>
    <n v="9416.26"/>
    <n v="3.5455000000000001"/>
    <n v="333.14475285000003"/>
    <s v="Regular Air"/>
    <x v="1"/>
    <s v="Corporate"/>
    <x v="2"/>
    <x v="6"/>
    <s v="Small Box"/>
    <d v="2010-06-17T00:00:00"/>
  </r>
  <r>
    <n v="16519"/>
    <x v="726"/>
    <x v="5"/>
    <s v="Medium"/>
    <n v="39"/>
    <n v="4.0761538461538462"/>
    <n v="158.97"/>
    <n v="2.99"/>
    <n v="161.96"/>
    <n v="3.5455000000000001"/>
    <n v="5.6362813500000009"/>
    <s v="Regular Air"/>
    <x v="1"/>
    <s v="Small Business"/>
    <x v="2"/>
    <x v="6"/>
    <s v="Small Box"/>
    <d v="2011-06-12T00:00:00"/>
  </r>
  <r>
    <n v="25831"/>
    <x v="1157"/>
    <x v="10"/>
    <s v="Medium"/>
    <n v="6"/>
    <n v="41.729333333333336"/>
    <n v="250.376"/>
    <n v="4.99"/>
    <n v="255.36600000000001"/>
    <n v="5.3265000000000002"/>
    <n v="13.33627764"/>
    <s v="Regular Air"/>
    <x v="6"/>
    <s v="Home Office"/>
    <x v="1"/>
    <x v="1"/>
    <s v="Small Box"/>
    <d v="2009-09-16T00:00:00"/>
  </r>
  <r>
    <n v="25860"/>
    <x v="475"/>
    <x v="3"/>
    <s v="Low"/>
    <n v="9"/>
    <n v="82.244444444444454"/>
    <n v="740.2"/>
    <n v="5.01"/>
    <n v="745.21"/>
    <n v="3.5455000000000001"/>
    <n v="26.243791000000002"/>
    <s v="Express Air"/>
    <x v="9"/>
    <s v="Consumer"/>
    <x v="2"/>
    <x v="12"/>
    <s v="Small Box"/>
    <d v="2010-01-04T00:00:00"/>
  </r>
  <r>
    <n v="38212"/>
    <x v="1158"/>
    <x v="11"/>
    <s v="Medium"/>
    <n v="24"/>
    <n v="5.15625"/>
    <n v="123.75"/>
    <n v="0.49"/>
    <n v="124.24"/>
    <n v="3.5455000000000001"/>
    <n v="4.3875562500000003"/>
    <s v="Express Air"/>
    <x v="0"/>
    <s v="Home Office"/>
    <x v="2"/>
    <x v="13"/>
    <s v="Small Box"/>
    <d v="2011-04-05T00:00:00"/>
  </r>
  <r>
    <n v="22208"/>
    <x v="253"/>
    <x v="7"/>
    <s v="High"/>
    <n v="37"/>
    <n v="30.76837837837838"/>
    <n v="1138.43"/>
    <n v="4"/>
    <n v="1142.43"/>
    <n v="5.3265000000000002"/>
    <n v="60.638473950000005"/>
    <s v="Regular Air"/>
    <x v="1"/>
    <s v="Home Office"/>
    <x v="1"/>
    <x v="4"/>
    <s v="Small Box"/>
    <d v="2009-10-15T00:00:00"/>
  </r>
  <r>
    <n v="36772"/>
    <x v="402"/>
    <x v="4"/>
    <s v="Medium"/>
    <n v="8"/>
    <n v="2.8562500000000002"/>
    <n v="22.85"/>
    <n v="0.99"/>
    <n v="23.84"/>
    <n v="3.5455000000000001"/>
    <n v="0.81014675000000014"/>
    <s v="Regular Air"/>
    <x v="5"/>
    <s v="Home Office"/>
    <x v="2"/>
    <x v="13"/>
    <s v="Small Box"/>
    <d v="2010-05-15T00:00:00"/>
  </r>
  <r>
    <n v="14086"/>
    <x v="802"/>
    <x v="7"/>
    <s v="Low"/>
    <n v="50"/>
    <n v="4.7667999999999999"/>
    <n v="238.34"/>
    <n v="3.01"/>
    <n v="241.35"/>
    <n v="3.5455000000000001"/>
    <n v="8.4503447000000005"/>
    <s v="Regular Air"/>
    <x v="4"/>
    <s v="Consumer"/>
    <x v="2"/>
    <x v="5"/>
    <s v="Wrap Bag"/>
    <d v="2010-10-27T00:00:00"/>
  </r>
  <r>
    <n v="43972"/>
    <x v="973"/>
    <x v="0"/>
    <s v="Low"/>
    <n v="12"/>
    <n v="59.532583333333328"/>
    <n v="714.39099999999996"/>
    <n v="8.99"/>
    <n v="723.38099999999997"/>
    <n v="5.3265000000000002"/>
    <n v="38.052036614999999"/>
    <s v="Regular Air"/>
    <x v="12"/>
    <s v="Consumer"/>
    <x v="1"/>
    <x v="1"/>
    <s v="Small Box"/>
    <d v="2010-03-18T00:00:00"/>
  </r>
  <r>
    <n v="41988"/>
    <x v="361"/>
    <x v="9"/>
    <s v="Low"/>
    <n v="33"/>
    <n v="139.70757575757577"/>
    <n v="4610.3500000000004"/>
    <n v="17.850000000000001"/>
    <n v="4628.2000000000007"/>
    <n v="5.3265000000000002"/>
    <n v="245.57029275000005"/>
    <s v="Delivery Truck"/>
    <x v="0"/>
    <s v="Home Office"/>
    <x v="1"/>
    <x v="11"/>
    <s v="Jumbo Drum"/>
    <d v="2009-02-04T00:00:00"/>
  </r>
  <r>
    <n v="10884"/>
    <x v="230"/>
    <x v="6"/>
    <s v="Low"/>
    <n v="24"/>
    <n v="105.24947916666667"/>
    <n v="2525.9875000000002"/>
    <n v="8.99"/>
    <n v="2534.9775"/>
    <n v="5.3265000000000002"/>
    <n v="134.54672418750002"/>
    <s v="Regular Air"/>
    <x v="3"/>
    <s v="Consumer"/>
    <x v="1"/>
    <x v="1"/>
    <s v="Small Box"/>
    <d v="2009-12-02T00:00:00"/>
  </r>
  <r>
    <n v="57572"/>
    <x v="229"/>
    <x v="1"/>
    <s v="Medium"/>
    <n v="9"/>
    <n v="8.3644444444444446"/>
    <n v="75.28"/>
    <n v="5.83"/>
    <n v="81.11"/>
    <n v="3.5455000000000001"/>
    <n v="2.6690524"/>
    <s v="Regular Air"/>
    <x v="5"/>
    <s v="Home Office"/>
    <x v="2"/>
    <x v="5"/>
    <s v="Wrap Bag"/>
    <d v="2011-07-13T00:00:00"/>
  </r>
  <r>
    <n v="43745"/>
    <x v="1131"/>
    <x v="6"/>
    <s v="Low"/>
    <n v="1"/>
    <n v="4.97"/>
    <n v="4.97"/>
    <n v="1.43"/>
    <n v="6.3999999999999995"/>
    <n v="3.5455000000000001"/>
    <n v="0.17621134999999999"/>
    <s v="Regular Air"/>
    <x v="10"/>
    <s v="Corporate"/>
    <x v="2"/>
    <x v="14"/>
    <s v="Wrap Bag"/>
    <d v="2010-11-05T00:00:00"/>
  </r>
  <r>
    <n v="18113"/>
    <x v="234"/>
    <x v="8"/>
    <s v="Not Specified"/>
    <n v="27"/>
    <n v="122.81777777777778"/>
    <n v="3316.08"/>
    <n v="30"/>
    <n v="3346.08"/>
    <n v="4.7610000000000001"/>
    <n v="157.87856879999998"/>
    <s v="Delivery Truck"/>
    <x v="2"/>
    <s v="Consumer"/>
    <x v="0"/>
    <x v="3"/>
    <s v="Jumbo Drum"/>
    <d v="2012-08-30T00:00:00"/>
  </r>
  <r>
    <n v="33122"/>
    <x v="242"/>
    <x v="5"/>
    <s v="Low"/>
    <n v="21"/>
    <n v="403.26809523809521"/>
    <n v="8468.6299999999992"/>
    <n v="48.26"/>
    <n v="8516.89"/>
    <n v="5.3265000000000002"/>
    <n v="451.08157694999994"/>
    <s v="Delivery Truck"/>
    <x v="0"/>
    <s v="Small Business"/>
    <x v="1"/>
    <x v="11"/>
    <s v="Jumbo Box"/>
    <d v="2010-06-26T00:00:00"/>
  </r>
  <r>
    <n v="46855"/>
    <x v="450"/>
    <x v="0"/>
    <s v="High"/>
    <n v="32"/>
    <n v="1.6668750000000001"/>
    <n v="53.34"/>
    <n v="0.7"/>
    <n v="54.040000000000006"/>
    <n v="4.7610000000000001"/>
    <n v="2.5395174000000003"/>
    <s v="Regular Air"/>
    <x v="1"/>
    <s v="Corporate"/>
    <x v="0"/>
    <x v="0"/>
    <s v="Wrap Bag"/>
    <d v="2010-03-06T00:00:00"/>
  </r>
  <r>
    <n v="28225"/>
    <x v="164"/>
    <x v="3"/>
    <s v="Critical"/>
    <n v="9"/>
    <n v="22.893333333333331"/>
    <n v="206.04"/>
    <n v="14.39"/>
    <n v="220.43"/>
    <n v="4.7610000000000001"/>
    <n v="9.8095644000000011"/>
    <s v="Regular Air"/>
    <x v="0"/>
    <s v="Corporate"/>
    <x v="0"/>
    <x v="0"/>
    <s v="Small Box"/>
    <d v="2009-01-22T00:00:00"/>
  </r>
  <r>
    <n v="31495"/>
    <x v="198"/>
    <x v="8"/>
    <s v="Low"/>
    <n v="20"/>
    <n v="9.5715000000000003"/>
    <n v="191.43"/>
    <n v="2.99"/>
    <n v="194.42000000000002"/>
    <n v="3.5455000000000001"/>
    <n v="6.787150650000001"/>
    <s v="Express Air"/>
    <x v="1"/>
    <s v="Consumer"/>
    <x v="2"/>
    <x v="6"/>
    <s v="Small Box"/>
    <d v="2010-08-08T00:00:00"/>
  </r>
  <r>
    <n v="2305"/>
    <x v="1002"/>
    <x v="3"/>
    <s v="High"/>
    <n v="1"/>
    <n v="12.41"/>
    <n v="12.41"/>
    <n v="5.66"/>
    <n v="18.07"/>
    <n v="3.5455000000000001"/>
    <n v="0.43999655000000004"/>
    <s v="Regular Air"/>
    <x v="0"/>
    <s v="Home Office"/>
    <x v="2"/>
    <x v="5"/>
    <s v="Small Box"/>
    <d v="2010-01-26T00:00:00"/>
  </r>
  <r>
    <n v="24135"/>
    <x v="660"/>
    <x v="3"/>
    <s v="Low"/>
    <n v="12"/>
    <n v="28.765833333333333"/>
    <n v="345.19"/>
    <n v="1.49"/>
    <n v="346.68"/>
    <n v="3.5455000000000001"/>
    <n v="12.23871145"/>
    <s v="Regular Air"/>
    <x v="1"/>
    <s v="Consumer"/>
    <x v="2"/>
    <x v="6"/>
    <s v="Small Box"/>
    <d v="2010-01-24T00:00:00"/>
  </r>
  <r>
    <n v="37603"/>
    <x v="34"/>
    <x v="6"/>
    <s v="Medium"/>
    <n v="23"/>
    <n v="43.834347826086962"/>
    <n v="1008.19"/>
    <n v="1.99"/>
    <n v="1010.1800000000001"/>
    <n v="5.3265000000000002"/>
    <n v="53.701240350000006"/>
    <s v="Regular Air"/>
    <x v="6"/>
    <s v="Consumer"/>
    <x v="1"/>
    <x v="4"/>
    <s v="Small Pack"/>
    <d v="2010-11-26T00:00:00"/>
  </r>
  <r>
    <n v="50118"/>
    <x v="1159"/>
    <x v="0"/>
    <s v="Not Specified"/>
    <n v="19"/>
    <n v="17.756842105263157"/>
    <n v="337.38"/>
    <n v="27.75"/>
    <n v="365.13"/>
    <n v="4.7610000000000001"/>
    <n v="16.062661800000001"/>
    <s v="Delivery Truck"/>
    <x v="3"/>
    <s v="Corporate"/>
    <x v="0"/>
    <x v="9"/>
    <s v="Jumbo Box"/>
    <d v="2010-03-19T00:00:00"/>
  </r>
  <r>
    <n v="10245"/>
    <x v="480"/>
    <x v="9"/>
    <s v="Medium"/>
    <n v="23"/>
    <n v="5.5291304347826085"/>
    <n v="127.17"/>
    <n v="6.98"/>
    <n v="134.15"/>
    <n v="3.5455000000000001"/>
    <n v="4.5088123500000004"/>
    <s v="Regular Air"/>
    <x v="9"/>
    <s v="Corporate"/>
    <x v="2"/>
    <x v="6"/>
    <s v="Small Box"/>
    <d v="2011-02-15T00:00:00"/>
  </r>
  <r>
    <n v="48615"/>
    <x v="245"/>
    <x v="2"/>
    <s v="Low"/>
    <n v="4"/>
    <n v="4.2275"/>
    <n v="16.91"/>
    <n v="0.5"/>
    <n v="17.41"/>
    <n v="3.5455000000000001"/>
    <n v="0.59954405"/>
    <s v="Regular Air"/>
    <x v="1"/>
    <s v="Corporate"/>
    <x v="2"/>
    <x v="13"/>
    <s v="Small Box"/>
    <d v="2012-12-07T00:00:00"/>
  </r>
  <r>
    <n v="52578"/>
    <x v="366"/>
    <x v="0"/>
    <s v="Critical"/>
    <n v="8"/>
    <n v="173.977"/>
    <n v="1391.816"/>
    <n v="69"/>
    <n v="1460.816"/>
    <n v="4.7610000000000001"/>
    <n v="66.264359760000005"/>
    <s v="Regular Air"/>
    <x v="5"/>
    <s v="Consumer"/>
    <x v="0"/>
    <x v="9"/>
    <s v="Large Box"/>
    <d v="2011-03-10T00:00:00"/>
  </r>
  <r>
    <n v="7297"/>
    <x v="1157"/>
    <x v="10"/>
    <s v="High"/>
    <n v="4"/>
    <n v="405.23500000000001"/>
    <n v="1620.94"/>
    <n v="76.37"/>
    <n v="1697.31"/>
    <n v="4.7610000000000001"/>
    <n v="77.172953400000011"/>
    <s v="Delivery Truck"/>
    <x v="9"/>
    <s v="Small Business"/>
    <x v="0"/>
    <x v="9"/>
    <s v="Jumbo Box"/>
    <d v="2009-09-15T00:00:00"/>
  </r>
  <r>
    <n v="15044"/>
    <x v="1160"/>
    <x v="0"/>
    <s v="Low"/>
    <n v="42"/>
    <n v="40.038095238095238"/>
    <n v="1681.6"/>
    <n v="10.25"/>
    <n v="1691.85"/>
    <n v="5.3265000000000002"/>
    <n v="89.570424000000003"/>
    <s v="Regular Air"/>
    <x v="7"/>
    <s v="Corporate"/>
    <x v="1"/>
    <x v="4"/>
    <s v="Small Box"/>
    <d v="2012-03-10T00:00:00"/>
  </r>
  <r>
    <n v="46147"/>
    <x v="1012"/>
    <x v="3"/>
    <s v="Critical"/>
    <n v="37"/>
    <n v="25.02162162162162"/>
    <n v="925.8"/>
    <n v="12.98"/>
    <n v="938.78"/>
    <n v="3.5455000000000001"/>
    <n v="32.824238999999999"/>
    <s v="Regular Air"/>
    <x v="8"/>
    <s v="Corporate"/>
    <x v="2"/>
    <x v="6"/>
    <s v="Small Box"/>
    <d v="2011-01-17T00:00:00"/>
  </r>
  <r>
    <n v="9221"/>
    <x v="834"/>
    <x v="3"/>
    <s v="Low"/>
    <n v="9"/>
    <n v="8.8488888888888884"/>
    <n v="79.64"/>
    <n v="49"/>
    <n v="128.63999999999999"/>
    <n v="3.5455000000000001"/>
    <n v="2.8236362000000002"/>
    <s v="Regular Air"/>
    <x v="5"/>
    <s v="Consumer"/>
    <x v="2"/>
    <x v="16"/>
    <s v="Large Box"/>
    <d v="2011-01-07T00:00:00"/>
  </r>
  <r>
    <n v="36196"/>
    <x v="698"/>
    <x v="8"/>
    <s v="Not Specified"/>
    <n v="7"/>
    <n v="5.572857142857143"/>
    <n v="39.01"/>
    <n v="4.32"/>
    <n v="43.33"/>
    <n v="5.3265000000000002"/>
    <n v="2.07786765"/>
    <s v="Regular Air"/>
    <x v="0"/>
    <s v="Consumer"/>
    <x v="1"/>
    <x v="4"/>
    <s v="Small Pack"/>
    <d v="2011-08-08T00:00:00"/>
  </r>
  <r>
    <n v="54437"/>
    <x v="556"/>
    <x v="2"/>
    <s v="High"/>
    <n v="15"/>
    <n v="43.5914"/>
    <n v="653.87099999999998"/>
    <n v="5"/>
    <n v="658.87099999999998"/>
    <n v="5.3265000000000002"/>
    <n v="34.828438814999998"/>
    <s v="Regular Air"/>
    <x v="8"/>
    <s v="Corporate"/>
    <x v="1"/>
    <x v="1"/>
    <s v="Small Pack"/>
    <d v="2010-12-19T00:00:00"/>
  </r>
  <r>
    <n v="29831"/>
    <x v="985"/>
    <x v="0"/>
    <s v="Critical"/>
    <n v="29"/>
    <n v="75.007586206896548"/>
    <n v="2175.2199999999998"/>
    <n v="60"/>
    <n v="2235.2199999999998"/>
    <n v="3.5455000000000001"/>
    <n v="77.122425099999987"/>
    <s v="Delivery Truck"/>
    <x v="3"/>
    <s v="Small Business"/>
    <x v="2"/>
    <x v="16"/>
    <s v="Jumbo Drum"/>
    <d v="2012-03-30T00:00:00"/>
  </r>
  <r>
    <n v="35300"/>
    <x v="701"/>
    <x v="0"/>
    <s v="Medium"/>
    <n v="35"/>
    <n v="41.302857142857142"/>
    <n v="1445.6"/>
    <n v="8.66"/>
    <n v="1454.26"/>
    <n v="4.7610000000000001"/>
    <n v="68.825015999999991"/>
    <s v="Regular Air"/>
    <x v="7"/>
    <s v="Corporate"/>
    <x v="0"/>
    <x v="0"/>
    <s v="Medium Box"/>
    <d v="2010-03-05T00:00:00"/>
  </r>
  <r>
    <n v="31650"/>
    <x v="1161"/>
    <x v="8"/>
    <s v="Not Specified"/>
    <n v="19"/>
    <n v="79.20894736842105"/>
    <n v="1504.97"/>
    <n v="4"/>
    <n v="1508.97"/>
    <n v="5.3265000000000002"/>
    <n v="80.162227049999998"/>
    <s v="Regular Air"/>
    <x v="4"/>
    <s v="Consumer"/>
    <x v="1"/>
    <x v="4"/>
    <s v="Small Box"/>
    <d v="2010-08-12T00:00:00"/>
  </r>
  <r>
    <n v="12261"/>
    <x v="69"/>
    <x v="7"/>
    <s v="Low"/>
    <n v="4"/>
    <n v="5.1475"/>
    <n v="20.59"/>
    <n v="0.83"/>
    <n v="21.419999999999998"/>
    <n v="3.5455000000000001"/>
    <n v="0.73001844999999999"/>
    <s v="Express Air"/>
    <x v="1"/>
    <s v="Corporate"/>
    <x v="2"/>
    <x v="2"/>
    <s v="Wrap Bag"/>
    <d v="2010-10-27T00:00:00"/>
  </r>
  <r>
    <n v="26055"/>
    <x v="819"/>
    <x v="6"/>
    <s v="Not Specified"/>
    <n v="46"/>
    <n v="146.38086956521741"/>
    <n v="6733.52"/>
    <n v="4"/>
    <n v="6737.52"/>
    <n v="5.3265000000000002"/>
    <n v="358.66094280000004"/>
    <s v="Regular Air"/>
    <x v="3"/>
    <s v="Home Office"/>
    <x v="1"/>
    <x v="4"/>
    <s v="Small Box"/>
    <d v="2012-11-26T00:00:00"/>
  </r>
  <r>
    <n v="4103"/>
    <x v="297"/>
    <x v="1"/>
    <s v="Low"/>
    <n v="3"/>
    <n v="14.166666666666666"/>
    <n v="42.5"/>
    <n v="8.99"/>
    <n v="51.49"/>
    <n v="3.5455000000000001"/>
    <n v="1.5068375000000001"/>
    <s v="Regular Air"/>
    <x v="4"/>
    <s v="Home Office"/>
    <x v="2"/>
    <x v="2"/>
    <s v="Small Pack"/>
    <d v="2012-07-06T00:00:00"/>
  </r>
  <r>
    <n v="32"/>
    <x v="212"/>
    <x v="1"/>
    <s v="High"/>
    <n v="26"/>
    <n v="108.00307692307692"/>
    <n v="2808.08"/>
    <n v="5.81"/>
    <n v="2813.89"/>
    <n v="4.7610000000000001"/>
    <n v="133.69268879999998"/>
    <s v="Regular Air"/>
    <x v="5"/>
    <s v="Corporate"/>
    <x v="0"/>
    <x v="0"/>
    <s v="Medium Box"/>
    <d v="2011-07-17T00:00:00"/>
  </r>
  <r>
    <n v="5092"/>
    <x v="903"/>
    <x v="7"/>
    <s v="Low"/>
    <n v="25"/>
    <n v="39.150799999999997"/>
    <n v="978.77"/>
    <n v="13.26"/>
    <n v="992.03"/>
    <n v="3.5455000000000001"/>
    <n v="34.702290349999998"/>
    <s v="Regular Air"/>
    <x v="9"/>
    <s v="Consumer"/>
    <x v="2"/>
    <x v="5"/>
    <s v="Small Box"/>
    <d v="2011-11-03T00:00:00"/>
  </r>
  <r>
    <n v="56672"/>
    <x v="21"/>
    <x v="4"/>
    <s v="High"/>
    <n v="8"/>
    <n v="74.204999999999998"/>
    <n v="593.64"/>
    <n v="60"/>
    <n v="653.64"/>
    <n v="4.7610000000000001"/>
    <n v="28.263200400000002"/>
    <s v="Delivery Truck"/>
    <x v="4"/>
    <s v="Consumer"/>
    <x v="0"/>
    <x v="9"/>
    <s v="Jumbo Drum"/>
    <d v="2012-05-14T00:00:00"/>
  </r>
  <r>
    <n v="46980"/>
    <x v="1162"/>
    <x v="3"/>
    <s v="Critical"/>
    <n v="34"/>
    <n v="6.3617647058823534"/>
    <n v="216.3"/>
    <n v="0.5"/>
    <n v="216.8"/>
    <n v="3.5455000000000001"/>
    <n v="7.6689164999999999"/>
    <s v="Regular Air"/>
    <x v="2"/>
    <s v="Corporate"/>
    <x v="2"/>
    <x v="13"/>
    <s v="Small Box"/>
    <d v="2011-01-17T00:00:00"/>
  </r>
  <r>
    <n v="6241"/>
    <x v="666"/>
    <x v="2"/>
    <s v="Low"/>
    <n v="29"/>
    <n v="187.34791379310346"/>
    <n v="5433.0895"/>
    <n v="8.99"/>
    <n v="5442.0794999999998"/>
    <n v="5.3265000000000002"/>
    <n v="289.39351221750002"/>
    <s v="Regular Air"/>
    <x v="8"/>
    <s v="Small Business"/>
    <x v="1"/>
    <x v="1"/>
    <s v="Small Box"/>
    <d v="2010-01-02T00:00:00"/>
  </r>
  <r>
    <n v="17669"/>
    <x v="1163"/>
    <x v="11"/>
    <s v="High"/>
    <n v="32"/>
    <n v="34.875937499999999"/>
    <n v="1116.03"/>
    <n v="5.49"/>
    <n v="1121.52"/>
    <n v="3.5455000000000001"/>
    <n v="39.568843649999998"/>
    <s v="Regular Air"/>
    <x v="3"/>
    <s v="Small Business"/>
    <x v="2"/>
    <x v="10"/>
    <s v="Small Box"/>
    <d v="2009-04-30T00:00:00"/>
  </r>
  <r>
    <n v="16897"/>
    <x v="382"/>
    <x v="5"/>
    <s v="Not Specified"/>
    <n v="1"/>
    <n v="379.8"/>
    <n v="379.8"/>
    <n v="58.95"/>
    <n v="438.75"/>
    <n v="4.7610000000000001"/>
    <n v="18.082278000000002"/>
    <s v="Delivery Truck"/>
    <x v="1"/>
    <s v="Consumer"/>
    <x v="0"/>
    <x v="3"/>
    <s v="Jumbo Drum"/>
    <d v="2012-06-17T00:00:00"/>
  </r>
  <r>
    <n v="29795"/>
    <x v="1164"/>
    <x v="6"/>
    <s v="High"/>
    <n v="48"/>
    <n v="174.58791666666664"/>
    <n v="8380.2199999999993"/>
    <n v="35.020000000000003"/>
    <n v="8415.24"/>
    <n v="4.7610000000000001"/>
    <n v="398.98227419999995"/>
    <s v="Delivery Truck"/>
    <x v="2"/>
    <s v="Small Business"/>
    <x v="0"/>
    <x v="15"/>
    <s v="Jumbo Box"/>
    <d v="2011-11-26T00:00:00"/>
  </r>
  <r>
    <n v="2563"/>
    <x v="645"/>
    <x v="6"/>
    <s v="Not Specified"/>
    <n v="33"/>
    <n v="6.3045454545454547"/>
    <n v="208.05"/>
    <n v="0.96"/>
    <n v="209.01000000000002"/>
    <n v="3.5455000000000001"/>
    <n v="7.376412750000001"/>
    <s v="Regular Air"/>
    <x v="6"/>
    <s v="Small Business"/>
    <x v="2"/>
    <x v="2"/>
    <s v="Wrap Bag"/>
    <d v="2010-11-19T00:00:00"/>
  </r>
  <r>
    <n v="42852"/>
    <x v="614"/>
    <x v="2"/>
    <s v="Not Specified"/>
    <n v="13"/>
    <n v="9.9923076923076923"/>
    <n v="129.9"/>
    <n v="9.86"/>
    <n v="139.76"/>
    <n v="3.5455000000000001"/>
    <n v="4.605604500000001"/>
    <s v="Regular Air"/>
    <x v="5"/>
    <s v="Consumer"/>
    <x v="2"/>
    <x v="5"/>
    <s v="Small Box"/>
    <d v="2009-12-22T00:00:00"/>
  </r>
  <r>
    <n v="30593"/>
    <x v="315"/>
    <x v="1"/>
    <s v="Critical"/>
    <n v="41"/>
    <n v="34.34975609756097"/>
    <n v="1408.34"/>
    <n v="8.99"/>
    <n v="1417.33"/>
    <n v="3.5455000000000001"/>
    <n v="49.932694699999999"/>
    <s v="Regular Air"/>
    <x v="1"/>
    <s v="Small Business"/>
    <x v="2"/>
    <x v="2"/>
    <s v="Small Pack"/>
    <d v="2011-07-28T00:00:00"/>
  </r>
  <r>
    <n v="6912"/>
    <x v="517"/>
    <x v="2"/>
    <s v="Not Specified"/>
    <n v="14"/>
    <n v="21.037142857142857"/>
    <n v="294.52"/>
    <n v="5.94"/>
    <n v="300.45999999999998"/>
    <n v="3.5455000000000001"/>
    <n v="10.442206599999999"/>
    <s v="Regular Air"/>
    <x v="4"/>
    <s v="Small Business"/>
    <x v="2"/>
    <x v="16"/>
    <s v="Medium Box"/>
    <d v="2011-12-12T00:00:00"/>
  </r>
  <r>
    <n v="3361"/>
    <x v="330"/>
    <x v="8"/>
    <s v="Not Specified"/>
    <n v="49"/>
    <n v="4.3614285714285712"/>
    <n v="213.71"/>
    <n v="6.72"/>
    <n v="220.43"/>
    <n v="3.5455000000000001"/>
    <n v="7.5770880500000013"/>
    <s v="Regular Air"/>
    <x v="9"/>
    <s v="Corporate"/>
    <x v="2"/>
    <x v="5"/>
    <s v="Small Box"/>
    <d v="2012-08-22T00:00:00"/>
  </r>
  <r>
    <n v="55716"/>
    <x v="139"/>
    <x v="7"/>
    <s v="High"/>
    <n v="9"/>
    <n v="1629.5055555555555"/>
    <n v="14665.55"/>
    <n v="24.49"/>
    <n v="14690.039999999999"/>
    <n v="3.5455000000000001"/>
    <n v="519.96707524999999"/>
    <s v="Regular Air"/>
    <x v="1"/>
    <s v="Home Office"/>
    <x v="2"/>
    <x v="7"/>
    <s v="Medium Box"/>
    <d v="2012-10-23T00:00:00"/>
  </r>
  <r>
    <n v="17093"/>
    <x v="681"/>
    <x v="9"/>
    <s v="Not Specified"/>
    <n v="50"/>
    <n v="91.001200000000011"/>
    <n v="4550.0600000000004"/>
    <n v="58.2"/>
    <n v="4608.26"/>
    <n v="4.7610000000000001"/>
    <n v="216.62835660000002"/>
    <s v="Delivery Truck"/>
    <x v="3"/>
    <s v="Corporate"/>
    <x v="0"/>
    <x v="3"/>
    <s v="Jumbo Drum"/>
    <d v="2012-02-13T00:00:00"/>
  </r>
  <r>
    <n v="13542"/>
    <x v="529"/>
    <x v="0"/>
    <s v="Low"/>
    <n v="11"/>
    <n v="324.71272727272731"/>
    <n v="3571.84"/>
    <n v="64.73"/>
    <n v="3636.57"/>
    <n v="4.7610000000000001"/>
    <n v="170.05530239999999"/>
    <s v="Delivery Truck"/>
    <x v="6"/>
    <s v="Consumer"/>
    <x v="0"/>
    <x v="3"/>
    <s v="Jumbo Drum"/>
    <d v="2009-03-15T00:00:00"/>
  </r>
  <r>
    <n v="37794"/>
    <x v="274"/>
    <x v="0"/>
    <s v="Low"/>
    <n v="32"/>
    <n v="193.6209375"/>
    <n v="6195.87"/>
    <n v="19.989999999999998"/>
    <n v="6215.86"/>
    <n v="3.5455000000000001"/>
    <n v="219.67457085000001"/>
    <s v="Regular Air"/>
    <x v="8"/>
    <s v="Small Business"/>
    <x v="2"/>
    <x v="10"/>
    <s v="Small Box"/>
    <d v="2009-03-28T00:00:00"/>
  </r>
  <r>
    <n v="28641"/>
    <x v="899"/>
    <x v="7"/>
    <s v="Not Specified"/>
    <n v="33"/>
    <n v="8.4439393939393934"/>
    <n v="278.64999999999998"/>
    <n v="2.38"/>
    <n v="281.02999999999997"/>
    <n v="5.3265000000000002"/>
    <n v="14.84229225"/>
    <s v="Express Air"/>
    <x v="6"/>
    <s v="Home Office"/>
    <x v="1"/>
    <x v="4"/>
    <s v="Small Pack"/>
    <d v="2011-10-13T00:00:00"/>
  </r>
  <r>
    <n v="36229"/>
    <x v="355"/>
    <x v="10"/>
    <s v="Not Specified"/>
    <n v="24"/>
    <n v="149.59708333333333"/>
    <n v="3590.33"/>
    <n v="43.75"/>
    <n v="3634.08"/>
    <n v="4.7610000000000001"/>
    <n v="170.93561130000001"/>
    <s v="Delivery Truck"/>
    <x v="1"/>
    <s v="Home Office"/>
    <x v="0"/>
    <x v="9"/>
    <s v="Jumbo Box"/>
    <d v="2012-09-23T00:00:00"/>
  </r>
  <r>
    <n v="34086"/>
    <x v="824"/>
    <x v="11"/>
    <s v="High"/>
    <n v="41"/>
    <n v="54.924719512195125"/>
    <n v="2251.9135000000001"/>
    <n v="2.5"/>
    <n v="2254.4135000000001"/>
    <n v="5.3265000000000002"/>
    <n v="119.9481725775"/>
    <s v="Regular Air"/>
    <x v="1"/>
    <s v="Consumer"/>
    <x v="1"/>
    <x v="1"/>
    <s v="Small Box"/>
    <d v="2012-05-01T00:00:00"/>
  </r>
  <r>
    <n v="33255"/>
    <x v="71"/>
    <x v="5"/>
    <s v="Critical"/>
    <n v="19"/>
    <n v="5.6952631578947361"/>
    <n v="108.21"/>
    <n v="5.66"/>
    <n v="113.86999999999999"/>
    <n v="3.5455000000000001"/>
    <n v="3.8365855499999997"/>
    <s v="Express Air"/>
    <x v="1"/>
    <s v="Home Office"/>
    <x v="2"/>
    <x v="5"/>
    <s v="Small Box"/>
    <d v="2010-06-25T00:00:00"/>
  </r>
  <r>
    <n v="45125"/>
    <x v="337"/>
    <x v="4"/>
    <s v="Critical"/>
    <n v="6"/>
    <n v="162.58333333333334"/>
    <n v="975.5"/>
    <n v="35.020000000000003"/>
    <n v="1010.52"/>
    <n v="4.7610000000000001"/>
    <n v="46.443554999999996"/>
    <s v="Delivery Truck"/>
    <x v="1"/>
    <s v="Home Office"/>
    <x v="0"/>
    <x v="15"/>
    <s v="Jumbo Box"/>
    <d v="2012-05-29T00:00:00"/>
  </r>
  <r>
    <n v="8323"/>
    <x v="667"/>
    <x v="10"/>
    <s v="High"/>
    <n v="45"/>
    <n v="17.043633333333332"/>
    <n v="766.96349999999995"/>
    <n v="2.5"/>
    <n v="769.46349999999995"/>
    <n v="5.3265000000000002"/>
    <n v="40.852310827499998"/>
    <s v="Express Air"/>
    <x v="1"/>
    <s v="Home Office"/>
    <x v="1"/>
    <x v="1"/>
    <s v="Wrap Bag"/>
    <d v="2011-09-07T00:00:00"/>
  </r>
  <r>
    <n v="30467"/>
    <x v="157"/>
    <x v="8"/>
    <s v="Critical"/>
    <n v="5"/>
    <n v="403.93"/>
    <n v="2019.65"/>
    <n v="19.989999999999998"/>
    <n v="2039.64"/>
    <n v="3.5455000000000001"/>
    <n v="71.606690750000013"/>
    <s v="Regular Air"/>
    <x v="0"/>
    <s v="Consumer"/>
    <x v="2"/>
    <x v="6"/>
    <s v="Small Box"/>
    <d v="2009-08-16T00:00:00"/>
  </r>
  <r>
    <n v="27264"/>
    <x v="1165"/>
    <x v="5"/>
    <s v="Low"/>
    <n v="3"/>
    <n v="24.683333333333334"/>
    <n v="74.05"/>
    <n v="11.17"/>
    <n v="85.22"/>
    <n v="4.7610000000000001"/>
    <n v="3.5255205000000003"/>
    <s v="Regular Air"/>
    <x v="2"/>
    <s v="Small Business"/>
    <x v="0"/>
    <x v="0"/>
    <s v="Large Box"/>
    <d v="2011-06-06T00:00:00"/>
  </r>
  <r>
    <n v="34082"/>
    <x v="449"/>
    <x v="7"/>
    <s v="Not Specified"/>
    <n v="19"/>
    <n v="133.48315789473682"/>
    <n v="2536.1799999999998"/>
    <n v="19.989999999999998"/>
    <n v="2556.1699999999996"/>
    <n v="3.5455000000000001"/>
    <n v="89.9202619"/>
    <s v="Regular Air"/>
    <x v="1"/>
    <s v="Corporate"/>
    <x v="2"/>
    <x v="10"/>
    <s v="Small Box"/>
    <d v="2011-10-29T00:00:00"/>
  </r>
  <r>
    <n v="17831"/>
    <x v="840"/>
    <x v="7"/>
    <s v="Critical"/>
    <n v="34"/>
    <n v="7.0382352941176478"/>
    <n v="239.3"/>
    <n v="2.83"/>
    <n v="242.13000000000002"/>
    <n v="4.7610000000000001"/>
    <n v="11.393073000000001"/>
    <s v="Regular Air"/>
    <x v="0"/>
    <s v="Corporate"/>
    <x v="0"/>
    <x v="0"/>
    <s v="Small Pack"/>
    <d v="2012-10-26T00:00:00"/>
  </r>
  <r>
    <n v="39808"/>
    <x v="133"/>
    <x v="10"/>
    <s v="Low"/>
    <n v="50"/>
    <n v="40.528400000000005"/>
    <n v="2026.42"/>
    <n v="9.83"/>
    <n v="2036.25"/>
    <n v="3.5455000000000001"/>
    <n v="71.846721100000011"/>
    <s v="Regular Air"/>
    <x v="0"/>
    <s v="Corporate"/>
    <x v="2"/>
    <x v="12"/>
    <s v="Small Box"/>
    <d v="2012-09-09T00:00:00"/>
  </r>
  <r>
    <n v="47270"/>
    <x v="1166"/>
    <x v="8"/>
    <s v="Critical"/>
    <n v="19"/>
    <n v="187.34805263157895"/>
    <n v="3559.6129999999998"/>
    <n v="3"/>
    <n v="3562.6129999999998"/>
    <n v="5.3265000000000002"/>
    <n v="189.60278644499999"/>
    <s v="Regular Air"/>
    <x v="6"/>
    <s v="Home Office"/>
    <x v="1"/>
    <x v="1"/>
    <s v="Small Box"/>
    <d v="2010-08-04T00:00:00"/>
  </r>
  <r>
    <n v="27750"/>
    <x v="718"/>
    <x v="7"/>
    <s v="Low"/>
    <n v="12"/>
    <n v="64.097499999999997"/>
    <n v="769.17"/>
    <n v="36.61"/>
    <n v="805.78"/>
    <n v="4.7610000000000001"/>
    <n v="36.620183699999998"/>
    <s v="Delivery Truck"/>
    <x v="5"/>
    <s v="Small Business"/>
    <x v="0"/>
    <x v="15"/>
    <s v="Jumbo Box"/>
    <d v="2012-10-23T00:00:00"/>
  </r>
  <r>
    <n v="29221"/>
    <x v="496"/>
    <x v="4"/>
    <s v="High"/>
    <n v="41"/>
    <n v="7.9348780487804875"/>
    <n v="325.33"/>
    <n v="5.83"/>
    <n v="331.15999999999997"/>
    <n v="3.5455000000000001"/>
    <n v="11.53457515"/>
    <s v="Regular Air"/>
    <x v="3"/>
    <s v="Consumer"/>
    <x v="2"/>
    <x v="5"/>
    <s v="Wrap Bag"/>
    <d v="2012-06-01T00:00:00"/>
  </r>
  <r>
    <n v="2947"/>
    <x v="218"/>
    <x v="11"/>
    <s v="Critical"/>
    <n v="8"/>
    <n v="7.13"/>
    <n v="57.04"/>
    <n v="6.81"/>
    <n v="63.85"/>
    <n v="3.5455000000000001"/>
    <n v="2.0223532"/>
    <s v="Regular Air"/>
    <x v="1"/>
    <s v="Consumer"/>
    <x v="2"/>
    <x v="5"/>
    <s v="Small Box"/>
    <d v="2011-04-27T00:00:00"/>
  </r>
  <r>
    <n v="33797"/>
    <x v="513"/>
    <x v="3"/>
    <s v="Not Specified"/>
    <n v="44"/>
    <n v="13.056818181818182"/>
    <n v="574.5"/>
    <n v="14.37"/>
    <n v="588.87"/>
    <n v="4.7610000000000001"/>
    <n v="27.351945000000001"/>
    <s v="Regular Air"/>
    <x v="9"/>
    <s v="Small Business"/>
    <x v="0"/>
    <x v="0"/>
    <s v="Large Box"/>
    <d v="2009-01-12T00:00:00"/>
  </r>
  <r>
    <n v="41667"/>
    <x v="489"/>
    <x v="5"/>
    <s v="High"/>
    <n v="18"/>
    <n v="59.01219444444444"/>
    <n v="1062.2194999999999"/>
    <n v="5.31"/>
    <n v="1067.5294999999999"/>
    <n v="5.3265000000000002"/>
    <n v="56.579121667499997"/>
    <s v="Regular Air"/>
    <x v="10"/>
    <s v="Small Business"/>
    <x v="1"/>
    <x v="1"/>
    <s v="Small Box"/>
    <d v="2012-06-23T00:00:00"/>
  </r>
  <r>
    <n v="51584"/>
    <x v="1167"/>
    <x v="7"/>
    <s v="Critical"/>
    <n v="48"/>
    <n v="117.08749999999999"/>
    <n v="5620.2"/>
    <n v="30"/>
    <n v="5650.2"/>
    <n v="4.7610000000000001"/>
    <n v="267.57772199999999"/>
    <s v="Delivery Truck"/>
    <x v="0"/>
    <s v="Corporate"/>
    <x v="0"/>
    <x v="3"/>
    <s v="Jumbo Drum"/>
    <d v="2010-10-18T00:00:00"/>
  </r>
  <r>
    <n v="17410"/>
    <x v="249"/>
    <x v="10"/>
    <s v="Low"/>
    <n v="45"/>
    <n v="8.2668888888888894"/>
    <n v="372.01"/>
    <n v="7.77"/>
    <n v="379.78"/>
    <n v="3.5455000000000001"/>
    <n v="13.189614550000002"/>
    <s v="Regular Air"/>
    <x v="1"/>
    <s v="Home Office"/>
    <x v="2"/>
    <x v="7"/>
    <s v="Small Pack"/>
    <d v="2010-09-06T00:00:00"/>
  </r>
  <r>
    <n v="48929"/>
    <x v="1168"/>
    <x v="7"/>
    <s v="High"/>
    <n v="45"/>
    <n v="46.593333333333327"/>
    <n v="2096.6999999999998"/>
    <n v="5.86"/>
    <n v="2102.56"/>
    <n v="3.5455000000000001"/>
    <n v="74.3384985"/>
    <s v="Regular Air"/>
    <x v="9"/>
    <s v="Small Business"/>
    <x v="2"/>
    <x v="5"/>
    <s v="Small Box"/>
    <d v="2009-10-25T00:00:00"/>
  </r>
  <r>
    <n v="21414"/>
    <x v="870"/>
    <x v="4"/>
    <s v="Critical"/>
    <n v="34"/>
    <n v="3.4679411764705881"/>
    <n v="117.91"/>
    <n v="1.0900000000000001"/>
    <n v="119"/>
    <n v="3.5455000000000001"/>
    <n v="4.1804990499999999"/>
    <s v="Regular Air"/>
    <x v="1"/>
    <s v="Consumer"/>
    <x v="2"/>
    <x v="5"/>
    <s v="Wrap Bag"/>
    <d v="2011-05-06T00:00:00"/>
  </r>
  <r>
    <n v="50914"/>
    <x v="1169"/>
    <x v="1"/>
    <s v="Critical"/>
    <n v="49"/>
    <n v="174.52130612244898"/>
    <n v="8551.5439999999999"/>
    <n v="8.99"/>
    <n v="8560.5339999999997"/>
    <n v="5.3265000000000002"/>
    <n v="455.49799116000003"/>
    <s v="Regular Air"/>
    <x v="2"/>
    <s v="Corporate"/>
    <x v="1"/>
    <x v="1"/>
    <s v="Small Box"/>
    <d v="2012-07-03T00:00:00"/>
  </r>
  <r>
    <n v="33505"/>
    <x v="345"/>
    <x v="10"/>
    <s v="Low"/>
    <n v="32"/>
    <n v="3.680625"/>
    <n v="117.78"/>
    <n v="1.3"/>
    <n v="119.08"/>
    <n v="3.5455000000000001"/>
    <n v="4.1758899000000005"/>
    <s v="Regular Air"/>
    <x v="1"/>
    <s v="Consumer"/>
    <x v="2"/>
    <x v="5"/>
    <s v="Wrap Bag"/>
    <d v="2010-09-29T00:00:00"/>
  </r>
  <r>
    <n v="39460"/>
    <x v="946"/>
    <x v="4"/>
    <s v="Not Specified"/>
    <n v="25"/>
    <n v="6.8967999999999998"/>
    <n v="172.42"/>
    <n v="6.05"/>
    <n v="178.47"/>
    <n v="3.5455000000000001"/>
    <n v="6.1131510999999996"/>
    <s v="Regular Air"/>
    <x v="1"/>
    <s v="Consumer"/>
    <x v="2"/>
    <x v="6"/>
    <s v="Small Box"/>
    <d v="2009-05-04T00:00:00"/>
  </r>
  <r>
    <n v="34595"/>
    <x v="423"/>
    <x v="1"/>
    <s v="Medium"/>
    <n v="12"/>
    <n v="40.720833333333331"/>
    <n v="488.65"/>
    <n v="17.48"/>
    <n v="506.13"/>
    <n v="3.5455000000000001"/>
    <n v="17.32508575"/>
    <s v="Regular Air"/>
    <x v="4"/>
    <s v="Small Business"/>
    <x v="2"/>
    <x v="5"/>
    <s v="Small Box"/>
    <d v="2012-07-20T00:00:00"/>
  </r>
  <r>
    <n v="48931"/>
    <x v="1018"/>
    <x v="5"/>
    <s v="Low"/>
    <n v="42"/>
    <n v="51.175476190476189"/>
    <n v="2149.37"/>
    <n v="19.989999999999998"/>
    <n v="2169.3599999999997"/>
    <n v="4.7610000000000001"/>
    <n v="102.33150569999999"/>
    <s v="Regular Air"/>
    <x v="8"/>
    <s v="Corporate"/>
    <x v="0"/>
    <x v="0"/>
    <s v="Small Box"/>
    <d v="2009-06-22T00:00:00"/>
  </r>
  <r>
    <n v="25986"/>
    <x v="1017"/>
    <x v="5"/>
    <s v="Medium"/>
    <n v="48"/>
    <n v="5.7931249999999999"/>
    <n v="278.07"/>
    <n v="4.96"/>
    <n v="283.02999999999997"/>
    <n v="3.5455000000000001"/>
    <n v="9.8589718499999996"/>
    <s v="Regular Air"/>
    <x v="3"/>
    <s v="Consumer"/>
    <x v="2"/>
    <x v="5"/>
    <s v="Small Box"/>
    <d v="2012-06-23T00:00:00"/>
  </r>
  <r>
    <n v="28454"/>
    <x v="1126"/>
    <x v="8"/>
    <s v="Medium"/>
    <n v="25"/>
    <n v="6.2960000000000003"/>
    <n v="157.4"/>
    <n v="6.74"/>
    <n v="164.14000000000001"/>
    <n v="3.5455000000000001"/>
    <n v="5.580617000000001"/>
    <s v="Regular Air"/>
    <x v="1"/>
    <s v="Corporate"/>
    <x v="2"/>
    <x v="5"/>
    <s v="Small Box"/>
    <d v="2012-08-07T00:00:00"/>
  </r>
  <r>
    <n v="46528"/>
    <x v="574"/>
    <x v="2"/>
    <s v="Medium"/>
    <n v="23"/>
    <n v="20.697391304347828"/>
    <n v="476.04"/>
    <n v="9.5399999999999991"/>
    <n v="485.58000000000004"/>
    <n v="3.5455000000000001"/>
    <n v="16.8779982"/>
    <s v="Regular Air"/>
    <x v="1"/>
    <s v="Home Office"/>
    <x v="2"/>
    <x v="5"/>
    <s v="Small Box"/>
    <d v="2009-12-09T00:00:00"/>
  </r>
  <r>
    <n v="34275"/>
    <x v="625"/>
    <x v="1"/>
    <s v="Low"/>
    <n v="27"/>
    <n v="4.5725925925925921"/>
    <n v="123.46"/>
    <n v="0.71"/>
    <n v="124.16999999999999"/>
    <n v="3.5455000000000001"/>
    <n v="4.3772742999999998"/>
    <s v="Regular Air"/>
    <x v="7"/>
    <s v="Small Business"/>
    <x v="2"/>
    <x v="2"/>
    <s v="Wrap Bag"/>
    <d v="2009-07-03T00:00:00"/>
  </r>
  <r>
    <n v="6564"/>
    <x v="1170"/>
    <x v="3"/>
    <s v="Low"/>
    <n v="26"/>
    <n v="17.239615384615384"/>
    <n v="448.23"/>
    <n v="4"/>
    <n v="452.23"/>
    <n v="5.3265000000000002"/>
    <n v="23.874970950000002"/>
    <s v="Regular Air"/>
    <x v="3"/>
    <s v="Consumer"/>
    <x v="1"/>
    <x v="4"/>
    <s v="Small Box"/>
    <d v="2011-01-21T00:00:00"/>
  </r>
  <r>
    <n v="10470"/>
    <x v="248"/>
    <x v="4"/>
    <s v="Low"/>
    <n v="20"/>
    <n v="145.657275"/>
    <n v="2913.1455000000001"/>
    <n v="4.99"/>
    <n v="2918.1354999999999"/>
    <n v="5.3265000000000002"/>
    <n v="155.1686950575"/>
    <s v="Regular Air"/>
    <x v="1"/>
    <s v="Corporate"/>
    <x v="1"/>
    <x v="1"/>
    <s v="Small Box"/>
    <d v="2012-05-06T00:00:00"/>
  </r>
  <r>
    <n v="10338"/>
    <x v="267"/>
    <x v="1"/>
    <s v="Not Specified"/>
    <n v="9"/>
    <n v="88.88666666666667"/>
    <n v="799.98"/>
    <n v="14"/>
    <n v="813.98"/>
    <n v="5.3265000000000002"/>
    <n v="42.610934700000008"/>
    <s v="Delivery Truck"/>
    <x v="12"/>
    <s v="Corporate"/>
    <x v="1"/>
    <x v="11"/>
    <s v="Jumbo Drum"/>
    <d v="2011-07-16T00:00:00"/>
  </r>
  <r>
    <n v="35782"/>
    <x v="850"/>
    <x v="8"/>
    <s v="Low"/>
    <n v="42"/>
    <n v="153.02809523809523"/>
    <n v="6427.18"/>
    <n v="19.989999999999998"/>
    <n v="6447.17"/>
    <n v="3.5455000000000001"/>
    <n v="227.87566690000003"/>
    <s v="Regular Air"/>
    <x v="8"/>
    <s v="Corporate"/>
    <x v="2"/>
    <x v="6"/>
    <s v="Small Box"/>
    <d v="2011-08-12T00:00:00"/>
  </r>
  <r>
    <n v="20453"/>
    <x v="592"/>
    <x v="0"/>
    <s v="Medium"/>
    <n v="23"/>
    <n v="19.582173913043476"/>
    <n v="450.39"/>
    <n v="6.15"/>
    <n v="456.53999999999996"/>
    <n v="4.7610000000000001"/>
    <n v="21.443067900000003"/>
    <s v="Regular Air"/>
    <x v="1"/>
    <s v="Home Office"/>
    <x v="0"/>
    <x v="0"/>
    <s v="Small Pack"/>
    <d v="2011-03-12T00:00:00"/>
  </r>
  <r>
    <n v="1154"/>
    <x v="95"/>
    <x v="9"/>
    <s v="Critical"/>
    <n v="11"/>
    <n v="60.344000000000001"/>
    <n v="663.78399999999999"/>
    <n v="69"/>
    <n v="732.78399999999999"/>
    <n v="4.7610000000000001"/>
    <n v="31.602756239999998"/>
    <s v="Regular Air"/>
    <x v="11"/>
    <s v="Home Office"/>
    <x v="0"/>
    <x v="9"/>
    <s v="Large Box"/>
    <d v="2012-02-16T00:00:00"/>
  </r>
  <r>
    <n v="53060"/>
    <x v="591"/>
    <x v="0"/>
    <s v="Critical"/>
    <n v="36"/>
    <n v="20.529722222222222"/>
    <n v="739.07"/>
    <n v="5.99"/>
    <n v="745.06000000000006"/>
    <n v="5.3265000000000002"/>
    <n v="39.366563550000002"/>
    <s v="Regular Air"/>
    <x v="0"/>
    <s v="Consumer"/>
    <x v="1"/>
    <x v="4"/>
    <s v="Small Box"/>
    <d v="2010-03-24T00:00:00"/>
  </r>
  <r>
    <n v="42657"/>
    <x v="261"/>
    <x v="7"/>
    <s v="Low"/>
    <n v="48"/>
    <n v="19.69875"/>
    <n v="945.54"/>
    <n v="5.97"/>
    <n v="951.51"/>
    <n v="3.5455000000000001"/>
    <n v="33.524120699999997"/>
    <s v="Regular Air"/>
    <x v="1"/>
    <s v="Consumer"/>
    <x v="2"/>
    <x v="5"/>
    <s v="Small Box"/>
    <d v="2011-10-05T00:00:00"/>
  </r>
  <r>
    <n v="35046"/>
    <x v="448"/>
    <x v="1"/>
    <s v="Medium"/>
    <n v="45"/>
    <n v="110.03022222222222"/>
    <n v="4951.3599999999997"/>
    <n v="5.81"/>
    <n v="4957.17"/>
    <n v="4.7610000000000001"/>
    <n v="235.7342496"/>
    <s v="Express Air"/>
    <x v="5"/>
    <s v="Corporate"/>
    <x v="0"/>
    <x v="0"/>
    <s v="Medium Box"/>
    <d v="2010-07-25T00:00:00"/>
  </r>
  <r>
    <n v="12352"/>
    <x v="619"/>
    <x v="0"/>
    <s v="Medium"/>
    <n v="5"/>
    <n v="7.3719999999999999"/>
    <n v="36.86"/>
    <n v="8.49"/>
    <n v="45.35"/>
    <n v="3.5455000000000001"/>
    <n v="1.3068713000000001"/>
    <s v="Regular Air"/>
    <x v="2"/>
    <s v="Corporate"/>
    <x v="2"/>
    <x v="6"/>
    <s v="Small Box"/>
    <d v="2012-03-24T00:00:00"/>
  </r>
  <r>
    <n v="52896"/>
    <x v="768"/>
    <x v="7"/>
    <s v="High"/>
    <n v="24"/>
    <n v="371.67"/>
    <n v="8920.08"/>
    <n v="19.989999999999998"/>
    <n v="8940.07"/>
    <n v="3.5455000000000001"/>
    <n v="316.26143640000004"/>
    <s v="Regular Air"/>
    <x v="1"/>
    <s v="Home Office"/>
    <x v="2"/>
    <x v="6"/>
    <s v="Small Box"/>
    <d v="2010-10-25T00:00:00"/>
  </r>
  <r>
    <n v="52160"/>
    <x v="213"/>
    <x v="1"/>
    <s v="Critical"/>
    <n v="6"/>
    <n v="105.24983333333334"/>
    <n v="631.49900000000002"/>
    <n v="8.08"/>
    <n v="639.57900000000006"/>
    <n v="5.3265000000000002"/>
    <n v="33.636794235000004"/>
    <s v="Regular Air"/>
    <x v="8"/>
    <s v="Corporate"/>
    <x v="1"/>
    <x v="1"/>
    <s v="Small Box"/>
    <d v="2011-07-05T00:00:00"/>
  </r>
  <r>
    <n v="16518"/>
    <x v="1052"/>
    <x v="10"/>
    <s v="Critical"/>
    <n v="36"/>
    <n v="73.025625000000005"/>
    <n v="2628.9225000000001"/>
    <n v="0.99"/>
    <n v="2629.9124999999999"/>
    <n v="5.3265000000000002"/>
    <n v="140.02955696250001"/>
    <s v="Regular Air"/>
    <x v="5"/>
    <s v="Corporate"/>
    <x v="1"/>
    <x v="1"/>
    <s v="Wrap Bag"/>
    <d v="2012-10-02T00:00:00"/>
  </r>
  <r>
    <n v="38372"/>
    <x v="402"/>
    <x v="4"/>
    <s v="High"/>
    <n v="46"/>
    <n v="22.909565217391304"/>
    <n v="1053.8399999999999"/>
    <n v="21.2"/>
    <n v="1075.04"/>
    <n v="4.7610000000000001"/>
    <n v="50.173322399999996"/>
    <s v="Regular Air"/>
    <x v="4"/>
    <s v="Consumer"/>
    <x v="0"/>
    <x v="0"/>
    <s v="Medium Box"/>
    <d v="2010-05-15T00:00:00"/>
  </r>
  <r>
    <n v="49987"/>
    <x v="752"/>
    <x v="3"/>
    <s v="High"/>
    <n v="14"/>
    <n v="17.306000000000001"/>
    <n v="242.28399999999999"/>
    <n v="0.99"/>
    <n v="243.274"/>
    <n v="5.3265000000000002"/>
    <n v="12.905257260000001"/>
    <s v="Regular Air"/>
    <x v="8"/>
    <s v="Consumer"/>
    <x v="1"/>
    <x v="1"/>
    <s v="Wrap Bag"/>
    <d v="2011-01-21T00:00:00"/>
  </r>
  <r>
    <n v="11875"/>
    <x v="342"/>
    <x v="8"/>
    <s v="Medium"/>
    <n v="19"/>
    <n v="12.77"/>
    <n v="242.63"/>
    <n v="6.27"/>
    <n v="248.9"/>
    <n v="3.5455000000000001"/>
    <n v="8.602446650000001"/>
    <s v="Regular Air"/>
    <x v="0"/>
    <s v="Small Business"/>
    <x v="2"/>
    <x v="10"/>
    <s v="Medium Box"/>
    <d v="2012-08-21T00:00:00"/>
  </r>
  <r>
    <n v="15109"/>
    <x v="520"/>
    <x v="2"/>
    <s v="Not Specified"/>
    <n v="23"/>
    <n v="11.425217391304347"/>
    <n v="262.77999999999997"/>
    <n v="3.37"/>
    <n v="266.14999999999998"/>
    <n v="3.5455000000000001"/>
    <n v="9.3168648999999988"/>
    <s v="Regular Air"/>
    <x v="8"/>
    <s v="Home Office"/>
    <x v="2"/>
    <x v="7"/>
    <s v="Small Pack"/>
    <d v="2010-12-15T00:00:00"/>
  </r>
  <r>
    <n v="42918"/>
    <x v="1071"/>
    <x v="4"/>
    <s v="High"/>
    <n v="38"/>
    <n v="12.340789473684211"/>
    <n v="468.95"/>
    <n v="7.19"/>
    <n v="476.14"/>
    <n v="3.5455000000000001"/>
    <n v="16.62662225"/>
    <s v="Express Air"/>
    <x v="4"/>
    <s v="Corporate"/>
    <x v="2"/>
    <x v="6"/>
    <s v="Small Box"/>
    <d v="2011-05-24T00:00:00"/>
  </r>
  <r>
    <n v="55908"/>
    <x v="1129"/>
    <x v="4"/>
    <s v="High"/>
    <n v="44"/>
    <n v="41.931136363636362"/>
    <n v="1844.97"/>
    <n v="2.99"/>
    <n v="1847.96"/>
    <n v="3.5455000000000001"/>
    <n v="65.413411350000004"/>
    <s v="Regular Air"/>
    <x v="4"/>
    <s v="Corporate"/>
    <x v="2"/>
    <x v="6"/>
    <s v="Small Box"/>
    <d v="2009-05-24T00:00:00"/>
  </r>
  <r>
    <n v="6179"/>
    <x v="910"/>
    <x v="5"/>
    <s v="Not Specified"/>
    <n v="15"/>
    <n v="179.38343333333333"/>
    <n v="2690.7514999999999"/>
    <n v="8.08"/>
    <n v="2698.8314999999998"/>
    <n v="5.3265000000000002"/>
    <n v="143.3228786475"/>
    <s v="Regular Air"/>
    <x v="9"/>
    <s v="Consumer"/>
    <x v="1"/>
    <x v="1"/>
    <s v="Small Box"/>
    <d v="2009-06-04T00:00:00"/>
  </r>
  <r>
    <n v="2530"/>
    <x v="1171"/>
    <x v="0"/>
    <s v="Medium"/>
    <n v="9"/>
    <n v="2.6066666666666669"/>
    <n v="23.46"/>
    <n v="0.5"/>
    <n v="23.96"/>
    <n v="3.5455000000000001"/>
    <n v="0.83177429999999997"/>
    <s v="Regular Air"/>
    <x v="0"/>
    <s v="Corporate"/>
    <x v="2"/>
    <x v="13"/>
    <s v="Small Box"/>
    <d v="2009-03-22T00:00:00"/>
  </r>
  <r>
    <n v="9124"/>
    <x v="126"/>
    <x v="7"/>
    <s v="Low"/>
    <n v="29"/>
    <n v="5.4275862068965521"/>
    <n v="157.4"/>
    <n v="7.28"/>
    <n v="164.68"/>
    <n v="3.5455000000000001"/>
    <n v="5.580617000000001"/>
    <s v="Regular Air"/>
    <x v="8"/>
    <s v="Small Business"/>
    <x v="2"/>
    <x v="5"/>
    <s v="Small Box"/>
    <d v="2011-10-21T00:00:00"/>
  </r>
  <r>
    <n v="33862"/>
    <x v="1172"/>
    <x v="5"/>
    <s v="Not Specified"/>
    <n v="22"/>
    <n v="5.7077272727272721"/>
    <n v="125.57"/>
    <n v="5.3"/>
    <n v="130.87"/>
    <n v="3.5455000000000001"/>
    <n v="4.4520843499999998"/>
    <s v="Regular Air"/>
    <x v="4"/>
    <s v="Consumer"/>
    <x v="2"/>
    <x v="12"/>
    <s v="Small Box"/>
    <d v="2010-06-23T00:00:00"/>
  </r>
  <r>
    <n v="48032"/>
    <x v="96"/>
    <x v="8"/>
    <s v="High"/>
    <n v="42"/>
    <n v="7.361190476190477"/>
    <n v="309.17"/>
    <n v="9.23"/>
    <n v="318.40000000000003"/>
    <n v="3.5455000000000001"/>
    <n v="10.961622350000001"/>
    <s v="Regular Air"/>
    <x v="8"/>
    <s v="Corporate"/>
    <x v="2"/>
    <x v="16"/>
    <s v="Small Box"/>
    <d v="2010-08-27T00:00:00"/>
  </r>
  <r>
    <n v="57700"/>
    <x v="1135"/>
    <x v="6"/>
    <s v="Medium"/>
    <n v="38"/>
    <n v="47.537631578947369"/>
    <n v="1806.43"/>
    <n v="3.61"/>
    <n v="1810.04"/>
    <n v="5.3265000000000002"/>
    <n v="96.219493950000015"/>
    <s v="Regular Air"/>
    <x v="9"/>
    <s v="Corporate"/>
    <x v="1"/>
    <x v="4"/>
    <s v="Small Pack"/>
    <d v="2011-11-12T00:00:00"/>
  </r>
  <r>
    <n v="37891"/>
    <x v="60"/>
    <x v="7"/>
    <s v="High"/>
    <n v="21"/>
    <n v="2.0990476190476191"/>
    <n v="44.08"/>
    <n v="0.7"/>
    <n v="44.78"/>
    <n v="3.5455000000000001"/>
    <n v="1.5628564"/>
    <s v="Express Air"/>
    <x v="1"/>
    <s v="Small Business"/>
    <x v="2"/>
    <x v="14"/>
    <s v="Wrap Bag"/>
    <d v="2011-10-22T00:00:00"/>
  </r>
  <r>
    <n v="8994"/>
    <x v="1057"/>
    <x v="11"/>
    <s v="Low"/>
    <n v="36"/>
    <n v="39.537499999999994"/>
    <n v="1423.35"/>
    <n v="19.989999999999998"/>
    <n v="1443.34"/>
    <n v="5.3265000000000002"/>
    <n v="75.814737749999992"/>
    <s v="Regular Air"/>
    <x v="7"/>
    <s v="Corporate"/>
    <x v="1"/>
    <x v="4"/>
    <s v="Small Box"/>
    <d v="2009-04-09T00:00:00"/>
  </r>
  <r>
    <n v="12869"/>
    <x v="1173"/>
    <x v="3"/>
    <s v="Not Specified"/>
    <n v="15"/>
    <n v="102.16546666666666"/>
    <n v="1532.482"/>
    <n v="8.99"/>
    <n v="1541.472"/>
    <n v="5.3265000000000002"/>
    <n v="81.627653730000006"/>
    <s v="Regular Air"/>
    <x v="6"/>
    <s v="Consumer"/>
    <x v="1"/>
    <x v="1"/>
    <s v="Small Box"/>
    <d v="2009-01-28T00:00:00"/>
  </r>
  <r>
    <n v="18688"/>
    <x v="304"/>
    <x v="0"/>
    <s v="Not Specified"/>
    <n v="41"/>
    <n v="96.382329268292679"/>
    <n v="3951.6754999999998"/>
    <n v="4.2"/>
    <n v="3955.8754999999996"/>
    <n v="5.3265000000000002"/>
    <n v="210.48599550750001"/>
    <s v="Regular Air"/>
    <x v="5"/>
    <s v="Home Office"/>
    <x v="1"/>
    <x v="1"/>
    <s v="Small Box"/>
    <d v="2011-03-06T00:00:00"/>
  </r>
  <r>
    <n v="6211"/>
    <x v="1106"/>
    <x v="6"/>
    <s v="Critical"/>
    <n v="28"/>
    <n v="2.4185714285714286"/>
    <n v="67.72"/>
    <n v="6.05"/>
    <n v="73.77"/>
    <n v="3.5455000000000001"/>
    <n v="2.4010126000000001"/>
    <s v="Regular Air"/>
    <x v="6"/>
    <s v="Corporate"/>
    <x v="2"/>
    <x v="6"/>
    <s v="Small Box"/>
    <d v="2009-11-25T00:00:00"/>
  </r>
  <r>
    <n v="10053"/>
    <x v="1174"/>
    <x v="3"/>
    <s v="High"/>
    <n v="44"/>
    <n v="154.89159090909089"/>
    <n v="6815.23"/>
    <n v="39.25"/>
    <n v="6854.48"/>
    <n v="4.7610000000000001"/>
    <n v="324.4731003"/>
    <s v="Delivery Truck"/>
    <x v="6"/>
    <s v="Small Business"/>
    <x v="0"/>
    <x v="9"/>
    <s v="Jumbo Box"/>
    <d v="2012-01-12T00:00:00"/>
  </r>
  <r>
    <n v="49824"/>
    <x v="1073"/>
    <x v="0"/>
    <s v="High"/>
    <n v="33"/>
    <n v="57.582606060606061"/>
    <n v="1900.2260000000001"/>
    <n v="5.31"/>
    <n v="1905.5360000000001"/>
    <n v="5.3265000000000002"/>
    <n v="101.21553789000001"/>
    <s v="Express Air"/>
    <x v="4"/>
    <s v="Small Business"/>
    <x v="1"/>
    <x v="1"/>
    <s v="Small Box"/>
    <d v="2011-03-23T00:00:00"/>
  </r>
  <r>
    <n v="45317"/>
    <x v="1175"/>
    <x v="0"/>
    <s v="Low"/>
    <n v="36"/>
    <n v="39.887500000000003"/>
    <n v="1435.95"/>
    <n v="1.99"/>
    <n v="1437.94"/>
    <n v="5.3265000000000002"/>
    <n v="76.485876750000003"/>
    <s v="Regular Air"/>
    <x v="9"/>
    <s v="Small Business"/>
    <x v="1"/>
    <x v="4"/>
    <s v="Small Pack"/>
    <d v="2012-03-08T00:00:00"/>
  </r>
  <r>
    <n v="6757"/>
    <x v="124"/>
    <x v="9"/>
    <s v="Medium"/>
    <n v="27"/>
    <n v="32.21407407407407"/>
    <n v="869.78"/>
    <n v="8.2200000000000006"/>
    <n v="878"/>
    <n v="3.5455000000000001"/>
    <n v="30.838049900000001"/>
    <s v="Regular Air"/>
    <x v="5"/>
    <s v="Small Business"/>
    <x v="2"/>
    <x v="10"/>
    <s v="Small Box"/>
    <d v="2012-02-03T00:00:00"/>
  </r>
  <r>
    <n v="29889"/>
    <x v="501"/>
    <x v="2"/>
    <s v="Not Specified"/>
    <n v="44"/>
    <n v="5.5340909090909092"/>
    <n v="243.5"/>
    <n v="1.67"/>
    <n v="245.17"/>
    <n v="3.5455000000000001"/>
    <n v="8.6332924999999996"/>
    <s v="Regular Air"/>
    <x v="1"/>
    <s v="Small Business"/>
    <x v="2"/>
    <x v="2"/>
    <s v="Wrap Bag"/>
    <d v="2009-12-07T00:00:00"/>
  </r>
  <r>
    <n v="56003"/>
    <x v="1176"/>
    <x v="11"/>
    <s v="Critical"/>
    <n v="13"/>
    <n v="141.19"/>
    <n v="1835.47"/>
    <n v="16.010000000000002"/>
    <n v="1851.48"/>
    <n v="4.7610000000000001"/>
    <n v="87.386726699999997"/>
    <s v="Delivery Truck"/>
    <x v="1"/>
    <s v="Consumer"/>
    <x v="0"/>
    <x v="9"/>
    <s v="Jumbo Box"/>
    <d v="2010-04-07T00:00:00"/>
  </r>
  <r>
    <n v="47909"/>
    <x v="424"/>
    <x v="0"/>
    <s v="Medium"/>
    <n v="22"/>
    <n v="10.011818181818182"/>
    <n v="220.26"/>
    <n v="4.68"/>
    <n v="224.94"/>
    <n v="3.5455000000000001"/>
    <n v="7.8093183000000002"/>
    <s v="Regular Air"/>
    <x v="10"/>
    <s v="Home Office"/>
    <x v="2"/>
    <x v="7"/>
    <s v="Small Pack"/>
    <d v="2010-03-10T00:00:00"/>
  </r>
  <r>
    <n v="17698"/>
    <x v="538"/>
    <x v="4"/>
    <s v="High"/>
    <n v="22"/>
    <n v="50.829613636363639"/>
    <n v="1118.2515000000001"/>
    <n v="8.99"/>
    <n v="1127.2415000000001"/>
    <n v="5.3265000000000002"/>
    <n v="59.563666147500008"/>
    <s v="Regular Air"/>
    <x v="9"/>
    <s v="Corporate"/>
    <x v="1"/>
    <x v="1"/>
    <s v="Small Box"/>
    <d v="2012-05-15T00:00:00"/>
  </r>
  <r>
    <n v="7078"/>
    <x v="677"/>
    <x v="11"/>
    <s v="High"/>
    <n v="9"/>
    <n v="12.457777777777778"/>
    <n v="112.12"/>
    <n v="6.12"/>
    <n v="118.24000000000001"/>
    <n v="3.5455000000000001"/>
    <n v="3.9752146000000006"/>
    <s v="Regular Air"/>
    <x v="5"/>
    <s v="Corporate"/>
    <x v="2"/>
    <x v="16"/>
    <s v="Medium Box"/>
    <d v="2010-04-13T00:00:00"/>
  </r>
  <r>
    <n v="49988"/>
    <x v="1104"/>
    <x v="2"/>
    <s v="High"/>
    <n v="43"/>
    <n v="179.79279069767443"/>
    <n v="7731.09"/>
    <n v="35"/>
    <n v="7766.09"/>
    <n v="3.5455000000000001"/>
    <n v="274.10579595000002"/>
    <s v="Regular Air"/>
    <x v="4"/>
    <s v="Home Office"/>
    <x v="2"/>
    <x v="10"/>
    <s v="Large Box"/>
    <d v="2010-12-23T00:00:00"/>
  </r>
  <r>
    <n v="29766"/>
    <x v="543"/>
    <x v="0"/>
    <s v="Medium"/>
    <n v="40"/>
    <n v="165.91659999999999"/>
    <n v="6636.6639999999998"/>
    <n v="8.99"/>
    <n v="6645.6539999999995"/>
    <n v="5.3265000000000002"/>
    <n v="353.50190796000004"/>
    <s v="Regular Air"/>
    <x v="10"/>
    <s v="Consumer"/>
    <x v="1"/>
    <x v="1"/>
    <s v="Small Box"/>
    <d v="2009-03-21T00:00:00"/>
  </r>
  <r>
    <n v="36160"/>
    <x v="682"/>
    <x v="6"/>
    <s v="Low"/>
    <n v="12"/>
    <n v="184.90758333333335"/>
    <n v="2218.8910000000001"/>
    <n v="8.99"/>
    <n v="2227.8809999999999"/>
    <n v="5.3265000000000002"/>
    <n v="118.18922911500002"/>
    <s v="Express Air"/>
    <x v="0"/>
    <s v="Home Office"/>
    <x v="1"/>
    <x v="1"/>
    <s v="Small Box"/>
    <d v="2012-11-29T00:00:00"/>
  </r>
  <r>
    <n v="57478"/>
    <x v="1094"/>
    <x v="7"/>
    <s v="Critical"/>
    <n v="36"/>
    <n v="1.7647222222222223"/>
    <n v="63.53"/>
    <n v="0.79"/>
    <n v="64.320000000000007"/>
    <n v="3.5455000000000001"/>
    <n v="2.25245615"/>
    <s v="Regular Air"/>
    <x v="6"/>
    <s v="Home Office"/>
    <x v="2"/>
    <x v="14"/>
    <s v="Wrap Bag"/>
    <d v="2010-10-04T00:00:00"/>
  </r>
  <r>
    <n v="14406"/>
    <x v="72"/>
    <x v="0"/>
    <s v="Medium"/>
    <n v="35"/>
    <n v="66.561314285714289"/>
    <n v="2329.6460000000002"/>
    <n v="0.99"/>
    <n v="2330.636"/>
    <n v="5.3265000000000002"/>
    <n v="124.08859419000002"/>
    <s v="Express Air"/>
    <x v="9"/>
    <s v="Corporate"/>
    <x v="1"/>
    <x v="1"/>
    <s v="Wrap Bag"/>
    <d v="2010-03-10T00:00:00"/>
  </r>
  <r>
    <n v="57029"/>
    <x v="926"/>
    <x v="0"/>
    <s v="Critical"/>
    <n v="17"/>
    <n v="4.367647058823529"/>
    <n v="74.25"/>
    <n v="5.26"/>
    <n v="79.510000000000005"/>
    <n v="3.5455000000000001"/>
    <n v="2.6325337499999999"/>
    <s v="Regular Air"/>
    <x v="4"/>
    <s v="Consumer"/>
    <x v="2"/>
    <x v="6"/>
    <s v="Small Box"/>
    <d v="2011-03-09T00:00:00"/>
  </r>
  <r>
    <n v="52258"/>
    <x v="1016"/>
    <x v="9"/>
    <s v="Low"/>
    <n v="5"/>
    <n v="12.77"/>
    <n v="63.85"/>
    <n v="2.85"/>
    <n v="66.7"/>
    <n v="4.7610000000000001"/>
    <n v="3.0398985000000001"/>
    <s v="Regular Air"/>
    <x v="8"/>
    <s v="Small Business"/>
    <x v="0"/>
    <x v="0"/>
    <s v="Small Pack"/>
    <d v="2009-02-17T00:00:00"/>
  </r>
  <r>
    <n v="39267"/>
    <x v="904"/>
    <x v="3"/>
    <s v="High"/>
    <n v="26"/>
    <n v="16.551153846153845"/>
    <n v="430.33"/>
    <n v="5.03"/>
    <n v="435.35999999999996"/>
    <n v="4.7610000000000001"/>
    <n v="20.488011299999997"/>
    <s v="Regular Air"/>
    <x v="6"/>
    <s v="Home Office"/>
    <x v="0"/>
    <x v="0"/>
    <s v="Small Box"/>
    <d v="2010-01-20T00:00:00"/>
  </r>
  <r>
    <n v="22085"/>
    <x v="801"/>
    <x v="0"/>
    <s v="Low"/>
    <n v="41"/>
    <n v="6.4782926829268295"/>
    <n v="265.61"/>
    <n v="7.37"/>
    <n v="272.98"/>
    <n v="3.5455000000000001"/>
    <n v="9.4172025500000007"/>
    <s v="Regular Air"/>
    <x v="8"/>
    <s v="Home Office"/>
    <x v="2"/>
    <x v="5"/>
    <s v="Small Box"/>
    <d v="2012-03-11T00:00:00"/>
  </r>
  <r>
    <n v="2631"/>
    <x v="1068"/>
    <x v="10"/>
    <s v="Low"/>
    <n v="27"/>
    <n v="39.944074074074074"/>
    <n v="1078.49"/>
    <n v="1.99"/>
    <n v="1080.48"/>
    <n v="5.3265000000000002"/>
    <n v="57.445769850000005"/>
    <s v="Regular Air"/>
    <x v="11"/>
    <s v="Corporate"/>
    <x v="1"/>
    <x v="4"/>
    <s v="Small Pack"/>
    <d v="2010-09-25T00:00:00"/>
  </r>
  <r>
    <n v="31681"/>
    <x v="1177"/>
    <x v="6"/>
    <s v="Not Specified"/>
    <n v="38"/>
    <n v="5.5821052631578949"/>
    <n v="212.12"/>
    <n v="5.66"/>
    <n v="217.78"/>
    <n v="3.5455000000000001"/>
    <n v="7.5207145999999998"/>
    <s v="Regular Air"/>
    <x v="8"/>
    <s v="Corporate"/>
    <x v="2"/>
    <x v="5"/>
    <s v="Small Box"/>
    <d v="2012-11-08T00:00:00"/>
  </r>
  <r>
    <n v="56515"/>
    <x v="63"/>
    <x v="4"/>
    <s v="Medium"/>
    <n v="18"/>
    <n v="7.0344444444444445"/>
    <n v="126.62"/>
    <n v="0.5"/>
    <n v="127.12"/>
    <n v="3.5455000000000001"/>
    <n v="4.4893121000000002"/>
    <s v="Express Air"/>
    <x v="9"/>
    <s v="Small Business"/>
    <x v="2"/>
    <x v="13"/>
    <s v="Small Box"/>
    <d v="2011-05-28T00:00:00"/>
  </r>
  <r>
    <n v="31493"/>
    <x v="1178"/>
    <x v="7"/>
    <s v="High"/>
    <n v="8"/>
    <n v="14.05875"/>
    <n v="112.47"/>
    <n v="6.02"/>
    <n v="118.49"/>
    <n v="4.7610000000000001"/>
    <n v="5.3546967000000008"/>
    <s v="Express Air"/>
    <x v="8"/>
    <s v="Home Office"/>
    <x v="0"/>
    <x v="0"/>
    <s v="Small Pack"/>
    <d v="2009-10-18T00:00:00"/>
  </r>
  <r>
    <n v="41413"/>
    <x v="514"/>
    <x v="6"/>
    <s v="Low"/>
    <n v="46"/>
    <n v="38.383478260869566"/>
    <n v="1765.64"/>
    <n v="14.45"/>
    <n v="1780.0900000000001"/>
    <n v="4.7610000000000001"/>
    <n v="84.062120399999998"/>
    <s v="Regular Air"/>
    <x v="0"/>
    <s v="Corporate"/>
    <x v="0"/>
    <x v="0"/>
    <s v="Large Box"/>
    <d v="2011-11-18T00:00:00"/>
  </r>
  <r>
    <n v="33570"/>
    <x v="686"/>
    <x v="2"/>
    <s v="Not Specified"/>
    <n v="1"/>
    <n v="1500.82"/>
    <n v="1500.82"/>
    <n v="29.7"/>
    <n v="1530.52"/>
    <n v="5.3265000000000002"/>
    <n v="79.941177299999993"/>
    <s v="Delivery Truck"/>
    <x v="0"/>
    <s v="Corporate"/>
    <x v="1"/>
    <x v="11"/>
    <s v="Jumbo Drum"/>
    <d v="2012-12-18T00:00:00"/>
  </r>
  <r>
    <n v="58818"/>
    <x v="56"/>
    <x v="11"/>
    <s v="Critical"/>
    <n v="20"/>
    <n v="217.65100000000001"/>
    <n v="4353.0200000000004"/>
    <n v="28.16"/>
    <n v="4381.18"/>
    <n v="4.7610000000000001"/>
    <n v="207.2472822"/>
    <s v="Delivery Truck"/>
    <x v="10"/>
    <s v="Consumer"/>
    <x v="0"/>
    <x v="3"/>
    <s v="Jumbo Drum"/>
    <d v="2009-04-17T00:00:00"/>
  </r>
  <r>
    <n v="58496"/>
    <x v="906"/>
    <x v="5"/>
    <s v="Not Specified"/>
    <n v="20"/>
    <n v="6.8985000000000003"/>
    <n v="137.97"/>
    <n v="10.050000000000001"/>
    <n v="148.02000000000001"/>
    <n v="3.5455000000000001"/>
    <n v="4.8917263499999999"/>
    <s v="Regular Air"/>
    <x v="4"/>
    <s v="Small Business"/>
    <x v="2"/>
    <x v="5"/>
    <s v="Small Box"/>
    <d v="2011-06-13T00:00:00"/>
  </r>
  <r>
    <n v="25828"/>
    <x v="1013"/>
    <x v="6"/>
    <s v="Not Specified"/>
    <n v="31"/>
    <n v="291.65354838709681"/>
    <n v="9041.26"/>
    <n v="61.76"/>
    <n v="9103.02"/>
    <n v="4.7610000000000001"/>
    <n v="430.45438860000002"/>
    <s v="Delivery Truck"/>
    <x v="6"/>
    <s v="Small Business"/>
    <x v="0"/>
    <x v="9"/>
    <s v="Jumbo Box"/>
    <d v="2010-11-23T00:00:00"/>
  </r>
  <r>
    <n v="37572"/>
    <x v="405"/>
    <x v="8"/>
    <s v="High"/>
    <n v="22"/>
    <n v="5.6340909090909088"/>
    <n v="123.95"/>
    <n v="2.99"/>
    <n v="126.94"/>
    <n v="3.5455000000000001"/>
    <n v="4.3946472500000002"/>
    <s v="Regular Air"/>
    <x v="1"/>
    <s v="Corporate"/>
    <x v="2"/>
    <x v="6"/>
    <s v="Small Box"/>
    <d v="2010-08-05T00:00:00"/>
  </r>
  <r>
    <n v="16481"/>
    <x v="1179"/>
    <x v="9"/>
    <s v="Low"/>
    <n v="47"/>
    <n v="431.17489361702133"/>
    <n v="20265.22"/>
    <n v="14.7"/>
    <n v="20279.920000000002"/>
    <n v="5.3265000000000002"/>
    <n v="1079.4269433000002"/>
    <s v="Delivery Truck"/>
    <x v="3"/>
    <s v="Corporate"/>
    <x v="1"/>
    <x v="11"/>
    <s v="Jumbo Drum"/>
    <d v="2011-02-23T00:00:00"/>
  </r>
  <r>
    <n v="12641"/>
    <x v="1180"/>
    <x v="9"/>
    <s v="Low"/>
    <n v="25"/>
    <n v="27.049600000000002"/>
    <n v="676.24"/>
    <n v="5.86"/>
    <n v="682.1"/>
    <n v="3.5455000000000001"/>
    <n v="23.976089200000001"/>
    <s v="Regular Air"/>
    <x v="5"/>
    <s v="Home Office"/>
    <x v="2"/>
    <x v="5"/>
    <s v="Small Box"/>
    <d v="2011-02-26T00:00:00"/>
  </r>
  <r>
    <n v="9537"/>
    <x v="480"/>
    <x v="9"/>
    <s v="Not Specified"/>
    <n v="6"/>
    <n v="151.00333333333333"/>
    <n v="906.02"/>
    <n v="66.27"/>
    <n v="972.29"/>
    <n v="4.7610000000000001"/>
    <n v="43.135612199999997"/>
    <s v="Delivery Truck"/>
    <x v="7"/>
    <s v="Small Business"/>
    <x v="0"/>
    <x v="15"/>
    <s v="Jumbo Box"/>
    <d v="2011-02-15T00:00:00"/>
  </r>
  <r>
    <n v="36640"/>
    <x v="1107"/>
    <x v="6"/>
    <s v="Not Specified"/>
    <n v="18"/>
    <n v="23.132777777777775"/>
    <n v="416.39"/>
    <n v="1.99"/>
    <n v="418.38"/>
    <n v="5.3265000000000002"/>
    <n v="22.179013350000002"/>
    <s v="Express Air"/>
    <x v="3"/>
    <s v="Corporate"/>
    <x v="1"/>
    <x v="4"/>
    <s v="Small Pack"/>
    <d v="2011-11-20T00:00:00"/>
  </r>
  <r>
    <n v="52516"/>
    <x v="83"/>
    <x v="3"/>
    <s v="High"/>
    <n v="50"/>
    <n v="99.241"/>
    <n v="4962.05"/>
    <n v="56.14"/>
    <n v="5018.1900000000005"/>
    <n v="5.3265000000000002"/>
    <n v="264.30359325000001"/>
    <s v="Delivery Truck"/>
    <x v="1"/>
    <s v="Corporate"/>
    <x v="1"/>
    <x v="11"/>
    <s v="Jumbo Box"/>
    <d v="2012-01-05T00:00:00"/>
  </r>
  <r>
    <n v="19361"/>
    <x v="1181"/>
    <x v="10"/>
    <s v="Low"/>
    <n v="21"/>
    <n v="25.503333333333337"/>
    <n v="535.57000000000005"/>
    <n v="8.99"/>
    <n v="544.56000000000006"/>
    <n v="4.7610000000000001"/>
    <n v="25.498487700000005"/>
    <s v="Regular Air"/>
    <x v="6"/>
    <s v="Consumer"/>
    <x v="0"/>
    <x v="0"/>
    <s v="Small Pack"/>
    <d v="2012-09-25T00:00:00"/>
  </r>
  <r>
    <n v="47877"/>
    <x v="808"/>
    <x v="8"/>
    <s v="Medium"/>
    <n v="49"/>
    <n v="164.46857142857144"/>
    <n v="8058.96"/>
    <n v="69"/>
    <n v="8127.96"/>
    <n v="4.7610000000000001"/>
    <n v="383.68708559999999"/>
    <s v="Regular Air"/>
    <x v="0"/>
    <s v="Home Office"/>
    <x v="0"/>
    <x v="9"/>
    <s v="Large Box"/>
    <d v="2009-08-30T00:00:00"/>
  </r>
  <r>
    <n v="5538"/>
    <x v="392"/>
    <x v="2"/>
    <s v="Critical"/>
    <n v="43"/>
    <n v="29.79720930232558"/>
    <n v="1281.28"/>
    <n v="6.27"/>
    <n v="1287.55"/>
    <n v="3.5455000000000001"/>
    <n v="45.427782399999998"/>
    <s v="Regular Air"/>
    <x v="8"/>
    <s v="Consumer"/>
    <x v="2"/>
    <x v="6"/>
    <s v="Small Box"/>
    <d v="2010-12-26T00:00:00"/>
  </r>
  <r>
    <n v="19559"/>
    <x v="75"/>
    <x v="11"/>
    <s v="High"/>
    <n v="31"/>
    <n v="8.4119354838709679"/>
    <n v="260.77"/>
    <n v="4.82"/>
    <n v="265.58999999999997"/>
    <n v="3.5455000000000001"/>
    <n v="9.2456003500000001"/>
    <s v="Regular Air"/>
    <x v="5"/>
    <s v="Small Business"/>
    <x v="2"/>
    <x v="5"/>
    <s v="Small Box"/>
    <d v="2010-04-17T00:00:00"/>
  </r>
  <r>
    <n v="30048"/>
    <x v="1182"/>
    <x v="5"/>
    <s v="Medium"/>
    <n v="44"/>
    <n v="176.48022727272726"/>
    <n v="7765.13"/>
    <n v="55.24"/>
    <n v="7820.37"/>
    <n v="3.5455000000000001"/>
    <n v="275.31268415"/>
    <s v="Delivery Truck"/>
    <x v="7"/>
    <s v="Home Office"/>
    <x v="2"/>
    <x v="16"/>
    <s v="Jumbo Drum"/>
    <d v="2011-06-15T00:00:00"/>
  </r>
  <r>
    <n v="23844"/>
    <x v="989"/>
    <x v="1"/>
    <s v="Not Specified"/>
    <n v="40"/>
    <n v="46.533999999999999"/>
    <n v="1861.36"/>
    <n v="4.62"/>
    <n v="1865.9799999999998"/>
    <n v="3.5455000000000001"/>
    <n v="65.994518799999994"/>
    <s v="Regular Air"/>
    <x v="9"/>
    <s v="Home Office"/>
    <x v="2"/>
    <x v="16"/>
    <s v="Small Box"/>
    <d v="2009-07-08T00:00:00"/>
  </r>
  <r>
    <n v="9761"/>
    <x v="1183"/>
    <x v="3"/>
    <s v="Not Specified"/>
    <n v="23"/>
    <n v="5.8126086956521741"/>
    <n v="133.69"/>
    <n v="7.15"/>
    <n v="140.84"/>
    <n v="3.5455000000000001"/>
    <n v="4.7399789500000002"/>
    <s v="Regular Air"/>
    <x v="1"/>
    <s v="Small Business"/>
    <x v="2"/>
    <x v="5"/>
    <s v="Small Box"/>
    <d v="2012-01-24T00:00:00"/>
  </r>
  <r>
    <n v="37443"/>
    <x v="75"/>
    <x v="11"/>
    <s v="Not Specified"/>
    <n v="21"/>
    <n v="103.46200000000002"/>
    <n v="2172.7020000000002"/>
    <n v="2.5"/>
    <n v="2175.2020000000002"/>
    <n v="5.3265000000000002"/>
    <n v="115.72897203000002"/>
    <s v="Regular Air"/>
    <x v="4"/>
    <s v="Small Business"/>
    <x v="1"/>
    <x v="1"/>
    <s v="Small Box"/>
    <d v="2010-04-17T00:00:00"/>
  </r>
  <r>
    <n v="52320"/>
    <x v="306"/>
    <x v="10"/>
    <s v="Low"/>
    <n v="41"/>
    <n v="2.7463414634146339"/>
    <n v="112.6"/>
    <n v="1.01"/>
    <n v="113.61"/>
    <n v="3.5455000000000001"/>
    <n v="3.9922330000000001"/>
    <s v="Regular Air"/>
    <x v="5"/>
    <s v="Home Office"/>
    <x v="2"/>
    <x v="2"/>
    <s v="Wrap Bag"/>
    <d v="2012-09-28T00:00:00"/>
  </r>
  <r>
    <n v="38944"/>
    <x v="1022"/>
    <x v="11"/>
    <s v="Medium"/>
    <n v="46"/>
    <n v="535.64782608695646"/>
    <n v="24639.8"/>
    <n v="26"/>
    <n v="24665.8"/>
    <n v="4.7610000000000001"/>
    <n v="1173.100878"/>
    <s v="Delivery Truck"/>
    <x v="5"/>
    <s v="Small Business"/>
    <x v="0"/>
    <x v="3"/>
    <s v="Jumbo Drum"/>
    <d v="2010-04-21T00:00:00"/>
  </r>
  <r>
    <n v="15616"/>
    <x v="619"/>
    <x v="0"/>
    <s v="Critical"/>
    <n v="34"/>
    <n v="3.9429411764705882"/>
    <n v="134.06"/>
    <n v="1.17"/>
    <n v="135.22999999999999"/>
    <n v="3.5455000000000001"/>
    <n v="4.7530973000000003"/>
    <s v="Regular Air"/>
    <x v="3"/>
    <s v="Corporate"/>
    <x v="2"/>
    <x v="2"/>
    <s v="Wrap Bag"/>
    <d v="2012-03-25T00:00:00"/>
  </r>
  <r>
    <n v="43010"/>
    <x v="283"/>
    <x v="7"/>
    <s v="Critical"/>
    <n v="24"/>
    <n v="10.230416666666667"/>
    <n v="245.53"/>
    <n v="2.27"/>
    <n v="247.8"/>
    <n v="3.5455000000000001"/>
    <n v="8.7052661499999999"/>
    <s v="Regular Air"/>
    <x v="0"/>
    <s v="Home Office"/>
    <x v="2"/>
    <x v="5"/>
    <s v="Wrap Bag"/>
    <d v="2012-10-11T00:00:00"/>
  </r>
  <r>
    <n v="23777"/>
    <x v="391"/>
    <x v="6"/>
    <s v="Not Specified"/>
    <n v="16"/>
    <n v="30.481249999999999"/>
    <n v="487.7"/>
    <n v="6.72"/>
    <n v="494.42"/>
    <n v="3.5455000000000001"/>
    <n v="17.291403499999998"/>
    <s v="Regular Air"/>
    <x v="10"/>
    <s v="Consumer"/>
    <x v="2"/>
    <x v="10"/>
    <s v="Small Box"/>
    <d v="2012-11-27T00:00:00"/>
  </r>
  <r>
    <n v="9472"/>
    <x v="364"/>
    <x v="5"/>
    <s v="Critical"/>
    <n v="17"/>
    <n v="3.171176470588235"/>
    <n v="53.91"/>
    <n v="0.49"/>
    <n v="54.4"/>
    <n v="3.5455000000000001"/>
    <n v="1.9113790499999999"/>
    <s v="Regular Air"/>
    <x v="4"/>
    <s v="Home Office"/>
    <x v="2"/>
    <x v="13"/>
    <s v="Small Box"/>
    <d v="2011-06-19T00:00:00"/>
  </r>
  <r>
    <n v="2848"/>
    <x v="801"/>
    <x v="0"/>
    <s v="Critical"/>
    <n v="8"/>
    <n v="107.947875"/>
    <n v="863.58299999999997"/>
    <n v="8.99"/>
    <n v="872.57299999999998"/>
    <n v="5.3265000000000002"/>
    <n v="45.998748495000001"/>
    <s v="Regular Air"/>
    <x v="0"/>
    <s v="Home Office"/>
    <x v="1"/>
    <x v="1"/>
    <s v="Small Box"/>
    <d v="2012-03-11T00:00:00"/>
  </r>
  <r>
    <n v="52929"/>
    <x v="1184"/>
    <x v="11"/>
    <s v="High"/>
    <n v="20"/>
    <n v="3.8994999999999997"/>
    <n v="77.989999999999995"/>
    <n v="0.99"/>
    <n v="78.97999999999999"/>
    <n v="3.5455000000000001"/>
    <n v="2.7651354499999998"/>
    <s v="Regular Air"/>
    <x v="2"/>
    <s v="Small Business"/>
    <x v="2"/>
    <x v="14"/>
    <s v="Wrap Bag"/>
    <d v="2011-04-09T00:00:00"/>
  </r>
  <r>
    <n v="12579"/>
    <x v="364"/>
    <x v="5"/>
    <s v="Not Specified"/>
    <n v="5"/>
    <n v="14.065999999999999"/>
    <n v="70.33"/>
    <n v="1.97"/>
    <n v="72.3"/>
    <n v="3.5455000000000001"/>
    <n v="2.4935501499999999"/>
    <s v="Regular Air"/>
    <x v="0"/>
    <s v="Home Office"/>
    <x v="2"/>
    <x v="5"/>
    <s v="Wrap Bag"/>
    <d v="2011-06-16T00:00:00"/>
  </r>
  <r>
    <n v="612"/>
    <x v="1036"/>
    <x v="7"/>
    <s v="Medium"/>
    <n v="43"/>
    <n v="58.862500000000004"/>
    <n v="2531.0875000000001"/>
    <n v="2.5"/>
    <n v="2533.5875000000001"/>
    <n v="5.3265000000000002"/>
    <n v="134.81837568750001"/>
    <s v="Regular Air"/>
    <x v="8"/>
    <s v="Corporate"/>
    <x v="1"/>
    <x v="1"/>
    <s v="Small Box"/>
    <d v="2012-10-22T00:00:00"/>
  </r>
  <r>
    <n v="640"/>
    <x v="660"/>
    <x v="3"/>
    <s v="High"/>
    <n v="24"/>
    <n v="19.365416666666665"/>
    <n v="464.77"/>
    <n v="9.5399999999999991"/>
    <n v="474.31"/>
    <n v="3.5455000000000001"/>
    <n v="16.47842035"/>
    <s v="Regular Air"/>
    <x v="1"/>
    <s v="Consumer"/>
    <x v="2"/>
    <x v="5"/>
    <s v="Small Box"/>
    <d v="2010-01-23T00:00:00"/>
  </r>
  <r>
    <n v="2883"/>
    <x v="509"/>
    <x v="3"/>
    <s v="Low"/>
    <n v="34"/>
    <n v="63.362941176470592"/>
    <n v="2154.34"/>
    <n v="6.88"/>
    <n v="2161.2200000000003"/>
    <n v="3.5455000000000001"/>
    <n v="76.382124700000006"/>
    <s v="Regular Air"/>
    <x v="0"/>
    <s v="Consumer"/>
    <x v="2"/>
    <x v="10"/>
    <s v="Small Box"/>
    <d v="2011-01-24T00:00:00"/>
  </r>
  <r>
    <n v="10212"/>
    <x v="62"/>
    <x v="4"/>
    <s v="Low"/>
    <n v="22"/>
    <n v="58.007727272727273"/>
    <n v="1276.17"/>
    <n v="6.79"/>
    <n v="1282.96"/>
    <n v="3.5455000000000001"/>
    <n v="45.246607350000005"/>
    <s v="Regular Air"/>
    <x v="5"/>
    <s v="Consumer"/>
    <x v="2"/>
    <x v="5"/>
    <s v="Small Box"/>
    <d v="2010-05-27T00:00:00"/>
  </r>
  <r>
    <n v="47621"/>
    <x v="1185"/>
    <x v="1"/>
    <s v="Critical"/>
    <n v="16"/>
    <n v="14.421250000000001"/>
    <n v="230.74"/>
    <n v="5.3"/>
    <n v="236.04000000000002"/>
    <n v="4.7610000000000001"/>
    <n v="10.985531399999999"/>
    <s v="Express Air"/>
    <x v="4"/>
    <s v="Home Office"/>
    <x v="0"/>
    <x v="0"/>
    <s v="Wrap Bag"/>
    <d v="2009-07-13T00:00:00"/>
  </r>
  <r>
    <n v="21827"/>
    <x v="42"/>
    <x v="6"/>
    <s v="Not Specified"/>
    <n v="21"/>
    <n v="74.331428571428575"/>
    <n v="1560.96"/>
    <n v="4"/>
    <n v="1564.96"/>
    <n v="5.3265000000000002"/>
    <n v="83.144534400000012"/>
    <s v="Express Air"/>
    <x v="3"/>
    <s v="Corporate"/>
    <x v="1"/>
    <x v="4"/>
    <s v="Small Box"/>
    <d v="2012-11-10T00:00:00"/>
  </r>
  <r>
    <n v="6117"/>
    <x v="122"/>
    <x v="2"/>
    <s v="Critical"/>
    <n v="7"/>
    <n v="22.432857142857141"/>
    <n v="157.03"/>
    <n v="5.08"/>
    <n v="162.11000000000001"/>
    <n v="4.7610000000000001"/>
    <n v="7.4761983000000001"/>
    <s v="Regular Air"/>
    <x v="5"/>
    <s v="Home Office"/>
    <x v="0"/>
    <x v="0"/>
    <s v="Small Pack"/>
    <d v="2012-12-22T00:00:00"/>
  </r>
  <r>
    <n v="21890"/>
    <x v="380"/>
    <x v="3"/>
    <s v="Not Specified"/>
    <n v="27"/>
    <n v="3.0333333333333337"/>
    <n v="81.900000000000006"/>
    <n v="0.96"/>
    <n v="82.86"/>
    <n v="3.5455000000000001"/>
    <n v="2.9037645000000003"/>
    <s v="Regular Air"/>
    <x v="12"/>
    <s v="Small Business"/>
    <x v="2"/>
    <x v="2"/>
    <s v="Wrap Bag"/>
    <d v="2011-01-26T00:00:00"/>
  </r>
  <r>
    <n v="7072"/>
    <x v="1186"/>
    <x v="9"/>
    <s v="Critical"/>
    <n v="29"/>
    <n v="8.9175862068965515"/>
    <n v="258.61"/>
    <n v="5.6"/>
    <n v="264.21000000000004"/>
    <n v="3.5455000000000001"/>
    <n v="9.1690175500000013"/>
    <s v="Regular Air"/>
    <x v="1"/>
    <s v="Corporate"/>
    <x v="2"/>
    <x v="6"/>
    <s v="Small Box"/>
    <d v="2012-02-04T00:00:00"/>
  </r>
  <r>
    <n v="35046"/>
    <x v="448"/>
    <x v="1"/>
    <s v="Medium"/>
    <n v="13"/>
    <n v="275.68230769230769"/>
    <n v="3583.87"/>
    <n v="69.55"/>
    <n v="3653.42"/>
    <n v="4.7610000000000001"/>
    <n v="170.62805069999999"/>
    <s v="Delivery Truck"/>
    <x v="5"/>
    <s v="Corporate"/>
    <x v="0"/>
    <x v="3"/>
    <s v="Jumbo Drum"/>
    <d v="2010-07-25T00:00:00"/>
  </r>
  <r>
    <n v="21703"/>
    <x v="1187"/>
    <x v="0"/>
    <s v="Not Specified"/>
    <n v="3"/>
    <n v="4.003333333333333"/>
    <n v="12.01"/>
    <n v="0.5"/>
    <n v="12.51"/>
    <n v="3.5455000000000001"/>
    <n v="0.42581454999999996"/>
    <s v="Regular Air"/>
    <x v="10"/>
    <s v="Small Business"/>
    <x v="2"/>
    <x v="13"/>
    <s v="Small Box"/>
    <d v="2009-03-04T00:00:00"/>
  </r>
  <r>
    <n v="35364"/>
    <x v="146"/>
    <x v="2"/>
    <s v="Critical"/>
    <n v="37"/>
    <n v="429.64891891891892"/>
    <n v="15897.01"/>
    <n v="110.2"/>
    <n v="16007.210000000001"/>
    <n v="4.7610000000000001"/>
    <n v="756.85664610000003"/>
    <s v="Delivery Truck"/>
    <x v="0"/>
    <s v="Corporate"/>
    <x v="0"/>
    <x v="9"/>
    <s v="Jumbo Box"/>
    <d v="2009-12-13T00:00:00"/>
  </r>
  <r>
    <n v="27744"/>
    <x v="405"/>
    <x v="8"/>
    <s v="Critical"/>
    <n v="22"/>
    <n v="4.8495454545454546"/>
    <n v="106.69"/>
    <n v="5.83"/>
    <n v="112.52"/>
    <n v="3.5455000000000001"/>
    <n v="3.7826939499999996"/>
    <s v="Regular Air"/>
    <x v="3"/>
    <s v="Corporate"/>
    <x v="2"/>
    <x v="6"/>
    <s v="Small Box"/>
    <d v="2010-08-04T00:00:00"/>
  </r>
  <r>
    <n v="30243"/>
    <x v="308"/>
    <x v="4"/>
    <s v="Critical"/>
    <n v="44"/>
    <n v="55.348181818181821"/>
    <n v="2435.3200000000002"/>
    <n v="3.5"/>
    <n v="2438.8200000000002"/>
    <n v="3.5455000000000001"/>
    <n v="86.344270600000002"/>
    <s v="Regular Air"/>
    <x v="7"/>
    <s v="Corporate"/>
    <x v="2"/>
    <x v="16"/>
    <s v="Small Box"/>
    <d v="2010-05-07T00:00:00"/>
  </r>
  <r>
    <n v="6368"/>
    <x v="1109"/>
    <x v="9"/>
    <s v="Not Specified"/>
    <n v="40"/>
    <n v="477.51125000000002"/>
    <n v="19100.45"/>
    <n v="14.7"/>
    <n v="19115.150000000001"/>
    <n v="5.3265000000000002"/>
    <n v="1017.38546925"/>
    <s v="Delivery Truck"/>
    <x v="0"/>
    <s v="Corporate"/>
    <x v="1"/>
    <x v="11"/>
    <s v="Jumbo Drum"/>
    <d v="2009-02-22T00:00:00"/>
  </r>
  <r>
    <n v="45380"/>
    <x v="1188"/>
    <x v="11"/>
    <s v="Critical"/>
    <n v="34"/>
    <n v="56.264250000000004"/>
    <n v="1912.9845"/>
    <n v="8.8000000000000007"/>
    <n v="1921.7845"/>
    <n v="5.3265000000000002"/>
    <n v="101.89511939250001"/>
    <s v="Express Air"/>
    <x v="0"/>
    <s v="Consumer"/>
    <x v="1"/>
    <x v="1"/>
    <s v="Small Box"/>
    <d v="2009-05-01T00:00:00"/>
  </r>
  <r>
    <n v="13383"/>
    <x v="382"/>
    <x v="5"/>
    <s v="Not Specified"/>
    <n v="35"/>
    <n v="21.42942857142857"/>
    <n v="750.03"/>
    <n v="35"/>
    <n v="785.03"/>
    <n v="3.5455000000000001"/>
    <n v="26.592313650000001"/>
    <s v="Regular Air"/>
    <x v="1"/>
    <s v="Consumer"/>
    <x v="2"/>
    <x v="10"/>
    <s v="Large Box"/>
    <d v="2012-06-17T00:00:00"/>
  </r>
  <r>
    <n v="40965"/>
    <x v="92"/>
    <x v="6"/>
    <s v="Medium"/>
    <n v="39"/>
    <n v="47.081717948717944"/>
    <n v="1836.1869999999999"/>
    <n v="5"/>
    <n v="1841.1869999999999"/>
    <n v="5.3265000000000002"/>
    <n v="97.80450055499999"/>
    <s v="Regular Air"/>
    <x v="1"/>
    <s v="Corporate"/>
    <x v="1"/>
    <x v="1"/>
    <s v="Small Pack"/>
    <d v="2009-11-22T00:00:00"/>
  </r>
  <r>
    <n v="28550"/>
    <x v="1189"/>
    <x v="0"/>
    <s v="Not Specified"/>
    <n v="44"/>
    <n v="489.3695454545454"/>
    <n v="21532.26"/>
    <n v="69.3"/>
    <n v="21601.559999999998"/>
    <n v="5.3265000000000002"/>
    <n v="1146.9158289"/>
    <s v="Delivery Truck"/>
    <x v="6"/>
    <s v="Corporate"/>
    <x v="1"/>
    <x v="11"/>
    <s v="Jumbo Drum"/>
    <d v="2011-03-23T00:00:00"/>
  </r>
  <r>
    <n v="46503"/>
    <x v="1099"/>
    <x v="6"/>
    <s v="Not Specified"/>
    <n v="26"/>
    <n v="46.030442307692311"/>
    <n v="1196.7915"/>
    <n v="1.25"/>
    <n v="1198.0415"/>
    <n v="5.3265000000000002"/>
    <n v="63.74709924750001"/>
    <s v="Regular Air"/>
    <x v="1"/>
    <s v="Small Business"/>
    <x v="1"/>
    <x v="1"/>
    <s v="Small Pack"/>
    <d v="2011-11-09T00:00:00"/>
  </r>
  <r>
    <n v="56640"/>
    <x v="349"/>
    <x v="8"/>
    <s v="High"/>
    <n v="2"/>
    <n v="14.654999999999999"/>
    <n v="29.31"/>
    <n v="5.43"/>
    <n v="34.739999999999995"/>
    <n v="3.5455000000000001"/>
    <n v="1.0391860500000001"/>
    <s v="Regular Air"/>
    <x v="0"/>
    <s v="Corporate"/>
    <x v="2"/>
    <x v="5"/>
    <s v="Small Box"/>
    <d v="2011-08-26T00:00:00"/>
  </r>
  <r>
    <n v="21477"/>
    <x v="526"/>
    <x v="4"/>
    <s v="Low"/>
    <n v="40"/>
    <n v="6.9700000000000006"/>
    <n v="278.8"/>
    <n v="2"/>
    <n v="280.8"/>
    <n v="3.5455000000000001"/>
    <n v="9.8848540000000007"/>
    <s v="Regular Air"/>
    <x v="6"/>
    <s v="Home Office"/>
    <x v="2"/>
    <x v="5"/>
    <s v="Wrap Bag"/>
    <d v="2011-05-23T00:00:00"/>
  </r>
  <r>
    <n v="14913"/>
    <x v="1190"/>
    <x v="9"/>
    <s v="High"/>
    <n v="47"/>
    <n v="21.349574468085105"/>
    <n v="1003.43"/>
    <n v="8.68"/>
    <n v="1012.1099999999999"/>
    <n v="3.5455000000000001"/>
    <n v="35.576610649999999"/>
    <s v="Regular Air"/>
    <x v="6"/>
    <s v="Consumer"/>
    <x v="2"/>
    <x v="5"/>
    <s v="Small Box"/>
    <d v="2009-02-15T00:00:00"/>
  </r>
  <r>
    <n v="53605"/>
    <x v="405"/>
    <x v="8"/>
    <s v="Medium"/>
    <n v="19"/>
    <n v="26.657368421052631"/>
    <n v="506.49"/>
    <n v="5.37"/>
    <n v="511.86"/>
    <n v="3.5455000000000001"/>
    <n v="17.957602950000002"/>
    <s v="Regular Air"/>
    <x v="10"/>
    <s v="Consumer"/>
    <x v="2"/>
    <x v="16"/>
    <s v="Medium Box"/>
    <d v="2010-08-05T00:00:00"/>
  </r>
  <r>
    <n v="16864"/>
    <x v="837"/>
    <x v="7"/>
    <s v="Not Specified"/>
    <n v="42"/>
    <n v="305.64547619047619"/>
    <n v="12837.11"/>
    <n v="43.57"/>
    <n v="12880.68"/>
    <n v="4.7610000000000001"/>
    <n v="611.17480710000007"/>
    <s v="Delivery Truck"/>
    <x v="3"/>
    <s v="Consumer"/>
    <x v="0"/>
    <x v="9"/>
    <s v="Jumbo Box"/>
    <d v="2012-10-29T00:00:00"/>
  </r>
  <r>
    <n v="53891"/>
    <x v="164"/>
    <x v="3"/>
    <s v="High"/>
    <n v="25"/>
    <n v="102.83776"/>
    <n v="2570.944"/>
    <n v="5.92"/>
    <n v="2576.864"/>
    <n v="5.3265000000000002"/>
    <n v="136.94133216"/>
    <s v="Express Air"/>
    <x v="10"/>
    <s v="Home Office"/>
    <x v="1"/>
    <x v="1"/>
    <s v="Small Box"/>
    <d v="2009-01-23T00:00:00"/>
  </r>
  <r>
    <n v="32389"/>
    <x v="738"/>
    <x v="7"/>
    <s v="Medium"/>
    <n v="23"/>
    <n v="40.611739130434785"/>
    <n v="934.07"/>
    <n v="10.25"/>
    <n v="944.32"/>
    <n v="5.3265000000000002"/>
    <n v="49.753238550000006"/>
    <s v="Regular Air"/>
    <x v="9"/>
    <s v="Small Business"/>
    <x v="1"/>
    <x v="4"/>
    <s v="Small Box"/>
    <d v="2010-11-02T00:00:00"/>
  </r>
  <r>
    <n v="47554"/>
    <x v="1120"/>
    <x v="0"/>
    <s v="Low"/>
    <n v="47"/>
    <n v="7.7495744680851066"/>
    <n v="364.23"/>
    <n v="4"/>
    <n v="368.23"/>
    <n v="4.7610000000000001"/>
    <n v="17.340990300000001"/>
    <s v="Regular Air"/>
    <x v="6"/>
    <s v="Corporate"/>
    <x v="0"/>
    <x v="0"/>
    <s v="Wrap Bag"/>
    <d v="2010-03-20T00:00:00"/>
  </r>
  <r>
    <n v="16579"/>
    <x v="673"/>
    <x v="2"/>
    <s v="Not Specified"/>
    <n v="23"/>
    <n v="7.7056521739130428"/>
    <n v="177.23"/>
    <n v="3.12"/>
    <n v="180.35"/>
    <n v="3.5455000000000001"/>
    <n v="6.2836896500000003"/>
    <s v="Regular Air"/>
    <x v="6"/>
    <s v="Consumer"/>
    <x v="2"/>
    <x v="2"/>
    <s v="Wrap Bag"/>
    <d v="2010-12-13T00:00:00"/>
  </r>
  <r>
    <n v="53026"/>
    <x v="393"/>
    <x v="9"/>
    <s v="Low"/>
    <n v="35"/>
    <n v="9.2234285714285704"/>
    <n v="322.82"/>
    <n v="3.98"/>
    <n v="326.8"/>
    <n v="3.5455000000000001"/>
    <n v="11.4455831"/>
    <s v="Regular Air"/>
    <x v="5"/>
    <s v="Consumer"/>
    <x v="2"/>
    <x v="7"/>
    <s v="Small Pack"/>
    <d v="2012-03-03T00:00:00"/>
  </r>
  <r>
    <n v="44294"/>
    <x v="243"/>
    <x v="5"/>
    <s v="Low"/>
    <n v="8"/>
    <n v="55.880062500000001"/>
    <n v="447.04050000000001"/>
    <n v="8.99"/>
    <n v="456.03050000000002"/>
    <n v="5.3265000000000002"/>
    <n v="23.8116122325"/>
    <s v="Regular Air"/>
    <x v="5"/>
    <s v="Consumer"/>
    <x v="1"/>
    <x v="1"/>
    <s v="Small Box"/>
    <d v="2009-06-05T00:00:00"/>
  </r>
  <r>
    <n v="47270"/>
    <x v="1166"/>
    <x v="8"/>
    <s v="Critical"/>
    <n v="9"/>
    <n v="6.7777777777777777"/>
    <n v="61"/>
    <n v="6.81"/>
    <n v="67.81"/>
    <n v="3.5455000000000001"/>
    <n v="2.1627549999999998"/>
    <s v="Regular Air"/>
    <x v="6"/>
    <s v="Home Office"/>
    <x v="2"/>
    <x v="5"/>
    <s v="Small Box"/>
    <d v="2010-08-04T00:00:00"/>
  </r>
  <r>
    <n v="52964"/>
    <x v="672"/>
    <x v="0"/>
    <s v="Critical"/>
    <n v="44"/>
    <n v="130.35886363636362"/>
    <n v="5735.79"/>
    <n v="24.49"/>
    <n v="5760.28"/>
    <n v="4.7610000000000001"/>
    <n v="273.08096189999998"/>
    <s v="Regular Air"/>
    <x v="2"/>
    <s v="Corporate"/>
    <x v="0"/>
    <x v="0"/>
    <s v="Large Box"/>
    <d v="2010-04-01T00:00:00"/>
  </r>
  <r>
    <n v="10752"/>
    <x v="841"/>
    <x v="10"/>
    <s v="Critical"/>
    <n v="5"/>
    <n v="19.076000000000001"/>
    <n v="95.38"/>
    <n v="13.18"/>
    <n v="108.56"/>
    <n v="3.5455000000000001"/>
    <n v="3.3816978999999998"/>
    <s v="Regular Air"/>
    <x v="4"/>
    <s v="Small Business"/>
    <x v="2"/>
    <x v="6"/>
    <s v="Small Box"/>
    <d v="2011-09-11T00:00:00"/>
  </r>
  <r>
    <n v="19745"/>
    <x v="1191"/>
    <x v="2"/>
    <s v="High"/>
    <n v="50"/>
    <n v="16.66"/>
    <n v="833"/>
    <n v="1.39"/>
    <n v="834.39"/>
    <n v="3.5455000000000001"/>
    <n v="29.534015"/>
    <s v="Regular Air"/>
    <x v="5"/>
    <s v="Small Business"/>
    <x v="2"/>
    <x v="12"/>
    <s v="Small Box"/>
    <d v="2012-12-19T00:00:00"/>
  </r>
  <r>
    <n v="7812"/>
    <x v="88"/>
    <x v="11"/>
    <s v="Low"/>
    <n v="17"/>
    <n v="27.994117647058822"/>
    <n v="475.9"/>
    <n v="19.46"/>
    <n v="495.35999999999996"/>
    <n v="4.7610000000000001"/>
    <n v="22.657599000000001"/>
    <s v="Regular Air"/>
    <x v="3"/>
    <s v="Corporate"/>
    <x v="0"/>
    <x v="0"/>
    <s v="Small Box"/>
    <d v="2011-04-27T00:00:00"/>
  </r>
  <r>
    <n v="55874"/>
    <x v="1040"/>
    <x v="9"/>
    <s v="Medium"/>
    <n v="24"/>
    <n v="5.3970833333333337"/>
    <n v="129.53"/>
    <n v="1.39"/>
    <n v="130.91999999999999"/>
    <n v="3.5455000000000001"/>
    <n v="4.59248615"/>
    <s v="Regular Air"/>
    <x v="5"/>
    <s v="Small Business"/>
    <x v="2"/>
    <x v="12"/>
    <s v="Small Box"/>
    <d v="2009-02-16T00:00:00"/>
  </r>
  <r>
    <n v="48672"/>
    <x v="1192"/>
    <x v="2"/>
    <s v="High"/>
    <n v="43"/>
    <n v="5.9465116279069763"/>
    <n v="255.7"/>
    <n v="3.37"/>
    <n v="259.07"/>
    <n v="3.5455000000000001"/>
    <n v="9.0658434999999997"/>
    <s v="Regular Air"/>
    <x v="0"/>
    <s v="Small Business"/>
    <x v="2"/>
    <x v="14"/>
    <s v="Wrap Bag"/>
    <d v="2012-12-26T00:00:00"/>
  </r>
  <r>
    <n v="23911"/>
    <x v="115"/>
    <x v="5"/>
    <s v="Critical"/>
    <n v="19"/>
    <n v="50.287368421052633"/>
    <n v="955.46"/>
    <n v="6.5"/>
    <n v="961.96"/>
    <n v="5.3265000000000002"/>
    <n v="50.892576900000002"/>
    <s v="Regular Air"/>
    <x v="5"/>
    <s v="Home Office"/>
    <x v="1"/>
    <x v="4"/>
    <s v="Small Box"/>
    <d v="2012-06-02T00:00:00"/>
  </r>
  <r>
    <n v="36707"/>
    <x v="367"/>
    <x v="6"/>
    <s v="Medium"/>
    <n v="47"/>
    <n v="3.8676595744680853"/>
    <n v="181.78"/>
    <n v="0.71"/>
    <n v="182.49"/>
    <n v="3.5455000000000001"/>
    <n v="6.4450098999999996"/>
    <s v="Regular Air"/>
    <x v="2"/>
    <s v="Home Office"/>
    <x v="2"/>
    <x v="14"/>
    <s v="Wrap Bag"/>
    <d v="2009-11-30T00:00:00"/>
  </r>
  <r>
    <n v="47461"/>
    <x v="1193"/>
    <x v="11"/>
    <s v="High"/>
    <n v="34"/>
    <n v="8.5155882352941177"/>
    <n v="289.52999999999997"/>
    <n v="2.99"/>
    <n v="292.52"/>
    <n v="3.5455000000000001"/>
    <n v="10.26528615"/>
    <s v="Express Air"/>
    <x v="0"/>
    <s v="Small Business"/>
    <x v="2"/>
    <x v="6"/>
    <s v="Small Box"/>
    <d v="2010-04-26T00:00:00"/>
  </r>
  <r>
    <n v="18023"/>
    <x v="1115"/>
    <x v="9"/>
    <s v="Medium"/>
    <n v="38"/>
    <n v="118.48052631578948"/>
    <n v="4502.26"/>
    <n v="26.3"/>
    <n v="4528.5600000000004"/>
    <n v="5.3265000000000002"/>
    <n v="239.81287890000004"/>
    <s v="Delivery Truck"/>
    <x v="4"/>
    <s v="Home Office"/>
    <x v="1"/>
    <x v="11"/>
    <s v="Jumbo Drum"/>
    <d v="2011-02-25T00:00:00"/>
  </r>
  <r>
    <n v="36005"/>
    <x v="740"/>
    <x v="10"/>
    <s v="Low"/>
    <n v="1"/>
    <n v="29.65"/>
    <n v="29.65"/>
    <n v="7.69"/>
    <n v="37.339999999999996"/>
    <n v="3.5455000000000001"/>
    <n v="1.0512407500000001"/>
    <s v="Express Air"/>
    <x v="12"/>
    <s v="Small Business"/>
    <x v="2"/>
    <x v="10"/>
    <s v="Small Box"/>
    <d v="2010-09-21T00:00:00"/>
  </r>
  <r>
    <n v="39878"/>
    <x v="304"/>
    <x v="0"/>
    <s v="Not Specified"/>
    <n v="50"/>
    <n v="153.2748"/>
    <n v="7663.74"/>
    <n v="39.25"/>
    <n v="7702.99"/>
    <n v="4.7610000000000001"/>
    <n v="364.87066140000002"/>
    <s v="Delivery Truck"/>
    <x v="4"/>
    <s v="Corporate"/>
    <x v="0"/>
    <x v="9"/>
    <s v="Jumbo Box"/>
    <d v="2011-03-07T00:00:00"/>
  </r>
  <r>
    <n v="14081"/>
    <x v="303"/>
    <x v="7"/>
    <s v="High"/>
    <n v="31"/>
    <n v="47.61677419354838"/>
    <n v="1476.12"/>
    <n v="46.59"/>
    <n v="1522.7099999999998"/>
    <n v="4.7610000000000001"/>
    <n v="70.278073199999994"/>
    <s v="Delivery Truck"/>
    <x v="4"/>
    <s v="Home Office"/>
    <x v="0"/>
    <x v="9"/>
    <s v="Jumbo Box"/>
    <d v="2010-10-07T00:00:00"/>
  </r>
  <r>
    <n v="48452"/>
    <x v="348"/>
    <x v="7"/>
    <s v="High"/>
    <n v="44"/>
    <n v="4.2118181818181819"/>
    <n v="185.32"/>
    <n v="6.92"/>
    <n v="192.23999999999998"/>
    <n v="4.7610000000000001"/>
    <n v="8.8230852000000013"/>
    <s v="Regular Air"/>
    <x v="9"/>
    <s v="Corporate"/>
    <x v="0"/>
    <x v="0"/>
    <s v="Small Box"/>
    <d v="2010-10-10T00:00:00"/>
  </r>
  <r>
    <n v="10982"/>
    <x v="550"/>
    <x v="2"/>
    <s v="Not Specified"/>
    <n v="30"/>
    <n v="122.18033333333332"/>
    <n v="3665.41"/>
    <n v="19.989999999999998"/>
    <n v="3685.3999999999996"/>
    <n v="3.5455000000000001"/>
    <n v="129.95711154999998"/>
    <s v="Regular Air"/>
    <x v="5"/>
    <s v="Home Office"/>
    <x v="2"/>
    <x v="6"/>
    <s v="Small Box"/>
    <d v="2012-12-12T00:00:00"/>
  </r>
  <r>
    <n v="3845"/>
    <x v="65"/>
    <x v="11"/>
    <s v="Critical"/>
    <n v="22"/>
    <n v="21.623636363636365"/>
    <n v="475.72"/>
    <n v="10.49"/>
    <n v="486.21000000000004"/>
    <n v="4.7610000000000001"/>
    <n v="22.649029200000001"/>
    <s v="Regular Air"/>
    <x v="5"/>
    <s v="Consumer"/>
    <x v="0"/>
    <x v="0"/>
    <s v="Small Box"/>
    <d v="2012-04-27T00:00:00"/>
  </r>
  <r>
    <n v="57409"/>
    <x v="92"/>
    <x v="6"/>
    <s v="Not Specified"/>
    <n v="1"/>
    <n v="90.88"/>
    <n v="90.88"/>
    <n v="7.18"/>
    <n v="98.06"/>
    <n v="5.3265000000000002"/>
    <n v="4.8407232000000002"/>
    <s v="Regular Air"/>
    <x v="1"/>
    <s v="Small Business"/>
    <x v="1"/>
    <x v="4"/>
    <s v="Small Box"/>
    <d v="2009-11-21T00:00:00"/>
  </r>
  <r>
    <n v="41059"/>
    <x v="629"/>
    <x v="10"/>
    <s v="Medium"/>
    <n v="45"/>
    <n v="397.43399999999997"/>
    <n v="17884.53"/>
    <n v="42.52"/>
    <n v="17927.05"/>
    <n v="4.7610000000000001"/>
    <n v="851.48247330000004"/>
    <s v="Delivery Truck"/>
    <x v="1"/>
    <s v="Corporate"/>
    <x v="0"/>
    <x v="9"/>
    <s v="Jumbo Box"/>
    <d v="2010-09-15T00:00:00"/>
  </r>
  <r>
    <n v="44992"/>
    <x v="1194"/>
    <x v="2"/>
    <s v="Critical"/>
    <n v="32"/>
    <n v="52.297812499999999"/>
    <n v="1673.53"/>
    <n v="10.17"/>
    <n v="1683.7"/>
    <n v="5.3265000000000002"/>
    <n v="89.14057545"/>
    <s v="Regular Air"/>
    <x v="1"/>
    <s v="Corporate"/>
    <x v="1"/>
    <x v="11"/>
    <s v="Medium Box"/>
    <d v="2012-12-26T00:00:00"/>
  </r>
  <r>
    <n v="58371"/>
    <x v="912"/>
    <x v="4"/>
    <s v="Medium"/>
    <n v="44"/>
    <n v="6.8879545454545452"/>
    <n v="303.07"/>
    <n v="9.68"/>
    <n v="312.75"/>
    <n v="3.5455000000000001"/>
    <n v="10.745346850000001"/>
    <s v="Regular Air"/>
    <x v="0"/>
    <s v="Consumer"/>
    <x v="2"/>
    <x v="5"/>
    <s v="Small Box"/>
    <d v="2010-05-12T00:00:00"/>
  </r>
  <r>
    <n v="52448"/>
    <x v="664"/>
    <x v="10"/>
    <s v="Not Specified"/>
    <n v="22"/>
    <n v="307.61045454545456"/>
    <n v="6767.43"/>
    <n v="58.95"/>
    <n v="6826.38"/>
    <n v="4.7610000000000001"/>
    <n v="322.1973423"/>
    <s v="Delivery Truck"/>
    <x v="0"/>
    <s v="Corporate"/>
    <x v="0"/>
    <x v="3"/>
    <s v="Jumbo Drum"/>
    <d v="2010-09-11T00:00:00"/>
  </r>
  <r>
    <n v="231"/>
    <x v="432"/>
    <x v="10"/>
    <s v="High"/>
    <n v="2"/>
    <n v="344.87"/>
    <n v="689.74"/>
    <n v="19.989999999999998"/>
    <n v="709.73"/>
    <n v="3.5455000000000001"/>
    <n v="24.454731700000004"/>
    <s v="Regular Air"/>
    <x v="8"/>
    <s v="Small Business"/>
    <x v="2"/>
    <x v="16"/>
    <s v="Small Box"/>
    <d v="2009-09-30T00:00:00"/>
  </r>
  <r>
    <n v="52416"/>
    <x v="939"/>
    <x v="3"/>
    <s v="Not Specified"/>
    <n v="6"/>
    <n v="8.3016666666666676"/>
    <n v="49.81"/>
    <n v="5.83"/>
    <n v="55.64"/>
    <n v="3.5455000000000001"/>
    <n v="1.76601355"/>
    <s v="Regular Air"/>
    <x v="1"/>
    <s v="Corporate"/>
    <x v="2"/>
    <x v="5"/>
    <s v="Wrap Bag"/>
    <d v="2009-02-02T00:00:00"/>
  </r>
  <r>
    <n v="59681"/>
    <x v="316"/>
    <x v="5"/>
    <s v="Critical"/>
    <n v="23"/>
    <n v="9.7539130434782617"/>
    <n v="224.34"/>
    <n v="6.19"/>
    <n v="230.53"/>
    <n v="3.5455000000000001"/>
    <n v="7.9539746999999998"/>
    <s v="Express Air"/>
    <x v="0"/>
    <s v="Small Business"/>
    <x v="2"/>
    <x v="6"/>
    <s v="Small Box"/>
    <d v="2009-06-13T00:00:00"/>
  </r>
  <r>
    <n v="25318"/>
    <x v="147"/>
    <x v="6"/>
    <s v="Critical"/>
    <n v="22"/>
    <n v="20.041818181818183"/>
    <n v="440.92"/>
    <n v="10.49"/>
    <n v="451.41"/>
    <n v="4.7610000000000001"/>
    <n v="20.9922012"/>
    <s v="Express Air"/>
    <x v="2"/>
    <s v="Small Business"/>
    <x v="0"/>
    <x v="0"/>
    <s v="Small Box"/>
    <d v="2011-11-21T00:00:00"/>
  </r>
  <r>
    <n v="8933"/>
    <x v="949"/>
    <x v="7"/>
    <s v="High"/>
    <n v="37"/>
    <n v="41.088108108108109"/>
    <n v="1520.26"/>
    <n v="2.99"/>
    <n v="1523.25"/>
    <n v="3.5455000000000001"/>
    <n v="53.900818299999997"/>
    <s v="Regular Air"/>
    <x v="10"/>
    <s v="Consumer"/>
    <x v="2"/>
    <x v="6"/>
    <s v="Small Box"/>
    <d v="2010-10-08T00:00:00"/>
  </r>
  <r>
    <n v="9665"/>
    <x v="661"/>
    <x v="11"/>
    <s v="Low"/>
    <n v="49"/>
    <n v="195.50244897959186"/>
    <n v="9579.6200000000008"/>
    <n v="110.2"/>
    <n v="9689.8200000000015"/>
    <n v="4.7610000000000001"/>
    <n v="456.08570820000006"/>
    <s v="Delivery Truck"/>
    <x v="1"/>
    <s v="Home Office"/>
    <x v="0"/>
    <x v="9"/>
    <s v="Jumbo Box"/>
    <d v="2009-04-25T00:00:00"/>
  </r>
  <r>
    <n v="40997"/>
    <x v="622"/>
    <x v="11"/>
    <s v="Low"/>
    <n v="37"/>
    <n v="23.83081081081081"/>
    <n v="881.74"/>
    <n v="8.99"/>
    <n v="890.73"/>
    <n v="3.5455000000000001"/>
    <n v="31.262091699999999"/>
    <s v="Regular Air"/>
    <x v="1"/>
    <s v="Small Business"/>
    <x v="2"/>
    <x v="2"/>
    <s v="Small Pack"/>
    <d v="2009-04-28T00:00:00"/>
  </r>
  <r>
    <n v="48192"/>
    <x v="1058"/>
    <x v="2"/>
    <s v="Critical"/>
    <n v="15"/>
    <n v="151.84466666666668"/>
    <n v="2277.67"/>
    <n v="36.090000000000003"/>
    <n v="2313.7600000000002"/>
    <n v="4.7610000000000001"/>
    <n v="108.43986870000001"/>
    <s v="Delivery Truck"/>
    <x v="0"/>
    <s v="Consumer"/>
    <x v="0"/>
    <x v="15"/>
    <s v="Jumbo Box"/>
    <d v="2009-12-17T00:00:00"/>
  </r>
  <r>
    <n v="43460"/>
    <x v="855"/>
    <x v="5"/>
    <s v="Medium"/>
    <n v="2"/>
    <n v="12.545"/>
    <n v="25.09"/>
    <n v="8.94"/>
    <n v="34.03"/>
    <n v="3.5455000000000001"/>
    <n v="0.88956595000000005"/>
    <s v="Regular Air"/>
    <x v="12"/>
    <s v="Corporate"/>
    <x v="2"/>
    <x v="6"/>
    <s v="Small Box"/>
    <d v="2012-06-12T00:00:00"/>
  </r>
  <r>
    <n v="36448"/>
    <x v="664"/>
    <x v="10"/>
    <s v="Medium"/>
    <n v="6"/>
    <n v="6.1083333333333334"/>
    <n v="36.65"/>
    <n v="0.91"/>
    <n v="37.559999999999995"/>
    <n v="3.5455000000000001"/>
    <n v="1.2994257500000002"/>
    <s v="Regular Air"/>
    <x v="1"/>
    <s v="Consumer"/>
    <x v="2"/>
    <x v="2"/>
    <s v="Wrap Bag"/>
    <d v="2010-09-10T00:00:00"/>
  </r>
  <r>
    <n v="4389"/>
    <x v="256"/>
    <x v="4"/>
    <s v="Medium"/>
    <n v="42"/>
    <n v="58.458952380952375"/>
    <n v="2455.2759999999998"/>
    <n v="5.63"/>
    <n v="2460.9059999999999"/>
    <n v="5.3265000000000002"/>
    <n v="130.78027614000001"/>
    <s v="Express Air"/>
    <x v="5"/>
    <s v="Corporate"/>
    <x v="1"/>
    <x v="1"/>
    <s v="Small Box"/>
    <d v="2009-05-04T00:00:00"/>
  </r>
  <r>
    <n v="25447"/>
    <x v="498"/>
    <x v="4"/>
    <s v="Not Specified"/>
    <n v="25"/>
    <n v="21.448400000000003"/>
    <n v="536.21"/>
    <n v="8.99"/>
    <n v="545.20000000000005"/>
    <n v="4.7610000000000001"/>
    <n v="25.528958100000004"/>
    <s v="Regular Air"/>
    <x v="6"/>
    <s v="Corporate"/>
    <x v="0"/>
    <x v="0"/>
    <s v="Small Pack"/>
    <d v="2012-05-24T00:00:00"/>
  </r>
  <r>
    <n v="51333"/>
    <x v="322"/>
    <x v="7"/>
    <s v="Not Specified"/>
    <n v="25"/>
    <n v="9.4944000000000006"/>
    <n v="237.36"/>
    <n v="9.86"/>
    <n v="247.22000000000003"/>
    <n v="3.5455000000000001"/>
    <n v="8.4155987999999997"/>
    <s v="Regular Air"/>
    <x v="8"/>
    <s v="Corporate"/>
    <x v="2"/>
    <x v="5"/>
    <s v="Small Box"/>
    <d v="2012-10-06T00:00:00"/>
  </r>
  <r>
    <n v="31492"/>
    <x v="397"/>
    <x v="7"/>
    <s v="Critical"/>
    <n v="23"/>
    <n v="93.436086956521748"/>
    <n v="2149.0300000000002"/>
    <n v="19.989999999999998"/>
    <n v="2169.02"/>
    <n v="3.5455000000000001"/>
    <n v="76.19385865000001"/>
    <s v="Regular Air"/>
    <x v="2"/>
    <s v="Small Business"/>
    <x v="2"/>
    <x v="10"/>
    <s v="Small Box"/>
    <d v="2010-10-16T00:00:00"/>
  </r>
  <r>
    <n v="23877"/>
    <x v="902"/>
    <x v="1"/>
    <s v="Not Specified"/>
    <n v="35"/>
    <n v="10.896000000000001"/>
    <n v="381.36"/>
    <n v="1.99"/>
    <n v="383.35"/>
    <n v="5.3265000000000002"/>
    <n v="20.313140400000002"/>
    <s v="Express Air"/>
    <x v="3"/>
    <s v="Home Office"/>
    <x v="1"/>
    <x v="4"/>
    <s v="Small Pack"/>
    <d v="2009-07-14T00:00:00"/>
  </r>
  <r>
    <n v="8642"/>
    <x v="779"/>
    <x v="3"/>
    <s v="High"/>
    <n v="13"/>
    <n v="10.233846153846153"/>
    <n v="133.04"/>
    <n v="0.99"/>
    <n v="134.03"/>
    <n v="3.5455000000000001"/>
    <n v="4.7169331999999997"/>
    <s v="Regular Air"/>
    <x v="6"/>
    <s v="Corporate"/>
    <x v="2"/>
    <x v="13"/>
    <s v="Small Box"/>
    <d v="2010-01-17T00:00:00"/>
  </r>
  <r>
    <n v="50242"/>
    <x v="734"/>
    <x v="1"/>
    <s v="Not Specified"/>
    <n v="8"/>
    <n v="173.9705625"/>
    <n v="1391.7645"/>
    <n v="8.99"/>
    <n v="1400.7545"/>
    <n v="5.3265000000000002"/>
    <n v="74.132336092499997"/>
    <s v="Regular Air"/>
    <x v="8"/>
    <s v="Corporate"/>
    <x v="1"/>
    <x v="1"/>
    <s v="Small Box"/>
    <d v="2010-07-21T00:00:00"/>
  </r>
  <r>
    <n v="14119"/>
    <x v="560"/>
    <x v="4"/>
    <s v="Low"/>
    <n v="35"/>
    <n v="45.687742857142858"/>
    <n v="1599.0709999999999"/>
    <n v="3.3"/>
    <n v="1602.3709999999999"/>
    <n v="5.3265000000000002"/>
    <n v="85.174516815000004"/>
    <s v="Regular Air"/>
    <x v="1"/>
    <s v="Home Office"/>
    <x v="1"/>
    <x v="1"/>
    <s v="Small Pack"/>
    <d v="2010-06-05T00:00:00"/>
  </r>
  <r>
    <n v="34880"/>
    <x v="109"/>
    <x v="10"/>
    <s v="High"/>
    <n v="44"/>
    <n v="6.4631818181818179"/>
    <n v="284.38"/>
    <n v="5.19"/>
    <n v="289.57"/>
    <n v="3.5455000000000001"/>
    <n v="10.0826929"/>
    <s v="Regular Air"/>
    <x v="7"/>
    <s v="Home Office"/>
    <x v="2"/>
    <x v="5"/>
    <s v="Small Box"/>
    <d v="2009-09-17T00:00:00"/>
  </r>
  <r>
    <n v="35110"/>
    <x v="411"/>
    <x v="7"/>
    <s v="High"/>
    <n v="49"/>
    <n v="29.292244897959183"/>
    <n v="1435.32"/>
    <n v="1.99"/>
    <n v="1437.31"/>
    <n v="5.3265000000000002"/>
    <n v="76.452319799999998"/>
    <s v="Regular Air"/>
    <x v="1"/>
    <s v="Corporate"/>
    <x v="1"/>
    <x v="4"/>
    <s v="Small Pack"/>
    <d v="2011-10-20T00:00:00"/>
  </r>
  <r>
    <n v="15109"/>
    <x v="520"/>
    <x v="2"/>
    <s v="Not Specified"/>
    <n v="10"/>
    <n v="14.215"/>
    <n v="142.15"/>
    <n v="9.3699999999999992"/>
    <n v="151.52000000000001"/>
    <n v="3.5455000000000001"/>
    <n v="5.03992825"/>
    <s v="Regular Air"/>
    <x v="8"/>
    <s v="Home Office"/>
    <x v="2"/>
    <x v="10"/>
    <s v="Small Box"/>
    <d v="2010-12-16T00:00:00"/>
  </r>
  <r>
    <n v="50663"/>
    <x v="963"/>
    <x v="6"/>
    <s v="Critical"/>
    <n v="26"/>
    <n v="62.109230769230763"/>
    <n v="1614.84"/>
    <n v="49"/>
    <n v="1663.84"/>
    <n v="3.5455000000000001"/>
    <n v="57.2541522"/>
    <s v="Express Air"/>
    <x v="1"/>
    <s v="Consumer"/>
    <x v="2"/>
    <x v="16"/>
    <s v="Large Box"/>
    <d v="2010-11-10T00:00:00"/>
  </r>
  <r>
    <n v="48642"/>
    <x v="773"/>
    <x v="9"/>
    <s v="High"/>
    <n v="50"/>
    <n v="83.19256"/>
    <n v="4159.6279999999997"/>
    <n v="4.9000000000000004"/>
    <n v="4164.5279999999993"/>
    <n v="5.3265000000000002"/>
    <n v="221.56258542"/>
    <s v="Express Air"/>
    <x v="4"/>
    <s v="Home Office"/>
    <x v="1"/>
    <x v="1"/>
    <s v="Small Box"/>
    <d v="2010-02-01T00:00:00"/>
  </r>
  <r>
    <n v="41606"/>
    <x v="650"/>
    <x v="5"/>
    <s v="High"/>
    <n v="23"/>
    <n v="196.29826086956521"/>
    <n v="4514.8599999999997"/>
    <n v="55.96"/>
    <n v="4570.82"/>
    <n v="4.7610000000000001"/>
    <n v="214.95248459999999"/>
    <s v="Delivery Truck"/>
    <x v="1"/>
    <s v="Small Business"/>
    <x v="0"/>
    <x v="15"/>
    <s v="Jumbo Box"/>
    <d v="2009-06-24T00:00:00"/>
  </r>
  <r>
    <n v="30499"/>
    <x v="89"/>
    <x v="7"/>
    <s v="High"/>
    <n v="16"/>
    <n v="5.7537500000000001"/>
    <n v="92.06"/>
    <n v="2.5"/>
    <n v="94.56"/>
    <n v="3.5455000000000001"/>
    <n v="3.2639873000000001"/>
    <s v="Regular Air"/>
    <x v="7"/>
    <s v="Consumer"/>
    <x v="2"/>
    <x v="12"/>
    <s v="Small Box"/>
    <d v="2012-11-01T00:00:00"/>
  </r>
  <r>
    <n v="57253"/>
    <x v="719"/>
    <x v="3"/>
    <s v="Critical"/>
    <n v="29"/>
    <n v="22.535862068965518"/>
    <n v="653.54"/>
    <n v="53.03"/>
    <n v="706.56999999999994"/>
    <n v="4.7610000000000001"/>
    <n v="31.115039400000001"/>
    <s v="Delivery Truck"/>
    <x v="1"/>
    <s v="Consumer"/>
    <x v="0"/>
    <x v="3"/>
    <s v="Jumbo Drum"/>
    <d v="2009-01-07T00:00:00"/>
  </r>
  <r>
    <n v="30853"/>
    <x v="433"/>
    <x v="1"/>
    <s v="Medium"/>
    <n v="40"/>
    <n v="6.3505000000000003"/>
    <n v="254.02"/>
    <n v="0.5"/>
    <n v="254.52"/>
    <n v="3.5455000000000001"/>
    <n v="9.0062791000000004"/>
    <s v="Regular Air"/>
    <x v="6"/>
    <s v="Small Business"/>
    <x v="2"/>
    <x v="13"/>
    <s v="Small Box"/>
    <d v="2011-07-30T00:00:00"/>
  </r>
  <r>
    <n v="4931"/>
    <x v="101"/>
    <x v="6"/>
    <s v="Critical"/>
    <n v="45"/>
    <n v="95.171666666666681"/>
    <n v="4282.7250000000004"/>
    <n v="2.5"/>
    <n v="4285.2250000000004"/>
    <n v="5.3265000000000002"/>
    <n v="228.11934712500002"/>
    <s v="Regular Air"/>
    <x v="3"/>
    <s v="Corporate"/>
    <x v="1"/>
    <x v="1"/>
    <s v="Small Box"/>
    <d v="2009-11-18T00:00:00"/>
  </r>
  <r>
    <n v="10243"/>
    <x v="911"/>
    <x v="2"/>
    <s v="High"/>
    <n v="12"/>
    <n v="2.3675000000000002"/>
    <n v="28.41"/>
    <n v="4.7699999999999996"/>
    <n v="33.18"/>
    <n v="3.5455000000000001"/>
    <n v="1.00727655"/>
    <s v="Regular Air"/>
    <x v="10"/>
    <s v="Consumer"/>
    <x v="2"/>
    <x v="6"/>
    <s v="Small Box"/>
    <d v="2011-12-25T00:00:00"/>
  </r>
  <r>
    <n v="52673"/>
    <x v="871"/>
    <x v="4"/>
    <s v="Medium"/>
    <n v="4"/>
    <n v="6.6025"/>
    <n v="26.41"/>
    <n v="5.74"/>
    <n v="32.15"/>
    <n v="3.5455000000000001"/>
    <n v="0.93636655000000002"/>
    <s v="Regular Air"/>
    <x v="5"/>
    <s v="Corporate"/>
    <x v="2"/>
    <x v="6"/>
    <s v="Small Box"/>
    <d v="2012-05-10T00:00:00"/>
  </r>
  <r>
    <n v="21479"/>
    <x v="808"/>
    <x v="8"/>
    <s v="Medium"/>
    <n v="41"/>
    <n v="7.1014634146341473"/>
    <n v="291.16000000000003"/>
    <n v="6.57"/>
    <n v="297.73"/>
    <n v="3.5455000000000001"/>
    <n v="10.3230778"/>
    <s v="Express Air"/>
    <x v="1"/>
    <s v="Home Office"/>
    <x v="2"/>
    <x v="5"/>
    <s v="Small Box"/>
    <d v="2009-08-29T00:00:00"/>
  </r>
  <r>
    <n v="55300"/>
    <x v="202"/>
    <x v="9"/>
    <s v="High"/>
    <n v="37"/>
    <n v="4.3213513513513506"/>
    <n v="159.88999999999999"/>
    <n v="6.89"/>
    <n v="166.77999999999997"/>
    <n v="3.5455000000000001"/>
    <n v="5.6688999500000001"/>
    <s v="Regular Air"/>
    <x v="1"/>
    <s v="Consumer"/>
    <x v="2"/>
    <x v="16"/>
    <s v="Small Box"/>
    <d v="2009-02-22T00:00:00"/>
  </r>
  <r>
    <n v="31495"/>
    <x v="198"/>
    <x v="8"/>
    <s v="Low"/>
    <n v="34"/>
    <n v="36.319117647058818"/>
    <n v="1234.8499999999999"/>
    <n v="8.2200000000000006"/>
    <n v="1243.07"/>
    <n v="3.5455000000000001"/>
    <n v="43.781606750000002"/>
    <s v="Regular Air"/>
    <x v="1"/>
    <s v="Consumer"/>
    <x v="2"/>
    <x v="10"/>
    <s v="Small Box"/>
    <d v="2010-08-11T00:00:00"/>
  </r>
  <r>
    <n v="19492"/>
    <x v="673"/>
    <x v="2"/>
    <s v="High"/>
    <n v="33"/>
    <n v="21.627272727272729"/>
    <n v="713.7"/>
    <n v="2.87"/>
    <n v="716.57"/>
    <n v="3.5455000000000001"/>
    <n v="25.304233499999999"/>
    <s v="Regular Air"/>
    <x v="8"/>
    <s v="Small Business"/>
    <x v="2"/>
    <x v="2"/>
    <s v="Small Pack"/>
    <d v="2010-12-13T00:00:00"/>
  </r>
  <r>
    <n v="36772"/>
    <x v="402"/>
    <x v="4"/>
    <s v="Medium"/>
    <n v="47"/>
    <n v="5.9670212765957444"/>
    <n v="280.45"/>
    <n v="6.35"/>
    <n v="286.8"/>
    <n v="3.5455000000000001"/>
    <n v="9.9433547499999992"/>
    <s v="Regular Air"/>
    <x v="5"/>
    <s v="Home Office"/>
    <x v="2"/>
    <x v="5"/>
    <s v="Small Box"/>
    <d v="2010-05-15T00:00:00"/>
  </r>
  <r>
    <n v="49381"/>
    <x v="1195"/>
    <x v="2"/>
    <s v="Not Specified"/>
    <n v="21"/>
    <n v="73.214285714285708"/>
    <n v="1537.5"/>
    <n v="35"/>
    <n v="1572.5"/>
    <n v="3.5455000000000001"/>
    <n v="54.512062499999999"/>
    <s v="Regular Air"/>
    <x v="4"/>
    <s v="Consumer"/>
    <x v="2"/>
    <x v="10"/>
    <s v="Large Box"/>
    <d v="2012-12-14T00:00:00"/>
  </r>
  <r>
    <n v="46117"/>
    <x v="1071"/>
    <x v="4"/>
    <s v="Low"/>
    <n v="22"/>
    <n v="53.103636363636362"/>
    <n v="1168.28"/>
    <n v="14.19"/>
    <n v="1182.47"/>
    <n v="4.7610000000000001"/>
    <n v="55.621810800000006"/>
    <s v="Delivery Truck"/>
    <x v="1"/>
    <s v="Home Office"/>
    <x v="0"/>
    <x v="3"/>
    <s v="Jumbo Drum"/>
    <d v="2011-05-26T00:00:00"/>
  </r>
  <r>
    <n v="55651"/>
    <x v="495"/>
    <x v="0"/>
    <s v="Medium"/>
    <n v="11"/>
    <n v="90.520363636363641"/>
    <n v="995.72400000000005"/>
    <n v="2.5"/>
    <n v="998.22400000000005"/>
    <n v="5.3265000000000002"/>
    <n v="53.037238860000009"/>
    <s v="Regular Air"/>
    <x v="0"/>
    <s v="Corporate"/>
    <x v="1"/>
    <x v="1"/>
    <s v="Small Box"/>
    <d v="2012-03-08T00:00:00"/>
  </r>
  <r>
    <n v="32871"/>
    <x v="843"/>
    <x v="7"/>
    <s v="High"/>
    <n v="9"/>
    <n v="11.991111111111111"/>
    <n v="107.92"/>
    <n v="6.5"/>
    <n v="114.42"/>
    <n v="5.3265000000000002"/>
    <n v="5.748358800000001"/>
    <s v="Regular Air"/>
    <x v="1"/>
    <s v="Small Business"/>
    <x v="1"/>
    <x v="4"/>
    <s v="Small Box"/>
    <d v="2012-10-28T00:00:00"/>
  </r>
  <r>
    <n v="10209"/>
    <x v="652"/>
    <x v="6"/>
    <s v="Medium"/>
    <n v="14"/>
    <n v="32.967857142857142"/>
    <n v="461.55"/>
    <n v="19.989999999999998"/>
    <n v="481.54"/>
    <n v="4.7610000000000001"/>
    <n v="21.9743955"/>
    <s v="Regular Air"/>
    <x v="12"/>
    <s v="Corporate"/>
    <x v="0"/>
    <x v="0"/>
    <s v="Small Box"/>
    <d v="2010-11-29T00:00:00"/>
  </r>
  <r>
    <n v="12323"/>
    <x v="215"/>
    <x v="11"/>
    <s v="Not Specified"/>
    <n v="4"/>
    <n v="9.1999999999999993"/>
    <n v="36.799999999999997"/>
    <n v="5.21"/>
    <n v="42.01"/>
    <n v="4.7610000000000001"/>
    <n v="1.7520479999999998"/>
    <s v="Regular Air"/>
    <x v="1"/>
    <s v="Corporate"/>
    <x v="0"/>
    <x v="0"/>
    <s v="Small Box"/>
    <d v="2011-04-04T00:00:00"/>
  </r>
  <r>
    <n v="2593"/>
    <x v="1125"/>
    <x v="10"/>
    <s v="High"/>
    <n v="5"/>
    <n v="400.82399999999996"/>
    <n v="2004.12"/>
    <n v="19.989999999999998"/>
    <n v="2024.11"/>
    <n v="3.5455000000000001"/>
    <n v="71.056074600000002"/>
    <s v="Express Air"/>
    <x v="6"/>
    <s v="Corporate"/>
    <x v="2"/>
    <x v="6"/>
    <s v="Small Box"/>
    <d v="2010-09-05T00:00:00"/>
  </r>
  <r>
    <n v="27201"/>
    <x v="1110"/>
    <x v="1"/>
    <s v="High"/>
    <n v="45"/>
    <n v="77.78"/>
    <n v="3500.1"/>
    <n v="89.3"/>
    <n v="3589.4"/>
    <n v="4.7610000000000001"/>
    <n v="166.63976099999999"/>
    <s v="Delivery Truck"/>
    <x v="1"/>
    <s v="Corporate"/>
    <x v="0"/>
    <x v="9"/>
    <s v="Jumbo Box"/>
    <d v="2012-07-25T00:00:00"/>
  </r>
  <r>
    <n v="56740"/>
    <x v="532"/>
    <x v="7"/>
    <s v="Critical"/>
    <n v="33"/>
    <n v="20.066969696969696"/>
    <n v="662.21"/>
    <n v="3.62"/>
    <n v="665.83"/>
    <n v="4.7610000000000001"/>
    <n v="31.527818100000005"/>
    <s v="Regular Air"/>
    <x v="9"/>
    <s v="Consumer"/>
    <x v="0"/>
    <x v="0"/>
    <s v="Wrap Bag"/>
    <d v="2012-10-23T00:00:00"/>
  </r>
  <r>
    <n v="27463"/>
    <x v="1196"/>
    <x v="6"/>
    <s v="Medium"/>
    <n v="10"/>
    <n v="5.452"/>
    <n v="54.52"/>
    <n v="4.72"/>
    <n v="59.24"/>
    <n v="3.5455000000000001"/>
    <n v="1.9330066000000001"/>
    <s v="Regular Air"/>
    <x v="5"/>
    <s v="Consumer"/>
    <x v="2"/>
    <x v="5"/>
    <s v="Small Box"/>
    <d v="2009-11-14T00:00:00"/>
  </r>
  <r>
    <n v="358"/>
    <x v="104"/>
    <x v="10"/>
    <s v="High"/>
    <n v="33"/>
    <n v="49.724242424242426"/>
    <n v="1640.9"/>
    <n v="54.11"/>
    <n v="1695.01"/>
    <n v="4.7610000000000001"/>
    <n v="78.123249000000001"/>
    <s v="Delivery Truck"/>
    <x v="5"/>
    <s v="Corporate"/>
    <x v="0"/>
    <x v="15"/>
    <s v="Jumbo Box"/>
    <d v="2010-09-21T00:00:00"/>
  </r>
  <r>
    <n v="44737"/>
    <x v="1197"/>
    <x v="6"/>
    <s v="Medium"/>
    <n v="11"/>
    <n v="70.34"/>
    <n v="773.74"/>
    <n v="35"/>
    <n v="808.74"/>
    <n v="3.5455000000000001"/>
    <n v="27.432951700000004"/>
    <s v="Regular Air"/>
    <x v="1"/>
    <s v="Home Office"/>
    <x v="2"/>
    <x v="10"/>
    <s v="Large Box"/>
    <d v="2012-11-20T00:00:00"/>
  </r>
  <r>
    <n v="33284"/>
    <x v="227"/>
    <x v="0"/>
    <s v="Low"/>
    <n v="21"/>
    <n v="22.875714285714285"/>
    <n v="480.39"/>
    <n v="8.99"/>
    <n v="489.38"/>
    <n v="4.7610000000000001"/>
    <n v="22.871367899999999"/>
    <s v="Regular Air"/>
    <x v="0"/>
    <s v="Corporate"/>
    <x v="0"/>
    <x v="0"/>
    <s v="Small Pack"/>
    <d v="2012-04-02T00:00:00"/>
  </r>
  <r>
    <n v="49153"/>
    <x v="596"/>
    <x v="1"/>
    <s v="Medium"/>
    <n v="31"/>
    <n v="72.444516129032266"/>
    <n v="2245.7800000000002"/>
    <n v="30"/>
    <n v="2275.7800000000002"/>
    <n v="4.7610000000000001"/>
    <n v="106.92158580000002"/>
    <s v="Delivery Truck"/>
    <x v="0"/>
    <s v="Small Business"/>
    <x v="0"/>
    <x v="3"/>
    <s v="Jumbo Drum"/>
    <d v="2012-07-28T00:00:00"/>
  </r>
  <r>
    <n v="10310"/>
    <x v="1072"/>
    <x v="9"/>
    <s v="Low"/>
    <n v="48"/>
    <n v="2.9137500000000003"/>
    <n v="139.86000000000001"/>
    <n v="1.01"/>
    <n v="140.87"/>
    <n v="3.5455000000000001"/>
    <n v="4.9587363000000009"/>
    <s v="Regular Air"/>
    <x v="0"/>
    <s v="Small Business"/>
    <x v="2"/>
    <x v="2"/>
    <s v="Wrap Bag"/>
    <d v="2009-02-09T00:00:00"/>
  </r>
  <r>
    <n v="39654"/>
    <x v="90"/>
    <x v="10"/>
    <s v="Medium"/>
    <n v="39"/>
    <n v="21.952564102564104"/>
    <n v="856.15"/>
    <n v="2.99"/>
    <n v="859.14"/>
    <n v="3.5455000000000001"/>
    <n v="30.354798249999998"/>
    <s v="Express Air"/>
    <x v="0"/>
    <s v="Corporate"/>
    <x v="2"/>
    <x v="6"/>
    <s v="Small Box"/>
    <d v="2012-10-01T00:00:00"/>
  </r>
  <r>
    <n v="27969"/>
    <x v="359"/>
    <x v="5"/>
    <s v="Low"/>
    <n v="9"/>
    <n v="81.413333333333341"/>
    <n v="732.72"/>
    <n v="6.13"/>
    <n v="738.85"/>
    <n v="5.3265000000000002"/>
    <n v="39.028330800000006"/>
    <s v="Regular Air"/>
    <x v="3"/>
    <s v="Home Office"/>
    <x v="1"/>
    <x v="4"/>
    <s v="Small Box"/>
    <d v="2010-06-12T00:00:00"/>
  </r>
  <r>
    <n v="18307"/>
    <x v="955"/>
    <x v="9"/>
    <s v="Low"/>
    <n v="34"/>
    <n v="7.2114705882352936"/>
    <n v="245.19"/>
    <n v="2.35"/>
    <n v="247.54"/>
    <n v="3.5455000000000001"/>
    <n v="8.6932114499999997"/>
    <s v="Regular Air"/>
    <x v="6"/>
    <s v="Corporate"/>
    <x v="2"/>
    <x v="2"/>
    <s v="Wrap Bag"/>
    <d v="2010-02-02T00:00:00"/>
  </r>
  <r>
    <n v="41063"/>
    <x v="1198"/>
    <x v="6"/>
    <s v="Low"/>
    <n v="10"/>
    <n v="30.836300000000001"/>
    <n v="308.363"/>
    <n v="0.99"/>
    <n v="309.35300000000001"/>
    <n v="5.3265000000000002"/>
    <n v="16.424955194999999"/>
    <s v="Regular Air"/>
    <x v="2"/>
    <s v="Home Office"/>
    <x v="1"/>
    <x v="1"/>
    <s v="Small Pack"/>
    <d v="2012-11-28T00:00:00"/>
  </r>
  <r>
    <n v="54369"/>
    <x v="1187"/>
    <x v="0"/>
    <s v="Not Specified"/>
    <n v="47"/>
    <n v="8.9591489361702124"/>
    <n v="421.08"/>
    <n v="1.99"/>
    <n v="423.07"/>
    <n v="5.3265000000000002"/>
    <n v="22.4288262"/>
    <s v="Express Air"/>
    <x v="1"/>
    <s v="Consumer"/>
    <x v="1"/>
    <x v="4"/>
    <s v="Small Pack"/>
    <d v="2009-03-04T00:00:00"/>
  </r>
  <r>
    <n v="13282"/>
    <x v="387"/>
    <x v="4"/>
    <s v="Low"/>
    <n v="22"/>
    <n v="34.720454545454544"/>
    <n v="763.85"/>
    <n v="7.53"/>
    <n v="771.38"/>
    <n v="5.3265000000000002"/>
    <n v="40.686470249999999"/>
    <s v="Regular Air"/>
    <x v="5"/>
    <s v="Corporate"/>
    <x v="1"/>
    <x v="4"/>
    <s v="Small Box"/>
    <d v="2012-05-14T00:00:00"/>
  </r>
  <r>
    <n v="47329"/>
    <x v="854"/>
    <x v="9"/>
    <s v="Low"/>
    <n v="2"/>
    <n v="13.32"/>
    <n v="26.64"/>
    <n v="2.36"/>
    <n v="29"/>
    <n v="3.5455000000000001"/>
    <n v="0.94452120000000006"/>
    <s v="Express Air"/>
    <x v="0"/>
    <s v="Home Office"/>
    <x v="2"/>
    <x v="2"/>
    <s v="Wrap Bag"/>
    <d v="2010-02-15T00:00:00"/>
  </r>
  <r>
    <n v="48199"/>
    <x v="254"/>
    <x v="3"/>
    <s v="Not Specified"/>
    <n v="47"/>
    <n v="14.307659574468087"/>
    <n v="672.46"/>
    <n v="1.39"/>
    <n v="673.85"/>
    <n v="3.5455000000000001"/>
    <n v="23.842069300000002"/>
    <s v="Regular Air"/>
    <x v="7"/>
    <s v="Corporate"/>
    <x v="2"/>
    <x v="12"/>
    <s v="Small Box"/>
    <d v="2009-01-21T00:00:00"/>
  </r>
  <r>
    <n v="11846"/>
    <x v="1022"/>
    <x v="11"/>
    <s v="Low"/>
    <n v="28"/>
    <n v="25.265714285714289"/>
    <n v="707.44"/>
    <n v="8.7899999999999991"/>
    <n v="716.23"/>
    <n v="3.5455000000000001"/>
    <n v="25.082285200000001"/>
    <s v="Express Air"/>
    <x v="5"/>
    <s v="Corporate"/>
    <x v="2"/>
    <x v="10"/>
    <s v="Small Box"/>
    <d v="2010-04-27T00:00:00"/>
  </r>
  <r>
    <n v="54528"/>
    <x v="233"/>
    <x v="3"/>
    <s v="Medium"/>
    <n v="15"/>
    <n v="6.1353333333333335"/>
    <n v="92.03"/>
    <n v="0.91"/>
    <n v="92.94"/>
    <n v="3.5455000000000001"/>
    <n v="3.2629236500000003"/>
    <s v="Regular Air"/>
    <x v="4"/>
    <s v="Consumer"/>
    <x v="2"/>
    <x v="2"/>
    <s v="Wrap Bag"/>
    <d v="2011-01-05T00:00:00"/>
  </r>
  <r>
    <n v="59047"/>
    <x v="803"/>
    <x v="3"/>
    <s v="Not Specified"/>
    <n v="26"/>
    <n v="4.3788461538461538"/>
    <n v="113.85"/>
    <n v="6.6"/>
    <n v="120.44999999999999"/>
    <n v="4.7610000000000001"/>
    <n v="5.4203985000000001"/>
    <s v="Regular Air"/>
    <x v="7"/>
    <s v="Corporate"/>
    <x v="0"/>
    <x v="0"/>
    <s v="Small Box"/>
    <d v="2011-01-30T00:00:00"/>
  </r>
  <r>
    <n v="34660"/>
    <x v="239"/>
    <x v="10"/>
    <s v="Not Specified"/>
    <n v="4"/>
    <n v="6.1924999999999999"/>
    <n v="24.77"/>
    <n v="5.68"/>
    <n v="30.45"/>
    <n v="3.5455000000000001"/>
    <n v="0.87822034999999998"/>
    <s v="Regular Air"/>
    <x v="6"/>
    <s v="Home Office"/>
    <x v="2"/>
    <x v="6"/>
    <s v="Small Box"/>
    <d v="2011-09-04T00:00:00"/>
  </r>
  <r>
    <n v="58658"/>
    <x v="855"/>
    <x v="5"/>
    <s v="Medium"/>
    <n v="7"/>
    <n v="126.17571428571429"/>
    <n v="883.23"/>
    <n v="58.64"/>
    <n v="941.87"/>
    <n v="4.7610000000000001"/>
    <n v="42.0505803"/>
    <s v="Delivery Truck"/>
    <x v="5"/>
    <s v="Consumer"/>
    <x v="0"/>
    <x v="15"/>
    <s v="Jumbo Box"/>
    <d v="2012-06-12T00:00:00"/>
  </r>
  <r>
    <n v="6115"/>
    <x v="1199"/>
    <x v="10"/>
    <s v="Medium"/>
    <n v="25"/>
    <n v="16.363199999999999"/>
    <n v="409.08"/>
    <n v="5.03"/>
    <n v="414.10999999999996"/>
    <n v="4.7610000000000001"/>
    <n v="19.476298799999999"/>
    <s v="Regular Air"/>
    <x v="0"/>
    <s v="Consumer"/>
    <x v="0"/>
    <x v="0"/>
    <s v="Small Box"/>
    <d v="2010-09-12T00:00:00"/>
  </r>
  <r>
    <n v="12452"/>
    <x v="414"/>
    <x v="2"/>
    <s v="Medium"/>
    <n v="38"/>
    <n v="54.300526315789476"/>
    <n v="2063.42"/>
    <n v="5.15"/>
    <n v="2068.5700000000002"/>
    <n v="3.5455000000000001"/>
    <n v="73.158556099999998"/>
    <s v="Regular Air"/>
    <x v="1"/>
    <s v="Corporate"/>
    <x v="2"/>
    <x v="5"/>
    <s v="Small Box"/>
    <d v="2010-12-09T00:00:00"/>
  </r>
  <r>
    <n v="20103"/>
    <x v="1000"/>
    <x v="9"/>
    <s v="Medium"/>
    <n v="25"/>
    <n v="29.072800000000001"/>
    <n v="726.82"/>
    <n v="8.65"/>
    <n v="735.47"/>
    <n v="5.3265000000000002"/>
    <n v="38.714067300000004"/>
    <s v="Express Air"/>
    <x v="8"/>
    <s v="Small Business"/>
    <x v="1"/>
    <x v="4"/>
    <s v="Small Box"/>
    <d v="2010-02-13T00:00:00"/>
  </r>
  <r>
    <n v="34660"/>
    <x v="239"/>
    <x v="10"/>
    <s v="Not Specified"/>
    <n v="36"/>
    <n v="106.45472222222222"/>
    <n v="3832.37"/>
    <n v="5.81"/>
    <n v="3838.18"/>
    <n v="4.7610000000000001"/>
    <n v="182.45913570000002"/>
    <s v="Regular Air"/>
    <x v="6"/>
    <s v="Home Office"/>
    <x v="0"/>
    <x v="0"/>
    <s v="Medium Box"/>
    <d v="2011-09-05T00:00:00"/>
  </r>
  <r>
    <n v="29223"/>
    <x v="1139"/>
    <x v="3"/>
    <s v="High"/>
    <n v="48"/>
    <n v="514.60666666666668"/>
    <n v="24701.119999999999"/>
    <n v="26"/>
    <n v="24727.119999999999"/>
    <n v="4.7610000000000001"/>
    <n v="1176.0203231999999"/>
    <s v="Delivery Truck"/>
    <x v="4"/>
    <s v="Home Office"/>
    <x v="0"/>
    <x v="3"/>
    <s v="Jumbo Drum"/>
    <d v="2012-01-22T00:00:00"/>
  </r>
  <r>
    <n v="50017"/>
    <x v="336"/>
    <x v="6"/>
    <s v="Low"/>
    <n v="24"/>
    <n v="83.922083333333333"/>
    <n v="2014.13"/>
    <n v="35"/>
    <n v="2049.13"/>
    <n v="3.5455000000000001"/>
    <n v="71.410979150000003"/>
    <s v="Regular Air"/>
    <x v="1"/>
    <s v="Home Office"/>
    <x v="2"/>
    <x v="10"/>
    <s v="Large Box"/>
    <d v="2012-11-20T00:00:00"/>
  </r>
  <r>
    <n v="46631"/>
    <x v="26"/>
    <x v="0"/>
    <s v="Not Specified"/>
    <n v="39"/>
    <n v="23.867692307692309"/>
    <n v="930.84"/>
    <n v="16.920000000000002"/>
    <n v="947.76"/>
    <n v="3.5455000000000001"/>
    <n v="33.002932200000004"/>
    <s v="Regular Air"/>
    <x v="0"/>
    <s v="Corporate"/>
    <x v="2"/>
    <x v="5"/>
    <s v="Small Box"/>
    <d v="2012-03-13T00:00:00"/>
  </r>
  <r>
    <n v="36737"/>
    <x v="930"/>
    <x v="0"/>
    <s v="Not Specified"/>
    <n v="10"/>
    <n v="99.989000000000004"/>
    <n v="999.89"/>
    <n v="19.989999999999998"/>
    <n v="1019.88"/>
    <n v="5.3265000000000002"/>
    <n v="53.259140850000001"/>
    <s v="Regular Air"/>
    <x v="0"/>
    <s v="Consumer"/>
    <x v="1"/>
    <x v="4"/>
    <s v="Small Box"/>
    <d v="2010-03-16T00:00:00"/>
  </r>
  <r>
    <n v="11174"/>
    <x v="877"/>
    <x v="11"/>
    <s v="Medium"/>
    <n v="30"/>
    <n v="106.56676666666667"/>
    <n v="3197.0030000000002"/>
    <n v="7.69"/>
    <n v="3204.6930000000002"/>
    <n v="5.3265000000000002"/>
    <n v="170.28836479500001"/>
    <s v="Regular Air"/>
    <x v="3"/>
    <s v="Corporate"/>
    <x v="1"/>
    <x v="1"/>
    <s v="Small Box"/>
    <d v="2009-04-10T00:00:00"/>
  </r>
  <r>
    <n v="19457"/>
    <x v="902"/>
    <x v="1"/>
    <s v="High"/>
    <n v="33"/>
    <n v="170.87266666666665"/>
    <n v="5638.7979999999998"/>
    <n v="3"/>
    <n v="5641.7979999999998"/>
    <n v="5.3265000000000002"/>
    <n v="300.35057547000002"/>
    <s v="Express Air"/>
    <x v="5"/>
    <s v="Corporate"/>
    <x v="1"/>
    <x v="1"/>
    <s v="Small Box"/>
    <d v="2009-07-14T00:00:00"/>
  </r>
  <r>
    <n v="4004"/>
    <x v="33"/>
    <x v="4"/>
    <s v="Medium"/>
    <n v="14"/>
    <n v="4.5371428571428574"/>
    <n v="63.52"/>
    <n v="0.71"/>
    <n v="64.23"/>
    <n v="3.5455000000000001"/>
    <n v="2.2521016000000005"/>
    <s v="Regular Air"/>
    <x v="4"/>
    <s v="Corporate"/>
    <x v="2"/>
    <x v="2"/>
    <s v="Wrap Bag"/>
    <d v="2010-05-09T00:00:00"/>
  </r>
  <r>
    <n v="58626"/>
    <x v="763"/>
    <x v="2"/>
    <s v="High"/>
    <n v="18"/>
    <n v="46.419444444444444"/>
    <n v="835.55"/>
    <n v="1.99"/>
    <n v="837.54"/>
    <n v="5.3265000000000002"/>
    <n v="44.505570749999997"/>
    <s v="Regular Air"/>
    <x v="7"/>
    <s v="Small Business"/>
    <x v="1"/>
    <x v="4"/>
    <s v="Small Pack"/>
    <d v="2011-12-31T00:00:00"/>
  </r>
  <r>
    <n v="56804"/>
    <x v="812"/>
    <x v="0"/>
    <s v="Critical"/>
    <n v="41"/>
    <n v="3.3280487804878045"/>
    <n v="136.44999999999999"/>
    <n v="6.27"/>
    <n v="142.72"/>
    <n v="3.5455000000000001"/>
    <n v="4.8378347499999999"/>
    <s v="Regular Air"/>
    <x v="6"/>
    <s v="Home Office"/>
    <x v="2"/>
    <x v="6"/>
    <s v="Small Box"/>
    <d v="2011-03-29T00:00:00"/>
  </r>
  <r>
    <n v="41671"/>
    <x v="245"/>
    <x v="2"/>
    <s v="Critical"/>
    <n v="49"/>
    <n v="13.038979591836734"/>
    <n v="638.91"/>
    <n v="3.14"/>
    <n v="642.04999999999995"/>
    <n v="3.5455000000000001"/>
    <n v="22.652554049999999"/>
    <s v="Regular Air"/>
    <x v="0"/>
    <s v="Corporate"/>
    <x v="2"/>
    <x v="7"/>
    <s v="Small Pack"/>
    <d v="2012-12-05T00:00:00"/>
  </r>
  <r>
    <n v="37798"/>
    <x v="887"/>
    <x v="6"/>
    <s v="High"/>
    <n v="23"/>
    <n v="272.90565217391304"/>
    <n v="6276.83"/>
    <n v="48.8"/>
    <n v="6325.63"/>
    <n v="4.7610000000000001"/>
    <n v="298.83987630000001"/>
    <s v="Delivery Truck"/>
    <x v="0"/>
    <s v="Consumer"/>
    <x v="0"/>
    <x v="3"/>
    <s v="Jumbo Drum"/>
    <d v="2012-11-04T00:00:00"/>
  </r>
  <r>
    <n v="49668"/>
    <x v="10"/>
    <x v="2"/>
    <s v="Low"/>
    <n v="25"/>
    <n v="3.7288000000000001"/>
    <n v="93.22"/>
    <n v="0.94"/>
    <n v="94.16"/>
    <n v="3.5455000000000001"/>
    <n v="3.3051151000000001"/>
    <s v="Regular Air"/>
    <x v="1"/>
    <s v="Home Office"/>
    <x v="2"/>
    <x v="14"/>
    <s v="Wrap Bag"/>
    <d v="2009-12-09T00:00:00"/>
  </r>
  <r>
    <n v="58658"/>
    <x v="855"/>
    <x v="5"/>
    <s v="Medium"/>
    <n v="41"/>
    <n v="22.371951219512194"/>
    <n v="917.25"/>
    <n v="6.5"/>
    <n v="923.75"/>
    <n v="5.3265000000000002"/>
    <n v="48.857321250000005"/>
    <s v="Regular Air"/>
    <x v="5"/>
    <s v="Consumer"/>
    <x v="1"/>
    <x v="4"/>
    <s v="Small Box"/>
    <d v="2012-06-12T00:00:00"/>
  </r>
  <r>
    <n v="59173"/>
    <x v="1104"/>
    <x v="2"/>
    <s v="High"/>
    <n v="27"/>
    <n v="107.29592592592591"/>
    <n v="2896.99"/>
    <n v="35.840000000000003"/>
    <n v="2932.83"/>
    <n v="4.7610000000000001"/>
    <n v="137.9256939"/>
    <s v="Delivery Truck"/>
    <x v="0"/>
    <s v="Home Office"/>
    <x v="0"/>
    <x v="15"/>
    <s v="Jumbo Box"/>
    <d v="2010-12-21T00:00:00"/>
  </r>
  <r>
    <n v="22117"/>
    <x v="1200"/>
    <x v="8"/>
    <s v="Critical"/>
    <n v="5"/>
    <n v="3.8340000000000005"/>
    <n v="19.170000000000002"/>
    <n v="3.97"/>
    <n v="23.14"/>
    <n v="3.5455000000000001"/>
    <n v="0.67967235000000004"/>
    <s v="Regular Air"/>
    <x v="6"/>
    <s v="Home Office"/>
    <x v="2"/>
    <x v="2"/>
    <s v="Wrap Bag"/>
    <d v="2010-08-15T00:00:00"/>
  </r>
  <r>
    <n v="32902"/>
    <x v="548"/>
    <x v="0"/>
    <s v="High"/>
    <n v="8"/>
    <n v="8.0124999999999993"/>
    <n v="64.099999999999994"/>
    <n v="8.3699999999999992"/>
    <n v="72.47"/>
    <n v="3.5455000000000001"/>
    <n v="2.2726655"/>
    <s v="Regular Air"/>
    <x v="0"/>
    <s v="Home Office"/>
    <x v="2"/>
    <x v="7"/>
    <s v="Small Pack"/>
    <d v="2012-03-05T00:00:00"/>
  </r>
  <r>
    <n v="23844"/>
    <x v="989"/>
    <x v="1"/>
    <s v="Not Specified"/>
    <n v="11"/>
    <n v="3.0018181818181819"/>
    <n v="33.020000000000003"/>
    <n v="0.5"/>
    <n v="33.520000000000003"/>
    <n v="3.5455000000000001"/>
    <n v="1.1707241000000002"/>
    <s v="Regular Air"/>
    <x v="9"/>
    <s v="Home Office"/>
    <x v="2"/>
    <x v="13"/>
    <s v="Small Box"/>
    <d v="2009-07-07T00:00:00"/>
  </r>
  <r>
    <n v="710"/>
    <x v="1026"/>
    <x v="3"/>
    <s v="Low"/>
    <n v="42"/>
    <n v="3.851666666666667"/>
    <n v="161.77000000000001"/>
    <n v="5.47"/>
    <n v="167.24"/>
    <n v="3.5455000000000001"/>
    <n v="5.7355553500000012"/>
    <s v="Regular Air"/>
    <x v="8"/>
    <s v="Corporate"/>
    <x v="2"/>
    <x v="6"/>
    <s v="Small Box"/>
    <d v="2010-01-05T00:00:00"/>
  </r>
  <r>
    <n v="5860"/>
    <x v="581"/>
    <x v="9"/>
    <s v="Not Specified"/>
    <n v="12"/>
    <n v="4.7275"/>
    <n v="56.73"/>
    <n v="0.71"/>
    <n v="57.44"/>
    <n v="3.5455000000000001"/>
    <n v="2.0113621500000001"/>
    <s v="Regular Air"/>
    <x v="5"/>
    <s v="Consumer"/>
    <x v="2"/>
    <x v="2"/>
    <s v="Wrap Bag"/>
    <d v="2012-02-21T00:00:00"/>
  </r>
  <r>
    <n v="58310"/>
    <x v="747"/>
    <x v="9"/>
    <s v="Critical"/>
    <n v="22"/>
    <n v="37.94590909090909"/>
    <n v="834.81"/>
    <n v="12.9"/>
    <n v="847.70999999999992"/>
    <n v="3.5455000000000001"/>
    <n v="29.59818855"/>
    <s v="Regular Air"/>
    <x v="8"/>
    <s v="Home Office"/>
    <x v="2"/>
    <x v="10"/>
    <s v="Small Box"/>
    <d v="2009-02-24T00:00:00"/>
  </r>
  <r>
    <n v="2914"/>
    <x v="701"/>
    <x v="0"/>
    <s v="Medium"/>
    <n v="3"/>
    <n v="20.96"/>
    <n v="62.88"/>
    <n v="9.5399999999999991"/>
    <n v="72.42"/>
    <n v="3.5455000000000001"/>
    <n v="2.2294104000000003"/>
    <s v="Regular Air"/>
    <x v="3"/>
    <s v="Consumer"/>
    <x v="2"/>
    <x v="5"/>
    <s v="Small Box"/>
    <d v="2010-03-03T00:00:00"/>
  </r>
  <r>
    <n v="8545"/>
    <x v="1018"/>
    <x v="5"/>
    <s v="Low"/>
    <n v="25"/>
    <n v="4.55"/>
    <n v="113.75"/>
    <n v="5.34"/>
    <n v="119.09"/>
    <n v="3.5455000000000001"/>
    <n v="4.0330062500000006"/>
    <s v="Regular Air"/>
    <x v="0"/>
    <s v="Small Business"/>
    <x v="2"/>
    <x v="6"/>
    <s v="Small Box"/>
    <d v="2009-06-21T00:00:00"/>
  </r>
  <r>
    <n v="33889"/>
    <x v="564"/>
    <x v="6"/>
    <s v="Low"/>
    <n v="46"/>
    <n v="196.65934782608696"/>
    <n v="9046.33"/>
    <n v="55.24"/>
    <n v="9101.57"/>
    <n v="3.5455000000000001"/>
    <n v="320.73763015000003"/>
    <s v="Delivery Truck"/>
    <x v="1"/>
    <s v="Small Business"/>
    <x v="2"/>
    <x v="16"/>
    <s v="Jumbo Drum"/>
    <d v="2010-11-11T00:00:00"/>
  </r>
  <r>
    <n v="48003"/>
    <x v="1201"/>
    <x v="3"/>
    <s v="Medium"/>
    <n v="12"/>
    <n v="7.3383333333333338"/>
    <n v="88.06"/>
    <n v="9.68"/>
    <n v="97.740000000000009"/>
    <n v="4.7610000000000001"/>
    <n v="4.1925366000000004"/>
    <s v="Regular Air"/>
    <x v="1"/>
    <s v="Consumer"/>
    <x v="0"/>
    <x v="0"/>
    <s v="Small Pack"/>
    <d v="2012-01-28T00:00:00"/>
  </r>
  <r>
    <n v="31266"/>
    <x v="705"/>
    <x v="7"/>
    <s v="High"/>
    <n v="16"/>
    <n v="410.859375"/>
    <n v="6573.75"/>
    <n v="12.06"/>
    <n v="6585.81"/>
    <n v="5.3265000000000002"/>
    <n v="350.15079374999999"/>
    <s v="Delivery Truck"/>
    <x v="1"/>
    <s v="Corporate"/>
    <x v="1"/>
    <x v="11"/>
    <s v="Jumbo Box"/>
    <d v="2012-10-04T00:00:00"/>
  </r>
  <r>
    <n v="48261"/>
    <x v="45"/>
    <x v="0"/>
    <s v="Medium"/>
    <n v="15"/>
    <n v="142.04399999999998"/>
    <n v="2130.66"/>
    <n v="30"/>
    <n v="2160.66"/>
    <n v="4.7610000000000001"/>
    <n v="101.44072259999999"/>
    <s v="Delivery Truck"/>
    <x v="1"/>
    <s v="Home Office"/>
    <x v="0"/>
    <x v="3"/>
    <s v="Jumbo Drum"/>
    <d v="2011-03-19T00:00:00"/>
  </r>
  <r>
    <n v="40801"/>
    <x v="1202"/>
    <x v="1"/>
    <s v="Not Specified"/>
    <n v="20"/>
    <n v="6.4580000000000002"/>
    <n v="129.16"/>
    <n v="6.22"/>
    <n v="135.38"/>
    <n v="3.5455000000000001"/>
    <n v="4.5793678"/>
    <s v="Regular Air"/>
    <x v="0"/>
    <s v="Corporate"/>
    <x v="2"/>
    <x v="5"/>
    <s v="Small Box"/>
    <d v="2012-07-01T00:00:00"/>
  </r>
  <r>
    <n v="1127"/>
    <x v="1203"/>
    <x v="10"/>
    <s v="Not Specified"/>
    <n v="48"/>
    <n v="111.26041666666667"/>
    <n v="5340.5"/>
    <n v="13.99"/>
    <n v="5354.49"/>
    <n v="4.7610000000000001"/>
    <n v="254.26120500000002"/>
    <s v="Regular Air"/>
    <x v="1"/>
    <s v="Consumer"/>
    <x v="0"/>
    <x v="0"/>
    <s v="Medium Box"/>
    <d v="2011-09-19T00:00:00"/>
  </r>
  <r>
    <n v="28934"/>
    <x v="483"/>
    <x v="6"/>
    <s v="Medium"/>
    <n v="26"/>
    <n v="153.85961538461538"/>
    <n v="4000.35"/>
    <n v="30"/>
    <n v="4030.35"/>
    <n v="4.7610000000000001"/>
    <n v="190.45666349999999"/>
    <s v="Delivery Truck"/>
    <x v="5"/>
    <s v="Consumer"/>
    <x v="0"/>
    <x v="3"/>
    <s v="Jumbo Drum"/>
    <d v="2012-11-30T00:00:00"/>
  </r>
  <r>
    <n v="41760"/>
    <x v="278"/>
    <x v="3"/>
    <s v="Low"/>
    <n v="21"/>
    <n v="318.50761904761902"/>
    <n v="6688.66"/>
    <n v="19.989999999999998"/>
    <n v="6708.65"/>
    <n v="3.5455000000000001"/>
    <n v="237.14644029999999"/>
    <s v="Regular Air"/>
    <x v="5"/>
    <s v="Small Business"/>
    <x v="2"/>
    <x v="6"/>
    <s v="Small Box"/>
    <d v="2012-02-01T00:00:00"/>
  </r>
  <r>
    <n v="8995"/>
    <x v="828"/>
    <x v="4"/>
    <s v="High"/>
    <n v="42"/>
    <n v="6.3419047619047619"/>
    <n v="266.36"/>
    <n v="8.19"/>
    <n v="274.55"/>
    <n v="3.5455000000000001"/>
    <n v="9.4437938000000017"/>
    <s v="Regular Air"/>
    <x v="2"/>
    <s v="Consumer"/>
    <x v="2"/>
    <x v="5"/>
    <s v="Small Box"/>
    <d v="2011-05-18T00:00:00"/>
  </r>
  <r>
    <n v="38145"/>
    <x v="384"/>
    <x v="10"/>
    <s v="Not Specified"/>
    <n v="33"/>
    <n v="1.8460606060606062"/>
    <n v="60.92"/>
    <n v="1.49"/>
    <n v="62.410000000000004"/>
    <n v="3.5455000000000001"/>
    <n v="2.1599186000000001"/>
    <s v="Regular Air"/>
    <x v="1"/>
    <s v="Small Business"/>
    <x v="2"/>
    <x v="6"/>
    <s v="Small Box"/>
    <d v="2009-09-14T00:00:00"/>
  </r>
  <r>
    <n v="8704"/>
    <x v="937"/>
    <x v="5"/>
    <s v="Medium"/>
    <n v="38"/>
    <n v="2.1002631578947368"/>
    <n v="79.81"/>
    <n v="1"/>
    <n v="80.81"/>
    <n v="3.5455000000000001"/>
    <n v="2.8296635500000002"/>
    <s v="Regular Air"/>
    <x v="10"/>
    <s v="Home Office"/>
    <x v="2"/>
    <x v="2"/>
    <s v="Wrap Bag"/>
    <d v="2011-07-01T00:00:00"/>
  </r>
  <r>
    <n v="13156"/>
    <x v="644"/>
    <x v="7"/>
    <s v="Low"/>
    <n v="12"/>
    <n v="41.834166666666668"/>
    <n v="502.01"/>
    <n v="9.1999999999999993"/>
    <n v="511.21"/>
    <n v="4.7610000000000001"/>
    <n v="23.900696100000001"/>
    <s v="Regular Air"/>
    <x v="4"/>
    <s v="Corporate"/>
    <x v="0"/>
    <x v="0"/>
    <s v="Wrap Bag"/>
    <d v="2011-10-10T00:00:00"/>
  </r>
  <r>
    <n v="24448"/>
    <x v="1092"/>
    <x v="9"/>
    <s v="High"/>
    <n v="46"/>
    <n v="239.91652173913045"/>
    <n v="11036.16"/>
    <n v="59.24"/>
    <n v="11095.4"/>
    <n v="4.7610000000000001"/>
    <n v="525.43157759999997"/>
    <s v="Delivery Truck"/>
    <x v="8"/>
    <s v="Corporate"/>
    <x v="0"/>
    <x v="9"/>
    <s v="Jumbo Box"/>
    <d v="2012-02-08T00:00:00"/>
  </r>
  <r>
    <n v="999"/>
    <x v="683"/>
    <x v="10"/>
    <s v="Low"/>
    <n v="6"/>
    <n v="97.273333333333326"/>
    <n v="583.64"/>
    <n v="19.989999999999998"/>
    <n v="603.63"/>
    <n v="3.5455000000000001"/>
    <n v="20.692956199999998"/>
    <s v="Regular Air"/>
    <x v="1"/>
    <s v="Home Office"/>
    <x v="2"/>
    <x v="10"/>
    <s v="Small Box"/>
    <d v="2010-09-11T00:00:00"/>
  </r>
  <r>
    <n v="58720"/>
    <x v="580"/>
    <x v="0"/>
    <s v="Not Specified"/>
    <n v="6"/>
    <n v="33.770000000000003"/>
    <n v="202.62"/>
    <n v="8.74"/>
    <n v="211.36"/>
    <n v="3.5455000000000001"/>
    <n v="7.1838921000000004"/>
    <s v="Express Air"/>
    <x v="1"/>
    <s v="Home Office"/>
    <x v="2"/>
    <x v="5"/>
    <s v="Small Box"/>
    <d v="2010-03-08T00:00:00"/>
  </r>
  <r>
    <n v="22950"/>
    <x v="1032"/>
    <x v="2"/>
    <s v="Low"/>
    <n v="29"/>
    <n v="60.555517241379306"/>
    <n v="1756.11"/>
    <n v="35"/>
    <n v="1791.11"/>
    <n v="3.5455000000000001"/>
    <n v="62.262880049999993"/>
    <s v="Regular Air"/>
    <x v="1"/>
    <s v="Corporate"/>
    <x v="2"/>
    <x v="10"/>
    <s v="Large Box"/>
    <d v="2011-12-28T00:00:00"/>
  </r>
  <r>
    <n v="50849"/>
    <x v="322"/>
    <x v="7"/>
    <s v="Low"/>
    <n v="47"/>
    <n v="6.5397872340425529"/>
    <n v="307.37"/>
    <n v="9.17"/>
    <n v="316.54000000000002"/>
    <n v="3.5455000000000001"/>
    <n v="10.897803350000002"/>
    <s v="Express Air"/>
    <x v="5"/>
    <s v="Home Office"/>
    <x v="2"/>
    <x v="5"/>
    <s v="Small Box"/>
    <d v="2012-10-09T00:00:00"/>
  </r>
  <r>
    <n v="32611"/>
    <x v="713"/>
    <x v="8"/>
    <s v="Medium"/>
    <n v="16"/>
    <n v="2.11"/>
    <n v="33.76"/>
    <n v="1.49"/>
    <n v="35.25"/>
    <n v="3.5455000000000001"/>
    <n v="1.1969608"/>
    <s v="Regular Air"/>
    <x v="0"/>
    <s v="Corporate"/>
    <x v="2"/>
    <x v="6"/>
    <s v="Small Box"/>
    <d v="2009-08-29T00:00:00"/>
  </r>
  <r>
    <n v="30625"/>
    <x v="185"/>
    <x v="9"/>
    <s v="Critical"/>
    <n v="37"/>
    <n v="12.944324324324324"/>
    <n v="478.94"/>
    <n v="7.17"/>
    <n v="486.11"/>
    <n v="3.5455000000000001"/>
    <n v="16.980817699999999"/>
    <s v="Regular Air"/>
    <x v="10"/>
    <s v="Corporate"/>
    <x v="2"/>
    <x v="6"/>
    <s v="Small Box"/>
    <d v="2010-02-08T00:00:00"/>
  </r>
  <r>
    <n v="34148"/>
    <x v="880"/>
    <x v="8"/>
    <s v="Critical"/>
    <n v="33"/>
    <n v="4.1451515151515146"/>
    <n v="136.79"/>
    <n v="0.99"/>
    <n v="137.78"/>
    <n v="3.5455000000000001"/>
    <n v="4.84988945"/>
    <s v="Regular Air"/>
    <x v="4"/>
    <s v="Small Business"/>
    <x v="2"/>
    <x v="13"/>
    <s v="Small Box"/>
    <d v="2012-08-22T00:00:00"/>
  </r>
  <r>
    <n v="36643"/>
    <x v="747"/>
    <x v="9"/>
    <s v="Critical"/>
    <n v="30"/>
    <n v="34.167333333333332"/>
    <n v="1025.02"/>
    <n v="8.74"/>
    <n v="1033.76"/>
    <n v="3.5455000000000001"/>
    <n v="36.342084100000001"/>
    <s v="Regular Air"/>
    <x v="1"/>
    <s v="Corporate"/>
    <x v="2"/>
    <x v="10"/>
    <s v="Small Box"/>
    <d v="2009-02-24T00:00:00"/>
  </r>
  <r>
    <n v="18340"/>
    <x v="968"/>
    <x v="5"/>
    <s v="Medium"/>
    <n v="20"/>
    <n v="7.4325000000000001"/>
    <n v="148.65"/>
    <n v="11.15"/>
    <n v="159.80000000000001"/>
    <n v="3.5455000000000001"/>
    <n v="5.27038575"/>
    <s v="Express Air"/>
    <x v="6"/>
    <s v="Consumer"/>
    <x v="2"/>
    <x v="5"/>
    <s v="Small Box"/>
    <d v="2011-06-18T00:00:00"/>
  </r>
  <r>
    <n v="29095"/>
    <x v="926"/>
    <x v="0"/>
    <s v="Not Specified"/>
    <n v="40"/>
    <n v="7.2917500000000004"/>
    <n v="291.67"/>
    <n v="2.99"/>
    <n v="294.66000000000003"/>
    <n v="3.5455000000000001"/>
    <n v="10.341159850000002"/>
    <s v="Regular Air"/>
    <x v="2"/>
    <s v="Small Business"/>
    <x v="2"/>
    <x v="6"/>
    <s v="Small Box"/>
    <d v="2011-03-09T00:00:00"/>
  </r>
  <r>
    <n v="33573"/>
    <x v="670"/>
    <x v="7"/>
    <s v="Critical"/>
    <n v="15"/>
    <n v="151.50399999999999"/>
    <n v="2272.56"/>
    <n v="16.010000000000002"/>
    <n v="2288.5700000000002"/>
    <n v="4.7610000000000001"/>
    <n v="108.1965816"/>
    <s v="Delivery Truck"/>
    <x v="1"/>
    <s v="Corporate"/>
    <x v="0"/>
    <x v="9"/>
    <s v="Jumbo Box"/>
    <d v="2010-10-04T00:00:00"/>
  </r>
  <r>
    <n v="31845"/>
    <x v="139"/>
    <x v="7"/>
    <s v="Low"/>
    <n v="11"/>
    <n v="10.413636363636364"/>
    <n v="114.55"/>
    <n v="2.06"/>
    <n v="116.61"/>
    <n v="3.5455000000000001"/>
    <n v="4.0613702499999995"/>
    <s v="Regular Air"/>
    <x v="12"/>
    <s v="Corporate"/>
    <x v="2"/>
    <x v="5"/>
    <s v="Wrap Bag"/>
    <d v="2012-10-29T00:00:00"/>
  </r>
  <r>
    <n v="32007"/>
    <x v="1080"/>
    <x v="9"/>
    <s v="Low"/>
    <n v="41"/>
    <n v="425.57926829268291"/>
    <n v="17448.75"/>
    <n v="75.23"/>
    <n v="17523.98"/>
    <n v="4.7610000000000001"/>
    <n v="830.73498749999999"/>
    <s v="Delivery Truck"/>
    <x v="5"/>
    <s v="Consumer"/>
    <x v="0"/>
    <x v="9"/>
    <s v="Jumbo Box"/>
    <d v="2011-02-09T00:00:00"/>
  </r>
  <r>
    <n v="29862"/>
    <x v="623"/>
    <x v="5"/>
    <s v="Medium"/>
    <n v="34"/>
    <n v="6.3129411764705878"/>
    <n v="214.64"/>
    <n v="5.86"/>
    <n v="220.5"/>
    <n v="3.5455000000000001"/>
    <n v="7.6100612000000005"/>
    <s v="Regular Air"/>
    <x v="1"/>
    <s v="Corporate"/>
    <x v="2"/>
    <x v="5"/>
    <s v="Small Box"/>
    <d v="2011-06-21T00:00:00"/>
  </r>
  <r>
    <n v="14596"/>
    <x v="553"/>
    <x v="3"/>
    <s v="Critical"/>
    <n v="24"/>
    <n v="8.2966666666666669"/>
    <n v="199.12"/>
    <n v="0.96"/>
    <n v="200.08"/>
    <n v="4.7610000000000001"/>
    <n v="9.4801032000000003"/>
    <s v="Regular Air"/>
    <x v="1"/>
    <s v="Corporate"/>
    <x v="0"/>
    <x v="0"/>
    <s v="Wrap Bag"/>
    <d v="2009-01-12T00:00:00"/>
  </r>
  <r>
    <n v="32292"/>
    <x v="616"/>
    <x v="9"/>
    <s v="Low"/>
    <n v="49"/>
    <n v="102.21961224489797"/>
    <n v="5008.7610000000004"/>
    <n v="5.99"/>
    <n v="5014.7510000000002"/>
    <n v="5.3265000000000002"/>
    <n v="266.79165466500001"/>
    <s v="Regular Air"/>
    <x v="4"/>
    <s v="Corporate"/>
    <x v="1"/>
    <x v="1"/>
    <s v="Small Box"/>
    <d v="2012-02-22T00:00:00"/>
  </r>
  <r>
    <n v="45958"/>
    <x v="476"/>
    <x v="4"/>
    <s v="Medium"/>
    <n v="28"/>
    <n v="628.54964285714289"/>
    <n v="17599.39"/>
    <n v="24.49"/>
    <n v="17623.88"/>
    <n v="5.3265000000000002"/>
    <n v="937.43150835000006"/>
    <s v="Regular Air"/>
    <x v="3"/>
    <s v="Small Business"/>
    <x v="1"/>
    <x v="8"/>
    <s v="Large Box"/>
    <d v="2011-05-26T00:00:00"/>
  </r>
  <r>
    <n v="9923"/>
    <x v="469"/>
    <x v="7"/>
    <s v="High"/>
    <n v="27"/>
    <n v="2.3596296296296297"/>
    <n v="63.71"/>
    <n v="5.33"/>
    <n v="69.040000000000006"/>
    <n v="4.7610000000000001"/>
    <n v="3.0332330999999999"/>
    <s v="Regular Air"/>
    <x v="9"/>
    <s v="Corporate"/>
    <x v="0"/>
    <x v="0"/>
    <s v="Small Box"/>
    <d v="2009-10-05T00:00:00"/>
  </r>
  <r>
    <n v="19431"/>
    <x v="1129"/>
    <x v="4"/>
    <s v="Not Specified"/>
    <n v="4"/>
    <n v="4.2050000000000001"/>
    <n v="16.82"/>
    <n v="1.17"/>
    <n v="17.990000000000002"/>
    <n v="3.5455000000000001"/>
    <n v="0.59635310000000008"/>
    <s v="Regular Air"/>
    <x v="1"/>
    <s v="Home Office"/>
    <x v="2"/>
    <x v="2"/>
    <s v="Wrap Bag"/>
    <d v="2009-05-25T00:00:00"/>
  </r>
  <r>
    <n v="548"/>
    <x v="721"/>
    <x v="10"/>
    <s v="Critical"/>
    <n v="26"/>
    <n v="105.89201923076924"/>
    <n v="2753.1925000000001"/>
    <n v="4.2"/>
    <n v="2757.3924999999999"/>
    <n v="5.3265000000000002"/>
    <n v="146.64879851250001"/>
    <s v="Regular Air"/>
    <x v="6"/>
    <s v="Home Office"/>
    <x v="1"/>
    <x v="1"/>
    <s v="Small Box"/>
    <d v="2009-09-22T00:00:00"/>
  </r>
  <r>
    <n v="34374"/>
    <x v="750"/>
    <x v="5"/>
    <s v="Low"/>
    <n v="42"/>
    <n v="8.2040476190476195"/>
    <n v="344.57"/>
    <n v="1.99"/>
    <n v="346.56"/>
    <n v="5.3265000000000002"/>
    <n v="18.353521049999998"/>
    <s v="Regular Air"/>
    <x v="5"/>
    <s v="Small Business"/>
    <x v="1"/>
    <x v="4"/>
    <s v="Small Pack"/>
    <d v="2009-07-07T00:00:00"/>
  </r>
  <r>
    <n v="41760"/>
    <x v="278"/>
    <x v="3"/>
    <s v="Low"/>
    <n v="40"/>
    <n v="80.803337499999998"/>
    <n v="3232.1334999999999"/>
    <n v="8.99"/>
    <n v="3241.1234999999997"/>
    <n v="5.3265000000000002"/>
    <n v="172.15959087750002"/>
    <s v="Regular Air"/>
    <x v="5"/>
    <s v="Small Business"/>
    <x v="1"/>
    <x v="1"/>
    <s v="Small Box"/>
    <d v="2012-02-01T00:00:00"/>
  </r>
  <r>
    <n v="55140"/>
    <x v="1204"/>
    <x v="1"/>
    <s v="Critical"/>
    <n v="39"/>
    <n v="11.251282051282052"/>
    <n v="438.8"/>
    <n v="6.96"/>
    <n v="445.76"/>
    <n v="3.5455000000000001"/>
    <n v="15.557653999999999"/>
    <s v="Regular Air"/>
    <x v="1"/>
    <s v="Corporate"/>
    <x v="2"/>
    <x v="16"/>
    <s v="Medium Box"/>
    <d v="2010-07-06T00:00:00"/>
  </r>
  <r>
    <n v="59491"/>
    <x v="508"/>
    <x v="0"/>
    <s v="High"/>
    <n v="46"/>
    <n v="12.23804347826087"/>
    <n v="562.95000000000005"/>
    <n v="2.85"/>
    <n v="565.80000000000007"/>
    <n v="4.7610000000000001"/>
    <n v="26.802049500000003"/>
    <s v="Regular Air"/>
    <x v="6"/>
    <s v="Home Office"/>
    <x v="0"/>
    <x v="0"/>
    <s v="Small Pack"/>
    <d v="2012-03-26T00:00:00"/>
  </r>
  <r>
    <n v="44452"/>
    <x v="217"/>
    <x v="2"/>
    <s v="Not Specified"/>
    <n v="50"/>
    <n v="6.6053999999999995"/>
    <n v="330.27"/>
    <n v="7.86"/>
    <n v="338.13"/>
    <n v="3.5455000000000001"/>
    <n v="11.70972285"/>
    <s v="Regular Air"/>
    <x v="6"/>
    <s v="Home Office"/>
    <x v="2"/>
    <x v="5"/>
    <s v="Small Box"/>
    <d v="2011-12-11T00:00:00"/>
  </r>
  <r>
    <n v="32800"/>
    <x v="375"/>
    <x v="3"/>
    <s v="Not Specified"/>
    <n v="19"/>
    <n v="18.638421052631578"/>
    <n v="354.13"/>
    <n v="8.68"/>
    <n v="362.81"/>
    <n v="3.5455000000000001"/>
    <n v="12.555679150000001"/>
    <s v="Regular Air"/>
    <x v="5"/>
    <s v="Home Office"/>
    <x v="2"/>
    <x v="5"/>
    <s v="Small Box"/>
    <d v="2009-01-22T00:00:00"/>
  </r>
  <r>
    <n v="33253"/>
    <x v="953"/>
    <x v="6"/>
    <s v="Not Specified"/>
    <n v="17"/>
    <n v="30.835999999999999"/>
    <n v="524.21199999999999"/>
    <n v="3.3"/>
    <n v="527.51199999999994"/>
    <n v="5.3265000000000002"/>
    <n v="27.922152180000001"/>
    <s v="Regular Air"/>
    <x v="9"/>
    <s v="Home Office"/>
    <x v="1"/>
    <x v="1"/>
    <s v="Small Pack"/>
    <d v="2011-12-02T00:00:00"/>
  </r>
  <r>
    <n v="34822"/>
    <x v="408"/>
    <x v="1"/>
    <s v="Not Specified"/>
    <n v="23"/>
    <n v="43.065217391304351"/>
    <n v="990.5"/>
    <n v="1.99"/>
    <n v="992.49"/>
    <n v="5.3265000000000002"/>
    <n v="52.758982500000002"/>
    <s v="Regular Air"/>
    <x v="0"/>
    <s v="Consumer"/>
    <x v="1"/>
    <x v="4"/>
    <s v="Small Pack"/>
    <d v="2012-07-11T00:00:00"/>
  </r>
  <r>
    <n v="44867"/>
    <x v="191"/>
    <x v="1"/>
    <s v="High"/>
    <n v="40"/>
    <n v="535.64774999999997"/>
    <n v="21425.91"/>
    <n v="26"/>
    <n v="21451.91"/>
    <n v="4.7610000000000001"/>
    <n v="1020.0875751"/>
    <s v="Delivery Truck"/>
    <x v="1"/>
    <s v="Home Office"/>
    <x v="0"/>
    <x v="3"/>
    <s v="Jumbo Drum"/>
    <d v="2009-07-28T00:00:00"/>
  </r>
  <r>
    <n v="39079"/>
    <x v="1205"/>
    <x v="10"/>
    <s v="High"/>
    <n v="46"/>
    <n v="1.6434782608695651"/>
    <n v="75.599999999999994"/>
    <n v="5.28"/>
    <n v="80.88"/>
    <n v="3.5455000000000001"/>
    <n v="2.6803980000000003"/>
    <s v="Regular Air"/>
    <x v="4"/>
    <s v="Small Business"/>
    <x v="2"/>
    <x v="6"/>
    <s v="Small Box"/>
    <d v="2011-09-07T00:00:00"/>
  </r>
  <r>
    <n v="14406"/>
    <x v="72"/>
    <x v="0"/>
    <s v="Medium"/>
    <n v="37"/>
    <n v="151.64432432432432"/>
    <n v="5610.84"/>
    <n v="13.99"/>
    <n v="5624.83"/>
    <n v="5.3265000000000002"/>
    <n v="298.86139260000004"/>
    <s v="Regular Air"/>
    <x v="9"/>
    <s v="Corporate"/>
    <x v="1"/>
    <x v="11"/>
    <s v="Medium Box"/>
    <d v="2010-03-10T00:00:00"/>
  </r>
  <r>
    <n v="42691"/>
    <x v="962"/>
    <x v="4"/>
    <s v="Low"/>
    <n v="7"/>
    <n v="152.80571428571429"/>
    <n v="1069.6400000000001"/>
    <n v="19.989999999999998"/>
    <n v="1089.6300000000001"/>
    <n v="3.5455000000000001"/>
    <n v="37.924086200000005"/>
    <s v="Regular Air"/>
    <x v="0"/>
    <s v="Home Office"/>
    <x v="2"/>
    <x v="10"/>
    <s v="Small Box"/>
    <d v="2010-05-28T00:00:00"/>
  </r>
  <r>
    <n v="43553"/>
    <x v="137"/>
    <x v="4"/>
    <s v="Not Specified"/>
    <n v="29"/>
    <n v="4.9410344827586208"/>
    <n v="143.29"/>
    <n v="4.72"/>
    <n v="148.01"/>
    <n v="3.5455000000000001"/>
    <n v="5.08034695"/>
    <s v="Regular Air"/>
    <x v="4"/>
    <s v="Corporate"/>
    <x v="2"/>
    <x v="5"/>
    <s v="Small Box"/>
    <d v="2009-05-15T00:00:00"/>
  </r>
  <r>
    <n v="48455"/>
    <x v="910"/>
    <x v="5"/>
    <s v="Critical"/>
    <n v="34"/>
    <n v="24.044999999999998"/>
    <n v="817.53"/>
    <n v="11.54"/>
    <n v="829.06999999999994"/>
    <n v="3.5455000000000001"/>
    <n v="28.985526150000002"/>
    <s v="Regular Air"/>
    <x v="12"/>
    <s v="Small Business"/>
    <x v="2"/>
    <x v="5"/>
    <s v="Small Box"/>
    <d v="2009-06-03T00:00:00"/>
  </r>
  <r>
    <n v="47203"/>
    <x v="593"/>
    <x v="2"/>
    <s v="Critical"/>
    <n v="8"/>
    <n v="16.147500000000001"/>
    <n v="129.18"/>
    <n v="4"/>
    <n v="133.18"/>
    <n v="5.3265000000000002"/>
    <n v="6.8807727000000014"/>
    <s v="Regular Air"/>
    <x v="6"/>
    <s v="Corporate"/>
    <x v="1"/>
    <x v="4"/>
    <s v="Small Box"/>
    <d v="2009-12-19T00:00:00"/>
  </r>
  <r>
    <n v="11841"/>
    <x v="1022"/>
    <x v="11"/>
    <s v="Medium"/>
    <n v="46"/>
    <n v="11.592391304347826"/>
    <n v="533.25"/>
    <n v="5.81"/>
    <n v="539.05999999999995"/>
    <n v="3.5455000000000001"/>
    <n v="18.906378750000002"/>
    <s v="Regular Air"/>
    <x v="1"/>
    <s v="Corporate"/>
    <x v="2"/>
    <x v="2"/>
    <s v="Small Pack"/>
    <d v="2010-04-20T00:00:00"/>
  </r>
  <r>
    <n v="5445"/>
    <x v="219"/>
    <x v="1"/>
    <s v="Low"/>
    <n v="4"/>
    <n v="7.3550000000000004"/>
    <n v="29.42"/>
    <n v="0.5"/>
    <n v="29.92"/>
    <n v="3.5455000000000001"/>
    <n v="1.0430861000000002"/>
    <s v="Express Air"/>
    <x v="1"/>
    <s v="Home Office"/>
    <x v="2"/>
    <x v="13"/>
    <s v="Small Box"/>
    <d v="2010-07-30T00:00:00"/>
  </r>
  <r>
    <n v="16548"/>
    <x v="334"/>
    <x v="9"/>
    <s v="Not Specified"/>
    <n v="40"/>
    <n v="75.721500000000006"/>
    <n v="3028.86"/>
    <n v="69"/>
    <n v="3097.86"/>
    <n v="4.7610000000000001"/>
    <n v="144.20402460000003"/>
    <s v="Regular Air"/>
    <x v="9"/>
    <s v="Consumer"/>
    <x v="0"/>
    <x v="9"/>
    <s v="Large Box"/>
    <d v="2012-02-07T00:00:00"/>
  </r>
  <r>
    <n v="22118"/>
    <x v="254"/>
    <x v="3"/>
    <s v="High"/>
    <n v="50"/>
    <n v="56.8508"/>
    <n v="2842.54"/>
    <n v="1.49"/>
    <n v="2844.0299999999997"/>
    <n v="3.5455000000000001"/>
    <n v="100.78225570000001"/>
    <s v="Regular Air"/>
    <x v="8"/>
    <s v="Corporate"/>
    <x v="2"/>
    <x v="6"/>
    <s v="Small Box"/>
    <d v="2009-01-18T00:00:00"/>
  </r>
  <r>
    <n v="41474"/>
    <x v="733"/>
    <x v="11"/>
    <s v="Not Specified"/>
    <n v="35"/>
    <n v="104.02371428571428"/>
    <n v="3640.83"/>
    <n v="35.840000000000003"/>
    <n v="3676.67"/>
    <n v="4.7610000000000001"/>
    <n v="173.3399163"/>
    <s v="Delivery Truck"/>
    <x v="1"/>
    <s v="Corporate"/>
    <x v="0"/>
    <x v="15"/>
    <s v="Jumbo Box"/>
    <d v="2009-04-22T00:00:00"/>
  </r>
  <r>
    <n v="25861"/>
    <x v="24"/>
    <x v="8"/>
    <s v="High"/>
    <n v="44"/>
    <n v="540.35363636363638"/>
    <n v="23775.56"/>
    <n v="14.7"/>
    <n v="23790.260000000002"/>
    <n v="5.3265000000000002"/>
    <n v="1266.4052034000001"/>
    <s v="Delivery Truck"/>
    <x v="5"/>
    <s v="Small Business"/>
    <x v="1"/>
    <x v="11"/>
    <s v="Jumbo Drum"/>
    <d v="2012-08-08T00:00:00"/>
  </r>
  <r>
    <n v="38915"/>
    <x v="588"/>
    <x v="10"/>
    <s v="Medium"/>
    <n v="12"/>
    <n v="8.0608333333333331"/>
    <n v="96.73"/>
    <n v="9.23"/>
    <n v="105.96000000000001"/>
    <n v="3.5455000000000001"/>
    <n v="3.4295621500000006"/>
    <s v="Regular Air"/>
    <x v="1"/>
    <s v="Corporate"/>
    <x v="2"/>
    <x v="16"/>
    <s v="Small Box"/>
    <d v="2009-09-18T00:00:00"/>
  </r>
  <r>
    <n v="50533"/>
    <x v="735"/>
    <x v="4"/>
    <s v="Not Specified"/>
    <n v="32"/>
    <n v="61.708125000000003"/>
    <n v="1974.66"/>
    <n v="35"/>
    <n v="2009.66"/>
    <n v="3.5455000000000001"/>
    <n v="70.011570300000002"/>
    <s v="Express Air"/>
    <x v="1"/>
    <s v="Small Business"/>
    <x v="2"/>
    <x v="10"/>
    <s v="Large Box"/>
    <d v="2011-06-02T00:00:00"/>
  </r>
  <r>
    <n v="41383"/>
    <x v="352"/>
    <x v="4"/>
    <s v="Low"/>
    <n v="36"/>
    <n v="40.262500000000003"/>
    <n v="1449.45"/>
    <n v="2.99"/>
    <n v="1452.44"/>
    <n v="3.5455000000000001"/>
    <n v="51.390249750000002"/>
    <s v="Regular Air"/>
    <x v="9"/>
    <s v="Small Business"/>
    <x v="2"/>
    <x v="6"/>
    <s v="Small Box"/>
    <d v="2010-05-19T00:00:00"/>
  </r>
  <r>
    <n v="23297"/>
    <x v="297"/>
    <x v="1"/>
    <s v="Critical"/>
    <n v="20"/>
    <n v="24.934000000000001"/>
    <n v="498.68"/>
    <n v="5.37"/>
    <n v="504.05"/>
    <n v="3.5455000000000001"/>
    <n v="17.680699400000002"/>
    <s v="Regular Air"/>
    <x v="3"/>
    <s v="Corporate"/>
    <x v="2"/>
    <x v="16"/>
    <s v="Medium Box"/>
    <d v="2012-07-04T00:00:00"/>
  </r>
  <r>
    <n v="57476"/>
    <x v="862"/>
    <x v="0"/>
    <s v="High"/>
    <n v="17"/>
    <n v="21.053529411764707"/>
    <n v="357.91"/>
    <n v="8.99"/>
    <n v="366.90000000000003"/>
    <n v="3.5455000000000001"/>
    <n v="12.689699050000002"/>
    <s v="Regular Air"/>
    <x v="0"/>
    <s v="Small Business"/>
    <x v="2"/>
    <x v="2"/>
    <s v="Small Pack"/>
    <d v="2009-03-18T00:00:00"/>
  </r>
  <r>
    <n v="38498"/>
    <x v="114"/>
    <x v="11"/>
    <s v="Critical"/>
    <n v="30"/>
    <n v="109.83833333333334"/>
    <n v="3295.15"/>
    <n v="1.99"/>
    <n v="3297.14"/>
    <n v="5.3265000000000002"/>
    <n v="175.51616475000003"/>
    <s v="Regular Air"/>
    <x v="1"/>
    <s v="Corporate"/>
    <x v="1"/>
    <x v="4"/>
    <s v="Small Pack"/>
    <d v="2012-04-29T00:00:00"/>
  </r>
  <r>
    <n v="17858"/>
    <x v="345"/>
    <x v="10"/>
    <s v="Medium"/>
    <n v="12"/>
    <n v="32.141666666666666"/>
    <n v="385.7"/>
    <n v="6.5"/>
    <n v="392.2"/>
    <n v="5.3265000000000002"/>
    <n v="20.544310500000002"/>
    <s v="Regular Air"/>
    <x v="1"/>
    <s v="Consumer"/>
    <x v="1"/>
    <x v="4"/>
    <s v="Small Box"/>
    <d v="2010-09-26T00:00:00"/>
  </r>
  <r>
    <n v="22243"/>
    <x v="251"/>
    <x v="3"/>
    <s v="Critical"/>
    <n v="9"/>
    <n v="2.7511111111111113"/>
    <n v="24.76"/>
    <n v="0.7"/>
    <n v="25.46"/>
    <n v="3.5455000000000001"/>
    <n v="0.87786580000000014"/>
    <s v="Regular Air"/>
    <x v="6"/>
    <s v="Consumer"/>
    <x v="2"/>
    <x v="2"/>
    <s v="Wrap Bag"/>
    <d v="2009-01-16T00:00:00"/>
  </r>
  <r>
    <n v="40647"/>
    <x v="1206"/>
    <x v="8"/>
    <s v="High"/>
    <n v="47"/>
    <n v="42.173617021276598"/>
    <n v="1982.16"/>
    <n v="19.989999999999998"/>
    <n v="2002.15"/>
    <n v="3.5455000000000001"/>
    <n v="70.277482800000001"/>
    <s v="Regular Air"/>
    <x v="1"/>
    <s v="Corporate"/>
    <x v="2"/>
    <x v="5"/>
    <s v="Small Box"/>
    <d v="2009-08-18T00:00:00"/>
  </r>
  <r>
    <n v="56710"/>
    <x v="912"/>
    <x v="4"/>
    <s v="Not Specified"/>
    <n v="16"/>
    <n v="52.120406250000002"/>
    <n v="833.92650000000003"/>
    <n v="3.99"/>
    <n v="837.91650000000004"/>
    <n v="5.3265000000000002"/>
    <n v="44.419095022500002"/>
    <s v="Regular Air"/>
    <x v="1"/>
    <s v="Consumer"/>
    <x v="1"/>
    <x v="1"/>
    <s v="Small Box"/>
    <d v="2010-05-12T00:00:00"/>
  </r>
  <r>
    <n v="19361"/>
    <x v="1181"/>
    <x v="10"/>
    <s v="Low"/>
    <n v="43"/>
    <n v="8.4788372093023252"/>
    <n v="364.59"/>
    <n v="5.16"/>
    <n v="369.75"/>
    <n v="3.5455000000000001"/>
    <n v="12.926538450000001"/>
    <s v="Regular Air"/>
    <x v="8"/>
    <s v="Consumer"/>
    <x v="2"/>
    <x v="5"/>
    <s v="Wrap Bag"/>
    <d v="2012-09-30T00:00:00"/>
  </r>
  <r>
    <n v="50016"/>
    <x v="74"/>
    <x v="11"/>
    <s v="High"/>
    <n v="15"/>
    <n v="72.90903333333334"/>
    <n v="1093.6355000000001"/>
    <n v="0.99"/>
    <n v="1094.6255000000001"/>
    <n v="5.3265000000000002"/>
    <n v="58.252494907500001"/>
    <s v="Regular Air"/>
    <x v="6"/>
    <s v="Consumer"/>
    <x v="1"/>
    <x v="1"/>
    <s v="Wrap Bag"/>
    <d v="2009-04-07T00:00:00"/>
  </r>
  <r>
    <n v="26758"/>
    <x v="1129"/>
    <x v="4"/>
    <s v="Not Specified"/>
    <n v="37"/>
    <n v="2.9278378378378376"/>
    <n v="108.33"/>
    <n v="0.7"/>
    <n v="109.03"/>
    <n v="3.5455000000000001"/>
    <n v="3.84084015"/>
    <s v="Regular Air"/>
    <x v="6"/>
    <s v="Home Office"/>
    <x v="2"/>
    <x v="2"/>
    <s v="Wrap Bag"/>
    <d v="2009-05-25T00:00:00"/>
  </r>
  <r>
    <n v="5217"/>
    <x v="899"/>
    <x v="7"/>
    <s v="High"/>
    <n v="11"/>
    <n v="3.060909090909091"/>
    <n v="33.67"/>
    <n v="0.99"/>
    <n v="34.660000000000004"/>
    <n v="3.5455000000000001"/>
    <n v="1.19376985"/>
    <s v="Regular Air"/>
    <x v="6"/>
    <s v="Home Office"/>
    <x v="2"/>
    <x v="13"/>
    <s v="Small Box"/>
    <d v="2011-10-14T00:00:00"/>
  </r>
  <r>
    <n v="38496"/>
    <x v="263"/>
    <x v="9"/>
    <s v="Critical"/>
    <n v="23"/>
    <n v="5.0682608695652167"/>
    <n v="116.57"/>
    <n v="4.72"/>
    <n v="121.28999999999999"/>
    <n v="3.5455000000000001"/>
    <n v="4.1329893499999999"/>
    <s v="Regular Air"/>
    <x v="1"/>
    <s v="Corporate"/>
    <x v="2"/>
    <x v="5"/>
    <s v="Small Box"/>
    <d v="2010-02-22T00:00:00"/>
  </r>
  <r>
    <n v="50692"/>
    <x v="740"/>
    <x v="10"/>
    <s v="High"/>
    <n v="28"/>
    <n v="11.7125"/>
    <n v="327.95"/>
    <n v="5.14"/>
    <n v="333.09"/>
    <n v="3.5455000000000001"/>
    <n v="11.62746725"/>
    <s v="Regular Air"/>
    <x v="4"/>
    <s v="Corporate"/>
    <x v="2"/>
    <x v="6"/>
    <s v="Small Box"/>
    <d v="2010-09-19T00:00:00"/>
  </r>
  <r>
    <n v="54307"/>
    <x v="615"/>
    <x v="3"/>
    <s v="High"/>
    <n v="41"/>
    <n v="4.8363414634146338"/>
    <n v="198.29"/>
    <n v="5.68"/>
    <n v="203.97"/>
    <n v="3.5455000000000001"/>
    <n v="7.0303719500000001"/>
    <s v="Regular Air"/>
    <x v="0"/>
    <s v="Corporate"/>
    <x v="2"/>
    <x v="6"/>
    <s v="Small Box"/>
    <d v="2012-01-09T00:00:00"/>
  </r>
  <r>
    <n v="2882"/>
    <x v="195"/>
    <x v="8"/>
    <s v="High"/>
    <n v="9"/>
    <n v="39.635555555555555"/>
    <n v="356.72"/>
    <n v="1.99"/>
    <n v="358.71000000000004"/>
    <n v="5.3265000000000002"/>
    <n v="19.000690800000001"/>
    <s v="Regular Air"/>
    <x v="5"/>
    <s v="Consumer"/>
    <x v="1"/>
    <x v="4"/>
    <s v="Small Pack"/>
    <d v="2011-08-22T00:00:00"/>
  </r>
  <r>
    <n v="13540"/>
    <x v="62"/>
    <x v="4"/>
    <s v="High"/>
    <n v="16"/>
    <n v="2.183125"/>
    <n v="34.93"/>
    <n v="0.78"/>
    <n v="35.71"/>
    <n v="3.5455000000000001"/>
    <n v="1.2384431500000002"/>
    <s v="Regular Air"/>
    <x v="8"/>
    <s v="Consumer"/>
    <x v="2"/>
    <x v="14"/>
    <s v="Wrap Bag"/>
    <d v="2010-05-23T00:00:00"/>
  </r>
  <r>
    <n v="835"/>
    <x v="1005"/>
    <x v="7"/>
    <s v="Not Specified"/>
    <n v="18"/>
    <n v="6.9533333333333331"/>
    <n v="125.16"/>
    <n v="5.14"/>
    <n v="130.29999999999998"/>
    <n v="3.5455000000000001"/>
    <n v="4.4375477999999999"/>
    <s v="Regular Air"/>
    <x v="1"/>
    <s v="Small Business"/>
    <x v="2"/>
    <x v="5"/>
    <s v="Small Box"/>
    <d v="2011-10-08T00:00:00"/>
  </r>
  <r>
    <n v="14176"/>
    <x v="816"/>
    <x v="0"/>
    <s v="Low"/>
    <n v="39"/>
    <n v="31.627628205128204"/>
    <n v="1233.4775"/>
    <n v="5.99"/>
    <n v="1239.4675"/>
    <n v="5.3265000000000002"/>
    <n v="65.701179037499998"/>
    <s v="Regular Air"/>
    <x v="5"/>
    <s v="Small Business"/>
    <x v="1"/>
    <x v="1"/>
    <s v="Wrap Bag"/>
    <d v="2009-03-19T00:00:00"/>
  </r>
  <r>
    <n v="42758"/>
    <x v="36"/>
    <x v="6"/>
    <s v="Critical"/>
    <n v="42"/>
    <n v="15.192142857142859"/>
    <n v="638.07000000000005"/>
    <n v="1.97"/>
    <n v="640.04000000000008"/>
    <n v="3.5455000000000001"/>
    <n v="22.622771850000003"/>
    <s v="Regular Air"/>
    <x v="4"/>
    <s v="Home Office"/>
    <x v="2"/>
    <x v="5"/>
    <s v="Wrap Bag"/>
    <d v="2012-11-11T00:00:00"/>
  </r>
  <r>
    <n v="16897"/>
    <x v="382"/>
    <x v="5"/>
    <s v="Not Specified"/>
    <n v="48"/>
    <n v="2.2437499999999999"/>
    <n v="107.7"/>
    <n v="1"/>
    <n v="108.7"/>
    <n v="3.5455000000000001"/>
    <n v="3.8185035000000003"/>
    <s v="Regular Air"/>
    <x v="1"/>
    <s v="Consumer"/>
    <x v="2"/>
    <x v="2"/>
    <s v="Wrap Bag"/>
    <d v="2012-06-17T00:00:00"/>
  </r>
  <r>
    <n v="49889"/>
    <x v="422"/>
    <x v="2"/>
    <s v="Critical"/>
    <n v="21"/>
    <n v="2.9495238095238094"/>
    <n v="61.94"/>
    <n v="2.0299999999999998"/>
    <n v="63.97"/>
    <n v="3.5455000000000001"/>
    <n v="2.1960826999999998"/>
    <s v="Express Air"/>
    <x v="1"/>
    <s v="Home Office"/>
    <x v="2"/>
    <x v="2"/>
    <s v="Wrap Bag"/>
    <d v="2012-12-14T00:00:00"/>
  </r>
  <r>
    <n v="58470"/>
    <x v="409"/>
    <x v="5"/>
    <s v="High"/>
    <n v="45"/>
    <n v="18.980888888888888"/>
    <n v="854.14"/>
    <n v="9.0299999999999994"/>
    <n v="863.17"/>
    <n v="3.5455000000000001"/>
    <n v="30.2835337"/>
    <s v="Regular Air"/>
    <x v="0"/>
    <s v="Small Business"/>
    <x v="2"/>
    <x v="5"/>
    <s v="Small Box"/>
    <d v="2011-06-10T00:00:00"/>
  </r>
  <r>
    <n v="8133"/>
    <x v="271"/>
    <x v="9"/>
    <s v="Medium"/>
    <n v="11"/>
    <n v="36.866363636363637"/>
    <n v="405.53"/>
    <n v="5.09"/>
    <n v="410.61999999999995"/>
    <n v="3.5455000000000001"/>
    <n v="14.37806615"/>
    <s v="Regular Air"/>
    <x v="6"/>
    <s v="Corporate"/>
    <x v="2"/>
    <x v="5"/>
    <s v="Small Box"/>
    <d v="2011-02-27T00:00:00"/>
  </r>
  <r>
    <n v="12389"/>
    <x v="216"/>
    <x v="8"/>
    <s v="Medium"/>
    <n v="16"/>
    <n v="11.815"/>
    <n v="189.04"/>
    <n v="8.6"/>
    <n v="197.64"/>
    <n v="3.5455000000000001"/>
    <n v="6.7024131999999996"/>
    <s v="Regular Air"/>
    <x v="9"/>
    <s v="Corporate"/>
    <x v="2"/>
    <x v="10"/>
    <s v="Small Box"/>
    <d v="2009-08-05T00:00:00"/>
  </r>
  <r>
    <n v="69"/>
    <x v="243"/>
    <x v="5"/>
    <s v="Not Specified"/>
    <n v="28"/>
    <n v="1.8403571428571428"/>
    <n v="51.53"/>
    <n v="0.7"/>
    <n v="52.230000000000004"/>
    <n v="3.5455000000000001"/>
    <n v="1.8269961500000003"/>
    <s v="Express Air"/>
    <x v="6"/>
    <s v="Corporate"/>
    <x v="2"/>
    <x v="2"/>
    <s v="Wrap Bag"/>
    <d v="2009-06-05T00:00:00"/>
  </r>
  <r>
    <n v="29988"/>
    <x v="637"/>
    <x v="5"/>
    <s v="High"/>
    <n v="12"/>
    <n v="431.45"/>
    <n v="5177.3999999999996"/>
    <n v="49"/>
    <n v="5226.3999999999996"/>
    <n v="5.3265000000000002"/>
    <n v="275.77421099999998"/>
    <s v="Delivery Truck"/>
    <x v="5"/>
    <s v="Corporate"/>
    <x v="1"/>
    <x v="8"/>
    <s v="Jumbo Drum"/>
    <d v="2009-06-14T00:00:00"/>
  </r>
  <r>
    <n v="2497"/>
    <x v="1151"/>
    <x v="8"/>
    <s v="Critical"/>
    <n v="21"/>
    <n v="172.81511904761905"/>
    <n v="3629.1174999999998"/>
    <n v="5.26"/>
    <n v="3634.3775000000001"/>
    <n v="5.3265000000000002"/>
    <n v="193.3049436375"/>
    <s v="Regular Air"/>
    <x v="8"/>
    <s v="Corporate"/>
    <x v="1"/>
    <x v="1"/>
    <s v="Small Box"/>
    <d v="2012-08-28T00:00:00"/>
  </r>
  <r>
    <n v="22849"/>
    <x v="471"/>
    <x v="9"/>
    <s v="Not Specified"/>
    <n v="27"/>
    <n v="11.295555555555556"/>
    <n v="304.98"/>
    <n v="5.63"/>
    <n v="310.61"/>
    <n v="3.5455000000000001"/>
    <n v="10.813065900000002"/>
    <s v="Regular Air"/>
    <x v="1"/>
    <s v="Corporate"/>
    <x v="2"/>
    <x v="6"/>
    <s v="Small Box"/>
    <d v="2011-02-15T00:00:00"/>
  </r>
  <r>
    <n v="29826"/>
    <x v="481"/>
    <x v="10"/>
    <s v="Critical"/>
    <n v="9"/>
    <n v="17.514444444444443"/>
    <n v="157.63"/>
    <n v="4"/>
    <n v="161.63"/>
    <n v="5.3265000000000002"/>
    <n v="8.3961619499999998"/>
    <s v="Regular Air"/>
    <x v="0"/>
    <s v="Consumer"/>
    <x v="1"/>
    <x v="4"/>
    <s v="Small Box"/>
    <d v="2009-09-25T00:00:00"/>
  </r>
  <r>
    <n v="56646"/>
    <x v="225"/>
    <x v="4"/>
    <s v="Critical"/>
    <n v="41"/>
    <n v="103.836"/>
    <n v="4257.2759999999998"/>
    <n v="2.5"/>
    <n v="4259.7759999999998"/>
    <n v="5.3265000000000002"/>
    <n v="226.76380614000001"/>
    <s v="Regular Air"/>
    <x v="1"/>
    <s v="Home Office"/>
    <x v="1"/>
    <x v="1"/>
    <s v="Small Box"/>
    <d v="2010-05-20T00:00:00"/>
  </r>
  <r>
    <n v="13635"/>
    <x v="696"/>
    <x v="4"/>
    <s v="Critical"/>
    <n v="49"/>
    <n v="6.8222448979591839"/>
    <n v="334.29"/>
    <n v="7.37"/>
    <n v="341.66"/>
    <n v="3.5455000000000001"/>
    <n v="11.852251950000003"/>
    <s v="Regular Air"/>
    <x v="6"/>
    <s v="Home Office"/>
    <x v="2"/>
    <x v="5"/>
    <s v="Small Box"/>
    <d v="2009-05-03T00:00:00"/>
  </r>
  <r>
    <n v="58853"/>
    <x v="538"/>
    <x v="4"/>
    <s v="Critical"/>
    <n v="27"/>
    <n v="196.57407407407408"/>
    <n v="5307.5"/>
    <n v="23.76"/>
    <n v="5331.26"/>
    <n v="4.7610000000000001"/>
    <n v="252.69007500000001"/>
    <s v="Delivery Truck"/>
    <x v="1"/>
    <s v="Home Office"/>
    <x v="0"/>
    <x v="3"/>
    <s v="Jumbo Drum"/>
    <d v="2012-05-14T00:00:00"/>
  </r>
  <r>
    <n v="54051"/>
    <x v="1207"/>
    <x v="8"/>
    <s v="Medium"/>
    <n v="23"/>
    <n v="143.53608695652173"/>
    <n v="3301.33"/>
    <n v="36.090000000000003"/>
    <n v="3337.42"/>
    <n v="4.7610000000000001"/>
    <n v="157.17632130000001"/>
    <s v="Delivery Truck"/>
    <x v="5"/>
    <s v="Corporate"/>
    <x v="0"/>
    <x v="15"/>
    <s v="Jumbo Box"/>
    <d v="2011-08-13T00:00:00"/>
  </r>
  <r>
    <n v="26439"/>
    <x v="464"/>
    <x v="10"/>
    <s v="Medium"/>
    <n v="38"/>
    <n v="32.390263157894736"/>
    <n v="1230.83"/>
    <n v="6.5"/>
    <n v="1237.33"/>
    <n v="5.3265000000000002"/>
    <n v="65.560159949999999"/>
    <s v="Regular Air"/>
    <x v="6"/>
    <s v="Corporate"/>
    <x v="1"/>
    <x v="4"/>
    <s v="Small Box"/>
    <d v="2011-09-16T00:00:00"/>
  </r>
  <r>
    <n v="5347"/>
    <x v="1208"/>
    <x v="9"/>
    <s v="Medium"/>
    <n v="7"/>
    <n v="75.079285714285703"/>
    <n v="525.55499999999995"/>
    <n v="1.25"/>
    <n v="526.80499999999995"/>
    <n v="5.3265000000000002"/>
    <n v="27.993687074999997"/>
    <s v="Regular Air"/>
    <x v="5"/>
    <s v="Corporate"/>
    <x v="1"/>
    <x v="1"/>
    <s v="Small Pack"/>
    <d v="2011-02-23T00:00:00"/>
  </r>
  <r>
    <n v="19841"/>
    <x v="97"/>
    <x v="2"/>
    <s v="Low"/>
    <n v="17"/>
    <n v="12.532941176470588"/>
    <n v="213.06"/>
    <n v="5.81"/>
    <n v="218.87"/>
    <n v="3.5455000000000001"/>
    <n v="7.5540422999999999"/>
    <s v="Regular Air"/>
    <x v="4"/>
    <s v="Corporate"/>
    <x v="2"/>
    <x v="2"/>
    <s v="Small Pack"/>
    <d v="2011-01-22T00:00:00"/>
  </r>
  <r>
    <n v="28161"/>
    <x v="35"/>
    <x v="5"/>
    <s v="Not Specified"/>
    <n v="15"/>
    <n v="335.22066666666672"/>
    <n v="5028.3100000000004"/>
    <n v="30"/>
    <n v="5058.3100000000004"/>
    <n v="4.7610000000000001"/>
    <n v="239.39783910000003"/>
    <s v="Delivery Truck"/>
    <x v="4"/>
    <s v="Consumer"/>
    <x v="0"/>
    <x v="3"/>
    <s v="Jumbo Drum"/>
    <d v="2009-06-17T00:00:00"/>
  </r>
  <r>
    <n v="2309"/>
    <x v="239"/>
    <x v="10"/>
    <s v="Low"/>
    <n v="7"/>
    <n v="3.858571428571429"/>
    <n v="27.01"/>
    <n v="1.49"/>
    <n v="28.5"/>
    <n v="3.5455000000000001"/>
    <n v="0.95763955000000012"/>
    <s v="Regular Air"/>
    <x v="3"/>
    <s v="Consumer"/>
    <x v="2"/>
    <x v="6"/>
    <s v="Small Box"/>
    <d v="2011-09-05T00:00:00"/>
  </r>
  <r>
    <n v="20451"/>
    <x v="312"/>
    <x v="4"/>
    <s v="Critical"/>
    <n v="6"/>
    <n v="8.9533333333333331"/>
    <n v="53.72"/>
    <n v="2.0099999999999998"/>
    <n v="55.73"/>
    <n v="3.5455000000000001"/>
    <n v="1.9046425999999999"/>
    <s v="Regular Air"/>
    <x v="1"/>
    <s v="Corporate"/>
    <x v="2"/>
    <x v="5"/>
    <s v="Wrap Bag"/>
    <d v="2012-05-27T00:00:00"/>
  </r>
  <r>
    <n v="22663"/>
    <x v="827"/>
    <x v="3"/>
    <s v="Low"/>
    <n v="35"/>
    <n v="281.2317142857143"/>
    <n v="9843.11"/>
    <n v="57"/>
    <n v="9900.11"/>
    <n v="4.7610000000000001"/>
    <n v="468.63046710000003"/>
    <s v="Delivery Truck"/>
    <x v="8"/>
    <s v="Corporate"/>
    <x v="0"/>
    <x v="3"/>
    <s v="Jumbo Drum"/>
    <d v="2012-01-11T00:00:00"/>
  </r>
  <r>
    <n v="21927"/>
    <x v="517"/>
    <x v="2"/>
    <s v="High"/>
    <n v="23"/>
    <n v="357.61913043478262"/>
    <n v="8225.24"/>
    <n v="30"/>
    <n v="8255.24"/>
    <n v="4.7610000000000001"/>
    <n v="391.60367639999998"/>
    <s v="Delivery Truck"/>
    <x v="3"/>
    <s v="Home Office"/>
    <x v="0"/>
    <x v="3"/>
    <s v="Jumbo Drum"/>
    <d v="2011-12-11T00:00:00"/>
  </r>
  <r>
    <n v="53283"/>
    <x v="449"/>
    <x v="7"/>
    <s v="High"/>
    <n v="2"/>
    <n v="12.535"/>
    <n v="25.07"/>
    <n v="5.76"/>
    <n v="30.83"/>
    <n v="5.3265000000000002"/>
    <n v="1.33535355"/>
    <s v="Regular Air"/>
    <x v="0"/>
    <s v="Home Office"/>
    <x v="1"/>
    <x v="11"/>
    <s v="Medium Box"/>
    <d v="2011-10-29T00:00:00"/>
  </r>
  <r>
    <n v="18593"/>
    <x v="507"/>
    <x v="10"/>
    <s v="High"/>
    <n v="23"/>
    <n v="285.74086956521739"/>
    <n v="6572.04"/>
    <n v="7.18"/>
    <n v="6579.22"/>
    <n v="5.3265000000000002"/>
    <n v="350.05971060000002"/>
    <s v="Regular Air"/>
    <x v="5"/>
    <s v="Corporate"/>
    <x v="1"/>
    <x v="4"/>
    <s v="Small Box"/>
    <d v="2011-09-23T00:00:00"/>
  </r>
  <r>
    <n v="41765"/>
    <x v="1209"/>
    <x v="2"/>
    <s v="Medium"/>
    <n v="41"/>
    <n v="4.9997560975609758"/>
    <n v="204.99"/>
    <n v="4.95"/>
    <n v="209.94"/>
    <n v="3.5455000000000001"/>
    <n v="7.2679204500000001"/>
    <s v="Regular Air"/>
    <x v="1"/>
    <s v="Home Office"/>
    <x v="2"/>
    <x v="6"/>
    <s v="Small Box"/>
    <d v="2009-12-11T00:00:00"/>
  </r>
  <r>
    <n v="44613"/>
    <x v="276"/>
    <x v="8"/>
    <s v="High"/>
    <n v="17"/>
    <n v="7.1030000000000006"/>
    <n v="120.751"/>
    <n v="5.03"/>
    <n v="125.78100000000001"/>
    <n v="5.3265000000000002"/>
    <n v="6.4318020150000006"/>
    <s v="Regular Air"/>
    <x v="6"/>
    <s v="Small Business"/>
    <x v="1"/>
    <x v="1"/>
    <s v="Medium Box"/>
    <d v="2010-08-31T00:00:00"/>
  </r>
  <r>
    <n v="36708"/>
    <x v="772"/>
    <x v="10"/>
    <s v="Not Specified"/>
    <n v="25"/>
    <n v="104.57482"/>
    <n v="2614.3705"/>
    <n v="7.69"/>
    <n v="2622.0605"/>
    <n v="5.3265000000000002"/>
    <n v="139.25444468250001"/>
    <s v="Regular Air"/>
    <x v="6"/>
    <s v="Corporate"/>
    <x v="1"/>
    <x v="1"/>
    <s v="Small Box"/>
    <d v="2011-09-21T00:00:00"/>
  </r>
  <r>
    <n v="41888"/>
    <x v="1081"/>
    <x v="9"/>
    <s v="Low"/>
    <n v="18"/>
    <n v="109.97055555555556"/>
    <n v="1979.47"/>
    <n v="9.07"/>
    <n v="1988.54"/>
    <n v="3.5455000000000001"/>
    <n v="70.182108850000006"/>
    <s v="Regular Air"/>
    <x v="0"/>
    <s v="Corporate"/>
    <x v="2"/>
    <x v="6"/>
    <s v="Small Box"/>
    <d v="2009-03-09T00:00:00"/>
  </r>
  <r>
    <n v="31111"/>
    <x v="537"/>
    <x v="8"/>
    <s v="Not Specified"/>
    <n v="27"/>
    <n v="8.0714814814814826"/>
    <n v="217.93"/>
    <n v="5.83"/>
    <n v="223.76000000000002"/>
    <n v="3.5455000000000001"/>
    <n v="7.7267081500000003"/>
    <s v="Regular Air"/>
    <x v="2"/>
    <s v="Corporate"/>
    <x v="2"/>
    <x v="5"/>
    <s v="Wrap Bag"/>
    <d v="2009-08-26T00:00:00"/>
  </r>
  <r>
    <n v="38976"/>
    <x v="917"/>
    <x v="2"/>
    <s v="Critical"/>
    <n v="46"/>
    <n v="20.538260869565217"/>
    <n v="944.76"/>
    <n v="8.68"/>
    <n v="953.43999999999994"/>
    <n v="3.5455000000000001"/>
    <n v="33.496465800000003"/>
    <s v="Regular Air"/>
    <x v="4"/>
    <s v="Corporate"/>
    <x v="2"/>
    <x v="5"/>
    <s v="Small Box"/>
    <d v="2010-12-27T00:00:00"/>
  </r>
  <r>
    <n v="17735"/>
    <x v="643"/>
    <x v="1"/>
    <s v="Low"/>
    <n v="45"/>
    <n v="6.9255555555555555"/>
    <n v="311.64999999999998"/>
    <n v="5.48"/>
    <n v="317.13"/>
    <n v="3.5455000000000001"/>
    <n v="11.049550749999998"/>
    <s v="Regular Air"/>
    <x v="1"/>
    <s v="Consumer"/>
    <x v="2"/>
    <x v="6"/>
    <s v="Small Box"/>
    <d v="2012-07-17T00:00:00"/>
  </r>
  <r>
    <n v="10535"/>
    <x v="63"/>
    <x v="4"/>
    <s v="Low"/>
    <n v="25"/>
    <n v="34.1952"/>
    <n v="854.88"/>
    <n v="19.989999999999998"/>
    <n v="874.87"/>
    <n v="4.7610000000000001"/>
    <n v="40.700836800000005"/>
    <s v="Regular Air"/>
    <x v="2"/>
    <s v="Corporate"/>
    <x v="0"/>
    <x v="0"/>
    <s v="Small Box"/>
    <d v="2011-05-29T00:00:00"/>
  </r>
  <r>
    <n v="26145"/>
    <x v="487"/>
    <x v="1"/>
    <s v="Low"/>
    <n v="27"/>
    <n v="27.225555555555555"/>
    <n v="735.09"/>
    <n v="7.87"/>
    <n v="742.96"/>
    <n v="4.7610000000000001"/>
    <n v="34.997634900000001"/>
    <s v="Regular Air"/>
    <x v="1"/>
    <s v="Corporate"/>
    <x v="0"/>
    <x v="0"/>
    <s v="Small Box"/>
    <d v="2011-07-06T00:00:00"/>
  </r>
  <r>
    <n v="48576"/>
    <x v="655"/>
    <x v="2"/>
    <s v="Not Specified"/>
    <n v="47"/>
    <n v="6.7378723404255316"/>
    <n v="316.68"/>
    <n v="7.49"/>
    <n v="324.17"/>
    <n v="3.5455000000000001"/>
    <n v="11.227889400000002"/>
    <s v="Regular Air"/>
    <x v="1"/>
    <s v="Home Office"/>
    <x v="2"/>
    <x v="5"/>
    <s v="Small Box"/>
    <d v="2012-12-03T00:00:00"/>
  </r>
  <r>
    <n v="43013"/>
    <x v="463"/>
    <x v="11"/>
    <s v="Low"/>
    <n v="43"/>
    <n v="33.449534883720929"/>
    <n v="1438.33"/>
    <n v="8.2200000000000006"/>
    <n v="1446.55"/>
    <n v="3.5455000000000001"/>
    <n v="50.995990149999997"/>
    <s v="Regular Air"/>
    <x v="0"/>
    <s v="Home Office"/>
    <x v="2"/>
    <x v="10"/>
    <s v="Small Box"/>
    <d v="2011-04-27T00:00:00"/>
  </r>
  <r>
    <n v="11682"/>
    <x v="1204"/>
    <x v="1"/>
    <s v="Low"/>
    <n v="5"/>
    <n v="20.436"/>
    <n v="102.18"/>
    <n v="4"/>
    <n v="106.18"/>
    <n v="5.3265000000000002"/>
    <n v="5.4426177000000004"/>
    <s v="Regular Air"/>
    <x v="3"/>
    <s v="Home Office"/>
    <x v="1"/>
    <x v="4"/>
    <s v="Small Box"/>
    <d v="2010-07-11T00:00:00"/>
  </r>
  <r>
    <n v="39749"/>
    <x v="784"/>
    <x v="5"/>
    <s v="High"/>
    <n v="14"/>
    <n v="8.9507142857142856"/>
    <n v="125.31"/>
    <n v="4.95"/>
    <n v="130.26"/>
    <n v="4.7610000000000001"/>
    <n v="5.9660091"/>
    <s v="Regular Air"/>
    <x v="1"/>
    <s v="Consumer"/>
    <x v="0"/>
    <x v="0"/>
    <s v="Small Box"/>
    <d v="2010-06-29T00:00:00"/>
  </r>
  <r>
    <n v="56900"/>
    <x v="920"/>
    <x v="6"/>
    <s v="Not Specified"/>
    <n v="16"/>
    <n v="3.395"/>
    <n v="54.32"/>
    <n v="0.7"/>
    <n v="55.02"/>
    <n v="3.5455000000000001"/>
    <n v="1.9259156000000002"/>
    <s v="Regular Air"/>
    <x v="9"/>
    <s v="Small Business"/>
    <x v="2"/>
    <x v="14"/>
    <s v="Wrap Bag"/>
    <d v="2011-11-28T00:00:00"/>
  </r>
  <r>
    <n v="20518"/>
    <x v="469"/>
    <x v="7"/>
    <s v="Critical"/>
    <n v="49"/>
    <n v="168.41553061224491"/>
    <n v="8252.3610000000008"/>
    <n v="4.2"/>
    <n v="8256.5610000000015"/>
    <n v="5.3265000000000002"/>
    <n v="439.56200866500001"/>
    <s v="Regular Air"/>
    <x v="4"/>
    <s v="Corporate"/>
    <x v="1"/>
    <x v="1"/>
    <s v="Small Box"/>
    <d v="2009-10-06T00:00:00"/>
  </r>
  <r>
    <n v="21602"/>
    <x v="625"/>
    <x v="1"/>
    <s v="Critical"/>
    <n v="6"/>
    <n v="361.76833333333337"/>
    <n v="2170.61"/>
    <n v="40.19"/>
    <n v="2210.8000000000002"/>
    <n v="4.7610000000000001"/>
    <n v="103.34274210000001"/>
    <s v="Delivery Truck"/>
    <x v="6"/>
    <s v="Small Business"/>
    <x v="0"/>
    <x v="9"/>
    <s v="Jumbo Box"/>
    <d v="2009-07-04T00:00:00"/>
  </r>
  <r>
    <n v="39367"/>
    <x v="684"/>
    <x v="8"/>
    <s v="Critical"/>
    <n v="30"/>
    <n v="4.6530000000000005"/>
    <n v="139.59"/>
    <n v="2.5"/>
    <n v="142.09"/>
    <n v="3.5455000000000001"/>
    <n v="4.9491634500000004"/>
    <s v="Regular Air"/>
    <x v="0"/>
    <s v="Small Business"/>
    <x v="2"/>
    <x v="12"/>
    <s v="Small Box"/>
    <d v="2009-08-08T00:00:00"/>
  </r>
  <r>
    <n v="32835"/>
    <x v="479"/>
    <x v="1"/>
    <s v="Medium"/>
    <n v="15"/>
    <n v="38.162166666666664"/>
    <n v="572.4325"/>
    <n v="4.99"/>
    <n v="577.42250000000001"/>
    <n v="5.3265000000000002"/>
    <n v="30.490617112500004"/>
    <s v="Regular Air"/>
    <x v="7"/>
    <s v="Corporate"/>
    <x v="1"/>
    <x v="1"/>
    <s v="Small Box"/>
    <d v="2012-07-09T00:00:00"/>
  </r>
  <r>
    <n v="54020"/>
    <x v="1128"/>
    <x v="3"/>
    <s v="Low"/>
    <n v="43"/>
    <n v="6.2920930232558137"/>
    <n v="270.56"/>
    <n v="6.86"/>
    <n v="277.42"/>
    <n v="3.5455000000000001"/>
    <n v="9.5927047999999999"/>
    <s v="Regular Air"/>
    <x v="4"/>
    <s v="Corporate"/>
    <x v="2"/>
    <x v="5"/>
    <s v="Small Box"/>
    <d v="2012-02-05T00:00:00"/>
  </r>
  <r>
    <n v="58884"/>
    <x v="188"/>
    <x v="0"/>
    <s v="Low"/>
    <n v="29"/>
    <n v="3.0234482758620693"/>
    <n v="87.68"/>
    <n v="0.99"/>
    <n v="88.67"/>
    <n v="3.5455000000000001"/>
    <n v="3.1086944000000005"/>
    <s v="Regular Air"/>
    <x v="9"/>
    <s v="Corporate"/>
    <x v="2"/>
    <x v="13"/>
    <s v="Small Box"/>
    <d v="2011-03-26T00:00:00"/>
  </r>
  <r>
    <n v="12258"/>
    <x v="350"/>
    <x v="6"/>
    <s v="Low"/>
    <n v="27"/>
    <n v="4.2"/>
    <n v="113.4"/>
    <n v="2"/>
    <n v="115.4"/>
    <n v="3.5455000000000001"/>
    <n v="4.0205970000000004"/>
    <s v="Express Air"/>
    <x v="1"/>
    <s v="Home Office"/>
    <x v="2"/>
    <x v="14"/>
    <s v="Wrap Bag"/>
    <d v="2009-12-07T00:00:00"/>
  </r>
  <r>
    <n v="12224"/>
    <x v="146"/>
    <x v="2"/>
    <s v="High"/>
    <n v="29"/>
    <n v="29.055637931034486"/>
    <n v="842.61350000000004"/>
    <n v="5"/>
    <n v="847.61350000000004"/>
    <n v="5.3265000000000002"/>
    <n v="44.881808077499997"/>
    <s v="Regular Air"/>
    <x v="1"/>
    <s v="Consumer"/>
    <x v="1"/>
    <x v="1"/>
    <s v="Wrap Bag"/>
    <d v="2009-12-12T00:00:00"/>
  </r>
  <r>
    <n v="32129"/>
    <x v="1132"/>
    <x v="1"/>
    <s v="Critical"/>
    <n v="4"/>
    <n v="2116.92"/>
    <n v="8467.68"/>
    <n v="14.7"/>
    <n v="8482.380000000001"/>
    <n v="5.3265000000000002"/>
    <n v="451.03097520000006"/>
    <s v="Delivery Truck"/>
    <x v="0"/>
    <s v="Consumer"/>
    <x v="1"/>
    <x v="11"/>
    <s v="Jumbo Drum"/>
    <d v="2011-07-04T00:00:00"/>
  </r>
  <r>
    <n v="16320"/>
    <x v="60"/>
    <x v="7"/>
    <s v="Not Specified"/>
    <n v="17"/>
    <n v="109.23349999999999"/>
    <n v="1856.9694999999999"/>
    <n v="8.08"/>
    <n v="1865.0494999999999"/>
    <n v="5.3265000000000002"/>
    <n v="98.911480417500002"/>
    <s v="Regular Air"/>
    <x v="7"/>
    <s v="Small Business"/>
    <x v="1"/>
    <x v="1"/>
    <s v="Small Box"/>
    <d v="2011-10-22T00:00:00"/>
  </r>
  <r>
    <n v="5858"/>
    <x v="1210"/>
    <x v="1"/>
    <s v="Not Specified"/>
    <n v="48"/>
    <n v="52.742916666666666"/>
    <n v="2531.66"/>
    <n v="13.66"/>
    <n v="2545.3199999999997"/>
    <n v="3.5455000000000001"/>
    <n v="89.760005299999989"/>
    <s v="Regular Air"/>
    <x v="5"/>
    <s v="Small Business"/>
    <x v="2"/>
    <x v="16"/>
    <s v="Small Box"/>
    <d v="2012-07-15T00:00:00"/>
  </r>
  <r>
    <n v="26310"/>
    <x v="295"/>
    <x v="1"/>
    <s v="Not Specified"/>
    <n v="5"/>
    <n v="15.481999999999999"/>
    <n v="77.41"/>
    <n v="1.39"/>
    <n v="78.8"/>
    <n v="3.5455000000000001"/>
    <n v="2.7445715499999999"/>
    <s v="Regular Air"/>
    <x v="6"/>
    <s v="Corporate"/>
    <x v="2"/>
    <x v="12"/>
    <s v="Small Box"/>
    <d v="2012-07-31T00:00:00"/>
  </r>
  <r>
    <n v="29185"/>
    <x v="799"/>
    <x v="3"/>
    <s v="High"/>
    <n v="8"/>
    <n v="58.561250000000001"/>
    <n v="468.49"/>
    <n v="13.22"/>
    <n v="481.71000000000004"/>
    <n v="3.5455000000000001"/>
    <n v="16.610312950000001"/>
    <s v="Regular Air"/>
    <x v="0"/>
    <s v="Corporate"/>
    <x v="2"/>
    <x v="16"/>
    <s v="Small Box"/>
    <d v="2010-01-21T00:00:00"/>
  </r>
  <r>
    <n v="12258"/>
    <x v="350"/>
    <x v="6"/>
    <s v="Low"/>
    <n v="3"/>
    <n v="187.21666666666667"/>
    <n v="561.65"/>
    <n v="30"/>
    <n v="591.65"/>
    <n v="4.7610000000000001"/>
    <n v="26.740156499999998"/>
    <s v="Delivery Truck"/>
    <x v="1"/>
    <s v="Home Office"/>
    <x v="0"/>
    <x v="3"/>
    <s v="Jumbo Drum"/>
    <d v="2009-11-30T00:00:00"/>
  </r>
  <r>
    <n v="17959"/>
    <x v="1074"/>
    <x v="10"/>
    <s v="Medium"/>
    <n v="21"/>
    <n v="132.59857142857143"/>
    <n v="2784.57"/>
    <n v="24.49"/>
    <n v="2809.06"/>
    <n v="4.7610000000000001"/>
    <n v="132.57337770000001"/>
    <s v="Regular Air"/>
    <x v="4"/>
    <s v="Home Office"/>
    <x v="0"/>
    <x v="0"/>
    <s v="Large Box"/>
    <d v="2012-09-12T00:00:00"/>
  </r>
  <r>
    <n v="33764"/>
    <x v="1211"/>
    <x v="9"/>
    <s v="Critical"/>
    <n v="31"/>
    <n v="7.2951612903225804"/>
    <n v="226.15"/>
    <n v="2.35"/>
    <n v="228.5"/>
    <n v="3.5455000000000001"/>
    <n v="8.0181482500000012"/>
    <s v="Regular Air"/>
    <x v="4"/>
    <s v="Small Business"/>
    <x v="2"/>
    <x v="2"/>
    <s v="Wrap Bag"/>
    <d v="2011-02-11T00:00:00"/>
  </r>
  <r>
    <n v="2181"/>
    <x v="373"/>
    <x v="10"/>
    <s v="Medium"/>
    <n v="40"/>
    <n v="2.5640000000000001"/>
    <n v="102.56"/>
    <n v="0.5"/>
    <n v="103.06"/>
    <n v="3.5455000000000001"/>
    <n v="3.6362648000000002"/>
    <s v="Regular Air"/>
    <x v="1"/>
    <s v="Home Office"/>
    <x v="2"/>
    <x v="13"/>
    <s v="Small Box"/>
    <d v="2011-09-12T00:00:00"/>
  </r>
  <r>
    <n v="53411"/>
    <x v="1212"/>
    <x v="6"/>
    <s v="Critical"/>
    <n v="25"/>
    <n v="26.7056"/>
    <n v="667.64"/>
    <n v="4"/>
    <n v="671.64"/>
    <n v="5.3265000000000002"/>
    <n v="35.561844600000001"/>
    <s v="Regular Air"/>
    <x v="4"/>
    <s v="Small Business"/>
    <x v="1"/>
    <x v="4"/>
    <s v="Small Box"/>
    <d v="2011-11-30T00:00:00"/>
  </r>
  <r>
    <n v="2279"/>
    <x v="205"/>
    <x v="9"/>
    <s v="Medium"/>
    <n v="49"/>
    <n v="93.411836734693878"/>
    <n v="4577.18"/>
    <n v="30"/>
    <n v="4607.18"/>
    <n v="4.7610000000000001"/>
    <n v="217.91953980000002"/>
    <s v="Delivery Truck"/>
    <x v="0"/>
    <s v="Corporate"/>
    <x v="0"/>
    <x v="3"/>
    <s v="Jumbo Drum"/>
    <d v="2010-02-23T00:00:00"/>
  </r>
  <r>
    <n v="17539"/>
    <x v="464"/>
    <x v="10"/>
    <s v="Not Specified"/>
    <n v="10"/>
    <n v="152.93115"/>
    <n v="1529.3115"/>
    <n v="8.99"/>
    <n v="1538.3015"/>
    <n v="5.3265000000000002"/>
    <n v="81.458777047500007"/>
    <s v="Regular Air"/>
    <x v="5"/>
    <s v="Consumer"/>
    <x v="1"/>
    <x v="1"/>
    <s v="Small Box"/>
    <d v="2011-09-16T00:00:00"/>
  </r>
  <r>
    <n v="38021"/>
    <x v="375"/>
    <x v="3"/>
    <s v="Medium"/>
    <n v="16"/>
    <n v="275.43937499999998"/>
    <n v="4407.03"/>
    <n v="23.19"/>
    <n v="4430.2199999999993"/>
    <n v="3.5455000000000001"/>
    <n v="156.25124865000001"/>
    <s v="Delivery Truck"/>
    <x v="1"/>
    <s v="Corporate"/>
    <x v="2"/>
    <x v="16"/>
    <s v="Jumbo Drum"/>
    <d v="2009-01-22T00:00:00"/>
  </r>
  <r>
    <n v="23140"/>
    <x v="723"/>
    <x v="9"/>
    <s v="High"/>
    <n v="18"/>
    <n v="95.211111111111109"/>
    <n v="1713.8"/>
    <n v="8.99"/>
    <n v="1722.79"/>
    <n v="4.7610000000000001"/>
    <n v="81.594017999999991"/>
    <s v="Regular Air"/>
    <x v="6"/>
    <s v="Home Office"/>
    <x v="0"/>
    <x v="0"/>
    <s v="Small Pack"/>
    <d v="2012-02-10T00:00:00"/>
  </r>
  <r>
    <n v="43140"/>
    <x v="590"/>
    <x v="0"/>
    <s v="Critical"/>
    <n v="23"/>
    <n v="5.6591304347826084"/>
    <n v="130.16"/>
    <n v="5.14"/>
    <n v="135.29999999999998"/>
    <n v="3.5455000000000001"/>
    <n v="4.6148227999999998"/>
    <s v="Regular Air"/>
    <x v="0"/>
    <s v="Home Office"/>
    <x v="2"/>
    <x v="5"/>
    <s v="Small Box"/>
    <d v="2009-03-20T00:00:00"/>
  </r>
  <r>
    <n v="8195"/>
    <x v="1103"/>
    <x v="3"/>
    <s v="Medium"/>
    <n v="26"/>
    <n v="3.3661538461538458"/>
    <n v="87.52"/>
    <n v="3.97"/>
    <n v="91.49"/>
    <n v="3.5455000000000001"/>
    <n v="3.1030215999999999"/>
    <s v="Regular Air"/>
    <x v="4"/>
    <s v="Consumer"/>
    <x v="2"/>
    <x v="2"/>
    <s v="Wrap Bag"/>
    <d v="2011-01-07T00:00:00"/>
  </r>
  <r>
    <n v="59459"/>
    <x v="361"/>
    <x v="9"/>
    <s v="Medium"/>
    <n v="40"/>
    <n v="1.7414999999999998"/>
    <n v="69.66"/>
    <n v="1.99"/>
    <n v="71.649999999999991"/>
    <n v="5.3265000000000002"/>
    <n v="3.7104398999999999"/>
    <s v="Regular Air"/>
    <x v="1"/>
    <s v="Small Business"/>
    <x v="1"/>
    <x v="4"/>
    <s v="Small Pack"/>
    <d v="2009-02-05T00:00:00"/>
  </r>
  <r>
    <n v="3042"/>
    <x v="92"/>
    <x v="6"/>
    <s v="Medium"/>
    <n v="26"/>
    <n v="3.9950000000000001"/>
    <n v="103.87"/>
    <n v="1.2"/>
    <n v="105.07000000000001"/>
    <n v="3.5455000000000001"/>
    <n v="3.6827108500000003"/>
    <s v="Regular Air"/>
    <x v="3"/>
    <s v="Consumer"/>
    <x v="2"/>
    <x v="2"/>
    <s v="Wrap Bag"/>
    <d v="2009-11-21T00:00:00"/>
  </r>
  <r>
    <n v="48483"/>
    <x v="1062"/>
    <x v="2"/>
    <s v="Critical"/>
    <n v="18"/>
    <n v="2.6416666666666666"/>
    <n v="47.55"/>
    <n v="1"/>
    <n v="48.55"/>
    <n v="3.5455000000000001"/>
    <n v="1.6858852500000001"/>
    <s v="Express Air"/>
    <x v="1"/>
    <s v="Small Business"/>
    <x v="2"/>
    <x v="2"/>
    <s v="Wrap Bag"/>
    <d v="2009-12-11T00:00:00"/>
  </r>
  <r>
    <n v="11014"/>
    <x v="1142"/>
    <x v="10"/>
    <s v="High"/>
    <n v="39"/>
    <n v="7.3541025641025639"/>
    <n v="286.81"/>
    <n v="1.39"/>
    <n v="288.2"/>
    <n v="3.5455000000000001"/>
    <n v="10.16884855"/>
    <s v="Regular Air"/>
    <x v="5"/>
    <s v="Corporate"/>
    <x v="2"/>
    <x v="12"/>
    <s v="Small Box"/>
    <d v="2010-09-08T00:00:00"/>
  </r>
  <r>
    <n v="18179"/>
    <x v="167"/>
    <x v="8"/>
    <s v="Not Specified"/>
    <n v="24"/>
    <n v="3.0570833333333334"/>
    <n v="73.37"/>
    <n v="0.99"/>
    <n v="74.36"/>
    <n v="3.5455000000000001"/>
    <n v="2.6013333500000004"/>
    <s v="Regular Air"/>
    <x v="0"/>
    <s v="Corporate"/>
    <x v="2"/>
    <x v="13"/>
    <s v="Small Box"/>
    <d v="2009-08-02T00:00:00"/>
  </r>
  <r>
    <n v="49216"/>
    <x v="325"/>
    <x v="0"/>
    <s v="High"/>
    <n v="28"/>
    <n v="3.453928571428571"/>
    <n v="96.71"/>
    <n v="3.97"/>
    <n v="100.67999999999999"/>
    <n v="3.5455000000000001"/>
    <n v="3.4288530499999994"/>
    <s v="Regular Air"/>
    <x v="1"/>
    <s v="Home Office"/>
    <x v="2"/>
    <x v="2"/>
    <s v="Wrap Bag"/>
    <d v="2009-03-19T00:00:00"/>
  </r>
  <r>
    <n v="30658"/>
    <x v="485"/>
    <x v="0"/>
    <s v="Medium"/>
    <n v="35"/>
    <n v="496.79"/>
    <n v="17387.650000000001"/>
    <n v="24.49"/>
    <n v="17412.140000000003"/>
    <n v="5.3265000000000002"/>
    <n v="926.15317725000011"/>
    <s v="Regular Air"/>
    <x v="2"/>
    <s v="Corporate"/>
    <x v="1"/>
    <x v="8"/>
    <s v="Large Box"/>
    <d v="2011-03-27T00:00:00"/>
  </r>
  <r>
    <n v="45025"/>
    <x v="535"/>
    <x v="11"/>
    <s v="High"/>
    <n v="26"/>
    <n v="2.839230769230769"/>
    <n v="73.819999999999993"/>
    <n v="1.49"/>
    <n v="75.309999999999988"/>
    <n v="3.5455000000000001"/>
    <n v="2.6172881000000001"/>
    <s v="Regular Air"/>
    <x v="8"/>
    <s v="Corporate"/>
    <x v="2"/>
    <x v="6"/>
    <s v="Small Box"/>
    <d v="2011-04-14T00:00:00"/>
  </r>
  <r>
    <n v="36676"/>
    <x v="349"/>
    <x v="8"/>
    <s v="Not Specified"/>
    <n v="32"/>
    <n v="95.187812500000007"/>
    <n v="3046.01"/>
    <n v="14"/>
    <n v="3060.01"/>
    <n v="5.3265000000000002"/>
    <n v="162.24572265000003"/>
    <s v="Delivery Truck"/>
    <x v="6"/>
    <s v="Corporate"/>
    <x v="1"/>
    <x v="11"/>
    <s v="Jumbo Drum"/>
    <d v="2011-08-27T00:00:00"/>
  </r>
  <r>
    <n v="3526"/>
    <x v="413"/>
    <x v="0"/>
    <s v="Low"/>
    <n v="20"/>
    <n v="12.303000000000001"/>
    <n v="246.06"/>
    <n v="6.2"/>
    <n v="252.26"/>
    <n v="4.7610000000000001"/>
    <n v="11.714916600000002"/>
    <s v="Regular Air"/>
    <x v="3"/>
    <s v="Small Business"/>
    <x v="0"/>
    <x v="0"/>
    <s v="Wrap Bag"/>
    <d v="2011-03-17T00:00:00"/>
  </r>
  <r>
    <n v="1796"/>
    <x v="336"/>
    <x v="6"/>
    <s v="High"/>
    <n v="43"/>
    <n v="4.2653488372093022"/>
    <n v="183.41"/>
    <n v="5.04"/>
    <n v="188.45"/>
    <n v="3.5455000000000001"/>
    <n v="6.50280155"/>
    <s v="Regular Air"/>
    <x v="10"/>
    <s v="Corporate"/>
    <x v="2"/>
    <x v="6"/>
    <s v="Small Box"/>
    <d v="2012-11-20T00:00:00"/>
  </r>
  <r>
    <n v="29249"/>
    <x v="1182"/>
    <x v="5"/>
    <s v="Low"/>
    <n v="12"/>
    <n v="263.05"/>
    <n v="3156.6"/>
    <n v="24.49"/>
    <n v="3181.0899999999997"/>
    <n v="4.7610000000000001"/>
    <n v="150.28572599999998"/>
    <s v="Regular Air"/>
    <x v="8"/>
    <s v="Corporate"/>
    <x v="0"/>
    <x v="3"/>
    <s v="Large Box"/>
    <d v="2011-06-17T00:00:00"/>
  </r>
  <r>
    <n v="46662"/>
    <x v="112"/>
    <x v="2"/>
    <s v="Critical"/>
    <n v="48"/>
    <n v="71.044947916666658"/>
    <n v="3410.1574999999998"/>
    <n v="0.99"/>
    <n v="3411.1474999999996"/>
    <n v="5.3265000000000002"/>
    <n v="181.6420392375"/>
    <s v="Regular Air"/>
    <x v="0"/>
    <s v="Home Office"/>
    <x v="1"/>
    <x v="1"/>
    <s v="Wrap Bag"/>
    <d v="2011-12-31T00:00:00"/>
  </r>
  <r>
    <n v="24672"/>
    <x v="1091"/>
    <x v="0"/>
    <s v="Medium"/>
    <n v="5"/>
    <n v="8.8339999999999996"/>
    <n v="44.17"/>
    <n v="4"/>
    <n v="48.17"/>
    <n v="4.7610000000000001"/>
    <n v="2.1029336999999999"/>
    <s v="Regular Air"/>
    <x v="4"/>
    <s v="Consumer"/>
    <x v="0"/>
    <x v="0"/>
    <s v="Wrap Bag"/>
    <d v="2012-03-20T00:00:00"/>
  </r>
  <r>
    <n v="24387"/>
    <x v="551"/>
    <x v="8"/>
    <s v="Critical"/>
    <n v="17"/>
    <n v="355.77529411764709"/>
    <n v="6048.18"/>
    <n v="60"/>
    <n v="6108.18"/>
    <n v="4.7610000000000001"/>
    <n v="287.9538498"/>
    <s v="Delivery Truck"/>
    <x v="2"/>
    <s v="Small Business"/>
    <x v="0"/>
    <x v="9"/>
    <s v="Jumbo Drum"/>
    <d v="2011-08-10T00:00:00"/>
  </r>
  <r>
    <n v="39650"/>
    <x v="1059"/>
    <x v="1"/>
    <s v="Not Specified"/>
    <n v="10"/>
    <n v="100.489"/>
    <n v="1004.89"/>
    <n v="42"/>
    <n v="1046.8899999999999"/>
    <n v="4.7610000000000001"/>
    <n v="47.842812899999998"/>
    <s v="Delivery Truck"/>
    <x v="1"/>
    <s v="Small Business"/>
    <x v="0"/>
    <x v="3"/>
    <s v="Jumbo Drum"/>
    <d v="2010-08-02T00:00:00"/>
  </r>
  <r>
    <n v="11777"/>
    <x v="1156"/>
    <x v="2"/>
    <s v="Low"/>
    <n v="39"/>
    <n v="16.703846153846154"/>
    <n v="651.45000000000005"/>
    <n v="9.4700000000000006"/>
    <n v="660.92000000000007"/>
    <n v="3.5455000000000001"/>
    <n v="23.097159749999999"/>
    <s v="Regular Air"/>
    <x v="6"/>
    <s v="Consumer"/>
    <x v="2"/>
    <x v="10"/>
    <s v="Small Box"/>
    <d v="2010-01-01T00:00:00"/>
  </r>
  <r>
    <n v="47872"/>
    <x v="637"/>
    <x v="5"/>
    <s v="Critical"/>
    <n v="50"/>
    <n v="6.9116"/>
    <n v="345.58"/>
    <n v="4.95"/>
    <n v="350.53"/>
    <n v="4.7610000000000001"/>
    <n v="16.453063799999999"/>
    <s v="Regular Air"/>
    <x v="0"/>
    <s v="Home Office"/>
    <x v="0"/>
    <x v="0"/>
    <s v="Small Pack"/>
    <d v="2009-06-13T00:00:00"/>
  </r>
  <r>
    <n v="1317"/>
    <x v="1060"/>
    <x v="4"/>
    <s v="High"/>
    <n v="40"/>
    <n v="4.8134999999999994"/>
    <n v="192.54"/>
    <n v="7.44"/>
    <n v="199.98"/>
    <n v="3.5455000000000001"/>
    <n v="6.8265057000000002"/>
    <s v="Regular Air"/>
    <x v="6"/>
    <s v="Consumer"/>
    <x v="2"/>
    <x v="5"/>
    <s v="Small Box"/>
    <d v="2011-05-19T00:00:00"/>
  </r>
  <r>
    <n v="15618"/>
    <x v="198"/>
    <x v="8"/>
    <s v="Medium"/>
    <n v="9"/>
    <n v="5.6588888888888889"/>
    <n v="50.93"/>
    <n v="6.26"/>
    <n v="57.19"/>
    <n v="3.5455000000000001"/>
    <n v="1.8057231499999999"/>
    <s v="Regular Air"/>
    <x v="7"/>
    <s v="Consumer"/>
    <x v="2"/>
    <x v="5"/>
    <s v="Small Box"/>
    <d v="2010-08-07T00:00:00"/>
  </r>
  <r>
    <n v="18849"/>
    <x v="103"/>
    <x v="8"/>
    <s v="High"/>
    <n v="43"/>
    <n v="10.973720930232558"/>
    <n v="471.87"/>
    <n v="5.25"/>
    <n v="477.12"/>
    <n v="3.5455000000000001"/>
    <n v="16.730150850000001"/>
    <s v="Regular Air"/>
    <x v="3"/>
    <s v="Corporate"/>
    <x v="2"/>
    <x v="12"/>
    <s v="Small Box"/>
    <d v="2012-08-05T00:00:00"/>
  </r>
  <r>
    <n v="40608"/>
    <x v="751"/>
    <x v="8"/>
    <s v="Not Specified"/>
    <n v="39"/>
    <n v="5.7382051282051281"/>
    <n v="223.79"/>
    <n v="5.66"/>
    <n v="229.45"/>
    <n v="3.5455000000000001"/>
    <n v="7.9344744499999997"/>
    <s v="Regular Air"/>
    <x v="0"/>
    <s v="Corporate"/>
    <x v="2"/>
    <x v="5"/>
    <s v="Small Box"/>
    <d v="2012-08-20T00:00:00"/>
  </r>
  <r>
    <n v="5696"/>
    <x v="394"/>
    <x v="4"/>
    <s v="Critical"/>
    <n v="31"/>
    <n v="5.6748387096774193"/>
    <n v="175.92"/>
    <n v="3.85"/>
    <n v="179.76999999999998"/>
    <n v="5.3265000000000002"/>
    <n v="9.3703787999999992"/>
    <s v="Regular Air"/>
    <x v="8"/>
    <s v="Consumer"/>
    <x v="1"/>
    <x v="4"/>
    <s v="Small Pack"/>
    <d v="2011-05-05T00:00:00"/>
  </r>
  <r>
    <n v="22913"/>
    <x v="582"/>
    <x v="5"/>
    <s v="Critical"/>
    <n v="32"/>
    <n v="5.5240625000000003"/>
    <n v="176.77"/>
    <n v="4.72"/>
    <n v="181.49"/>
    <n v="3.5455000000000001"/>
    <n v="6.2673803500000007"/>
    <s v="Express Air"/>
    <x v="3"/>
    <s v="Corporate"/>
    <x v="2"/>
    <x v="5"/>
    <s v="Small Box"/>
    <d v="2010-06-26T00:00:00"/>
  </r>
  <r>
    <n v="49412"/>
    <x v="1213"/>
    <x v="0"/>
    <s v="Critical"/>
    <n v="20"/>
    <n v="470.90699999999998"/>
    <n v="9418.14"/>
    <n v="16.63"/>
    <n v="9434.7699999999986"/>
    <n v="5.3265000000000002"/>
    <n v="501.6572271"/>
    <s v="Delivery Truck"/>
    <x v="0"/>
    <s v="Small Business"/>
    <x v="1"/>
    <x v="11"/>
    <s v="Jumbo Box"/>
    <d v="2009-03-07T00:00:00"/>
  </r>
  <r>
    <n v="12293"/>
    <x v="1214"/>
    <x v="5"/>
    <s v="High"/>
    <n v="31"/>
    <n v="9.1345161290322583"/>
    <n v="283.17"/>
    <n v="1.39"/>
    <n v="284.56"/>
    <n v="3.5455000000000001"/>
    <n v="10.039792350000001"/>
    <s v="Regular Air"/>
    <x v="7"/>
    <s v="Home Office"/>
    <x v="2"/>
    <x v="12"/>
    <s v="Small Box"/>
    <d v="2011-06-19T00:00:00"/>
  </r>
  <r>
    <n v="19040"/>
    <x v="1215"/>
    <x v="2"/>
    <s v="High"/>
    <n v="10"/>
    <n v="21.196999999999999"/>
    <n v="211.97"/>
    <n v="8.99"/>
    <n v="220.96"/>
    <n v="3.5455000000000001"/>
    <n v="7.5153963499999996"/>
    <s v="Regular Air"/>
    <x v="3"/>
    <s v="Corporate"/>
    <x v="2"/>
    <x v="2"/>
    <s v="Small Pack"/>
    <d v="2011-12-20T00:00:00"/>
  </r>
  <r>
    <n v="30785"/>
    <x v="1065"/>
    <x v="1"/>
    <s v="High"/>
    <n v="38"/>
    <n v="9.8176315789473687"/>
    <n v="373.07"/>
    <n v="1.0900000000000001"/>
    <n v="374.15999999999997"/>
    <n v="3.5455000000000001"/>
    <n v="13.22719685"/>
    <s v="Regular Air"/>
    <x v="0"/>
    <s v="Home Office"/>
    <x v="2"/>
    <x v="2"/>
    <s v="Wrap Bag"/>
    <d v="2009-07-06T00:00:00"/>
  </r>
  <r>
    <n v="28453"/>
    <x v="981"/>
    <x v="2"/>
    <s v="Critical"/>
    <n v="26"/>
    <n v="21.539615384615384"/>
    <n v="560.03"/>
    <n v="13.99"/>
    <n v="574.02"/>
    <n v="3.5455000000000001"/>
    <n v="19.85586365"/>
    <s v="Regular Air"/>
    <x v="6"/>
    <s v="Home Office"/>
    <x v="2"/>
    <x v="16"/>
    <s v="Medium Box"/>
    <d v="2012-12-28T00:00:00"/>
  </r>
  <r>
    <n v="2752"/>
    <x v="645"/>
    <x v="6"/>
    <s v="High"/>
    <n v="10"/>
    <n v="57.556899999999999"/>
    <n v="575.56899999999996"/>
    <n v="5.63"/>
    <n v="581.19899999999996"/>
    <n v="5.3265000000000002"/>
    <n v="30.657682784999999"/>
    <s v="Regular Air"/>
    <x v="1"/>
    <s v="Small Business"/>
    <x v="1"/>
    <x v="1"/>
    <s v="Small Box"/>
    <d v="2010-11-20T00:00:00"/>
  </r>
  <r>
    <n v="20642"/>
    <x v="1064"/>
    <x v="4"/>
    <s v="High"/>
    <n v="32"/>
    <n v="4.2249999999999996"/>
    <n v="135.19999999999999"/>
    <n v="0.5"/>
    <n v="135.69999999999999"/>
    <n v="3.5455000000000001"/>
    <n v="4.7935159999999994"/>
    <s v="Regular Air"/>
    <x v="9"/>
    <s v="Consumer"/>
    <x v="2"/>
    <x v="13"/>
    <s v="Small Box"/>
    <d v="2012-05-20T00:00:00"/>
  </r>
  <r>
    <n v="36355"/>
    <x v="10"/>
    <x v="2"/>
    <s v="Medium"/>
    <n v="9"/>
    <n v="6.8255555555555558"/>
    <n v="61.43"/>
    <n v="7.78"/>
    <n v="69.209999999999994"/>
    <n v="3.5455000000000001"/>
    <n v="2.17800065"/>
    <s v="Express Air"/>
    <x v="4"/>
    <s v="Home Office"/>
    <x v="2"/>
    <x v="6"/>
    <s v="Small Box"/>
    <d v="2009-12-02T00:00:00"/>
  </r>
  <r>
    <n v="40998"/>
    <x v="946"/>
    <x v="4"/>
    <s v="Medium"/>
    <n v="43"/>
    <n v="28.67953488372093"/>
    <n v="1233.22"/>
    <n v="1.99"/>
    <n v="1235.21"/>
    <n v="5.3265000000000002"/>
    <n v="65.687463300000005"/>
    <s v="Regular Air"/>
    <x v="0"/>
    <s v="Small Business"/>
    <x v="1"/>
    <x v="4"/>
    <s v="Small Pack"/>
    <d v="2009-05-03T00:00:00"/>
  </r>
  <r>
    <n v="27426"/>
    <x v="856"/>
    <x v="9"/>
    <s v="Low"/>
    <n v="32"/>
    <n v="13.0309375"/>
    <n v="416.99"/>
    <n v="4.59"/>
    <n v="421.58"/>
    <n v="3.5455000000000001"/>
    <n v="14.78438045"/>
    <s v="Express Air"/>
    <x v="6"/>
    <s v="Home Office"/>
    <x v="2"/>
    <x v="7"/>
    <s v="Wrap Bag"/>
    <d v="2010-03-02T00:00:00"/>
  </r>
  <r>
    <n v="20967"/>
    <x v="413"/>
    <x v="0"/>
    <s v="High"/>
    <n v="6"/>
    <n v="105.95675"/>
    <n v="635.7405"/>
    <n v="8.08"/>
    <n v="643.82050000000004"/>
    <n v="5.3265000000000002"/>
    <n v="33.862717732500002"/>
    <s v="Regular Air"/>
    <x v="8"/>
    <s v="Small Business"/>
    <x v="1"/>
    <x v="1"/>
    <s v="Small Box"/>
    <d v="2011-03-16T00:00:00"/>
  </r>
  <r>
    <n v="35812"/>
    <x v="660"/>
    <x v="3"/>
    <s v="Critical"/>
    <n v="19"/>
    <n v="44.816842105263156"/>
    <n v="851.52"/>
    <n v="5.86"/>
    <n v="857.38"/>
    <n v="3.5455000000000001"/>
    <n v="30.190641599999999"/>
    <s v="Regular Air"/>
    <x v="0"/>
    <s v="Small Business"/>
    <x v="2"/>
    <x v="5"/>
    <s v="Small Box"/>
    <d v="2010-01-24T00:00:00"/>
  </r>
  <r>
    <n v="28064"/>
    <x v="1149"/>
    <x v="10"/>
    <s v="Medium"/>
    <n v="1"/>
    <n v="6.75"/>
    <n v="6.75"/>
    <n v="1"/>
    <n v="7.75"/>
    <n v="3.5455000000000001"/>
    <n v="0.23932124999999999"/>
    <s v="Regular Air"/>
    <x v="1"/>
    <s v="Home Office"/>
    <x v="2"/>
    <x v="2"/>
    <s v="Wrap Bag"/>
    <d v="2010-09-02T00:00:00"/>
  </r>
  <r>
    <n v="53798"/>
    <x v="290"/>
    <x v="11"/>
    <s v="Low"/>
    <n v="29"/>
    <n v="79.918965517241389"/>
    <n v="2317.65"/>
    <n v="13.99"/>
    <n v="2331.64"/>
    <n v="3.5455000000000001"/>
    <n v="82.172280750000013"/>
    <s v="Regular Air"/>
    <x v="5"/>
    <s v="Corporate"/>
    <x v="2"/>
    <x v="16"/>
    <s v="Medium Box"/>
    <d v="2009-04-26T00:00:00"/>
  </r>
  <r>
    <n v="30016"/>
    <x v="997"/>
    <x v="3"/>
    <s v="Critical"/>
    <n v="15"/>
    <n v="5.7039999999999997"/>
    <n v="85.56"/>
    <n v="5.66"/>
    <n v="91.22"/>
    <n v="3.5455000000000001"/>
    <n v="3.0335298000000002"/>
    <s v="Regular Air"/>
    <x v="1"/>
    <s v="Corporate"/>
    <x v="2"/>
    <x v="5"/>
    <s v="Small Box"/>
    <d v="2009-01-05T00:00:00"/>
  </r>
  <r>
    <n v="43875"/>
    <x v="873"/>
    <x v="2"/>
    <s v="Critical"/>
    <n v="24"/>
    <n v="15.924583333333333"/>
    <n v="382.19"/>
    <n v="6.75"/>
    <n v="388.94"/>
    <n v="3.5455000000000001"/>
    <n v="13.550546449999999"/>
    <s v="Express Air"/>
    <x v="1"/>
    <s v="Corporate"/>
    <x v="2"/>
    <x v="16"/>
    <s v="Medium Box"/>
    <d v="2011-12-10T00:00:00"/>
  </r>
  <r>
    <n v="59047"/>
    <x v="803"/>
    <x v="3"/>
    <s v="Not Specified"/>
    <n v="10"/>
    <n v="26.693999999999999"/>
    <n v="266.94"/>
    <n v="1.99"/>
    <n v="268.93"/>
    <n v="5.3265000000000002"/>
    <n v="14.2185591"/>
    <s v="Regular Air"/>
    <x v="7"/>
    <s v="Corporate"/>
    <x v="1"/>
    <x v="4"/>
    <s v="Small Pack"/>
    <d v="2011-01-28T00:00:00"/>
  </r>
  <r>
    <n v="3108"/>
    <x v="198"/>
    <x v="8"/>
    <s v="Critical"/>
    <n v="36"/>
    <n v="1.8163888888888888"/>
    <n v="65.39"/>
    <n v="1"/>
    <n v="66.39"/>
    <n v="3.5455000000000001"/>
    <n v="2.3184024500000002"/>
    <s v="Regular Air"/>
    <x v="8"/>
    <s v="Corporate"/>
    <x v="2"/>
    <x v="2"/>
    <s v="Wrap Bag"/>
    <d v="2010-08-05T00:00:00"/>
  </r>
  <r>
    <n v="26372"/>
    <x v="902"/>
    <x v="1"/>
    <s v="Low"/>
    <n v="1"/>
    <n v="31.96"/>
    <n v="31.96"/>
    <n v="1.99"/>
    <n v="33.950000000000003"/>
    <n v="5.3265000000000002"/>
    <n v="1.7023494000000001"/>
    <s v="Regular Air"/>
    <x v="0"/>
    <s v="Corporate"/>
    <x v="1"/>
    <x v="4"/>
    <s v="Small Pack"/>
    <d v="2009-07-16T00:00:00"/>
  </r>
  <r>
    <n v="46885"/>
    <x v="5"/>
    <x v="5"/>
    <s v="Low"/>
    <n v="48"/>
    <n v="1.8949999999999998"/>
    <n v="90.96"/>
    <n v="1.56"/>
    <n v="92.52"/>
    <n v="3.5455000000000001"/>
    <n v="3.2249867999999999"/>
    <s v="Regular Air"/>
    <x v="8"/>
    <s v="Corporate"/>
    <x v="2"/>
    <x v="14"/>
    <s v="Wrap Bag"/>
    <d v="2011-06-11T00:00:00"/>
  </r>
  <r>
    <n v="14368"/>
    <x v="841"/>
    <x v="10"/>
    <s v="High"/>
    <n v="37"/>
    <n v="32.921081081081077"/>
    <n v="1218.08"/>
    <n v="8.99"/>
    <n v="1227.07"/>
    <n v="3.5455000000000001"/>
    <n v="43.187026399999993"/>
    <s v="Regular Air"/>
    <x v="1"/>
    <s v="Consumer"/>
    <x v="2"/>
    <x v="2"/>
    <s v="Small Pack"/>
    <d v="2011-09-12T00:00:00"/>
  </r>
  <r>
    <n v="56420"/>
    <x v="1087"/>
    <x v="1"/>
    <s v="Low"/>
    <n v="48"/>
    <n v="107.04864583333334"/>
    <n v="5138.335"/>
    <n v="8.08"/>
    <n v="5146.415"/>
    <n v="5.3265000000000002"/>
    <n v="273.69341377500001"/>
    <s v="Regular Air"/>
    <x v="5"/>
    <s v="Consumer"/>
    <x v="1"/>
    <x v="1"/>
    <s v="Small Box"/>
    <d v="2011-07-26T00:00:00"/>
  </r>
  <r>
    <n v="16134"/>
    <x v="1197"/>
    <x v="6"/>
    <s v="High"/>
    <n v="43"/>
    <n v="509.79720930232554"/>
    <n v="21921.279999999999"/>
    <n v="28.14"/>
    <n v="21949.42"/>
    <n v="5.3265000000000002"/>
    <n v="1167.6369792"/>
    <s v="Delivery Truck"/>
    <x v="10"/>
    <s v="Home Office"/>
    <x v="1"/>
    <x v="11"/>
    <s v="Jumbo Drum"/>
    <d v="2012-11-21T00:00:00"/>
  </r>
  <r>
    <n v="32806"/>
    <x v="1216"/>
    <x v="5"/>
    <s v="High"/>
    <n v="48"/>
    <n v="3.6664583333333334"/>
    <n v="175.99"/>
    <n v="0.5"/>
    <n v="176.49"/>
    <n v="3.5455000000000001"/>
    <n v="6.2397254500000008"/>
    <s v="Express Air"/>
    <x v="6"/>
    <s v="Home Office"/>
    <x v="2"/>
    <x v="13"/>
    <s v="Small Box"/>
    <d v="2011-06-22T00:00:00"/>
  </r>
  <r>
    <n v="46212"/>
    <x v="506"/>
    <x v="10"/>
    <s v="Not Specified"/>
    <n v="43"/>
    <n v="7.4993023255813958"/>
    <n v="322.47000000000003"/>
    <n v="2.5"/>
    <n v="324.97000000000003"/>
    <n v="3.5455000000000001"/>
    <n v="11.433173850000001"/>
    <s v="Express Air"/>
    <x v="5"/>
    <s v="Consumer"/>
    <x v="2"/>
    <x v="12"/>
    <s v="Small Box"/>
    <d v="2012-09-14T00:00:00"/>
  </r>
  <r>
    <n v="33797"/>
    <x v="513"/>
    <x v="3"/>
    <s v="Not Specified"/>
    <n v="20"/>
    <n v="226.56700000000001"/>
    <n v="4531.34"/>
    <n v="14.7"/>
    <n v="4546.04"/>
    <n v="5.3265000000000002"/>
    <n v="241.36182510000003"/>
    <s v="Delivery Truck"/>
    <x v="9"/>
    <s v="Small Business"/>
    <x v="1"/>
    <x v="11"/>
    <s v="Jumbo Drum"/>
    <d v="2009-01-11T00:00:00"/>
  </r>
  <r>
    <n v="41185"/>
    <x v="574"/>
    <x v="2"/>
    <s v="Critical"/>
    <n v="2"/>
    <n v="9.4049999999999994"/>
    <n v="18.809999999999999"/>
    <n v="7.96"/>
    <n v="26.77"/>
    <n v="3.5455000000000001"/>
    <n v="0.66690855000000004"/>
    <s v="Regular Air"/>
    <x v="1"/>
    <s v="Corporate"/>
    <x v="2"/>
    <x v="5"/>
    <s v="Small Box"/>
    <d v="2009-12-07T00:00:00"/>
  </r>
  <r>
    <n v="46053"/>
    <x v="945"/>
    <x v="10"/>
    <s v="High"/>
    <n v="25"/>
    <n v="58.353199999999994"/>
    <n v="1458.83"/>
    <n v="3.5"/>
    <n v="1462.33"/>
    <n v="3.5455000000000001"/>
    <n v="51.722817649999996"/>
    <s v="Regular Air"/>
    <x v="5"/>
    <s v="Consumer"/>
    <x v="2"/>
    <x v="16"/>
    <s v="Small Box"/>
    <d v="2012-09-14T00:00:00"/>
  </r>
  <r>
    <n v="25536"/>
    <x v="602"/>
    <x v="1"/>
    <s v="Low"/>
    <n v="19"/>
    <n v="10.171052631578947"/>
    <n v="193.25"/>
    <n v="1.0900000000000001"/>
    <n v="194.34"/>
    <n v="3.5455000000000001"/>
    <n v="6.8516787499999996"/>
    <s v="Regular Air"/>
    <x v="1"/>
    <s v="Small Business"/>
    <x v="2"/>
    <x v="2"/>
    <s v="Wrap Bag"/>
    <d v="2011-07-22T00:00:00"/>
  </r>
  <r>
    <n v="52930"/>
    <x v="669"/>
    <x v="6"/>
    <s v="Low"/>
    <n v="39"/>
    <n v="5.773589743589743"/>
    <n v="225.17"/>
    <n v="8.09"/>
    <n v="233.26"/>
    <n v="3.5455000000000001"/>
    <n v="7.9834023500000004"/>
    <s v="Regular Air"/>
    <x v="1"/>
    <s v="Corporate"/>
    <x v="2"/>
    <x v="5"/>
    <s v="Small Box"/>
    <d v="2011-11-13T00:00:00"/>
  </r>
  <r>
    <n v="26146"/>
    <x v="1112"/>
    <x v="7"/>
    <s v="Low"/>
    <n v="13"/>
    <n v="103.98153846153846"/>
    <n v="1351.76"/>
    <n v="18.93"/>
    <n v="1370.69"/>
    <n v="3.5455000000000001"/>
    <n v="47.926650799999997"/>
    <s v="Regular Air"/>
    <x v="6"/>
    <s v="Corporate"/>
    <x v="2"/>
    <x v="16"/>
    <s v="Small Box"/>
    <d v="2009-10-18T00:00:00"/>
  </r>
  <r>
    <n v="42374"/>
    <x v="788"/>
    <x v="1"/>
    <s v="Critical"/>
    <n v="11"/>
    <n v="63.106363636363632"/>
    <n v="694.17"/>
    <n v="10.29"/>
    <n v="704.45999999999992"/>
    <n v="3.5455000000000001"/>
    <n v="24.611797349999996"/>
    <s v="Regular Air"/>
    <x v="6"/>
    <s v="Corporate"/>
    <x v="2"/>
    <x v="6"/>
    <s v="Small Box"/>
    <d v="2012-07-19T00:00:00"/>
  </r>
  <r>
    <n v="49510"/>
    <x v="237"/>
    <x v="0"/>
    <s v="Critical"/>
    <n v="16"/>
    <n v="2.7562500000000001"/>
    <n v="44.1"/>
    <n v="1.3"/>
    <n v="45.4"/>
    <n v="3.5455000000000001"/>
    <n v="1.5635654999999999"/>
    <s v="Regular Air"/>
    <x v="0"/>
    <s v="Corporate"/>
    <x v="2"/>
    <x v="2"/>
    <s v="Wrap Bag"/>
    <d v="2012-03-21T00:00:00"/>
  </r>
  <r>
    <n v="24613"/>
    <x v="166"/>
    <x v="1"/>
    <s v="Low"/>
    <n v="39"/>
    <n v="19.943076923076923"/>
    <n v="777.78"/>
    <n v="4.0999999999999996"/>
    <n v="781.88"/>
    <n v="3.5455000000000001"/>
    <n v="27.576189899999999"/>
    <s v="Regular Air"/>
    <x v="4"/>
    <s v="Home Office"/>
    <x v="2"/>
    <x v="2"/>
    <s v="Wrap Bag"/>
    <d v="2012-07-25T00:00:00"/>
  </r>
  <r>
    <n v="20482"/>
    <x v="437"/>
    <x v="1"/>
    <s v="Medium"/>
    <n v="39"/>
    <n v="12.756923076923076"/>
    <n v="497.52"/>
    <n v="5.09"/>
    <n v="502.60999999999996"/>
    <n v="3.5455000000000001"/>
    <n v="17.6395716"/>
    <s v="Regular Air"/>
    <x v="1"/>
    <s v="Small Business"/>
    <x v="2"/>
    <x v="5"/>
    <s v="Small Box"/>
    <d v="2011-07-20T00:00:00"/>
  </r>
  <r>
    <n v="38979"/>
    <x v="399"/>
    <x v="9"/>
    <s v="Low"/>
    <n v="31"/>
    <n v="2.1164516129032256"/>
    <n v="65.61"/>
    <n v="1.63"/>
    <n v="67.239999999999995"/>
    <n v="3.5455000000000001"/>
    <n v="2.3262025500000001"/>
    <s v="Regular Air"/>
    <x v="8"/>
    <s v="Corporate"/>
    <x v="2"/>
    <x v="2"/>
    <s v="Wrap Bag"/>
    <d v="2010-03-03T00:00:00"/>
  </r>
  <r>
    <n v="51619"/>
    <x v="1028"/>
    <x v="10"/>
    <s v="Not Specified"/>
    <n v="2"/>
    <n v="7.375"/>
    <n v="14.75"/>
    <n v="7.01"/>
    <n v="21.759999999999998"/>
    <n v="3.5455000000000001"/>
    <n v="0.52296125000000004"/>
    <s v="Regular Air"/>
    <x v="1"/>
    <s v="Consumer"/>
    <x v="2"/>
    <x v="6"/>
    <s v="Small Box"/>
    <d v="2009-09-04T00:00:00"/>
  </r>
  <r>
    <n v="38369"/>
    <x v="814"/>
    <x v="3"/>
    <s v="Not Specified"/>
    <n v="3"/>
    <n v="74.914666666666662"/>
    <n v="224.744"/>
    <n v="69"/>
    <n v="293.74400000000003"/>
    <n v="4.7610000000000001"/>
    <n v="10.70006184"/>
    <s v="Regular Air"/>
    <x v="1"/>
    <s v="Consumer"/>
    <x v="0"/>
    <x v="9"/>
    <s v="Large Box"/>
    <d v="2010-01-13T00:00:00"/>
  </r>
  <r>
    <n v="32355"/>
    <x v="530"/>
    <x v="4"/>
    <s v="Not Specified"/>
    <n v="34"/>
    <n v="6.2311764705882355"/>
    <n v="211.86"/>
    <n v="9.92"/>
    <n v="221.78"/>
    <n v="3.5455000000000001"/>
    <n v="7.511496300000001"/>
    <s v="Regular Air"/>
    <x v="5"/>
    <s v="Home Office"/>
    <x v="2"/>
    <x v="6"/>
    <s v="Small Box"/>
    <d v="2009-05-23T00:00:00"/>
  </r>
  <r>
    <n v="6337"/>
    <x v="110"/>
    <x v="8"/>
    <s v="Not Specified"/>
    <n v="48"/>
    <n v="70.785833333333329"/>
    <n v="3397.72"/>
    <n v="37.58"/>
    <n v="3435.2999999999997"/>
    <n v="4.7610000000000001"/>
    <n v="161.76544920000001"/>
    <s v="Regular Air"/>
    <x v="0"/>
    <s v="Corporate"/>
    <x v="0"/>
    <x v="0"/>
    <s v="Wrap Bag"/>
    <d v="2011-09-02T00:00:00"/>
  </r>
  <r>
    <n v="43814"/>
    <x v="636"/>
    <x v="3"/>
    <s v="Medium"/>
    <n v="40"/>
    <n v="4.9275000000000002"/>
    <n v="197.1"/>
    <n v="2.99"/>
    <n v="200.09"/>
    <n v="3.5455000000000001"/>
    <n v="6.9881804999999995"/>
    <s v="Regular Air"/>
    <x v="0"/>
    <s v="Corporate"/>
    <x v="2"/>
    <x v="6"/>
    <s v="Small Box"/>
    <d v="2011-01-10T00:00:00"/>
  </r>
  <r>
    <n v="2086"/>
    <x v="891"/>
    <x v="7"/>
    <s v="Critical"/>
    <n v="9"/>
    <n v="138.52000000000001"/>
    <n v="1246.68"/>
    <n v="12.65"/>
    <n v="1259.3300000000002"/>
    <n v="4.7610000000000001"/>
    <n v="59.354434800000007"/>
    <s v="Regular Air"/>
    <x v="6"/>
    <s v="Corporate"/>
    <x v="0"/>
    <x v="3"/>
    <s v="Medium Box"/>
    <d v="2009-10-21T00:00:00"/>
  </r>
  <r>
    <n v="26439"/>
    <x v="464"/>
    <x v="10"/>
    <s v="Medium"/>
    <n v="37"/>
    <n v="4.5927027027027032"/>
    <n v="169.93"/>
    <n v="5.74"/>
    <n v="175.67000000000002"/>
    <n v="3.5455000000000001"/>
    <n v="6.0248681500000005"/>
    <s v="Regular Air"/>
    <x v="6"/>
    <s v="Corporate"/>
    <x v="2"/>
    <x v="5"/>
    <s v="Small Box"/>
    <d v="2011-09-15T00:00:00"/>
  </r>
  <r>
    <n v="53920"/>
    <x v="590"/>
    <x v="0"/>
    <s v="Critical"/>
    <n v="18"/>
    <n v="24.072777777777777"/>
    <n v="433.31"/>
    <n v="53.03"/>
    <n v="486.34000000000003"/>
    <n v="3.5455000000000001"/>
    <n v="15.363006050000001"/>
    <s v="Delivery Truck"/>
    <x v="3"/>
    <s v="Home Office"/>
    <x v="2"/>
    <x v="10"/>
    <s v="Jumbo Drum"/>
    <d v="2009-03-20T00:00:00"/>
  </r>
  <r>
    <n v="43360"/>
    <x v="253"/>
    <x v="7"/>
    <s v="Low"/>
    <n v="48"/>
    <n v="2.3366666666666664"/>
    <n v="112.16"/>
    <n v="5.33"/>
    <n v="117.49"/>
    <n v="4.7610000000000001"/>
    <n v="5.3399375999999998"/>
    <s v="Regular Air"/>
    <x v="1"/>
    <s v="Home Office"/>
    <x v="0"/>
    <x v="0"/>
    <s v="Small Box"/>
    <d v="2009-10-20T00:00:00"/>
  </r>
  <r>
    <n v="12641"/>
    <x v="1180"/>
    <x v="9"/>
    <s v="Low"/>
    <n v="24"/>
    <n v="152.85833333333332"/>
    <n v="3668.6"/>
    <n v="7.07"/>
    <n v="3675.67"/>
    <n v="3.5455000000000001"/>
    <n v="130.070213"/>
    <s v="Regular Air"/>
    <x v="5"/>
    <s v="Home Office"/>
    <x v="2"/>
    <x v="10"/>
    <s v="Small Box"/>
    <d v="2011-02-26T00:00:00"/>
  </r>
  <r>
    <n v="22978"/>
    <x v="1217"/>
    <x v="11"/>
    <s v="Medium"/>
    <n v="28"/>
    <n v="64.355357142857144"/>
    <n v="1801.95"/>
    <n v="32.409999999999997"/>
    <n v="1834.3600000000001"/>
    <n v="4.7610000000000001"/>
    <n v="85.790839500000004"/>
    <s v="Delivery Truck"/>
    <x v="6"/>
    <s v="Small Business"/>
    <x v="0"/>
    <x v="3"/>
    <s v="Jumbo Drum"/>
    <d v="2009-04-03T00:00:00"/>
  </r>
  <r>
    <n v="2209"/>
    <x v="40"/>
    <x v="1"/>
    <s v="High"/>
    <n v="1"/>
    <n v="5.68"/>
    <n v="5.68"/>
    <n v="0.88"/>
    <n v="6.56"/>
    <n v="3.5455000000000001"/>
    <n v="0.20138439999999999"/>
    <s v="Regular Air"/>
    <x v="1"/>
    <s v="Consumer"/>
    <x v="2"/>
    <x v="5"/>
    <s v="Wrap Bag"/>
    <d v="2012-07-10T00:00:00"/>
  </r>
  <r>
    <n v="38050"/>
    <x v="789"/>
    <x v="7"/>
    <s v="Not Specified"/>
    <n v="14"/>
    <n v="95.087428571428561"/>
    <n v="1331.2239999999999"/>
    <n v="69"/>
    <n v="1400.2239999999999"/>
    <n v="4.7610000000000001"/>
    <n v="63.379574640000001"/>
    <s v="Regular Air"/>
    <x v="6"/>
    <s v="Home Office"/>
    <x v="0"/>
    <x v="9"/>
    <s v="Large Box"/>
    <d v="2010-10-28T00:00:00"/>
  </r>
  <r>
    <n v="32869"/>
    <x v="453"/>
    <x v="0"/>
    <s v="Medium"/>
    <n v="41"/>
    <n v="7.8543902439024382"/>
    <n v="322.02999999999997"/>
    <n v="2.83"/>
    <n v="324.85999999999996"/>
    <n v="5.3265000000000002"/>
    <n v="17.152927949999999"/>
    <s v="Regular Air"/>
    <x v="7"/>
    <s v="Corporate"/>
    <x v="1"/>
    <x v="4"/>
    <s v="Small Pack"/>
    <d v="2009-03-28T00:00:00"/>
  </r>
  <r>
    <n v="23649"/>
    <x v="270"/>
    <x v="10"/>
    <s v="Not Specified"/>
    <n v="42"/>
    <n v="108.14104761904761"/>
    <n v="4541.924"/>
    <n v="8.08"/>
    <n v="4550.0039999999999"/>
    <n v="5.3265000000000002"/>
    <n v="241.92558186000002"/>
    <s v="Regular Air"/>
    <x v="1"/>
    <s v="Corporate"/>
    <x v="1"/>
    <x v="1"/>
    <s v="Small Box"/>
    <d v="2012-09-06T00:00:00"/>
  </r>
  <r>
    <n v="36135"/>
    <x v="990"/>
    <x v="4"/>
    <s v="Not Specified"/>
    <n v="33"/>
    <n v="30.279575757575756"/>
    <n v="999.226"/>
    <n v="3.3"/>
    <n v="1002.526"/>
    <n v="5.3265000000000002"/>
    <n v="53.223772889999999"/>
    <s v="Regular Air"/>
    <x v="2"/>
    <s v="Consumer"/>
    <x v="1"/>
    <x v="1"/>
    <s v="Small Pack"/>
    <d v="2011-05-31T00:00:00"/>
  </r>
  <r>
    <n v="6304"/>
    <x v="1207"/>
    <x v="8"/>
    <s v="High"/>
    <n v="30"/>
    <n v="6.6370000000000005"/>
    <n v="199.11"/>
    <n v="6.65"/>
    <n v="205.76000000000002"/>
    <n v="3.5455000000000001"/>
    <n v="7.0594450500000008"/>
    <s v="Regular Air"/>
    <x v="5"/>
    <s v="Corporate"/>
    <x v="2"/>
    <x v="5"/>
    <s v="Small Box"/>
    <d v="2011-08-13T00:00:00"/>
  </r>
  <r>
    <n v="4515"/>
    <x v="1118"/>
    <x v="0"/>
    <s v="Critical"/>
    <n v="7"/>
    <n v="126.84857142857143"/>
    <n v="887.94"/>
    <n v="7.11"/>
    <n v="895.05000000000007"/>
    <n v="5.3265000000000002"/>
    <n v="47.296124100000007"/>
    <s v="Regular Air"/>
    <x v="4"/>
    <s v="Consumer"/>
    <x v="1"/>
    <x v="11"/>
    <s v="Medium Box"/>
    <d v="2012-03-17T00:00:00"/>
  </r>
  <r>
    <n v="20519"/>
    <x v="465"/>
    <x v="11"/>
    <s v="High"/>
    <n v="7"/>
    <n v="17.741428571428571"/>
    <n v="124.19"/>
    <n v="11.28"/>
    <n v="135.47"/>
    <n v="5.3265000000000002"/>
    <n v="6.6149803500000006"/>
    <s v="Regular Air"/>
    <x v="3"/>
    <s v="Home Office"/>
    <x v="1"/>
    <x v="11"/>
    <s v="Medium Box"/>
    <d v="2009-04-11T00:00:00"/>
  </r>
  <r>
    <n v="7744"/>
    <x v="320"/>
    <x v="6"/>
    <s v="Low"/>
    <n v="26"/>
    <n v="164.86730769230769"/>
    <n v="4286.55"/>
    <n v="19.989999999999998"/>
    <n v="4306.54"/>
    <n v="3.5455000000000001"/>
    <n v="151.97963025000001"/>
    <s v="Regular Air"/>
    <x v="1"/>
    <s v="Corporate"/>
    <x v="2"/>
    <x v="6"/>
    <s v="Small Box"/>
    <d v="2009-11-17T00:00:00"/>
  </r>
  <r>
    <n v="3328"/>
    <x v="1218"/>
    <x v="6"/>
    <s v="Low"/>
    <n v="12"/>
    <n v="144.70083333333335"/>
    <n v="1736.41"/>
    <n v="80.2"/>
    <n v="1816.6100000000001"/>
    <n v="4.7610000000000001"/>
    <n v="82.670480100000006"/>
    <s v="Delivery Truck"/>
    <x v="3"/>
    <s v="Corporate"/>
    <x v="0"/>
    <x v="9"/>
    <s v="Jumbo Box"/>
    <d v="2012-11-25T00:00:00"/>
  </r>
  <r>
    <n v="13895"/>
    <x v="135"/>
    <x v="6"/>
    <s v="High"/>
    <n v="44"/>
    <n v="13.962272727272728"/>
    <n v="614.34"/>
    <n v="9.3699999999999992"/>
    <n v="623.71"/>
    <n v="3.5455000000000001"/>
    <n v="21.781424700000002"/>
    <s v="Regular Air"/>
    <x v="1"/>
    <s v="Small Business"/>
    <x v="2"/>
    <x v="10"/>
    <s v="Small Box"/>
    <d v="2010-11-20T00:00:00"/>
  </r>
  <r>
    <n v="38274"/>
    <x v="726"/>
    <x v="5"/>
    <s v="High"/>
    <n v="10"/>
    <n v="48.421949999999995"/>
    <n v="484.21949999999998"/>
    <n v="1.25"/>
    <n v="485.46949999999998"/>
    <n v="5.3265000000000002"/>
    <n v="25.791951667500001"/>
    <s v="Express Air"/>
    <x v="1"/>
    <s v="Consumer"/>
    <x v="1"/>
    <x v="1"/>
    <s v="Small Pack"/>
    <d v="2011-06-11T00:00:00"/>
  </r>
  <r>
    <n v="44935"/>
    <x v="388"/>
    <x v="6"/>
    <s v="High"/>
    <n v="37"/>
    <n v="3.3872972972972972"/>
    <n v="125.33"/>
    <n v="0.5"/>
    <n v="125.83"/>
    <n v="3.5455000000000001"/>
    <n v="4.44357515"/>
    <s v="Express Air"/>
    <x v="5"/>
    <s v="Consumer"/>
    <x v="2"/>
    <x v="13"/>
    <s v="Small Box"/>
    <d v="2010-11-18T00:00:00"/>
  </r>
  <r>
    <n v="11335"/>
    <x v="1053"/>
    <x v="7"/>
    <s v="High"/>
    <n v="3"/>
    <n v="4.9466666666666663"/>
    <n v="14.84"/>
    <n v="0.49"/>
    <n v="15.33"/>
    <n v="3.5455000000000001"/>
    <n v="0.52615219999999996"/>
    <s v="Regular Air"/>
    <x v="6"/>
    <s v="Corporate"/>
    <x v="2"/>
    <x v="13"/>
    <s v="Small Box"/>
    <d v="2009-10-22T00:00:00"/>
  </r>
  <r>
    <n v="59905"/>
    <x v="1042"/>
    <x v="11"/>
    <s v="High"/>
    <n v="19"/>
    <n v="8.3810526315789478"/>
    <n v="159.24"/>
    <n v="1.99"/>
    <n v="161.23000000000002"/>
    <n v="5.3265000000000002"/>
    <n v="8.481918600000002"/>
    <s v="Regular Air"/>
    <x v="0"/>
    <s v="Small Business"/>
    <x v="1"/>
    <x v="4"/>
    <s v="Small Pack"/>
    <d v="2012-04-16T00:00:00"/>
  </r>
  <r>
    <n v="7107"/>
    <x v="1050"/>
    <x v="3"/>
    <s v="Not Specified"/>
    <n v="3"/>
    <n v="57.346666666666664"/>
    <n v="172.04"/>
    <n v="11.1"/>
    <n v="183.14"/>
    <n v="4.7610000000000001"/>
    <n v="8.1908244000000003"/>
    <s v="Regular Air"/>
    <x v="8"/>
    <s v="Corporate"/>
    <x v="0"/>
    <x v="0"/>
    <s v="Medium Box"/>
    <d v="2012-01-04T00:00:00"/>
  </r>
  <r>
    <n v="48837"/>
    <x v="437"/>
    <x v="1"/>
    <s v="Not Specified"/>
    <n v="39"/>
    <n v="123.07149999999999"/>
    <n v="4799.7884999999997"/>
    <n v="3.9"/>
    <n v="4803.6884999999993"/>
    <n v="5.3265000000000002"/>
    <n v="255.66073445250001"/>
    <s v="Regular Air"/>
    <x v="8"/>
    <s v="Corporate"/>
    <x v="1"/>
    <x v="1"/>
    <s v="Small Box"/>
    <d v="2011-07-20T00:00:00"/>
  </r>
  <r>
    <n v="41059"/>
    <x v="629"/>
    <x v="10"/>
    <s v="Medium"/>
    <n v="26"/>
    <n v="13.967692307692309"/>
    <n v="363.16"/>
    <n v="7.27"/>
    <n v="370.43"/>
    <n v="3.5455000000000001"/>
    <n v="12.875837800000001"/>
    <s v="Express Air"/>
    <x v="1"/>
    <s v="Corporate"/>
    <x v="2"/>
    <x v="6"/>
    <s v="Small Box"/>
    <d v="2010-09-14T00:00:00"/>
  </r>
  <r>
    <n v="10310"/>
    <x v="1072"/>
    <x v="9"/>
    <s v="Low"/>
    <n v="6"/>
    <n v="154.43083333333334"/>
    <n v="926.58500000000004"/>
    <n v="3.99"/>
    <n v="930.57500000000005"/>
    <n v="5.3265000000000002"/>
    <n v="49.354550025000009"/>
    <s v="Regular Air"/>
    <x v="0"/>
    <s v="Small Business"/>
    <x v="1"/>
    <x v="1"/>
    <s v="Small Box"/>
    <d v="2009-02-12T00:00:00"/>
  </r>
  <r>
    <n v="49223"/>
    <x v="1143"/>
    <x v="7"/>
    <s v="Medium"/>
    <n v="24"/>
    <n v="9.9270833333333339"/>
    <n v="238.25"/>
    <n v="7.28"/>
    <n v="245.53"/>
    <n v="3.5455000000000001"/>
    <n v="8.44715375"/>
    <s v="Regular Air"/>
    <x v="9"/>
    <s v="Corporate"/>
    <x v="2"/>
    <x v="10"/>
    <s v="Small Box"/>
    <d v="2011-10-02T00:00:00"/>
  </r>
  <r>
    <n v="6948"/>
    <x v="991"/>
    <x v="2"/>
    <s v="Not Specified"/>
    <n v="15"/>
    <n v="76.25866666666667"/>
    <n v="1143.8800000000001"/>
    <n v="4"/>
    <n v="1147.8800000000001"/>
    <n v="5.3265000000000002"/>
    <n v="60.928768200000007"/>
    <s v="Regular Air"/>
    <x v="1"/>
    <s v="Corporate"/>
    <x v="1"/>
    <x v="4"/>
    <s v="Small Box"/>
    <d v="2010-12-10T00:00:00"/>
  </r>
  <r>
    <n v="32356"/>
    <x v="1219"/>
    <x v="7"/>
    <s v="Not Specified"/>
    <n v="47"/>
    <n v="111.45089361702128"/>
    <n v="5238.192"/>
    <n v="46.2"/>
    <n v="5284.3919999999998"/>
    <n v="4.7610000000000001"/>
    <n v="249.39032112000001"/>
    <s v="Delivery Truck"/>
    <x v="6"/>
    <s v="Home Office"/>
    <x v="0"/>
    <x v="9"/>
    <s v="Jumbo Box"/>
    <d v="2012-10-12T00:00:00"/>
  </r>
  <r>
    <n v="31590"/>
    <x v="1044"/>
    <x v="5"/>
    <s v="Critical"/>
    <n v="27"/>
    <n v="105.73185185185186"/>
    <n v="2854.76"/>
    <n v="8.64"/>
    <n v="2863.4"/>
    <n v="3.5455000000000001"/>
    <n v="101.21551580000001"/>
    <s v="Regular Air"/>
    <x v="3"/>
    <s v="Corporate"/>
    <x v="2"/>
    <x v="10"/>
    <s v="Small Box"/>
    <d v="2010-06-07T00:00:00"/>
  </r>
  <r>
    <n v="16674"/>
    <x v="113"/>
    <x v="11"/>
    <s v="Low"/>
    <n v="39"/>
    <n v="360.83692307692309"/>
    <n v="14072.64"/>
    <n v="58.92"/>
    <n v="14131.56"/>
    <n v="4.7610000000000001"/>
    <n v="669.99839039999995"/>
    <s v="Delivery Truck"/>
    <x v="9"/>
    <s v="Small Business"/>
    <x v="0"/>
    <x v="3"/>
    <s v="Jumbo Drum"/>
    <d v="2011-05-08T00:00:00"/>
  </r>
  <r>
    <n v="29637"/>
    <x v="693"/>
    <x v="4"/>
    <s v="High"/>
    <n v="34"/>
    <n v="17.593823529411765"/>
    <n v="598.19000000000005"/>
    <n v="8.51"/>
    <n v="606.70000000000005"/>
    <n v="5.3265000000000002"/>
    <n v="31.862590350000005"/>
    <s v="Regular Air"/>
    <x v="3"/>
    <s v="Home Office"/>
    <x v="1"/>
    <x v="11"/>
    <s v="Medium Box"/>
    <d v="2009-05-27T00:00:00"/>
  </r>
  <r>
    <n v="54819"/>
    <x v="606"/>
    <x v="7"/>
    <s v="Low"/>
    <n v="10"/>
    <n v="5.3319999999999999"/>
    <n v="53.32"/>
    <n v="5.71"/>
    <n v="59.03"/>
    <n v="4.7610000000000001"/>
    <n v="2.5385652000000003"/>
    <s v="Regular Air"/>
    <x v="8"/>
    <s v="Small Business"/>
    <x v="0"/>
    <x v="0"/>
    <s v="Medium Box"/>
    <d v="2009-10-15T00:00:00"/>
  </r>
  <r>
    <n v="14693"/>
    <x v="636"/>
    <x v="3"/>
    <s v="Critical"/>
    <n v="38"/>
    <n v="22.311052631578949"/>
    <n v="847.82"/>
    <n v="45"/>
    <n v="892.82"/>
    <n v="3.5455000000000001"/>
    <n v="30.059458100000001"/>
    <s v="Delivery Truck"/>
    <x v="1"/>
    <s v="Corporate"/>
    <x v="2"/>
    <x v="10"/>
    <s v="Jumbo Drum"/>
    <d v="2011-01-11T00:00:00"/>
  </r>
  <r>
    <n v="27974"/>
    <x v="949"/>
    <x v="7"/>
    <s v="High"/>
    <n v="35"/>
    <n v="25.640571428571427"/>
    <n v="897.42"/>
    <n v="5.3"/>
    <n v="902.71999999999991"/>
    <n v="4.7610000000000001"/>
    <n v="42.726166199999994"/>
    <s v="Regular Air"/>
    <x v="1"/>
    <s v="Home Office"/>
    <x v="0"/>
    <x v="3"/>
    <s v="Medium Box"/>
    <d v="2010-10-08T00:00:00"/>
  </r>
  <r>
    <n v="47750"/>
    <x v="1027"/>
    <x v="5"/>
    <s v="Low"/>
    <n v="43"/>
    <n v="25.525581395348834"/>
    <n v="1097.5999999999999"/>
    <n v="8.99"/>
    <n v="1106.5899999999999"/>
    <n v="4.7610000000000001"/>
    <n v="52.256736000000004"/>
    <s v="Regular Air"/>
    <x v="0"/>
    <s v="Corporate"/>
    <x v="0"/>
    <x v="0"/>
    <s v="Small Pack"/>
    <d v="2010-06-20T00:00:00"/>
  </r>
  <r>
    <n v="49862"/>
    <x v="506"/>
    <x v="10"/>
    <s v="Not Specified"/>
    <n v="24"/>
    <n v="3.155416666666667"/>
    <n v="75.73"/>
    <n v="0.5"/>
    <n v="76.23"/>
    <n v="3.5455000000000001"/>
    <n v="2.6850071500000001"/>
    <s v="Regular Air"/>
    <x v="10"/>
    <s v="Small Business"/>
    <x v="2"/>
    <x v="13"/>
    <s v="Small Box"/>
    <d v="2012-09-14T00:00:00"/>
  </r>
  <r>
    <n v="32000"/>
    <x v="945"/>
    <x v="10"/>
    <s v="Low"/>
    <n v="26"/>
    <n v="583.41615384615386"/>
    <n v="15168.82"/>
    <n v="147.12"/>
    <n v="15315.94"/>
    <n v="4.7610000000000001"/>
    <n v="722.18752019999999"/>
    <s v="Delivery Truck"/>
    <x v="1"/>
    <s v="Home Office"/>
    <x v="0"/>
    <x v="9"/>
    <s v="Jumbo Box"/>
    <d v="2012-09-20T00:00:00"/>
  </r>
  <r>
    <n v="26567"/>
    <x v="546"/>
    <x v="10"/>
    <s v="Critical"/>
    <n v="22"/>
    <n v="15.387272727272727"/>
    <n v="338.52"/>
    <n v="8.99"/>
    <n v="347.51"/>
    <n v="4.7610000000000001"/>
    <n v="16.116937199999999"/>
    <s v="Regular Air"/>
    <x v="2"/>
    <s v="Corporate"/>
    <x v="0"/>
    <x v="0"/>
    <s v="Small Pack"/>
    <d v="2009-09-05T00:00:00"/>
  </r>
  <r>
    <n v="6720"/>
    <x v="932"/>
    <x v="10"/>
    <s v="Not Specified"/>
    <n v="31"/>
    <n v="5.3103225806451615"/>
    <n v="164.62"/>
    <n v="5.74"/>
    <n v="170.36"/>
    <n v="3.5455000000000001"/>
    <n v="5.8366021000000003"/>
    <s v="Regular Air"/>
    <x v="10"/>
    <s v="Home Office"/>
    <x v="2"/>
    <x v="6"/>
    <s v="Small Box"/>
    <d v="2010-09-10T00:00:00"/>
  </r>
  <r>
    <n v="23968"/>
    <x v="291"/>
    <x v="0"/>
    <s v="Critical"/>
    <n v="19"/>
    <n v="6.7094736842105265"/>
    <n v="127.48"/>
    <n v="5.84"/>
    <n v="133.32"/>
    <n v="3.5455000000000001"/>
    <n v="4.5198033999999998"/>
    <s v="Regular Air"/>
    <x v="4"/>
    <s v="Corporate"/>
    <x v="2"/>
    <x v="5"/>
    <s v="Small Box"/>
    <d v="2011-03-07T00:00:00"/>
  </r>
  <r>
    <n v="18688"/>
    <x v="304"/>
    <x v="0"/>
    <s v="Not Specified"/>
    <n v="49"/>
    <n v="292.79040816326528"/>
    <n v="14346.73"/>
    <n v="19.989999999999998"/>
    <n v="14366.72"/>
    <n v="3.5455000000000001"/>
    <n v="508.66331214999997"/>
    <s v="Regular Air"/>
    <x v="5"/>
    <s v="Home Office"/>
    <x v="2"/>
    <x v="6"/>
    <s v="Small Box"/>
    <d v="2011-03-07T00:00:00"/>
  </r>
  <r>
    <n v="47686"/>
    <x v="921"/>
    <x v="7"/>
    <s v="Not Specified"/>
    <n v="48"/>
    <n v="3.7427083333333333"/>
    <n v="179.65"/>
    <n v="1.23"/>
    <n v="180.88"/>
    <n v="3.5455000000000001"/>
    <n v="6.3694907499999998"/>
    <s v="Regular Air"/>
    <x v="1"/>
    <s v="Home Office"/>
    <x v="2"/>
    <x v="2"/>
    <s v="Wrap Bag"/>
    <d v="2012-10-13T00:00:00"/>
  </r>
  <r>
    <n v="27780"/>
    <x v="1036"/>
    <x v="7"/>
    <s v="Critical"/>
    <n v="39"/>
    <n v="3.7874358974358975"/>
    <n v="147.71"/>
    <n v="1.32"/>
    <n v="149.03"/>
    <n v="3.5455000000000001"/>
    <n v="5.2370580500000008"/>
    <s v="Regular Air"/>
    <x v="5"/>
    <s v="Small Business"/>
    <x v="2"/>
    <x v="7"/>
    <s v="Wrap Bag"/>
    <d v="2012-10-20T00:00:00"/>
  </r>
  <r>
    <n v="10183"/>
    <x v="1220"/>
    <x v="6"/>
    <s v="Critical"/>
    <n v="48"/>
    <n v="25.208749999999998"/>
    <n v="1210.02"/>
    <n v="14.36"/>
    <n v="1224.3799999999999"/>
    <n v="4.7610000000000001"/>
    <n v="57.609052199999994"/>
    <s v="Delivery Truck"/>
    <x v="1"/>
    <s v="Corporate"/>
    <x v="0"/>
    <x v="3"/>
    <s v="Jumbo Drum"/>
    <d v="2009-11-25T00:00:00"/>
  </r>
  <r>
    <n v="48772"/>
    <x v="46"/>
    <x v="4"/>
    <s v="Medium"/>
    <n v="44"/>
    <n v="72.778409090909093"/>
    <n v="3202.25"/>
    <n v="19.989999999999998"/>
    <n v="3222.24"/>
    <n v="4.7610000000000001"/>
    <n v="152.45912250000001"/>
    <s v="Regular Air"/>
    <x v="8"/>
    <s v="Small Business"/>
    <x v="0"/>
    <x v="0"/>
    <s v="Small Box"/>
    <d v="2009-05-14T00:00:00"/>
  </r>
  <r>
    <n v="54183"/>
    <x v="275"/>
    <x v="11"/>
    <s v="Critical"/>
    <n v="32"/>
    <n v="86.678437500000001"/>
    <n v="2773.71"/>
    <n v="5.5"/>
    <n v="2779.21"/>
    <n v="5.3265000000000002"/>
    <n v="147.74166314999999"/>
    <s v="Express Air"/>
    <x v="1"/>
    <s v="Corporate"/>
    <x v="1"/>
    <x v="4"/>
    <s v="Small Box"/>
    <d v="2012-04-17T00:00:00"/>
  </r>
  <r>
    <n v="29504"/>
    <x v="1068"/>
    <x v="10"/>
    <s v="Not Specified"/>
    <n v="34"/>
    <n v="35.62294117647059"/>
    <n v="1211.18"/>
    <n v="13.26"/>
    <n v="1224.44"/>
    <n v="3.5455000000000001"/>
    <n v="42.942386900000002"/>
    <s v="Regular Air"/>
    <x v="10"/>
    <s v="Small Business"/>
    <x v="2"/>
    <x v="5"/>
    <s v="Small Box"/>
    <d v="2010-09-23T00:00:00"/>
  </r>
  <r>
    <n v="43488"/>
    <x v="1221"/>
    <x v="5"/>
    <s v="Critical"/>
    <n v="46"/>
    <n v="46.004347826086949"/>
    <n v="2116.1999999999998"/>
    <n v="4.5"/>
    <n v="2120.6999999999998"/>
    <n v="3.5455000000000001"/>
    <n v="75.029871"/>
    <s v="Regular Air"/>
    <x v="4"/>
    <s v="Home Office"/>
    <x v="2"/>
    <x v="16"/>
    <s v="Small Box"/>
    <d v="2012-06-19T00:00:00"/>
  </r>
  <r>
    <n v="23333"/>
    <x v="289"/>
    <x v="8"/>
    <s v="Medium"/>
    <n v="16"/>
    <n v="55.430624999999999"/>
    <n v="886.89"/>
    <n v="8.99"/>
    <n v="895.88"/>
    <n v="5.3265000000000002"/>
    <n v="47.240195849999999"/>
    <s v="Regular Air"/>
    <x v="1"/>
    <s v="Home Office"/>
    <x v="1"/>
    <x v="1"/>
    <s v="Small Box"/>
    <d v="2009-08-06T00:00:00"/>
  </r>
  <r>
    <n v="59139"/>
    <x v="780"/>
    <x v="3"/>
    <s v="Critical"/>
    <n v="38"/>
    <n v="4.9865789473684217"/>
    <n v="189.49"/>
    <n v="2.99"/>
    <n v="192.48000000000002"/>
    <n v="3.5455000000000001"/>
    <n v="6.7183679500000002"/>
    <s v="Regular Air"/>
    <x v="5"/>
    <s v="Home Office"/>
    <x v="2"/>
    <x v="6"/>
    <s v="Small Box"/>
    <d v="2011-01-30T00:00:00"/>
  </r>
  <r>
    <n v="52290"/>
    <x v="554"/>
    <x v="4"/>
    <s v="Low"/>
    <n v="7"/>
    <n v="162.00714285714284"/>
    <n v="1134.05"/>
    <n v="19.989999999999998"/>
    <n v="1154.04"/>
    <n v="3.5455000000000001"/>
    <n v="40.207742749999994"/>
    <s v="Regular Air"/>
    <x v="4"/>
    <s v="Small Business"/>
    <x v="2"/>
    <x v="6"/>
    <s v="Small Box"/>
    <d v="2012-05-25T00:00:00"/>
  </r>
  <r>
    <n v="7938"/>
    <x v="1120"/>
    <x v="0"/>
    <s v="Medium"/>
    <n v="34"/>
    <n v="9.842941176470589"/>
    <n v="334.66"/>
    <n v="1.0900000000000001"/>
    <n v="335.75"/>
    <n v="3.5455000000000001"/>
    <n v="11.865370300000002"/>
    <s v="Regular Air"/>
    <x v="12"/>
    <s v="Corporate"/>
    <x v="2"/>
    <x v="2"/>
    <s v="Wrap Bag"/>
    <d v="2010-03-14T00:00:00"/>
  </r>
  <r>
    <n v="34082"/>
    <x v="449"/>
    <x v="7"/>
    <s v="Not Specified"/>
    <n v="35"/>
    <n v="21.837714285714288"/>
    <n v="764.32"/>
    <n v="8.99"/>
    <n v="773.31000000000006"/>
    <n v="3.5455000000000001"/>
    <n v="27.0989656"/>
    <s v="Regular Air"/>
    <x v="1"/>
    <s v="Corporate"/>
    <x v="2"/>
    <x v="2"/>
    <s v="Small Pack"/>
    <d v="2011-10-30T00:00:00"/>
  </r>
  <r>
    <n v="45988"/>
    <x v="924"/>
    <x v="10"/>
    <s v="Critical"/>
    <n v="43"/>
    <n v="89.121860465116271"/>
    <n v="3832.24"/>
    <n v="56.2"/>
    <n v="3888.4399999999996"/>
    <n v="4.7610000000000001"/>
    <n v="182.4529464"/>
    <s v="Express Air"/>
    <x v="9"/>
    <s v="Home Office"/>
    <x v="0"/>
    <x v="0"/>
    <s v="Medium Box"/>
    <d v="2009-09-02T00:00:00"/>
  </r>
  <r>
    <n v="57959"/>
    <x v="763"/>
    <x v="2"/>
    <s v="Medium"/>
    <n v="40"/>
    <n v="5.9965000000000002"/>
    <n v="239.86"/>
    <n v="3.37"/>
    <n v="243.23000000000002"/>
    <n v="3.5455000000000001"/>
    <n v="8.5042363000000005"/>
    <s v="Regular Air"/>
    <x v="0"/>
    <s v="Consumer"/>
    <x v="2"/>
    <x v="14"/>
    <s v="Wrap Bag"/>
    <d v="2011-12-31T00:00:00"/>
  </r>
  <r>
    <n v="9857"/>
    <x v="912"/>
    <x v="4"/>
    <s v="High"/>
    <n v="16"/>
    <n v="147.88624999999999"/>
    <n v="2366.1799999999998"/>
    <n v="19.989999999999998"/>
    <n v="2386.1699999999996"/>
    <n v="3.5455000000000001"/>
    <n v="83.892911900000001"/>
    <s v="Regular Air"/>
    <x v="1"/>
    <s v="Home Office"/>
    <x v="2"/>
    <x v="12"/>
    <s v="Small Box"/>
    <d v="2010-05-13T00:00:00"/>
  </r>
  <r>
    <n v="16450"/>
    <x v="519"/>
    <x v="4"/>
    <s v="Medium"/>
    <n v="12"/>
    <n v="6.125"/>
    <n v="73.5"/>
    <n v="2.5"/>
    <n v="76"/>
    <n v="3.5455000000000001"/>
    <n v="2.6059424999999998"/>
    <s v="Regular Air"/>
    <x v="1"/>
    <s v="Small Business"/>
    <x v="2"/>
    <x v="12"/>
    <s v="Small Box"/>
    <d v="2011-05-15T00:00:00"/>
  </r>
  <r>
    <n v="24740"/>
    <x v="711"/>
    <x v="3"/>
    <s v="Medium"/>
    <n v="11"/>
    <n v="99.224545454545463"/>
    <n v="1091.47"/>
    <n v="39.61"/>
    <n v="1131.08"/>
    <n v="4.7610000000000001"/>
    <n v="51.964886700000008"/>
    <s v="Regular Air"/>
    <x v="4"/>
    <s v="Corporate"/>
    <x v="0"/>
    <x v="0"/>
    <s v="Medium Box"/>
    <d v="2010-01-11T00:00:00"/>
  </r>
  <r>
    <n v="41349"/>
    <x v="925"/>
    <x v="2"/>
    <s v="Critical"/>
    <n v="4"/>
    <n v="21.49"/>
    <n v="85.96"/>
    <n v="8.99"/>
    <n v="94.949999999999989"/>
    <n v="4.7610000000000001"/>
    <n v="4.0925555999999998"/>
    <s v="Express Air"/>
    <x v="0"/>
    <s v="Home Office"/>
    <x v="0"/>
    <x v="0"/>
    <s v="Small Pack"/>
    <d v="2011-12-19T00:00:00"/>
  </r>
  <r>
    <n v="15619"/>
    <x v="865"/>
    <x v="5"/>
    <s v="Low"/>
    <n v="36"/>
    <n v="3.4202777777777778"/>
    <n v="123.13"/>
    <n v="1.35"/>
    <n v="124.47999999999999"/>
    <n v="3.5455000000000001"/>
    <n v="4.3655741499999996"/>
    <s v="Express Air"/>
    <x v="9"/>
    <s v="Corporate"/>
    <x v="2"/>
    <x v="14"/>
    <s v="Wrap Bag"/>
    <d v="2011-07-02T00:00:00"/>
  </r>
  <r>
    <n v="46562"/>
    <x v="1222"/>
    <x v="9"/>
    <s v="Not Specified"/>
    <n v="35"/>
    <n v="154.51142857142855"/>
    <n v="5407.9"/>
    <n v="46.2"/>
    <n v="5454.0999999999995"/>
    <n v="4.7610000000000001"/>
    <n v="257.47011899999995"/>
    <s v="Delivery Truck"/>
    <x v="4"/>
    <s v="Home Office"/>
    <x v="0"/>
    <x v="9"/>
    <s v="Jumbo Box"/>
    <d v="2011-02-14T00:00:00"/>
  </r>
  <r>
    <n v="59232"/>
    <x v="719"/>
    <x v="3"/>
    <s v="High"/>
    <n v="23"/>
    <n v="31.540434782608692"/>
    <n v="725.43"/>
    <n v="5.76"/>
    <n v="731.18999999999994"/>
    <n v="3.5455000000000001"/>
    <n v="25.720120649999998"/>
    <s v="Regular Air"/>
    <x v="6"/>
    <s v="Home Office"/>
    <x v="2"/>
    <x v="5"/>
    <s v="Small Box"/>
    <d v="2009-01-07T00:00:00"/>
  </r>
  <r>
    <n v="56002"/>
    <x v="117"/>
    <x v="1"/>
    <s v="Low"/>
    <n v="9"/>
    <n v="166.43666666666667"/>
    <n v="1497.93"/>
    <n v="19.989999999999998"/>
    <n v="1517.92"/>
    <n v="3.5455000000000001"/>
    <n v="53.109108150000004"/>
    <s v="Regular Air"/>
    <x v="1"/>
    <s v="Corporate"/>
    <x v="2"/>
    <x v="10"/>
    <s v="Small Box"/>
    <d v="2009-07-11T00:00:00"/>
  </r>
  <r>
    <n v="44007"/>
    <x v="990"/>
    <x v="4"/>
    <s v="Medium"/>
    <n v="50"/>
    <n v="5.6361999999999997"/>
    <n v="281.81"/>
    <n v="0.96"/>
    <n v="282.77"/>
    <n v="3.5455000000000001"/>
    <n v="9.99157355"/>
    <s v="Regular Air"/>
    <x v="0"/>
    <s v="Consumer"/>
    <x v="2"/>
    <x v="2"/>
    <s v="Wrap Bag"/>
    <d v="2011-05-30T00:00:00"/>
  </r>
  <r>
    <n v="33029"/>
    <x v="790"/>
    <x v="4"/>
    <s v="High"/>
    <n v="8"/>
    <n v="92.281312499999999"/>
    <n v="738.25049999999999"/>
    <n v="2.5"/>
    <n v="740.75049999999999"/>
    <n v="5.3265000000000002"/>
    <n v="39.322912882499999"/>
    <s v="Regular Air"/>
    <x v="4"/>
    <s v="Consumer"/>
    <x v="1"/>
    <x v="1"/>
    <s v="Small Box"/>
    <d v="2012-06-01T00:00:00"/>
  </r>
  <r>
    <n v="44549"/>
    <x v="1183"/>
    <x v="3"/>
    <s v="Medium"/>
    <n v="5"/>
    <n v="2.25"/>
    <n v="11.25"/>
    <n v="1.49"/>
    <n v="12.74"/>
    <n v="3.5455000000000001"/>
    <n v="0.39886875000000005"/>
    <s v="Regular Air"/>
    <x v="0"/>
    <s v="Small Business"/>
    <x v="2"/>
    <x v="6"/>
    <s v="Small Box"/>
    <d v="2012-01-23T00:00:00"/>
  </r>
  <r>
    <n v="57570"/>
    <x v="1223"/>
    <x v="10"/>
    <s v="High"/>
    <n v="15"/>
    <n v="45.015333333333338"/>
    <n v="675.23"/>
    <n v="7.23"/>
    <n v="682.46"/>
    <n v="3.5455000000000001"/>
    <n v="23.940279650000001"/>
    <s v="Regular Air"/>
    <x v="1"/>
    <s v="Corporate"/>
    <x v="2"/>
    <x v="5"/>
    <s v="Small Box"/>
    <d v="2012-09-30T00:00:00"/>
  </r>
  <r>
    <n v="34241"/>
    <x v="1224"/>
    <x v="7"/>
    <s v="Low"/>
    <n v="4"/>
    <n v="51.887500000000003"/>
    <n v="207.55"/>
    <n v="2.5"/>
    <n v="210.05"/>
    <n v="3.5455000000000001"/>
    <n v="7.3586852500000006"/>
    <s v="Regular Air"/>
    <x v="0"/>
    <s v="Home Office"/>
    <x v="2"/>
    <x v="12"/>
    <s v="Small Box"/>
    <d v="2012-10-08T00:00:00"/>
  </r>
  <r>
    <n v="27974"/>
    <x v="949"/>
    <x v="7"/>
    <s v="High"/>
    <n v="27"/>
    <n v="11.334074074074074"/>
    <n v="306.02"/>
    <n v="6.2"/>
    <n v="312.21999999999997"/>
    <n v="4.7610000000000001"/>
    <n v="14.5696122"/>
    <s v="Regular Air"/>
    <x v="1"/>
    <s v="Home Office"/>
    <x v="0"/>
    <x v="0"/>
    <s v="Wrap Bag"/>
    <d v="2010-10-08T00:00:00"/>
  </r>
  <r>
    <n v="31872"/>
    <x v="1141"/>
    <x v="10"/>
    <s v="Low"/>
    <n v="30"/>
    <n v="148.42166666666665"/>
    <n v="4452.6499999999996"/>
    <n v="60"/>
    <n v="4512.6499999999996"/>
    <n v="4.7610000000000001"/>
    <n v="211.99066649999997"/>
    <s v="Delivery Truck"/>
    <x v="0"/>
    <s v="Home Office"/>
    <x v="0"/>
    <x v="9"/>
    <s v="Jumbo Drum"/>
    <d v="2010-09-10T00:00:00"/>
  </r>
  <r>
    <n v="44516"/>
    <x v="323"/>
    <x v="5"/>
    <s v="Critical"/>
    <n v="17"/>
    <n v="3.4094117647058826"/>
    <n v="57.96"/>
    <n v="3.97"/>
    <n v="61.93"/>
    <n v="3.5455000000000001"/>
    <n v="2.0549718000000001"/>
    <s v="Regular Air"/>
    <x v="5"/>
    <s v="Small Business"/>
    <x v="2"/>
    <x v="2"/>
    <s v="Wrap Bag"/>
    <d v="2011-06-29T00:00:00"/>
  </r>
  <r>
    <n v="51205"/>
    <x v="550"/>
    <x v="2"/>
    <s v="High"/>
    <n v="17"/>
    <n v="13.706470588235293"/>
    <n v="233.01"/>
    <n v="1.49"/>
    <n v="234.5"/>
    <n v="3.5455000000000001"/>
    <n v="8.2613695499999995"/>
    <s v="Express Air"/>
    <x v="1"/>
    <s v="Home Office"/>
    <x v="2"/>
    <x v="6"/>
    <s v="Small Box"/>
    <d v="2012-12-11T00:00:00"/>
  </r>
  <r>
    <n v="53762"/>
    <x v="115"/>
    <x v="5"/>
    <s v="Critical"/>
    <n v="28"/>
    <n v="4.862857142857143"/>
    <n v="136.16"/>
    <n v="0.49"/>
    <n v="136.65"/>
    <n v="3.5455000000000001"/>
    <n v="4.8275528000000003"/>
    <s v="Regular Air"/>
    <x v="0"/>
    <s v="Consumer"/>
    <x v="2"/>
    <x v="13"/>
    <s v="Small Box"/>
    <d v="2012-06-02T00:00:00"/>
  </r>
  <r>
    <n v="2211"/>
    <x v="332"/>
    <x v="5"/>
    <s v="High"/>
    <n v="14"/>
    <n v="6.8492857142857142"/>
    <n v="95.89"/>
    <n v="7.15"/>
    <n v="103.04"/>
    <n v="3.5455000000000001"/>
    <n v="3.3997799500000001"/>
    <s v="Regular Air"/>
    <x v="4"/>
    <s v="Home Office"/>
    <x v="2"/>
    <x v="5"/>
    <s v="Small Box"/>
    <d v="2009-07-01T00:00:00"/>
  </r>
  <r>
    <n v="3361"/>
    <x v="330"/>
    <x v="8"/>
    <s v="Not Specified"/>
    <n v="23"/>
    <n v="5.8113043478260868"/>
    <n v="133.66"/>
    <n v="2.27"/>
    <n v="135.93"/>
    <n v="3.5455000000000001"/>
    <n v="4.7389152999999995"/>
    <s v="Regular Air"/>
    <x v="9"/>
    <s v="Corporate"/>
    <x v="2"/>
    <x v="2"/>
    <s v="Wrap Bag"/>
    <d v="2012-08-23T00:00:00"/>
  </r>
  <r>
    <n v="23719"/>
    <x v="219"/>
    <x v="1"/>
    <s v="Critical"/>
    <n v="17"/>
    <n v="7.22"/>
    <n v="122.74"/>
    <n v="5.47"/>
    <n v="128.21"/>
    <n v="3.5455000000000001"/>
    <n v="4.3517466999999996"/>
    <s v="Regular Air"/>
    <x v="3"/>
    <s v="Consumer"/>
    <x v="2"/>
    <x v="5"/>
    <s v="Small Box"/>
    <d v="2010-07-27T00:00:00"/>
  </r>
  <r>
    <n v="25828"/>
    <x v="1013"/>
    <x v="6"/>
    <s v="Not Specified"/>
    <n v="29"/>
    <n v="5.6220689655172409"/>
    <n v="163.04"/>
    <n v="1"/>
    <n v="164.04"/>
    <n v="3.5455000000000001"/>
    <n v="5.7805831999999997"/>
    <s v="Regular Air"/>
    <x v="6"/>
    <s v="Small Business"/>
    <x v="2"/>
    <x v="2"/>
    <s v="Wrap Bag"/>
    <d v="2010-11-24T00:00:00"/>
  </r>
  <r>
    <n v="48198"/>
    <x v="92"/>
    <x v="6"/>
    <s v="Critical"/>
    <n v="45"/>
    <n v="59.617777777777782"/>
    <n v="2682.8"/>
    <n v="3.5"/>
    <n v="2686.3"/>
    <n v="3.5455000000000001"/>
    <n v="95.118674000000013"/>
    <s v="Regular Air"/>
    <x v="1"/>
    <s v="Home Office"/>
    <x v="2"/>
    <x v="16"/>
    <s v="Small Box"/>
    <d v="2009-11-22T00:00:00"/>
  </r>
  <r>
    <n v="44487"/>
    <x v="246"/>
    <x v="10"/>
    <s v="Critical"/>
    <n v="4"/>
    <n v="7.0374999999999996"/>
    <n v="28.15"/>
    <n v="5.29"/>
    <n v="33.44"/>
    <n v="4.7610000000000001"/>
    <n v="1.3402215000000002"/>
    <s v="Regular Air"/>
    <x v="4"/>
    <s v="Corporate"/>
    <x v="0"/>
    <x v="0"/>
    <s v="Small Box"/>
    <d v="2009-09-12T00:00:00"/>
  </r>
  <r>
    <n v="5382"/>
    <x v="207"/>
    <x v="3"/>
    <s v="Low"/>
    <n v="30"/>
    <n v="8.6706666666666674"/>
    <n v="260.12"/>
    <n v="4.1900000000000004"/>
    <n v="264.31"/>
    <n v="4.7610000000000001"/>
    <n v="12.384313200000001"/>
    <s v="Regular Air"/>
    <x v="4"/>
    <s v="Consumer"/>
    <x v="0"/>
    <x v="0"/>
    <s v="Small Pack"/>
    <d v="2012-01-19T00:00:00"/>
  </r>
  <r>
    <n v="52416"/>
    <x v="939"/>
    <x v="3"/>
    <s v="Not Specified"/>
    <n v="40"/>
    <n v="228.541"/>
    <n v="9141.64"/>
    <n v="69.64"/>
    <n v="9211.2799999999988"/>
    <n v="4.7610000000000001"/>
    <n v="435.23348039999996"/>
    <s v="Delivery Truck"/>
    <x v="1"/>
    <s v="Corporate"/>
    <x v="0"/>
    <x v="9"/>
    <s v="Jumbo Box"/>
    <d v="2009-02-01T00:00:00"/>
  </r>
  <r>
    <n v="33794"/>
    <x v="1180"/>
    <x v="9"/>
    <s v="Critical"/>
    <n v="18"/>
    <n v="5.153888888888889"/>
    <n v="92.77"/>
    <n v="3.05"/>
    <n v="95.82"/>
    <n v="4.7610000000000001"/>
    <n v="4.4167797000000002"/>
    <s v="Regular Air"/>
    <x v="8"/>
    <s v="Small Business"/>
    <x v="0"/>
    <x v="0"/>
    <s v="Small Pack"/>
    <d v="2011-02-24T00:00:00"/>
  </r>
  <r>
    <n v="45635"/>
    <x v="1225"/>
    <x v="11"/>
    <s v="Low"/>
    <n v="50"/>
    <n v="40.373600000000003"/>
    <n v="2018.68"/>
    <n v="1.99"/>
    <n v="2020.67"/>
    <n v="5.3265000000000002"/>
    <n v="107.5249902"/>
    <s v="Regular Air"/>
    <x v="1"/>
    <s v="Corporate"/>
    <x v="1"/>
    <x v="4"/>
    <s v="Small Pack"/>
    <d v="2012-04-16T00:00:00"/>
  </r>
  <r>
    <n v="24801"/>
    <x v="107"/>
    <x v="6"/>
    <s v="High"/>
    <n v="10"/>
    <n v="102.4165"/>
    <n v="1024.165"/>
    <n v="5.99"/>
    <n v="1030.155"/>
    <n v="5.3265000000000002"/>
    <n v="54.552148724999995"/>
    <s v="Regular Air"/>
    <x v="5"/>
    <s v="Home Office"/>
    <x v="1"/>
    <x v="1"/>
    <s v="Small Box"/>
    <d v="2012-11-16T00:00:00"/>
  </r>
  <r>
    <n v="14402"/>
    <x v="1030"/>
    <x v="7"/>
    <s v="Medium"/>
    <n v="1"/>
    <n v="184.46"/>
    <n v="184.46"/>
    <n v="30"/>
    <n v="214.46"/>
    <n v="4.7610000000000001"/>
    <n v="8.7821406"/>
    <s v="Delivery Truck"/>
    <x v="1"/>
    <s v="Small Business"/>
    <x v="0"/>
    <x v="3"/>
    <s v="Jumbo Drum"/>
    <d v="2010-10-16T00:00:00"/>
  </r>
  <r>
    <n v="27746"/>
    <x v="674"/>
    <x v="2"/>
    <s v="Critical"/>
    <n v="3"/>
    <n v="513.59"/>
    <n v="1540.77"/>
    <n v="24.49"/>
    <n v="1565.26"/>
    <n v="5.3265000000000002"/>
    <n v="82.06911405000001"/>
    <s v="Regular Air"/>
    <x v="1"/>
    <s v="Consumer"/>
    <x v="1"/>
    <x v="8"/>
    <s v="Large Box"/>
    <d v="2010-12-04T00:00:00"/>
  </r>
  <r>
    <n v="11362"/>
    <x v="1226"/>
    <x v="10"/>
    <s v="Low"/>
    <n v="32"/>
    <n v="101.4290625"/>
    <n v="3245.73"/>
    <n v="13.99"/>
    <n v="3259.72"/>
    <n v="4.7610000000000001"/>
    <n v="154.5292053"/>
    <s v="Regular Air"/>
    <x v="7"/>
    <s v="Corporate"/>
    <x v="0"/>
    <x v="0"/>
    <s v="Medium Box"/>
    <d v="2012-09-12T00:00:00"/>
  </r>
  <r>
    <n v="40164"/>
    <x v="1227"/>
    <x v="11"/>
    <s v="Not Specified"/>
    <n v="8"/>
    <n v="23.008749999999999"/>
    <n v="184.07"/>
    <n v="7.58"/>
    <n v="191.65"/>
    <n v="4.7610000000000001"/>
    <n v="8.7635726999999992"/>
    <s v="Regular Air"/>
    <x v="0"/>
    <s v="Corporate"/>
    <x v="0"/>
    <x v="0"/>
    <s v="Small Box"/>
    <d v="2010-04-12T00:00:00"/>
  </r>
  <r>
    <n v="46119"/>
    <x v="310"/>
    <x v="9"/>
    <s v="Critical"/>
    <n v="23"/>
    <n v="4.0456521739130435"/>
    <n v="93.05"/>
    <n v="1.49"/>
    <n v="94.539999999999992"/>
    <n v="3.5455000000000001"/>
    <n v="3.29908775"/>
    <s v="Regular Air"/>
    <x v="7"/>
    <s v="Consumer"/>
    <x v="2"/>
    <x v="6"/>
    <s v="Small Box"/>
    <d v="2009-02-17T00:00:00"/>
  </r>
  <r>
    <n v="58914"/>
    <x v="877"/>
    <x v="11"/>
    <s v="Low"/>
    <n v="46"/>
    <n v="2.172608695652174"/>
    <n v="99.94"/>
    <n v="1.99"/>
    <n v="101.92999999999999"/>
    <n v="5.3265000000000002"/>
    <n v="5.3233041000000005"/>
    <s v="Regular Air"/>
    <x v="5"/>
    <s v="Home Office"/>
    <x v="1"/>
    <x v="4"/>
    <s v="Small Pack"/>
    <d v="2009-04-11T00:00:00"/>
  </r>
  <r>
    <n v="16036"/>
    <x v="83"/>
    <x v="3"/>
    <s v="Medium"/>
    <n v="10"/>
    <n v="131.94210000000001"/>
    <n v="1319.421"/>
    <n v="8.08"/>
    <n v="1327.501"/>
    <n v="5.3265000000000002"/>
    <n v="70.278959565000008"/>
    <s v="Regular Air"/>
    <x v="4"/>
    <s v="Corporate"/>
    <x v="1"/>
    <x v="1"/>
    <s v="Small Box"/>
    <d v="2012-01-06T00:00:00"/>
  </r>
  <r>
    <n v="14497"/>
    <x v="558"/>
    <x v="4"/>
    <s v="Medium"/>
    <n v="34"/>
    <n v="6.2949999999999999"/>
    <n v="214.03"/>
    <n v="7.96"/>
    <n v="221.99"/>
    <n v="3.5455000000000001"/>
    <n v="7.5884336500000007"/>
    <s v="Regular Air"/>
    <x v="5"/>
    <s v="Small Business"/>
    <x v="2"/>
    <x v="5"/>
    <s v="Small Box"/>
    <d v="2012-05-23T00:00:00"/>
  </r>
  <r>
    <n v="50370"/>
    <x v="305"/>
    <x v="6"/>
    <s v="Critical"/>
    <n v="25"/>
    <n v="4.8819999999999997"/>
    <n v="122.05"/>
    <n v="5.41"/>
    <n v="127.46"/>
    <n v="3.5455000000000001"/>
    <n v="4.3272827500000002"/>
    <s v="Express Air"/>
    <x v="8"/>
    <s v="Corporate"/>
    <x v="2"/>
    <x v="6"/>
    <s v="Small Box"/>
    <d v="2012-11-07T00:00:00"/>
  </r>
  <r>
    <n v="44199"/>
    <x v="702"/>
    <x v="0"/>
    <s v="Low"/>
    <n v="12"/>
    <n v="4.2241666666666662"/>
    <n v="50.69"/>
    <n v="2"/>
    <n v="52.69"/>
    <n v="3.5455000000000001"/>
    <n v="1.7972139499999999"/>
    <s v="Regular Air"/>
    <x v="0"/>
    <s v="Home Office"/>
    <x v="2"/>
    <x v="14"/>
    <s v="Wrap Bag"/>
    <d v="2012-03-08T00:00:00"/>
  </r>
  <r>
    <n v="56550"/>
    <x v="1184"/>
    <x v="11"/>
    <s v="Not Specified"/>
    <n v="33"/>
    <n v="19.629393939393939"/>
    <n v="647.77"/>
    <n v="5.77"/>
    <n v="653.54"/>
    <n v="3.5455000000000001"/>
    <n v="22.966685349999999"/>
    <s v="Regular Air"/>
    <x v="1"/>
    <s v="Home Office"/>
    <x v="2"/>
    <x v="5"/>
    <s v="Small Box"/>
    <d v="2011-04-11T00:00:00"/>
  </r>
  <r>
    <n v="29795"/>
    <x v="1164"/>
    <x v="6"/>
    <s v="High"/>
    <n v="49"/>
    <n v="394.39183673469387"/>
    <n v="19325.2"/>
    <n v="19.989999999999998"/>
    <n v="19345.190000000002"/>
    <n v="3.5455000000000001"/>
    <n v="685.17496600000004"/>
    <s v="Regular Air"/>
    <x v="2"/>
    <s v="Small Business"/>
    <x v="2"/>
    <x v="6"/>
    <s v="Small Box"/>
    <d v="2011-11-26T00:00:00"/>
  </r>
  <r>
    <n v="54342"/>
    <x v="1228"/>
    <x v="5"/>
    <s v="Low"/>
    <n v="35"/>
    <n v="98.26828571428571"/>
    <n v="3439.39"/>
    <n v="7.18"/>
    <n v="3446.5699999999997"/>
    <n v="5.3265000000000002"/>
    <n v="183.19910834999999"/>
    <s v="Express Air"/>
    <x v="5"/>
    <s v="Consumer"/>
    <x v="1"/>
    <x v="4"/>
    <s v="Small Box"/>
    <d v="2009-06-08T00:00:00"/>
  </r>
  <r>
    <n v="2817"/>
    <x v="923"/>
    <x v="11"/>
    <s v="Medium"/>
    <n v="14"/>
    <n v="273.58142857142855"/>
    <n v="3830.14"/>
    <n v="7.18"/>
    <n v="3837.3199999999997"/>
    <n v="5.3265000000000002"/>
    <n v="204.01240710000002"/>
    <s v="Regular Air"/>
    <x v="6"/>
    <s v="Home Office"/>
    <x v="1"/>
    <x v="4"/>
    <s v="Small Box"/>
    <d v="2009-04-19T00:00:00"/>
  </r>
  <r>
    <n v="22849"/>
    <x v="471"/>
    <x v="9"/>
    <s v="Not Specified"/>
    <n v="27"/>
    <n v="7.3381481481481483"/>
    <n v="198.13"/>
    <n v="9.69"/>
    <n v="207.82"/>
    <n v="3.5455000000000001"/>
    <n v="7.02469915"/>
    <s v="Regular Air"/>
    <x v="1"/>
    <s v="Corporate"/>
    <x v="2"/>
    <x v="10"/>
    <s v="Small Box"/>
    <d v="2011-02-16T00:00:00"/>
  </r>
  <r>
    <n v="32"/>
    <x v="212"/>
    <x v="1"/>
    <s v="High"/>
    <n v="23"/>
    <n v="6.9666739130434783"/>
    <n v="160.23349999999999"/>
    <n v="5.03"/>
    <n v="165.26349999999999"/>
    <n v="5.3265000000000002"/>
    <n v="8.5348373775000006"/>
    <s v="Regular Air"/>
    <x v="5"/>
    <s v="Corporate"/>
    <x v="1"/>
    <x v="1"/>
    <s v="Medium Box"/>
    <d v="2011-07-17T00:00:00"/>
  </r>
  <r>
    <n v="47876"/>
    <x v="1156"/>
    <x v="2"/>
    <s v="High"/>
    <n v="8"/>
    <n v="45.652500000000003"/>
    <n v="365.22"/>
    <n v="5.0999999999999996"/>
    <n v="370.32000000000005"/>
    <n v="3.5455000000000001"/>
    <n v="12.9488751"/>
    <s v="Regular Air"/>
    <x v="7"/>
    <s v="Small Business"/>
    <x v="2"/>
    <x v="16"/>
    <s v="Medium Box"/>
    <d v="2009-12-27T00:00:00"/>
  </r>
  <r>
    <n v="13762"/>
    <x v="821"/>
    <x v="5"/>
    <s v="Medium"/>
    <n v="8"/>
    <n v="6.875"/>
    <n v="55"/>
    <n v="5.36"/>
    <n v="60.36"/>
    <n v="3.5455000000000001"/>
    <n v="1.9500249999999999"/>
    <s v="Regular Air"/>
    <x v="8"/>
    <s v="Corporate"/>
    <x v="2"/>
    <x v="6"/>
    <s v="Small Box"/>
    <d v="2010-06-24T00:00:00"/>
  </r>
  <r>
    <n v="32230"/>
    <x v="751"/>
    <x v="8"/>
    <s v="High"/>
    <n v="46"/>
    <n v="38.125"/>
    <n v="1753.75"/>
    <n v="9.1999999999999993"/>
    <n v="1762.95"/>
    <n v="4.7610000000000001"/>
    <n v="83.4960375"/>
    <s v="Regular Air"/>
    <x v="1"/>
    <s v="Consumer"/>
    <x v="0"/>
    <x v="0"/>
    <s v="Wrap Bag"/>
    <d v="2012-08-20T00:00:00"/>
  </r>
  <r>
    <n v="27778"/>
    <x v="1229"/>
    <x v="10"/>
    <s v="Critical"/>
    <n v="1"/>
    <n v="232.67"/>
    <n v="232.67"/>
    <n v="15.01"/>
    <n v="247.67999999999998"/>
    <n v="3.5455000000000001"/>
    <n v="8.2493148499999993"/>
    <s v="Regular Air"/>
    <x v="2"/>
    <s v="Corporate"/>
    <x v="2"/>
    <x v="6"/>
    <s v="Small Box"/>
    <d v="2011-09-04T00:00:00"/>
  </r>
  <r>
    <n v="51557"/>
    <x v="942"/>
    <x v="7"/>
    <s v="High"/>
    <n v="36"/>
    <n v="48.585277777777776"/>
    <n v="1749.07"/>
    <n v="5.79"/>
    <n v="1754.86"/>
    <n v="3.5455000000000001"/>
    <n v="62.013276850000004"/>
    <s v="Regular Air"/>
    <x v="5"/>
    <s v="Corporate"/>
    <x v="2"/>
    <x v="5"/>
    <s v="Small Box"/>
    <d v="2011-11-02T00:00:00"/>
  </r>
  <r>
    <n v="19457"/>
    <x v="902"/>
    <x v="1"/>
    <s v="High"/>
    <n v="34"/>
    <n v="5.9850000000000003"/>
    <n v="203.49"/>
    <n v="0.5"/>
    <n v="203.99"/>
    <n v="3.5455000000000001"/>
    <n v="7.21473795"/>
    <s v="Regular Air"/>
    <x v="5"/>
    <s v="Corporate"/>
    <x v="2"/>
    <x v="13"/>
    <s v="Small Box"/>
    <d v="2009-07-13T00:00:00"/>
  </r>
  <r>
    <n v="56002"/>
    <x v="117"/>
    <x v="1"/>
    <s v="Low"/>
    <n v="14"/>
    <n v="275.54000000000002"/>
    <n v="3857.56"/>
    <n v="69"/>
    <n v="3926.56"/>
    <n v="4.7610000000000001"/>
    <n v="183.6584316"/>
    <s v="Regular Air"/>
    <x v="1"/>
    <s v="Corporate"/>
    <x v="0"/>
    <x v="9"/>
    <s v="Large Box"/>
    <d v="2009-07-06T00:00:00"/>
  </r>
  <r>
    <n v="7297"/>
    <x v="1157"/>
    <x v="10"/>
    <s v="High"/>
    <n v="26"/>
    <n v="36.036538461538463"/>
    <n v="936.95"/>
    <n v="19.989999999999998"/>
    <n v="956.94"/>
    <n v="4.7610000000000001"/>
    <n v="44.608189500000009"/>
    <s v="Regular Air"/>
    <x v="1"/>
    <s v="Small Business"/>
    <x v="0"/>
    <x v="0"/>
    <s v="Small Box"/>
    <d v="2009-09-15T00:00:00"/>
  </r>
  <r>
    <n v="57921"/>
    <x v="889"/>
    <x v="8"/>
    <s v="Medium"/>
    <n v="7"/>
    <n v="21.150000000000002"/>
    <n v="148.05000000000001"/>
    <n v="8.99"/>
    <n v="157.04000000000002"/>
    <n v="3.5455000000000001"/>
    <n v="5.2491127500000001"/>
    <s v="Regular Air"/>
    <x v="8"/>
    <s v="Consumer"/>
    <x v="2"/>
    <x v="2"/>
    <s v="Small Pack"/>
    <d v="2010-08-20T00:00:00"/>
  </r>
  <r>
    <n v="4512"/>
    <x v="1230"/>
    <x v="7"/>
    <s v="Low"/>
    <n v="43"/>
    <n v="141.32813953488372"/>
    <n v="6077.11"/>
    <n v="43.75"/>
    <n v="6120.86"/>
    <n v="4.7610000000000001"/>
    <n v="289.33120709999997"/>
    <s v="Delivery Truck"/>
    <x v="1"/>
    <s v="Home Office"/>
    <x v="0"/>
    <x v="9"/>
    <s v="Jumbo Box"/>
    <d v="2011-10-29T00:00:00"/>
  </r>
  <r>
    <n v="1345"/>
    <x v="627"/>
    <x v="7"/>
    <s v="Low"/>
    <n v="24"/>
    <n v="101.82708333333333"/>
    <n v="2443.85"/>
    <n v="35.840000000000003"/>
    <n v="2479.69"/>
    <n v="4.7610000000000001"/>
    <n v="116.3516985"/>
    <s v="Delivery Truck"/>
    <x v="1"/>
    <s v="Corporate"/>
    <x v="0"/>
    <x v="15"/>
    <s v="Jumbo Box"/>
    <d v="2012-10-31T00:00:00"/>
  </r>
  <r>
    <n v="42342"/>
    <x v="546"/>
    <x v="10"/>
    <s v="Not Specified"/>
    <n v="43"/>
    <n v="220.96799999999999"/>
    <n v="9501.6239999999998"/>
    <n v="61.76"/>
    <n v="9563.384"/>
    <n v="4.7610000000000001"/>
    <n v="452.37231864"/>
    <s v="Delivery Truck"/>
    <x v="6"/>
    <s v="Corporate"/>
    <x v="0"/>
    <x v="9"/>
    <s v="Jumbo Box"/>
    <d v="2009-09-06T00:00:00"/>
  </r>
  <r>
    <n v="16771"/>
    <x v="432"/>
    <x v="10"/>
    <s v="High"/>
    <n v="42"/>
    <n v="41.35857142857143"/>
    <n v="1737.06"/>
    <n v="9.1999999999999993"/>
    <n v="1746.26"/>
    <n v="4.7610000000000001"/>
    <n v="82.701426599999991"/>
    <s v="Regular Air"/>
    <x v="1"/>
    <s v="Corporate"/>
    <x v="0"/>
    <x v="0"/>
    <s v="Wrap Bag"/>
    <d v="2009-09-30T00:00:00"/>
  </r>
  <r>
    <n v="36455"/>
    <x v="1231"/>
    <x v="9"/>
    <s v="High"/>
    <n v="48"/>
    <n v="38.295625000000001"/>
    <n v="1838.19"/>
    <n v="1.99"/>
    <n v="1840.18"/>
    <n v="5.3265000000000002"/>
    <n v="97.911190350000012"/>
    <s v="Regular Air"/>
    <x v="5"/>
    <s v="Consumer"/>
    <x v="1"/>
    <x v="4"/>
    <s v="Small Pack"/>
    <d v="2009-02-21T00:00:00"/>
  </r>
  <r>
    <n v="42949"/>
    <x v="386"/>
    <x v="4"/>
    <s v="Not Specified"/>
    <n v="40"/>
    <n v="5.0527500000000005"/>
    <n v="202.11"/>
    <n v="3.39"/>
    <n v="205.5"/>
    <n v="3.5455000000000001"/>
    <n v="7.165810050000001"/>
    <s v="Regular Air"/>
    <x v="5"/>
    <s v="Small Business"/>
    <x v="2"/>
    <x v="14"/>
    <s v="Wrap Bag"/>
    <d v="2009-05-22T00:00:00"/>
  </r>
  <r>
    <n v="21639"/>
    <x v="1049"/>
    <x v="9"/>
    <s v="Not Specified"/>
    <n v="23"/>
    <n v="6.9126086956521746"/>
    <n v="158.99"/>
    <n v="9.69"/>
    <n v="168.68"/>
    <n v="3.5455000000000001"/>
    <n v="5.6369904500000008"/>
    <s v="Regular Air"/>
    <x v="3"/>
    <s v="Home Office"/>
    <x v="2"/>
    <x v="10"/>
    <s v="Small Box"/>
    <d v="2011-02-02T00:00:00"/>
  </r>
  <r>
    <n v="57253"/>
    <x v="719"/>
    <x v="3"/>
    <s v="Critical"/>
    <n v="25"/>
    <n v="110.00427999999999"/>
    <n v="2750.107"/>
    <n v="5.26"/>
    <n v="2755.3670000000002"/>
    <n v="5.3265000000000002"/>
    <n v="146.48444935500001"/>
    <s v="Regular Air"/>
    <x v="1"/>
    <s v="Consumer"/>
    <x v="1"/>
    <x v="1"/>
    <s v="Small Box"/>
    <d v="2009-01-05T00:00:00"/>
  </r>
  <r>
    <n v="27491"/>
    <x v="877"/>
    <x v="11"/>
    <s v="Not Specified"/>
    <n v="2"/>
    <n v="37.615000000000002"/>
    <n v="75.23"/>
    <n v="7.73"/>
    <n v="82.960000000000008"/>
    <n v="3.5455000000000001"/>
    <n v="2.6672796500000002"/>
    <s v="Regular Air"/>
    <x v="6"/>
    <s v="Corporate"/>
    <x v="2"/>
    <x v="2"/>
    <s v="Small Box"/>
    <d v="2009-04-11T00:00:00"/>
  </r>
  <r>
    <n v="41571"/>
    <x v="1055"/>
    <x v="5"/>
    <s v="Low"/>
    <n v="42"/>
    <n v="21.573095238095238"/>
    <n v="906.07"/>
    <n v="8.99"/>
    <n v="915.06000000000006"/>
    <n v="3.5455000000000001"/>
    <n v="32.124711850000004"/>
    <s v="Regular Air"/>
    <x v="1"/>
    <s v="Corporate"/>
    <x v="2"/>
    <x v="2"/>
    <s v="Small Pack"/>
    <d v="2011-06-15T00:00:00"/>
  </r>
  <r>
    <n v="55300"/>
    <x v="202"/>
    <x v="9"/>
    <s v="High"/>
    <n v="48"/>
    <n v="3.76"/>
    <n v="180.48"/>
    <n v="0.5"/>
    <n v="180.98"/>
    <n v="3.5455000000000001"/>
    <n v="6.3989184000000003"/>
    <s v="Regular Air"/>
    <x v="1"/>
    <s v="Consumer"/>
    <x v="2"/>
    <x v="13"/>
    <s v="Small Box"/>
    <d v="2009-02-21T00:00:00"/>
  </r>
  <r>
    <n v="16548"/>
    <x v="334"/>
    <x v="9"/>
    <s v="Not Specified"/>
    <n v="22"/>
    <n v="3.4177272727272725"/>
    <n v="75.19"/>
    <n v="3.97"/>
    <n v="79.16"/>
    <n v="4.7610000000000001"/>
    <n v="3.5797958999999997"/>
    <s v="Regular Air"/>
    <x v="1"/>
    <s v="Consumer"/>
    <x v="0"/>
    <x v="0"/>
    <s v="Large Box"/>
    <d v="2012-02-07T00:00:00"/>
  </r>
  <r>
    <n v="31106"/>
    <x v="601"/>
    <x v="9"/>
    <s v="Low"/>
    <n v="7"/>
    <n v="26.761428571428574"/>
    <n v="187.33"/>
    <n v="9.8699999999999992"/>
    <n v="197.20000000000002"/>
    <n v="4.7610000000000001"/>
    <n v="8.9187813000000009"/>
    <s v="Regular Air"/>
    <x v="6"/>
    <s v="Corporate"/>
    <x v="0"/>
    <x v="0"/>
    <s v="Small Box"/>
    <d v="2012-02-21T00:00:00"/>
  </r>
  <r>
    <n v="13986"/>
    <x v="753"/>
    <x v="7"/>
    <s v="High"/>
    <n v="46"/>
    <n v="41.430217391304346"/>
    <n v="1905.79"/>
    <n v="1.99"/>
    <n v="1907.78"/>
    <n v="5.3265000000000002"/>
    <n v="101.51190435000001"/>
    <s v="Regular Air"/>
    <x v="0"/>
    <s v="Consumer"/>
    <x v="1"/>
    <x v="4"/>
    <s v="Small Pack"/>
    <d v="2011-10-14T00:00:00"/>
  </r>
  <r>
    <n v="3271"/>
    <x v="85"/>
    <x v="2"/>
    <s v="Critical"/>
    <n v="18"/>
    <n v="8.1166666666666671"/>
    <n v="146.1"/>
    <n v="1.43"/>
    <n v="147.53"/>
    <n v="3.5455000000000001"/>
    <n v="5.1799755000000003"/>
    <s v="Express Air"/>
    <x v="1"/>
    <s v="Home Office"/>
    <x v="2"/>
    <x v="5"/>
    <s v="Wrap Bag"/>
    <d v="2012-01-01T00:00:00"/>
  </r>
  <r>
    <n v="16359"/>
    <x v="826"/>
    <x v="4"/>
    <s v="Critical"/>
    <n v="39"/>
    <n v="34.45128205128205"/>
    <n v="1343.6"/>
    <n v="14.72"/>
    <n v="1358.32"/>
    <n v="3.5455000000000001"/>
    <n v="47.637338"/>
    <s v="Regular Air"/>
    <x v="1"/>
    <s v="Consumer"/>
    <x v="2"/>
    <x v="12"/>
    <s v="Small Box"/>
    <d v="2012-05-15T00:00:00"/>
  </r>
  <r>
    <n v="32198"/>
    <x v="6"/>
    <x v="6"/>
    <s v="Medium"/>
    <n v="31"/>
    <n v="7.7622580645161285"/>
    <n v="240.63"/>
    <n v="5.53"/>
    <n v="246.16"/>
    <n v="5.3265000000000002"/>
    <n v="12.817156950000001"/>
    <s v="Regular Air"/>
    <x v="1"/>
    <s v="Consumer"/>
    <x v="1"/>
    <x v="4"/>
    <s v="Small Pack"/>
    <d v="2011-11-09T00:00:00"/>
  </r>
  <r>
    <n v="49600"/>
    <x v="366"/>
    <x v="0"/>
    <s v="Low"/>
    <n v="33"/>
    <n v="51.273636363636363"/>
    <n v="1692.03"/>
    <n v="10.75"/>
    <n v="1702.78"/>
    <n v="3.5455000000000001"/>
    <n v="59.990923650000006"/>
    <s v="Regular Air"/>
    <x v="8"/>
    <s v="Home Office"/>
    <x v="2"/>
    <x v="5"/>
    <s v="Small Box"/>
    <d v="2011-03-12T00:00:00"/>
  </r>
  <r>
    <n v="25638"/>
    <x v="684"/>
    <x v="8"/>
    <s v="High"/>
    <n v="12"/>
    <n v="9.6208333333333336"/>
    <n v="115.45"/>
    <n v="2.06"/>
    <n v="117.51"/>
    <n v="3.5455000000000001"/>
    <n v="4.0932797500000007"/>
    <s v="Regular Air"/>
    <x v="8"/>
    <s v="Corporate"/>
    <x v="2"/>
    <x v="5"/>
    <s v="Wrap Bag"/>
    <d v="2009-08-07T00:00:00"/>
  </r>
  <r>
    <n v="13632"/>
    <x v="266"/>
    <x v="0"/>
    <s v="Medium"/>
    <n v="6"/>
    <n v="101.48833333333333"/>
    <n v="608.92999999999995"/>
    <n v="19.989999999999998"/>
    <n v="628.91999999999996"/>
    <n v="5.3265000000000002"/>
    <n v="32.434656449999999"/>
    <s v="Express Air"/>
    <x v="10"/>
    <s v="Home Office"/>
    <x v="1"/>
    <x v="11"/>
    <s v="Small Box"/>
    <d v="2009-03-12T00:00:00"/>
  </r>
  <r>
    <n v="20832"/>
    <x v="1059"/>
    <x v="1"/>
    <s v="Not Specified"/>
    <n v="47"/>
    <n v="1.8872340425531915"/>
    <n v="88.7"/>
    <n v="1.49"/>
    <n v="90.19"/>
    <n v="3.5455000000000001"/>
    <n v="3.1448585000000002"/>
    <s v="Regular Air"/>
    <x v="6"/>
    <s v="Home Office"/>
    <x v="2"/>
    <x v="6"/>
    <s v="Small Box"/>
    <d v="2010-07-30T00:00:00"/>
  </r>
  <r>
    <n v="11362"/>
    <x v="1226"/>
    <x v="10"/>
    <s v="Low"/>
    <n v="25"/>
    <n v="96.307720000000003"/>
    <n v="2407.6930000000002"/>
    <n v="8.99"/>
    <n v="2416.683"/>
    <n v="5.3265000000000002"/>
    <n v="128.245767645"/>
    <s v="Regular Air"/>
    <x v="7"/>
    <s v="Corporate"/>
    <x v="1"/>
    <x v="1"/>
    <s v="Small Box"/>
    <d v="2012-09-14T00:00:00"/>
  </r>
  <r>
    <n v="43269"/>
    <x v="465"/>
    <x v="11"/>
    <s v="Critical"/>
    <n v="24"/>
    <n v="165.75083333333333"/>
    <n v="3978.02"/>
    <n v="19.989999999999998"/>
    <n v="3998.0099999999998"/>
    <n v="3.5455000000000001"/>
    <n v="141.04069910000001"/>
    <s v="Regular Air"/>
    <x v="1"/>
    <s v="Corporate"/>
    <x v="2"/>
    <x v="6"/>
    <s v="Small Box"/>
    <d v="2009-04-12T00:00:00"/>
  </r>
  <r>
    <n v="46721"/>
    <x v="491"/>
    <x v="10"/>
    <s v="Medium"/>
    <n v="17"/>
    <n v="8.408235294117647"/>
    <n v="142.94"/>
    <n v="11.51"/>
    <n v="154.44999999999999"/>
    <n v="3.5455000000000001"/>
    <n v="5.0679376999999999"/>
    <s v="Regular Air"/>
    <x v="8"/>
    <s v="Corporate"/>
    <x v="2"/>
    <x v="6"/>
    <s v="Small Box"/>
    <d v="2009-09-14T00:00:00"/>
  </r>
  <r>
    <n v="50566"/>
    <x v="1205"/>
    <x v="10"/>
    <s v="Not Specified"/>
    <n v="48"/>
    <n v="8.11"/>
    <n v="389.28"/>
    <n v="3.5"/>
    <n v="392.78"/>
    <n v="3.5455000000000001"/>
    <n v="13.801922399999999"/>
    <s v="Regular Air"/>
    <x v="1"/>
    <s v="Corporate"/>
    <x v="2"/>
    <x v="16"/>
    <s v="Small Box"/>
    <d v="2011-09-09T00:00:00"/>
  </r>
  <r>
    <n v="45190"/>
    <x v="1232"/>
    <x v="6"/>
    <s v="High"/>
    <n v="13"/>
    <n v="160.38153846153847"/>
    <n v="2084.96"/>
    <n v="43.71"/>
    <n v="2128.67"/>
    <n v="4.7610000000000001"/>
    <n v="99.264945600000004"/>
    <s v="Delivery Truck"/>
    <x v="1"/>
    <s v="Small Business"/>
    <x v="0"/>
    <x v="3"/>
    <s v="Jumbo Drum"/>
    <d v="2010-11-19T00:00:00"/>
  </r>
  <r>
    <n v="10147"/>
    <x v="348"/>
    <x v="7"/>
    <s v="High"/>
    <n v="22"/>
    <n v="4.3977272727272725"/>
    <n v="96.75"/>
    <n v="5.41"/>
    <n v="102.16"/>
    <n v="3.5455000000000001"/>
    <n v="3.4302712500000001"/>
    <s v="Regular Air"/>
    <x v="1"/>
    <s v="Home Office"/>
    <x v="2"/>
    <x v="6"/>
    <s v="Small Box"/>
    <d v="2010-10-10T00:00:00"/>
  </r>
  <r>
    <n v="47108"/>
    <x v="742"/>
    <x v="7"/>
    <s v="Not Specified"/>
    <n v="26"/>
    <n v="9.9273076923076928"/>
    <n v="258.11"/>
    <n v="4.78"/>
    <n v="262.89"/>
    <n v="3.5455000000000001"/>
    <n v="9.1512900500000018"/>
    <s v="Express Air"/>
    <x v="9"/>
    <s v="Consumer"/>
    <x v="2"/>
    <x v="5"/>
    <s v="Small Box"/>
    <d v="2009-10-18T00:00:00"/>
  </r>
  <r>
    <n v="26274"/>
    <x v="1061"/>
    <x v="5"/>
    <s v="Not Specified"/>
    <n v="41"/>
    <n v="9.2153658536585361"/>
    <n v="377.83"/>
    <n v="2.15"/>
    <n v="379.97999999999996"/>
    <n v="3.5455000000000001"/>
    <n v="13.39596265"/>
    <s v="Regular Air"/>
    <x v="3"/>
    <s v="Corporate"/>
    <x v="2"/>
    <x v="5"/>
    <s v="Wrap Bag"/>
    <d v="2012-06-13T00:00:00"/>
  </r>
  <r>
    <n v="10661"/>
    <x v="1045"/>
    <x v="3"/>
    <s v="Not Specified"/>
    <n v="42"/>
    <n v="31.25357142857143"/>
    <n v="1312.65"/>
    <n v="5.76"/>
    <n v="1318.41"/>
    <n v="3.5455000000000001"/>
    <n v="46.540005749999999"/>
    <s v="Regular Air"/>
    <x v="10"/>
    <s v="Consumer"/>
    <x v="2"/>
    <x v="5"/>
    <s v="Small Box"/>
    <d v="2009-01-25T00:00:00"/>
  </r>
  <r>
    <n v="25635"/>
    <x v="496"/>
    <x v="4"/>
    <s v="Critical"/>
    <n v="14"/>
    <n v="45.220000000000006"/>
    <n v="633.08000000000004"/>
    <n v="4.62"/>
    <n v="637.70000000000005"/>
    <n v="3.5455000000000001"/>
    <n v="22.445851400000002"/>
    <s v="Express Air"/>
    <x v="0"/>
    <s v="Corporate"/>
    <x v="2"/>
    <x v="16"/>
    <s v="Small Box"/>
    <d v="2012-05-30T00:00:00"/>
  </r>
  <r>
    <n v="802"/>
    <x v="233"/>
    <x v="3"/>
    <s v="Critical"/>
    <n v="2"/>
    <n v="19.25"/>
    <n v="38.5"/>
    <n v="9.4"/>
    <n v="47.9"/>
    <n v="5.3265000000000002"/>
    <n v="2.0507025000000003"/>
    <s v="Regular Air"/>
    <x v="1"/>
    <s v="Corporate"/>
    <x v="1"/>
    <x v="11"/>
    <s v="Small Box"/>
    <d v="2011-01-04T00:00:00"/>
  </r>
  <r>
    <n v="50404"/>
    <x v="485"/>
    <x v="0"/>
    <s v="High"/>
    <n v="18"/>
    <n v="210.02388888888888"/>
    <n v="3780.43"/>
    <n v="9.99"/>
    <n v="3790.4199999999996"/>
    <n v="3.5455000000000001"/>
    <n v="134.03514565"/>
    <s v="Regular Air"/>
    <x v="8"/>
    <s v="Corporate"/>
    <x v="2"/>
    <x v="10"/>
    <s v="Small Box"/>
    <d v="2011-03-27T00:00:00"/>
  </r>
  <r>
    <n v="20325"/>
    <x v="372"/>
    <x v="1"/>
    <s v="Critical"/>
    <n v="24"/>
    <n v="36.270000000000003"/>
    <n v="870.48"/>
    <n v="13.89"/>
    <n v="884.37"/>
    <n v="3.5455000000000001"/>
    <n v="30.862868400000004"/>
    <s v="Regular Air"/>
    <x v="3"/>
    <s v="Small Business"/>
    <x v="2"/>
    <x v="2"/>
    <s v="Wrap Bag"/>
    <d v="2010-07-06T00:00:00"/>
  </r>
  <r>
    <n v="10919"/>
    <x v="782"/>
    <x v="0"/>
    <s v="High"/>
    <n v="42"/>
    <n v="48.594047619047622"/>
    <n v="2040.95"/>
    <n v="35"/>
    <n v="2075.9499999999998"/>
    <n v="3.5455000000000001"/>
    <n v="72.361882250000008"/>
    <s v="Regular Air"/>
    <x v="4"/>
    <s v="Corporate"/>
    <x v="2"/>
    <x v="10"/>
    <s v="Large Box"/>
    <d v="2010-03-27T00:00:00"/>
  </r>
  <r>
    <n v="45317"/>
    <x v="1175"/>
    <x v="0"/>
    <s v="Low"/>
    <n v="28"/>
    <n v="34.323571428571427"/>
    <n v="961.06"/>
    <n v="5.0199999999999996"/>
    <n v="966.07999999999993"/>
    <n v="4.7610000000000001"/>
    <n v="45.756066599999997"/>
    <s v="Regular Air"/>
    <x v="9"/>
    <s v="Small Business"/>
    <x v="0"/>
    <x v="0"/>
    <s v="Small Box"/>
    <d v="2012-03-08T00:00:00"/>
  </r>
  <r>
    <n v="18080"/>
    <x v="39"/>
    <x v="5"/>
    <s v="High"/>
    <n v="7"/>
    <n v="173.14000000000001"/>
    <n v="1211.98"/>
    <n v="26.2"/>
    <n v="1238.18"/>
    <n v="4.7610000000000001"/>
    <n v="57.702367800000005"/>
    <s v="Delivery Truck"/>
    <x v="2"/>
    <s v="Corporate"/>
    <x v="0"/>
    <x v="3"/>
    <s v="Jumbo Drum"/>
    <d v="2009-06-23T00:00:00"/>
  </r>
  <r>
    <n v="39906"/>
    <x v="1233"/>
    <x v="0"/>
    <s v="Medium"/>
    <n v="25"/>
    <n v="3.2883999999999998"/>
    <n v="82.21"/>
    <n v="1.0900000000000001"/>
    <n v="83.3"/>
    <n v="3.5455000000000001"/>
    <n v="2.9147555499999998"/>
    <s v="Regular Air"/>
    <x v="1"/>
    <s v="Home Office"/>
    <x v="2"/>
    <x v="5"/>
    <s v="Wrap Bag"/>
    <d v="2009-03-19T00:00:00"/>
  </r>
  <r>
    <n v="57157"/>
    <x v="393"/>
    <x v="9"/>
    <s v="Critical"/>
    <n v="18"/>
    <n v="11.309444444444445"/>
    <n v="203.57"/>
    <n v="3.99"/>
    <n v="207.56"/>
    <n v="3.5455000000000001"/>
    <n v="7.2175743499999996"/>
    <s v="Regular Air"/>
    <x v="6"/>
    <s v="Corporate"/>
    <x v="2"/>
    <x v="16"/>
    <s v="Small Box"/>
    <d v="2012-02-29T00:00:00"/>
  </r>
  <r>
    <n v="47941"/>
    <x v="1234"/>
    <x v="8"/>
    <s v="High"/>
    <n v="15"/>
    <n v="79.143499999999989"/>
    <n v="1187.1524999999999"/>
    <n v="4.9000000000000004"/>
    <n v="1192.0525"/>
    <n v="5.3265000000000002"/>
    <n v="63.233677912499999"/>
    <s v="Regular Air"/>
    <x v="8"/>
    <s v="Corporate"/>
    <x v="1"/>
    <x v="1"/>
    <s v="Small Box"/>
    <d v="2009-08-08T00:00:00"/>
  </r>
  <r>
    <n v="50145"/>
    <x v="271"/>
    <x v="9"/>
    <s v="High"/>
    <n v="18"/>
    <n v="18.087777777777777"/>
    <n v="325.58"/>
    <n v="3.62"/>
    <n v="329.2"/>
    <n v="4.7610000000000001"/>
    <n v="15.500863799999999"/>
    <s v="Regular Air"/>
    <x v="6"/>
    <s v="Corporate"/>
    <x v="0"/>
    <x v="0"/>
    <s v="Wrap Bag"/>
    <d v="2011-02-27T00:00:00"/>
  </r>
  <r>
    <n v="36679"/>
    <x v="700"/>
    <x v="8"/>
    <s v="Critical"/>
    <n v="28"/>
    <n v="53.279517857142856"/>
    <n v="1491.8264999999999"/>
    <n v="8.99"/>
    <n v="1500.8164999999999"/>
    <n v="5.3265000000000002"/>
    <n v="79.462138522499998"/>
    <s v="Regular Air"/>
    <x v="1"/>
    <s v="Corporate"/>
    <x v="1"/>
    <x v="1"/>
    <s v="Small Box"/>
    <d v="2011-09-02T00:00:00"/>
  </r>
  <r>
    <n v="22432"/>
    <x v="483"/>
    <x v="6"/>
    <s v="Not Specified"/>
    <n v="45"/>
    <n v="60.631555555555558"/>
    <n v="2728.42"/>
    <n v="19.989999999999998"/>
    <n v="2748.41"/>
    <n v="3.5455000000000001"/>
    <n v="96.736131100000009"/>
    <s v="Regular Air"/>
    <x v="10"/>
    <s v="Small Business"/>
    <x v="2"/>
    <x v="12"/>
    <s v="Small Box"/>
    <d v="2012-11-29T00:00:00"/>
  </r>
  <r>
    <n v="38721"/>
    <x v="274"/>
    <x v="0"/>
    <s v="Critical"/>
    <n v="17"/>
    <n v="6.3270588235294118"/>
    <n v="107.56"/>
    <n v="54.95"/>
    <n v="162.51"/>
    <n v="4.7610000000000001"/>
    <n v="5.1209316000000005"/>
    <s v="Regular Air"/>
    <x v="9"/>
    <s v="Small Business"/>
    <x v="0"/>
    <x v="0"/>
    <s v="Small Pack"/>
    <d v="2009-03-26T00:00:00"/>
  </r>
  <r>
    <n v="26978"/>
    <x v="582"/>
    <x v="5"/>
    <s v="Medium"/>
    <n v="49"/>
    <n v="41.437551020408165"/>
    <n v="2030.44"/>
    <n v="5.86"/>
    <n v="2036.3"/>
    <n v="3.5455000000000001"/>
    <n v="71.989250200000001"/>
    <s v="Regular Air"/>
    <x v="0"/>
    <s v="Home Office"/>
    <x v="2"/>
    <x v="5"/>
    <s v="Small Box"/>
    <d v="2010-06-27T00:00:00"/>
  </r>
  <r>
    <n v="12130"/>
    <x v="217"/>
    <x v="2"/>
    <s v="Not Specified"/>
    <n v="42"/>
    <n v="30.345607142857141"/>
    <n v="1274.5155"/>
    <n v="5.99"/>
    <n v="1280.5055"/>
    <n v="5.3265000000000002"/>
    <n v="67.887068107499999"/>
    <s v="Regular Air"/>
    <x v="1"/>
    <s v="Consumer"/>
    <x v="1"/>
    <x v="1"/>
    <s v="Wrap Bag"/>
    <d v="2011-12-12T00:00:00"/>
  </r>
  <r>
    <n v="26342"/>
    <x v="891"/>
    <x v="7"/>
    <s v="Low"/>
    <n v="24"/>
    <n v="11.05625"/>
    <n v="265.35000000000002"/>
    <n v="11.59"/>
    <n v="276.94"/>
    <n v="3.5455000000000001"/>
    <n v="9.4079842500000002"/>
    <s v="Regular Air"/>
    <x v="0"/>
    <s v="Home Office"/>
    <x v="2"/>
    <x v="5"/>
    <s v="Small Box"/>
    <d v="2009-10-27T00:00:00"/>
  </r>
  <r>
    <n v="10722"/>
    <x v="752"/>
    <x v="3"/>
    <s v="Not Specified"/>
    <n v="8"/>
    <n v="5.0324999999999998"/>
    <n v="40.26"/>
    <n v="5.68"/>
    <n v="45.94"/>
    <n v="3.5455000000000001"/>
    <n v="1.4274183"/>
    <s v="Regular Air"/>
    <x v="4"/>
    <s v="Home Office"/>
    <x v="2"/>
    <x v="5"/>
    <s v="Small Box"/>
    <d v="2011-01-21T00:00:00"/>
  </r>
  <r>
    <n v="34279"/>
    <x v="287"/>
    <x v="0"/>
    <s v="Not Specified"/>
    <n v="3"/>
    <n v="280.18400000000003"/>
    <n v="840.55200000000002"/>
    <n v="60"/>
    <n v="900.55200000000002"/>
    <n v="4.7610000000000001"/>
    <n v="40.018680719999999"/>
    <s v="Delivery Truck"/>
    <x v="0"/>
    <s v="Consumer"/>
    <x v="0"/>
    <x v="9"/>
    <s v="Jumbo Drum"/>
    <d v="2012-03-30T00:00:00"/>
  </r>
  <r>
    <n v="25378"/>
    <x v="123"/>
    <x v="2"/>
    <s v="Not Specified"/>
    <n v="48"/>
    <n v="77.354427083333334"/>
    <n v="3713.0124999999998"/>
    <n v="7.69"/>
    <n v="3720.7024999999999"/>
    <n v="5.3265000000000002"/>
    <n v="197.77361081250001"/>
    <s v="Regular Air"/>
    <x v="3"/>
    <s v="Corporate"/>
    <x v="1"/>
    <x v="1"/>
    <s v="Small Box"/>
    <d v="2011-12-20T00:00:00"/>
  </r>
  <r>
    <n v="8132"/>
    <x v="137"/>
    <x v="4"/>
    <s v="Low"/>
    <n v="46"/>
    <n v="4.9858695652173912"/>
    <n v="229.35"/>
    <n v="4.93"/>
    <n v="234.28"/>
    <n v="5.3265000000000002"/>
    <n v="12.21632775"/>
    <s v="Express Air"/>
    <x v="3"/>
    <s v="Home Office"/>
    <x v="1"/>
    <x v="4"/>
    <s v="Small Pack"/>
    <d v="2009-05-14T00:00:00"/>
  </r>
  <r>
    <n v="11011"/>
    <x v="538"/>
    <x v="4"/>
    <s v="High"/>
    <n v="36"/>
    <n v="6.9736111111111114"/>
    <n v="251.05"/>
    <n v="0.49"/>
    <n v="251.54000000000002"/>
    <n v="3.5455000000000001"/>
    <n v="8.9009777500000009"/>
    <s v="Regular Air"/>
    <x v="4"/>
    <s v="Small Business"/>
    <x v="2"/>
    <x v="13"/>
    <s v="Small Box"/>
    <d v="2012-05-14T00:00:00"/>
  </r>
  <r>
    <n v="35361"/>
    <x v="679"/>
    <x v="11"/>
    <s v="Medium"/>
    <n v="40"/>
    <n v="18.673249999999999"/>
    <n v="746.93"/>
    <n v="9.0299999999999994"/>
    <n v="755.95999999999992"/>
    <n v="3.5455000000000001"/>
    <n v="26.48240315"/>
    <s v="Express Air"/>
    <x v="0"/>
    <s v="Home Office"/>
    <x v="2"/>
    <x v="5"/>
    <s v="Small Box"/>
    <d v="2009-04-07T00:00:00"/>
  </r>
  <r>
    <n v="36992"/>
    <x v="523"/>
    <x v="2"/>
    <s v="Medium"/>
    <n v="34"/>
    <n v="13.50235294117647"/>
    <n v="459.08"/>
    <n v="3.14"/>
    <n v="462.21999999999997"/>
    <n v="3.5455000000000001"/>
    <n v="16.276681400000001"/>
    <s v="Express Air"/>
    <x v="6"/>
    <s v="Corporate"/>
    <x v="2"/>
    <x v="7"/>
    <s v="Small Pack"/>
    <d v="2009-12-09T00:00:00"/>
  </r>
  <r>
    <n v="5990"/>
    <x v="99"/>
    <x v="11"/>
    <s v="Critical"/>
    <n v="9"/>
    <n v="7.1011111111111109"/>
    <n v="63.91"/>
    <n v="6.35"/>
    <n v="70.259999999999991"/>
    <n v="3.5455000000000001"/>
    <n v="2.26592905"/>
    <s v="Regular Air"/>
    <x v="3"/>
    <s v="Home Office"/>
    <x v="2"/>
    <x v="5"/>
    <s v="Small Box"/>
    <d v="2010-04-08T00:00:00"/>
  </r>
  <r>
    <n v="37252"/>
    <x v="147"/>
    <x v="6"/>
    <s v="Low"/>
    <n v="34"/>
    <n v="863.09617647058826"/>
    <n v="29345.27"/>
    <n v="44.55"/>
    <n v="29389.82"/>
    <n v="4.7610000000000001"/>
    <n v="1397.1283047000002"/>
    <s v="Delivery Truck"/>
    <x v="8"/>
    <s v="Corporate"/>
    <x v="0"/>
    <x v="15"/>
    <s v="Jumbo Box"/>
    <d v="2011-11-24T00:00:00"/>
  </r>
  <r>
    <n v="53536"/>
    <x v="89"/>
    <x v="7"/>
    <s v="High"/>
    <n v="35"/>
    <n v="21.105428571428572"/>
    <n v="738.69"/>
    <n v="7.58"/>
    <n v="746.2700000000001"/>
    <n v="4.7610000000000001"/>
    <n v="35.169030900000003"/>
    <s v="Regular Air"/>
    <x v="0"/>
    <s v="Home Office"/>
    <x v="0"/>
    <x v="0"/>
    <s v="Small Box"/>
    <d v="2012-11-01T00:00:00"/>
  </r>
  <r>
    <n v="49442"/>
    <x v="451"/>
    <x v="8"/>
    <s v="High"/>
    <n v="11"/>
    <n v="11.92"/>
    <n v="131.12"/>
    <n v="7.19"/>
    <n v="138.31"/>
    <n v="3.5455000000000001"/>
    <n v="4.6488595999999998"/>
    <s v="Regular Air"/>
    <x v="5"/>
    <s v="Corporate"/>
    <x v="2"/>
    <x v="6"/>
    <s v="Small Box"/>
    <d v="2012-08-09T00:00:00"/>
  </r>
  <r>
    <n v="51619"/>
    <x v="1028"/>
    <x v="10"/>
    <s v="Not Specified"/>
    <n v="6"/>
    <n v="159.67666666666665"/>
    <n v="958.06"/>
    <n v="19.989999999999998"/>
    <n v="978.05"/>
    <n v="3.5455000000000001"/>
    <n v="33.9680173"/>
    <s v="Regular Air"/>
    <x v="1"/>
    <s v="Consumer"/>
    <x v="2"/>
    <x v="10"/>
    <s v="Small Box"/>
    <d v="2009-09-03T00:00:00"/>
  </r>
  <r>
    <n v="18532"/>
    <x v="60"/>
    <x v="7"/>
    <s v="Not Specified"/>
    <n v="29"/>
    <n v="7.9575862068965524"/>
    <n v="230.77"/>
    <n v="7.77"/>
    <n v="238.54000000000002"/>
    <n v="3.5455000000000001"/>
    <n v="8.181950350000001"/>
    <s v="Regular Air"/>
    <x v="4"/>
    <s v="Home Office"/>
    <x v="2"/>
    <x v="7"/>
    <s v="Small Pack"/>
    <d v="2011-10-21T00:00:00"/>
  </r>
  <r>
    <n v="57856"/>
    <x v="177"/>
    <x v="9"/>
    <s v="Medium"/>
    <n v="17"/>
    <n v="7.4970588235294118"/>
    <n v="127.45"/>
    <n v="6.05"/>
    <n v="133.5"/>
    <n v="3.5455000000000001"/>
    <n v="4.5187397499999999"/>
    <s v="Regular Air"/>
    <x v="1"/>
    <s v="Home Office"/>
    <x v="2"/>
    <x v="6"/>
    <s v="Small Box"/>
    <d v="2009-02-13T00:00:00"/>
  </r>
  <r>
    <n v="44033"/>
    <x v="1174"/>
    <x v="3"/>
    <s v="Critical"/>
    <n v="45"/>
    <n v="129.15488888888891"/>
    <n v="5811.97"/>
    <n v="51.94"/>
    <n v="5863.91"/>
    <n v="4.7610000000000001"/>
    <n v="276.70789170000006"/>
    <s v="Delivery Truck"/>
    <x v="4"/>
    <s v="Corporate"/>
    <x v="0"/>
    <x v="9"/>
    <s v="Jumbo Box"/>
    <d v="2012-01-12T00:00:00"/>
  </r>
  <r>
    <n v="40803"/>
    <x v="743"/>
    <x v="11"/>
    <s v="Low"/>
    <n v="35"/>
    <n v="293.67971428571428"/>
    <n v="10278.790000000001"/>
    <n v="64.73"/>
    <n v="10343.52"/>
    <n v="4.7610000000000001"/>
    <n v="489.37319189999999"/>
    <s v="Delivery Truck"/>
    <x v="0"/>
    <s v="Small Business"/>
    <x v="0"/>
    <x v="3"/>
    <s v="Jumbo Drum"/>
    <d v="2011-04-15T00:00:00"/>
  </r>
  <r>
    <n v="38912"/>
    <x v="268"/>
    <x v="7"/>
    <s v="Low"/>
    <n v="46"/>
    <n v="150.95521739130433"/>
    <n v="6943.94"/>
    <n v="4"/>
    <n v="6947.94"/>
    <n v="5.3265000000000002"/>
    <n v="369.86896410000003"/>
    <s v="Regular Air"/>
    <x v="4"/>
    <s v="Corporate"/>
    <x v="1"/>
    <x v="4"/>
    <s v="Small Box"/>
    <d v="2012-10-30T00:00:00"/>
  </r>
  <r>
    <n v="12704"/>
    <x v="1235"/>
    <x v="9"/>
    <s v="Low"/>
    <n v="28"/>
    <n v="23.893571428571427"/>
    <n v="669.02"/>
    <n v="53.03"/>
    <n v="722.05"/>
    <n v="3.5455000000000001"/>
    <n v="23.7201041"/>
    <s v="Delivery Truck"/>
    <x v="2"/>
    <s v="Small Business"/>
    <x v="2"/>
    <x v="10"/>
    <s v="Jumbo Drum"/>
    <d v="2010-02-11T00:00:00"/>
  </r>
  <r>
    <n v="35139"/>
    <x v="904"/>
    <x v="3"/>
    <s v="High"/>
    <n v="32"/>
    <n v="12.186875000000001"/>
    <n v="389.98"/>
    <n v="4.8099999999999996"/>
    <n v="394.79"/>
    <n v="3.5455000000000001"/>
    <n v="13.826740900000003"/>
    <s v="Regular Air"/>
    <x v="0"/>
    <s v="Home Office"/>
    <x v="2"/>
    <x v="10"/>
    <s v="Small Box"/>
    <d v="2010-01-20T00:00:00"/>
  </r>
  <r>
    <n v="3653"/>
    <x v="820"/>
    <x v="0"/>
    <s v="Critical"/>
    <n v="41"/>
    <n v="6.6124390243902447"/>
    <n v="271.11"/>
    <n v="1.5"/>
    <n v="272.61"/>
    <n v="3.5455000000000001"/>
    <n v="9.6122050500000018"/>
    <s v="Regular Air"/>
    <x v="10"/>
    <s v="Corporate"/>
    <x v="2"/>
    <x v="2"/>
    <s v="Wrap Bag"/>
    <d v="2009-03-28T00:00:00"/>
  </r>
  <r>
    <n v="20389"/>
    <x v="340"/>
    <x v="8"/>
    <s v="High"/>
    <n v="31"/>
    <n v="241.21870967741935"/>
    <n v="7477.78"/>
    <n v="41.91"/>
    <n v="7519.69"/>
    <n v="4.7610000000000001"/>
    <n v="356.01710579999997"/>
    <s v="Delivery Truck"/>
    <x v="0"/>
    <s v="Corporate"/>
    <x v="0"/>
    <x v="15"/>
    <s v="Jumbo Box"/>
    <d v="2009-08-13T00:00:00"/>
  </r>
  <r>
    <n v="6950"/>
    <x v="1123"/>
    <x v="0"/>
    <s v="Low"/>
    <n v="4"/>
    <n v="46.849874999999997"/>
    <n v="187.39949999999999"/>
    <n v="3.3"/>
    <n v="190.6995"/>
    <n v="5.3265000000000002"/>
    <n v="9.9818343674999994"/>
    <s v="Regular Air"/>
    <x v="4"/>
    <s v="Home Office"/>
    <x v="1"/>
    <x v="1"/>
    <s v="Small Pack"/>
    <d v="2012-03-28T00:00:00"/>
  </r>
  <r>
    <n v="48896"/>
    <x v="894"/>
    <x v="7"/>
    <s v="Critical"/>
    <n v="43"/>
    <n v="19.927906976744186"/>
    <n v="856.9"/>
    <n v="9.5399999999999991"/>
    <n v="866.43999999999994"/>
    <n v="3.5455000000000001"/>
    <n v="30.381389500000001"/>
    <s v="Regular Air"/>
    <x v="10"/>
    <s v="Home Office"/>
    <x v="2"/>
    <x v="5"/>
    <s v="Small Box"/>
    <d v="2009-10-30T00:00:00"/>
  </r>
  <r>
    <n v="26373"/>
    <x v="749"/>
    <x v="1"/>
    <s v="Medium"/>
    <n v="7"/>
    <n v="40.725714285714282"/>
    <n v="285.08"/>
    <n v="5.33"/>
    <n v="290.40999999999997"/>
    <n v="3.5455000000000001"/>
    <n v="10.1075114"/>
    <s v="Regular Air"/>
    <x v="0"/>
    <s v="Small Business"/>
    <x v="2"/>
    <x v="16"/>
    <s v="Small Box"/>
    <d v="2010-07-25T00:00:00"/>
  </r>
  <r>
    <n v="51489"/>
    <x v="548"/>
    <x v="0"/>
    <s v="Critical"/>
    <n v="42"/>
    <n v="115.39714285714287"/>
    <n v="4846.68"/>
    <n v="13.99"/>
    <n v="4860.67"/>
    <n v="4.7610000000000001"/>
    <n v="230.75043479999999"/>
    <s v="Regular Air"/>
    <x v="0"/>
    <s v="Corporate"/>
    <x v="0"/>
    <x v="0"/>
    <s v="Medium Box"/>
    <d v="2012-03-05T00:00:00"/>
  </r>
  <r>
    <n v="19204"/>
    <x v="689"/>
    <x v="10"/>
    <s v="Medium"/>
    <n v="28"/>
    <n v="58.644642857142856"/>
    <n v="1642.05"/>
    <n v="4.8600000000000003"/>
    <n v="1646.9099999999999"/>
    <n v="3.5455000000000001"/>
    <n v="58.218882750000006"/>
    <s v="Regular Air"/>
    <x v="1"/>
    <s v="Corporate"/>
    <x v="2"/>
    <x v="5"/>
    <s v="Small Box"/>
    <d v="2009-09-20T00:00:00"/>
  </r>
  <r>
    <n v="47909"/>
    <x v="424"/>
    <x v="0"/>
    <s v="Medium"/>
    <n v="48"/>
    <n v="17.563124999999999"/>
    <n v="843.03"/>
    <n v="0.99"/>
    <n v="844.02"/>
    <n v="5.3265000000000002"/>
    <n v="44.903992950000003"/>
    <s v="Regular Air"/>
    <x v="10"/>
    <s v="Home Office"/>
    <x v="1"/>
    <x v="1"/>
    <s v="Wrap Bag"/>
    <d v="2010-03-11T00:00:00"/>
  </r>
  <r>
    <n v="35938"/>
    <x v="1236"/>
    <x v="6"/>
    <s v="Not Specified"/>
    <n v="48"/>
    <n v="13.090208333333335"/>
    <n v="628.33000000000004"/>
    <n v="9.3699999999999992"/>
    <n v="637.70000000000005"/>
    <n v="3.5455000000000001"/>
    <n v="22.277440150000004"/>
    <s v="Regular Air"/>
    <x v="0"/>
    <s v="Corporate"/>
    <x v="2"/>
    <x v="10"/>
    <s v="Small Box"/>
    <d v="2012-11-18T00:00:00"/>
  </r>
  <r>
    <n v="55330"/>
    <x v="595"/>
    <x v="8"/>
    <s v="Medium"/>
    <n v="49"/>
    <n v="12.936938775510203"/>
    <n v="633.91"/>
    <n v="5.16"/>
    <n v="639.06999999999994"/>
    <n v="4.7610000000000001"/>
    <n v="30.1804551"/>
    <s v="Regular Air"/>
    <x v="0"/>
    <s v="Corporate"/>
    <x v="0"/>
    <x v="0"/>
    <s v="Small Box"/>
    <d v="2009-08-12T00:00:00"/>
  </r>
  <r>
    <n v="34567"/>
    <x v="1237"/>
    <x v="11"/>
    <s v="Low"/>
    <n v="18"/>
    <n v="185.7838888888889"/>
    <n v="3344.11"/>
    <n v="26.2"/>
    <n v="3370.31"/>
    <n v="4.7610000000000001"/>
    <n v="159.21307710000002"/>
    <s v="Delivery Truck"/>
    <x v="1"/>
    <s v="Consumer"/>
    <x v="0"/>
    <x v="3"/>
    <s v="Jumbo Drum"/>
    <d v="2009-04-30T00:00:00"/>
  </r>
  <r>
    <n v="23396"/>
    <x v="1238"/>
    <x v="5"/>
    <s v="Low"/>
    <n v="30"/>
    <n v="382.70100000000002"/>
    <n v="11481.03"/>
    <n v="12.06"/>
    <n v="11493.09"/>
    <n v="5.3265000000000002"/>
    <n v="611.53706295000006"/>
    <s v="Delivery Truck"/>
    <x v="3"/>
    <s v="Home Office"/>
    <x v="1"/>
    <x v="11"/>
    <s v="Jumbo Box"/>
    <d v="2010-06-20T00:00:00"/>
  </r>
  <r>
    <n v="26342"/>
    <x v="891"/>
    <x v="7"/>
    <s v="Low"/>
    <n v="3"/>
    <n v="8.2433333333333341"/>
    <n v="24.73"/>
    <n v="4.91"/>
    <n v="29.64"/>
    <n v="3.5455000000000001"/>
    <n v="0.87680215000000006"/>
    <s v="Regular Air"/>
    <x v="0"/>
    <s v="Home Office"/>
    <x v="2"/>
    <x v="5"/>
    <s v="Small Box"/>
    <d v="2009-10-25T00:00:00"/>
  </r>
  <r>
    <n v="28871"/>
    <x v="275"/>
    <x v="11"/>
    <s v="High"/>
    <n v="10"/>
    <n v="5.5020000000000007"/>
    <n v="55.02"/>
    <n v="5.14"/>
    <n v="60.160000000000004"/>
    <n v="5.3265000000000002"/>
    <n v="2.9306402999999999"/>
    <s v="Regular Air"/>
    <x v="2"/>
    <s v="Small Business"/>
    <x v="1"/>
    <x v="4"/>
    <s v="Small Pack"/>
    <d v="2012-04-15T00:00:00"/>
  </r>
  <r>
    <n v="20160"/>
    <x v="204"/>
    <x v="7"/>
    <s v="Low"/>
    <n v="42"/>
    <n v="10.362857142857143"/>
    <n v="435.24"/>
    <n v="1.79"/>
    <n v="437.03000000000003"/>
    <n v="3.5455000000000001"/>
    <n v="15.431434200000002"/>
    <s v="Express Air"/>
    <x v="2"/>
    <s v="Small Business"/>
    <x v="2"/>
    <x v="5"/>
    <s v="Wrap Bag"/>
    <d v="2011-10-24T00:00:00"/>
  </r>
  <r>
    <n v="48096"/>
    <x v="637"/>
    <x v="5"/>
    <s v="High"/>
    <n v="3"/>
    <n v="11.409999999999998"/>
    <n v="34.229999999999997"/>
    <n v="7.86"/>
    <n v="42.089999999999996"/>
    <n v="3.5455000000000001"/>
    <n v="1.2136246499999999"/>
    <s v="Express Air"/>
    <x v="6"/>
    <s v="Home Office"/>
    <x v="2"/>
    <x v="5"/>
    <s v="Small Box"/>
    <d v="2009-06-13T00:00:00"/>
  </r>
  <r>
    <n v="59684"/>
    <x v="14"/>
    <x v="2"/>
    <s v="Medium"/>
    <n v="50"/>
    <n v="181.19799999999998"/>
    <n v="9059.9"/>
    <n v="55.24"/>
    <n v="9115.14"/>
    <n v="3.5455000000000001"/>
    <n v="321.21875449999999"/>
    <s v="Delivery Truck"/>
    <x v="8"/>
    <s v="Corporate"/>
    <x v="2"/>
    <x v="16"/>
    <s v="Jumbo Drum"/>
    <d v="2011-01-15T00:00:00"/>
  </r>
  <r>
    <n v="46055"/>
    <x v="61"/>
    <x v="5"/>
    <s v="Medium"/>
    <n v="25"/>
    <n v="51.648000000000003"/>
    <n v="1291.2"/>
    <n v="6.5"/>
    <n v="1297.7"/>
    <n v="5.3265000000000002"/>
    <n v="68.775768000000014"/>
    <s v="Regular Air"/>
    <x v="8"/>
    <s v="Consumer"/>
    <x v="1"/>
    <x v="4"/>
    <s v="Small Box"/>
    <d v="2012-06-04T00:00:00"/>
  </r>
  <r>
    <n v="27460"/>
    <x v="46"/>
    <x v="4"/>
    <s v="Not Specified"/>
    <n v="7"/>
    <n v="122.14714285714285"/>
    <n v="855.03"/>
    <n v="12.65"/>
    <n v="867.68"/>
    <n v="4.7610000000000001"/>
    <n v="40.707978300000001"/>
    <s v="Regular Air"/>
    <x v="8"/>
    <s v="Corporate"/>
    <x v="0"/>
    <x v="3"/>
    <s v="Medium Box"/>
    <d v="2009-05-13T00:00:00"/>
  </r>
  <r>
    <n v="24160"/>
    <x v="335"/>
    <x v="9"/>
    <s v="Medium"/>
    <n v="44"/>
    <n v="82.831727272727278"/>
    <n v="3644.596"/>
    <n v="4.9000000000000004"/>
    <n v="3649.4960000000001"/>
    <n v="5.3265000000000002"/>
    <n v="194.12940594"/>
    <s v="Regular Air"/>
    <x v="6"/>
    <s v="Home Office"/>
    <x v="1"/>
    <x v="1"/>
    <s v="Small Box"/>
    <d v="2011-02-02T00:00:00"/>
  </r>
  <r>
    <n v="22151"/>
    <x v="1239"/>
    <x v="1"/>
    <s v="High"/>
    <n v="49"/>
    <n v="9.5067346938775508"/>
    <n v="465.83"/>
    <n v="6.22"/>
    <n v="472.05"/>
    <n v="4.7610000000000001"/>
    <n v="22.178166299999997"/>
    <s v="Regular Air"/>
    <x v="2"/>
    <s v="Corporate"/>
    <x v="0"/>
    <x v="0"/>
    <s v="Small Box"/>
    <d v="2010-07-31T00:00:00"/>
  </r>
  <r>
    <n v="52615"/>
    <x v="273"/>
    <x v="7"/>
    <s v="Low"/>
    <n v="4"/>
    <n v="16.805"/>
    <n v="67.22"/>
    <n v="49"/>
    <n v="116.22"/>
    <n v="3.5455000000000001"/>
    <n v="2.3832851000000002"/>
    <s v="Regular Air"/>
    <x v="6"/>
    <s v="Corporate"/>
    <x v="2"/>
    <x v="16"/>
    <s v="Large Box"/>
    <d v="2009-10-23T00:00:00"/>
  </r>
  <r>
    <n v="4871"/>
    <x v="906"/>
    <x v="5"/>
    <s v="Critical"/>
    <n v="26"/>
    <n v="9.1669230769230765"/>
    <n v="238.34"/>
    <n v="3.98"/>
    <n v="242.32"/>
    <n v="3.5455000000000001"/>
    <n v="8.4503447000000005"/>
    <s v="Regular Air"/>
    <x v="6"/>
    <s v="Consumer"/>
    <x v="2"/>
    <x v="7"/>
    <s v="Small Pack"/>
    <d v="2011-06-14T00:00:00"/>
  </r>
  <r>
    <n v="9829"/>
    <x v="1033"/>
    <x v="2"/>
    <s v="Critical"/>
    <n v="4"/>
    <n v="4.6150000000000002"/>
    <n v="18.46"/>
    <n v="0.5"/>
    <n v="18.96"/>
    <n v="3.5455000000000001"/>
    <n v="0.65449930000000012"/>
    <s v="Regular Air"/>
    <x v="6"/>
    <s v="Consumer"/>
    <x v="2"/>
    <x v="13"/>
    <s v="Small Box"/>
    <d v="2011-12-10T00:00:00"/>
  </r>
  <r>
    <n v="29767"/>
    <x v="1080"/>
    <x v="9"/>
    <s v="High"/>
    <n v="48"/>
    <n v="86.522083333333342"/>
    <n v="4153.0600000000004"/>
    <n v="0.99"/>
    <n v="4154.05"/>
    <n v="3.5455000000000001"/>
    <n v="147.24674230000002"/>
    <s v="Regular Air"/>
    <x v="0"/>
    <s v="Home Office"/>
    <x v="2"/>
    <x v="16"/>
    <s v="Small Box"/>
    <d v="2011-02-06T00:00:00"/>
  </r>
  <r>
    <n v="11108"/>
    <x v="1240"/>
    <x v="8"/>
    <s v="Not Specified"/>
    <n v="20"/>
    <n v="6.5855000000000006"/>
    <n v="131.71"/>
    <n v="5.74"/>
    <n v="137.45000000000002"/>
    <n v="3.5455000000000001"/>
    <n v="4.6697780500000006"/>
    <s v="Regular Air"/>
    <x v="6"/>
    <s v="Small Business"/>
    <x v="2"/>
    <x v="5"/>
    <s v="Small Box"/>
    <d v="2012-08-18T00:00:00"/>
  </r>
  <r>
    <n v="23680"/>
    <x v="564"/>
    <x v="6"/>
    <s v="Not Specified"/>
    <n v="8"/>
    <n v="253.68700000000001"/>
    <n v="2029.4960000000001"/>
    <n v="43.57"/>
    <n v="2073.0660000000003"/>
    <n v="4.7610000000000001"/>
    <n v="96.624304559999999"/>
    <s v="Delivery Truck"/>
    <x v="3"/>
    <s v="Consumer"/>
    <x v="0"/>
    <x v="9"/>
    <s v="Jumbo Box"/>
    <d v="2010-11-07T00:00:00"/>
  </r>
  <r>
    <n v="19462"/>
    <x v="1241"/>
    <x v="10"/>
    <s v="Medium"/>
    <n v="2"/>
    <n v="103.34"/>
    <n v="206.68"/>
    <n v="35"/>
    <n v="241.68"/>
    <n v="3.5455000000000001"/>
    <n v="7.3278394000000002"/>
    <s v="Regular Air"/>
    <x v="0"/>
    <s v="Home Office"/>
    <x v="2"/>
    <x v="10"/>
    <s v="Large Box"/>
    <d v="2011-09-21T00:00:00"/>
  </r>
  <r>
    <n v="37281"/>
    <x v="808"/>
    <x v="8"/>
    <s v="Medium"/>
    <n v="25"/>
    <n v="18.129819999999999"/>
    <n v="453.24549999999999"/>
    <n v="4.8099999999999996"/>
    <n v="458.05549999999999"/>
    <n v="5.3265000000000002"/>
    <n v="24.142121557500001"/>
    <s v="Regular Air"/>
    <x v="0"/>
    <s v="Corporate"/>
    <x v="1"/>
    <x v="1"/>
    <s v="Medium Box"/>
    <d v="2009-08-29T00:00:00"/>
  </r>
  <r>
    <n v="25472"/>
    <x v="386"/>
    <x v="4"/>
    <s v="High"/>
    <n v="40"/>
    <n v="4.8505000000000003"/>
    <n v="194.02"/>
    <n v="0.8"/>
    <n v="194.82000000000002"/>
    <n v="3.5455000000000001"/>
    <n v="6.8789791000000005"/>
    <s v="Regular Air"/>
    <x v="4"/>
    <s v="Small Business"/>
    <x v="2"/>
    <x v="5"/>
    <s v="Wrap Bag"/>
    <d v="2009-05-22T00:00:00"/>
  </r>
  <r>
    <n v="612"/>
    <x v="1036"/>
    <x v="7"/>
    <s v="Medium"/>
    <n v="50"/>
    <n v="5.2574000000000005"/>
    <n v="262.87"/>
    <n v="6.26"/>
    <n v="269.13"/>
    <n v="3.5455000000000001"/>
    <n v="9.3200558499999993"/>
    <s v="Regular Air"/>
    <x v="8"/>
    <s v="Corporate"/>
    <x v="2"/>
    <x v="5"/>
    <s v="Small Box"/>
    <d v="2012-10-22T00:00:00"/>
  </r>
  <r>
    <n v="12743"/>
    <x v="881"/>
    <x v="5"/>
    <s v="High"/>
    <n v="39"/>
    <n v="17.372256410256412"/>
    <n v="677.51800000000003"/>
    <n v="0.99"/>
    <n v="678.50800000000004"/>
    <n v="5.3265000000000002"/>
    <n v="36.087996270000005"/>
    <s v="Regular Air"/>
    <x v="0"/>
    <s v="Corporate"/>
    <x v="1"/>
    <x v="1"/>
    <s v="Wrap Bag"/>
    <d v="2010-06-25T00:00:00"/>
  </r>
  <r>
    <n v="24869"/>
    <x v="1242"/>
    <x v="5"/>
    <s v="Not Specified"/>
    <n v="14"/>
    <n v="9.48"/>
    <n v="132.72"/>
    <n v="5.6"/>
    <n v="138.32"/>
    <n v="3.5455000000000001"/>
    <n v="4.7055876000000003"/>
    <s v="Regular Air"/>
    <x v="1"/>
    <s v="Consumer"/>
    <x v="2"/>
    <x v="6"/>
    <s v="Small Box"/>
    <d v="2009-06-11T00:00:00"/>
  </r>
  <r>
    <n v="47367"/>
    <x v="98"/>
    <x v="11"/>
    <s v="Medium"/>
    <n v="6"/>
    <n v="3.5116666666666667"/>
    <n v="21.07"/>
    <n v="0.5"/>
    <n v="21.57"/>
    <n v="3.5455000000000001"/>
    <n v="0.74703685000000009"/>
    <s v="Regular Air"/>
    <x v="0"/>
    <s v="Corporate"/>
    <x v="2"/>
    <x v="13"/>
    <s v="Small Box"/>
    <d v="2011-04-17T00:00:00"/>
  </r>
  <r>
    <n v="26529"/>
    <x v="803"/>
    <x v="3"/>
    <s v="Low"/>
    <n v="41"/>
    <n v="295.73512195121953"/>
    <n v="12125.14"/>
    <n v="14.7"/>
    <n v="12139.84"/>
    <n v="5.3265000000000002"/>
    <n v="645.8455821"/>
    <s v="Delivery Truck"/>
    <x v="6"/>
    <s v="Consumer"/>
    <x v="1"/>
    <x v="11"/>
    <s v="Jumbo Drum"/>
    <d v="2011-02-01T00:00:00"/>
  </r>
  <r>
    <n v="20545"/>
    <x v="348"/>
    <x v="7"/>
    <s v="Not Specified"/>
    <n v="31"/>
    <n v="41.162580645161292"/>
    <n v="1276.04"/>
    <n v="5.86"/>
    <n v="1281.8999999999999"/>
    <n v="3.5455000000000001"/>
    <n v="45.241998199999998"/>
    <s v="Regular Air"/>
    <x v="1"/>
    <s v="Small Business"/>
    <x v="2"/>
    <x v="5"/>
    <s v="Small Box"/>
    <d v="2010-10-11T00:00:00"/>
  </r>
  <r>
    <n v="43043"/>
    <x v="1042"/>
    <x v="11"/>
    <s v="Critical"/>
    <n v="4"/>
    <n v="226.03"/>
    <n v="904.12"/>
    <n v="11.79"/>
    <n v="915.91"/>
    <n v="3.5455000000000001"/>
    <n v="32.0555746"/>
    <s v="Regular Air"/>
    <x v="0"/>
    <s v="Corporate"/>
    <x v="2"/>
    <x v="16"/>
    <s v="Medium Box"/>
    <d v="2012-04-16T00:00:00"/>
  </r>
  <r>
    <n v="33537"/>
    <x v="154"/>
    <x v="8"/>
    <s v="Medium"/>
    <n v="9"/>
    <n v="18.145611111111108"/>
    <n v="163.31049999999999"/>
    <n v="3.3"/>
    <n v="166.6105"/>
    <n v="5.3265000000000002"/>
    <n v="8.6987337824999997"/>
    <s v="Regular Air"/>
    <x v="8"/>
    <s v="Corporate"/>
    <x v="1"/>
    <x v="1"/>
    <s v="Small Pack"/>
    <d v="2010-08-14T00:00:00"/>
  </r>
  <r>
    <n v="21824"/>
    <x v="536"/>
    <x v="9"/>
    <s v="Low"/>
    <n v="37"/>
    <n v="90.582432432432441"/>
    <n v="3351.55"/>
    <n v="56.2"/>
    <n v="3407.75"/>
    <n v="4.7610000000000001"/>
    <n v="159.56729550000003"/>
    <s v="Express Air"/>
    <x v="1"/>
    <s v="Home Office"/>
    <x v="0"/>
    <x v="0"/>
    <s v="Medium Box"/>
    <d v="2011-02-14T00:00:00"/>
  </r>
  <r>
    <n v="58433"/>
    <x v="1037"/>
    <x v="1"/>
    <s v="High"/>
    <n v="30"/>
    <n v="51.115333333333332"/>
    <n v="1533.46"/>
    <n v="5.79"/>
    <n v="1539.25"/>
    <n v="3.5455000000000001"/>
    <n v="54.368824300000007"/>
    <s v="Regular Air"/>
    <x v="0"/>
    <s v="Home Office"/>
    <x v="2"/>
    <x v="5"/>
    <s v="Small Box"/>
    <d v="2011-07-03T00:00:00"/>
  </r>
  <r>
    <n v="21319"/>
    <x v="172"/>
    <x v="11"/>
    <s v="Medium"/>
    <n v="11"/>
    <n v="15.23"/>
    <n v="167.53"/>
    <n v="7.69"/>
    <n v="175.22"/>
    <n v="3.5455000000000001"/>
    <n v="5.9397761500000001"/>
    <s v="Regular Air"/>
    <x v="9"/>
    <s v="Consumer"/>
    <x v="2"/>
    <x v="10"/>
    <s v="Small Box"/>
    <d v="2010-05-02T00:00:00"/>
  </r>
  <r>
    <n v="11585"/>
    <x v="977"/>
    <x v="0"/>
    <s v="Medium"/>
    <n v="17"/>
    <n v="16.578823529411764"/>
    <n v="281.83999999999997"/>
    <n v="4"/>
    <n v="285.83999999999997"/>
    <n v="5.3265000000000002"/>
    <n v="15.0122076"/>
    <s v="Regular Air"/>
    <x v="9"/>
    <s v="Consumer"/>
    <x v="1"/>
    <x v="4"/>
    <s v="Small Box"/>
    <d v="2009-03-16T00:00:00"/>
  </r>
  <r>
    <n v="59685"/>
    <x v="550"/>
    <x v="2"/>
    <s v="Critical"/>
    <n v="46"/>
    <n v="12.237173913043478"/>
    <n v="562.91"/>
    <n v="14.37"/>
    <n v="577.28"/>
    <n v="4.7610000000000001"/>
    <n v="26.800145099999998"/>
    <s v="Regular Air"/>
    <x v="1"/>
    <s v="Consumer"/>
    <x v="0"/>
    <x v="0"/>
    <s v="Large Box"/>
    <d v="2012-12-11T00:00:00"/>
  </r>
  <r>
    <n v="39652"/>
    <x v="248"/>
    <x v="4"/>
    <s v="Low"/>
    <n v="4"/>
    <n v="166.44062500000001"/>
    <n v="665.76250000000005"/>
    <n v="8.99"/>
    <n v="674.75250000000005"/>
    <n v="5.3265000000000002"/>
    <n v="35.461839562500003"/>
    <s v="Regular Air"/>
    <x v="5"/>
    <s v="Consumer"/>
    <x v="1"/>
    <x v="1"/>
    <s v="Small Box"/>
    <d v="2012-05-09T00:00:00"/>
  </r>
  <r>
    <n v="998"/>
    <x v="230"/>
    <x v="6"/>
    <s v="Not Specified"/>
    <n v="16"/>
    <n v="15.516249999999999"/>
    <n v="248.26"/>
    <n v="1.39"/>
    <n v="249.64999999999998"/>
    <n v="3.5455000000000001"/>
    <n v="8.8020583000000006"/>
    <s v="Regular Air"/>
    <x v="11"/>
    <s v="Small Business"/>
    <x v="2"/>
    <x v="12"/>
    <s v="Small Box"/>
    <d v="2009-11-26T00:00:00"/>
  </r>
  <r>
    <n v="44229"/>
    <x v="435"/>
    <x v="4"/>
    <s v="Medium"/>
    <n v="39"/>
    <n v="4.7612820512820511"/>
    <n v="185.69"/>
    <n v="0.71"/>
    <n v="186.4"/>
    <n v="3.5455000000000001"/>
    <n v="6.5836389499999992"/>
    <s v="Regular Air"/>
    <x v="1"/>
    <s v="Home Office"/>
    <x v="2"/>
    <x v="2"/>
    <s v="Wrap Bag"/>
    <d v="2010-05-14T00:00:00"/>
  </r>
  <r>
    <n v="3783"/>
    <x v="102"/>
    <x v="2"/>
    <s v="Not Specified"/>
    <n v="11"/>
    <n v="8.3763636363636369"/>
    <n v="92.14"/>
    <n v="2.83"/>
    <n v="94.97"/>
    <n v="5.3265000000000002"/>
    <n v="4.9078371000000001"/>
    <s v="Regular Air"/>
    <x v="6"/>
    <s v="Corporate"/>
    <x v="1"/>
    <x v="4"/>
    <s v="Small Pack"/>
    <d v="2010-12-05T00:00:00"/>
  </r>
  <r>
    <n v="55172"/>
    <x v="1243"/>
    <x v="2"/>
    <s v="Not Specified"/>
    <n v="1"/>
    <n v="37.89"/>
    <n v="37.89"/>
    <n v="1.99"/>
    <n v="39.880000000000003"/>
    <n v="5.3265000000000002"/>
    <n v="2.01821085"/>
    <s v="Regular Air"/>
    <x v="1"/>
    <s v="Corporate"/>
    <x v="1"/>
    <x v="4"/>
    <s v="Small Pack"/>
    <d v="2010-12-04T00:00:00"/>
  </r>
  <r>
    <n v="20804"/>
    <x v="920"/>
    <x v="6"/>
    <s v="Low"/>
    <n v="13"/>
    <n v="337.98076923076923"/>
    <n v="4393.75"/>
    <n v="14.7"/>
    <n v="4408.45"/>
    <n v="5.3265000000000002"/>
    <n v="234.03309375000001"/>
    <s v="Delivery Truck"/>
    <x v="1"/>
    <s v="Small Business"/>
    <x v="1"/>
    <x v="11"/>
    <s v="Jumbo Drum"/>
    <d v="2011-12-03T00:00:00"/>
  </r>
  <r>
    <n v="35012"/>
    <x v="583"/>
    <x v="5"/>
    <s v="Medium"/>
    <n v="10"/>
    <n v="12.679"/>
    <n v="126.79"/>
    <n v="4.9800000000000004"/>
    <n v="131.77000000000001"/>
    <n v="3.5455000000000001"/>
    <n v="4.4953394500000003"/>
    <s v="Regular Air"/>
    <x v="1"/>
    <s v="Corporate"/>
    <x v="2"/>
    <x v="16"/>
    <s v="Small Box"/>
    <d v="2012-06-08T00:00:00"/>
  </r>
  <r>
    <n v="31552"/>
    <x v="67"/>
    <x v="6"/>
    <s v="High"/>
    <n v="17"/>
    <n v="22.24"/>
    <n v="378.08"/>
    <n v="1.99"/>
    <n v="380.07"/>
    <n v="5.3265000000000002"/>
    <n v="20.138431199999999"/>
    <s v="Regular Air"/>
    <x v="1"/>
    <s v="Corporate"/>
    <x v="1"/>
    <x v="4"/>
    <s v="Small Pack"/>
    <d v="2012-11-14T00:00:00"/>
  </r>
  <r>
    <n v="12160"/>
    <x v="673"/>
    <x v="2"/>
    <s v="Low"/>
    <n v="48"/>
    <n v="215.44729166666664"/>
    <n v="10341.469999999999"/>
    <n v="68.02"/>
    <n v="10409.49"/>
    <n v="4.7610000000000001"/>
    <n v="492.35738670000001"/>
    <s v="Delivery Truck"/>
    <x v="1"/>
    <s v="Corporate"/>
    <x v="0"/>
    <x v="3"/>
    <s v="Jumbo Drum"/>
    <d v="2010-12-17T00:00:00"/>
  </r>
  <r>
    <n v="2595"/>
    <x v="1244"/>
    <x v="2"/>
    <s v="Not Specified"/>
    <n v="29"/>
    <n v="7.1886206896551723"/>
    <n v="208.47"/>
    <n v="8.74"/>
    <n v="217.21"/>
    <n v="3.5455000000000001"/>
    <n v="7.3913038500000008"/>
    <s v="Express Air"/>
    <x v="0"/>
    <s v="Corporate"/>
    <x v="2"/>
    <x v="5"/>
    <s v="Small Box"/>
    <d v="2011-12-15T00:00:00"/>
  </r>
  <r>
    <n v="31780"/>
    <x v="952"/>
    <x v="3"/>
    <s v="Medium"/>
    <n v="17"/>
    <n v="43.191176470588232"/>
    <n v="734.25"/>
    <n v="4.62"/>
    <n v="738.87"/>
    <n v="3.5455000000000001"/>
    <n v="26.032833749999998"/>
    <s v="Express Air"/>
    <x v="6"/>
    <s v="Corporate"/>
    <x v="2"/>
    <x v="16"/>
    <s v="Small Box"/>
    <d v="2010-01-31T00:00:00"/>
  </r>
  <r>
    <n v="36737"/>
    <x v="930"/>
    <x v="0"/>
    <s v="Not Specified"/>
    <n v="26"/>
    <n v="56.236980769230769"/>
    <n v="1462.1614999999999"/>
    <n v="5.99"/>
    <n v="1468.1514999999999"/>
    <n v="5.3265000000000002"/>
    <n v="77.882032297500004"/>
    <s v="Regular Air"/>
    <x v="12"/>
    <s v="Consumer"/>
    <x v="1"/>
    <x v="1"/>
    <s v="Small Box"/>
    <d v="2010-03-16T00:00:00"/>
  </r>
  <r>
    <n v="36454"/>
    <x v="1179"/>
    <x v="9"/>
    <s v="Critical"/>
    <n v="8"/>
    <n v="8.6962499999999991"/>
    <n v="69.569999999999993"/>
    <n v="6.5"/>
    <n v="76.069999999999993"/>
    <n v="3.5455000000000001"/>
    <n v="2.4666043499999999"/>
    <s v="Regular Air"/>
    <x v="9"/>
    <s v="Small Business"/>
    <x v="2"/>
    <x v="10"/>
    <s v="Medium Box"/>
    <d v="2011-02-21T00:00:00"/>
  </r>
  <r>
    <n v="23207"/>
    <x v="768"/>
    <x v="7"/>
    <s v="Critical"/>
    <n v="11"/>
    <n v="30.628181818181819"/>
    <n v="336.91"/>
    <n v="8.74"/>
    <n v="345.65000000000003"/>
    <n v="3.5455000000000001"/>
    <n v="11.945144050000001"/>
    <s v="Regular Air"/>
    <x v="0"/>
    <s v="Corporate"/>
    <x v="2"/>
    <x v="5"/>
    <s v="Small Box"/>
    <d v="2010-10-23T00:00:00"/>
  </r>
  <r>
    <n v="26912"/>
    <x v="114"/>
    <x v="11"/>
    <s v="Low"/>
    <n v="18"/>
    <n v="174.23347222222222"/>
    <n v="3136.2024999999999"/>
    <n v="5.26"/>
    <n v="3141.4625000000001"/>
    <n v="5.3265000000000002"/>
    <n v="167.04982616249998"/>
    <s v="Regular Air"/>
    <x v="4"/>
    <s v="Home Office"/>
    <x v="1"/>
    <x v="1"/>
    <s v="Small Box"/>
    <d v="2012-05-01T00:00:00"/>
  </r>
  <r>
    <n v="42214"/>
    <x v="199"/>
    <x v="4"/>
    <s v="Low"/>
    <n v="28"/>
    <n v="6.5589285714285719"/>
    <n v="183.65"/>
    <n v="5.84"/>
    <n v="189.49"/>
    <n v="3.5455000000000001"/>
    <n v="6.5113107499999998"/>
    <s v="Regular Air"/>
    <x v="6"/>
    <s v="Home Office"/>
    <x v="2"/>
    <x v="5"/>
    <s v="Small Box"/>
    <d v="2011-05-31T00:00:00"/>
  </r>
  <r>
    <n v="38212"/>
    <x v="1158"/>
    <x v="11"/>
    <s v="Medium"/>
    <n v="46"/>
    <n v="76.825434782608696"/>
    <n v="3533.97"/>
    <n v="35"/>
    <n v="3568.97"/>
    <n v="3.5455000000000001"/>
    <n v="125.29690634999999"/>
    <s v="Regular Air"/>
    <x v="0"/>
    <s v="Home Office"/>
    <x v="2"/>
    <x v="10"/>
    <s v="Large Box"/>
    <d v="2011-04-06T00:00:00"/>
  </r>
  <r>
    <n v="52196"/>
    <x v="597"/>
    <x v="3"/>
    <s v="Not Specified"/>
    <n v="10"/>
    <n v="54.700049999999997"/>
    <n v="547.00049999999999"/>
    <n v="3.9"/>
    <n v="550.90049999999997"/>
    <n v="5.3265000000000002"/>
    <n v="29.135981632500002"/>
    <s v="Regular Air"/>
    <x v="0"/>
    <s v="Corporate"/>
    <x v="1"/>
    <x v="1"/>
    <s v="Small Box"/>
    <d v="2010-02-01T00:00:00"/>
  </r>
  <r>
    <n v="48931"/>
    <x v="1018"/>
    <x v="5"/>
    <s v="Low"/>
    <n v="33"/>
    <n v="22.747272727272726"/>
    <n v="750.66"/>
    <n v="4"/>
    <n v="754.66"/>
    <n v="5.3265000000000002"/>
    <n v="39.983904899999999"/>
    <s v="Regular Air"/>
    <x v="8"/>
    <s v="Corporate"/>
    <x v="1"/>
    <x v="4"/>
    <s v="Small Box"/>
    <d v="2009-06-24T00:00:00"/>
  </r>
  <r>
    <n v="19174"/>
    <x v="286"/>
    <x v="1"/>
    <s v="Medium"/>
    <n v="48"/>
    <n v="33.979999999999997"/>
    <n v="1631.04"/>
    <n v="1.99"/>
    <n v="1633.03"/>
    <n v="5.3265000000000002"/>
    <n v="86.877345600000012"/>
    <s v="Regular Air"/>
    <x v="9"/>
    <s v="Small Business"/>
    <x v="1"/>
    <x v="4"/>
    <s v="Small Pack"/>
    <d v="2010-07-18T00:00:00"/>
  </r>
  <r>
    <n v="34663"/>
    <x v="929"/>
    <x v="1"/>
    <s v="Not Specified"/>
    <n v="38"/>
    <n v="768.0655263157895"/>
    <n v="29186.49"/>
    <n v="55.3"/>
    <n v="29241.79"/>
    <n v="5.3265000000000002"/>
    <n v="1554.6183898500001"/>
    <s v="Delivery Truck"/>
    <x v="6"/>
    <s v="Corporate"/>
    <x v="1"/>
    <x v="11"/>
    <s v="Jumbo Drum"/>
    <d v="2011-07-08T00:00:00"/>
  </r>
  <r>
    <n v="26947"/>
    <x v="890"/>
    <x v="5"/>
    <s v="High"/>
    <n v="4"/>
    <n v="116.78749999999999"/>
    <n v="467.15"/>
    <n v="60"/>
    <n v="527.15"/>
    <n v="4.7610000000000001"/>
    <n v="22.241011499999999"/>
    <s v="Delivery Truck"/>
    <x v="5"/>
    <s v="Corporate"/>
    <x v="0"/>
    <x v="9"/>
    <s v="Jumbo Drum"/>
    <d v="2010-06-07T00:00:00"/>
  </r>
  <r>
    <n v="24132"/>
    <x v="989"/>
    <x v="1"/>
    <s v="Low"/>
    <n v="3"/>
    <n v="21.28"/>
    <n v="63.84"/>
    <n v="17.78"/>
    <n v="81.62"/>
    <n v="3.5455000000000001"/>
    <n v="2.2634472000000003"/>
    <s v="Regular Air"/>
    <x v="0"/>
    <s v="Corporate"/>
    <x v="2"/>
    <x v="10"/>
    <s v="Small Box"/>
    <d v="2009-07-13T00:00:00"/>
  </r>
  <r>
    <n v="18503"/>
    <x v="1245"/>
    <x v="4"/>
    <s v="Not Specified"/>
    <n v="13"/>
    <n v="71.454269230769228"/>
    <n v="928.90549999999996"/>
    <n v="2.79"/>
    <n v="931.69549999999992"/>
    <n v="5.3265000000000002"/>
    <n v="49.478151457499997"/>
    <s v="Regular Air"/>
    <x v="5"/>
    <s v="Consumer"/>
    <x v="1"/>
    <x v="1"/>
    <s v="Small Box"/>
    <d v="2011-05-07T00:00:00"/>
  </r>
  <r>
    <n v="18178"/>
    <x v="618"/>
    <x v="6"/>
    <s v="Low"/>
    <n v="43"/>
    <n v="5.4672093023255819"/>
    <n v="235.09"/>
    <n v="49"/>
    <n v="284.09000000000003"/>
    <n v="3.5455000000000001"/>
    <n v="8.3351159500000005"/>
    <s v="Regular Air"/>
    <x v="1"/>
    <s v="Small Business"/>
    <x v="2"/>
    <x v="16"/>
    <s v="Large Box"/>
    <d v="2009-11-02T00:00:00"/>
  </r>
  <r>
    <n v="38117"/>
    <x v="1022"/>
    <x v="11"/>
    <s v="Low"/>
    <n v="28"/>
    <n v="17.188214285714285"/>
    <n v="481.27"/>
    <n v="11.25"/>
    <n v="492.52"/>
    <n v="3.5455000000000001"/>
    <n v="17.06342785"/>
    <s v="Regular Air"/>
    <x v="1"/>
    <s v="Home Office"/>
    <x v="2"/>
    <x v="10"/>
    <s v="Small Box"/>
    <d v="2010-04-25T00:00:00"/>
  </r>
  <r>
    <n v="22914"/>
    <x v="456"/>
    <x v="3"/>
    <s v="Critical"/>
    <n v="30"/>
    <n v="11.221666666666666"/>
    <n v="336.65"/>
    <n v="6.96"/>
    <n v="343.60999999999996"/>
    <n v="3.5455000000000001"/>
    <n v="11.935925749999999"/>
    <s v="Regular Air"/>
    <x v="3"/>
    <s v="Corporate"/>
    <x v="2"/>
    <x v="16"/>
    <s v="Medium Box"/>
    <d v="2012-01-14T00:00:00"/>
  </r>
  <r>
    <n v="36387"/>
    <x v="385"/>
    <x v="6"/>
    <s v="High"/>
    <n v="32"/>
    <n v="19.2621875"/>
    <n v="616.39"/>
    <n v="1.99"/>
    <n v="618.38"/>
    <n v="5.3265000000000002"/>
    <n v="32.832013350000004"/>
    <s v="Regular Air"/>
    <x v="5"/>
    <s v="Corporate"/>
    <x v="1"/>
    <x v="4"/>
    <s v="Small Pack"/>
    <d v="2011-11-10T00:00:00"/>
  </r>
  <r>
    <n v="46341"/>
    <x v="1246"/>
    <x v="2"/>
    <s v="High"/>
    <n v="23"/>
    <n v="1.701304347826087"/>
    <n v="39.130000000000003"/>
    <n v="1.57"/>
    <n v="40.700000000000003"/>
    <n v="3.5455000000000001"/>
    <n v="1.3873541500000002"/>
    <s v="Regular Air"/>
    <x v="4"/>
    <s v="Corporate"/>
    <x v="2"/>
    <x v="2"/>
    <s v="Wrap Bag"/>
    <d v="2009-12-18T00:00:00"/>
  </r>
  <r>
    <n v="12837"/>
    <x v="744"/>
    <x v="2"/>
    <s v="Medium"/>
    <n v="22"/>
    <n v="3.0086363636363633"/>
    <n v="66.19"/>
    <n v="0.99"/>
    <n v="67.179999999999993"/>
    <n v="3.5455000000000001"/>
    <n v="2.3467664500000001"/>
    <s v="Regular Air"/>
    <x v="1"/>
    <s v="Home Office"/>
    <x v="2"/>
    <x v="13"/>
    <s v="Small Box"/>
    <d v="2012-12-03T00:00:00"/>
  </r>
  <r>
    <n v="29666"/>
    <x v="763"/>
    <x v="2"/>
    <s v="Not Specified"/>
    <n v="44"/>
    <n v="8.2443181818181817"/>
    <n v="362.75"/>
    <n v="2.38"/>
    <n v="365.13"/>
    <n v="5.3265000000000002"/>
    <n v="19.32187875"/>
    <s v="Regular Air"/>
    <x v="1"/>
    <s v="Small Business"/>
    <x v="1"/>
    <x v="4"/>
    <s v="Small Pack"/>
    <d v="2012-01-01T00:00:00"/>
  </r>
  <r>
    <n v="43109"/>
    <x v="122"/>
    <x v="2"/>
    <s v="Critical"/>
    <n v="19"/>
    <n v="14.833684210526314"/>
    <n v="281.83999999999997"/>
    <n v="8.4"/>
    <n v="290.23999999999995"/>
    <n v="3.5455000000000001"/>
    <n v="9.992637199999999"/>
    <s v="Regular Air"/>
    <x v="2"/>
    <s v="Corporate"/>
    <x v="2"/>
    <x v="6"/>
    <s v="Small Box"/>
    <d v="2012-12-22T00:00:00"/>
  </r>
  <r>
    <n v="56645"/>
    <x v="1054"/>
    <x v="3"/>
    <s v="Low"/>
    <n v="42"/>
    <n v="350.69904761904763"/>
    <n v="14729.36"/>
    <n v="40.19"/>
    <n v="14769.550000000001"/>
    <n v="4.7610000000000001"/>
    <n v="701.2648296000001"/>
    <s v="Delivery Truck"/>
    <x v="8"/>
    <s v="Home Office"/>
    <x v="0"/>
    <x v="9"/>
    <s v="Jumbo Box"/>
    <d v="2012-01-08T00:00:00"/>
  </r>
  <r>
    <n v="1317"/>
    <x v="1060"/>
    <x v="4"/>
    <s v="High"/>
    <n v="29"/>
    <n v="5.4034482758620683"/>
    <n v="156.69999999999999"/>
    <n v="5.57"/>
    <n v="162.26999999999998"/>
    <n v="3.5455000000000001"/>
    <n v="5.5557984999999999"/>
    <s v="Regular Air"/>
    <x v="6"/>
    <s v="Consumer"/>
    <x v="2"/>
    <x v="5"/>
    <s v="Small Box"/>
    <d v="2011-05-20T00:00:00"/>
  </r>
  <r>
    <n v="45414"/>
    <x v="987"/>
    <x v="9"/>
    <s v="Critical"/>
    <n v="17"/>
    <n v="58.984117647058824"/>
    <n v="1002.73"/>
    <n v="49"/>
    <n v="1051.73"/>
    <n v="3.5455000000000001"/>
    <n v="35.551792150000004"/>
    <s v="Regular Air"/>
    <x v="1"/>
    <s v="Consumer"/>
    <x v="2"/>
    <x v="16"/>
    <s v="Large Box"/>
    <d v="2009-02-12T00:00:00"/>
  </r>
  <r>
    <n v="47554"/>
    <x v="1120"/>
    <x v="0"/>
    <s v="Low"/>
    <n v="9"/>
    <n v="48.477777777777781"/>
    <n v="436.3"/>
    <n v="14.19"/>
    <n v="450.49"/>
    <n v="4.7610000000000001"/>
    <n v="20.772243000000003"/>
    <s v="Delivery Truck"/>
    <x v="6"/>
    <s v="Corporate"/>
    <x v="0"/>
    <x v="3"/>
    <s v="Jumbo Drum"/>
    <d v="2010-03-13T00:00:00"/>
  </r>
  <r>
    <n v="46528"/>
    <x v="574"/>
    <x v="2"/>
    <s v="Medium"/>
    <n v="43"/>
    <n v="69.305813953488368"/>
    <n v="2980.15"/>
    <n v="37.58"/>
    <n v="3017.73"/>
    <n v="4.7610000000000001"/>
    <n v="141.8849415"/>
    <s v="Express Air"/>
    <x v="1"/>
    <s v="Home Office"/>
    <x v="0"/>
    <x v="0"/>
    <s v="Wrap Bag"/>
    <d v="2009-12-08T00:00:00"/>
  </r>
  <r>
    <n v="43653"/>
    <x v="89"/>
    <x v="7"/>
    <s v="High"/>
    <n v="39"/>
    <n v="17.087179487179487"/>
    <n v="666.4"/>
    <n v="7.42"/>
    <n v="673.81999999999994"/>
    <n v="3.5455000000000001"/>
    <n v="23.627212"/>
    <s v="Express Air"/>
    <x v="6"/>
    <s v="Small Business"/>
    <x v="2"/>
    <x v="7"/>
    <s v="Small Pack"/>
    <d v="2012-10-31T00:00:00"/>
  </r>
  <r>
    <n v="53314"/>
    <x v="104"/>
    <x v="10"/>
    <s v="High"/>
    <n v="33"/>
    <n v="80.846060606060604"/>
    <n v="2667.92"/>
    <n v="19.989999999999998"/>
    <n v="2687.91"/>
    <n v="4.7610000000000001"/>
    <n v="127.0196712"/>
    <s v="Regular Air"/>
    <x v="1"/>
    <s v="Home Office"/>
    <x v="0"/>
    <x v="0"/>
    <s v="Small Box"/>
    <d v="2010-09-19T00:00:00"/>
  </r>
  <r>
    <n v="26432"/>
    <x v="787"/>
    <x v="2"/>
    <s v="Low"/>
    <n v="48"/>
    <n v="579.59041666666667"/>
    <n v="27820.34"/>
    <n v="24.49"/>
    <n v="27844.83"/>
    <n v="5.3265000000000002"/>
    <n v="1481.8504101000001"/>
    <s v="Regular Air"/>
    <x v="4"/>
    <s v="Corporate"/>
    <x v="1"/>
    <x v="8"/>
    <s v="Large Box"/>
    <d v="2010-01-08T00:00:00"/>
  </r>
  <r>
    <n v="40102"/>
    <x v="1015"/>
    <x v="9"/>
    <s v="Medium"/>
    <n v="46"/>
    <n v="8.9645652173913053"/>
    <n v="412.37"/>
    <n v="3.5"/>
    <n v="415.87"/>
    <n v="3.5455000000000001"/>
    <n v="14.620578350000001"/>
    <s v="Express Air"/>
    <x v="5"/>
    <s v="Corporate"/>
    <x v="2"/>
    <x v="16"/>
    <s v="Small Box"/>
    <d v="2011-02-05T00:00:00"/>
  </r>
  <r>
    <n v="50466"/>
    <x v="915"/>
    <x v="5"/>
    <s v="Critical"/>
    <n v="32"/>
    <n v="215.37718749999999"/>
    <n v="6892.07"/>
    <n v="15.01"/>
    <n v="6907.08"/>
    <n v="3.5455000000000001"/>
    <n v="244.35834184999999"/>
    <s v="Express Air"/>
    <x v="6"/>
    <s v="Home Office"/>
    <x v="2"/>
    <x v="6"/>
    <s v="Small Box"/>
    <d v="2012-06-30T00:00:00"/>
  </r>
  <r>
    <n v="25473"/>
    <x v="300"/>
    <x v="7"/>
    <s v="High"/>
    <n v="20"/>
    <n v="39.716000000000001"/>
    <n v="794.32"/>
    <n v="17.48"/>
    <n v="811.80000000000007"/>
    <n v="3.5455000000000001"/>
    <n v="28.162615600000002"/>
    <s v="Regular Air"/>
    <x v="8"/>
    <s v="Corporate"/>
    <x v="2"/>
    <x v="5"/>
    <s v="Small Box"/>
    <d v="2012-10-17T00:00:00"/>
  </r>
  <r>
    <n v="40225"/>
    <x v="636"/>
    <x v="3"/>
    <s v="Low"/>
    <n v="45"/>
    <n v="125.41088888888888"/>
    <n v="5643.49"/>
    <n v="70.2"/>
    <n v="5713.69"/>
    <n v="4.7610000000000001"/>
    <n v="268.68655889999997"/>
    <s v="Delivery Truck"/>
    <x v="6"/>
    <s v="Small Business"/>
    <x v="0"/>
    <x v="3"/>
    <s v="Jumbo Drum"/>
    <d v="2011-01-11T00:00:00"/>
  </r>
  <r>
    <n v="57281"/>
    <x v="1022"/>
    <x v="11"/>
    <s v="High"/>
    <n v="19"/>
    <n v="97.453684210526305"/>
    <n v="1851.62"/>
    <n v="35.840000000000003"/>
    <n v="1887.4599999999998"/>
    <n v="4.7610000000000001"/>
    <n v="88.155628199999995"/>
    <s v="Delivery Truck"/>
    <x v="5"/>
    <s v="Corporate"/>
    <x v="0"/>
    <x v="15"/>
    <s v="Jumbo Box"/>
    <d v="2010-04-22T00:00:00"/>
  </r>
  <r>
    <n v="5473"/>
    <x v="508"/>
    <x v="0"/>
    <s v="Not Specified"/>
    <n v="42"/>
    <n v="8.468809523809524"/>
    <n v="355.69"/>
    <n v="8.2899999999999991"/>
    <n v="363.98"/>
    <n v="3.5455000000000001"/>
    <n v="12.610988950000001"/>
    <s v="Regular Air"/>
    <x v="0"/>
    <s v="Small Business"/>
    <x v="2"/>
    <x v="12"/>
    <s v="Small Box"/>
    <d v="2012-03-26T00:00:00"/>
  </r>
  <r>
    <n v="38630"/>
    <x v="1247"/>
    <x v="11"/>
    <s v="Medium"/>
    <n v="13"/>
    <n v="167.32446153846152"/>
    <n v="2175.2179999999998"/>
    <n v="3.99"/>
    <n v="2179.2079999999996"/>
    <n v="5.3265000000000002"/>
    <n v="115.86298676999999"/>
    <s v="Regular Air"/>
    <x v="4"/>
    <s v="Home Office"/>
    <x v="1"/>
    <x v="1"/>
    <s v="Small Box"/>
    <d v="2010-04-18T00:00:00"/>
  </r>
  <r>
    <n v="14662"/>
    <x v="514"/>
    <x v="6"/>
    <s v="High"/>
    <n v="48"/>
    <n v="5.369791666666667"/>
    <n v="257.75"/>
    <n v="4.75"/>
    <n v="262.5"/>
    <n v="3.5455000000000001"/>
    <n v="9.13852625"/>
    <s v="Regular Air"/>
    <x v="9"/>
    <s v="Corporate"/>
    <x v="2"/>
    <x v="5"/>
    <s v="Small Box"/>
    <d v="2011-11-17T00:00:00"/>
  </r>
  <r>
    <n v="44231"/>
    <x v="941"/>
    <x v="6"/>
    <s v="Not Specified"/>
    <n v="43"/>
    <n v="18.249302325581397"/>
    <n v="784.72"/>
    <n v="4"/>
    <n v="788.72"/>
    <n v="5.3265000000000002"/>
    <n v="41.798110800000003"/>
    <s v="Regular Air"/>
    <x v="0"/>
    <s v="Home Office"/>
    <x v="1"/>
    <x v="4"/>
    <s v="Small Box"/>
    <d v="2009-11-05T00:00:00"/>
  </r>
  <r>
    <n v="41186"/>
    <x v="577"/>
    <x v="6"/>
    <s v="High"/>
    <n v="13"/>
    <n v="10.932307692307692"/>
    <n v="142.12"/>
    <n v="1.39"/>
    <n v="143.51"/>
    <n v="3.5455000000000001"/>
    <n v="5.0388646000000001"/>
    <s v="Express Air"/>
    <x v="10"/>
    <s v="Corporate"/>
    <x v="2"/>
    <x v="12"/>
    <s v="Small Box"/>
    <d v="2010-11-24T00:00:00"/>
  </r>
  <r>
    <n v="12261"/>
    <x v="69"/>
    <x v="7"/>
    <s v="Low"/>
    <n v="23"/>
    <n v="9.4499999999999993"/>
    <n v="217.35"/>
    <n v="8.2899999999999991"/>
    <n v="225.64"/>
    <n v="3.5455000000000001"/>
    <n v="7.7061442499999995"/>
    <s v="Regular Air"/>
    <x v="1"/>
    <s v="Corporate"/>
    <x v="2"/>
    <x v="12"/>
    <s v="Small Box"/>
    <d v="2010-10-30T00:00:00"/>
  </r>
  <r>
    <n v="20322"/>
    <x v="136"/>
    <x v="5"/>
    <s v="Critical"/>
    <n v="46"/>
    <n v="3.484130434782609"/>
    <n v="160.27000000000001"/>
    <n v="5.47"/>
    <n v="165.74"/>
    <n v="3.5455000000000001"/>
    <n v="5.6823728500000001"/>
    <s v="Regular Air"/>
    <x v="0"/>
    <s v="Home Office"/>
    <x v="2"/>
    <x v="6"/>
    <s v="Small Box"/>
    <d v="2009-06-30T00:00:00"/>
  </r>
  <r>
    <n v="11428"/>
    <x v="1248"/>
    <x v="3"/>
    <s v="Medium"/>
    <n v="16"/>
    <n v="97.158124999999998"/>
    <n v="1554.53"/>
    <n v="19.989999999999998"/>
    <n v="1574.52"/>
    <n v="3.5455000000000001"/>
    <n v="55.115861150000001"/>
    <s v="Regular Air"/>
    <x v="1"/>
    <s v="Small Business"/>
    <x v="2"/>
    <x v="12"/>
    <s v="Small Box"/>
    <d v="2012-01-21T00:00:00"/>
  </r>
  <r>
    <n v="18336"/>
    <x v="472"/>
    <x v="11"/>
    <s v="Not Specified"/>
    <n v="1"/>
    <n v="7.96"/>
    <n v="7.96"/>
    <n v="0.7"/>
    <n v="8.66"/>
    <n v="3.5455000000000001"/>
    <n v="0.28222180000000002"/>
    <s v="Express Air"/>
    <x v="3"/>
    <s v="Consumer"/>
    <x v="2"/>
    <x v="2"/>
    <s v="Wrap Bag"/>
    <d v="2009-04-24T00:00:00"/>
  </r>
  <r>
    <n v="15205"/>
    <x v="15"/>
    <x v="0"/>
    <s v="Critical"/>
    <n v="42"/>
    <n v="41.750238095238096"/>
    <n v="1753.51"/>
    <n v="9.1999999999999993"/>
    <n v="1762.71"/>
    <n v="4.7610000000000001"/>
    <n v="83.484611099999995"/>
    <s v="Regular Air"/>
    <x v="2"/>
    <s v="Corporate"/>
    <x v="0"/>
    <x v="0"/>
    <s v="Wrap Bag"/>
    <d v="2011-03-18T00:00:00"/>
  </r>
  <r>
    <n v="19394"/>
    <x v="647"/>
    <x v="2"/>
    <s v="Medium"/>
    <n v="5"/>
    <n v="107.8412"/>
    <n v="539.20600000000002"/>
    <n v="8.8000000000000007"/>
    <n v="548.00599999999997"/>
    <n v="5.3265000000000002"/>
    <n v="28.720807590000003"/>
    <s v="Regular Air"/>
    <x v="1"/>
    <s v="Corporate"/>
    <x v="1"/>
    <x v="1"/>
    <s v="Small Box"/>
    <d v="2012-12-28T00:00:00"/>
  </r>
  <r>
    <n v="12642"/>
    <x v="108"/>
    <x v="11"/>
    <s v="Critical"/>
    <n v="14"/>
    <n v="40.880714285714291"/>
    <n v="572.33000000000004"/>
    <n v="7.12"/>
    <n v="579.45000000000005"/>
    <n v="5.3265000000000002"/>
    <n v="30.485157450000003"/>
    <s v="Regular Air"/>
    <x v="6"/>
    <s v="Home Office"/>
    <x v="1"/>
    <x v="4"/>
    <s v="Small Box"/>
    <d v="2009-04-29T00:00:00"/>
  </r>
  <r>
    <n v="3168"/>
    <x v="1249"/>
    <x v="3"/>
    <s v="Low"/>
    <n v="14"/>
    <n v="5.7571428571428571"/>
    <n v="80.599999999999994"/>
    <n v="3.96"/>
    <n v="84.559999999999988"/>
    <n v="4.7610000000000001"/>
    <n v="3.8373660000000003"/>
    <s v="Regular Air"/>
    <x v="4"/>
    <s v="Home Office"/>
    <x v="0"/>
    <x v="0"/>
    <s v="Wrap Bag"/>
    <d v="2012-02-03T00:00:00"/>
  </r>
  <r>
    <n v="28321"/>
    <x v="1250"/>
    <x v="8"/>
    <s v="Medium"/>
    <n v="28"/>
    <n v="3.2321428571428572"/>
    <n v="90.5"/>
    <n v="0.99"/>
    <n v="91.49"/>
    <n v="3.5455000000000001"/>
    <n v="3.2086774999999998"/>
    <s v="Regular Air"/>
    <x v="1"/>
    <s v="Consumer"/>
    <x v="2"/>
    <x v="13"/>
    <s v="Small Box"/>
    <d v="2010-08-01T00:00:00"/>
  </r>
  <r>
    <n v="44834"/>
    <x v="733"/>
    <x v="11"/>
    <s v="Medium"/>
    <n v="43"/>
    <n v="255.44302325581393"/>
    <n v="10984.05"/>
    <n v="66.67"/>
    <n v="11050.72"/>
    <n v="4.7610000000000001"/>
    <n v="522.95062050000001"/>
    <s v="Delivery Truck"/>
    <x v="0"/>
    <s v="Small Business"/>
    <x v="0"/>
    <x v="9"/>
    <s v="Jumbo Box"/>
    <d v="2009-04-21T00:00:00"/>
  </r>
  <r>
    <n v="37250"/>
    <x v="795"/>
    <x v="3"/>
    <s v="High"/>
    <n v="13"/>
    <n v="36.42"/>
    <n v="473.46"/>
    <n v="6.66"/>
    <n v="480.12"/>
    <n v="3.5455000000000001"/>
    <n v="16.7865243"/>
    <s v="Regular Air"/>
    <x v="0"/>
    <s v="Corporate"/>
    <x v="2"/>
    <x v="12"/>
    <s v="Small Box"/>
    <d v="2010-01-15T00:00:00"/>
  </r>
  <r>
    <n v="25248"/>
    <x v="940"/>
    <x v="2"/>
    <s v="Medium"/>
    <n v="26"/>
    <n v="44.242307692307691"/>
    <n v="1150.3"/>
    <n v="5.81"/>
    <n v="1156.1099999999999"/>
    <n v="3.5455000000000001"/>
    <n v="40.783886500000001"/>
    <s v="Regular Air"/>
    <x v="0"/>
    <s v="Small Business"/>
    <x v="2"/>
    <x v="5"/>
    <s v="Small Box"/>
    <d v="2011-12-02T00:00:00"/>
  </r>
  <r>
    <n v="42628"/>
    <x v="1245"/>
    <x v="4"/>
    <s v="Not Specified"/>
    <n v="4"/>
    <n v="299.834"/>
    <n v="1199.336"/>
    <n v="60"/>
    <n v="1259.336"/>
    <n v="4.7610000000000001"/>
    <n v="57.100386960000009"/>
    <s v="Delivery Truck"/>
    <x v="0"/>
    <s v="Consumer"/>
    <x v="0"/>
    <x v="9"/>
    <s v="Jumbo Drum"/>
    <d v="2011-05-07T00:00:00"/>
  </r>
  <r>
    <n v="46177"/>
    <x v="102"/>
    <x v="2"/>
    <s v="Low"/>
    <n v="13"/>
    <n v="859.22692307692319"/>
    <n v="11169.95"/>
    <n v="19.989999999999998"/>
    <n v="11189.94"/>
    <n v="3.5455000000000001"/>
    <n v="396.03057725000008"/>
    <s v="Regular Air"/>
    <x v="4"/>
    <s v="Corporate"/>
    <x v="2"/>
    <x v="6"/>
    <s v="Small Box"/>
    <d v="2010-12-05T00:00:00"/>
  </r>
  <r>
    <n v="52098"/>
    <x v="884"/>
    <x v="0"/>
    <s v="Medium"/>
    <n v="19"/>
    <n v="42.739999999999995"/>
    <n v="812.06"/>
    <n v="10.55"/>
    <n v="822.6099999999999"/>
    <n v="4.7610000000000001"/>
    <n v="38.662176599999995"/>
    <s v="Regular Air"/>
    <x v="1"/>
    <s v="Corporate"/>
    <x v="0"/>
    <x v="3"/>
    <s v="Jumbo Drum"/>
    <d v="2010-03-10T00:00:00"/>
  </r>
  <r>
    <n v="1344"/>
    <x v="275"/>
    <x v="11"/>
    <s v="Low"/>
    <n v="15"/>
    <n v="55.660266666666665"/>
    <n v="834.904"/>
    <n v="5.26"/>
    <n v="840.16399999999999"/>
    <n v="5.3265000000000002"/>
    <n v="44.471161559999999"/>
    <s v="Regular Air"/>
    <x v="11"/>
    <s v="Corporate"/>
    <x v="1"/>
    <x v="1"/>
    <s v="Small Box"/>
    <d v="2012-04-22T00:00:00"/>
  </r>
  <r>
    <n v="11686"/>
    <x v="1251"/>
    <x v="3"/>
    <s v="Not Specified"/>
    <n v="38"/>
    <n v="161.0841710526316"/>
    <n v="6121.1985000000004"/>
    <n v="2.5"/>
    <n v="6123.6985000000004"/>
    <n v="5.3265000000000002"/>
    <n v="326.04563810250005"/>
    <s v="Regular Air"/>
    <x v="1"/>
    <s v="Home Office"/>
    <x v="1"/>
    <x v="1"/>
    <s v="Small Box"/>
    <d v="2009-01-28T00:00:00"/>
  </r>
  <r>
    <n v="14791"/>
    <x v="1252"/>
    <x v="9"/>
    <s v="Medium"/>
    <n v="29"/>
    <n v="54.35251724137931"/>
    <n v="1576.223"/>
    <n v="3.99"/>
    <n v="1580.213"/>
    <n v="5.3265000000000002"/>
    <n v="83.957518094999998"/>
    <s v="Regular Air"/>
    <x v="1"/>
    <s v="Consumer"/>
    <x v="1"/>
    <x v="1"/>
    <s v="Small Box"/>
    <d v="2010-02-15T00:00:00"/>
  </r>
  <r>
    <n v="16193"/>
    <x v="559"/>
    <x v="11"/>
    <s v="Not Specified"/>
    <n v="8"/>
    <n v="37.524999999999999"/>
    <n v="300.2"/>
    <n v="8.2200000000000006"/>
    <n v="308.42"/>
    <n v="3.5455000000000001"/>
    <n v="10.643590999999999"/>
    <s v="Regular Air"/>
    <x v="2"/>
    <s v="Corporate"/>
    <x v="2"/>
    <x v="10"/>
    <s v="Small Box"/>
    <d v="2012-04-11T00:00:00"/>
  </r>
  <r>
    <n v="58435"/>
    <x v="179"/>
    <x v="4"/>
    <s v="Low"/>
    <n v="11"/>
    <n v="24.858181818181819"/>
    <n v="273.44"/>
    <n v="15.1"/>
    <n v="288.54000000000002"/>
    <n v="3.5455000000000001"/>
    <n v="9.6948152000000007"/>
    <s v="Regular Air"/>
    <x v="1"/>
    <s v="Home Office"/>
    <x v="2"/>
    <x v="6"/>
    <s v="Small Box"/>
    <d v="2012-05-09T00:00:00"/>
  </r>
  <r>
    <n v="39682"/>
    <x v="963"/>
    <x v="6"/>
    <s v="Medium"/>
    <n v="43"/>
    <n v="54.369534883720924"/>
    <n v="2337.89"/>
    <n v="14.3"/>
    <n v="2352.19"/>
    <n v="3.5455000000000001"/>
    <n v="82.889889949999997"/>
    <s v="Express Air"/>
    <x v="5"/>
    <s v="Corporate"/>
    <x v="2"/>
    <x v="5"/>
    <s v="Small Box"/>
    <d v="2010-11-11T00:00:00"/>
  </r>
  <r>
    <n v="16036"/>
    <x v="83"/>
    <x v="3"/>
    <s v="Medium"/>
    <n v="33"/>
    <n v="16.694848484848482"/>
    <n v="550.92999999999995"/>
    <n v="9.4700000000000006"/>
    <n v="560.4"/>
    <n v="3.5455000000000001"/>
    <n v="19.533223149999998"/>
    <s v="Regular Air"/>
    <x v="4"/>
    <s v="Corporate"/>
    <x v="2"/>
    <x v="10"/>
    <s v="Small Box"/>
    <d v="2012-01-06T00:00:00"/>
  </r>
  <r>
    <n v="1058"/>
    <x v="1193"/>
    <x v="11"/>
    <s v="Medium"/>
    <n v="3"/>
    <n v="156.47933333333333"/>
    <n v="469.43799999999999"/>
    <n v="8.99"/>
    <n v="478.428"/>
    <n v="5.3265000000000002"/>
    <n v="25.00461507"/>
    <s v="Regular Air"/>
    <x v="10"/>
    <s v="Small Business"/>
    <x v="1"/>
    <x v="1"/>
    <s v="Small Box"/>
    <d v="2010-04-26T00:00:00"/>
  </r>
  <r>
    <n v="8257"/>
    <x v="19"/>
    <x v="0"/>
    <s v="Low"/>
    <n v="5"/>
    <n v="1497.2180000000001"/>
    <n v="7486.09"/>
    <n v="29.7"/>
    <n v="7515.79"/>
    <n v="5.3265000000000002"/>
    <n v="398.74658385000004"/>
    <s v="Delivery Truck"/>
    <x v="9"/>
    <s v="Consumer"/>
    <x v="1"/>
    <x v="11"/>
    <s v="Jumbo Drum"/>
    <d v="2009-03-22T00:00:00"/>
  </r>
  <r>
    <n v="6148"/>
    <x v="911"/>
    <x v="2"/>
    <s v="Medium"/>
    <n v="18"/>
    <n v="21.64"/>
    <n v="389.52"/>
    <n v="6.68"/>
    <n v="396.2"/>
    <n v="4.7610000000000001"/>
    <n v="18.545047199999999"/>
    <s v="Express Air"/>
    <x v="4"/>
    <s v="Small Business"/>
    <x v="0"/>
    <x v="0"/>
    <s v="Small Box"/>
    <d v="2011-12-25T00:00:00"/>
  </r>
  <r>
    <n v="6788"/>
    <x v="53"/>
    <x v="8"/>
    <s v="Not Specified"/>
    <n v="6"/>
    <n v="1.8583333333333334"/>
    <n v="11.15"/>
    <n v="0.75"/>
    <n v="11.9"/>
    <n v="3.5455000000000001"/>
    <n v="0.39532325000000001"/>
    <s v="Regular Air"/>
    <x v="3"/>
    <s v="Small Business"/>
    <x v="2"/>
    <x v="14"/>
    <s v="Wrap Bag"/>
    <d v="2011-08-05T00:00:00"/>
  </r>
  <r>
    <n v="38656"/>
    <x v="511"/>
    <x v="8"/>
    <s v="Low"/>
    <n v="41"/>
    <n v="3.9636585365853656"/>
    <n v="162.51"/>
    <n v="5.34"/>
    <n v="167.85"/>
    <n v="3.5455000000000001"/>
    <n v="5.7617920500000004"/>
    <s v="Regular Air"/>
    <x v="1"/>
    <s v="Consumer"/>
    <x v="2"/>
    <x v="6"/>
    <s v="Small Box"/>
    <d v="2012-08-17T00:00:00"/>
  </r>
  <r>
    <n v="15303"/>
    <x v="284"/>
    <x v="10"/>
    <s v="Critical"/>
    <n v="18"/>
    <n v="29.247222222222224"/>
    <n v="526.45000000000005"/>
    <n v="8.99"/>
    <n v="535.44000000000005"/>
    <n v="5.3265000000000002"/>
    <n v="28.041359250000006"/>
    <s v="Regular Air"/>
    <x v="0"/>
    <s v="Home Office"/>
    <x v="1"/>
    <x v="4"/>
    <s v="Small Pack"/>
    <d v="2010-09-15T00:00:00"/>
  </r>
  <r>
    <n v="52194"/>
    <x v="1098"/>
    <x v="2"/>
    <s v="Critical"/>
    <n v="12"/>
    <n v="129.27833333333334"/>
    <n v="1551.34"/>
    <n v="78.64"/>
    <n v="1629.98"/>
    <n v="4.7610000000000001"/>
    <n v="73.859297400000003"/>
    <s v="Delivery Truck"/>
    <x v="4"/>
    <s v="Home Office"/>
    <x v="0"/>
    <x v="15"/>
    <s v="Jumbo Box"/>
    <d v="2010-12-12T00:00:00"/>
  </r>
  <r>
    <n v="47877"/>
    <x v="808"/>
    <x v="8"/>
    <s v="Medium"/>
    <n v="16"/>
    <n v="17.085000000000001"/>
    <n v="273.36"/>
    <n v="3.26"/>
    <n v="276.62"/>
    <n v="3.5455000000000001"/>
    <n v="9.6919788000000011"/>
    <s v="Regular Air"/>
    <x v="0"/>
    <s v="Home Office"/>
    <x v="2"/>
    <x v="7"/>
    <s v="Small Pack"/>
    <d v="2009-08-31T00:00:00"/>
  </r>
  <r>
    <n v="46050"/>
    <x v="778"/>
    <x v="3"/>
    <s v="High"/>
    <n v="48"/>
    <n v="100.28479166666666"/>
    <n v="4813.67"/>
    <n v="19.989999999999998"/>
    <n v="4833.66"/>
    <n v="3.5455000000000001"/>
    <n v="170.66866985000001"/>
    <s v="Express Air"/>
    <x v="1"/>
    <s v="Home Office"/>
    <x v="2"/>
    <x v="10"/>
    <s v="Small Box"/>
    <d v="2010-01-07T00:00:00"/>
  </r>
  <r>
    <n v="59809"/>
    <x v="926"/>
    <x v="0"/>
    <s v="Not Specified"/>
    <n v="16"/>
    <n v="31.677499999999998"/>
    <n v="506.84"/>
    <n v="6.5"/>
    <n v="513.33999999999992"/>
    <n v="5.3265000000000002"/>
    <n v="26.996832599999998"/>
    <s v="Regular Air"/>
    <x v="6"/>
    <s v="Home Office"/>
    <x v="1"/>
    <x v="4"/>
    <s v="Small Box"/>
    <d v="2011-03-09T00:00:00"/>
  </r>
  <r>
    <n v="34211"/>
    <x v="196"/>
    <x v="9"/>
    <s v="Not Specified"/>
    <n v="15"/>
    <n v="9.0993333333333339"/>
    <n v="136.49"/>
    <n v="1.0900000000000001"/>
    <n v="137.58000000000001"/>
    <n v="3.5455000000000001"/>
    <n v="4.8392529500000006"/>
    <s v="Regular Air"/>
    <x v="1"/>
    <s v="Small Business"/>
    <x v="2"/>
    <x v="2"/>
    <s v="Wrap Bag"/>
    <d v="2012-02-16T00:00:00"/>
  </r>
  <r>
    <n v="55360"/>
    <x v="164"/>
    <x v="3"/>
    <s v="Medium"/>
    <n v="39"/>
    <n v="227.31025641025641"/>
    <n v="8865.1"/>
    <n v="29.1"/>
    <n v="8894.2000000000007"/>
    <n v="4.7610000000000001"/>
    <n v="422.06741099999999"/>
    <s v="Delivery Truck"/>
    <x v="8"/>
    <s v="Small Business"/>
    <x v="0"/>
    <x v="9"/>
    <s v="Jumbo Box"/>
    <d v="2009-01-23T00:00:00"/>
  </r>
  <r>
    <n v="19042"/>
    <x v="427"/>
    <x v="0"/>
    <s v="Critical"/>
    <n v="8"/>
    <n v="40.951250000000002"/>
    <n v="327.61"/>
    <n v="7.47"/>
    <n v="335.08000000000004"/>
    <n v="3.5455000000000001"/>
    <n v="11.61541255"/>
    <s v="Regular Air"/>
    <x v="7"/>
    <s v="Corporate"/>
    <x v="2"/>
    <x v="6"/>
    <s v="Small Box"/>
    <d v="2009-03-02T00:00:00"/>
  </r>
  <r>
    <n v="24899"/>
    <x v="8"/>
    <x v="8"/>
    <s v="Not Specified"/>
    <n v="37"/>
    <n v="6.837567567567568"/>
    <n v="252.99"/>
    <n v="2.35"/>
    <n v="255.34"/>
    <n v="3.5455000000000001"/>
    <n v="8.9697604500000008"/>
    <s v="Regular Air"/>
    <x v="8"/>
    <s v="Home Office"/>
    <x v="2"/>
    <x v="2"/>
    <s v="Wrap Bag"/>
    <d v="2011-08-22T00:00:00"/>
  </r>
  <r>
    <n v="9092"/>
    <x v="675"/>
    <x v="1"/>
    <s v="Not Specified"/>
    <n v="8"/>
    <n v="74.900937499999998"/>
    <n v="599.20749999999998"/>
    <n v="4.9000000000000004"/>
    <n v="604.10749999999996"/>
    <n v="5.3265000000000002"/>
    <n v="31.916787487500002"/>
    <s v="Regular Air"/>
    <x v="3"/>
    <s v="Corporate"/>
    <x v="1"/>
    <x v="1"/>
    <s v="Small Box"/>
    <d v="2009-07-25T00:00:00"/>
  </r>
  <r>
    <n v="5984"/>
    <x v="1018"/>
    <x v="5"/>
    <s v="Low"/>
    <n v="11"/>
    <n v="8.7890909090909091"/>
    <n v="96.68"/>
    <n v="4.95"/>
    <n v="101.63000000000001"/>
    <n v="4.7610000000000001"/>
    <n v="4.6029348000000008"/>
    <s v="Regular Air"/>
    <x v="3"/>
    <s v="Consumer"/>
    <x v="0"/>
    <x v="0"/>
    <s v="Small Box"/>
    <d v="2009-06-19T00:00:00"/>
  </r>
  <r>
    <n v="28033"/>
    <x v="629"/>
    <x v="10"/>
    <s v="High"/>
    <n v="37"/>
    <n v="211.75054054054056"/>
    <n v="7834.77"/>
    <n v="64.2"/>
    <n v="7898.97"/>
    <n v="4.7610000000000001"/>
    <n v="373.01339970000004"/>
    <s v="Delivery Truck"/>
    <x v="1"/>
    <s v="Corporate"/>
    <x v="0"/>
    <x v="3"/>
    <s v="Jumbo Drum"/>
    <d v="2010-09-16T00:00:00"/>
  </r>
  <r>
    <n v="44834"/>
    <x v="733"/>
    <x v="11"/>
    <s v="Medium"/>
    <n v="13"/>
    <n v="19.135384615384616"/>
    <n v="248.76"/>
    <n v="5.77"/>
    <n v="254.53"/>
    <n v="3.5455000000000001"/>
    <n v="8.8197858"/>
    <s v="Express Air"/>
    <x v="0"/>
    <s v="Small Business"/>
    <x v="2"/>
    <x v="5"/>
    <s v="Small Box"/>
    <d v="2009-04-20T00:00:00"/>
  </r>
  <r>
    <n v="6406"/>
    <x v="50"/>
    <x v="8"/>
    <s v="Critical"/>
    <n v="43"/>
    <n v="2.1541860465116276"/>
    <n v="92.63"/>
    <n v="2.56"/>
    <n v="95.19"/>
    <n v="3.5455000000000001"/>
    <n v="3.2841966500000002"/>
    <s v="Regular Air"/>
    <x v="8"/>
    <s v="Home Office"/>
    <x v="2"/>
    <x v="7"/>
    <s v="Small Pack"/>
    <d v="2009-08-16T00:00:00"/>
  </r>
  <r>
    <n v="24326"/>
    <x v="1253"/>
    <x v="10"/>
    <s v="Critical"/>
    <n v="37"/>
    <n v="43.158378378378373"/>
    <n v="1596.86"/>
    <n v="3.5"/>
    <n v="1600.36"/>
    <n v="3.5455000000000001"/>
    <n v="56.6166713"/>
    <s v="Regular Air"/>
    <x v="6"/>
    <s v="Corporate"/>
    <x v="2"/>
    <x v="16"/>
    <s v="Small Box"/>
    <d v="2011-10-01T00:00:00"/>
  </r>
  <r>
    <n v="23616"/>
    <x v="234"/>
    <x v="8"/>
    <s v="Not Specified"/>
    <n v="47"/>
    <n v="197.07127659574468"/>
    <n v="9262.35"/>
    <n v="24.49"/>
    <n v="9286.84"/>
    <n v="5.3265000000000002"/>
    <n v="493.35907275000005"/>
    <s v="Regular Air"/>
    <x v="1"/>
    <s v="Home Office"/>
    <x v="1"/>
    <x v="8"/>
    <s v="Large Box"/>
    <d v="2012-08-28T00:00:00"/>
  </r>
  <r>
    <n v="56834"/>
    <x v="121"/>
    <x v="4"/>
    <s v="High"/>
    <n v="33"/>
    <n v="6.2278787878787885"/>
    <n v="205.52"/>
    <n v="7.03"/>
    <n v="212.55"/>
    <n v="3.5455000000000001"/>
    <n v="7.2867116000000012"/>
    <s v="Regular Air"/>
    <x v="5"/>
    <s v="Corporate"/>
    <x v="2"/>
    <x v="5"/>
    <s v="Small Box"/>
    <d v="2011-05-02T00:00:00"/>
  </r>
  <r>
    <n v="57507"/>
    <x v="1254"/>
    <x v="5"/>
    <s v="Critical"/>
    <n v="10"/>
    <n v="15.544999999999998"/>
    <n v="155.44999999999999"/>
    <n v="8.4"/>
    <n v="163.85"/>
    <n v="3.5455000000000001"/>
    <n v="5.5114797499999995"/>
    <s v="Regular Air"/>
    <x v="8"/>
    <s v="Corporate"/>
    <x v="2"/>
    <x v="6"/>
    <s v="Small Box"/>
    <d v="2009-06-29T00:00:00"/>
  </r>
  <r>
    <n v="26341"/>
    <x v="1255"/>
    <x v="1"/>
    <s v="Critical"/>
    <n v="8"/>
    <n v="136.90875"/>
    <n v="1095.27"/>
    <n v="51.94"/>
    <n v="1147.21"/>
    <n v="4.7610000000000001"/>
    <n v="52.145804699999999"/>
    <s v="Delivery Truck"/>
    <x v="4"/>
    <s v="Corporate"/>
    <x v="0"/>
    <x v="9"/>
    <s v="Jumbo Box"/>
    <d v="2010-07-30T00:00:00"/>
  </r>
  <r>
    <n v="17858"/>
    <x v="345"/>
    <x v="10"/>
    <s v="Medium"/>
    <n v="21"/>
    <n v="8.911428571428571"/>
    <n v="187.14"/>
    <n v="1.99"/>
    <n v="189.13"/>
    <n v="5.3265000000000002"/>
    <n v="9.9680120999999993"/>
    <s v="Regular Air"/>
    <x v="1"/>
    <s v="Consumer"/>
    <x v="1"/>
    <x v="4"/>
    <s v="Small Pack"/>
    <d v="2010-09-27T00:00:00"/>
  </r>
  <r>
    <n v="49989"/>
    <x v="1256"/>
    <x v="11"/>
    <s v="Not Specified"/>
    <n v="6"/>
    <n v="309.15666666666669"/>
    <n v="1854.94"/>
    <n v="7.18"/>
    <n v="1862.1200000000001"/>
    <n v="5.3265000000000002"/>
    <n v="98.803379100000001"/>
    <s v="Regular Air"/>
    <x v="1"/>
    <s v="Small Business"/>
    <x v="1"/>
    <x v="4"/>
    <s v="Small Box"/>
    <d v="2010-04-27T00:00:00"/>
  </r>
  <r>
    <n v="38789"/>
    <x v="307"/>
    <x v="6"/>
    <s v="High"/>
    <n v="9"/>
    <n v="10.724444444444444"/>
    <n v="96.52"/>
    <n v="5.16"/>
    <n v="101.67999999999999"/>
    <n v="4.7610000000000001"/>
    <n v="4.5953172000000002"/>
    <s v="Regular Air"/>
    <x v="4"/>
    <s v="Small Business"/>
    <x v="0"/>
    <x v="0"/>
    <s v="Small Box"/>
    <d v="2010-11-15T00:00:00"/>
  </r>
  <r>
    <n v="15109"/>
    <x v="520"/>
    <x v="2"/>
    <s v="Not Specified"/>
    <n v="45"/>
    <n v="6.5215555555555564"/>
    <n v="293.47000000000003"/>
    <n v="8.4"/>
    <n v="301.87"/>
    <n v="3.5455000000000001"/>
    <n v="10.404978850000003"/>
    <s v="Regular Air"/>
    <x v="8"/>
    <s v="Home Office"/>
    <x v="2"/>
    <x v="5"/>
    <s v="Small Box"/>
    <d v="2010-12-16T00:00:00"/>
  </r>
  <r>
    <n v="47078"/>
    <x v="970"/>
    <x v="11"/>
    <s v="Medium"/>
    <n v="20"/>
    <n v="4.9284999999999997"/>
    <n v="98.57"/>
    <n v="5.0199999999999996"/>
    <n v="103.58999999999999"/>
    <n v="3.5455000000000001"/>
    <n v="3.4947993500000001"/>
    <s v="Regular Air"/>
    <x v="10"/>
    <s v="Consumer"/>
    <x v="2"/>
    <x v="5"/>
    <s v="Small Box"/>
    <d v="2010-04-20T00:00:00"/>
  </r>
  <r>
    <n v="24128"/>
    <x v="1013"/>
    <x v="6"/>
    <s v="High"/>
    <n v="13"/>
    <n v="20.817692307692308"/>
    <n v="270.63"/>
    <n v="8.32"/>
    <n v="278.95"/>
    <n v="3.5455000000000001"/>
    <n v="9.5951866500000005"/>
    <s v="Regular Air"/>
    <x v="2"/>
    <s v="Corporate"/>
    <x v="2"/>
    <x v="5"/>
    <s v="Wrap Bag"/>
    <d v="2010-11-25T00:00:00"/>
  </r>
  <r>
    <n v="8515"/>
    <x v="1056"/>
    <x v="2"/>
    <s v="Critical"/>
    <n v="33"/>
    <n v="22.118787878787877"/>
    <n v="729.92"/>
    <n v="4"/>
    <n v="733.92"/>
    <n v="5.3265000000000002"/>
    <n v="38.879188800000001"/>
    <s v="Regular Air"/>
    <x v="0"/>
    <s v="Small Business"/>
    <x v="1"/>
    <x v="4"/>
    <s v="Small Box"/>
    <d v="2010-12-22T00:00:00"/>
  </r>
  <r>
    <n v="52130"/>
    <x v="270"/>
    <x v="10"/>
    <s v="Low"/>
    <n v="36"/>
    <n v="39.904166666666669"/>
    <n v="1436.55"/>
    <n v="18.98"/>
    <n v="1455.53"/>
    <n v="4.7610000000000001"/>
    <n v="68.394145499999993"/>
    <s v="Regular Air"/>
    <x v="8"/>
    <s v="Consumer"/>
    <x v="0"/>
    <x v="0"/>
    <s v="Small Box"/>
    <d v="2012-09-07T00:00:00"/>
  </r>
  <r>
    <n v="33510"/>
    <x v="299"/>
    <x v="2"/>
    <s v="High"/>
    <n v="11"/>
    <n v="40.89"/>
    <n v="449.79"/>
    <n v="17.48"/>
    <n v="467.27000000000004"/>
    <n v="3.5455000000000001"/>
    <n v="15.947304450000001"/>
    <s v="Regular Air"/>
    <x v="1"/>
    <s v="Corporate"/>
    <x v="2"/>
    <x v="5"/>
    <s v="Small Box"/>
    <d v="2011-12-02T00:00:00"/>
  </r>
  <r>
    <n v="39139"/>
    <x v="426"/>
    <x v="6"/>
    <s v="Not Specified"/>
    <n v="6"/>
    <n v="104.57549999999999"/>
    <n v="627.45299999999997"/>
    <n v="8.08"/>
    <n v="635.53300000000002"/>
    <n v="5.3265000000000002"/>
    <n v="33.421284045"/>
    <s v="Regular Air"/>
    <x v="3"/>
    <s v="Home Office"/>
    <x v="1"/>
    <x v="1"/>
    <s v="Small Box"/>
    <d v="2010-11-13T00:00:00"/>
  </r>
  <r>
    <n v="18432"/>
    <x v="914"/>
    <x v="0"/>
    <s v="High"/>
    <n v="5"/>
    <n v="274.93400000000003"/>
    <n v="1374.67"/>
    <n v="23.19"/>
    <n v="1397.8600000000001"/>
    <n v="3.5455000000000001"/>
    <n v="48.738924850000004"/>
    <s v="Delivery Truck"/>
    <x v="9"/>
    <s v="Corporate"/>
    <x v="2"/>
    <x v="16"/>
    <s v="Jumbo Drum"/>
    <d v="2011-03-14T00:00:00"/>
  </r>
  <r>
    <n v="50626"/>
    <x v="120"/>
    <x v="7"/>
    <s v="Medium"/>
    <n v="18"/>
    <n v="181.52277777777778"/>
    <n v="3267.41"/>
    <n v="35.89"/>
    <n v="3303.2999999999997"/>
    <n v="4.7610000000000001"/>
    <n v="155.56139009999998"/>
    <s v="Delivery Truck"/>
    <x v="10"/>
    <s v="Consumer"/>
    <x v="0"/>
    <x v="15"/>
    <s v="Jumbo Box"/>
    <d v="2009-10-21T00:00:00"/>
  </r>
  <r>
    <n v="27141"/>
    <x v="23"/>
    <x v="9"/>
    <s v="Not Specified"/>
    <n v="28"/>
    <n v="58.768214285714286"/>
    <n v="1645.51"/>
    <n v="9.7100000000000009"/>
    <n v="1655.22"/>
    <n v="3.5455000000000001"/>
    <n v="58.341557049999999"/>
    <s v="Regular Air"/>
    <x v="6"/>
    <s v="Corporate"/>
    <x v="2"/>
    <x v="10"/>
    <s v="Small Box"/>
    <d v="2010-02-05T00:00:00"/>
  </r>
  <r>
    <n v="21541"/>
    <x v="786"/>
    <x v="7"/>
    <s v="Not Specified"/>
    <n v="43"/>
    <n v="70.806976744186045"/>
    <n v="3044.7"/>
    <n v="26.74"/>
    <n v="3071.4399999999996"/>
    <n v="4.7610000000000001"/>
    <n v="144.958167"/>
    <s v="Delivery Truck"/>
    <x v="3"/>
    <s v="Corporate"/>
    <x v="0"/>
    <x v="15"/>
    <s v="Jumbo Box"/>
    <d v="2009-10-10T00:00:00"/>
  </r>
  <r>
    <n v="35302"/>
    <x v="176"/>
    <x v="5"/>
    <s v="Medium"/>
    <n v="6"/>
    <n v="31.406666666666666"/>
    <n v="188.44"/>
    <n v="5.76"/>
    <n v="194.2"/>
    <n v="3.5455000000000001"/>
    <n v="6.6811401999999998"/>
    <s v="Regular Air"/>
    <x v="4"/>
    <s v="Small Business"/>
    <x v="2"/>
    <x v="5"/>
    <s v="Small Box"/>
    <d v="2010-06-07T00:00:00"/>
  </r>
  <r>
    <n v="54950"/>
    <x v="102"/>
    <x v="2"/>
    <s v="High"/>
    <n v="26"/>
    <n v="6.7146153846153851"/>
    <n v="174.58"/>
    <n v="4.42"/>
    <n v="179"/>
    <n v="3.5455000000000001"/>
    <n v="6.1897339000000011"/>
    <s v="Regular Air"/>
    <x v="1"/>
    <s v="Consumer"/>
    <x v="2"/>
    <x v="7"/>
    <s v="Small Pack"/>
    <d v="2010-12-06T00:00:00"/>
  </r>
  <r>
    <n v="29761"/>
    <x v="1169"/>
    <x v="1"/>
    <s v="Medium"/>
    <n v="48"/>
    <n v="30.481354166666666"/>
    <n v="1463.105"/>
    <n v="1.25"/>
    <n v="1464.355"/>
    <n v="5.3265000000000002"/>
    <n v="77.932287825000003"/>
    <s v="Regular Air"/>
    <x v="5"/>
    <s v="Corporate"/>
    <x v="1"/>
    <x v="1"/>
    <s v="Small Pack"/>
    <d v="2012-07-04T00:00:00"/>
  </r>
  <r>
    <n v="28772"/>
    <x v="781"/>
    <x v="9"/>
    <s v="High"/>
    <n v="16"/>
    <n v="59.404000000000003"/>
    <n v="950.46400000000006"/>
    <n v="69"/>
    <n v="1019.4640000000001"/>
    <n v="4.7610000000000001"/>
    <n v="45.251591040000001"/>
    <s v="Regular Air"/>
    <x v="6"/>
    <s v="Small Business"/>
    <x v="0"/>
    <x v="9"/>
    <s v="Large Box"/>
    <d v="2009-02-07T00:00:00"/>
  </r>
  <r>
    <n v="52071"/>
    <x v="1145"/>
    <x v="6"/>
    <s v="Not Specified"/>
    <n v="14"/>
    <n v="9.7750000000000004"/>
    <n v="136.85"/>
    <n v="5.6"/>
    <n v="142.44999999999999"/>
    <n v="3.5455000000000001"/>
    <n v="4.8520167499999998"/>
    <s v="Regular Air"/>
    <x v="1"/>
    <s v="Consumer"/>
    <x v="2"/>
    <x v="6"/>
    <s v="Small Box"/>
    <d v="2011-11-29T00:00:00"/>
  </r>
  <r>
    <n v="2790"/>
    <x v="27"/>
    <x v="8"/>
    <s v="High"/>
    <n v="15"/>
    <n v="34.71"/>
    <n v="520.65"/>
    <n v="8.2200000000000006"/>
    <n v="528.87"/>
    <n v="3.5455000000000001"/>
    <n v="18.45964575"/>
    <s v="Regular Air"/>
    <x v="0"/>
    <s v="Home Office"/>
    <x v="2"/>
    <x v="10"/>
    <s v="Small Box"/>
    <d v="2009-08-20T00:00:00"/>
  </r>
  <r>
    <n v="49953"/>
    <x v="1091"/>
    <x v="0"/>
    <s v="Not Specified"/>
    <n v="18"/>
    <n v="15.75"/>
    <n v="283.5"/>
    <n v="6.5"/>
    <n v="290"/>
    <n v="5.3265000000000002"/>
    <n v="15.1006275"/>
    <s v="Regular Air"/>
    <x v="6"/>
    <s v="Home Office"/>
    <x v="1"/>
    <x v="4"/>
    <s v="Small Box"/>
    <d v="2012-03-18T00:00:00"/>
  </r>
  <r>
    <n v="56099"/>
    <x v="1257"/>
    <x v="7"/>
    <s v="Low"/>
    <n v="11"/>
    <n v="11.122727272727273"/>
    <n v="122.35"/>
    <n v="3.99"/>
    <n v="126.33999999999999"/>
    <n v="3.5455000000000001"/>
    <n v="4.3379192499999997"/>
    <s v="Regular Air"/>
    <x v="6"/>
    <s v="Corporate"/>
    <x v="2"/>
    <x v="16"/>
    <s v="Small Box"/>
    <d v="2010-10-12T00:00:00"/>
  </r>
  <r>
    <n v="55362"/>
    <x v="88"/>
    <x v="11"/>
    <s v="High"/>
    <n v="24"/>
    <n v="2.8266666666666667"/>
    <n v="67.84"/>
    <n v="0.99"/>
    <n v="68.83"/>
    <n v="3.5455000000000001"/>
    <n v="2.4052671999999999"/>
    <s v="Regular Air"/>
    <x v="6"/>
    <s v="Corporate"/>
    <x v="2"/>
    <x v="13"/>
    <s v="Small Box"/>
    <d v="2011-04-22T00:00:00"/>
  </r>
  <r>
    <n v="1600"/>
    <x v="701"/>
    <x v="0"/>
    <s v="Medium"/>
    <n v="36"/>
    <n v="5.322222222222222"/>
    <n v="191.6"/>
    <n v="7.44"/>
    <n v="199.04"/>
    <n v="3.5455000000000001"/>
    <n v="6.7931780000000002"/>
    <s v="Regular Air"/>
    <x v="1"/>
    <s v="Corporate"/>
    <x v="2"/>
    <x v="5"/>
    <s v="Small Box"/>
    <d v="2010-03-03T00:00:00"/>
  </r>
  <r>
    <n v="22434"/>
    <x v="604"/>
    <x v="8"/>
    <s v="Critical"/>
    <n v="3"/>
    <n v="6.2333333333333334"/>
    <n v="18.7"/>
    <n v="5.83"/>
    <n v="24.53"/>
    <n v="3.5455000000000001"/>
    <n v="0.6630085"/>
    <s v="Regular Air"/>
    <x v="1"/>
    <s v="Consumer"/>
    <x v="2"/>
    <x v="6"/>
    <s v="Small Box"/>
    <d v="2012-08-31T00:00:00"/>
  </r>
  <r>
    <n v="14372"/>
    <x v="947"/>
    <x v="7"/>
    <s v="Critical"/>
    <n v="34"/>
    <n v="157.37088235294118"/>
    <n v="5350.61"/>
    <n v="60.49"/>
    <n v="5411.0999999999995"/>
    <n v="4.7610000000000001"/>
    <n v="254.74254209999998"/>
    <s v="Delivery Truck"/>
    <x v="2"/>
    <s v="Corporate"/>
    <x v="0"/>
    <x v="15"/>
    <s v="Jumbo Box"/>
    <d v="2012-10-25T00:00:00"/>
  </r>
  <r>
    <n v="48706"/>
    <x v="89"/>
    <x v="7"/>
    <s v="Low"/>
    <n v="18"/>
    <n v="7.3766666666666669"/>
    <n v="132.78"/>
    <n v="11.15"/>
    <n v="143.93"/>
    <n v="3.5455000000000001"/>
    <n v="4.7077149"/>
    <s v="Regular Air"/>
    <x v="9"/>
    <s v="Small Business"/>
    <x v="2"/>
    <x v="5"/>
    <s v="Small Box"/>
    <d v="2012-11-06T00:00:00"/>
  </r>
  <r>
    <n v="40388"/>
    <x v="1258"/>
    <x v="1"/>
    <s v="Critical"/>
    <n v="17"/>
    <n v="3.9841176470588238"/>
    <n v="67.73"/>
    <n v="0.94"/>
    <n v="68.67"/>
    <n v="3.5455000000000001"/>
    <n v="2.40136715"/>
    <s v="Regular Air"/>
    <x v="6"/>
    <s v="Home Office"/>
    <x v="2"/>
    <x v="2"/>
    <s v="Wrap Bag"/>
    <d v="2012-07-26T00:00:00"/>
  </r>
  <r>
    <n v="21475"/>
    <x v="846"/>
    <x v="9"/>
    <s v="Critical"/>
    <n v="39"/>
    <n v="13.798461538461538"/>
    <n v="538.14"/>
    <n v="1.99"/>
    <n v="540.13"/>
    <n v="5.3265000000000002"/>
    <n v="28.664027099999998"/>
    <s v="Regular Air"/>
    <x v="3"/>
    <s v="Consumer"/>
    <x v="1"/>
    <x v="4"/>
    <s v="Small Pack"/>
    <d v="2011-02-22T00:00:00"/>
  </r>
  <r>
    <n v="31812"/>
    <x v="175"/>
    <x v="1"/>
    <s v="High"/>
    <n v="14"/>
    <n v="42.401428571428575"/>
    <n v="593.62"/>
    <n v="19.989999999999998"/>
    <n v="613.61"/>
    <n v="3.5455000000000001"/>
    <n v="21.046797099999999"/>
    <s v="Regular Air"/>
    <x v="1"/>
    <s v="Small Business"/>
    <x v="2"/>
    <x v="5"/>
    <s v="Small Box"/>
    <d v="2011-08-02T00:00:00"/>
  </r>
  <r>
    <n v="15109"/>
    <x v="520"/>
    <x v="2"/>
    <s v="Not Specified"/>
    <n v="33"/>
    <n v="2.687878787878788"/>
    <n v="88.7"/>
    <n v="4.28"/>
    <n v="92.98"/>
    <n v="3.5455000000000001"/>
    <n v="3.1448585000000002"/>
    <s v="Regular Air"/>
    <x v="8"/>
    <s v="Home Office"/>
    <x v="2"/>
    <x v="2"/>
    <s v="Wrap Bag"/>
    <d v="2010-12-16T00:00:00"/>
  </r>
  <r>
    <n v="18917"/>
    <x v="460"/>
    <x v="4"/>
    <s v="Critical"/>
    <n v="14"/>
    <n v="2.0585714285714287"/>
    <n v="28.82"/>
    <n v="1.49"/>
    <n v="30.31"/>
    <n v="3.5455000000000001"/>
    <n v="1.0218131000000001"/>
    <s v="Regular Air"/>
    <x v="1"/>
    <s v="Small Business"/>
    <x v="2"/>
    <x v="6"/>
    <s v="Small Box"/>
    <d v="2012-05-05T00:00:00"/>
  </r>
  <r>
    <n v="31777"/>
    <x v="293"/>
    <x v="7"/>
    <s v="Not Specified"/>
    <n v="32"/>
    <n v="202.606875"/>
    <n v="6483.42"/>
    <n v="23.76"/>
    <n v="6507.18"/>
    <n v="4.7610000000000001"/>
    <n v="308.67562620000001"/>
    <s v="Delivery Truck"/>
    <x v="8"/>
    <s v="Small Business"/>
    <x v="0"/>
    <x v="3"/>
    <s v="Jumbo Drum"/>
    <d v="2011-10-21T00:00:00"/>
  </r>
  <r>
    <n v="34849"/>
    <x v="769"/>
    <x v="7"/>
    <s v="Critical"/>
    <n v="22"/>
    <n v="4.5513636363636358"/>
    <n v="100.13"/>
    <n v="1.52"/>
    <n v="101.64999999999999"/>
    <n v="3.5455000000000001"/>
    <n v="3.5501091499999999"/>
    <s v="Regular Air"/>
    <x v="6"/>
    <s v="Home Office"/>
    <x v="2"/>
    <x v="5"/>
    <s v="Wrap Bag"/>
    <d v="2010-10-13T00:00:00"/>
  </r>
  <r>
    <n v="24098"/>
    <x v="633"/>
    <x v="11"/>
    <s v="Critical"/>
    <n v="10"/>
    <n v="8.0590000000000011"/>
    <n v="80.59"/>
    <n v="5.83"/>
    <n v="86.42"/>
    <n v="3.5455000000000001"/>
    <n v="2.8573184500000002"/>
    <s v="Regular Air"/>
    <x v="10"/>
    <s v="Small Business"/>
    <x v="2"/>
    <x v="5"/>
    <s v="Wrap Bag"/>
    <d v="2012-04-19T00:00:00"/>
  </r>
  <r>
    <n v="15751"/>
    <x v="157"/>
    <x v="8"/>
    <s v="Critical"/>
    <n v="37"/>
    <n v="5.1243243243243244"/>
    <n v="189.6"/>
    <n v="0.49"/>
    <n v="190.09"/>
    <n v="3.5455000000000001"/>
    <n v="6.7222680000000006"/>
    <s v="Regular Air"/>
    <x v="6"/>
    <s v="Corporate"/>
    <x v="2"/>
    <x v="13"/>
    <s v="Small Box"/>
    <d v="2009-08-16T00:00:00"/>
  </r>
  <r>
    <n v="40259"/>
    <x v="769"/>
    <x v="7"/>
    <s v="Medium"/>
    <n v="4"/>
    <n v="7.2625000000000002"/>
    <n v="29.05"/>
    <n v="4.32"/>
    <n v="33.370000000000005"/>
    <n v="5.3265000000000002"/>
    <n v="1.54734825"/>
    <s v="Express Air"/>
    <x v="0"/>
    <s v="Corporate"/>
    <x v="1"/>
    <x v="4"/>
    <s v="Small Pack"/>
    <d v="2010-10-13T00:00:00"/>
  </r>
  <r>
    <n v="36517"/>
    <x v="544"/>
    <x v="0"/>
    <s v="Not Specified"/>
    <n v="9"/>
    <n v="21.12222222222222"/>
    <n v="190.1"/>
    <n v="4"/>
    <n v="194.1"/>
    <n v="5.3265000000000002"/>
    <n v="10.125676499999999"/>
    <s v="Regular Air"/>
    <x v="1"/>
    <s v="Corporate"/>
    <x v="1"/>
    <x v="4"/>
    <s v="Small Box"/>
    <d v="2010-03-03T00:00:00"/>
  </r>
  <r>
    <n v="43911"/>
    <x v="260"/>
    <x v="3"/>
    <s v="Medium"/>
    <n v="23"/>
    <n v="325.40478260869565"/>
    <n v="7484.31"/>
    <n v="58.95"/>
    <n v="7543.26"/>
    <n v="4.7610000000000001"/>
    <n v="356.3279991"/>
    <s v="Delivery Truck"/>
    <x v="5"/>
    <s v="Corporate"/>
    <x v="0"/>
    <x v="3"/>
    <s v="Jumbo Drum"/>
    <d v="2009-01-16T00:00:00"/>
  </r>
  <r>
    <n v="4645"/>
    <x v="173"/>
    <x v="10"/>
    <s v="Critical"/>
    <n v="7"/>
    <n v="14.885714285714286"/>
    <n v="104.2"/>
    <n v="3.5"/>
    <n v="107.7"/>
    <n v="3.5455000000000001"/>
    <n v="3.6944110000000001"/>
    <s v="Regular Air"/>
    <x v="5"/>
    <s v="Small Business"/>
    <x v="2"/>
    <x v="16"/>
    <s v="Small Box"/>
    <d v="2009-09-21T00:00:00"/>
  </r>
  <r>
    <n v="678"/>
    <x v="399"/>
    <x v="9"/>
    <s v="Low"/>
    <n v="44"/>
    <n v="5.1911363636363639"/>
    <n v="228.41"/>
    <n v="8.33"/>
    <n v="236.74"/>
    <n v="3.5455000000000001"/>
    <n v="8.0982765500000014"/>
    <s v="Regular Air"/>
    <x v="11"/>
    <s v="Home Office"/>
    <x v="2"/>
    <x v="5"/>
    <s v="Small Box"/>
    <d v="2010-02-26T00:00:00"/>
  </r>
  <r>
    <n v="37794"/>
    <x v="274"/>
    <x v="0"/>
    <s v="Low"/>
    <n v="6"/>
    <n v="10.111666666666666"/>
    <n v="60.67"/>
    <n v="7.29"/>
    <n v="67.960000000000008"/>
    <n v="4.7610000000000001"/>
    <n v="2.8884987"/>
    <s v="Regular Air"/>
    <x v="8"/>
    <s v="Small Business"/>
    <x v="0"/>
    <x v="0"/>
    <s v="Small Pack"/>
    <d v="2009-03-26T00:00:00"/>
  </r>
  <r>
    <n v="42722"/>
    <x v="341"/>
    <x v="7"/>
    <s v="Not Specified"/>
    <n v="2"/>
    <n v="9.9499999999999993"/>
    <n v="19.899999999999999"/>
    <n v="5.21"/>
    <n v="25.11"/>
    <n v="4.7610000000000001"/>
    <n v="0.94743899999999992"/>
    <s v="Regular Air"/>
    <x v="0"/>
    <s v="Home Office"/>
    <x v="0"/>
    <x v="0"/>
    <s v="Small Box"/>
    <d v="2012-10-09T00:00:00"/>
  </r>
  <r>
    <n v="23429"/>
    <x v="325"/>
    <x v="0"/>
    <s v="Critical"/>
    <n v="19"/>
    <n v="55.965789473684204"/>
    <n v="1063.3499999999999"/>
    <n v="5.26"/>
    <n v="1068.6099999999999"/>
    <n v="5.3265000000000002"/>
    <n v="56.639337749999996"/>
    <s v="Express Air"/>
    <x v="1"/>
    <s v="Corporate"/>
    <x v="1"/>
    <x v="1"/>
    <s v="Small Box"/>
    <d v="2009-03-21T00:00:00"/>
  </r>
  <r>
    <n v="15428"/>
    <x v="836"/>
    <x v="9"/>
    <s v="Critical"/>
    <n v="10"/>
    <n v="94.162149999999997"/>
    <n v="941.62149999999997"/>
    <n v="8.99"/>
    <n v="950.61149999999998"/>
    <n v="5.3265000000000002"/>
    <n v="50.155469197499997"/>
    <s v="Regular Air"/>
    <x v="5"/>
    <s v="Small Business"/>
    <x v="1"/>
    <x v="1"/>
    <s v="Small Box"/>
    <d v="2011-02-12T00:00:00"/>
  </r>
  <r>
    <n v="13127"/>
    <x v="1239"/>
    <x v="1"/>
    <s v="Medium"/>
    <n v="13"/>
    <n v="73.177692307692297"/>
    <n v="951.31"/>
    <n v="60"/>
    <n v="1011.31"/>
    <n v="3.5455000000000001"/>
    <n v="33.728696049999996"/>
    <s v="Delivery Truck"/>
    <x v="6"/>
    <s v="Home Office"/>
    <x v="2"/>
    <x v="16"/>
    <s v="Jumbo Drum"/>
    <d v="2010-08-03T00:00:00"/>
  </r>
  <r>
    <n v="40706"/>
    <x v="1248"/>
    <x v="3"/>
    <s v="Medium"/>
    <n v="40"/>
    <n v="2.7760000000000002"/>
    <n v="111.04"/>
    <n v="0.5"/>
    <n v="111.54"/>
    <n v="3.5455000000000001"/>
    <n v="3.9369232000000007"/>
    <s v="Express Air"/>
    <x v="8"/>
    <s v="Home Office"/>
    <x v="2"/>
    <x v="13"/>
    <s v="Small Box"/>
    <d v="2012-01-22T00:00:00"/>
  </r>
  <r>
    <n v="43653"/>
    <x v="89"/>
    <x v="7"/>
    <s v="High"/>
    <n v="10"/>
    <n v="35.130000000000003"/>
    <n v="351.3"/>
    <n v="8.2200000000000006"/>
    <n v="359.52000000000004"/>
    <n v="3.5455000000000001"/>
    <n v="12.455341500000001"/>
    <s v="Regular Air"/>
    <x v="6"/>
    <s v="Small Business"/>
    <x v="2"/>
    <x v="10"/>
    <s v="Small Box"/>
    <d v="2012-11-01T00:00:00"/>
  </r>
  <r>
    <n v="40097"/>
    <x v="746"/>
    <x v="3"/>
    <s v="Low"/>
    <n v="47"/>
    <n v="2.5080851063829788"/>
    <n v="117.88"/>
    <n v="2.4"/>
    <n v="120.28"/>
    <n v="3.5455000000000001"/>
    <n v="4.1794354"/>
    <s v="Regular Air"/>
    <x v="1"/>
    <s v="Home Office"/>
    <x v="2"/>
    <x v="2"/>
    <s v="Wrap Bag"/>
    <d v="2009-01-14T00:00:00"/>
  </r>
  <r>
    <n v="2657"/>
    <x v="126"/>
    <x v="7"/>
    <s v="High"/>
    <n v="30"/>
    <n v="277.22533333333337"/>
    <n v="8316.76"/>
    <n v="23.19"/>
    <n v="8339.9500000000007"/>
    <n v="3.5455000000000001"/>
    <n v="294.8707258"/>
    <s v="Delivery Truck"/>
    <x v="8"/>
    <s v="Home Office"/>
    <x v="2"/>
    <x v="16"/>
    <s v="Jumbo Drum"/>
    <d v="2011-10-18T00:00:00"/>
  </r>
  <r>
    <n v="2755"/>
    <x v="1092"/>
    <x v="9"/>
    <s v="Not Specified"/>
    <n v="30"/>
    <n v="24.543333333333333"/>
    <n v="736.3"/>
    <n v="2.99"/>
    <n v="739.29"/>
    <n v="3.5455000000000001"/>
    <n v="26.1055165"/>
    <s v="Regular Air"/>
    <x v="1"/>
    <s v="Corporate"/>
    <x v="2"/>
    <x v="6"/>
    <s v="Small Box"/>
    <d v="2012-02-06T00:00:00"/>
  </r>
  <r>
    <n v="2816"/>
    <x v="173"/>
    <x v="10"/>
    <s v="High"/>
    <n v="35"/>
    <n v="22.501714285714286"/>
    <n v="787.56"/>
    <n v="2.87"/>
    <n v="790.43"/>
    <n v="3.5455000000000001"/>
    <n v="27.922939799999998"/>
    <s v="Regular Air"/>
    <x v="8"/>
    <s v="Corporate"/>
    <x v="2"/>
    <x v="2"/>
    <s v="Small Pack"/>
    <d v="2009-09-20T00:00:00"/>
  </r>
  <r>
    <n v="21702"/>
    <x v="28"/>
    <x v="2"/>
    <s v="Not Specified"/>
    <n v="40"/>
    <n v="130.82075"/>
    <n v="5232.83"/>
    <n v="70.2"/>
    <n v="5303.03"/>
    <n v="4.7610000000000001"/>
    <n v="249.1350363"/>
    <s v="Delivery Truck"/>
    <x v="10"/>
    <s v="Home Office"/>
    <x v="0"/>
    <x v="3"/>
    <s v="Jumbo Drum"/>
    <d v="2010-12-18T00:00:00"/>
  </r>
  <r>
    <n v="33031"/>
    <x v="610"/>
    <x v="8"/>
    <s v="High"/>
    <n v="24"/>
    <n v="22.944999999999997"/>
    <n v="550.67999999999995"/>
    <n v="15.68"/>
    <n v="566.3599999999999"/>
    <n v="4.7610000000000001"/>
    <n v="26.217874800000001"/>
    <s v="Delivery Truck"/>
    <x v="4"/>
    <s v="Home Office"/>
    <x v="0"/>
    <x v="0"/>
    <s v="Jumbo Drum"/>
    <d v="2012-08-26T00:00:00"/>
  </r>
  <r>
    <n v="56384"/>
    <x v="255"/>
    <x v="1"/>
    <s v="Critical"/>
    <n v="47"/>
    <n v="5.4723404255319146"/>
    <n v="257.2"/>
    <n v="49"/>
    <n v="306.2"/>
    <n v="3.5455000000000001"/>
    <n v="9.1190259999999999"/>
    <s v="Regular Air"/>
    <x v="1"/>
    <s v="Small Business"/>
    <x v="2"/>
    <x v="16"/>
    <s v="Large Box"/>
    <d v="2012-08-01T00:00:00"/>
  </r>
  <r>
    <n v="43137"/>
    <x v="271"/>
    <x v="9"/>
    <s v="High"/>
    <n v="40"/>
    <n v="151.72624999999999"/>
    <n v="6069.05"/>
    <n v="7.07"/>
    <n v="6076.12"/>
    <n v="3.5455000000000001"/>
    <n v="215.17816775000003"/>
    <s v="Regular Air"/>
    <x v="8"/>
    <s v="Consumer"/>
    <x v="2"/>
    <x v="10"/>
    <s v="Small Box"/>
    <d v="2011-02-27T00:00:00"/>
  </r>
  <r>
    <n v="43874"/>
    <x v="866"/>
    <x v="5"/>
    <s v="High"/>
    <n v="46"/>
    <n v="3.3321739130434782"/>
    <n v="153.28"/>
    <n v="5"/>
    <n v="158.28"/>
    <n v="3.5455000000000001"/>
    <n v="5.4345424000000007"/>
    <s v="Regular Air"/>
    <x v="1"/>
    <s v="Home Office"/>
    <x v="2"/>
    <x v="2"/>
    <s v="Wrap Bag"/>
    <d v="2012-06-11T00:00:00"/>
  </r>
  <r>
    <n v="46307"/>
    <x v="12"/>
    <x v="9"/>
    <s v="Medium"/>
    <n v="32"/>
    <n v="20.110312499999999"/>
    <n v="643.53"/>
    <n v="5.77"/>
    <n v="649.29999999999995"/>
    <n v="3.5455000000000001"/>
    <n v="22.816356150000001"/>
    <s v="Regular Air"/>
    <x v="1"/>
    <s v="Consumer"/>
    <x v="2"/>
    <x v="5"/>
    <s v="Small Box"/>
    <d v="2011-02-06T00:00:00"/>
  </r>
  <r>
    <n v="21344"/>
    <x v="416"/>
    <x v="2"/>
    <s v="Low"/>
    <n v="48"/>
    <n v="41.905416666666667"/>
    <n v="2011.46"/>
    <n v="8.66"/>
    <n v="2020.1200000000001"/>
    <n v="4.7610000000000001"/>
    <n v="95.765610600000002"/>
    <s v="Regular Air"/>
    <x v="9"/>
    <s v="Corporate"/>
    <x v="0"/>
    <x v="0"/>
    <s v="Medium Box"/>
    <d v="2012-12-16T00:00:00"/>
  </r>
  <r>
    <n v="1764"/>
    <x v="508"/>
    <x v="0"/>
    <s v="Critical"/>
    <n v="7"/>
    <n v="8.57"/>
    <n v="59.99"/>
    <n v="4.82"/>
    <n v="64.81"/>
    <n v="3.5455000000000001"/>
    <n v="2.12694545"/>
    <s v="Regular Air"/>
    <x v="5"/>
    <s v="Small Business"/>
    <x v="2"/>
    <x v="5"/>
    <s v="Small Box"/>
    <d v="2012-03-27T00:00:00"/>
  </r>
  <r>
    <n v="34407"/>
    <x v="1239"/>
    <x v="1"/>
    <s v="Low"/>
    <n v="41"/>
    <n v="36.216829268292685"/>
    <n v="1484.89"/>
    <n v="14.72"/>
    <n v="1499.6100000000001"/>
    <n v="3.5455000000000001"/>
    <n v="52.646774950000008"/>
    <s v="Regular Air"/>
    <x v="8"/>
    <s v="Consumer"/>
    <x v="2"/>
    <x v="12"/>
    <s v="Small Box"/>
    <d v="2010-07-31T00:00:00"/>
  </r>
  <r>
    <n v="11269"/>
    <x v="208"/>
    <x v="4"/>
    <s v="Low"/>
    <n v="1"/>
    <n v="47.01"/>
    <n v="47.01"/>
    <n v="19.989999999999998"/>
    <n v="67"/>
    <n v="3.5455000000000001"/>
    <n v="1.66673955"/>
    <s v="Regular Air"/>
    <x v="7"/>
    <s v="Home Office"/>
    <x v="2"/>
    <x v="10"/>
    <s v="Small Box"/>
    <d v="2012-06-02T00:00:00"/>
  </r>
  <r>
    <n v="34565"/>
    <x v="143"/>
    <x v="1"/>
    <s v="Medium"/>
    <n v="47"/>
    <n v="102.46514893617021"/>
    <n v="4815.8620000000001"/>
    <n v="4.2"/>
    <n v="4820.0619999999999"/>
    <n v="5.3265000000000002"/>
    <n v="256.51688942999999"/>
    <s v="Regular Air"/>
    <x v="5"/>
    <s v="Consumer"/>
    <x v="1"/>
    <x v="1"/>
    <s v="Small Box"/>
    <d v="2009-07-14T00:00:00"/>
  </r>
  <r>
    <n v="51553"/>
    <x v="1145"/>
    <x v="6"/>
    <s v="Not Specified"/>
    <n v="3"/>
    <n v="7122.1699999999992"/>
    <n v="21366.51"/>
    <n v="24.49"/>
    <n v="21391"/>
    <n v="5.3265000000000002"/>
    <n v="1138.0871551499999"/>
    <s v="Regular Air"/>
    <x v="5"/>
    <s v="Small Business"/>
    <x v="1"/>
    <x v="11"/>
    <s v="Large Box"/>
    <d v="2011-11-28T00:00:00"/>
  </r>
  <r>
    <n v="17958"/>
    <x v="1207"/>
    <x v="8"/>
    <s v="Low"/>
    <n v="33"/>
    <n v="31.931515151515153"/>
    <n v="1053.74"/>
    <n v="7.09"/>
    <n v="1060.83"/>
    <n v="4.7610000000000001"/>
    <n v="50.168561400000002"/>
    <s v="Regular Air"/>
    <x v="4"/>
    <s v="Home Office"/>
    <x v="0"/>
    <x v="0"/>
    <s v="Small Box"/>
    <d v="2011-08-15T00:00:00"/>
  </r>
  <r>
    <n v="23781"/>
    <x v="942"/>
    <x v="7"/>
    <s v="Critical"/>
    <n v="30"/>
    <n v="6.674666666666667"/>
    <n v="200.24"/>
    <n v="5.84"/>
    <n v="206.08"/>
    <n v="3.5455000000000001"/>
    <n v="7.0995092"/>
    <s v="Regular Air"/>
    <x v="6"/>
    <s v="Home Office"/>
    <x v="2"/>
    <x v="5"/>
    <s v="Small Box"/>
    <d v="2011-11-02T00:00:00"/>
  </r>
  <r>
    <n v="51202"/>
    <x v="181"/>
    <x v="11"/>
    <s v="High"/>
    <n v="4"/>
    <n v="7.7225000000000001"/>
    <n v="30.89"/>
    <n v="7.64"/>
    <n v="38.53"/>
    <n v="3.5455000000000001"/>
    <n v="1.0952049500000001"/>
    <s v="Regular Air"/>
    <x v="10"/>
    <s v="Small Business"/>
    <x v="2"/>
    <x v="5"/>
    <s v="Small Box"/>
    <d v="2012-04-15T00:00:00"/>
  </r>
  <r>
    <n v="56677"/>
    <x v="1259"/>
    <x v="11"/>
    <s v="High"/>
    <n v="35"/>
    <n v="12.301428571428572"/>
    <n v="430.55"/>
    <n v="2.85"/>
    <n v="433.40000000000003"/>
    <n v="4.7610000000000001"/>
    <n v="20.498485500000001"/>
    <s v="Regular Air"/>
    <x v="1"/>
    <s v="Corporate"/>
    <x v="0"/>
    <x v="0"/>
    <s v="Small Pack"/>
    <d v="2009-04-12T00:00:00"/>
  </r>
  <r>
    <n v="17287"/>
    <x v="131"/>
    <x v="11"/>
    <s v="High"/>
    <n v="11"/>
    <n v="414.38272727272727"/>
    <n v="4558.21"/>
    <n v="11.37"/>
    <n v="4569.58"/>
    <n v="3.5455000000000001"/>
    <n v="161.61133555000001"/>
    <s v="Regular Air"/>
    <x v="5"/>
    <s v="Home Office"/>
    <x v="2"/>
    <x v="10"/>
    <s v="Small Box"/>
    <d v="2011-04-07T00:00:00"/>
  </r>
  <r>
    <n v="20003"/>
    <x v="662"/>
    <x v="3"/>
    <s v="Medium"/>
    <n v="39"/>
    <n v="20.412307692307692"/>
    <n v="796.08"/>
    <n v="4"/>
    <n v="800.08"/>
    <n v="5.3265000000000002"/>
    <n v="42.403201200000005"/>
    <s v="Regular Air"/>
    <x v="1"/>
    <s v="Corporate"/>
    <x v="1"/>
    <x v="4"/>
    <s v="Small Box"/>
    <d v="2012-01-31T00:00:00"/>
  </r>
  <r>
    <n v="50726"/>
    <x v="942"/>
    <x v="7"/>
    <s v="Low"/>
    <n v="45"/>
    <n v="205.52755555555555"/>
    <n v="9248.74"/>
    <n v="23.76"/>
    <n v="9272.5"/>
    <n v="4.7610000000000001"/>
    <n v="440.33251139999999"/>
    <s v="Delivery Truck"/>
    <x v="5"/>
    <s v="Corporate"/>
    <x v="0"/>
    <x v="3"/>
    <s v="Jumbo Drum"/>
    <d v="2011-11-04T00:00:00"/>
  </r>
  <r>
    <n v="20518"/>
    <x v="469"/>
    <x v="7"/>
    <s v="Critical"/>
    <n v="7"/>
    <n v="315.12"/>
    <n v="2205.84"/>
    <n v="18.059999999999999"/>
    <n v="2223.9"/>
    <n v="5.3265000000000002"/>
    <n v="117.49406760000002"/>
    <s v="Delivery Truck"/>
    <x v="4"/>
    <s v="Corporate"/>
    <x v="1"/>
    <x v="11"/>
    <s v="Jumbo Drum"/>
    <d v="2009-10-06T00:00:00"/>
  </r>
  <r>
    <n v="39846"/>
    <x v="860"/>
    <x v="9"/>
    <s v="Low"/>
    <n v="14"/>
    <n v="5.1049999999999995"/>
    <n v="71.47"/>
    <n v="4.62"/>
    <n v="76.09"/>
    <n v="5.3265000000000002"/>
    <n v="3.8068495499999999"/>
    <s v="Regular Air"/>
    <x v="2"/>
    <s v="Corporate"/>
    <x v="1"/>
    <x v="4"/>
    <s v="Small Pack"/>
    <d v="2009-03-06T00:00:00"/>
  </r>
  <r>
    <n v="44162"/>
    <x v="502"/>
    <x v="0"/>
    <s v="High"/>
    <n v="46"/>
    <n v="11.035652173913043"/>
    <n v="507.64"/>
    <n v="3.37"/>
    <n v="511.01"/>
    <n v="3.5455000000000001"/>
    <n v="17.998376199999999"/>
    <s v="Regular Air"/>
    <x v="0"/>
    <s v="Corporate"/>
    <x v="2"/>
    <x v="7"/>
    <s v="Small Pack"/>
    <d v="2010-03-20T00:00:00"/>
  </r>
  <r>
    <n v="19841"/>
    <x v="97"/>
    <x v="2"/>
    <s v="Low"/>
    <n v="7"/>
    <n v="160.92685714285716"/>
    <n v="1126.4880000000001"/>
    <n v="4.2"/>
    <n v="1130.6880000000001"/>
    <n v="5.3265000000000002"/>
    <n v="60.002383320000007"/>
    <s v="Regular Air"/>
    <x v="4"/>
    <s v="Corporate"/>
    <x v="1"/>
    <x v="1"/>
    <s v="Small Box"/>
    <d v="2011-01-26T00:00:00"/>
  </r>
  <r>
    <n v="57318"/>
    <x v="711"/>
    <x v="3"/>
    <s v="Medium"/>
    <n v="12"/>
    <n v="6.5883333333333338"/>
    <n v="79.06"/>
    <n v="6.92"/>
    <n v="85.98"/>
    <n v="3.5455000000000001"/>
    <n v="2.8030723000000002"/>
    <s v="Regular Air"/>
    <x v="0"/>
    <s v="Small Business"/>
    <x v="2"/>
    <x v="5"/>
    <s v="Small Box"/>
    <d v="2010-01-12T00:00:00"/>
  </r>
  <r>
    <n v="52641"/>
    <x v="818"/>
    <x v="7"/>
    <s v="Not Specified"/>
    <n v="6"/>
    <n v="139.03591666666668"/>
    <n v="834.21550000000002"/>
    <n v="8.08"/>
    <n v="842.29550000000006"/>
    <n v="5.3265000000000002"/>
    <n v="44.434488607500008"/>
    <s v="Regular Air"/>
    <x v="6"/>
    <s v="Consumer"/>
    <x v="1"/>
    <x v="1"/>
    <s v="Small Box"/>
    <d v="2010-10-10T00:00:00"/>
  </r>
  <r>
    <n v="50758"/>
    <x v="643"/>
    <x v="1"/>
    <s v="Medium"/>
    <n v="17"/>
    <n v="7.5588235294117645"/>
    <n v="128.5"/>
    <n v="6.93"/>
    <n v="135.43"/>
    <n v="3.5455000000000001"/>
    <n v="4.5559674999999995"/>
    <s v="Express Air"/>
    <x v="1"/>
    <s v="Corporate"/>
    <x v="2"/>
    <x v="5"/>
    <s v="Small Box"/>
    <d v="2012-07-14T00:00:00"/>
  </r>
  <r>
    <n v="16612"/>
    <x v="1260"/>
    <x v="9"/>
    <s v="High"/>
    <n v="6"/>
    <n v="8.1549999999999994"/>
    <n v="48.93"/>
    <n v="10.050000000000001"/>
    <n v="58.980000000000004"/>
    <n v="3.5455000000000001"/>
    <n v="1.7348131499999999"/>
    <s v="Regular Air"/>
    <x v="9"/>
    <s v="Home Office"/>
    <x v="2"/>
    <x v="5"/>
    <s v="Small Box"/>
    <d v="2009-02-15T00:00:00"/>
  </r>
  <r>
    <n v="21318"/>
    <x v="1204"/>
    <x v="1"/>
    <s v="High"/>
    <n v="40"/>
    <n v="34.608499999999999"/>
    <n v="1384.34"/>
    <n v="2.99"/>
    <n v="1387.33"/>
    <n v="3.5455000000000001"/>
    <n v="49.081774699999997"/>
    <s v="Regular Air"/>
    <x v="5"/>
    <s v="Home Office"/>
    <x v="2"/>
    <x v="6"/>
    <s v="Small Box"/>
    <d v="2010-07-06T00:00:00"/>
  </r>
  <r>
    <n v="51524"/>
    <x v="900"/>
    <x v="0"/>
    <s v="Medium"/>
    <n v="16"/>
    <n v="170.19374999999999"/>
    <n v="2723.1"/>
    <n v="35"/>
    <n v="2758.1"/>
    <n v="3.5455000000000001"/>
    <n v="96.547510500000001"/>
    <s v="Regular Air"/>
    <x v="1"/>
    <s v="Small Business"/>
    <x v="2"/>
    <x v="10"/>
    <s v="Large Box"/>
    <d v="2010-03-15T00:00:00"/>
  </r>
  <r>
    <n v="29030"/>
    <x v="1261"/>
    <x v="3"/>
    <s v="Medium"/>
    <n v="10"/>
    <n v="19.258000000000003"/>
    <n v="192.58"/>
    <n v="4.0999999999999996"/>
    <n v="196.68"/>
    <n v="3.5455000000000001"/>
    <n v="6.8279239000000009"/>
    <s v="Regular Air"/>
    <x v="2"/>
    <s v="Corporate"/>
    <x v="2"/>
    <x v="2"/>
    <s v="Wrap Bag"/>
    <d v="2012-01-03T00:00:00"/>
  </r>
  <r>
    <n v="49607"/>
    <x v="256"/>
    <x v="4"/>
    <s v="Medium"/>
    <n v="6"/>
    <n v="176.10724999999999"/>
    <n v="1056.6434999999999"/>
    <n v="8.99"/>
    <n v="1065.6334999999999"/>
    <n v="5.3265000000000002"/>
    <n v="56.282116027499995"/>
    <s v="Regular Air"/>
    <x v="10"/>
    <s v="Consumer"/>
    <x v="1"/>
    <x v="1"/>
    <s v="Small Box"/>
    <d v="2009-05-05T00:00:00"/>
  </r>
  <r>
    <n v="30658"/>
    <x v="485"/>
    <x v="0"/>
    <s v="Medium"/>
    <n v="44"/>
    <n v="137.27772727272728"/>
    <n v="6040.22"/>
    <n v="35"/>
    <n v="6075.22"/>
    <n v="3.5455000000000001"/>
    <n v="214.15600010000003"/>
    <s v="Regular Air"/>
    <x v="2"/>
    <s v="Corporate"/>
    <x v="2"/>
    <x v="10"/>
    <s v="Large Box"/>
    <d v="2011-03-28T00:00:00"/>
  </r>
  <r>
    <n v="19074"/>
    <x v="1262"/>
    <x v="5"/>
    <s v="Critical"/>
    <n v="17"/>
    <n v="224.50529411764705"/>
    <n v="3816.59"/>
    <n v="68.02"/>
    <n v="3884.61"/>
    <n v="3.5455000000000001"/>
    <n v="135.31719845000001"/>
    <s v="Delivery Truck"/>
    <x v="0"/>
    <s v="Corporate"/>
    <x v="2"/>
    <x v="16"/>
    <s v="Jumbo Drum"/>
    <d v="2012-06-27T00:00:00"/>
  </r>
  <r>
    <n v="42596"/>
    <x v="1263"/>
    <x v="8"/>
    <s v="Medium"/>
    <n v="9"/>
    <n v="5.75"/>
    <n v="51.75"/>
    <n v="0.7"/>
    <n v="52.45"/>
    <n v="3.5455000000000001"/>
    <n v="1.8347962499999999"/>
    <s v="Regular Air"/>
    <x v="1"/>
    <s v="Corporate"/>
    <x v="2"/>
    <x v="2"/>
    <s v="Wrap Bag"/>
    <d v="2012-08-16T00:00:00"/>
  </r>
  <r>
    <n v="36512"/>
    <x v="287"/>
    <x v="0"/>
    <s v="Not Specified"/>
    <n v="3"/>
    <n v="23.83"/>
    <n v="71.489999999999995"/>
    <n v="11.17"/>
    <n v="82.66"/>
    <n v="4.7610000000000001"/>
    <n v="3.4036388999999998"/>
    <s v="Regular Air"/>
    <x v="8"/>
    <s v="Small Business"/>
    <x v="0"/>
    <x v="0"/>
    <s v="Large Box"/>
    <d v="2012-03-31T00:00:00"/>
  </r>
  <r>
    <n v="41063"/>
    <x v="1198"/>
    <x v="6"/>
    <s v="Low"/>
    <n v="22"/>
    <n v="21.998181818181816"/>
    <n v="483.96"/>
    <n v="8.99"/>
    <n v="492.95"/>
    <n v="3.5455000000000001"/>
    <n v="17.158801799999999"/>
    <s v="Regular Air"/>
    <x v="2"/>
    <s v="Home Office"/>
    <x v="2"/>
    <x v="2"/>
    <s v="Small Pack"/>
    <d v="2012-11-23T00:00:00"/>
  </r>
  <r>
    <n v="58593"/>
    <x v="694"/>
    <x v="10"/>
    <s v="Critical"/>
    <n v="29"/>
    <n v="69.601724137931029"/>
    <n v="2018.45"/>
    <n v="37.58"/>
    <n v="2056.0300000000002"/>
    <n v="4.7610000000000001"/>
    <n v="96.098404500000001"/>
    <s v="Regular Air"/>
    <x v="9"/>
    <s v="Corporate"/>
    <x v="0"/>
    <x v="0"/>
    <s v="Wrap Bag"/>
    <d v="2011-09-09T00:00:00"/>
  </r>
  <r>
    <n v="21600"/>
    <x v="1047"/>
    <x v="11"/>
    <s v="Low"/>
    <n v="17"/>
    <n v="9.9694117647058818"/>
    <n v="169.48"/>
    <n v="2.27"/>
    <n v="171.75"/>
    <n v="3.5455000000000001"/>
    <n v="6.0089134"/>
    <s v="Regular Air"/>
    <x v="6"/>
    <s v="Home Office"/>
    <x v="2"/>
    <x v="5"/>
    <s v="Wrap Bag"/>
    <d v="2010-04-11T00:00:00"/>
  </r>
  <r>
    <n v="15074"/>
    <x v="454"/>
    <x v="6"/>
    <s v="Not Specified"/>
    <n v="27"/>
    <n v="34.866666666666667"/>
    <n v="941.4"/>
    <n v="5.09"/>
    <n v="946.49"/>
    <n v="3.5455000000000001"/>
    <n v="33.377337000000004"/>
    <s v="Regular Air"/>
    <x v="5"/>
    <s v="Consumer"/>
    <x v="2"/>
    <x v="5"/>
    <s v="Small Box"/>
    <d v="2009-11-29T00:00:00"/>
  </r>
  <r>
    <n v="9123"/>
    <x v="994"/>
    <x v="5"/>
    <s v="Critical"/>
    <n v="27"/>
    <n v="14.255555555555555"/>
    <n v="384.9"/>
    <n v="9.3699999999999992"/>
    <n v="394.27"/>
    <n v="3.5455000000000001"/>
    <n v="13.6466295"/>
    <s v="Express Air"/>
    <x v="0"/>
    <s v="Consumer"/>
    <x v="2"/>
    <x v="10"/>
    <s v="Small Box"/>
    <d v="2010-06-27T00:00:00"/>
  </r>
  <r>
    <n v="29700"/>
    <x v="1176"/>
    <x v="11"/>
    <s v="Medium"/>
    <n v="9"/>
    <n v="3.3722222222222222"/>
    <n v="30.35"/>
    <n v="0.99"/>
    <n v="31.34"/>
    <n v="3.5455000000000001"/>
    <n v="1.0760592500000001"/>
    <s v="Regular Air"/>
    <x v="4"/>
    <s v="Consumer"/>
    <x v="2"/>
    <x v="13"/>
    <s v="Small Box"/>
    <d v="2010-04-07T00:00:00"/>
  </r>
  <r>
    <n v="5281"/>
    <x v="775"/>
    <x v="6"/>
    <s v="High"/>
    <n v="14"/>
    <n v="194.14785714285716"/>
    <n v="2718.07"/>
    <n v="21.21"/>
    <n v="2739.28"/>
    <n v="4.7610000000000001"/>
    <n v="129.40731270000001"/>
    <s v="Regular Air"/>
    <x v="8"/>
    <s v="Consumer"/>
    <x v="0"/>
    <x v="0"/>
    <s v="Large Box"/>
    <d v="2011-11-02T00:00:00"/>
  </r>
  <r>
    <n v="56807"/>
    <x v="622"/>
    <x v="11"/>
    <s v="High"/>
    <n v="1"/>
    <n v="47.04"/>
    <n v="47.04"/>
    <n v="4.62"/>
    <n v="51.66"/>
    <n v="3.5455000000000001"/>
    <n v="1.6678031999999998"/>
    <s v="Regular Air"/>
    <x v="1"/>
    <s v="Consumer"/>
    <x v="2"/>
    <x v="16"/>
    <s v="Small Box"/>
    <d v="2009-04-23T00:00:00"/>
  </r>
  <r>
    <n v="21889"/>
    <x v="687"/>
    <x v="11"/>
    <s v="Low"/>
    <n v="21"/>
    <n v="49.989999999999995"/>
    <n v="1049.79"/>
    <n v="19.989999999999998"/>
    <n v="1069.78"/>
    <n v="4.7610000000000001"/>
    <n v="49.9805019"/>
    <s v="Regular Air"/>
    <x v="2"/>
    <s v="Consumer"/>
    <x v="0"/>
    <x v="0"/>
    <s v="Small Box"/>
    <d v="2010-04-08T00:00:00"/>
  </r>
  <r>
    <n v="20134"/>
    <x v="914"/>
    <x v="0"/>
    <s v="Low"/>
    <n v="47"/>
    <n v="5.9887234042553201"/>
    <n v="281.47000000000003"/>
    <n v="7.37"/>
    <n v="288.84000000000003"/>
    <n v="3.5455000000000001"/>
    <n v="9.9795188500000016"/>
    <s v="Regular Air"/>
    <x v="1"/>
    <s v="Corporate"/>
    <x v="2"/>
    <x v="5"/>
    <s v="Small Box"/>
    <d v="2011-03-19T00:00:00"/>
  </r>
  <r>
    <n v="33600"/>
    <x v="303"/>
    <x v="7"/>
    <s v="Low"/>
    <n v="42"/>
    <n v="4.4590476190476194"/>
    <n v="187.28"/>
    <n v="4.79"/>
    <n v="192.07"/>
    <n v="3.5455000000000001"/>
    <n v="6.6400124000000007"/>
    <s v="Regular Air"/>
    <x v="0"/>
    <s v="Corporate"/>
    <x v="2"/>
    <x v="5"/>
    <s v="Small Box"/>
    <d v="2010-10-08T00:00:00"/>
  </r>
  <r>
    <n v="57699"/>
    <x v="36"/>
    <x v="6"/>
    <s v="Low"/>
    <n v="47"/>
    <n v="39.529361702127659"/>
    <n v="1857.88"/>
    <n v="1.99"/>
    <n v="1859.8700000000001"/>
    <n v="5.3265000000000002"/>
    <n v="98.959978200000009"/>
    <s v="Regular Air"/>
    <x v="1"/>
    <s v="Corporate"/>
    <x v="1"/>
    <x v="4"/>
    <s v="Small Pack"/>
    <d v="2012-11-15T00:00:00"/>
  </r>
  <r>
    <n v="16422"/>
    <x v="226"/>
    <x v="7"/>
    <s v="Critical"/>
    <n v="40"/>
    <n v="6.8002500000000001"/>
    <n v="272.01"/>
    <n v="5.14"/>
    <n v="277.14999999999998"/>
    <n v="3.5455000000000001"/>
    <n v="9.6441145500000012"/>
    <s v="Regular Air"/>
    <x v="6"/>
    <s v="Small Business"/>
    <x v="2"/>
    <x v="5"/>
    <s v="Small Box"/>
    <d v="2011-10-10T00:00:00"/>
  </r>
  <r>
    <n v="33670"/>
    <x v="114"/>
    <x v="11"/>
    <s v="High"/>
    <n v="4"/>
    <n v="4.3324999999999996"/>
    <n v="17.329999999999998"/>
    <n v="5"/>
    <n v="22.33"/>
    <n v="3.5455000000000001"/>
    <n v="0.61443514999999993"/>
    <s v="Regular Air"/>
    <x v="8"/>
    <s v="Home Office"/>
    <x v="2"/>
    <x v="2"/>
    <s v="Wrap Bag"/>
    <d v="2012-04-28T00:00:00"/>
  </r>
  <r>
    <n v="4647"/>
    <x v="648"/>
    <x v="4"/>
    <s v="Medium"/>
    <n v="34"/>
    <n v="14.203823529411764"/>
    <n v="482.93"/>
    <n v="7.59"/>
    <n v="490.52"/>
    <n v="3.5455000000000001"/>
    <n v="17.122283150000001"/>
    <s v="Regular Air"/>
    <x v="4"/>
    <s v="Corporate"/>
    <x v="2"/>
    <x v="7"/>
    <s v="Small Pack"/>
    <d v="2009-05-14T00:00:00"/>
  </r>
  <r>
    <n v="11427"/>
    <x v="34"/>
    <x v="6"/>
    <s v="Medium"/>
    <n v="20"/>
    <n v="6.8029999999999999"/>
    <n v="136.06"/>
    <n v="5.19"/>
    <n v="141.25"/>
    <n v="3.5455000000000001"/>
    <n v="4.8240072999999999"/>
    <s v="Regular Air"/>
    <x v="10"/>
    <s v="Small Business"/>
    <x v="2"/>
    <x v="6"/>
    <s v="Small Box"/>
    <d v="2010-11-26T00:00:00"/>
  </r>
  <r>
    <n v="31393"/>
    <x v="118"/>
    <x v="4"/>
    <s v="Critical"/>
    <n v="4"/>
    <n v="24.392499999999998"/>
    <n v="97.57"/>
    <n v="14.87"/>
    <n v="112.44"/>
    <n v="4.7610000000000001"/>
    <n v="4.6453077"/>
    <s v="Regular Air"/>
    <x v="2"/>
    <s v="Corporate"/>
    <x v="0"/>
    <x v="0"/>
    <s v="Large Box"/>
    <d v="2012-05-12T00:00:00"/>
  </r>
  <r>
    <n v="39331"/>
    <x v="948"/>
    <x v="10"/>
    <s v="High"/>
    <n v="23"/>
    <n v="6.4956521739130437"/>
    <n v="149.4"/>
    <n v="8.49"/>
    <n v="157.89000000000001"/>
    <n v="3.5455000000000001"/>
    <n v="5.2969770000000009"/>
    <s v="Express Air"/>
    <x v="8"/>
    <s v="Home Office"/>
    <x v="2"/>
    <x v="6"/>
    <s v="Small Box"/>
    <d v="2011-09-14T00:00:00"/>
  </r>
  <r>
    <n v="52896"/>
    <x v="768"/>
    <x v="7"/>
    <s v="High"/>
    <n v="6"/>
    <n v="286.40500000000003"/>
    <n v="1718.43"/>
    <n v="66.67"/>
    <n v="1785.1000000000001"/>
    <n v="4.7610000000000001"/>
    <n v="81.814452299999999"/>
    <s v="Delivery Truck"/>
    <x v="1"/>
    <s v="Home Office"/>
    <x v="0"/>
    <x v="9"/>
    <s v="Jumbo Box"/>
    <d v="2010-10-23T00:00:00"/>
  </r>
  <r>
    <n v="1639"/>
    <x v="933"/>
    <x v="8"/>
    <s v="Not Specified"/>
    <n v="24"/>
    <n v="6.7974999999999994"/>
    <n v="163.13999999999999"/>
    <n v="6.18"/>
    <n v="169.32"/>
    <n v="3.5455000000000001"/>
    <n v="5.7841287000000001"/>
    <s v="Regular Air"/>
    <x v="1"/>
    <s v="Home Office"/>
    <x v="2"/>
    <x v="5"/>
    <s v="Small Box"/>
    <d v="2011-08-20T00:00:00"/>
  </r>
  <r>
    <n v="929"/>
    <x v="486"/>
    <x v="7"/>
    <s v="High"/>
    <n v="21"/>
    <n v="10.84095238095238"/>
    <n v="227.66"/>
    <n v="6.5"/>
    <n v="234.16"/>
    <n v="5.3265000000000002"/>
    <n v="12.126309900000001"/>
    <s v="Regular Air"/>
    <x v="3"/>
    <s v="Corporate"/>
    <x v="1"/>
    <x v="4"/>
    <s v="Small Box"/>
    <d v="2012-10-04T00:00:00"/>
  </r>
  <r>
    <n v="29761"/>
    <x v="1169"/>
    <x v="1"/>
    <s v="Medium"/>
    <n v="19"/>
    <n v="6.5089473684210528"/>
    <n v="123.67"/>
    <n v="5.22"/>
    <n v="128.89000000000001"/>
    <n v="4.7610000000000001"/>
    <n v="5.8879286999999998"/>
    <s v="Regular Air"/>
    <x v="5"/>
    <s v="Corporate"/>
    <x v="0"/>
    <x v="0"/>
    <s v="Small Box"/>
    <d v="2012-07-05T00:00:00"/>
  </r>
  <r>
    <n v="3463"/>
    <x v="896"/>
    <x v="8"/>
    <s v="Critical"/>
    <n v="43"/>
    <n v="6.1569767441860463"/>
    <n v="264.75"/>
    <n v="8.4"/>
    <n v="273.14999999999998"/>
    <n v="3.5455000000000001"/>
    <n v="9.3867112500000012"/>
    <s v="Regular Air"/>
    <x v="8"/>
    <s v="Consumer"/>
    <x v="2"/>
    <x v="5"/>
    <s v="Small Box"/>
    <d v="2010-08-18T00:00:00"/>
  </r>
  <r>
    <n v="13991"/>
    <x v="1160"/>
    <x v="0"/>
    <s v="High"/>
    <n v="21"/>
    <n v="87.592761904761915"/>
    <n v="1839.4480000000001"/>
    <n v="69"/>
    <n v="1908.4480000000001"/>
    <n v="4.7610000000000001"/>
    <n v="87.57611928"/>
    <s v="Regular Air"/>
    <x v="3"/>
    <s v="Corporate"/>
    <x v="0"/>
    <x v="9"/>
    <s v="Large Box"/>
    <d v="2012-03-07T00:00:00"/>
  </r>
  <r>
    <n v="58339"/>
    <x v="1006"/>
    <x v="5"/>
    <s v="High"/>
    <n v="11"/>
    <n v="3.4218181818181819"/>
    <n v="37.64"/>
    <n v="1.49"/>
    <n v="39.130000000000003"/>
    <n v="3.5455000000000001"/>
    <n v="1.3345262"/>
    <s v="Express Air"/>
    <x v="6"/>
    <s v="Corporate"/>
    <x v="2"/>
    <x v="6"/>
    <s v="Small Box"/>
    <d v="2009-06-14T00:00:00"/>
  </r>
  <r>
    <n v="23652"/>
    <x v="1264"/>
    <x v="8"/>
    <s v="Not Specified"/>
    <n v="27"/>
    <n v="11.314074074074075"/>
    <n v="305.48"/>
    <n v="2.36"/>
    <n v="307.84000000000003"/>
    <n v="3.5455000000000001"/>
    <n v="10.830793399999999"/>
    <s v="Regular Air"/>
    <x v="3"/>
    <s v="Small Business"/>
    <x v="2"/>
    <x v="2"/>
    <s v="Wrap Bag"/>
    <d v="2009-08-30T00:00:00"/>
  </r>
  <r>
    <n v="18822"/>
    <x v="1056"/>
    <x v="2"/>
    <s v="Low"/>
    <n v="34"/>
    <n v="57.353999999999999"/>
    <n v="1950.0360000000001"/>
    <n v="8.99"/>
    <n v="1959.0260000000001"/>
    <n v="5.3265000000000002"/>
    <n v="103.86866754"/>
    <s v="Regular Air"/>
    <x v="6"/>
    <s v="Small Business"/>
    <x v="1"/>
    <x v="1"/>
    <s v="Small Box"/>
    <d v="2010-12-30T00:00:00"/>
  </r>
  <r>
    <n v="41349"/>
    <x v="925"/>
    <x v="2"/>
    <s v="Critical"/>
    <n v="44"/>
    <n v="7.8681818181818182"/>
    <n v="346.2"/>
    <n v="11.51"/>
    <n v="357.71"/>
    <n v="3.5455000000000001"/>
    <n v="12.274521"/>
    <s v="Express Air"/>
    <x v="0"/>
    <s v="Home Office"/>
    <x v="2"/>
    <x v="6"/>
    <s v="Small Box"/>
    <d v="2011-12-18T00:00:00"/>
  </r>
  <r>
    <n v="2022"/>
    <x v="82"/>
    <x v="0"/>
    <s v="Critical"/>
    <n v="45"/>
    <n v="4.1431111111111107"/>
    <n v="186.44"/>
    <n v="5.13"/>
    <n v="191.57"/>
    <n v="3.5455000000000001"/>
    <n v="6.6102302000000002"/>
    <s v="Regular Air"/>
    <x v="1"/>
    <s v="Corporate"/>
    <x v="2"/>
    <x v="16"/>
    <s v="Small Box"/>
    <d v="2012-03-15T00:00:00"/>
  </r>
  <r>
    <n v="386"/>
    <x v="380"/>
    <x v="3"/>
    <s v="High"/>
    <n v="4"/>
    <n v="3.9224999999999999"/>
    <n v="15.69"/>
    <n v="0.7"/>
    <n v="16.39"/>
    <n v="3.5455000000000001"/>
    <n v="0.55628895"/>
    <s v="Regular Air"/>
    <x v="1"/>
    <s v="Corporate"/>
    <x v="2"/>
    <x v="2"/>
    <s v="Wrap Bag"/>
    <d v="2011-01-26T00:00:00"/>
  </r>
  <r>
    <n v="24386"/>
    <x v="1265"/>
    <x v="5"/>
    <s v="High"/>
    <n v="12"/>
    <n v="41.923333333333332"/>
    <n v="503.08"/>
    <n v="6.5"/>
    <n v="509.58"/>
    <n v="5.3265000000000002"/>
    <n v="26.796556200000001"/>
    <s v="Regular Air"/>
    <x v="8"/>
    <s v="Corporate"/>
    <x v="1"/>
    <x v="4"/>
    <s v="Small Box"/>
    <d v="2012-06-28T00:00:00"/>
  </r>
  <r>
    <n v="6086"/>
    <x v="507"/>
    <x v="10"/>
    <s v="Critical"/>
    <n v="48"/>
    <n v="36.14"/>
    <n v="1734.72"/>
    <n v="19.989999999999998"/>
    <n v="1754.71"/>
    <n v="3.5455000000000001"/>
    <n v="61.504497600000008"/>
    <s v="Regular Air"/>
    <x v="4"/>
    <s v="Corporate"/>
    <x v="2"/>
    <x v="5"/>
    <s v="Small Box"/>
    <d v="2011-09-24T00:00:00"/>
  </r>
  <r>
    <n v="4676"/>
    <x v="110"/>
    <x v="8"/>
    <s v="High"/>
    <n v="50"/>
    <n v="3.7566000000000002"/>
    <n v="187.83"/>
    <n v="0.5"/>
    <n v="188.33"/>
    <n v="3.5455000000000001"/>
    <n v="6.6595126499999999"/>
    <s v="Regular Air"/>
    <x v="11"/>
    <s v="Home Office"/>
    <x v="2"/>
    <x v="13"/>
    <s v="Small Box"/>
    <d v="2011-09-02T00:00:00"/>
  </r>
  <r>
    <n v="9473"/>
    <x v="921"/>
    <x v="7"/>
    <s v="Not Specified"/>
    <n v="3"/>
    <n v="10.65"/>
    <n v="31.95"/>
    <n v="8.94"/>
    <n v="40.89"/>
    <n v="3.5455000000000001"/>
    <n v="1.13278725"/>
    <s v="Regular Air"/>
    <x v="6"/>
    <s v="Corporate"/>
    <x v="2"/>
    <x v="6"/>
    <s v="Small Box"/>
    <d v="2012-10-13T00:00:00"/>
  </r>
  <r>
    <n v="3649"/>
    <x v="1035"/>
    <x v="1"/>
    <s v="Low"/>
    <n v="26"/>
    <n v="2.9076923076923076"/>
    <n v="75.599999999999994"/>
    <n v="0.99"/>
    <n v="76.589999999999989"/>
    <n v="3.5455000000000001"/>
    <n v="2.6803980000000003"/>
    <s v="Regular Air"/>
    <x v="3"/>
    <s v="Home Office"/>
    <x v="2"/>
    <x v="13"/>
    <s v="Small Box"/>
    <d v="2009-07-14T00:00:00"/>
  </r>
  <r>
    <n v="35587"/>
    <x v="258"/>
    <x v="6"/>
    <s v="Critical"/>
    <n v="43"/>
    <n v="4.8551162790697679"/>
    <n v="208.77"/>
    <n v="5.72"/>
    <n v="214.49"/>
    <n v="4.7610000000000001"/>
    <n v="9.939539700000001"/>
    <s v="Regular Air"/>
    <x v="0"/>
    <s v="Consumer"/>
    <x v="0"/>
    <x v="0"/>
    <s v="Small Pack"/>
    <d v="2011-11-11T00:00:00"/>
  </r>
  <r>
    <n v="18471"/>
    <x v="1231"/>
    <x v="9"/>
    <s v="Not Specified"/>
    <n v="29"/>
    <n v="6.4003448275862072"/>
    <n v="185.61"/>
    <n v="5.46"/>
    <n v="191.07000000000002"/>
    <n v="3.5455000000000001"/>
    <n v="6.5808025500000005"/>
    <s v="Regular Air"/>
    <x v="0"/>
    <s v="Corporate"/>
    <x v="2"/>
    <x v="5"/>
    <s v="Small Box"/>
    <d v="2009-02-20T00:00:00"/>
  </r>
  <r>
    <n v="47524"/>
    <x v="75"/>
    <x v="11"/>
    <s v="Medium"/>
    <n v="40"/>
    <n v="6.1455000000000002"/>
    <n v="245.82"/>
    <n v="1.34"/>
    <n v="247.16"/>
    <n v="3.5455000000000001"/>
    <n v="8.7155480999999995"/>
    <s v="Regular Air"/>
    <x v="6"/>
    <s v="Corporate"/>
    <x v="2"/>
    <x v="5"/>
    <s v="Wrap Bag"/>
    <d v="2010-04-15T00:00:00"/>
  </r>
  <r>
    <n v="5699"/>
    <x v="295"/>
    <x v="1"/>
    <s v="Low"/>
    <n v="41"/>
    <n v="13.997317073170731"/>
    <n v="573.89"/>
    <n v="7.69"/>
    <n v="581.58000000000004"/>
    <n v="3.5455000000000001"/>
    <n v="20.347269950000001"/>
    <s v="Express Air"/>
    <x v="1"/>
    <s v="Small Business"/>
    <x v="2"/>
    <x v="10"/>
    <s v="Small Box"/>
    <d v="2012-08-03T00:00:00"/>
  </r>
  <r>
    <n v="14820"/>
    <x v="704"/>
    <x v="3"/>
    <s v="High"/>
    <n v="39"/>
    <n v="7.1513333333333327"/>
    <n v="278.90199999999999"/>
    <n v="5.03"/>
    <n v="283.93199999999996"/>
    <n v="5.3265000000000002"/>
    <n v="14.855715029999999"/>
    <s v="Express Air"/>
    <x v="1"/>
    <s v="Home Office"/>
    <x v="1"/>
    <x v="1"/>
    <s v="Medium Box"/>
    <d v="2012-01-11T00:00:00"/>
  </r>
  <r>
    <n v="2146"/>
    <x v="945"/>
    <x v="10"/>
    <s v="Not Specified"/>
    <n v="41"/>
    <n v="149.05289024390243"/>
    <n v="6111.1684999999998"/>
    <n v="4.99"/>
    <n v="6116.1584999999995"/>
    <n v="5.3265000000000002"/>
    <n v="325.51139015249998"/>
    <s v="Regular Air"/>
    <x v="1"/>
    <s v="Small Business"/>
    <x v="1"/>
    <x v="1"/>
    <s v="Small Box"/>
    <d v="2012-09-14T00:00:00"/>
  </r>
  <r>
    <n v="51111"/>
    <x v="174"/>
    <x v="9"/>
    <s v="Not Specified"/>
    <n v="1"/>
    <n v="61.097999999999999"/>
    <n v="61.097999999999999"/>
    <n v="5.92"/>
    <n v="67.018000000000001"/>
    <n v="5.3265000000000002"/>
    <n v="3.2543849699999998"/>
    <s v="Regular Air"/>
    <x v="12"/>
    <s v="Home Office"/>
    <x v="1"/>
    <x v="1"/>
    <s v="Small Box"/>
    <d v="2012-02-11T00:00:00"/>
  </r>
  <r>
    <n v="2020"/>
    <x v="1266"/>
    <x v="5"/>
    <s v="Medium"/>
    <n v="42"/>
    <n v="5.0892857142857144"/>
    <n v="213.75"/>
    <n v="5.14"/>
    <n v="218.89"/>
    <n v="5.3265000000000002"/>
    <n v="11.38539375"/>
    <s v="Regular Air"/>
    <x v="1"/>
    <s v="Home Office"/>
    <x v="1"/>
    <x v="4"/>
    <s v="Small Pack"/>
    <d v="2010-06-22T00:00:00"/>
  </r>
  <r>
    <n v="22752"/>
    <x v="1267"/>
    <x v="2"/>
    <s v="Low"/>
    <n v="2"/>
    <n v="119.38"/>
    <n v="238.76"/>
    <n v="35"/>
    <n v="273.76"/>
    <n v="3.5455000000000001"/>
    <n v="8.4652358000000003"/>
    <s v="Regular Air"/>
    <x v="3"/>
    <s v="Corporate"/>
    <x v="2"/>
    <x v="10"/>
    <s v="Large Box"/>
    <d v="2012-12-12T00:00:00"/>
  </r>
  <r>
    <n v="38817"/>
    <x v="558"/>
    <x v="4"/>
    <s v="Not Specified"/>
    <n v="1"/>
    <n v="9.6999999999999993"/>
    <n v="9.6999999999999993"/>
    <n v="4.62"/>
    <n v="14.32"/>
    <n v="5.3265000000000002"/>
    <n v="0.51667049999999992"/>
    <s v="Regular Air"/>
    <x v="5"/>
    <s v="Consumer"/>
    <x v="1"/>
    <x v="4"/>
    <s v="Small Pack"/>
    <d v="2012-05-21T00:00:00"/>
  </r>
  <r>
    <n v="58528"/>
    <x v="1268"/>
    <x v="7"/>
    <s v="Medium"/>
    <n v="14"/>
    <n v="50.067857142857143"/>
    <n v="700.95"/>
    <n v="5.0999999999999996"/>
    <n v="706.05000000000007"/>
    <n v="3.5455000000000001"/>
    <n v="24.852182250000002"/>
    <s v="Regular Air"/>
    <x v="1"/>
    <s v="Corporate"/>
    <x v="2"/>
    <x v="16"/>
    <s v="Medium Box"/>
    <d v="2010-10-28T00:00:00"/>
  </r>
  <r>
    <n v="51333"/>
    <x v="322"/>
    <x v="7"/>
    <s v="Not Specified"/>
    <n v="30"/>
    <n v="73.992999999999995"/>
    <n v="2219.79"/>
    <n v="33.6"/>
    <n v="2253.39"/>
    <n v="5.3265000000000002"/>
    <n v="118.23711435000001"/>
    <s v="Delivery Truck"/>
    <x v="8"/>
    <s v="Corporate"/>
    <x v="1"/>
    <x v="11"/>
    <s v="Jumbo Drum"/>
    <d v="2012-10-06T00:00:00"/>
  </r>
  <r>
    <n v="53667"/>
    <x v="129"/>
    <x v="4"/>
    <s v="Medium"/>
    <n v="33"/>
    <n v="3.4048484848484848"/>
    <n v="112.36"/>
    <n v="6.27"/>
    <n v="118.63"/>
    <n v="3.5455000000000001"/>
    <n v="3.9837238000000004"/>
    <s v="Regular Air"/>
    <x v="8"/>
    <s v="Consumer"/>
    <x v="2"/>
    <x v="6"/>
    <s v="Small Box"/>
    <d v="2012-05-19T00:00:00"/>
  </r>
  <r>
    <n v="18371"/>
    <x v="689"/>
    <x v="10"/>
    <s v="Medium"/>
    <n v="30"/>
    <n v="46.478666666666662"/>
    <n v="1394.36"/>
    <n v="8.99"/>
    <n v="1403.35"/>
    <n v="3.5455000000000001"/>
    <n v="49.437033800000002"/>
    <s v="Regular Air"/>
    <x v="6"/>
    <s v="Home Office"/>
    <x v="2"/>
    <x v="2"/>
    <s v="Small Pack"/>
    <d v="2009-09-18T00:00:00"/>
  </r>
  <r>
    <n v="43713"/>
    <x v="1269"/>
    <x v="10"/>
    <s v="Medium"/>
    <n v="12"/>
    <n v="2.8674999999999997"/>
    <n v="34.409999999999997"/>
    <n v="2.4"/>
    <n v="36.809999999999995"/>
    <n v="3.5455000000000001"/>
    <n v="1.2200065499999999"/>
    <s v="Regular Air"/>
    <x v="1"/>
    <s v="Small Business"/>
    <x v="2"/>
    <x v="2"/>
    <s v="Wrap Bag"/>
    <d v="2012-09-09T00:00:00"/>
  </r>
  <r>
    <n v="3493"/>
    <x v="809"/>
    <x v="8"/>
    <s v="High"/>
    <n v="48"/>
    <n v="156.6275"/>
    <n v="7518.12"/>
    <n v="6.5"/>
    <n v="7524.62"/>
    <n v="5.3265000000000002"/>
    <n v="400.45266179999999"/>
    <s v="Regular Air"/>
    <x v="10"/>
    <s v="Home Office"/>
    <x v="1"/>
    <x v="4"/>
    <s v="Small Box"/>
    <d v="2010-08-25T00:00:00"/>
  </r>
  <r>
    <n v="24099"/>
    <x v="160"/>
    <x v="4"/>
    <s v="Not Specified"/>
    <n v="6"/>
    <n v="34.206666666666671"/>
    <n v="205.24"/>
    <n v="6.5"/>
    <n v="211.74"/>
    <n v="5.3265000000000002"/>
    <n v="10.932108600000001"/>
    <s v="Regular Air"/>
    <x v="4"/>
    <s v="Corporate"/>
    <x v="1"/>
    <x v="4"/>
    <s v="Small Box"/>
    <d v="2011-05-21T00:00:00"/>
  </r>
  <r>
    <n v="4804"/>
    <x v="278"/>
    <x v="3"/>
    <s v="High"/>
    <n v="13"/>
    <n v="35.67923076923077"/>
    <n v="463.83"/>
    <n v="1.99"/>
    <n v="465.82"/>
    <n v="5.3265000000000002"/>
    <n v="24.705904950000001"/>
    <s v="Regular Air"/>
    <x v="3"/>
    <s v="Corporate"/>
    <x v="1"/>
    <x v="4"/>
    <s v="Small Pack"/>
    <d v="2012-01-28T00:00:00"/>
  </r>
  <r>
    <n v="27299"/>
    <x v="103"/>
    <x v="8"/>
    <s v="Critical"/>
    <n v="41"/>
    <n v="19.564878048780486"/>
    <n v="802.16"/>
    <n v="14.87"/>
    <n v="817.03"/>
    <n v="4.7610000000000001"/>
    <n v="38.190837600000002"/>
    <s v="Regular Air"/>
    <x v="1"/>
    <s v="Corporate"/>
    <x v="0"/>
    <x v="0"/>
    <s v="Large Box"/>
    <d v="2012-08-07T00:00:00"/>
  </r>
  <r>
    <n v="26368"/>
    <x v="886"/>
    <x v="1"/>
    <s v="Medium"/>
    <n v="25"/>
    <n v="72.360500000000002"/>
    <n v="1809.0125"/>
    <n v="2.5"/>
    <n v="1811.5125"/>
    <n v="5.3265000000000002"/>
    <n v="96.357050812500006"/>
    <s v="Regular Air"/>
    <x v="0"/>
    <s v="Corporate"/>
    <x v="1"/>
    <x v="1"/>
    <s v="Small Box"/>
    <d v="2010-07-17T00:00:00"/>
  </r>
  <r>
    <n v="37252"/>
    <x v="147"/>
    <x v="6"/>
    <s v="Low"/>
    <n v="1"/>
    <n v="10.62"/>
    <n v="10.62"/>
    <n v="2.38"/>
    <n v="13"/>
    <n v="5.3265000000000002"/>
    <n v="0.56567429999999996"/>
    <s v="Regular Air"/>
    <x v="8"/>
    <s v="Corporate"/>
    <x v="1"/>
    <x v="4"/>
    <s v="Small Pack"/>
    <d v="2011-11-23T00:00:00"/>
  </r>
  <r>
    <n v="25666"/>
    <x v="133"/>
    <x v="10"/>
    <s v="Critical"/>
    <n v="36"/>
    <n v="140.89833333333334"/>
    <n v="5072.34"/>
    <n v="19.989999999999998"/>
    <n v="5092.33"/>
    <n v="3.5455000000000001"/>
    <n v="179.83981470000003"/>
    <s v="Regular Air"/>
    <x v="9"/>
    <s v="Consumer"/>
    <x v="2"/>
    <x v="10"/>
    <s v="Small Box"/>
    <d v="2012-09-03T00:00:00"/>
  </r>
  <r>
    <n v="42436"/>
    <x v="451"/>
    <x v="8"/>
    <s v="Critical"/>
    <n v="30"/>
    <n v="366.49133333333333"/>
    <n v="10994.74"/>
    <n v="48.26"/>
    <n v="11043"/>
    <n v="5.3265000000000002"/>
    <n v="585.63482609999994"/>
    <s v="Delivery Truck"/>
    <x v="5"/>
    <s v="Corporate"/>
    <x v="1"/>
    <x v="11"/>
    <s v="Jumbo Box"/>
    <d v="2012-08-10T00:00:00"/>
  </r>
  <r>
    <n v="47846"/>
    <x v="16"/>
    <x v="8"/>
    <s v="High"/>
    <n v="37"/>
    <n v="6.5172972972972971"/>
    <n v="241.14"/>
    <n v="6.93"/>
    <n v="248.07"/>
    <n v="3.5455000000000001"/>
    <n v="8.5496186999999999"/>
    <s v="Regular Air"/>
    <x v="7"/>
    <s v="Corporate"/>
    <x v="2"/>
    <x v="5"/>
    <s v="Small Box"/>
    <d v="2012-08-12T00:00:00"/>
  </r>
  <r>
    <n v="5189"/>
    <x v="572"/>
    <x v="6"/>
    <s v="Low"/>
    <n v="8"/>
    <n v="3.09"/>
    <n v="24.72"/>
    <n v="3.5"/>
    <n v="28.22"/>
    <n v="3.5455000000000001"/>
    <n v="0.8764476000000001"/>
    <s v="Regular Air"/>
    <x v="9"/>
    <s v="Corporate"/>
    <x v="2"/>
    <x v="2"/>
    <s v="Small Pack"/>
    <d v="2010-11-27T00:00:00"/>
  </r>
  <r>
    <n v="49763"/>
    <x v="480"/>
    <x v="9"/>
    <s v="Critical"/>
    <n v="6"/>
    <n v="386.72499999999997"/>
    <n v="2320.35"/>
    <n v="84.84"/>
    <n v="2405.19"/>
    <n v="4.7610000000000001"/>
    <n v="110.4718635"/>
    <s v="Delivery Truck"/>
    <x v="8"/>
    <s v="Corporate"/>
    <x v="0"/>
    <x v="9"/>
    <s v="Jumbo Box"/>
    <d v="2011-02-13T00:00:00"/>
  </r>
  <r>
    <n v="14983"/>
    <x v="987"/>
    <x v="9"/>
    <s v="High"/>
    <n v="48"/>
    <n v="176.58254166666666"/>
    <n v="8475.9619999999995"/>
    <n v="8.99"/>
    <n v="8484.9519999999993"/>
    <n v="5.3265000000000002"/>
    <n v="451.47211592999997"/>
    <s v="Express Air"/>
    <x v="6"/>
    <s v="Consumer"/>
    <x v="1"/>
    <x v="1"/>
    <s v="Small Box"/>
    <d v="2009-02-12T00:00:00"/>
  </r>
  <r>
    <n v="54020"/>
    <x v="1128"/>
    <x v="3"/>
    <s v="Low"/>
    <n v="35"/>
    <n v="18.530857142857144"/>
    <n v="648.58000000000004"/>
    <n v="5.21"/>
    <n v="653.79000000000008"/>
    <n v="3.5455000000000001"/>
    <n v="22.995403899999999"/>
    <s v="Regular Air"/>
    <x v="4"/>
    <s v="Corporate"/>
    <x v="2"/>
    <x v="5"/>
    <s v="Small Box"/>
    <d v="2012-02-04T00:00:00"/>
  </r>
  <r>
    <n v="9733"/>
    <x v="1233"/>
    <x v="0"/>
    <s v="Not Specified"/>
    <n v="39"/>
    <n v="5.7343589743589742"/>
    <n v="223.64"/>
    <n v="5.35"/>
    <n v="228.98999999999998"/>
    <n v="3.5455000000000001"/>
    <n v="7.9291561999999995"/>
    <s v="Regular Air"/>
    <x v="4"/>
    <s v="Home Office"/>
    <x v="2"/>
    <x v="5"/>
    <s v="Small Box"/>
    <d v="2009-03-17T00:00:00"/>
  </r>
  <r>
    <n v="49123"/>
    <x v="969"/>
    <x v="9"/>
    <s v="High"/>
    <n v="3"/>
    <n v="8.4933333333333341"/>
    <n v="25.48"/>
    <n v="1.99"/>
    <n v="27.47"/>
    <n v="5.3265000000000002"/>
    <n v="1.3571922000000001"/>
    <s v="Regular Air"/>
    <x v="8"/>
    <s v="Corporate"/>
    <x v="1"/>
    <x v="4"/>
    <s v="Small Pack"/>
    <d v="2009-02-26T00:00:00"/>
  </r>
  <r>
    <n v="21795"/>
    <x v="505"/>
    <x v="5"/>
    <s v="Not Specified"/>
    <n v="10"/>
    <n v="27.866000000000003"/>
    <n v="278.66000000000003"/>
    <n v="4"/>
    <n v="282.66000000000003"/>
    <n v="5.3265000000000002"/>
    <n v="14.842824900000004"/>
    <s v="Express Air"/>
    <x v="1"/>
    <s v="Small Business"/>
    <x v="1"/>
    <x v="4"/>
    <s v="Small Box"/>
    <d v="2010-06-14T00:00:00"/>
  </r>
  <r>
    <n v="11779"/>
    <x v="732"/>
    <x v="5"/>
    <s v="Not Specified"/>
    <n v="45"/>
    <n v="6.913333333333334"/>
    <n v="311.10000000000002"/>
    <n v="2"/>
    <n v="313.10000000000002"/>
    <n v="3.5455000000000001"/>
    <n v="11.030050500000002"/>
    <s v="Regular Air"/>
    <x v="4"/>
    <s v="Consumer"/>
    <x v="2"/>
    <x v="5"/>
    <s v="Wrap Bag"/>
    <d v="2010-07-01T00:00:00"/>
  </r>
  <r>
    <n v="43271"/>
    <x v="478"/>
    <x v="0"/>
    <s v="Medium"/>
    <n v="2"/>
    <n v="3.875"/>
    <n v="7.75"/>
    <n v="2.4"/>
    <n v="10.15"/>
    <n v="3.5455000000000001"/>
    <n v="0.27477625"/>
    <s v="Regular Air"/>
    <x v="4"/>
    <s v="Small Business"/>
    <x v="2"/>
    <x v="2"/>
    <s v="Wrap Bag"/>
    <d v="2010-03-04T00:00:00"/>
  </r>
  <r>
    <n v="43013"/>
    <x v="463"/>
    <x v="11"/>
    <s v="Low"/>
    <n v="50"/>
    <n v="48.753399999999999"/>
    <n v="2437.67"/>
    <n v="22.24"/>
    <n v="2459.91"/>
    <n v="4.7610000000000001"/>
    <n v="116.05746870000002"/>
    <s v="Regular Air"/>
    <x v="5"/>
    <s v="Home Office"/>
    <x v="0"/>
    <x v="0"/>
    <s v="Large Box"/>
    <d v="2011-04-26T00:00:00"/>
  </r>
  <r>
    <n v="7878"/>
    <x v="121"/>
    <x v="4"/>
    <s v="Critical"/>
    <n v="41"/>
    <n v="8.3814634146341458"/>
    <n v="343.64"/>
    <n v="3.44"/>
    <n v="347.08"/>
    <n v="4.7610000000000001"/>
    <n v="16.360700399999999"/>
    <s v="Regular Air"/>
    <x v="8"/>
    <s v="Corporate"/>
    <x v="0"/>
    <x v="0"/>
    <s v="Small Pack"/>
    <d v="2011-05-03T00:00:00"/>
  </r>
  <r>
    <n v="20322"/>
    <x v="136"/>
    <x v="5"/>
    <s v="Critical"/>
    <n v="46"/>
    <n v="100.02217391304349"/>
    <n v="4601.0200000000004"/>
    <n v="35.840000000000003"/>
    <n v="4636.8600000000006"/>
    <n v="4.7610000000000001"/>
    <n v="219.05456220000005"/>
    <s v="Delivery Truck"/>
    <x v="0"/>
    <s v="Home Office"/>
    <x v="0"/>
    <x v="15"/>
    <s v="Jumbo Box"/>
    <d v="2009-06-28T00:00:00"/>
  </r>
  <r>
    <n v="5472"/>
    <x v="1227"/>
    <x v="11"/>
    <s v="Low"/>
    <n v="32"/>
    <n v="6.7525000000000004"/>
    <n v="216.08"/>
    <n v="6.65"/>
    <n v="222.73000000000002"/>
    <n v="3.5455000000000001"/>
    <n v="7.6611164000000009"/>
    <s v="Regular Air"/>
    <x v="3"/>
    <s v="Corporate"/>
    <x v="2"/>
    <x v="5"/>
    <s v="Small Box"/>
    <d v="2010-04-12T00:00:00"/>
  </r>
  <r>
    <n v="48803"/>
    <x v="42"/>
    <x v="6"/>
    <s v="Critical"/>
    <n v="19"/>
    <n v="10.547894736842105"/>
    <n v="200.41"/>
    <n v="4.68"/>
    <n v="205.09"/>
    <n v="3.5455000000000001"/>
    <n v="7.1055365500000001"/>
    <s v="Regular Air"/>
    <x v="0"/>
    <s v="Home Office"/>
    <x v="2"/>
    <x v="7"/>
    <s v="Small Pack"/>
    <d v="2012-11-10T00:00:00"/>
  </r>
  <r>
    <n v="8710"/>
    <x v="1270"/>
    <x v="3"/>
    <s v="Critical"/>
    <n v="42"/>
    <n v="3.6035714285714286"/>
    <n v="151.35"/>
    <n v="1.93"/>
    <n v="153.28"/>
    <n v="3.5455000000000001"/>
    <n v="5.366114249999999"/>
    <s v="Express Air"/>
    <x v="1"/>
    <s v="Corporate"/>
    <x v="2"/>
    <x v="5"/>
    <s v="Wrap Bag"/>
    <d v="2009-01-06T00:00:00"/>
  </r>
  <r>
    <n v="17381"/>
    <x v="783"/>
    <x v="8"/>
    <s v="High"/>
    <n v="28"/>
    <n v="3.6160714285714284"/>
    <n v="101.25"/>
    <n v="0.5"/>
    <n v="101.75"/>
    <n v="3.5455000000000001"/>
    <n v="3.5898187500000001"/>
    <s v="Regular Air"/>
    <x v="6"/>
    <s v="Corporate"/>
    <x v="2"/>
    <x v="13"/>
    <s v="Small Box"/>
    <d v="2010-08-15T00:00:00"/>
  </r>
  <r>
    <n v="36709"/>
    <x v="796"/>
    <x v="8"/>
    <s v="Critical"/>
    <n v="42"/>
    <n v="53.468845238095234"/>
    <n v="2245.6914999999999"/>
    <n v="8.99"/>
    <n v="2254.6814999999997"/>
    <n v="5.3265000000000002"/>
    <n v="119.6167577475"/>
    <s v="Regular Air"/>
    <x v="6"/>
    <s v="Corporate"/>
    <x v="1"/>
    <x v="1"/>
    <s v="Small Box"/>
    <d v="2012-08-25T00:00:00"/>
  </r>
  <r>
    <n v="39808"/>
    <x v="133"/>
    <x v="10"/>
    <s v="Low"/>
    <n v="31"/>
    <n v="110.11146774193548"/>
    <n v="3413.4555"/>
    <n v="2.5"/>
    <n v="3415.9555"/>
    <n v="5.3265000000000002"/>
    <n v="181.81770720750004"/>
    <s v="Regular Air"/>
    <x v="0"/>
    <s v="Corporate"/>
    <x v="1"/>
    <x v="1"/>
    <s v="Small Box"/>
    <d v="2012-09-06T00:00:00"/>
  </r>
  <r>
    <n v="6272"/>
    <x v="59"/>
    <x v="9"/>
    <s v="High"/>
    <n v="48"/>
    <n v="103.4455"/>
    <n v="4965.384"/>
    <n v="51.94"/>
    <n v="5017.3239999999996"/>
    <n v="4.7610000000000001"/>
    <n v="236.40193224000004"/>
    <s v="Delivery Truck"/>
    <x v="6"/>
    <s v="Corporate"/>
    <x v="0"/>
    <x v="9"/>
    <s v="Jumbo Box"/>
    <d v="2010-03-01T00:00:00"/>
  </r>
  <r>
    <n v="29507"/>
    <x v="174"/>
    <x v="9"/>
    <s v="Low"/>
    <n v="41"/>
    <n v="31.096317073170734"/>
    <n v="1274.9490000000001"/>
    <n v="1.1000000000000001"/>
    <n v="1276.049"/>
    <n v="5.3265000000000002"/>
    <n v="67.910158485000011"/>
    <s v="Regular Air"/>
    <x v="1"/>
    <s v="Consumer"/>
    <x v="1"/>
    <x v="1"/>
    <s v="Small Box"/>
    <d v="2012-02-14T00:00:00"/>
  </r>
  <r>
    <n v="6182"/>
    <x v="150"/>
    <x v="1"/>
    <s v="Low"/>
    <n v="40"/>
    <n v="6.3869999999999996"/>
    <n v="255.48"/>
    <n v="6.65"/>
    <n v="262.13"/>
    <n v="3.5455000000000001"/>
    <n v="9.0580434000000007"/>
    <s v="Regular Air"/>
    <x v="11"/>
    <s v="Corporate"/>
    <x v="2"/>
    <x v="5"/>
    <s v="Small Box"/>
    <d v="2012-07-28T00:00:00"/>
  </r>
  <r>
    <n v="35364"/>
    <x v="146"/>
    <x v="2"/>
    <s v="Critical"/>
    <n v="29"/>
    <n v="356.51482758620693"/>
    <n v="10338.93"/>
    <n v="85.63"/>
    <n v="10424.56"/>
    <n v="4.7610000000000001"/>
    <n v="492.23645730000004"/>
    <s v="Delivery Truck"/>
    <x v="0"/>
    <s v="Corporate"/>
    <x v="0"/>
    <x v="9"/>
    <s v="Jumbo Box"/>
    <d v="2009-12-14T00:00:00"/>
  </r>
  <r>
    <n v="738"/>
    <x v="544"/>
    <x v="0"/>
    <s v="Not Specified"/>
    <n v="31"/>
    <n v="6.1274193548387093"/>
    <n v="189.95"/>
    <n v="5.14"/>
    <n v="195.08999999999997"/>
    <n v="3.5455000000000001"/>
    <n v="6.7346772499999998"/>
    <s v="Regular Air"/>
    <x v="4"/>
    <s v="Corporate"/>
    <x v="2"/>
    <x v="5"/>
    <s v="Small Box"/>
    <d v="2010-03-02T00:00:00"/>
  </r>
  <r>
    <n v="34659"/>
    <x v="1197"/>
    <x v="6"/>
    <s v="High"/>
    <n v="42"/>
    <n v="6.1769047619047619"/>
    <n v="259.43"/>
    <n v="4.97"/>
    <n v="264.40000000000003"/>
    <n v="3.5455000000000001"/>
    <n v="9.198090650000001"/>
    <s v="Regular Air"/>
    <x v="3"/>
    <s v="Consumer"/>
    <x v="2"/>
    <x v="6"/>
    <s v="Small Box"/>
    <d v="2012-11-21T00:00:00"/>
  </r>
  <r>
    <n v="4455"/>
    <x v="565"/>
    <x v="7"/>
    <s v="Medium"/>
    <n v="39"/>
    <n v="7.1612820512820514"/>
    <n v="279.29000000000002"/>
    <n v="4"/>
    <n v="283.29000000000002"/>
    <n v="4.7610000000000001"/>
    <n v="13.296996900000002"/>
    <s v="Regular Air"/>
    <x v="4"/>
    <s v="Small Business"/>
    <x v="0"/>
    <x v="0"/>
    <s v="Wrap Bag"/>
    <d v="2010-10-12T00:00:00"/>
  </r>
  <r>
    <n v="31907"/>
    <x v="1271"/>
    <x v="4"/>
    <s v="Low"/>
    <n v="38"/>
    <n v="8.7244736842105262"/>
    <n v="331.53"/>
    <n v="3.62"/>
    <n v="335.15"/>
    <n v="5.3265000000000002"/>
    <n v="17.658945449999997"/>
    <s v="Regular Air"/>
    <x v="4"/>
    <s v="Consumer"/>
    <x v="1"/>
    <x v="4"/>
    <s v="Small Pack"/>
    <d v="2010-05-23T00:00:00"/>
  </r>
  <r>
    <n v="3783"/>
    <x v="102"/>
    <x v="2"/>
    <s v="Not Specified"/>
    <n v="40"/>
    <n v="6.4357500000000005"/>
    <n v="257.43"/>
    <n v="8.73"/>
    <n v="266.16000000000003"/>
    <n v="3.5455000000000001"/>
    <n v="9.1271806499999997"/>
    <s v="Regular Air"/>
    <x v="6"/>
    <s v="Corporate"/>
    <x v="2"/>
    <x v="5"/>
    <s v="Small Box"/>
    <d v="2010-12-07T00:00:00"/>
  </r>
  <r>
    <n v="26407"/>
    <x v="727"/>
    <x v="5"/>
    <s v="Critical"/>
    <n v="34"/>
    <n v="280.06235294117647"/>
    <n v="9522.1200000000008"/>
    <n v="35"/>
    <n v="9557.1200000000008"/>
    <n v="3.5455000000000001"/>
    <n v="337.60676460000002"/>
    <s v="Regular Air"/>
    <x v="4"/>
    <s v="Home Office"/>
    <x v="2"/>
    <x v="10"/>
    <s v="Large Box"/>
    <d v="2012-06-21T00:00:00"/>
  </r>
  <r>
    <n v="32675"/>
    <x v="941"/>
    <x v="6"/>
    <s v="High"/>
    <n v="20"/>
    <n v="343.2595"/>
    <n v="6865.19"/>
    <n v="60"/>
    <n v="6925.19"/>
    <n v="4.7610000000000001"/>
    <n v="326.85169589999998"/>
    <s v="Delivery Truck"/>
    <x v="6"/>
    <s v="Corporate"/>
    <x v="0"/>
    <x v="9"/>
    <s v="Jumbo Drum"/>
    <d v="2009-11-04T00:00:00"/>
  </r>
  <r>
    <n v="23844"/>
    <x v="989"/>
    <x v="1"/>
    <s v="Not Specified"/>
    <n v="42"/>
    <n v="22.324285714285715"/>
    <n v="937.62"/>
    <n v="5.94"/>
    <n v="943.56000000000006"/>
    <n v="3.5455000000000001"/>
    <n v="33.243317099999999"/>
    <s v="Regular Air"/>
    <x v="9"/>
    <s v="Home Office"/>
    <x v="2"/>
    <x v="16"/>
    <s v="Medium Box"/>
    <d v="2009-07-08T00:00:00"/>
  </r>
  <r>
    <n v="8391"/>
    <x v="988"/>
    <x v="8"/>
    <s v="High"/>
    <n v="4"/>
    <n v="316.68"/>
    <n v="1266.72"/>
    <n v="64.73"/>
    <n v="1331.45"/>
    <n v="4.7610000000000001"/>
    <n v="60.308539200000006"/>
    <s v="Delivery Truck"/>
    <x v="11"/>
    <s v="Corporate"/>
    <x v="0"/>
    <x v="3"/>
    <s v="Jumbo Drum"/>
    <d v="2011-08-29T00:00:00"/>
  </r>
  <r>
    <n v="24870"/>
    <x v="472"/>
    <x v="11"/>
    <s v="Low"/>
    <n v="45"/>
    <n v="143.30422222222222"/>
    <n v="6448.69"/>
    <n v="19.989999999999998"/>
    <n v="6468.6799999999994"/>
    <n v="3.5455000000000001"/>
    <n v="228.63830395000002"/>
    <s v="Regular Air"/>
    <x v="10"/>
    <s v="Small Business"/>
    <x v="2"/>
    <x v="10"/>
    <s v="Small Box"/>
    <d v="2009-05-03T00:00:00"/>
  </r>
  <r>
    <n v="15015"/>
    <x v="572"/>
    <x v="6"/>
    <s v="High"/>
    <n v="47"/>
    <n v="6.527021276595744"/>
    <n v="306.77"/>
    <n v="5.22"/>
    <n v="311.99"/>
    <n v="4.7610000000000001"/>
    <n v="14.605319700000001"/>
    <s v="Regular Air"/>
    <x v="5"/>
    <s v="Small Business"/>
    <x v="0"/>
    <x v="0"/>
    <s v="Small Box"/>
    <d v="2010-11-26T00:00:00"/>
  </r>
  <r>
    <n v="47525"/>
    <x v="1272"/>
    <x v="0"/>
    <s v="Medium"/>
    <n v="40"/>
    <n v="16.236499999999999"/>
    <n v="649.46"/>
    <n v="4"/>
    <n v="653.46"/>
    <n v="5.3265000000000002"/>
    <n v="34.593486900000002"/>
    <s v="Regular Air"/>
    <x v="0"/>
    <s v="Small Business"/>
    <x v="1"/>
    <x v="4"/>
    <s v="Small Box"/>
    <d v="2011-03-04T00:00:00"/>
  </r>
  <r>
    <n v="16133"/>
    <x v="29"/>
    <x v="10"/>
    <s v="Critical"/>
    <n v="16"/>
    <n v="192.69"/>
    <n v="3083.04"/>
    <n v="15.59"/>
    <n v="3098.63"/>
    <n v="5.3265000000000002"/>
    <n v="164.21812560000001"/>
    <s v="Delivery Truck"/>
    <x v="10"/>
    <s v="Small Business"/>
    <x v="1"/>
    <x v="11"/>
    <s v="Jumbo Drum"/>
    <d v="2009-09-25T00:00:00"/>
  </r>
  <r>
    <n v="31297"/>
    <x v="148"/>
    <x v="8"/>
    <s v="Low"/>
    <n v="44"/>
    <n v="35.899090909090908"/>
    <n v="1579.56"/>
    <n v="4.92"/>
    <n v="1584.48"/>
    <n v="3.5455000000000001"/>
    <n v="56.003299799999994"/>
    <s v="Regular Air"/>
    <x v="0"/>
    <s v="Corporate"/>
    <x v="2"/>
    <x v="5"/>
    <s v="Small Box"/>
    <d v="2012-08-27T00:00:00"/>
  </r>
  <r>
    <n v="51075"/>
    <x v="1013"/>
    <x v="6"/>
    <s v="Not Specified"/>
    <n v="43"/>
    <n v="30.004802325581394"/>
    <n v="1290.2065"/>
    <n v="5"/>
    <n v="1295.2065"/>
    <n v="5.3265000000000002"/>
    <n v="68.722849222500002"/>
    <s v="Express Air"/>
    <x v="8"/>
    <s v="Small Business"/>
    <x v="1"/>
    <x v="1"/>
    <s v="Wrap Bag"/>
    <d v="2010-11-25T00:00:00"/>
  </r>
  <r>
    <n v="57537"/>
    <x v="250"/>
    <x v="10"/>
    <s v="Medium"/>
    <n v="29"/>
    <n v="101.67689655172414"/>
    <n v="2948.63"/>
    <n v="7.18"/>
    <n v="2955.81"/>
    <n v="5.3265000000000002"/>
    <n v="157.05877695000001"/>
    <s v="Regular Air"/>
    <x v="10"/>
    <s v="Home Office"/>
    <x v="1"/>
    <x v="4"/>
    <s v="Small Box"/>
    <d v="2012-09-19T00:00:00"/>
  </r>
  <r>
    <n v="55271"/>
    <x v="1273"/>
    <x v="0"/>
    <s v="Medium"/>
    <n v="16"/>
    <n v="103.020625"/>
    <n v="1648.33"/>
    <n v="42"/>
    <n v="1690.33"/>
    <n v="4.7610000000000001"/>
    <n v="78.476991299999995"/>
    <s v="Delivery Truck"/>
    <x v="8"/>
    <s v="Consumer"/>
    <x v="0"/>
    <x v="3"/>
    <s v="Jumbo Drum"/>
    <d v="2011-03-13T00:00:00"/>
  </r>
  <r>
    <n v="59651"/>
    <x v="1075"/>
    <x v="4"/>
    <s v="Critical"/>
    <n v="36"/>
    <n v="7.8669444444444441"/>
    <n v="283.20999999999998"/>
    <n v="8.94"/>
    <n v="292.14999999999998"/>
    <n v="3.5455000000000001"/>
    <n v="10.041210549999999"/>
    <s v="Regular Air"/>
    <x v="7"/>
    <s v="Corporate"/>
    <x v="2"/>
    <x v="6"/>
    <s v="Small Box"/>
    <d v="2010-05-22T00:00:00"/>
  </r>
  <r>
    <n v="14114"/>
    <x v="679"/>
    <x v="11"/>
    <s v="Critical"/>
    <n v="38"/>
    <n v="171.90736842105261"/>
    <n v="6532.48"/>
    <n v="35.89"/>
    <n v="6568.37"/>
    <n v="4.7610000000000001"/>
    <n v="311.0113728"/>
    <s v="Delivery Truck"/>
    <x v="4"/>
    <s v="Small Business"/>
    <x v="0"/>
    <x v="15"/>
    <s v="Jumbo Box"/>
    <d v="2009-04-08T00:00:00"/>
  </r>
  <r>
    <n v="16419"/>
    <x v="216"/>
    <x v="8"/>
    <s v="Not Specified"/>
    <n v="43"/>
    <n v="5.6090697674418601"/>
    <n v="241.19"/>
    <n v="5.67"/>
    <n v="246.85999999999999"/>
    <n v="3.5455000000000001"/>
    <n v="8.5513914500000006"/>
    <s v="Regular Air"/>
    <x v="7"/>
    <s v="Consumer"/>
    <x v="2"/>
    <x v="5"/>
    <s v="Small Box"/>
    <d v="2009-08-05T00:00:00"/>
  </r>
  <r>
    <n v="8578"/>
    <x v="1229"/>
    <x v="10"/>
    <s v="High"/>
    <n v="40"/>
    <n v="9.1717499999999994"/>
    <n v="366.87"/>
    <n v="5.71"/>
    <n v="372.58"/>
    <n v="4.7610000000000001"/>
    <n v="17.466680700000001"/>
    <s v="Regular Air"/>
    <x v="10"/>
    <s v="Corporate"/>
    <x v="0"/>
    <x v="0"/>
    <s v="Small Box"/>
    <d v="2011-09-03T00:00:00"/>
  </r>
  <r>
    <n v="50854"/>
    <x v="925"/>
    <x v="2"/>
    <s v="Critical"/>
    <n v="27"/>
    <n v="5.0925925925925926"/>
    <n v="137.5"/>
    <n v="4.95"/>
    <n v="142.44999999999999"/>
    <n v="3.5455000000000001"/>
    <n v="4.8750625000000003"/>
    <s v="Regular Air"/>
    <x v="1"/>
    <s v="Corporate"/>
    <x v="2"/>
    <x v="6"/>
    <s v="Small Box"/>
    <d v="2011-12-17T00:00:00"/>
  </r>
  <r>
    <n v="7938"/>
    <x v="1120"/>
    <x v="0"/>
    <s v="Medium"/>
    <n v="23"/>
    <n v="6.0517391304347825"/>
    <n v="139.19"/>
    <n v="7.15"/>
    <n v="146.34"/>
    <n v="3.5455000000000001"/>
    <n v="4.9349814500000004"/>
    <s v="Regular Air"/>
    <x v="4"/>
    <s v="Corporate"/>
    <x v="2"/>
    <x v="5"/>
    <s v="Small Box"/>
    <d v="2010-03-15T00:00:00"/>
  </r>
  <r>
    <n v="22689"/>
    <x v="226"/>
    <x v="7"/>
    <s v="Low"/>
    <n v="39"/>
    <n v="61.666666666666664"/>
    <n v="2405"/>
    <n v="0.99"/>
    <n v="2405.9899999999998"/>
    <n v="3.5455000000000001"/>
    <n v="85.269274999999993"/>
    <s v="Regular Air"/>
    <x v="3"/>
    <s v="Home Office"/>
    <x v="2"/>
    <x v="16"/>
    <s v="Small Box"/>
    <d v="2011-10-11T00:00:00"/>
  </r>
  <r>
    <n v="33731"/>
    <x v="1224"/>
    <x v="7"/>
    <s v="High"/>
    <n v="27"/>
    <n v="304.19888888888892"/>
    <n v="8213.3700000000008"/>
    <n v="69.55"/>
    <n v="8282.92"/>
    <n v="4.7610000000000001"/>
    <n v="391.03854570000004"/>
    <s v="Delivery Truck"/>
    <x v="6"/>
    <s v="Corporate"/>
    <x v="0"/>
    <x v="3"/>
    <s v="Jumbo Drum"/>
    <d v="2012-10-09T00:00:00"/>
  </r>
  <r>
    <n v="43904"/>
    <x v="1066"/>
    <x v="4"/>
    <s v="Not Specified"/>
    <n v="43"/>
    <n v="9.6239534883720932"/>
    <n v="413.83"/>
    <n v="1.99"/>
    <n v="415.82"/>
    <n v="5.3265000000000002"/>
    <n v="22.042654949999999"/>
    <s v="Regular Air"/>
    <x v="8"/>
    <s v="Small Business"/>
    <x v="1"/>
    <x v="4"/>
    <s v="Small Pack"/>
    <d v="2010-05-03T00:00:00"/>
  </r>
  <r>
    <n v="8992"/>
    <x v="1150"/>
    <x v="6"/>
    <s v="High"/>
    <n v="3"/>
    <n v="147.14333333333335"/>
    <n v="441.43"/>
    <n v="24.49"/>
    <n v="465.92"/>
    <n v="4.7610000000000001"/>
    <n v="21.016482300000003"/>
    <s v="Regular Air"/>
    <x v="0"/>
    <s v="Corporate"/>
    <x v="0"/>
    <x v="3"/>
    <s v="Large Box"/>
    <d v="2010-11-13T00:00:00"/>
  </r>
  <r>
    <n v="54533"/>
    <x v="123"/>
    <x v="2"/>
    <s v="Medium"/>
    <n v="21"/>
    <n v="7.7261904761904763"/>
    <n v="162.25"/>
    <n v="6.05"/>
    <n v="168.3"/>
    <n v="3.5455000000000001"/>
    <n v="5.7525737499999998"/>
    <s v="Regular Air"/>
    <x v="9"/>
    <s v="Corporate"/>
    <x v="2"/>
    <x v="6"/>
    <s v="Small Box"/>
    <d v="2011-12-19T00:00:00"/>
  </r>
  <r>
    <n v="6720"/>
    <x v="932"/>
    <x v="10"/>
    <s v="Not Specified"/>
    <n v="36"/>
    <n v="117.38250000000001"/>
    <n v="4225.7700000000004"/>
    <n v="58.64"/>
    <n v="4284.4100000000008"/>
    <n v="4.7610000000000001"/>
    <n v="201.18890970000004"/>
    <s v="Delivery Truck"/>
    <x v="10"/>
    <s v="Home Office"/>
    <x v="0"/>
    <x v="15"/>
    <s v="Jumbo Box"/>
    <d v="2010-09-12T00:00:00"/>
  </r>
  <r>
    <n v="58371"/>
    <x v="912"/>
    <x v="4"/>
    <s v="Medium"/>
    <n v="5"/>
    <n v="433.61"/>
    <n v="2168.0500000000002"/>
    <n v="19.989999999999998"/>
    <n v="2188.04"/>
    <n v="3.5455000000000001"/>
    <n v="76.868212750000012"/>
    <s v="Regular Air"/>
    <x v="0"/>
    <s v="Consumer"/>
    <x v="2"/>
    <x v="6"/>
    <s v="Small Box"/>
    <d v="2010-05-13T00:00:00"/>
  </r>
  <r>
    <n v="39841"/>
    <x v="1026"/>
    <x v="3"/>
    <s v="Medium"/>
    <n v="43"/>
    <n v="6.8402325581395349"/>
    <n v="294.13"/>
    <n v="6.92"/>
    <n v="301.05"/>
    <n v="3.5455000000000001"/>
    <n v="10.428379150000001"/>
    <s v="Regular Air"/>
    <x v="0"/>
    <s v="Small Business"/>
    <x v="2"/>
    <x v="5"/>
    <s v="Small Box"/>
    <d v="2010-01-03T00:00:00"/>
  </r>
  <r>
    <n v="5925"/>
    <x v="1135"/>
    <x v="6"/>
    <s v="Low"/>
    <n v="25"/>
    <n v="69.334499999999991"/>
    <n v="1733.3625"/>
    <n v="0.99"/>
    <n v="1734.3525"/>
    <n v="5.3265000000000002"/>
    <n v="92.3275535625"/>
    <s v="Regular Air"/>
    <x v="11"/>
    <s v="Home Office"/>
    <x v="1"/>
    <x v="1"/>
    <s v="Wrap Bag"/>
    <d v="2011-11-19T00:00:00"/>
  </r>
  <r>
    <n v="33894"/>
    <x v="1274"/>
    <x v="5"/>
    <s v="Critical"/>
    <n v="48"/>
    <n v="4.71875"/>
    <n v="226.5"/>
    <n v="4.62"/>
    <n v="231.12"/>
    <n v="5.3265000000000002"/>
    <n v="12.064522500000001"/>
    <s v="Regular Air"/>
    <x v="2"/>
    <s v="Corporate"/>
    <x v="1"/>
    <x v="4"/>
    <s v="Small Pack"/>
    <d v="2010-06-16T00:00:00"/>
  </r>
  <r>
    <n v="10498"/>
    <x v="69"/>
    <x v="7"/>
    <s v="Low"/>
    <n v="47"/>
    <n v="41.882340425531915"/>
    <n v="1968.47"/>
    <n v="8.99"/>
    <n v="1977.46"/>
    <n v="3.5455000000000001"/>
    <n v="69.792103850000004"/>
    <s v="Regular Air"/>
    <x v="1"/>
    <s v="Small Business"/>
    <x v="2"/>
    <x v="2"/>
    <s v="Small Pack"/>
    <d v="2010-10-30T00:00:00"/>
  </r>
  <r>
    <n v="37542"/>
    <x v="872"/>
    <x v="1"/>
    <s v="Medium"/>
    <n v="26"/>
    <n v="97.943211538461526"/>
    <n v="2546.5234999999998"/>
    <n v="7.69"/>
    <n v="2554.2134999999998"/>
    <n v="5.3265000000000002"/>
    <n v="135.6405742275"/>
    <s v="Express Air"/>
    <x v="5"/>
    <s v="Corporate"/>
    <x v="1"/>
    <x v="1"/>
    <s v="Small Box"/>
    <d v="2009-07-22T00:00:00"/>
  </r>
  <r>
    <n v="230"/>
    <x v="789"/>
    <x v="7"/>
    <s v="Critical"/>
    <n v="11"/>
    <n v="101.67236363636363"/>
    <n v="1118.396"/>
    <n v="8.08"/>
    <n v="1126.4759999999999"/>
    <n v="5.3265000000000002"/>
    <n v="59.57136294"/>
    <s v="Regular Air"/>
    <x v="1"/>
    <s v="Corporate"/>
    <x v="1"/>
    <x v="1"/>
    <s v="Small Box"/>
    <d v="2010-10-28T00:00:00"/>
  </r>
  <r>
    <n v="19557"/>
    <x v="527"/>
    <x v="7"/>
    <s v="Low"/>
    <n v="9"/>
    <n v="34.694444444444443"/>
    <n v="312.25"/>
    <n v="5.0999999999999996"/>
    <n v="317.35000000000002"/>
    <n v="3.5455000000000001"/>
    <n v="11.070823749999999"/>
    <s v="Regular Air"/>
    <x v="8"/>
    <s v="Corporate"/>
    <x v="2"/>
    <x v="10"/>
    <s v="Small Box"/>
    <d v="2011-10-30T00:00:00"/>
  </r>
  <r>
    <n v="43488"/>
    <x v="1221"/>
    <x v="5"/>
    <s v="Critical"/>
    <n v="3"/>
    <n v="431.45"/>
    <n v="1294.3499999999999"/>
    <n v="24.49"/>
    <n v="1318.84"/>
    <n v="5.3265000000000002"/>
    <n v="68.943552749999995"/>
    <s v="Regular Air"/>
    <x v="4"/>
    <s v="Home Office"/>
    <x v="1"/>
    <x v="8"/>
    <s v="Large Box"/>
    <d v="2012-06-20T00:00:00"/>
  </r>
  <r>
    <n v="10210"/>
    <x v="573"/>
    <x v="5"/>
    <s v="Not Specified"/>
    <n v="10"/>
    <n v="76.734000000000009"/>
    <n v="767.34"/>
    <n v="14.52"/>
    <n v="781.86"/>
    <n v="5.3265000000000002"/>
    <n v="40.872365100000003"/>
    <s v="Regular Air"/>
    <x v="6"/>
    <s v="Corporate"/>
    <x v="1"/>
    <x v="4"/>
    <s v="Small Box"/>
    <d v="2011-06-24T00:00:00"/>
  </r>
  <r>
    <n v="13729"/>
    <x v="1275"/>
    <x v="3"/>
    <s v="Not Specified"/>
    <n v="9"/>
    <n v="96.942222222222227"/>
    <n v="872.48"/>
    <n v="35"/>
    <n v="907.48"/>
    <n v="3.5455000000000001"/>
    <n v="30.933778400000001"/>
    <s v="Express Air"/>
    <x v="4"/>
    <s v="Home Office"/>
    <x v="2"/>
    <x v="10"/>
    <s v="Large Box"/>
    <d v="2009-01-03T00:00:00"/>
  </r>
  <r>
    <n v="22851"/>
    <x v="427"/>
    <x v="0"/>
    <s v="Critical"/>
    <n v="38"/>
    <n v="37.081250000000004"/>
    <n v="1409.0875000000001"/>
    <n v="4.99"/>
    <n v="1414.0775000000001"/>
    <n v="5.3265000000000002"/>
    <n v="75.055045687500012"/>
    <s v="Express Air"/>
    <x v="8"/>
    <s v="Home Office"/>
    <x v="1"/>
    <x v="1"/>
    <s v="Small Box"/>
    <d v="2009-03-02T00:00:00"/>
  </r>
  <r>
    <n v="1542"/>
    <x v="629"/>
    <x v="10"/>
    <s v="Medium"/>
    <n v="47"/>
    <n v="45.75"/>
    <n v="2150.25"/>
    <n v="3.99"/>
    <n v="2154.2399999999998"/>
    <n v="3.5455000000000001"/>
    <n v="76.237113749999992"/>
    <s v="Regular Air"/>
    <x v="8"/>
    <s v="Consumer"/>
    <x v="2"/>
    <x v="16"/>
    <s v="Small Box"/>
    <d v="2010-09-16T00:00:00"/>
  </r>
  <r>
    <n v="4583"/>
    <x v="481"/>
    <x v="10"/>
    <s v="Medium"/>
    <n v="44"/>
    <n v="68.673636363636362"/>
    <n v="3021.64"/>
    <n v="30"/>
    <n v="3051.64"/>
    <n v="4.7610000000000001"/>
    <n v="143.86028039999999"/>
    <s v="Delivery Truck"/>
    <x v="6"/>
    <s v="Corporate"/>
    <x v="0"/>
    <x v="3"/>
    <s v="Jumbo Drum"/>
    <d v="2009-09-26T00:00:00"/>
  </r>
  <r>
    <n v="10340"/>
    <x v="407"/>
    <x v="5"/>
    <s v="High"/>
    <n v="24"/>
    <n v="314.4641666666667"/>
    <n v="7547.14"/>
    <n v="24.49"/>
    <n v="7571.63"/>
    <n v="4.7610000000000001"/>
    <n v="359.31933540000006"/>
    <s v="Regular Air"/>
    <x v="1"/>
    <s v="Home Office"/>
    <x v="0"/>
    <x v="3"/>
    <s v="Large Box"/>
    <d v="2011-06-23T00:00:00"/>
  </r>
  <r>
    <n v="12485"/>
    <x v="1154"/>
    <x v="8"/>
    <s v="Critical"/>
    <n v="24"/>
    <n v="225.30458333333334"/>
    <n v="5407.31"/>
    <n v="28.16"/>
    <n v="5435.47"/>
    <n v="4.7610000000000001"/>
    <n v="257.44202910000001"/>
    <s v="Delivery Truck"/>
    <x v="2"/>
    <s v="Home Office"/>
    <x v="0"/>
    <x v="3"/>
    <s v="Jumbo Drum"/>
    <d v="2010-08-08T00:00:00"/>
  </r>
  <r>
    <n v="50725"/>
    <x v="1013"/>
    <x v="6"/>
    <s v="Medium"/>
    <n v="19"/>
    <n v="128.48107894736842"/>
    <n v="2441.1405"/>
    <n v="8.99"/>
    <n v="2450.1304999999998"/>
    <n v="5.3265000000000002"/>
    <n v="130.0273487325"/>
    <s v="Regular Air"/>
    <x v="10"/>
    <s v="Consumer"/>
    <x v="1"/>
    <x v="1"/>
    <s v="Small Box"/>
    <d v="2010-11-25T00:00:00"/>
  </r>
  <r>
    <n v="36355"/>
    <x v="10"/>
    <x v="2"/>
    <s v="Medium"/>
    <n v="10"/>
    <n v="12.595000000000001"/>
    <n v="125.95"/>
    <n v="2.36"/>
    <n v="128.31"/>
    <n v="3.5455000000000001"/>
    <n v="4.4655572499999998"/>
    <s v="Regular Air"/>
    <x v="4"/>
    <s v="Home Office"/>
    <x v="2"/>
    <x v="2"/>
    <s v="Wrap Bag"/>
    <d v="2009-12-03T00:00:00"/>
  </r>
  <r>
    <n v="36003"/>
    <x v="738"/>
    <x v="7"/>
    <s v="Medium"/>
    <n v="48"/>
    <n v="21.482916666666668"/>
    <n v="1031.18"/>
    <n v="5.77"/>
    <n v="1036.95"/>
    <n v="3.5455000000000001"/>
    <n v="36.560486900000008"/>
    <s v="Regular Air"/>
    <x v="8"/>
    <s v="Consumer"/>
    <x v="2"/>
    <x v="5"/>
    <s v="Small Box"/>
    <d v="2010-11-02T00:00:00"/>
  </r>
  <r>
    <n v="17543"/>
    <x v="312"/>
    <x v="4"/>
    <s v="Critical"/>
    <n v="26"/>
    <n v="165.40869230769232"/>
    <n v="4300.6260000000002"/>
    <n v="8.08"/>
    <n v="4308.7060000000001"/>
    <n v="5.3265000000000002"/>
    <n v="229.07284389"/>
    <s v="Regular Air"/>
    <x v="10"/>
    <s v="Consumer"/>
    <x v="1"/>
    <x v="1"/>
    <s v="Small Box"/>
    <d v="2012-05-27T00:00:00"/>
  </r>
  <r>
    <n v="29921"/>
    <x v="619"/>
    <x v="0"/>
    <s v="Medium"/>
    <n v="33"/>
    <n v="120.54454545454544"/>
    <n v="3977.97"/>
    <n v="9.07"/>
    <n v="3987.04"/>
    <n v="3.5455000000000001"/>
    <n v="141.03892635"/>
    <s v="Regular Air"/>
    <x v="0"/>
    <s v="Small Business"/>
    <x v="2"/>
    <x v="6"/>
    <s v="Small Box"/>
    <d v="2012-03-25T00:00:00"/>
  </r>
  <r>
    <n v="21925"/>
    <x v="643"/>
    <x v="1"/>
    <s v="Not Specified"/>
    <n v="3"/>
    <n v="78.773333333333326"/>
    <n v="236.32"/>
    <n v="4"/>
    <n v="240.32"/>
    <n v="5.3265000000000002"/>
    <n v="12.5875848"/>
    <s v="Regular Air"/>
    <x v="10"/>
    <s v="Home Office"/>
    <x v="1"/>
    <x v="4"/>
    <s v="Small Box"/>
    <d v="2012-07-14T00:00:00"/>
  </r>
  <r>
    <n v="8545"/>
    <x v="1018"/>
    <x v="5"/>
    <s v="Low"/>
    <n v="24"/>
    <n v="128.41458333333333"/>
    <n v="3081.95"/>
    <n v="54.74"/>
    <n v="3136.6899999999996"/>
    <n v="4.7610000000000001"/>
    <n v="146.7316395"/>
    <s v="Delivery Truck"/>
    <x v="0"/>
    <s v="Small Business"/>
    <x v="0"/>
    <x v="15"/>
    <s v="Jumbo Box"/>
    <d v="2009-06-21T00:00:00"/>
  </r>
  <r>
    <n v="12544"/>
    <x v="1276"/>
    <x v="0"/>
    <s v="Low"/>
    <n v="34"/>
    <n v="2.1852941176470586"/>
    <n v="74.3"/>
    <n v="5.33"/>
    <n v="79.63"/>
    <n v="4.7610000000000001"/>
    <n v="3.537423"/>
    <s v="Regular Air"/>
    <x v="2"/>
    <s v="Corporate"/>
    <x v="0"/>
    <x v="0"/>
    <s v="Small Box"/>
    <d v="2009-03-10T00:00:00"/>
  </r>
  <r>
    <n v="4960"/>
    <x v="605"/>
    <x v="9"/>
    <s v="Low"/>
    <n v="30"/>
    <n v="278.7883333333333"/>
    <n v="8363.65"/>
    <n v="64.73"/>
    <n v="8428.3799999999992"/>
    <n v="4.7610000000000001"/>
    <n v="398.1933765"/>
    <s v="Delivery Truck"/>
    <x v="12"/>
    <s v="Corporate"/>
    <x v="0"/>
    <x v="3"/>
    <s v="Jumbo Drum"/>
    <d v="2011-03-01T00:00:00"/>
  </r>
  <r>
    <n v="40544"/>
    <x v="679"/>
    <x v="11"/>
    <s v="Low"/>
    <n v="39"/>
    <n v="61.885384615384623"/>
    <n v="2413.5300000000002"/>
    <n v="12.23"/>
    <n v="2425.7600000000002"/>
    <n v="4.7610000000000001"/>
    <n v="114.90816330000001"/>
    <s v="Regular Air"/>
    <x v="1"/>
    <s v="Consumer"/>
    <x v="0"/>
    <x v="0"/>
    <s v="Medium Box"/>
    <d v="2009-04-08T00:00:00"/>
  </r>
  <r>
    <n v="20676"/>
    <x v="682"/>
    <x v="6"/>
    <s v="Low"/>
    <n v="22"/>
    <n v="1.9986363636363635"/>
    <n v="43.97"/>
    <n v="1.49"/>
    <n v="45.46"/>
    <n v="3.5455000000000001"/>
    <n v="1.5589563499999999"/>
    <s v="Regular Air"/>
    <x v="0"/>
    <s v="Corporate"/>
    <x v="2"/>
    <x v="6"/>
    <s v="Small Box"/>
    <d v="2012-11-26T00:00:00"/>
  </r>
  <r>
    <n v="31876"/>
    <x v="631"/>
    <x v="4"/>
    <s v="High"/>
    <n v="8"/>
    <n v="92.686250000000001"/>
    <n v="741.49"/>
    <n v="35"/>
    <n v="776.49"/>
    <n v="3.5455000000000001"/>
    <n v="26.28952795"/>
    <s v="Regular Air"/>
    <x v="6"/>
    <s v="Corporate"/>
    <x v="2"/>
    <x v="10"/>
    <s v="Large Box"/>
    <d v="2011-05-08T00:00:00"/>
  </r>
  <r>
    <n v="49538"/>
    <x v="1277"/>
    <x v="0"/>
    <s v="Low"/>
    <n v="29"/>
    <n v="25.19"/>
    <n v="730.51"/>
    <n v="5.58"/>
    <n v="736.09"/>
    <n v="4.7610000000000001"/>
    <n v="34.779581100000001"/>
    <s v="Regular Air"/>
    <x v="1"/>
    <s v="Consumer"/>
    <x v="0"/>
    <x v="0"/>
    <s v="Jumbo Drum"/>
    <d v="2010-03-21T00:00:00"/>
  </r>
  <r>
    <n v="58342"/>
    <x v="725"/>
    <x v="11"/>
    <s v="High"/>
    <n v="40"/>
    <n v="42.97175"/>
    <n v="1718.87"/>
    <n v="1.99"/>
    <n v="1720.86"/>
    <n v="5.3265000000000002"/>
    <n v="91.555610549999997"/>
    <s v="Regular Air"/>
    <x v="8"/>
    <s v="Consumer"/>
    <x v="1"/>
    <x v="4"/>
    <s v="Small Pack"/>
    <d v="2011-04-01T00:00:00"/>
  </r>
  <r>
    <n v="52642"/>
    <x v="206"/>
    <x v="5"/>
    <s v="Low"/>
    <n v="14"/>
    <n v="147.90571428571428"/>
    <n v="2070.6799999999998"/>
    <n v="4"/>
    <n v="2074.6799999999998"/>
    <n v="5.3265000000000002"/>
    <n v="110.2947702"/>
    <s v="Regular Air"/>
    <x v="1"/>
    <s v="Home Office"/>
    <x v="1"/>
    <x v="4"/>
    <s v="Small Box"/>
    <d v="2011-06-21T00:00:00"/>
  </r>
  <r>
    <n v="28224"/>
    <x v="1278"/>
    <x v="2"/>
    <s v="Critical"/>
    <n v="25"/>
    <n v="6.5363999999999995"/>
    <n v="163.41"/>
    <n v="6.97"/>
    <n v="170.38"/>
    <n v="3.5455000000000001"/>
    <n v="5.7937015499999998"/>
    <s v="Regular Air"/>
    <x v="3"/>
    <s v="Corporate"/>
    <x v="2"/>
    <x v="6"/>
    <s v="Small Box"/>
    <d v="2012-12-20T00:00:00"/>
  </r>
  <r>
    <n v="11271"/>
    <x v="411"/>
    <x v="7"/>
    <s v="High"/>
    <n v="46"/>
    <n v="3.4319565217391306"/>
    <n v="157.87"/>
    <n v="3.97"/>
    <n v="161.84"/>
    <n v="3.5455000000000001"/>
    <n v="5.5972808500000006"/>
    <s v="Regular Air"/>
    <x v="9"/>
    <s v="Corporate"/>
    <x v="2"/>
    <x v="2"/>
    <s v="Wrap Bag"/>
    <d v="2011-10-20T00:00:00"/>
  </r>
  <r>
    <n v="42465"/>
    <x v="1056"/>
    <x v="2"/>
    <s v="Medium"/>
    <n v="15"/>
    <n v="6.8213333333333326"/>
    <n v="102.32"/>
    <n v="5.74"/>
    <n v="108.05999999999999"/>
    <n v="3.5455000000000001"/>
    <n v="3.6277556"/>
    <s v="Regular Air"/>
    <x v="1"/>
    <s v="Corporate"/>
    <x v="2"/>
    <x v="5"/>
    <s v="Small Box"/>
    <d v="2010-12-22T00:00:00"/>
  </r>
  <r>
    <n v="12773"/>
    <x v="236"/>
    <x v="3"/>
    <s v="Low"/>
    <n v="6"/>
    <n v="2.8333333333333335"/>
    <n v="17"/>
    <n v="1.49"/>
    <n v="18.489999999999998"/>
    <n v="3.5455000000000001"/>
    <n v="0.60273500000000002"/>
    <s v="Regular Air"/>
    <x v="7"/>
    <s v="Corporate"/>
    <x v="2"/>
    <x v="6"/>
    <s v="Small Box"/>
    <d v="2011-01-13T00:00:00"/>
  </r>
  <r>
    <n v="57063"/>
    <x v="566"/>
    <x v="5"/>
    <s v="Medium"/>
    <n v="22"/>
    <n v="1.8718181818181818"/>
    <n v="41.18"/>
    <n v="0.79"/>
    <n v="41.97"/>
    <n v="3.5455000000000001"/>
    <n v="1.4600369"/>
    <s v="Regular Air"/>
    <x v="5"/>
    <s v="Small Business"/>
    <x v="2"/>
    <x v="14"/>
    <s v="Wrap Bag"/>
    <d v="2011-06-04T00:00:00"/>
  </r>
  <r>
    <n v="50432"/>
    <x v="285"/>
    <x v="5"/>
    <s v="Low"/>
    <n v="7"/>
    <n v="308.7657142857143"/>
    <n v="2161.36"/>
    <n v="69.55"/>
    <n v="2230.9100000000003"/>
    <n v="4.7610000000000001"/>
    <n v="102.90234960000002"/>
    <s v="Delivery Truck"/>
    <x v="10"/>
    <s v="Small Business"/>
    <x v="0"/>
    <x v="3"/>
    <s v="Jumbo Drum"/>
    <d v="2009-06-12T00:00:00"/>
  </r>
  <r>
    <n v="5696"/>
    <x v="394"/>
    <x v="4"/>
    <s v="Critical"/>
    <n v="40"/>
    <n v="15.528"/>
    <n v="621.12"/>
    <n v="2.99"/>
    <n v="624.11"/>
    <n v="3.5455000000000001"/>
    <n v="22.021809600000001"/>
    <s v="Regular Air"/>
    <x v="8"/>
    <s v="Consumer"/>
    <x v="2"/>
    <x v="6"/>
    <s v="Small Box"/>
    <d v="2011-05-05T00:00:00"/>
  </r>
  <r>
    <n v="17698"/>
    <x v="538"/>
    <x v="4"/>
    <s v="High"/>
    <n v="43"/>
    <n v="43.809767441860465"/>
    <n v="1883.82"/>
    <n v="3.5"/>
    <n v="1887.32"/>
    <n v="3.5455000000000001"/>
    <n v="66.790838100000002"/>
    <s v="Regular Air"/>
    <x v="4"/>
    <s v="Corporate"/>
    <x v="2"/>
    <x v="16"/>
    <s v="Small Box"/>
    <d v="2012-05-15T00:00:00"/>
  </r>
  <r>
    <n v="33894"/>
    <x v="1274"/>
    <x v="5"/>
    <s v="Critical"/>
    <n v="14"/>
    <n v="10.047142857142857"/>
    <n v="140.66"/>
    <n v="4.3899999999999997"/>
    <n v="145.04999999999998"/>
    <n v="3.5455000000000001"/>
    <n v="4.9871002999999998"/>
    <s v="Regular Air"/>
    <x v="2"/>
    <s v="Corporate"/>
    <x v="2"/>
    <x v="5"/>
    <s v="Wrap Bag"/>
    <d v="2010-06-17T00:00:00"/>
  </r>
  <r>
    <n v="3492"/>
    <x v="1106"/>
    <x v="6"/>
    <s v="Low"/>
    <n v="33"/>
    <n v="2.8666666666666667"/>
    <n v="94.6"/>
    <n v="1.25"/>
    <n v="95.85"/>
    <n v="3.5455000000000001"/>
    <n v="3.3540429999999999"/>
    <s v="Regular Air"/>
    <x v="8"/>
    <s v="Corporate"/>
    <x v="2"/>
    <x v="2"/>
    <s v="Wrap Bag"/>
    <d v="2009-11-23T00:00:00"/>
  </r>
  <r>
    <n v="1701"/>
    <x v="800"/>
    <x v="4"/>
    <s v="High"/>
    <n v="1"/>
    <n v="56.61"/>
    <n v="56.61"/>
    <n v="14.45"/>
    <n v="71.06"/>
    <n v="4.7610000000000001"/>
    <n v="2.6952021000000004"/>
    <s v="Regular Air"/>
    <x v="1"/>
    <s v="Consumer"/>
    <x v="0"/>
    <x v="0"/>
    <s v="Large Box"/>
    <d v="2012-05-20T00:00:00"/>
  </r>
  <r>
    <n v="49760"/>
    <x v="1155"/>
    <x v="7"/>
    <s v="Medium"/>
    <n v="3"/>
    <n v="14.946666666666667"/>
    <n v="44.84"/>
    <n v="5.3"/>
    <n v="50.14"/>
    <n v="4.7610000000000001"/>
    <n v="2.1348324000000001"/>
    <s v="Regular Air"/>
    <x v="6"/>
    <s v="Home Office"/>
    <x v="0"/>
    <x v="0"/>
    <s v="Wrap Bag"/>
    <d v="2011-10-02T00:00:00"/>
  </r>
  <r>
    <n v="8167"/>
    <x v="680"/>
    <x v="8"/>
    <s v="Critical"/>
    <n v="4"/>
    <n v="7.7374999999999998"/>
    <n v="30.95"/>
    <n v="6.22"/>
    <n v="37.17"/>
    <n v="3.5455000000000001"/>
    <n v="1.09733225"/>
    <s v="Regular Air"/>
    <x v="5"/>
    <s v="Small Business"/>
    <x v="2"/>
    <x v="5"/>
    <s v="Small Box"/>
    <d v="2012-08-06T00:00:00"/>
  </r>
  <r>
    <n v="8709"/>
    <x v="529"/>
    <x v="0"/>
    <s v="High"/>
    <n v="11"/>
    <n v="77.38545454545455"/>
    <n v="851.24"/>
    <n v="33.6"/>
    <n v="884.84"/>
    <n v="5.3265000000000002"/>
    <n v="45.341298600000002"/>
    <s v="Delivery Truck"/>
    <x v="1"/>
    <s v="Home Office"/>
    <x v="1"/>
    <x v="11"/>
    <s v="Jumbo Drum"/>
    <d v="2009-03-11T00:00:00"/>
  </r>
  <r>
    <n v="54947"/>
    <x v="1109"/>
    <x v="9"/>
    <s v="Not Specified"/>
    <n v="27"/>
    <n v="4.9022222222222229"/>
    <n v="132.36000000000001"/>
    <n v="4.62"/>
    <n v="136.98000000000002"/>
    <n v="5.3265000000000002"/>
    <n v="7.0501554000000013"/>
    <s v="Regular Air"/>
    <x v="0"/>
    <s v="Consumer"/>
    <x v="1"/>
    <x v="4"/>
    <s v="Small Pack"/>
    <d v="2009-02-23T00:00:00"/>
  </r>
  <r>
    <n v="772"/>
    <x v="771"/>
    <x v="11"/>
    <s v="High"/>
    <n v="35"/>
    <n v="16.835428571428572"/>
    <n v="589.24"/>
    <n v="8.17"/>
    <n v="597.41"/>
    <n v="3.5455000000000001"/>
    <n v="20.8915042"/>
    <s v="Regular Air"/>
    <x v="4"/>
    <s v="Consumer"/>
    <x v="2"/>
    <x v="16"/>
    <s v="Medium Box"/>
    <d v="2010-04-18T00:00:00"/>
  </r>
  <r>
    <n v="18528"/>
    <x v="1279"/>
    <x v="11"/>
    <s v="Critical"/>
    <n v="22"/>
    <n v="6.1927272727272733"/>
    <n v="136.24"/>
    <n v="7.96"/>
    <n v="144.20000000000002"/>
    <n v="3.5455000000000001"/>
    <n v="4.8303891999999999"/>
    <s v="Regular Air"/>
    <x v="1"/>
    <s v="Corporate"/>
    <x v="2"/>
    <x v="5"/>
    <s v="Small Box"/>
    <d v="2011-05-02T00:00:00"/>
  </r>
  <r>
    <n v="26658"/>
    <x v="659"/>
    <x v="2"/>
    <s v="High"/>
    <n v="17"/>
    <n v="4.2794117647058822"/>
    <n v="72.75"/>
    <n v="5.26"/>
    <n v="78.010000000000005"/>
    <n v="3.5455000000000001"/>
    <n v="2.5793512500000002"/>
    <s v="Regular Air"/>
    <x v="4"/>
    <s v="Small Business"/>
    <x v="2"/>
    <x v="6"/>
    <s v="Small Box"/>
    <d v="2011-12-22T00:00:00"/>
  </r>
  <r>
    <n v="38886"/>
    <x v="641"/>
    <x v="8"/>
    <s v="High"/>
    <n v="26"/>
    <n v="6.6157692307692306"/>
    <n v="172.01"/>
    <n v="1.56"/>
    <n v="173.57"/>
    <n v="3.5455000000000001"/>
    <n v="6.0986145499999997"/>
    <s v="Express Air"/>
    <x v="5"/>
    <s v="Small Business"/>
    <x v="2"/>
    <x v="2"/>
    <s v="Wrap Bag"/>
    <d v="2009-08-09T00:00:00"/>
  </r>
  <r>
    <n v="12710"/>
    <x v="896"/>
    <x v="8"/>
    <s v="Critical"/>
    <n v="37"/>
    <n v="57.205945945945942"/>
    <n v="2116.62"/>
    <n v="13.88"/>
    <n v="2130.5"/>
    <n v="3.5455000000000001"/>
    <n v="75.0447621"/>
    <s v="Regular Air"/>
    <x v="9"/>
    <s v="Small Business"/>
    <x v="2"/>
    <x v="5"/>
    <s v="Small Box"/>
    <d v="2010-08-17T00:00:00"/>
  </r>
  <r>
    <n v="31072"/>
    <x v="652"/>
    <x v="6"/>
    <s v="Low"/>
    <n v="4"/>
    <n v="175.29"/>
    <n v="701.16"/>
    <n v="19.989999999999998"/>
    <n v="721.15"/>
    <n v="3.5455000000000001"/>
    <n v="24.859627799999998"/>
    <s v="Regular Air"/>
    <x v="1"/>
    <s v="Corporate"/>
    <x v="2"/>
    <x v="6"/>
    <s v="Small Box"/>
    <d v="2010-12-04T00:00:00"/>
  </r>
  <r>
    <n v="52807"/>
    <x v="572"/>
    <x v="6"/>
    <s v="Medium"/>
    <n v="28"/>
    <n v="23.841071428571428"/>
    <n v="667.55"/>
    <n v="2.87"/>
    <n v="670.42"/>
    <n v="3.5455000000000001"/>
    <n v="23.667985249999997"/>
    <s v="Regular Air"/>
    <x v="2"/>
    <s v="Consumer"/>
    <x v="2"/>
    <x v="2"/>
    <s v="Small Pack"/>
    <d v="2010-11-27T00:00:00"/>
  </r>
  <r>
    <n v="33958"/>
    <x v="1049"/>
    <x v="9"/>
    <s v="Critical"/>
    <n v="14"/>
    <n v="24.034285714285716"/>
    <n v="336.48"/>
    <n v="5.37"/>
    <n v="341.85"/>
    <n v="3.5455000000000001"/>
    <n v="11.929898400000003"/>
    <s v="Regular Air"/>
    <x v="9"/>
    <s v="Small Business"/>
    <x v="2"/>
    <x v="2"/>
    <s v="Small Box"/>
    <d v="2011-02-04T00:00:00"/>
  </r>
  <r>
    <n v="56580"/>
    <x v="967"/>
    <x v="8"/>
    <s v="Not Specified"/>
    <n v="29"/>
    <n v="280.08724137931034"/>
    <n v="8122.53"/>
    <n v="61.76"/>
    <n v="8184.29"/>
    <n v="4.7610000000000001"/>
    <n v="386.71365330000003"/>
    <s v="Delivery Truck"/>
    <x v="1"/>
    <s v="Consumer"/>
    <x v="0"/>
    <x v="9"/>
    <s v="Jumbo Box"/>
    <d v="2011-08-16T00:00:00"/>
  </r>
  <r>
    <n v="15462"/>
    <x v="271"/>
    <x v="9"/>
    <s v="Critical"/>
    <n v="20"/>
    <n v="43.131999999999998"/>
    <n v="862.64"/>
    <n v="2.99"/>
    <n v="865.63"/>
    <n v="3.5455000000000001"/>
    <n v="30.584901200000001"/>
    <s v="Regular Air"/>
    <x v="6"/>
    <s v="Home Office"/>
    <x v="2"/>
    <x v="6"/>
    <s v="Small Box"/>
    <d v="2011-02-27T00:00:00"/>
  </r>
  <r>
    <n v="5095"/>
    <x v="425"/>
    <x v="11"/>
    <s v="High"/>
    <n v="7"/>
    <n v="112.38214285714285"/>
    <n v="786.67499999999995"/>
    <n v="8.8000000000000007"/>
    <n v="795.47499999999991"/>
    <n v="5.3265000000000002"/>
    <n v="41.902243875000003"/>
    <s v="Regular Air"/>
    <x v="0"/>
    <s v="Corporate"/>
    <x v="1"/>
    <x v="1"/>
    <s v="Small Box"/>
    <d v="2012-04-22T00:00:00"/>
  </r>
  <r>
    <n v="26818"/>
    <x v="615"/>
    <x v="3"/>
    <s v="Not Specified"/>
    <n v="5"/>
    <n v="15.678000000000001"/>
    <n v="78.39"/>
    <n v="4.9800000000000004"/>
    <n v="83.37"/>
    <n v="3.5455000000000001"/>
    <n v="2.7793174500000002"/>
    <s v="Express Air"/>
    <x v="4"/>
    <s v="Small Business"/>
    <x v="2"/>
    <x v="16"/>
    <s v="Small Box"/>
    <d v="2012-01-10T00:00:00"/>
  </r>
  <r>
    <n v="24707"/>
    <x v="161"/>
    <x v="0"/>
    <s v="Medium"/>
    <n v="3"/>
    <n v="1.6466666666666667"/>
    <n v="4.9400000000000004"/>
    <n v="0.7"/>
    <n v="5.6400000000000006"/>
    <n v="3.5455000000000001"/>
    <n v="0.17514770000000002"/>
    <s v="Regular Air"/>
    <x v="1"/>
    <s v="Corporate"/>
    <x v="2"/>
    <x v="14"/>
    <s v="Wrap Bag"/>
    <d v="2012-03-12T00:00:00"/>
  </r>
  <r>
    <n v="13537"/>
    <x v="346"/>
    <x v="4"/>
    <s v="Low"/>
    <n v="41"/>
    <n v="7.7221951219512199"/>
    <n v="316.61"/>
    <n v="1.71"/>
    <n v="318.32"/>
    <n v="3.5455000000000001"/>
    <n v="11.22540755"/>
    <s v="Regular Air"/>
    <x v="1"/>
    <s v="Home Office"/>
    <x v="2"/>
    <x v="5"/>
    <s v="Wrap Bag"/>
    <d v="2010-06-01T00:00:00"/>
  </r>
  <r>
    <n v="38017"/>
    <x v="145"/>
    <x v="1"/>
    <s v="Low"/>
    <n v="26"/>
    <n v="4.7119230769230773"/>
    <n v="122.51"/>
    <n v="0.8"/>
    <n v="123.31"/>
    <n v="3.5455000000000001"/>
    <n v="4.3435920500000007"/>
    <s v="Regular Air"/>
    <x v="0"/>
    <s v="Home Office"/>
    <x v="2"/>
    <x v="5"/>
    <s v="Wrap Bag"/>
    <d v="2010-07-24T00:00:00"/>
  </r>
  <r>
    <n v="12099"/>
    <x v="246"/>
    <x v="10"/>
    <s v="Critical"/>
    <n v="1"/>
    <n v="17.59"/>
    <n v="17.59"/>
    <n v="0.5"/>
    <n v="18.09"/>
    <n v="3.5455000000000001"/>
    <n v="0.62365344999999994"/>
    <s v="Express Air"/>
    <x v="3"/>
    <s v="Corporate"/>
    <x v="2"/>
    <x v="13"/>
    <s v="Small Box"/>
    <d v="2009-09-11T00:00:00"/>
  </r>
  <r>
    <n v="36292"/>
    <x v="343"/>
    <x v="9"/>
    <s v="Critical"/>
    <n v="37"/>
    <n v="22.07162162162162"/>
    <n v="816.65"/>
    <n v="16.87"/>
    <n v="833.52"/>
    <n v="3.5455000000000001"/>
    <n v="28.954325749999999"/>
    <s v="Regular Air"/>
    <x v="5"/>
    <s v="Corporate"/>
    <x v="2"/>
    <x v="5"/>
    <s v="Small Box"/>
    <d v="2010-02-07T00:00:00"/>
  </r>
  <r>
    <n v="36998"/>
    <x v="1052"/>
    <x v="10"/>
    <s v="Low"/>
    <n v="8"/>
    <n v="7.0625"/>
    <n v="56.5"/>
    <n v="5.19"/>
    <n v="61.69"/>
    <n v="3.5455000000000001"/>
    <n v="2.0032075000000003"/>
    <s v="Regular Air"/>
    <x v="5"/>
    <s v="Corporate"/>
    <x v="2"/>
    <x v="5"/>
    <s v="Small Box"/>
    <d v="2012-10-01T00:00:00"/>
  </r>
  <r>
    <n v="24098"/>
    <x v="633"/>
    <x v="11"/>
    <s v="Critical"/>
    <n v="32"/>
    <n v="129.93976562500001"/>
    <n v="4158.0725000000002"/>
    <n v="8.99"/>
    <n v="4167.0625"/>
    <n v="5.3265000000000002"/>
    <n v="221.47973171250004"/>
    <s v="Regular Air"/>
    <x v="10"/>
    <s v="Small Business"/>
    <x v="1"/>
    <x v="1"/>
    <s v="Small Box"/>
    <d v="2012-04-18T00:00:00"/>
  </r>
  <r>
    <n v="49088"/>
    <x v="1280"/>
    <x v="10"/>
    <s v="Critical"/>
    <n v="31"/>
    <n v="41.791612903225804"/>
    <n v="1295.54"/>
    <n v="17.48"/>
    <n v="1313.02"/>
    <n v="3.5455000000000001"/>
    <n v="45.933370699999998"/>
    <s v="Regular Air"/>
    <x v="9"/>
    <s v="Consumer"/>
    <x v="2"/>
    <x v="5"/>
    <s v="Small Box"/>
    <d v="2009-09-25T00:00:00"/>
  </r>
  <r>
    <n v="28033"/>
    <x v="629"/>
    <x v="10"/>
    <s v="High"/>
    <n v="18"/>
    <n v="7.0866666666666669"/>
    <n v="127.56"/>
    <n v="4.07"/>
    <n v="131.63"/>
    <n v="5.3265000000000002"/>
    <n v="6.7944834000000007"/>
    <s v="Regular Air"/>
    <x v="1"/>
    <s v="Corporate"/>
    <x v="1"/>
    <x v="4"/>
    <s v="Small Pack"/>
    <d v="2010-09-17T00:00:00"/>
  </r>
  <r>
    <n v="44261"/>
    <x v="619"/>
    <x v="0"/>
    <s v="High"/>
    <n v="1"/>
    <n v="3360.3"/>
    <n v="3360.3"/>
    <n v="8.73"/>
    <n v="3369.03"/>
    <n v="5.3265000000000002"/>
    <n v="178.9863795"/>
    <s v="Delivery Truck"/>
    <x v="0"/>
    <s v="Corporate"/>
    <x v="1"/>
    <x v="11"/>
    <s v="Jumbo Box"/>
    <d v="2012-03-24T00:00:00"/>
  </r>
  <r>
    <n v="44615"/>
    <x v="567"/>
    <x v="4"/>
    <s v="Medium"/>
    <n v="19"/>
    <n v="1.9142105263157894"/>
    <n v="36.369999999999997"/>
    <n v="1.49"/>
    <n v="37.86"/>
    <n v="3.5455000000000001"/>
    <n v="1.2894983500000001"/>
    <s v="Regular Air"/>
    <x v="1"/>
    <s v="Home Office"/>
    <x v="2"/>
    <x v="6"/>
    <s v="Small Box"/>
    <d v="2010-05-10T00:00:00"/>
  </r>
  <r>
    <n v="50563"/>
    <x v="1281"/>
    <x v="1"/>
    <s v="High"/>
    <n v="2"/>
    <n v="211.52"/>
    <n v="423.04"/>
    <n v="9.99"/>
    <n v="433.03000000000003"/>
    <n v="3.5455000000000001"/>
    <n v="14.9988832"/>
    <s v="Express Air"/>
    <x v="5"/>
    <s v="Small Business"/>
    <x v="2"/>
    <x v="10"/>
    <s v="Small Box"/>
    <d v="2011-07-17T00:00:00"/>
  </r>
  <r>
    <n v="44965"/>
    <x v="1143"/>
    <x v="7"/>
    <s v="Low"/>
    <n v="45"/>
    <n v="1.6753333333333333"/>
    <n v="75.39"/>
    <n v="0.7"/>
    <n v="76.09"/>
    <n v="3.5455000000000001"/>
    <n v="2.6729524500000004"/>
    <s v="Regular Air"/>
    <x v="6"/>
    <s v="Corporate"/>
    <x v="2"/>
    <x v="2"/>
    <s v="Wrap Bag"/>
    <d v="2011-10-06T00:00:00"/>
  </r>
  <r>
    <n v="58659"/>
    <x v="810"/>
    <x v="7"/>
    <s v="High"/>
    <n v="2"/>
    <n v="10.505000000000001"/>
    <n v="21.01"/>
    <n v="8.19"/>
    <n v="29.200000000000003"/>
    <n v="3.5455000000000001"/>
    <n v="0.74490955000000014"/>
    <s v="Regular Air"/>
    <x v="4"/>
    <s v="Small Business"/>
    <x v="2"/>
    <x v="5"/>
    <s v="Small Box"/>
    <d v="2010-10-26T00:00:00"/>
  </r>
  <r>
    <n v="27527"/>
    <x v="639"/>
    <x v="6"/>
    <s v="Medium"/>
    <n v="37"/>
    <n v="10.177837837837837"/>
    <n v="376.58"/>
    <n v="5.4"/>
    <n v="381.97999999999996"/>
    <n v="4.7610000000000001"/>
    <n v="17.928973799999998"/>
    <s v="Regular Air"/>
    <x v="1"/>
    <s v="Consumer"/>
    <x v="0"/>
    <x v="0"/>
    <s v="Small Pack"/>
    <d v="2010-12-03T00:00:00"/>
  </r>
  <r>
    <n v="3104"/>
    <x v="646"/>
    <x v="10"/>
    <s v="Medium"/>
    <n v="24"/>
    <n v="15.849166666666667"/>
    <n v="380.38"/>
    <n v="5.45"/>
    <n v="385.83"/>
    <n v="3.5455000000000001"/>
    <n v="13.486372900000001"/>
    <s v="Express Air"/>
    <x v="9"/>
    <s v="Consumer"/>
    <x v="2"/>
    <x v="2"/>
    <s v="Small Pack"/>
    <d v="2010-09-15T00:00:00"/>
  </r>
  <r>
    <n v="43526"/>
    <x v="1282"/>
    <x v="4"/>
    <s v="High"/>
    <n v="49"/>
    <n v="11.450204081632652"/>
    <n v="561.05999999999995"/>
    <n v="6.97"/>
    <n v="568.03"/>
    <n v="3.5455000000000001"/>
    <n v="19.892382299999998"/>
    <s v="Regular Air"/>
    <x v="4"/>
    <s v="Consumer"/>
    <x v="2"/>
    <x v="12"/>
    <s v="Small Box"/>
    <d v="2010-05-26T00:00:00"/>
  </r>
  <r>
    <n v="37025"/>
    <x v="586"/>
    <x v="6"/>
    <s v="High"/>
    <n v="37"/>
    <n v="17.348378378378378"/>
    <n v="641.89"/>
    <n v="1.99"/>
    <n v="643.88"/>
    <n v="5.3265000000000002"/>
    <n v="34.190270850000005"/>
    <s v="Regular Air"/>
    <x v="8"/>
    <s v="Corporate"/>
    <x v="1"/>
    <x v="4"/>
    <s v="Small Pack"/>
    <d v="2009-11-11T00:00:00"/>
  </r>
  <r>
    <n v="1991"/>
    <x v="617"/>
    <x v="10"/>
    <s v="Not Specified"/>
    <n v="27"/>
    <n v="129.29851851851851"/>
    <n v="3491.06"/>
    <n v="24.49"/>
    <n v="3515.5499999999997"/>
    <n v="4.7610000000000001"/>
    <n v="166.20936659999998"/>
    <s v="Regular Air"/>
    <x v="1"/>
    <s v="Corporate"/>
    <x v="0"/>
    <x v="0"/>
    <s v="Large Box"/>
    <d v="2012-09-06T00:00:00"/>
  </r>
  <r>
    <n v="19815"/>
    <x v="70"/>
    <x v="0"/>
    <s v="Not Specified"/>
    <n v="33"/>
    <n v="5.0627272727272725"/>
    <n v="167.07"/>
    <n v="6.07"/>
    <n v="173.14"/>
    <n v="3.5455000000000001"/>
    <n v="5.9234668499999996"/>
    <s v="Regular Air"/>
    <x v="3"/>
    <s v="Home Office"/>
    <x v="2"/>
    <x v="5"/>
    <s v="Small Box"/>
    <d v="2010-03-28T00:00:00"/>
  </r>
  <r>
    <n v="2373"/>
    <x v="1283"/>
    <x v="0"/>
    <s v="Not Specified"/>
    <n v="36"/>
    <n v="8.8219444444444441"/>
    <n v="317.58999999999997"/>
    <n v="6.19"/>
    <n v="323.77999999999997"/>
    <n v="3.5455000000000001"/>
    <n v="11.260153450000001"/>
    <s v="Regular Air"/>
    <x v="1"/>
    <s v="Corporate"/>
    <x v="2"/>
    <x v="6"/>
    <s v="Small Box"/>
    <d v="2009-03-12T00:00:00"/>
  </r>
  <r>
    <n v="8034"/>
    <x v="87"/>
    <x v="3"/>
    <s v="High"/>
    <n v="13"/>
    <n v="18.340769230769233"/>
    <n v="238.43"/>
    <n v="8.99"/>
    <n v="247.42000000000002"/>
    <n v="3.5455000000000001"/>
    <n v="8.4535356499999992"/>
    <s v="Regular Air"/>
    <x v="6"/>
    <s v="Corporate"/>
    <x v="2"/>
    <x v="2"/>
    <s v="Small Pack"/>
    <d v="2012-01-20T00:00:00"/>
  </r>
  <r>
    <n v="27558"/>
    <x v="1025"/>
    <x v="1"/>
    <s v="Not Specified"/>
    <n v="21"/>
    <n v="20.154285714285713"/>
    <n v="423.24"/>
    <n v="2.99"/>
    <n v="426.23"/>
    <n v="3.5455000000000001"/>
    <n v="15.005974200000001"/>
    <s v="Regular Air"/>
    <x v="3"/>
    <s v="Consumer"/>
    <x v="2"/>
    <x v="6"/>
    <s v="Small Box"/>
    <d v="2011-07-08T00:00:00"/>
  </r>
  <r>
    <n v="19617"/>
    <x v="1139"/>
    <x v="3"/>
    <s v="Low"/>
    <n v="38"/>
    <n v="25.065000000000001"/>
    <n v="952.47"/>
    <n v="6.3"/>
    <n v="958.77"/>
    <n v="5.3265000000000002"/>
    <n v="50.733314550000003"/>
    <s v="Regular Air"/>
    <x v="7"/>
    <s v="Corporate"/>
    <x v="1"/>
    <x v="11"/>
    <s v="Medium Box"/>
    <d v="2012-01-22T00:00:00"/>
  </r>
  <r>
    <n v="49059"/>
    <x v="721"/>
    <x v="10"/>
    <s v="Medium"/>
    <n v="5"/>
    <n v="50.531999999999996"/>
    <n v="252.66"/>
    <n v="5.81"/>
    <n v="258.46999999999997"/>
    <n v="3.5455000000000001"/>
    <n v="8.9580602999999996"/>
    <s v="Regular Air"/>
    <x v="0"/>
    <s v="Home Office"/>
    <x v="2"/>
    <x v="5"/>
    <s v="Small Box"/>
    <d v="2009-09-21T00:00:00"/>
  </r>
  <r>
    <n v="36646"/>
    <x v="359"/>
    <x v="5"/>
    <s v="Medium"/>
    <n v="24"/>
    <n v="48.672916666666673"/>
    <n v="1168.1500000000001"/>
    <n v="35"/>
    <n v="1203.1500000000001"/>
    <n v="3.5455000000000001"/>
    <n v="41.416758250000001"/>
    <s v="Express Air"/>
    <x v="2"/>
    <s v="Small Business"/>
    <x v="2"/>
    <x v="10"/>
    <s v="Large Box"/>
    <d v="2010-06-09T00:00:00"/>
  </r>
  <r>
    <n v="47493"/>
    <x v="987"/>
    <x v="9"/>
    <s v="Critical"/>
    <n v="36"/>
    <n v="271.04111111111109"/>
    <n v="9757.48"/>
    <n v="50"/>
    <n v="9807.48"/>
    <n v="4.7610000000000001"/>
    <n v="464.55362280000003"/>
    <s v="Delivery Truck"/>
    <x v="8"/>
    <s v="Corporate"/>
    <x v="0"/>
    <x v="3"/>
    <s v="Jumbo Drum"/>
    <d v="2009-02-13T00:00:00"/>
  </r>
  <r>
    <n v="18689"/>
    <x v="620"/>
    <x v="2"/>
    <s v="Not Specified"/>
    <n v="10"/>
    <n v="19.465"/>
    <n v="194.65"/>
    <n v="9.0299999999999994"/>
    <n v="203.68"/>
    <n v="3.5455000000000001"/>
    <n v="6.9013157500000002"/>
    <s v="Regular Air"/>
    <x v="5"/>
    <s v="Small Business"/>
    <x v="2"/>
    <x v="5"/>
    <s v="Small Box"/>
    <d v="2009-12-25T00:00:00"/>
  </r>
  <r>
    <n v="40866"/>
    <x v="62"/>
    <x v="4"/>
    <s v="High"/>
    <n v="3"/>
    <n v="302.39333333333332"/>
    <n v="907.18"/>
    <n v="24.49"/>
    <n v="931.67"/>
    <n v="3.5455000000000001"/>
    <n v="32.164066899999995"/>
    <s v="Regular Air"/>
    <x v="1"/>
    <s v="Corporate"/>
    <x v="2"/>
    <x v="16"/>
    <s v="Large Box"/>
    <d v="2010-05-24T00:00:00"/>
  </r>
  <r>
    <n v="34082"/>
    <x v="449"/>
    <x v="7"/>
    <s v="Not Specified"/>
    <n v="20"/>
    <n v="1.9280000000000002"/>
    <n v="38.56"/>
    <n v="1.49"/>
    <n v="40.050000000000004"/>
    <n v="3.5455000000000001"/>
    <n v="1.3671448000000002"/>
    <s v="Regular Air"/>
    <x v="1"/>
    <s v="Corporate"/>
    <x v="2"/>
    <x v="6"/>
    <s v="Small Box"/>
    <d v="2011-10-29T00:00:00"/>
  </r>
  <r>
    <n v="4132"/>
    <x v="193"/>
    <x v="4"/>
    <s v="Not Specified"/>
    <n v="5"/>
    <n v="2.952"/>
    <n v="14.76"/>
    <n v="0.5"/>
    <n v="15.26"/>
    <n v="3.5455000000000001"/>
    <n v="0.5233158"/>
    <s v="Regular Air"/>
    <x v="11"/>
    <s v="Corporate"/>
    <x v="2"/>
    <x v="13"/>
    <s v="Small Box"/>
    <d v="2011-05-30T00:00:00"/>
  </r>
  <r>
    <n v="48484"/>
    <x v="881"/>
    <x v="5"/>
    <s v="Medium"/>
    <n v="22"/>
    <n v="15.746363636363638"/>
    <n v="346.42"/>
    <n v="1.99"/>
    <n v="348.41"/>
    <n v="5.3265000000000002"/>
    <n v="18.452061300000004"/>
    <s v="Regular Air"/>
    <x v="0"/>
    <s v="Small Business"/>
    <x v="1"/>
    <x v="4"/>
    <s v="Small Pack"/>
    <d v="2010-06-24T00:00:00"/>
  </r>
  <r>
    <n v="8007"/>
    <x v="681"/>
    <x v="9"/>
    <s v="Low"/>
    <n v="35"/>
    <n v="95.201714285714289"/>
    <n v="3332.06"/>
    <n v="19.989999999999998"/>
    <n v="3352.0499999999997"/>
    <n v="5.3265000000000002"/>
    <n v="177.48217590000002"/>
    <s v="Regular Air"/>
    <x v="6"/>
    <s v="Corporate"/>
    <x v="1"/>
    <x v="11"/>
    <s v="Small Box"/>
    <d v="2012-02-11T00:00:00"/>
  </r>
  <r>
    <n v="25799"/>
    <x v="1115"/>
    <x v="9"/>
    <s v="Low"/>
    <n v="38"/>
    <n v="3.5921052631578947"/>
    <n v="136.5"/>
    <n v="7.49"/>
    <n v="143.99"/>
    <n v="3.5455000000000001"/>
    <n v="4.8396075000000005"/>
    <s v="Regular Air"/>
    <x v="6"/>
    <s v="Corporate"/>
    <x v="2"/>
    <x v="2"/>
    <s v="Wrap Bag"/>
    <d v="2011-02-27T00:00:00"/>
  </r>
  <r>
    <n v="31302"/>
    <x v="791"/>
    <x v="8"/>
    <s v="High"/>
    <n v="41"/>
    <n v="113.38146341463415"/>
    <n v="4648.6400000000003"/>
    <n v="1.99"/>
    <n v="4650.63"/>
    <n v="5.3265000000000002"/>
    <n v="247.60980960000003"/>
    <s v="Regular Air"/>
    <x v="10"/>
    <s v="Small Business"/>
    <x v="1"/>
    <x v="4"/>
    <s v="Small Pack"/>
    <d v="2012-08-03T00:00:00"/>
  </r>
  <r>
    <n v="42209"/>
    <x v="492"/>
    <x v="0"/>
    <s v="High"/>
    <n v="31"/>
    <n v="287.15419354838713"/>
    <n v="8901.7800000000007"/>
    <n v="24.49"/>
    <n v="8926.27"/>
    <n v="4.7610000000000001"/>
    <n v="423.81374580000005"/>
    <s v="Regular Air"/>
    <x v="2"/>
    <s v="Corporate"/>
    <x v="0"/>
    <x v="3"/>
    <s v="Large Box"/>
    <d v="2010-04-01T00:00:00"/>
  </r>
  <r>
    <n v="36930"/>
    <x v="1010"/>
    <x v="10"/>
    <s v="Medium"/>
    <n v="34"/>
    <n v="77.425749999999994"/>
    <n v="2632.4755"/>
    <n v="3.3"/>
    <n v="2635.7755000000002"/>
    <n v="5.3265000000000002"/>
    <n v="140.2188075075"/>
    <s v="Regular Air"/>
    <x v="0"/>
    <s v="Home Office"/>
    <x v="1"/>
    <x v="1"/>
    <s v="Small Pack"/>
    <d v="2011-09-30T00:00:00"/>
  </r>
  <r>
    <n v="9509"/>
    <x v="341"/>
    <x v="7"/>
    <s v="Not Specified"/>
    <n v="5"/>
    <n v="20.241999999999997"/>
    <n v="101.21"/>
    <n v="5.21"/>
    <n v="106.41999999999999"/>
    <n v="3.5455000000000001"/>
    <n v="3.5884005500000002"/>
    <s v="Express Air"/>
    <x v="2"/>
    <s v="Home Office"/>
    <x v="2"/>
    <x v="5"/>
    <s v="Small Box"/>
    <d v="2012-10-08T00:00:00"/>
  </r>
  <r>
    <n v="44000"/>
    <x v="322"/>
    <x v="7"/>
    <s v="Not Specified"/>
    <n v="18"/>
    <n v="4.7238888888888892"/>
    <n v="85.03"/>
    <n v="6.72"/>
    <n v="91.75"/>
    <n v="3.5455000000000001"/>
    <n v="3.01473865"/>
    <s v="Regular Air"/>
    <x v="9"/>
    <s v="Small Business"/>
    <x v="2"/>
    <x v="5"/>
    <s v="Small Box"/>
    <d v="2012-10-04T00:00:00"/>
  </r>
  <r>
    <n v="8101"/>
    <x v="1138"/>
    <x v="0"/>
    <s v="Medium"/>
    <n v="15"/>
    <n v="32.344000000000001"/>
    <n v="485.16"/>
    <n v="8.99"/>
    <n v="494.15000000000003"/>
    <n v="3.5455000000000001"/>
    <n v="17.201347800000001"/>
    <s v="Regular Air"/>
    <x v="3"/>
    <s v="Consumer"/>
    <x v="2"/>
    <x v="2"/>
    <s v="Small Pack"/>
    <d v="2010-03-06T00:00:00"/>
  </r>
  <r>
    <n v="51011"/>
    <x v="642"/>
    <x v="5"/>
    <s v="Low"/>
    <n v="41"/>
    <n v="125.48467073170733"/>
    <n v="5144.8715000000002"/>
    <n v="3.9"/>
    <n v="5148.7714999999998"/>
    <n v="5.3265000000000002"/>
    <n v="274.0415804475"/>
    <s v="Regular Air"/>
    <x v="0"/>
    <s v="Consumer"/>
    <x v="1"/>
    <x v="1"/>
    <s v="Small Box"/>
    <d v="2010-06-08T00:00:00"/>
  </r>
  <r>
    <n v="23078"/>
    <x v="464"/>
    <x v="10"/>
    <s v="Medium"/>
    <n v="18"/>
    <n v="9.3861111111111111"/>
    <n v="168.95"/>
    <n v="5.76"/>
    <n v="174.70999999999998"/>
    <n v="3.5455000000000001"/>
    <n v="5.9901222499999998"/>
    <s v="Regular Air"/>
    <x v="12"/>
    <s v="Consumer"/>
    <x v="2"/>
    <x v="12"/>
    <s v="Small Box"/>
    <d v="2011-09-15T00:00:00"/>
  </r>
  <r>
    <n v="8231"/>
    <x v="470"/>
    <x v="7"/>
    <s v="Critical"/>
    <n v="5"/>
    <n v="22.006"/>
    <n v="110.03"/>
    <n v="10.49"/>
    <n v="120.52"/>
    <n v="4.7610000000000001"/>
    <n v="5.2385283000000005"/>
    <s v="Regular Air"/>
    <x v="1"/>
    <s v="Corporate"/>
    <x v="0"/>
    <x v="0"/>
    <s v="Small Box"/>
    <d v="2012-10-19T00:00:00"/>
  </r>
  <r>
    <n v="14471"/>
    <x v="562"/>
    <x v="4"/>
    <s v="Not Specified"/>
    <n v="44"/>
    <n v="18.718863636363636"/>
    <n v="823.63"/>
    <n v="3.77"/>
    <n v="827.4"/>
    <n v="4.7610000000000001"/>
    <n v="39.213024300000001"/>
    <s v="Regular Air"/>
    <x v="0"/>
    <s v="Corporate"/>
    <x v="0"/>
    <x v="0"/>
    <s v="Small Pack"/>
    <d v="2011-05-26T00:00:00"/>
  </r>
  <r>
    <n v="14400"/>
    <x v="361"/>
    <x v="9"/>
    <s v="Medium"/>
    <n v="35"/>
    <n v="6.5371428571428574"/>
    <n v="228.8"/>
    <n v="6.6"/>
    <n v="235.4"/>
    <n v="3.5455000000000001"/>
    <n v="8.1121040000000004"/>
    <s v="Regular Air"/>
    <x v="8"/>
    <s v="Home Office"/>
    <x v="2"/>
    <x v="5"/>
    <s v="Small Box"/>
    <d v="2009-02-05T00:00:00"/>
  </r>
  <r>
    <n v="59395"/>
    <x v="943"/>
    <x v="11"/>
    <s v="Critical"/>
    <n v="20"/>
    <n v="48.164999999999999"/>
    <n v="963.3"/>
    <n v="7.23"/>
    <n v="970.53"/>
    <n v="3.5455000000000001"/>
    <n v="34.1538015"/>
    <s v="Express Air"/>
    <x v="7"/>
    <s v="Small Business"/>
    <x v="2"/>
    <x v="5"/>
    <s v="Small Box"/>
    <d v="2012-04-24T00:00:00"/>
  </r>
  <r>
    <n v="52999"/>
    <x v="65"/>
    <x v="11"/>
    <s v="Not Specified"/>
    <n v="5"/>
    <n v="8.7219999999999995"/>
    <n v="43.61"/>
    <n v="4"/>
    <n v="47.61"/>
    <n v="4.7610000000000001"/>
    <n v="2.0762720999999997"/>
    <s v="Express Air"/>
    <x v="1"/>
    <s v="Home Office"/>
    <x v="0"/>
    <x v="0"/>
    <s v="Wrap Bag"/>
    <d v="2012-04-27T00:00:00"/>
  </r>
  <r>
    <n v="20066"/>
    <x v="133"/>
    <x v="10"/>
    <s v="Critical"/>
    <n v="16"/>
    <n v="32.765625"/>
    <n v="524.25"/>
    <n v="8.74"/>
    <n v="532.99"/>
    <n v="3.5455000000000001"/>
    <n v="18.587283750000001"/>
    <s v="Regular Air"/>
    <x v="3"/>
    <s v="Home Office"/>
    <x v="2"/>
    <x v="5"/>
    <s v="Small Box"/>
    <d v="2012-09-04T00:00:00"/>
  </r>
  <r>
    <n v="7429"/>
    <x v="1282"/>
    <x v="4"/>
    <s v="Not Specified"/>
    <n v="33"/>
    <n v="41.798181818181817"/>
    <n v="1379.34"/>
    <n v="19.989999999999998"/>
    <n v="1399.33"/>
    <n v="5.3265000000000002"/>
    <n v="73.470545099999995"/>
    <s v="Regular Air"/>
    <x v="1"/>
    <s v="Home Office"/>
    <x v="1"/>
    <x v="4"/>
    <s v="Small Box"/>
    <d v="2010-05-27T00:00:00"/>
  </r>
  <r>
    <n v="13894"/>
    <x v="354"/>
    <x v="11"/>
    <s v="Medium"/>
    <n v="50"/>
    <n v="30.805700000000002"/>
    <n v="1540.2850000000001"/>
    <n v="1.25"/>
    <n v="1541.5350000000001"/>
    <n v="5.3265000000000002"/>
    <n v="82.043280525000014"/>
    <s v="Regular Air"/>
    <x v="1"/>
    <s v="Home Office"/>
    <x v="1"/>
    <x v="1"/>
    <s v="Small Pack"/>
    <d v="2012-04-11T00:00:00"/>
  </r>
  <r>
    <n v="31878"/>
    <x v="123"/>
    <x v="2"/>
    <s v="Medium"/>
    <n v="14"/>
    <n v="9.9249999999999989"/>
    <n v="138.94999999999999"/>
    <n v="4.3899999999999997"/>
    <n v="143.33999999999997"/>
    <n v="3.5455000000000001"/>
    <n v="4.9264722499999998"/>
    <s v="Regular Air"/>
    <x v="5"/>
    <s v="Home Office"/>
    <x v="2"/>
    <x v="5"/>
    <s v="Wrap Bag"/>
    <d v="2011-12-18T00:00:00"/>
  </r>
  <r>
    <n v="4550"/>
    <x v="344"/>
    <x v="2"/>
    <s v="High"/>
    <n v="32"/>
    <n v="116.579375"/>
    <n v="3730.54"/>
    <n v="16.8"/>
    <n v="3747.34"/>
    <n v="5.3265000000000002"/>
    <n v="198.70721310000002"/>
    <s v="Delivery Truck"/>
    <x v="1"/>
    <s v="Home Office"/>
    <x v="1"/>
    <x v="11"/>
    <s v="Jumbo Box"/>
    <d v="2009-12-30T00:00:00"/>
  </r>
  <r>
    <n v="21670"/>
    <x v="236"/>
    <x v="3"/>
    <s v="High"/>
    <n v="24"/>
    <n v="81.883750000000006"/>
    <n v="1965.21"/>
    <n v="19.989999999999998"/>
    <n v="1985.2"/>
    <n v="4.7610000000000001"/>
    <n v="93.563648100000009"/>
    <s v="Regular Air"/>
    <x v="1"/>
    <s v="Home Office"/>
    <x v="0"/>
    <x v="0"/>
    <s v="Small Box"/>
    <d v="2011-01-12T00:00:00"/>
  </r>
  <r>
    <n v="13602"/>
    <x v="1284"/>
    <x v="3"/>
    <s v="Low"/>
    <n v="3"/>
    <n v="148.44666666666666"/>
    <n v="445.34"/>
    <n v="17.850000000000001"/>
    <n v="463.19"/>
    <n v="5.3265000000000002"/>
    <n v="23.721035099999998"/>
    <s v="Delivery Truck"/>
    <x v="3"/>
    <s v="Corporate"/>
    <x v="1"/>
    <x v="11"/>
    <s v="Jumbo Drum"/>
    <d v="2009-01-18T00:00:00"/>
  </r>
  <r>
    <n v="28258"/>
    <x v="1285"/>
    <x v="0"/>
    <s v="Critical"/>
    <n v="2"/>
    <n v="100.589"/>
    <n v="201.178"/>
    <n v="2.5"/>
    <n v="203.678"/>
    <n v="5.3265000000000002"/>
    <n v="10.715746169999999"/>
    <s v="Regular Air"/>
    <x v="1"/>
    <s v="Home Office"/>
    <x v="1"/>
    <x v="1"/>
    <s v="Small Box"/>
    <d v="2009-03-13T00:00:00"/>
  </r>
  <r>
    <n v="3458"/>
    <x v="822"/>
    <x v="2"/>
    <s v="High"/>
    <n v="41"/>
    <n v="15.314878048780487"/>
    <n v="627.91"/>
    <n v="1.99"/>
    <n v="629.9"/>
    <n v="5.3265000000000002"/>
    <n v="33.445626149999995"/>
    <s v="Regular Air"/>
    <x v="10"/>
    <s v="Corporate"/>
    <x v="1"/>
    <x v="4"/>
    <s v="Small Pack"/>
    <d v="2009-12-23T00:00:00"/>
  </r>
  <r>
    <n v="14210"/>
    <x v="1265"/>
    <x v="5"/>
    <s v="Not Specified"/>
    <n v="19"/>
    <n v="35.620526315789469"/>
    <n v="676.79"/>
    <n v="1.99"/>
    <n v="678.78"/>
    <n v="5.3265000000000002"/>
    <n v="36.049219350000001"/>
    <s v="Regular Air"/>
    <x v="4"/>
    <s v="Home Office"/>
    <x v="1"/>
    <x v="4"/>
    <s v="Small Pack"/>
    <d v="2012-06-28T00:00:00"/>
  </r>
  <r>
    <n v="4451"/>
    <x v="965"/>
    <x v="10"/>
    <s v="Critical"/>
    <n v="47"/>
    <n v="21.126595744680852"/>
    <n v="992.95"/>
    <n v="8.99"/>
    <n v="1001.94"/>
    <n v="3.5455000000000001"/>
    <n v="35.205042249999998"/>
    <s v="Regular Air"/>
    <x v="8"/>
    <s v="Corporate"/>
    <x v="2"/>
    <x v="2"/>
    <s v="Small Pack"/>
    <d v="2009-09-30T00:00:00"/>
  </r>
  <r>
    <n v="36706"/>
    <x v="1259"/>
    <x v="11"/>
    <s v="Not Specified"/>
    <n v="7"/>
    <n v="50.852857142857147"/>
    <n v="355.97"/>
    <n v="19.989999999999998"/>
    <n v="375.96000000000004"/>
    <n v="3.5455000000000001"/>
    <n v="12.620916350000002"/>
    <s v="Regular Air"/>
    <x v="1"/>
    <s v="Small Business"/>
    <x v="2"/>
    <x v="5"/>
    <s v="Small Box"/>
    <d v="2009-04-13T00:00:00"/>
  </r>
  <r>
    <n v="1414"/>
    <x v="1286"/>
    <x v="8"/>
    <s v="Critical"/>
    <n v="44"/>
    <n v="102.97636363636364"/>
    <n v="4530.96"/>
    <n v="41.64"/>
    <n v="4572.6000000000004"/>
    <n v="4.7610000000000001"/>
    <n v="215.71900560000003"/>
    <s v="Delivery Truck"/>
    <x v="0"/>
    <s v="Small Business"/>
    <x v="0"/>
    <x v="9"/>
    <s v="Jumbo Box"/>
    <d v="2011-08-15T00:00:00"/>
  </r>
  <r>
    <n v="21636"/>
    <x v="1140"/>
    <x v="8"/>
    <s v="Low"/>
    <n v="16"/>
    <n v="23.540624999999999"/>
    <n v="376.65"/>
    <n v="15.1"/>
    <n v="391.75"/>
    <n v="3.5455000000000001"/>
    <n v="13.354125750000001"/>
    <s v="Express Air"/>
    <x v="1"/>
    <s v="Home Office"/>
    <x v="2"/>
    <x v="6"/>
    <s v="Small Box"/>
    <d v="2009-08-17T00:00:00"/>
  </r>
  <r>
    <n v="56322"/>
    <x v="785"/>
    <x v="10"/>
    <s v="Medium"/>
    <n v="26"/>
    <n v="30.763076923076923"/>
    <n v="799.84"/>
    <n v="3.6"/>
    <n v="803.44"/>
    <n v="5.3265000000000002"/>
    <n v="42.603477600000005"/>
    <s v="Regular Air"/>
    <x v="8"/>
    <s v="Small Business"/>
    <x v="1"/>
    <x v="4"/>
    <s v="Small Pack"/>
    <d v="2011-10-02T00:00:00"/>
  </r>
  <r>
    <n v="55200"/>
    <x v="389"/>
    <x v="8"/>
    <s v="Medium"/>
    <n v="33"/>
    <n v="15.305454545454545"/>
    <n v="505.08"/>
    <n v="10.130000000000001"/>
    <n v="515.21"/>
    <n v="3.5455000000000001"/>
    <n v="17.9076114"/>
    <s v="Regular Air"/>
    <x v="8"/>
    <s v="Home Office"/>
    <x v="2"/>
    <x v="6"/>
    <s v="Small Box"/>
    <d v="2010-08-30T00:00:00"/>
  </r>
  <r>
    <n v="25412"/>
    <x v="1055"/>
    <x v="5"/>
    <s v="Not Specified"/>
    <n v="18"/>
    <n v="7.2094444444444452"/>
    <n v="129.77000000000001"/>
    <n v="9.68"/>
    <n v="139.45000000000002"/>
    <n v="3.5455000000000001"/>
    <n v="4.6009953500000007"/>
    <s v="Regular Air"/>
    <x v="5"/>
    <s v="Corporate"/>
    <x v="2"/>
    <x v="5"/>
    <s v="Small Box"/>
    <d v="2011-06-08T00:00:00"/>
  </r>
  <r>
    <n v="4835"/>
    <x v="793"/>
    <x v="7"/>
    <s v="Critical"/>
    <n v="3"/>
    <n v="3.1333333333333333"/>
    <n v="9.4"/>
    <n v="1.92"/>
    <n v="11.32"/>
    <n v="3.5455000000000001"/>
    <n v="0.33327699999999999"/>
    <s v="Regular Air"/>
    <x v="0"/>
    <s v="Home Office"/>
    <x v="2"/>
    <x v="7"/>
    <s v="Wrap Bag"/>
    <d v="2009-10-24T00:00:00"/>
  </r>
  <r>
    <n v="3841"/>
    <x v="745"/>
    <x v="7"/>
    <s v="Not Specified"/>
    <n v="19"/>
    <n v="62.339473684210532"/>
    <n v="1184.45"/>
    <n v="49"/>
    <n v="1233.45"/>
    <n v="3.5455000000000001"/>
    <n v="41.994674750000001"/>
    <s v="Regular Air"/>
    <x v="4"/>
    <s v="Small Business"/>
    <x v="2"/>
    <x v="16"/>
    <s v="Large Box"/>
    <d v="2009-10-06T00:00:00"/>
  </r>
  <r>
    <n v="57125"/>
    <x v="333"/>
    <x v="5"/>
    <s v="Medium"/>
    <n v="31"/>
    <n v="28.34741935483871"/>
    <n v="878.77"/>
    <n v="1.49"/>
    <n v="880.26"/>
    <n v="3.5455000000000001"/>
    <n v="31.156790350000001"/>
    <s v="Regular Air"/>
    <x v="5"/>
    <s v="Consumer"/>
    <x v="2"/>
    <x v="6"/>
    <s v="Small Box"/>
    <d v="2010-06-05T00:00:00"/>
  </r>
  <r>
    <n v="47303"/>
    <x v="132"/>
    <x v="2"/>
    <s v="Medium"/>
    <n v="47"/>
    <n v="30.081276595744679"/>
    <n v="1413.82"/>
    <n v="11.63"/>
    <n v="1425.45"/>
    <n v="3.5455000000000001"/>
    <n v="50.126988099999998"/>
    <s v="Regular Air"/>
    <x v="1"/>
    <s v="Corporate"/>
    <x v="2"/>
    <x v="6"/>
    <s v="Small Box"/>
    <d v="2011-12-06T00:00:00"/>
  </r>
  <r>
    <n v="4454"/>
    <x v="1287"/>
    <x v="9"/>
    <s v="Low"/>
    <n v="17"/>
    <n v="3.2617647058823529"/>
    <n v="55.45"/>
    <n v="0.5"/>
    <n v="55.95"/>
    <n v="3.5455000000000001"/>
    <n v="1.9659797500000002"/>
    <s v="Regular Air"/>
    <x v="7"/>
    <s v="Corporate"/>
    <x v="2"/>
    <x v="13"/>
    <s v="Small Box"/>
    <d v="2009-02-06T00:00:00"/>
  </r>
  <r>
    <n v="57152"/>
    <x v="545"/>
    <x v="10"/>
    <s v="Low"/>
    <n v="6"/>
    <n v="3.8149999999999999"/>
    <n v="22.89"/>
    <n v="1.49"/>
    <n v="24.38"/>
    <n v="3.5455000000000001"/>
    <n v="0.81156495000000006"/>
    <s v="Regular Air"/>
    <x v="5"/>
    <s v="Home Office"/>
    <x v="2"/>
    <x v="6"/>
    <s v="Small Box"/>
    <d v="2012-09-03T00:00:00"/>
  </r>
  <r>
    <n v="59072"/>
    <x v="693"/>
    <x v="4"/>
    <s v="Not Specified"/>
    <n v="22"/>
    <n v="26.222272727272728"/>
    <n v="576.89"/>
    <n v="5.58"/>
    <n v="582.47"/>
    <n v="3.5455000000000001"/>
    <n v="20.453634950000001"/>
    <s v="Regular Air"/>
    <x v="3"/>
    <s v="Corporate"/>
    <x v="2"/>
    <x v="5"/>
    <s v="Small Box"/>
    <d v="2009-05-26T00:00:00"/>
  </r>
  <r>
    <n v="44517"/>
    <x v="661"/>
    <x v="11"/>
    <s v="Medium"/>
    <n v="5"/>
    <n v="6.5"/>
    <n v="32.5"/>
    <n v="5.61"/>
    <n v="38.11"/>
    <n v="3.5455000000000001"/>
    <n v="1.1522875000000001"/>
    <s v="Regular Air"/>
    <x v="0"/>
    <s v="Consumer"/>
    <x v="2"/>
    <x v="5"/>
    <s v="Small Box"/>
    <d v="2009-04-24T00:00:00"/>
  </r>
  <r>
    <n v="56288"/>
    <x v="792"/>
    <x v="5"/>
    <s v="Not Specified"/>
    <n v="37"/>
    <n v="34.80918918918919"/>
    <n v="1287.94"/>
    <n v="14.72"/>
    <n v="1302.6600000000001"/>
    <n v="3.5455000000000001"/>
    <n v="45.663912699999997"/>
    <s v="Regular Air"/>
    <x v="4"/>
    <s v="Small Business"/>
    <x v="2"/>
    <x v="12"/>
    <s v="Small Box"/>
    <d v="2010-06-30T00:00:00"/>
  </r>
  <r>
    <n v="43554"/>
    <x v="1288"/>
    <x v="7"/>
    <s v="Critical"/>
    <n v="9"/>
    <n v="3.7977777777777777"/>
    <n v="34.18"/>
    <n v="2.2000000000000002"/>
    <n v="36.380000000000003"/>
    <n v="3.5455000000000001"/>
    <n v="1.2118519000000001"/>
    <s v="Regular Air"/>
    <x v="8"/>
    <s v="Consumer"/>
    <x v="2"/>
    <x v="5"/>
    <s v="Wrap Bag"/>
    <d v="2009-11-02T00:00:00"/>
  </r>
  <r>
    <n v="2852"/>
    <x v="1082"/>
    <x v="3"/>
    <s v="Critical"/>
    <n v="42"/>
    <n v="93.602809523809526"/>
    <n v="3931.3180000000002"/>
    <n v="4.2300000000000004"/>
    <n v="3935.5480000000002"/>
    <n v="5.3265000000000002"/>
    <n v="209.40165327000003"/>
    <s v="Regular Air"/>
    <x v="6"/>
    <s v="Home Office"/>
    <x v="1"/>
    <x v="1"/>
    <s v="Small Box"/>
    <d v="2010-01-16T00:00:00"/>
  </r>
  <r>
    <n v="2754"/>
    <x v="1217"/>
    <x v="11"/>
    <s v="High"/>
    <n v="16"/>
    <n v="89.229375000000005"/>
    <n v="1427.67"/>
    <n v="0.99"/>
    <n v="1428.66"/>
    <n v="3.5455000000000001"/>
    <n v="50.618039850000002"/>
    <s v="Regular Air"/>
    <x v="1"/>
    <s v="Home Office"/>
    <x v="2"/>
    <x v="16"/>
    <s v="Small Box"/>
    <d v="2009-04-04T00:00:00"/>
  </r>
  <r>
    <n v="23172"/>
    <x v="170"/>
    <x v="11"/>
    <s v="Low"/>
    <n v="13"/>
    <n v="91.671538461538461"/>
    <n v="1191.73"/>
    <n v="13.99"/>
    <n v="1205.72"/>
    <n v="5.3265000000000002"/>
    <n v="63.477498450000006"/>
    <s v="Regular Air"/>
    <x v="5"/>
    <s v="Home Office"/>
    <x v="1"/>
    <x v="11"/>
    <s v="Medium Box"/>
    <d v="2012-04-29T00:00:00"/>
  </r>
  <r>
    <n v="2790"/>
    <x v="27"/>
    <x v="8"/>
    <s v="High"/>
    <n v="7"/>
    <n v="6.5585714285714278"/>
    <n v="45.91"/>
    <n v="7.46"/>
    <n v="53.37"/>
    <n v="3.5455000000000001"/>
    <n v="1.6277390499999997"/>
    <s v="Regular Air"/>
    <x v="0"/>
    <s v="Home Office"/>
    <x v="2"/>
    <x v="6"/>
    <s v="Small Box"/>
    <d v="2009-08-19T00:00:00"/>
  </r>
  <r>
    <n v="4839"/>
    <x v="38"/>
    <x v="4"/>
    <s v="Critical"/>
    <n v="24"/>
    <n v="6.6429166666666672"/>
    <n v="159.43"/>
    <n v="8.73"/>
    <n v="168.16"/>
    <n v="3.5455000000000001"/>
    <n v="5.6525906500000005"/>
    <s v="Regular Air"/>
    <x v="1"/>
    <s v="Consumer"/>
    <x v="2"/>
    <x v="5"/>
    <s v="Small Box"/>
    <d v="2009-05-09T00:00:00"/>
  </r>
  <r>
    <n v="26182"/>
    <x v="779"/>
    <x v="3"/>
    <s v="Not Specified"/>
    <n v="30"/>
    <n v="156.16333333333333"/>
    <n v="4684.8999999999996"/>
    <n v="66.27"/>
    <n v="4751.17"/>
    <n v="4.7610000000000001"/>
    <n v="223.048089"/>
    <s v="Delivery Truck"/>
    <x v="2"/>
    <s v="Corporate"/>
    <x v="0"/>
    <x v="15"/>
    <s v="Jumbo Box"/>
    <d v="2010-01-19T00:00:00"/>
  </r>
  <r>
    <n v="47459"/>
    <x v="281"/>
    <x v="8"/>
    <s v="Not Specified"/>
    <n v="10"/>
    <n v="19.721"/>
    <n v="197.21"/>
    <n v="1.49"/>
    <n v="198.70000000000002"/>
    <n v="3.5455000000000001"/>
    <n v="6.9920805500000007"/>
    <s v="Regular Air"/>
    <x v="1"/>
    <s v="Home Office"/>
    <x v="2"/>
    <x v="6"/>
    <s v="Small Box"/>
    <d v="2011-08-18T00:00:00"/>
  </r>
  <r>
    <n v="40901"/>
    <x v="295"/>
    <x v="1"/>
    <s v="Medium"/>
    <n v="22"/>
    <n v="140.9141590909091"/>
    <n v="3100.1115"/>
    <n v="8.08"/>
    <n v="3108.1914999999999"/>
    <n v="5.3265000000000002"/>
    <n v="165.12743904750002"/>
    <s v="Express Air"/>
    <x v="6"/>
    <s v="Home Office"/>
    <x v="1"/>
    <x v="1"/>
    <s v="Small Box"/>
    <d v="2012-07-31T00:00:00"/>
  </r>
  <r>
    <n v="13634"/>
    <x v="1147"/>
    <x v="11"/>
    <s v="High"/>
    <n v="46"/>
    <n v="39.655000000000001"/>
    <n v="1824.13"/>
    <n v="7.12"/>
    <n v="1831.25"/>
    <n v="5.3265000000000002"/>
    <n v="97.162284450000001"/>
    <s v="Regular Air"/>
    <x v="4"/>
    <s v="Consumer"/>
    <x v="1"/>
    <x v="4"/>
    <s v="Small Box"/>
    <d v="2011-04-18T00:00:00"/>
  </r>
  <r>
    <n v="5920"/>
    <x v="1041"/>
    <x v="6"/>
    <s v="High"/>
    <n v="4"/>
    <n v="145.64750000000001"/>
    <n v="582.59"/>
    <n v="7.07"/>
    <n v="589.66000000000008"/>
    <n v="3.5455000000000001"/>
    <n v="20.655728450000002"/>
    <s v="Regular Air"/>
    <x v="1"/>
    <s v="Consumer"/>
    <x v="2"/>
    <x v="10"/>
    <s v="Small Box"/>
    <d v="2009-11-19T00:00:00"/>
  </r>
  <r>
    <n v="52068"/>
    <x v="456"/>
    <x v="3"/>
    <s v="Not Specified"/>
    <n v="31"/>
    <n v="5.2667741935483878"/>
    <n v="163.27000000000001"/>
    <n v="2.99"/>
    <n v="166.26000000000002"/>
    <n v="3.5455000000000001"/>
    <n v="5.7887378500000004"/>
    <s v="Regular Air"/>
    <x v="6"/>
    <s v="Corporate"/>
    <x v="2"/>
    <x v="6"/>
    <s v="Small Box"/>
    <d v="2012-01-13T00:00:00"/>
  </r>
  <r>
    <n v="22468"/>
    <x v="901"/>
    <x v="5"/>
    <s v="Not Specified"/>
    <n v="14"/>
    <n v="23.079285714285714"/>
    <n v="323.11"/>
    <n v="8.83"/>
    <n v="331.94"/>
    <n v="3.5455000000000001"/>
    <n v="11.45586505"/>
    <s v="Regular Air"/>
    <x v="1"/>
    <s v="Small Business"/>
    <x v="2"/>
    <x v="6"/>
    <s v="Small Box"/>
    <d v="2010-06-10T00:00:00"/>
  </r>
  <r>
    <n v="33635"/>
    <x v="902"/>
    <x v="1"/>
    <s v="High"/>
    <n v="4"/>
    <n v="28.045000000000002"/>
    <n v="112.18"/>
    <n v="35"/>
    <n v="147.18"/>
    <n v="3.5455000000000001"/>
    <n v="3.9773419000000003"/>
    <s v="Regular Air"/>
    <x v="1"/>
    <s v="Small Business"/>
    <x v="2"/>
    <x v="10"/>
    <s v="Large Box"/>
    <d v="2009-07-13T00:00:00"/>
  </r>
  <r>
    <n v="35554"/>
    <x v="306"/>
    <x v="10"/>
    <s v="Not Specified"/>
    <n v="34"/>
    <n v="134.75117647058823"/>
    <n v="4581.54"/>
    <n v="54.74"/>
    <n v="4636.28"/>
    <n v="4.7610000000000001"/>
    <n v="218.1271194"/>
    <s v="Delivery Truck"/>
    <x v="1"/>
    <s v="Consumer"/>
    <x v="0"/>
    <x v="15"/>
    <s v="Jumbo Box"/>
    <d v="2012-09-26T00:00:00"/>
  </r>
  <r>
    <n v="2978"/>
    <x v="852"/>
    <x v="4"/>
    <s v="Critical"/>
    <n v="28"/>
    <n v="166.82676785714287"/>
    <n v="4671.1495000000004"/>
    <n v="4.2"/>
    <n v="4675.3495000000003"/>
    <n v="5.3265000000000002"/>
    <n v="248.80877811750005"/>
    <s v="Regular Air"/>
    <x v="1"/>
    <s v="Corporate"/>
    <x v="1"/>
    <x v="1"/>
    <s v="Small Box"/>
    <d v="2011-05-03T00:00:00"/>
  </r>
  <r>
    <n v="51107"/>
    <x v="547"/>
    <x v="10"/>
    <s v="Not Specified"/>
    <n v="36"/>
    <n v="21.463055555555556"/>
    <n v="772.67"/>
    <n v="2.99"/>
    <n v="775.66"/>
    <n v="3.5455000000000001"/>
    <n v="27.395014849999999"/>
    <s v="Regular Air"/>
    <x v="9"/>
    <s v="Corporate"/>
    <x v="2"/>
    <x v="6"/>
    <s v="Small Box"/>
    <d v="2012-09-26T00:00:00"/>
  </r>
  <r>
    <n v="6211"/>
    <x v="1106"/>
    <x v="6"/>
    <s v="Critical"/>
    <n v="3"/>
    <n v="22.88"/>
    <n v="68.64"/>
    <n v="8.99"/>
    <n v="77.63"/>
    <n v="3.5455000000000001"/>
    <n v="2.4336312000000002"/>
    <s v="Regular Air"/>
    <x v="6"/>
    <s v="Corporate"/>
    <x v="2"/>
    <x v="2"/>
    <s v="Small Pack"/>
    <d v="2009-11-25T00:00:00"/>
  </r>
  <r>
    <n v="34662"/>
    <x v="1174"/>
    <x v="3"/>
    <s v="Critical"/>
    <n v="35"/>
    <n v="364.0517142857143"/>
    <n v="12741.81"/>
    <n v="99"/>
    <n v="12840.81"/>
    <n v="3.5455000000000001"/>
    <n v="451.76087354999999"/>
    <s v="Delivery Truck"/>
    <x v="4"/>
    <s v="Consumer"/>
    <x v="2"/>
    <x v="10"/>
    <s v="Jumbo Drum"/>
    <d v="2012-01-12T00:00:00"/>
  </r>
  <r>
    <n v="53956"/>
    <x v="214"/>
    <x v="8"/>
    <s v="High"/>
    <n v="43"/>
    <n v="41.392325581395347"/>
    <n v="1779.87"/>
    <n v="17.48"/>
    <n v="1797.35"/>
    <n v="3.5455000000000001"/>
    <n v="63.105290850000003"/>
    <s v="Regular Air"/>
    <x v="8"/>
    <s v="Consumer"/>
    <x v="2"/>
    <x v="5"/>
    <s v="Small Box"/>
    <d v="2011-08-09T00:00:00"/>
  </r>
  <r>
    <n v="772"/>
    <x v="771"/>
    <x v="11"/>
    <s v="High"/>
    <n v="25"/>
    <n v="9.322000000000001"/>
    <n v="233.05"/>
    <n v="1.39"/>
    <n v="234.44"/>
    <n v="3.5455000000000001"/>
    <n v="8.2627877500000011"/>
    <s v="Regular Air"/>
    <x v="4"/>
    <s v="Consumer"/>
    <x v="2"/>
    <x v="12"/>
    <s v="Small Box"/>
    <d v="2010-04-18T00:00:00"/>
  </r>
  <r>
    <n v="41415"/>
    <x v="586"/>
    <x v="6"/>
    <s v="Low"/>
    <n v="10"/>
    <n v="8.0920000000000005"/>
    <n v="80.92"/>
    <n v="5.83"/>
    <n v="86.75"/>
    <n v="3.5455000000000001"/>
    <n v="2.8690186"/>
    <s v="Regular Air"/>
    <x v="9"/>
    <s v="Small Business"/>
    <x v="2"/>
    <x v="5"/>
    <s v="Wrap Bag"/>
    <d v="2009-11-15T00:00:00"/>
  </r>
  <r>
    <n v="30566"/>
    <x v="1037"/>
    <x v="1"/>
    <s v="Low"/>
    <n v="34"/>
    <n v="6.6308823529411764"/>
    <n v="225.45"/>
    <n v="9.5399999999999991"/>
    <n v="234.98999999999998"/>
    <n v="3.5455000000000001"/>
    <n v="7.99332975"/>
    <s v="Regular Air"/>
    <x v="0"/>
    <s v="Small Business"/>
    <x v="2"/>
    <x v="5"/>
    <s v="Small Box"/>
    <d v="2011-07-03T00:00:00"/>
  </r>
  <r>
    <n v="2050"/>
    <x v="86"/>
    <x v="5"/>
    <s v="Not Specified"/>
    <n v="16"/>
    <n v="2.7787500000000001"/>
    <n v="44.46"/>
    <n v="0.99"/>
    <n v="45.45"/>
    <n v="3.5455000000000001"/>
    <n v="1.5763293000000003"/>
    <s v="Regular Air"/>
    <x v="10"/>
    <s v="Consumer"/>
    <x v="2"/>
    <x v="13"/>
    <s v="Small Box"/>
    <d v="2009-06-03T00:00:00"/>
  </r>
  <r>
    <n v="58688"/>
    <x v="555"/>
    <x v="0"/>
    <s v="Not Specified"/>
    <n v="18"/>
    <n v="11.996111111111112"/>
    <n v="215.93"/>
    <n v="5.81"/>
    <n v="221.74"/>
    <n v="3.5455000000000001"/>
    <n v="7.6557981500000007"/>
    <s v="Regular Air"/>
    <x v="7"/>
    <s v="Small Business"/>
    <x v="2"/>
    <x v="2"/>
    <s v="Small Pack"/>
    <d v="2009-03-31T00:00:00"/>
  </r>
  <r>
    <n v="35360"/>
    <x v="1147"/>
    <x v="11"/>
    <s v="Critical"/>
    <n v="4"/>
    <n v="10.265000000000001"/>
    <n v="41.06"/>
    <n v="6.28"/>
    <n v="47.34"/>
    <n v="3.5455000000000001"/>
    <n v="1.4557823000000001"/>
    <s v="Regular Air"/>
    <x v="4"/>
    <s v="Corporate"/>
    <x v="2"/>
    <x v="6"/>
    <s v="Small Box"/>
    <d v="2011-04-20T00:00:00"/>
  </r>
  <r>
    <n v="7042"/>
    <x v="615"/>
    <x v="3"/>
    <s v="Medium"/>
    <n v="4"/>
    <n v="296.96600000000001"/>
    <n v="1187.864"/>
    <n v="85.63"/>
    <n v="1273.4940000000001"/>
    <n v="4.7610000000000001"/>
    <n v="56.554205040000006"/>
    <s v="Delivery Truck"/>
    <x v="3"/>
    <s v="Home Office"/>
    <x v="0"/>
    <x v="9"/>
    <s v="Jumbo Box"/>
    <d v="2012-01-10T00:00:00"/>
  </r>
  <r>
    <n v="46021"/>
    <x v="1187"/>
    <x v="0"/>
    <s v="High"/>
    <n v="1"/>
    <n v="199.48"/>
    <n v="199.48"/>
    <n v="35.89"/>
    <n v="235.37"/>
    <n v="4.7610000000000001"/>
    <n v="9.4972428000000004"/>
    <s v="Delivery Truck"/>
    <x v="8"/>
    <s v="Small Business"/>
    <x v="0"/>
    <x v="15"/>
    <s v="Jumbo Box"/>
    <d v="2009-03-04T00:00:00"/>
  </r>
  <r>
    <n v="15712"/>
    <x v="1289"/>
    <x v="2"/>
    <s v="High"/>
    <n v="1"/>
    <n v="102.9"/>
    <n v="102.9"/>
    <n v="54.11"/>
    <n v="157.01"/>
    <n v="4.7610000000000001"/>
    <n v="4.8990690000000008"/>
    <s v="Delivery Truck"/>
    <x v="8"/>
    <s v="Corporate"/>
    <x v="0"/>
    <x v="15"/>
    <s v="Jumbo Box"/>
    <d v="2012-12-06T00:00:00"/>
  </r>
  <r>
    <n v="21378"/>
    <x v="1117"/>
    <x v="8"/>
    <s v="Medium"/>
    <n v="34"/>
    <n v="27.56"/>
    <n v="937.04"/>
    <n v="1.49"/>
    <n v="938.53"/>
    <n v="3.5455000000000001"/>
    <n v="33.2227532"/>
    <s v="Regular Air"/>
    <x v="7"/>
    <s v="Corporate"/>
    <x v="2"/>
    <x v="6"/>
    <s v="Small Box"/>
    <d v="2011-08-08T00:00:00"/>
  </r>
  <r>
    <n v="3397"/>
    <x v="39"/>
    <x v="5"/>
    <s v="Medium"/>
    <n v="43"/>
    <n v="18.974186046511626"/>
    <n v="815.89"/>
    <n v="4"/>
    <n v="819.89"/>
    <n v="5.3265000000000002"/>
    <n v="43.458380850000005"/>
    <s v="Regular Air"/>
    <x v="9"/>
    <s v="Consumer"/>
    <x v="1"/>
    <x v="4"/>
    <s v="Small Box"/>
    <d v="2009-06-24T00:00:00"/>
  </r>
  <r>
    <n v="3778"/>
    <x v="858"/>
    <x v="4"/>
    <s v="Critical"/>
    <n v="34"/>
    <n v="7.8849999999999989"/>
    <n v="268.08999999999997"/>
    <n v="2.38"/>
    <n v="270.46999999999997"/>
    <n v="5.3265000000000002"/>
    <n v="14.279813849999998"/>
    <s v="Regular Air"/>
    <x v="4"/>
    <s v="Home Office"/>
    <x v="1"/>
    <x v="4"/>
    <s v="Small Pack"/>
    <d v="2010-05-27T00:00:00"/>
  </r>
  <r>
    <n v="12418"/>
    <x v="81"/>
    <x v="9"/>
    <s v="Not Specified"/>
    <n v="38"/>
    <n v="7.8686842105263155"/>
    <n v="299.01"/>
    <n v="6.5"/>
    <n v="305.51"/>
    <n v="3.5455000000000001"/>
    <n v="10.601399550000002"/>
    <s v="Regular Air"/>
    <x v="3"/>
    <s v="Home Office"/>
    <x v="2"/>
    <x v="10"/>
    <s v="Medium Box"/>
    <d v="2012-02-20T00:00:00"/>
  </r>
  <r>
    <n v="24193"/>
    <x v="1152"/>
    <x v="0"/>
    <s v="Not Specified"/>
    <n v="19"/>
    <n v="75.079605263157902"/>
    <n v="1426.5125"/>
    <n v="0.99"/>
    <n v="1427.5025000000001"/>
    <n v="5.3265000000000002"/>
    <n v="75.983188312500005"/>
    <s v="Regular Air"/>
    <x v="6"/>
    <s v="Small Business"/>
    <x v="1"/>
    <x v="1"/>
    <s v="Wrap Bag"/>
    <d v="2009-03-16T00:00:00"/>
  </r>
  <r>
    <n v="43808"/>
    <x v="1103"/>
    <x v="3"/>
    <s v="Low"/>
    <n v="16"/>
    <n v="6.7956250000000002"/>
    <n v="108.73"/>
    <n v="5.22"/>
    <n v="113.95"/>
    <n v="4.7610000000000001"/>
    <n v="5.1766353000000001"/>
    <s v="Regular Air"/>
    <x v="1"/>
    <s v="Small Business"/>
    <x v="0"/>
    <x v="0"/>
    <s v="Small Box"/>
    <d v="2011-01-13T00:00:00"/>
  </r>
  <r>
    <n v="28451"/>
    <x v="719"/>
    <x v="3"/>
    <s v="Critical"/>
    <n v="21"/>
    <n v="200.05142857142857"/>
    <n v="4201.08"/>
    <n v="11.54"/>
    <n v="4212.62"/>
    <n v="4.7610000000000001"/>
    <n v="200.01341880000001"/>
    <s v="Regular Air"/>
    <x v="1"/>
    <s v="Small Business"/>
    <x v="0"/>
    <x v="0"/>
    <s v="Large Box"/>
    <d v="2009-01-07T00:00:00"/>
  </r>
  <r>
    <n v="43044"/>
    <x v="1178"/>
    <x v="7"/>
    <s v="Medium"/>
    <n v="3"/>
    <n v="6569.0666666666666"/>
    <n v="19707.2"/>
    <n v="24.49"/>
    <n v="19731.690000000002"/>
    <n v="5.3265000000000002"/>
    <n v="1049.7040079999999"/>
    <s v="Regular Air"/>
    <x v="5"/>
    <s v="Home Office"/>
    <x v="1"/>
    <x v="11"/>
    <s v="Large Box"/>
    <d v="2009-10-19T00:00:00"/>
  </r>
  <r>
    <n v="36038"/>
    <x v="1240"/>
    <x v="8"/>
    <s v="High"/>
    <n v="26"/>
    <n v="3.663846153846154"/>
    <n v="95.26"/>
    <n v="5"/>
    <n v="100.26"/>
    <n v="3.5455000000000001"/>
    <n v="3.3774433000000004"/>
    <s v="Regular Air"/>
    <x v="5"/>
    <s v="Home Office"/>
    <x v="2"/>
    <x v="2"/>
    <s v="Wrap Bag"/>
    <d v="2012-08-18T00:00:00"/>
  </r>
  <r>
    <n v="53378"/>
    <x v="1210"/>
    <x v="1"/>
    <s v="Medium"/>
    <n v="50"/>
    <n v="278.69060000000002"/>
    <n v="13934.53"/>
    <n v="11.64"/>
    <n v="13946.17"/>
    <n v="5.3265000000000002"/>
    <n v="742.22274045000017"/>
    <s v="Express Air"/>
    <x v="6"/>
    <s v="Corporate"/>
    <x v="1"/>
    <x v="8"/>
    <s v="Large Box"/>
    <d v="2012-07-14T00:00:00"/>
  </r>
  <r>
    <n v="17956"/>
    <x v="410"/>
    <x v="8"/>
    <s v="Critical"/>
    <n v="17"/>
    <n v="112.62647058823529"/>
    <n v="1914.65"/>
    <n v="8.64"/>
    <n v="1923.2900000000002"/>
    <n v="3.5455000000000001"/>
    <n v="67.88391575"/>
    <s v="Regular Air"/>
    <x v="1"/>
    <s v="Corporate"/>
    <x v="2"/>
    <x v="10"/>
    <s v="Small Box"/>
    <d v="2010-08-06T00:00:00"/>
  </r>
  <r>
    <n v="23264"/>
    <x v="414"/>
    <x v="2"/>
    <s v="Critical"/>
    <n v="27"/>
    <n v="2.9062962962962962"/>
    <n v="78.47"/>
    <n v="0.99"/>
    <n v="79.459999999999994"/>
    <n v="3.5455000000000001"/>
    <n v="2.7821538500000003"/>
    <s v="Regular Air"/>
    <x v="2"/>
    <s v="Corporate"/>
    <x v="2"/>
    <x v="13"/>
    <s v="Small Box"/>
    <d v="2010-12-09T00:00:00"/>
  </r>
  <r>
    <n v="55940"/>
    <x v="1163"/>
    <x v="11"/>
    <s v="Not Specified"/>
    <n v="29"/>
    <n v="100.88896551724139"/>
    <n v="2925.78"/>
    <n v="7.18"/>
    <n v="2932.96"/>
    <n v="5.3265000000000002"/>
    <n v="155.84167170000003"/>
    <s v="Regular Air"/>
    <x v="12"/>
    <s v="Corporate"/>
    <x v="1"/>
    <x v="4"/>
    <s v="Small Box"/>
    <d v="2009-04-30T00:00:00"/>
  </r>
  <r>
    <n v="35300"/>
    <x v="701"/>
    <x v="0"/>
    <s v="Medium"/>
    <n v="10"/>
    <n v="2.8809999999999998"/>
    <n v="28.81"/>
    <n v="0.49"/>
    <n v="29.299999999999997"/>
    <n v="3.5455000000000001"/>
    <n v="1.02145855"/>
    <s v="Regular Air"/>
    <x v="7"/>
    <s v="Corporate"/>
    <x v="2"/>
    <x v="13"/>
    <s v="Small Box"/>
    <d v="2010-03-03T00:00:00"/>
  </r>
  <r>
    <n v="4738"/>
    <x v="1225"/>
    <x v="11"/>
    <s v="High"/>
    <n v="2"/>
    <n v="5.1950000000000003"/>
    <n v="10.39"/>
    <n v="0.7"/>
    <n v="11.09"/>
    <n v="3.5455000000000001"/>
    <n v="0.36837745000000005"/>
    <s v="Regular Air"/>
    <x v="3"/>
    <s v="Home Office"/>
    <x v="2"/>
    <x v="14"/>
    <s v="Wrap Bag"/>
    <d v="2012-04-08T00:00:00"/>
  </r>
  <r>
    <n v="4871"/>
    <x v="906"/>
    <x v="5"/>
    <s v="Critical"/>
    <n v="8"/>
    <n v="96.967500000000001"/>
    <n v="775.74"/>
    <n v="42"/>
    <n v="817.74"/>
    <n v="4.7610000000000001"/>
    <n v="36.932981400000003"/>
    <s v="Delivery Truck"/>
    <x v="6"/>
    <s v="Consumer"/>
    <x v="0"/>
    <x v="3"/>
    <s v="Jumbo Drum"/>
    <d v="2011-06-13T00:00:00"/>
  </r>
  <r>
    <n v="16098"/>
    <x v="150"/>
    <x v="1"/>
    <s v="Low"/>
    <n v="44"/>
    <n v="22.772500000000001"/>
    <n v="1001.99"/>
    <n v="2.99"/>
    <n v="1004.98"/>
    <n v="3.5455000000000001"/>
    <n v="35.525555449999999"/>
    <s v="Regular Air"/>
    <x v="1"/>
    <s v="Home Office"/>
    <x v="2"/>
    <x v="6"/>
    <s v="Small Box"/>
    <d v="2012-07-23T00:00:00"/>
  </r>
  <r>
    <n v="58528"/>
    <x v="1268"/>
    <x v="7"/>
    <s v="Medium"/>
    <n v="41"/>
    <n v="3.8960975609756101"/>
    <n v="159.74"/>
    <n v="2.5"/>
    <n v="162.24"/>
    <n v="3.5455000000000001"/>
    <n v="5.6635817000000008"/>
    <s v="Express Air"/>
    <x v="1"/>
    <s v="Corporate"/>
    <x v="2"/>
    <x v="12"/>
    <s v="Small Box"/>
    <d v="2010-10-28T00:00:00"/>
  </r>
  <r>
    <n v="40643"/>
    <x v="131"/>
    <x v="11"/>
    <s v="Critical"/>
    <n v="23"/>
    <n v="11.249565217391305"/>
    <n v="258.74"/>
    <n v="5.72"/>
    <n v="264.46000000000004"/>
    <n v="3.5455000000000001"/>
    <n v="9.1736267000000016"/>
    <s v="Regular Air"/>
    <x v="4"/>
    <s v="Home Office"/>
    <x v="2"/>
    <x v="12"/>
    <s v="Small Box"/>
    <d v="2011-04-07T00:00:00"/>
  </r>
  <r>
    <n v="37095"/>
    <x v="266"/>
    <x v="0"/>
    <s v="Low"/>
    <n v="3"/>
    <n v="6296"/>
    <n v="18888"/>
    <n v="24.49"/>
    <n v="18912.490000000002"/>
    <n v="5.3265000000000002"/>
    <n v="1006.0693200000001"/>
    <s v="Regular Air"/>
    <x v="5"/>
    <s v="Consumer"/>
    <x v="1"/>
    <x v="11"/>
    <s v="Large Box"/>
    <d v="2009-03-14T00:00:00"/>
  </r>
  <r>
    <n v="3078"/>
    <x v="1000"/>
    <x v="9"/>
    <s v="High"/>
    <n v="1"/>
    <n v="316.61"/>
    <n v="316.61"/>
    <n v="48.8"/>
    <n v="365.41"/>
    <n v="4.7610000000000001"/>
    <n v="15.0738021"/>
    <s v="Delivery Truck"/>
    <x v="9"/>
    <s v="Corporate"/>
    <x v="0"/>
    <x v="3"/>
    <s v="Jumbo Drum"/>
    <d v="2010-02-13T00:00:00"/>
  </r>
  <r>
    <n v="5381"/>
    <x v="978"/>
    <x v="3"/>
    <s v="Low"/>
    <n v="47"/>
    <n v="104.00297872340427"/>
    <n v="4888.1400000000003"/>
    <n v="5.81"/>
    <n v="4893.9500000000007"/>
    <n v="4.7610000000000001"/>
    <n v="232.72434540000003"/>
    <s v="Regular Air"/>
    <x v="1"/>
    <s v="Home Office"/>
    <x v="0"/>
    <x v="0"/>
    <s v="Medium Box"/>
    <d v="2010-02-04T00:00:00"/>
  </r>
  <r>
    <n v="40896"/>
    <x v="1229"/>
    <x v="10"/>
    <s v="Not Specified"/>
    <n v="21"/>
    <n v="7.4157142857142855"/>
    <n v="155.72999999999999"/>
    <n v="1.71"/>
    <n v="157.44"/>
    <n v="3.5455000000000001"/>
    <n v="5.5214071499999999"/>
    <s v="Express Air"/>
    <x v="12"/>
    <s v="Corporate"/>
    <x v="2"/>
    <x v="5"/>
    <s v="Wrap Bag"/>
    <d v="2011-09-03T00:00:00"/>
  </r>
  <r>
    <n v="17313"/>
    <x v="608"/>
    <x v="4"/>
    <s v="High"/>
    <n v="27"/>
    <n v="4.8329629629629629"/>
    <n v="130.49"/>
    <n v="0.88"/>
    <n v="131.37"/>
    <n v="3.5455000000000001"/>
    <n v="4.62652295"/>
    <s v="Express Air"/>
    <x v="0"/>
    <s v="Consumer"/>
    <x v="2"/>
    <x v="5"/>
    <s v="Wrap Bag"/>
    <d v="2009-05-09T00:00:00"/>
  </r>
  <r>
    <n v="37380"/>
    <x v="725"/>
    <x v="11"/>
    <s v="Critical"/>
    <n v="47"/>
    <n v="10.791063829787234"/>
    <n v="507.18"/>
    <n v="4.78"/>
    <n v="511.96"/>
    <n v="3.5455000000000001"/>
    <n v="17.9820669"/>
    <s v="Regular Air"/>
    <x v="0"/>
    <s v="Home Office"/>
    <x v="2"/>
    <x v="5"/>
    <s v="Small Box"/>
    <d v="2011-04-02T00:00:00"/>
  </r>
  <r>
    <n v="45924"/>
    <x v="1056"/>
    <x v="2"/>
    <s v="Low"/>
    <n v="1"/>
    <n v="27.44"/>
    <n v="27.44"/>
    <n v="2.99"/>
    <n v="30.43"/>
    <n v="3.5455000000000001"/>
    <n v="0.97288520000000001"/>
    <s v="Regular Air"/>
    <x v="10"/>
    <s v="Corporate"/>
    <x v="2"/>
    <x v="6"/>
    <s v="Small Box"/>
    <d v="2010-12-26T00:00:00"/>
  </r>
  <r>
    <n v="1412"/>
    <x v="964"/>
    <x v="0"/>
    <s v="Not Specified"/>
    <n v="13"/>
    <n v="4.5407692307692304"/>
    <n v="59.03"/>
    <n v="0.5"/>
    <n v="59.53"/>
    <n v="3.5455000000000001"/>
    <n v="2.09290865"/>
    <s v="Express Air"/>
    <x v="11"/>
    <s v="Consumer"/>
    <x v="2"/>
    <x v="13"/>
    <s v="Small Box"/>
    <d v="2010-03-14T00:00:00"/>
  </r>
  <r>
    <n v="51175"/>
    <x v="1263"/>
    <x v="8"/>
    <s v="High"/>
    <n v="28"/>
    <n v="40.544285714285714"/>
    <n v="1135.24"/>
    <n v="4.5"/>
    <n v="1139.74"/>
    <n v="3.5455000000000001"/>
    <n v="40.249934200000006"/>
    <s v="Regular Air"/>
    <x v="10"/>
    <s v="Consumer"/>
    <x v="2"/>
    <x v="16"/>
    <s v="Small Box"/>
    <d v="2012-08-14T00:00:00"/>
  </r>
  <r>
    <n v="8135"/>
    <x v="1290"/>
    <x v="5"/>
    <s v="Not Specified"/>
    <n v="16"/>
    <n v="48.275750000000002"/>
    <n v="772.41200000000003"/>
    <n v="5"/>
    <n v="777.41200000000003"/>
    <n v="5.3265000000000002"/>
    <n v="41.14252518"/>
    <s v="Regular Air"/>
    <x v="6"/>
    <s v="Consumer"/>
    <x v="1"/>
    <x v="1"/>
    <s v="Small Pack"/>
    <d v="2011-06-27T00:00:00"/>
  </r>
  <r>
    <n v="15491"/>
    <x v="1034"/>
    <x v="3"/>
    <s v="Medium"/>
    <n v="5"/>
    <n v="180.2748"/>
    <n v="901.37400000000002"/>
    <n v="2.5"/>
    <n v="903.87400000000002"/>
    <n v="5.3265000000000002"/>
    <n v="48.011686109999999"/>
    <s v="Regular Air"/>
    <x v="6"/>
    <s v="Small Business"/>
    <x v="1"/>
    <x v="1"/>
    <s v="Small Box"/>
    <d v="2012-01-18T00:00:00"/>
  </r>
  <r>
    <n v="57894"/>
    <x v="57"/>
    <x v="11"/>
    <s v="Low"/>
    <n v="47"/>
    <n v="284.7236170212766"/>
    <n v="13382.01"/>
    <n v="26.53"/>
    <n v="13408.54"/>
    <n v="5.3265000000000002"/>
    <n v="712.7927626500001"/>
    <s v="Delivery Truck"/>
    <x v="4"/>
    <s v="Home Office"/>
    <x v="1"/>
    <x v="11"/>
    <s v="Jumbo Drum"/>
    <d v="2012-04-05T00:00:00"/>
  </r>
  <r>
    <n v="15109"/>
    <x v="520"/>
    <x v="2"/>
    <s v="Not Specified"/>
    <n v="11"/>
    <n v="20.974545454545453"/>
    <n v="230.72"/>
    <n v="5.99"/>
    <n v="236.71"/>
    <n v="5.3265000000000002"/>
    <n v="12.289300800000001"/>
    <s v="Regular Air"/>
    <x v="8"/>
    <s v="Home Office"/>
    <x v="1"/>
    <x v="4"/>
    <s v="Small Box"/>
    <d v="2010-12-17T00:00:00"/>
  </r>
  <r>
    <n v="57698"/>
    <x v="1054"/>
    <x v="3"/>
    <s v="Critical"/>
    <n v="13"/>
    <n v="369.64307692307688"/>
    <n v="4805.3599999999997"/>
    <n v="19.989999999999998"/>
    <n v="4825.3499999999995"/>
    <n v="3.5455000000000001"/>
    <n v="170.37403879999999"/>
    <s v="Regular Air"/>
    <x v="10"/>
    <s v="Home Office"/>
    <x v="2"/>
    <x v="16"/>
    <s v="Small Box"/>
    <d v="2012-01-08T00:00:00"/>
  </r>
  <r>
    <n v="39172"/>
    <x v="582"/>
    <x v="5"/>
    <s v="Low"/>
    <n v="38"/>
    <n v="237.19947368421052"/>
    <n v="9013.58"/>
    <n v="19.989999999999998"/>
    <n v="9033.57"/>
    <n v="3.5455000000000001"/>
    <n v="319.57647889999998"/>
    <s v="Regular Air"/>
    <x v="1"/>
    <s v="Home Office"/>
    <x v="2"/>
    <x v="16"/>
    <s v="Small Box"/>
    <d v="2010-07-02T00:00:00"/>
  </r>
  <r>
    <n v="35137"/>
    <x v="691"/>
    <x v="1"/>
    <s v="High"/>
    <n v="41"/>
    <n v="5.4892682926829268"/>
    <n v="225.06"/>
    <n v="2.99"/>
    <n v="228.05"/>
    <n v="3.5455000000000001"/>
    <n v="7.9795023"/>
    <s v="Express Air"/>
    <x v="8"/>
    <s v="Home Office"/>
    <x v="2"/>
    <x v="6"/>
    <s v="Small Box"/>
    <d v="2010-07-19T00:00:00"/>
  </r>
  <r>
    <n v="15139"/>
    <x v="1041"/>
    <x v="6"/>
    <s v="High"/>
    <n v="17"/>
    <n v="306.11176470588231"/>
    <n v="5203.8999999999996"/>
    <n v="64.73"/>
    <n v="5268.6299999999992"/>
    <n v="4.7610000000000001"/>
    <n v="247.757679"/>
    <s v="Delivery Truck"/>
    <x v="7"/>
    <s v="Corporate"/>
    <x v="0"/>
    <x v="3"/>
    <s v="Jumbo Drum"/>
    <d v="2009-11-21T00:00:00"/>
  </r>
  <r>
    <n v="32580"/>
    <x v="464"/>
    <x v="10"/>
    <s v="High"/>
    <n v="38"/>
    <n v="6.8784210526315785"/>
    <n v="261.38"/>
    <n v="8.74"/>
    <n v="270.12"/>
    <n v="3.5455000000000001"/>
    <n v="9.2672279"/>
    <s v="Regular Air"/>
    <x v="1"/>
    <s v="Corporate"/>
    <x v="2"/>
    <x v="5"/>
    <s v="Small Box"/>
    <d v="2011-09-17T00:00:00"/>
  </r>
  <r>
    <n v="45573"/>
    <x v="595"/>
    <x v="8"/>
    <s v="High"/>
    <n v="5"/>
    <n v="125.52799999999999"/>
    <n v="627.64"/>
    <n v="30"/>
    <n v="657.64"/>
    <n v="4.7610000000000001"/>
    <n v="29.881940399999998"/>
    <s v="Delivery Truck"/>
    <x v="0"/>
    <s v="Small Business"/>
    <x v="0"/>
    <x v="3"/>
    <s v="Jumbo Drum"/>
    <d v="2009-08-14T00:00:00"/>
  </r>
  <r>
    <n v="45571"/>
    <x v="1181"/>
    <x v="10"/>
    <s v="Medium"/>
    <n v="47"/>
    <n v="127.12871276595745"/>
    <n v="5975.0495000000001"/>
    <n v="8.99"/>
    <n v="5984.0394999999999"/>
    <n v="5.3265000000000002"/>
    <n v="318.2610116175"/>
    <s v="Regular Air"/>
    <x v="8"/>
    <s v="Consumer"/>
    <x v="1"/>
    <x v="1"/>
    <s v="Small Box"/>
    <d v="2012-09-25T00:00:00"/>
  </r>
  <r>
    <n v="34112"/>
    <x v="1136"/>
    <x v="10"/>
    <s v="Critical"/>
    <n v="13"/>
    <n v="24.291692307692305"/>
    <n v="315.79199999999997"/>
    <n v="8.59"/>
    <n v="324.38199999999995"/>
    <n v="5.3265000000000002"/>
    <n v="16.820660880000002"/>
    <s v="Regular Air"/>
    <x v="6"/>
    <s v="Small Business"/>
    <x v="1"/>
    <x v="1"/>
    <s v="Medium Box"/>
    <d v="2011-09-03T00:00:00"/>
  </r>
  <r>
    <n v="16837"/>
    <x v="1170"/>
    <x v="3"/>
    <s v="Not Specified"/>
    <n v="4"/>
    <n v="249.25"/>
    <n v="997"/>
    <n v="54.31"/>
    <n v="1051.31"/>
    <n v="4.7610000000000001"/>
    <n v="47.467170000000003"/>
    <s v="Delivery Truck"/>
    <x v="8"/>
    <s v="Consumer"/>
    <x v="0"/>
    <x v="3"/>
    <s v="Jumbo Drum"/>
    <d v="2011-01-22T00:00:00"/>
  </r>
  <r>
    <n v="56644"/>
    <x v="483"/>
    <x v="6"/>
    <s v="Not Specified"/>
    <n v="36"/>
    <n v="2.2802777777777781"/>
    <n v="82.09"/>
    <n v="1"/>
    <n v="83.09"/>
    <n v="3.5455000000000001"/>
    <n v="2.9105009499999999"/>
    <s v="Regular Air"/>
    <x v="6"/>
    <s v="Home Office"/>
    <x v="2"/>
    <x v="2"/>
    <s v="Wrap Bag"/>
    <d v="2012-11-30T00:00:00"/>
  </r>
  <r>
    <n v="44646"/>
    <x v="1050"/>
    <x v="3"/>
    <s v="Low"/>
    <n v="47"/>
    <n v="270.72234042553191"/>
    <n v="12723.95"/>
    <n v="35"/>
    <n v="12758.95"/>
    <n v="3.5455000000000001"/>
    <n v="451.12764725"/>
    <s v="Regular Air"/>
    <x v="6"/>
    <s v="Home Office"/>
    <x v="2"/>
    <x v="10"/>
    <s v="Large Box"/>
    <d v="2012-01-08T00:00:00"/>
  </r>
  <r>
    <n v="47301"/>
    <x v="1291"/>
    <x v="1"/>
    <s v="Low"/>
    <n v="6"/>
    <n v="76.784999999999997"/>
    <n v="460.71"/>
    <n v="35"/>
    <n v="495.71"/>
    <n v="3.5455000000000001"/>
    <n v="16.33447305"/>
    <s v="Regular Air"/>
    <x v="1"/>
    <s v="Consumer"/>
    <x v="2"/>
    <x v="10"/>
    <s v="Large Box"/>
    <d v="2011-07-22T00:00:00"/>
  </r>
  <r>
    <n v="12871"/>
    <x v="415"/>
    <x v="7"/>
    <s v="Not Specified"/>
    <n v="46"/>
    <n v="9.9839130434782604"/>
    <n v="459.26"/>
    <n v="4.68"/>
    <n v="463.94"/>
    <n v="3.5455000000000001"/>
    <n v="16.283063300000002"/>
    <s v="Regular Air"/>
    <x v="6"/>
    <s v="Small Business"/>
    <x v="2"/>
    <x v="7"/>
    <s v="Small Pack"/>
    <d v="2011-10-06T00:00:00"/>
  </r>
  <r>
    <n v="10464"/>
    <x v="1140"/>
    <x v="8"/>
    <s v="Critical"/>
    <n v="23"/>
    <n v="5.2926086956521745"/>
    <n v="121.73"/>
    <n v="6.07"/>
    <n v="127.80000000000001"/>
    <n v="3.5455000000000001"/>
    <n v="4.3159371499999999"/>
    <s v="Regular Air"/>
    <x v="5"/>
    <s v="Consumer"/>
    <x v="2"/>
    <x v="5"/>
    <s v="Small Box"/>
    <d v="2009-08-11T00:00:00"/>
  </r>
  <r>
    <n v="10466"/>
    <x v="647"/>
    <x v="2"/>
    <s v="High"/>
    <n v="27"/>
    <n v="4.2540740740740741"/>
    <n v="114.86"/>
    <n v="0.94"/>
    <n v="115.8"/>
    <n v="3.5455000000000001"/>
    <n v="4.0723612999999999"/>
    <s v="Regular Air"/>
    <x v="3"/>
    <s v="Corporate"/>
    <x v="2"/>
    <x v="2"/>
    <s v="Wrap Bag"/>
    <d v="2012-12-26T00:00:00"/>
  </r>
  <r>
    <n v="26976"/>
    <x v="160"/>
    <x v="4"/>
    <s v="Not Specified"/>
    <n v="28"/>
    <n v="50.614642857142861"/>
    <n v="1417.21"/>
    <n v="18.45"/>
    <n v="1435.66"/>
    <n v="4.7610000000000001"/>
    <n v="67.473368100000002"/>
    <s v="Regular Air"/>
    <x v="3"/>
    <s v="Home Office"/>
    <x v="0"/>
    <x v="0"/>
    <s v="Medium Box"/>
    <d v="2011-05-22T00:00:00"/>
  </r>
  <r>
    <n v="39140"/>
    <x v="1014"/>
    <x v="10"/>
    <s v="Low"/>
    <n v="26"/>
    <n v="87.265769230769223"/>
    <n v="2268.91"/>
    <n v="55.81"/>
    <n v="2324.7199999999998"/>
    <n v="4.7610000000000001"/>
    <n v="108.02280509999999"/>
    <s v="Delivery Truck"/>
    <x v="5"/>
    <s v="Consumer"/>
    <x v="0"/>
    <x v="15"/>
    <s v="Jumbo Box"/>
    <d v="2010-10-02T00:00:00"/>
  </r>
  <r>
    <n v="24358"/>
    <x v="512"/>
    <x v="4"/>
    <s v="Critical"/>
    <n v="27"/>
    <n v="271.60925925925926"/>
    <n v="7333.45"/>
    <n v="35"/>
    <n v="7368.45"/>
    <n v="3.5455000000000001"/>
    <n v="260.00746975000004"/>
    <s v="Regular Air"/>
    <x v="8"/>
    <s v="Small Business"/>
    <x v="2"/>
    <x v="10"/>
    <s v="Large Box"/>
    <d v="2009-05-16T00:00:00"/>
  </r>
  <r>
    <n v="3331"/>
    <x v="1075"/>
    <x v="4"/>
    <s v="High"/>
    <n v="31"/>
    <n v="4.9445161290322579"/>
    <n v="153.28"/>
    <n v="0.5"/>
    <n v="153.78"/>
    <n v="3.5455000000000001"/>
    <n v="5.4345424000000007"/>
    <s v="Regular Air"/>
    <x v="6"/>
    <s v="Corporate"/>
    <x v="2"/>
    <x v="13"/>
    <s v="Small Box"/>
    <d v="2010-05-21T00:00:00"/>
  </r>
  <r>
    <n v="2208"/>
    <x v="1279"/>
    <x v="11"/>
    <s v="Not Specified"/>
    <n v="7"/>
    <n v="11.722857142857142"/>
    <n v="82.06"/>
    <n v="7.19"/>
    <n v="89.25"/>
    <n v="3.5455000000000001"/>
    <n v="2.9094373"/>
    <s v="Regular Air"/>
    <x v="9"/>
    <s v="Home Office"/>
    <x v="2"/>
    <x v="6"/>
    <s v="Small Box"/>
    <d v="2011-05-02T00:00:00"/>
  </r>
  <r>
    <n v="5986"/>
    <x v="425"/>
    <x v="11"/>
    <s v="High"/>
    <n v="41"/>
    <n v="5.0058536585365854"/>
    <n v="205.24"/>
    <n v="4.93"/>
    <n v="210.17000000000002"/>
    <n v="5.3265000000000002"/>
    <n v="10.932108600000001"/>
    <s v="Regular Air"/>
    <x v="1"/>
    <s v="Small Business"/>
    <x v="1"/>
    <x v="4"/>
    <s v="Small Pack"/>
    <d v="2012-04-22T00:00:00"/>
  </r>
  <r>
    <n v="8450"/>
    <x v="181"/>
    <x v="11"/>
    <s v="Not Specified"/>
    <n v="22"/>
    <n v="1.8813636363636363"/>
    <n v="41.39"/>
    <n v="1.49"/>
    <n v="42.88"/>
    <n v="3.5455000000000001"/>
    <n v="1.4674824499999999"/>
    <s v="Regular Air"/>
    <x v="6"/>
    <s v="Home Office"/>
    <x v="2"/>
    <x v="6"/>
    <s v="Small Box"/>
    <d v="2012-04-14T00:00:00"/>
  </r>
  <r>
    <n v="42754"/>
    <x v="232"/>
    <x v="8"/>
    <s v="Critical"/>
    <n v="31"/>
    <n v="11.02290322580645"/>
    <n v="341.71"/>
    <n v="5.14"/>
    <n v="346.84999999999997"/>
    <n v="3.5455000000000001"/>
    <n v="12.11532805"/>
    <s v="Regular Air"/>
    <x v="7"/>
    <s v="Corporate"/>
    <x v="2"/>
    <x v="6"/>
    <s v="Small Box"/>
    <d v="2010-08-25T00:00:00"/>
  </r>
  <r>
    <n v="41059"/>
    <x v="629"/>
    <x v="10"/>
    <s v="Medium"/>
    <n v="21"/>
    <n v="6.1361904761904764"/>
    <n v="128.86000000000001"/>
    <n v="1.2"/>
    <n v="130.06"/>
    <n v="3.5455000000000001"/>
    <n v="4.5687313000000005"/>
    <s v="Express Air"/>
    <x v="1"/>
    <s v="Corporate"/>
    <x v="2"/>
    <x v="2"/>
    <s v="Wrap Bag"/>
    <d v="2010-09-16T00:00:00"/>
  </r>
  <r>
    <n v="33666"/>
    <x v="166"/>
    <x v="1"/>
    <s v="Not Specified"/>
    <n v="17"/>
    <n v="223.60411764705881"/>
    <n v="3801.27"/>
    <n v="69"/>
    <n v="3870.27"/>
    <n v="4.7610000000000001"/>
    <n v="180.97846470000002"/>
    <s v="Regular Air"/>
    <x v="4"/>
    <s v="Home Office"/>
    <x v="0"/>
    <x v="9"/>
    <s v="Large Box"/>
    <d v="2012-07-18T00:00:00"/>
  </r>
  <r>
    <n v="50656"/>
    <x v="611"/>
    <x v="7"/>
    <s v="Critical"/>
    <n v="39"/>
    <n v="12.460769230769232"/>
    <n v="485.97"/>
    <n v="5.16"/>
    <n v="491.13000000000005"/>
    <n v="4.7610000000000001"/>
    <n v="23.137031700000001"/>
    <s v="Regular Air"/>
    <x v="0"/>
    <s v="Consumer"/>
    <x v="0"/>
    <x v="0"/>
    <s v="Small Box"/>
    <d v="2009-10-25T00:00:00"/>
  </r>
  <r>
    <n v="11137"/>
    <x v="1153"/>
    <x v="6"/>
    <s v="High"/>
    <n v="48"/>
    <n v="108.10124999999999"/>
    <n v="5188.8599999999997"/>
    <n v="8.64"/>
    <n v="5197.5"/>
    <n v="3.5455000000000001"/>
    <n v="183.97103129999999"/>
    <s v="Regular Air"/>
    <x v="2"/>
    <s v="Small Business"/>
    <x v="2"/>
    <x v="10"/>
    <s v="Small Box"/>
    <d v="2012-11-30T00:00:00"/>
  </r>
  <r>
    <n v="37891"/>
    <x v="60"/>
    <x v="7"/>
    <s v="High"/>
    <n v="33"/>
    <n v="156.1820909090909"/>
    <n v="5154.009"/>
    <n v="13.99"/>
    <n v="5167.9989999999998"/>
    <n v="5.3265000000000002"/>
    <n v="274.52828938500005"/>
    <s v="Regular Air"/>
    <x v="1"/>
    <s v="Small Business"/>
    <x v="1"/>
    <x v="1"/>
    <s v="Medium Box"/>
    <d v="2011-10-22T00:00:00"/>
  </r>
  <r>
    <n v="46884"/>
    <x v="730"/>
    <x v="3"/>
    <s v="Medium"/>
    <n v="3"/>
    <n v="112.4465"/>
    <n v="337.33949999999999"/>
    <n v="2.5"/>
    <n v="339.83949999999999"/>
    <n v="5.3265000000000002"/>
    <n v="17.968388467499999"/>
    <s v="Regular Air"/>
    <x v="6"/>
    <s v="Corporate"/>
    <x v="1"/>
    <x v="1"/>
    <s v="Small Box"/>
    <d v="2009-01-19T00:00:00"/>
  </r>
  <r>
    <n v="5445"/>
    <x v="219"/>
    <x v="1"/>
    <s v="Low"/>
    <n v="9"/>
    <n v="5.1644444444444444"/>
    <n v="46.48"/>
    <n v="1.93"/>
    <n v="48.41"/>
    <n v="3.5455000000000001"/>
    <n v="1.6479484"/>
    <s v="Regular Air"/>
    <x v="1"/>
    <s v="Home Office"/>
    <x v="2"/>
    <x v="2"/>
    <s v="Wrap Bag"/>
    <d v="2010-08-01T00:00:00"/>
  </r>
  <r>
    <n v="53025"/>
    <x v="1277"/>
    <x v="0"/>
    <s v="Critical"/>
    <n v="32"/>
    <n v="6.1115624999999998"/>
    <n v="195.57"/>
    <n v="7.5"/>
    <n v="203.07"/>
    <n v="3.5455000000000001"/>
    <n v="6.9339343499999995"/>
    <s v="Regular Air"/>
    <x v="9"/>
    <s v="Consumer"/>
    <x v="2"/>
    <x v="5"/>
    <s v="Small Box"/>
    <d v="2010-03-18T00:00:00"/>
  </r>
  <r>
    <n v="49472"/>
    <x v="286"/>
    <x v="1"/>
    <s v="Low"/>
    <n v="15"/>
    <n v="9.609333333333332"/>
    <n v="144.13999999999999"/>
    <n v="1.99"/>
    <n v="146.13"/>
    <n v="5.3265000000000002"/>
    <n v="7.6776171"/>
    <s v="Regular Air"/>
    <x v="9"/>
    <s v="Small Business"/>
    <x v="1"/>
    <x v="4"/>
    <s v="Small Pack"/>
    <d v="2010-07-21T00:00:00"/>
  </r>
  <r>
    <n v="35841"/>
    <x v="224"/>
    <x v="4"/>
    <s v="Medium"/>
    <n v="23"/>
    <n v="10.017826086956521"/>
    <n v="230.41"/>
    <n v="1.39"/>
    <n v="231.79999999999998"/>
    <n v="3.5455000000000001"/>
    <n v="8.1691865500000009"/>
    <s v="Regular Air"/>
    <x v="4"/>
    <s v="Small Business"/>
    <x v="2"/>
    <x v="12"/>
    <s v="Small Box"/>
    <d v="2011-05-09T00:00:00"/>
  </r>
  <r>
    <n v="21890"/>
    <x v="380"/>
    <x v="3"/>
    <s v="Not Specified"/>
    <n v="44"/>
    <n v="11.261363636363637"/>
    <n v="495.5"/>
    <n v="6.97"/>
    <n v="502.47"/>
    <n v="3.5455000000000001"/>
    <n v="17.567952500000001"/>
    <s v="Regular Air"/>
    <x v="3"/>
    <s v="Small Business"/>
    <x v="2"/>
    <x v="12"/>
    <s v="Small Box"/>
    <d v="2011-01-26T00:00:00"/>
  </r>
  <r>
    <n v="21383"/>
    <x v="1096"/>
    <x v="3"/>
    <s v="Low"/>
    <n v="31"/>
    <n v="518.28548387096771"/>
    <n v="16066.85"/>
    <n v="24.49"/>
    <n v="16091.34"/>
    <n v="5.3265000000000002"/>
    <n v="855.80076525000015"/>
    <s v="Regular Air"/>
    <x v="2"/>
    <s v="Consumer"/>
    <x v="1"/>
    <x v="11"/>
    <s v="Large Box"/>
    <d v="2009-02-04T00:00:00"/>
  </r>
  <r>
    <n v="43044"/>
    <x v="1178"/>
    <x v="7"/>
    <s v="Medium"/>
    <n v="23"/>
    <n v="4.5"/>
    <n v="103.5"/>
    <n v="5.41"/>
    <n v="108.91"/>
    <n v="3.5455000000000001"/>
    <n v="3.6695924999999998"/>
    <s v="Regular Air"/>
    <x v="5"/>
    <s v="Home Office"/>
    <x v="2"/>
    <x v="6"/>
    <s v="Small Box"/>
    <d v="2009-10-19T00:00:00"/>
  </r>
  <r>
    <n v="56387"/>
    <x v="160"/>
    <x v="4"/>
    <s v="Medium"/>
    <n v="9"/>
    <n v="7.4955555555555549"/>
    <n v="67.459999999999994"/>
    <n v="10.050000000000001"/>
    <n v="77.509999999999991"/>
    <n v="3.5455000000000001"/>
    <n v="2.3917942999999999"/>
    <s v="Regular Air"/>
    <x v="6"/>
    <s v="Small Business"/>
    <x v="2"/>
    <x v="5"/>
    <s v="Small Box"/>
    <d v="2011-05-22T00:00:00"/>
  </r>
  <r>
    <n v="3650"/>
    <x v="395"/>
    <x v="4"/>
    <s v="Not Specified"/>
    <n v="36"/>
    <n v="3.8874999999999997"/>
    <n v="139.94999999999999"/>
    <n v="5.47"/>
    <n v="145.41999999999999"/>
    <n v="3.5455000000000001"/>
    <n v="4.9619272499999996"/>
    <s v="Express Air"/>
    <x v="6"/>
    <s v="Home Office"/>
    <x v="2"/>
    <x v="6"/>
    <s v="Small Box"/>
    <d v="2012-05-29T00:00:00"/>
  </r>
  <r>
    <n v="45959"/>
    <x v="574"/>
    <x v="2"/>
    <s v="Medium"/>
    <n v="35"/>
    <n v="52.060857142857145"/>
    <n v="1822.13"/>
    <n v="19.989999999999998"/>
    <n v="1842.1200000000001"/>
    <n v="5.3265000000000002"/>
    <n v="97.055754450000009"/>
    <s v="Regular Air"/>
    <x v="6"/>
    <s v="Corporate"/>
    <x v="1"/>
    <x v="4"/>
    <s v="Small Box"/>
    <d v="2009-12-08T00:00:00"/>
  </r>
  <r>
    <n v="33763"/>
    <x v="1068"/>
    <x v="10"/>
    <s v="Not Specified"/>
    <n v="23"/>
    <n v="469.19043478260863"/>
    <n v="10791.38"/>
    <n v="24.49"/>
    <n v="10815.869999999999"/>
    <n v="5.3265000000000002"/>
    <n v="574.80285570000001"/>
    <s v="Regular Air"/>
    <x v="7"/>
    <s v="Corporate"/>
    <x v="1"/>
    <x v="8"/>
    <s v="Large Box"/>
    <d v="2010-09-25T00:00:00"/>
  </r>
  <r>
    <n v="48034"/>
    <x v="279"/>
    <x v="1"/>
    <s v="Not Specified"/>
    <n v="12"/>
    <n v="195.042"/>
    <n v="2340.5039999999999"/>
    <n v="59.24"/>
    <n v="2399.7439999999997"/>
    <n v="4.7610000000000001"/>
    <n v="111.43139544"/>
    <s v="Delivery Truck"/>
    <x v="1"/>
    <s v="Home Office"/>
    <x v="0"/>
    <x v="9"/>
    <s v="Jumbo Box"/>
    <d v="2009-07-14T00:00:00"/>
  </r>
  <r>
    <n v="23170"/>
    <x v="386"/>
    <x v="4"/>
    <s v="Not Specified"/>
    <n v="20"/>
    <n v="212.64450000000002"/>
    <n v="4252.8900000000003"/>
    <n v="18.059999999999999"/>
    <n v="4270.9500000000007"/>
    <n v="4.7610000000000001"/>
    <n v="202.48009290000002"/>
    <s v="Express Air"/>
    <x v="5"/>
    <s v="Consumer"/>
    <x v="0"/>
    <x v="3"/>
    <s v="Large Box"/>
    <d v="2009-05-23T00:00:00"/>
  </r>
  <r>
    <n v="34434"/>
    <x v="163"/>
    <x v="4"/>
    <s v="Not Specified"/>
    <n v="16"/>
    <n v="2.0218750000000001"/>
    <n v="32.35"/>
    <n v="4.79"/>
    <n v="37.14"/>
    <n v="3.5455000000000001"/>
    <n v="1.1469692500000002"/>
    <s v="Regular Air"/>
    <x v="0"/>
    <s v="Small Business"/>
    <x v="2"/>
    <x v="6"/>
    <s v="Small Box"/>
    <d v="2011-05-10T00:00:00"/>
  </r>
  <r>
    <n v="21063"/>
    <x v="1292"/>
    <x v="11"/>
    <s v="Low"/>
    <n v="49"/>
    <n v="7.694285714285714"/>
    <n v="377.02"/>
    <n v="2.35"/>
    <n v="379.37"/>
    <n v="3.5455000000000001"/>
    <n v="13.367244100000001"/>
    <s v="Regular Air"/>
    <x v="8"/>
    <s v="Consumer"/>
    <x v="2"/>
    <x v="2"/>
    <s v="Wrap Bag"/>
    <d v="2011-04-19T00:00:00"/>
  </r>
  <r>
    <n v="26976"/>
    <x v="160"/>
    <x v="4"/>
    <s v="Not Specified"/>
    <n v="44"/>
    <n v="16.585227272727273"/>
    <n v="729.75"/>
    <n v="1.39"/>
    <n v="731.14"/>
    <n v="3.5455000000000001"/>
    <n v="25.87328625"/>
    <s v="Regular Air"/>
    <x v="3"/>
    <s v="Home Office"/>
    <x v="2"/>
    <x v="12"/>
    <s v="Small Box"/>
    <d v="2011-05-21T00:00:00"/>
  </r>
  <r>
    <n v="21538"/>
    <x v="379"/>
    <x v="1"/>
    <s v="Medium"/>
    <n v="31"/>
    <n v="2.8167741935483868"/>
    <n v="87.32"/>
    <n v="0.96"/>
    <n v="88.279999999999987"/>
    <n v="3.5455000000000001"/>
    <n v="3.0959306"/>
    <s v="Regular Air"/>
    <x v="9"/>
    <s v="Small Business"/>
    <x v="2"/>
    <x v="2"/>
    <s v="Wrap Bag"/>
    <d v="2009-07-29T00:00:00"/>
  </r>
  <r>
    <n v="32001"/>
    <x v="449"/>
    <x v="7"/>
    <s v="Low"/>
    <n v="22"/>
    <n v="22.492727272727272"/>
    <n v="494.84"/>
    <n v="3.63"/>
    <n v="498.46999999999997"/>
    <n v="4.7610000000000001"/>
    <n v="23.559332399999999"/>
    <s v="Regular Air"/>
    <x v="4"/>
    <s v="Small Business"/>
    <x v="0"/>
    <x v="0"/>
    <s v="Small Pack"/>
    <d v="2011-11-02T00:00:00"/>
  </r>
  <r>
    <n v="38789"/>
    <x v="307"/>
    <x v="6"/>
    <s v="High"/>
    <n v="4"/>
    <n v="28.7925"/>
    <n v="115.17"/>
    <n v="15.68"/>
    <n v="130.85"/>
    <n v="4.7610000000000001"/>
    <n v="5.4832437000000001"/>
    <s v="Delivery Truck"/>
    <x v="4"/>
    <s v="Small Business"/>
    <x v="0"/>
    <x v="0"/>
    <s v="Jumbo Drum"/>
    <d v="2010-11-15T00:00:00"/>
  </r>
  <r>
    <n v="31170"/>
    <x v="278"/>
    <x v="3"/>
    <s v="Medium"/>
    <n v="32"/>
    <n v="10.0178125"/>
    <n v="320.57"/>
    <n v="1.99"/>
    <n v="322.56"/>
    <n v="5.3265000000000002"/>
    <n v="17.075161050000002"/>
    <s v="Regular Air"/>
    <x v="6"/>
    <s v="Corporate"/>
    <x v="1"/>
    <x v="4"/>
    <s v="Small Pack"/>
    <d v="2012-01-29T00:00:00"/>
  </r>
  <r>
    <n v="35046"/>
    <x v="448"/>
    <x v="1"/>
    <s v="Medium"/>
    <n v="21"/>
    <n v="7.2314285714285722"/>
    <n v="151.86000000000001"/>
    <n v="6.05"/>
    <n v="157.91000000000003"/>
    <n v="3.5455000000000001"/>
    <n v="5.384196300000001"/>
    <s v="Express Air"/>
    <x v="5"/>
    <s v="Corporate"/>
    <x v="2"/>
    <x v="6"/>
    <s v="Small Box"/>
    <d v="2010-07-24T00:00:00"/>
  </r>
  <r>
    <n v="9954"/>
    <x v="1293"/>
    <x v="5"/>
    <s v="Not Specified"/>
    <n v="39"/>
    <n v="5.2205128205128206"/>
    <n v="203.6"/>
    <n v="7.44"/>
    <n v="211.04"/>
    <n v="3.5455000000000001"/>
    <n v="7.2186379999999994"/>
    <s v="Regular Air"/>
    <x v="8"/>
    <s v="Corporate"/>
    <x v="2"/>
    <x v="5"/>
    <s v="Small Box"/>
    <d v="2009-06-21T00:00:00"/>
  </r>
  <r>
    <n v="41345"/>
    <x v="1119"/>
    <x v="9"/>
    <s v="Medium"/>
    <n v="36"/>
    <n v="1.8447222222222222"/>
    <n v="66.41"/>
    <n v="0.79"/>
    <n v="67.2"/>
    <n v="3.5455000000000001"/>
    <n v="2.3545665499999999"/>
    <s v="Regular Air"/>
    <x v="1"/>
    <s v="Home Office"/>
    <x v="2"/>
    <x v="14"/>
    <s v="Wrap Bag"/>
    <d v="2012-02-02T00:00:00"/>
  </r>
  <r>
    <n v="3300"/>
    <x v="267"/>
    <x v="1"/>
    <s v="Low"/>
    <n v="6"/>
    <n v="15.336666666666666"/>
    <n v="92.02"/>
    <n v="4"/>
    <n v="96.02"/>
    <n v="5.3265000000000002"/>
    <n v="4.9014452999999998"/>
    <s v="Regular Air"/>
    <x v="3"/>
    <s v="Home Office"/>
    <x v="1"/>
    <x v="4"/>
    <s v="Small Box"/>
    <d v="2011-07-19T00:00:00"/>
  </r>
  <r>
    <n v="5408"/>
    <x v="756"/>
    <x v="1"/>
    <s v="Low"/>
    <n v="11"/>
    <n v="217.47545454545454"/>
    <n v="2392.23"/>
    <n v="21.21"/>
    <n v="2413.44"/>
    <n v="4.7610000000000001"/>
    <n v="113.89407030000001"/>
    <s v="Regular Air"/>
    <x v="3"/>
    <s v="Small Business"/>
    <x v="0"/>
    <x v="0"/>
    <s v="Large Box"/>
    <d v="2012-07-29T00:00:00"/>
  </r>
  <r>
    <n v="57922"/>
    <x v="1038"/>
    <x v="9"/>
    <s v="Critical"/>
    <n v="50"/>
    <n v="6.8651999999999997"/>
    <n v="343.26"/>
    <n v="8.3699999999999992"/>
    <n v="351.63"/>
    <n v="3.5455000000000001"/>
    <n v="12.170283300000001"/>
    <s v="Regular Air"/>
    <x v="8"/>
    <s v="Corporate"/>
    <x v="2"/>
    <x v="7"/>
    <s v="Small Pack"/>
    <d v="2011-02-08T00:00:00"/>
  </r>
  <r>
    <n v="46656"/>
    <x v="1023"/>
    <x v="1"/>
    <s v="High"/>
    <n v="27"/>
    <n v="23.581481481481482"/>
    <n v="636.70000000000005"/>
    <n v="12.98"/>
    <n v="649.68000000000006"/>
    <n v="3.5455000000000001"/>
    <n v="22.574198500000001"/>
    <s v="Regular Air"/>
    <x v="8"/>
    <s v="Corporate"/>
    <x v="2"/>
    <x v="6"/>
    <s v="Small Box"/>
    <d v="2009-07-17T00:00:00"/>
  </r>
  <r>
    <n v="3589"/>
    <x v="693"/>
    <x v="4"/>
    <s v="High"/>
    <n v="23"/>
    <n v="3.1708695652173917"/>
    <n v="72.930000000000007"/>
    <n v="0.49"/>
    <n v="73.42"/>
    <n v="3.5455000000000001"/>
    <n v="2.5857331500000003"/>
    <s v="Regular Air"/>
    <x v="9"/>
    <s v="Home Office"/>
    <x v="2"/>
    <x v="13"/>
    <s v="Small Box"/>
    <d v="2009-05-27T00:00:00"/>
  </r>
  <r>
    <n v="7105"/>
    <x v="821"/>
    <x v="5"/>
    <s v="Low"/>
    <n v="17"/>
    <n v="4.5405882352941171"/>
    <n v="77.19"/>
    <n v="6.89"/>
    <n v="84.08"/>
    <n v="3.5455000000000001"/>
    <n v="2.73677145"/>
    <s v="Regular Air"/>
    <x v="6"/>
    <s v="Corporate"/>
    <x v="2"/>
    <x v="16"/>
    <s v="Small Box"/>
    <d v="2010-06-28T00:00:00"/>
  </r>
  <r>
    <n v="31616"/>
    <x v="389"/>
    <x v="8"/>
    <s v="Critical"/>
    <n v="45"/>
    <n v="4.0599999999999996"/>
    <n v="182.7"/>
    <n v="5.41"/>
    <n v="188.10999999999999"/>
    <n v="3.5455000000000001"/>
    <n v="6.4776284999999998"/>
    <s v="Regular Air"/>
    <x v="4"/>
    <s v="Consumer"/>
    <x v="2"/>
    <x v="6"/>
    <s v="Small Box"/>
    <d v="2010-08-29T00:00:00"/>
  </r>
  <r>
    <n v="16194"/>
    <x v="949"/>
    <x v="7"/>
    <s v="Not Specified"/>
    <n v="24"/>
    <n v="101.47972916666667"/>
    <n v="2435.5135"/>
    <n v="4.2"/>
    <n v="2439.7134999999998"/>
    <n v="5.3265000000000002"/>
    <n v="129.72762657750002"/>
    <s v="Regular Air"/>
    <x v="9"/>
    <s v="Small Business"/>
    <x v="1"/>
    <x v="1"/>
    <s v="Small Box"/>
    <d v="2010-10-09T00:00:00"/>
  </r>
  <r>
    <n v="24069"/>
    <x v="286"/>
    <x v="1"/>
    <s v="Low"/>
    <n v="21"/>
    <n v="380.05714285714282"/>
    <n v="7981.2"/>
    <n v="85.63"/>
    <n v="8066.83"/>
    <n v="4.7610000000000001"/>
    <n v="379.98493199999996"/>
    <s v="Delivery Truck"/>
    <x v="4"/>
    <s v="Home Office"/>
    <x v="0"/>
    <x v="9"/>
    <s v="Jumbo Box"/>
    <d v="2010-07-23T00:00:00"/>
  </r>
  <r>
    <n v="56995"/>
    <x v="742"/>
    <x v="7"/>
    <s v="Medium"/>
    <n v="27"/>
    <n v="5.8359259259259257"/>
    <n v="157.57"/>
    <n v="5.01"/>
    <n v="162.57999999999998"/>
    <n v="3.5455000000000001"/>
    <n v="5.5866443500000003"/>
    <s v="Express Air"/>
    <x v="1"/>
    <s v="Corporate"/>
    <x v="2"/>
    <x v="6"/>
    <s v="Small Box"/>
    <d v="2009-10-17T00:00:00"/>
  </r>
  <r>
    <n v="29090"/>
    <x v="651"/>
    <x v="3"/>
    <s v="Medium"/>
    <n v="24"/>
    <n v="4.1291666666666664"/>
    <n v="99.1"/>
    <n v="0.99"/>
    <n v="100.08999999999999"/>
    <n v="3.5455000000000001"/>
    <n v="3.5135904999999998"/>
    <s v="Regular Air"/>
    <x v="3"/>
    <s v="Consumer"/>
    <x v="2"/>
    <x v="13"/>
    <s v="Small Box"/>
    <d v="2012-01-17T00:00:00"/>
  </r>
  <r>
    <n v="56006"/>
    <x v="1155"/>
    <x v="7"/>
    <s v="Critical"/>
    <n v="20"/>
    <n v="71.454399999999993"/>
    <n v="1429.088"/>
    <n v="1.25"/>
    <n v="1430.338"/>
    <n v="5.3265000000000002"/>
    <n v="76.120372320000001"/>
    <s v="Regular Air"/>
    <x v="0"/>
    <s v="Small Business"/>
    <x v="1"/>
    <x v="1"/>
    <s v="Small Pack"/>
    <d v="2011-10-03T00:00:00"/>
  </r>
  <r>
    <n v="51842"/>
    <x v="676"/>
    <x v="6"/>
    <s v="Low"/>
    <n v="4"/>
    <n v="107.7775"/>
    <n v="431.11"/>
    <n v="35"/>
    <n v="466.11"/>
    <n v="3.5455000000000001"/>
    <n v="15.285005050000002"/>
    <s v="Regular Air"/>
    <x v="5"/>
    <s v="Corporate"/>
    <x v="2"/>
    <x v="10"/>
    <s v="Large Box"/>
    <d v="2011-12-02T00:00:00"/>
  </r>
  <r>
    <n v="54467"/>
    <x v="603"/>
    <x v="7"/>
    <s v="Low"/>
    <n v="37"/>
    <n v="11.801891891891893"/>
    <n v="436.67"/>
    <n v="5.72"/>
    <n v="442.39000000000004"/>
    <n v="3.5455000000000001"/>
    <n v="15.48213485"/>
    <s v="Regular Air"/>
    <x v="0"/>
    <s v="Small Business"/>
    <x v="2"/>
    <x v="12"/>
    <s v="Small Box"/>
    <d v="2010-10-20T00:00:00"/>
  </r>
  <r>
    <n v="53190"/>
    <x v="481"/>
    <x v="10"/>
    <s v="Medium"/>
    <n v="9"/>
    <n v="53.006"/>
    <n v="477.05399999999997"/>
    <n v="3.99"/>
    <n v="481.04399999999998"/>
    <n v="5.3265000000000002"/>
    <n v="25.410281310000002"/>
    <s v="Regular Air"/>
    <x v="0"/>
    <s v="Home Office"/>
    <x v="1"/>
    <x v="1"/>
    <s v="Small Box"/>
    <d v="2009-09-25T00:00:00"/>
  </r>
  <r>
    <n v="30853"/>
    <x v="433"/>
    <x v="1"/>
    <s v="Medium"/>
    <n v="16"/>
    <n v="2.5950000000000002"/>
    <n v="41.52"/>
    <n v="7.09"/>
    <n v="48.61"/>
    <n v="3.5455000000000001"/>
    <n v="1.4720916000000002"/>
    <s v="Regular Air"/>
    <x v="8"/>
    <s v="Small Business"/>
    <x v="2"/>
    <x v="5"/>
    <s v="Wrap Bag"/>
    <d v="2011-07-30T00:00:00"/>
  </r>
  <r>
    <n v="31238"/>
    <x v="600"/>
    <x v="8"/>
    <s v="Medium"/>
    <n v="21"/>
    <n v="357.71571428571428"/>
    <n v="7512.03"/>
    <n v="19.989999999999998"/>
    <n v="7532.0199999999995"/>
    <n v="3.5455000000000001"/>
    <n v="266.33902365"/>
    <s v="Express Air"/>
    <x v="1"/>
    <s v="Corporate"/>
    <x v="2"/>
    <x v="16"/>
    <s v="Small Box"/>
    <d v="2010-08-24T00:00:00"/>
  </r>
  <r>
    <n v="20263"/>
    <x v="461"/>
    <x v="6"/>
    <s v="Medium"/>
    <n v="33"/>
    <n v="16.774621212121211"/>
    <n v="553.5625"/>
    <n v="1.25"/>
    <n v="554.8125"/>
    <n v="5.3265000000000002"/>
    <n v="29.485506562499999"/>
    <s v="Regular Air"/>
    <x v="2"/>
    <s v="Small Business"/>
    <x v="1"/>
    <x v="1"/>
    <s v="Small Pack"/>
    <d v="2009-11-16T00:00:00"/>
  </r>
  <r>
    <n v="22695"/>
    <x v="1065"/>
    <x v="1"/>
    <s v="Low"/>
    <n v="44"/>
    <n v="10.102727272727272"/>
    <n v="444.52"/>
    <n v="2.06"/>
    <n v="446.58"/>
    <n v="3.5455000000000001"/>
    <n v="15.760456599999999"/>
    <s v="Regular Air"/>
    <x v="7"/>
    <s v="Consumer"/>
    <x v="2"/>
    <x v="5"/>
    <s v="Wrap Bag"/>
    <d v="2009-07-08T00:00:00"/>
  </r>
  <r>
    <n v="1604"/>
    <x v="286"/>
    <x v="1"/>
    <s v="Low"/>
    <n v="47"/>
    <n v="13.251489361702129"/>
    <n v="622.82000000000005"/>
    <n v="4.9800000000000004"/>
    <n v="627.80000000000007"/>
    <n v="4.7610000000000001"/>
    <n v="29.652460200000004"/>
    <s v="Regular Air"/>
    <x v="6"/>
    <s v="Consumer"/>
    <x v="0"/>
    <x v="0"/>
    <s v="Small Pack"/>
    <d v="2010-07-16T00:00:00"/>
  </r>
  <r>
    <n v="14274"/>
    <x v="692"/>
    <x v="3"/>
    <s v="Not Specified"/>
    <n v="23"/>
    <n v="159.74260869565217"/>
    <n v="3674.08"/>
    <n v="30"/>
    <n v="3704.08"/>
    <n v="4.7610000000000001"/>
    <n v="174.9229488"/>
    <s v="Delivery Truck"/>
    <x v="6"/>
    <s v="Consumer"/>
    <x v="0"/>
    <x v="3"/>
    <s v="Jumbo Drum"/>
    <d v="2009-01-08T00:00:00"/>
  </r>
  <r>
    <n v="19205"/>
    <x v="951"/>
    <x v="1"/>
    <s v="Medium"/>
    <n v="47"/>
    <n v="27.475531914893615"/>
    <n v="1291.3499999999999"/>
    <n v="5.86"/>
    <n v="1297.2099999999998"/>
    <n v="3.5455000000000001"/>
    <n v="45.784814249999997"/>
    <s v="Regular Air"/>
    <x v="1"/>
    <s v="Small Business"/>
    <x v="2"/>
    <x v="5"/>
    <s v="Small Box"/>
    <d v="2010-07-27T00:00:00"/>
  </r>
  <r>
    <n v="55431"/>
    <x v="583"/>
    <x v="5"/>
    <s v="Not Specified"/>
    <n v="39"/>
    <n v="1.5882051282051282"/>
    <n v="61.94"/>
    <n v="1.29"/>
    <n v="63.23"/>
    <n v="3.5455000000000001"/>
    <n v="2.1960826999999998"/>
    <s v="Regular Air"/>
    <x v="0"/>
    <s v="Corporate"/>
    <x v="2"/>
    <x v="2"/>
    <s v="Wrap Bag"/>
    <d v="2012-06-09T00:00:00"/>
  </r>
  <r>
    <n v="28324"/>
    <x v="1117"/>
    <x v="8"/>
    <s v="High"/>
    <n v="48"/>
    <n v="8.0414583333333329"/>
    <n v="385.99"/>
    <n v="3.5"/>
    <n v="389.49"/>
    <n v="3.5455000000000001"/>
    <n v="13.685275450000001"/>
    <s v="Regular Air"/>
    <x v="1"/>
    <s v="Small Business"/>
    <x v="2"/>
    <x v="16"/>
    <s v="Small Box"/>
    <d v="2011-08-09T00:00:00"/>
  </r>
  <r>
    <n v="16518"/>
    <x v="1052"/>
    <x v="10"/>
    <s v="Critical"/>
    <n v="4"/>
    <n v="20.072500000000002"/>
    <n v="80.290000000000006"/>
    <n v="5.21"/>
    <n v="85.5"/>
    <n v="3.5455000000000001"/>
    <n v="2.8466819500000002"/>
    <s v="Regular Air"/>
    <x v="5"/>
    <s v="Corporate"/>
    <x v="2"/>
    <x v="5"/>
    <s v="Small Box"/>
    <d v="2012-09-30T00:00:00"/>
  </r>
  <r>
    <n v="37349"/>
    <x v="1294"/>
    <x v="9"/>
    <s v="Critical"/>
    <n v="8"/>
    <n v="78.966250000000002"/>
    <n v="631.73"/>
    <n v="19.989999999999998"/>
    <n v="651.72"/>
    <n v="4.7610000000000001"/>
    <n v="30.076665299999998"/>
    <s v="Express Air"/>
    <x v="1"/>
    <s v="Corporate"/>
    <x v="0"/>
    <x v="0"/>
    <s v="Small Box"/>
    <d v="2010-02-17T00:00:00"/>
  </r>
  <r>
    <n v="4935"/>
    <x v="962"/>
    <x v="4"/>
    <s v="Not Specified"/>
    <n v="30"/>
    <n v="3.5546666666666669"/>
    <n v="106.64"/>
    <n v="1.32"/>
    <n v="107.96"/>
    <n v="3.5455000000000001"/>
    <n v="3.7809212000000003"/>
    <s v="Regular Air"/>
    <x v="1"/>
    <s v="Corporate"/>
    <x v="2"/>
    <x v="7"/>
    <s v="Wrap Bag"/>
    <d v="2010-05-27T00:00:00"/>
  </r>
  <r>
    <n v="6885"/>
    <x v="727"/>
    <x v="5"/>
    <s v="Low"/>
    <n v="4"/>
    <n v="120.3175"/>
    <n v="481.27"/>
    <n v="30"/>
    <n v="511.27"/>
    <n v="4.7610000000000001"/>
    <n v="22.913264699999999"/>
    <s v="Delivery Truck"/>
    <x v="9"/>
    <s v="Corporate"/>
    <x v="0"/>
    <x v="3"/>
    <s v="Jumbo Drum"/>
    <d v="2012-06-21T00:00:00"/>
  </r>
  <r>
    <n v="59297"/>
    <x v="1209"/>
    <x v="2"/>
    <s v="Medium"/>
    <n v="13"/>
    <n v="121.72846153846154"/>
    <n v="1582.47"/>
    <n v="56.14"/>
    <n v="1638.6100000000001"/>
    <n v="5.3265000000000002"/>
    <n v="84.290264550000018"/>
    <s v="Delivery Truck"/>
    <x v="5"/>
    <s v="Consumer"/>
    <x v="1"/>
    <x v="11"/>
    <s v="Jumbo Box"/>
    <d v="2009-12-11T00:00:00"/>
  </r>
  <r>
    <n v="58343"/>
    <x v="746"/>
    <x v="3"/>
    <s v="Not Specified"/>
    <n v="39"/>
    <n v="3.1248717948717948"/>
    <n v="121.87"/>
    <n v="1.35"/>
    <n v="123.22"/>
    <n v="3.5455000000000001"/>
    <n v="4.3209008500000001"/>
    <s v="Regular Air"/>
    <x v="4"/>
    <s v="Corporate"/>
    <x v="2"/>
    <x v="14"/>
    <s v="Wrap Bag"/>
    <d v="2009-01-11T00:00:00"/>
  </r>
  <r>
    <n v="20480"/>
    <x v="759"/>
    <x v="3"/>
    <s v="Medium"/>
    <n v="4"/>
    <n v="260.65750000000003"/>
    <n v="1042.6300000000001"/>
    <n v="60.2"/>
    <n v="1102.8300000000002"/>
    <n v="4.7610000000000001"/>
    <n v="49.639614300000005"/>
    <s v="Delivery Truck"/>
    <x v="1"/>
    <s v="Corporate"/>
    <x v="0"/>
    <x v="15"/>
    <s v="Jumbo Box"/>
    <d v="2009-01-31T00:00:00"/>
  </r>
  <r>
    <n v="20961"/>
    <x v="795"/>
    <x v="3"/>
    <s v="Not Specified"/>
    <n v="34"/>
    <n v="194.35058823529411"/>
    <n v="6607.92"/>
    <n v="24.49"/>
    <n v="6632.41"/>
    <n v="5.3265000000000002"/>
    <n v="351.97085879999997"/>
    <s v="Regular Air"/>
    <x v="0"/>
    <s v="Corporate"/>
    <x v="1"/>
    <x v="8"/>
    <s v="Large Box"/>
    <d v="2010-01-16T00:00:00"/>
  </r>
  <r>
    <n v="16160"/>
    <x v="128"/>
    <x v="1"/>
    <s v="Critical"/>
    <n v="50"/>
    <n v="10.2972"/>
    <n v="514.86"/>
    <n v="4.5"/>
    <n v="519.36"/>
    <n v="3.5455000000000001"/>
    <n v="18.254361299999999"/>
    <s v="Regular Air"/>
    <x v="1"/>
    <s v="Home Office"/>
    <x v="2"/>
    <x v="16"/>
    <s v="Small Box"/>
    <d v="2011-07-24T00:00:00"/>
  </r>
  <r>
    <n v="42887"/>
    <x v="866"/>
    <x v="5"/>
    <s v="Medium"/>
    <n v="11"/>
    <n v="21.34181818181818"/>
    <n v="234.76"/>
    <n v="8.99"/>
    <n v="243.75"/>
    <n v="3.5455000000000001"/>
    <n v="8.3234157999999994"/>
    <s v="Regular Air"/>
    <x v="8"/>
    <s v="Consumer"/>
    <x v="2"/>
    <x v="2"/>
    <s v="Small Pack"/>
    <d v="2012-06-12T00:00:00"/>
  </r>
  <r>
    <n v="49927"/>
    <x v="756"/>
    <x v="1"/>
    <s v="Not Specified"/>
    <n v="28"/>
    <n v="7.1257142857142863"/>
    <n v="199.52"/>
    <n v="4"/>
    <n v="203.52"/>
    <n v="4.7610000000000001"/>
    <n v="9.4991472000000012"/>
    <s v="Regular Air"/>
    <x v="8"/>
    <s v="Home Office"/>
    <x v="0"/>
    <x v="0"/>
    <s v="Wrap Bag"/>
    <d v="2012-07-22T00:00:00"/>
  </r>
  <r>
    <n v="57217"/>
    <x v="1170"/>
    <x v="3"/>
    <s v="Medium"/>
    <n v="35"/>
    <n v="12.064285714285715"/>
    <n v="422.25"/>
    <n v="7.95"/>
    <n v="430.2"/>
    <n v="3.5455000000000001"/>
    <n v="14.970873750000001"/>
    <s v="Regular Air"/>
    <x v="4"/>
    <s v="Consumer"/>
    <x v="2"/>
    <x v="2"/>
    <s v="Small Pack"/>
    <d v="2011-01-23T00:00:00"/>
  </r>
  <r>
    <n v="6309"/>
    <x v="688"/>
    <x v="5"/>
    <s v="Medium"/>
    <n v="10"/>
    <n v="2.9790000000000001"/>
    <n v="29.79"/>
    <n v="0.99"/>
    <n v="30.779999999999998"/>
    <n v="3.5455000000000001"/>
    <n v="1.0562044500000001"/>
    <s v="Regular Air"/>
    <x v="0"/>
    <s v="Corporate"/>
    <x v="2"/>
    <x v="13"/>
    <s v="Small Box"/>
    <d v="2010-06-10T00:00:00"/>
  </r>
  <r>
    <n v="22147"/>
    <x v="79"/>
    <x v="3"/>
    <s v="Low"/>
    <n v="37"/>
    <n v="22.490270270270269"/>
    <n v="832.14"/>
    <n v="8.99"/>
    <n v="841.13"/>
    <n v="4.7610000000000001"/>
    <n v="39.618185400000002"/>
    <s v="Regular Air"/>
    <x v="6"/>
    <s v="Corporate"/>
    <x v="0"/>
    <x v="0"/>
    <s v="Small Pack"/>
    <d v="2009-01-20T00:00:00"/>
  </r>
  <r>
    <n v="3141"/>
    <x v="6"/>
    <x v="6"/>
    <s v="Critical"/>
    <n v="30"/>
    <n v="17.832000000000001"/>
    <n v="534.96"/>
    <n v="3.17"/>
    <n v="538.13"/>
    <n v="5.3265000000000002"/>
    <n v="28.494644400000002"/>
    <s v="Regular Air"/>
    <x v="4"/>
    <s v="Home Office"/>
    <x v="1"/>
    <x v="4"/>
    <s v="Small Pack"/>
    <d v="2011-11-11T00:00:00"/>
  </r>
  <r>
    <n v="33634"/>
    <x v="116"/>
    <x v="8"/>
    <s v="Not Specified"/>
    <n v="40"/>
    <n v="6.7834999999999992"/>
    <n v="271.33999999999997"/>
    <n v="7.86"/>
    <n v="279.2"/>
    <n v="3.5455000000000001"/>
    <n v="9.6203596999999998"/>
    <s v="Regular Air"/>
    <x v="5"/>
    <s v="Small Business"/>
    <x v="2"/>
    <x v="5"/>
    <s v="Small Box"/>
    <d v="2010-09-02T00:00:00"/>
  </r>
  <r>
    <n v="11648"/>
    <x v="288"/>
    <x v="11"/>
    <s v="Low"/>
    <n v="33"/>
    <n v="17.288181818181819"/>
    <n v="570.51"/>
    <n v="7.04"/>
    <n v="577.54999999999995"/>
    <n v="3.5455000000000001"/>
    <n v="20.227432050000001"/>
    <s v="Regular Air"/>
    <x v="5"/>
    <s v="Corporate"/>
    <x v="2"/>
    <x v="10"/>
    <s v="Small Box"/>
    <d v="2011-04-09T00:00:00"/>
  </r>
  <r>
    <n v="29510"/>
    <x v="1292"/>
    <x v="11"/>
    <s v="Critical"/>
    <n v="22"/>
    <n v="278.36090909090905"/>
    <n v="6123.94"/>
    <n v="41.91"/>
    <n v="6165.8499999999995"/>
    <n v="4.7610000000000001"/>
    <n v="291.56078339999999"/>
    <s v="Delivery Truck"/>
    <x v="2"/>
    <s v="Home Office"/>
    <x v="0"/>
    <x v="15"/>
    <s v="Jumbo Box"/>
    <d v="2011-04-17T00:00:00"/>
  </r>
  <r>
    <n v="10305"/>
    <x v="262"/>
    <x v="1"/>
    <s v="Low"/>
    <n v="12"/>
    <n v="5.4908333333333337"/>
    <n v="65.89"/>
    <n v="2.0299999999999998"/>
    <n v="67.92"/>
    <n v="4.7610000000000001"/>
    <n v="3.1370228999999998"/>
    <s v="Regular Air"/>
    <x v="3"/>
    <s v="Home Office"/>
    <x v="0"/>
    <x v="0"/>
    <s v="Wrap Bag"/>
    <d v="2009-07-12T00:00:00"/>
  </r>
  <r>
    <n v="41760"/>
    <x v="278"/>
    <x v="3"/>
    <s v="Low"/>
    <n v="7"/>
    <n v="97.960071428571425"/>
    <n v="685.72050000000002"/>
    <n v="2.5"/>
    <n v="688.22050000000002"/>
    <n v="5.3265000000000002"/>
    <n v="36.524902432499999"/>
    <s v="Regular Air"/>
    <x v="5"/>
    <s v="Small Business"/>
    <x v="1"/>
    <x v="1"/>
    <s v="Small Box"/>
    <d v="2012-02-01T00:00:00"/>
  </r>
  <r>
    <n v="293"/>
    <x v="486"/>
    <x v="7"/>
    <s v="High"/>
    <n v="27"/>
    <n v="9.0581481481481472"/>
    <n v="244.57"/>
    <n v="2.99"/>
    <n v="247.56"/>
    <n v="3.5455000000000001"/>
    <n v="8.6712293499999991"/>
    <s v="Regular Air"/>
    <x v="11"/>
    <s v="Consumer"/>
    <x v="2"/>
    <x v="6"/>
    <s v="Small Box"/>
    <d v="2012-10-03T00:00:00"/>
  </r>
  <r>
    <n v="52645"/>
    <x v="495"/>
    <x v="0"/>
    <s v="Low"/>
    <n v="10"/>
    <n v="69.301999999999992"/>
    <n v="693.02"/>
    <n v="3.5"/>
    <n v="696.52"/>
    <n v="3.5455000000000001"/>
    <n v="24.571024099999999"/>
    <s v="Regular Air"/>
    <x v="1"/>
    <s v="Corporate"/>
    <x v="2"/>
    <x v="16"/>
    <s v="Small Box"/>
    <d v="2012-03-16T00:00:00"/>
  </r>
  <r>
    <n v="17799"/>
    <x v="710"/>
    <x v="10"/>
    <s v="Medium"/>
    <n v="8"/>
    <n v="18.688749999999999"/>
    <n v="149.51"/>
    <n v="12.39"/>
    <n v="161.89999999999998"/>
    <n v="4.7610000000000001"/>
    <n v="7.1181710999999996"/>
    <s v="Regular Air"/>
    <x v="3"/>
    <s v="Consumer"/>
    <x v="0"/>
    <x v="0"/>
    <s v="Large Box"/>
    <d v="2012-09-22T00:00:00"/>
  </r>
  <r>
    <n v="14978"/>
    <x v="849"/>
    <x v="4"/>
    <s v="Critical"/>
    <n v="14"/>
    <n v="13.937142857142858"/>
    <n v="195.12"/>
    <n v="4.51"/>
    <n v="199.63"/>
    <n v="3.5455000000000001"/>
    <n v="6.9179795999999998"/>
    <s v="Regular Air"/>
    <x v="6"/>
    <s v="Corporate"/>
    <x v="2"/>
    <x v="10"/>
    <s v="Small Box"/>
    <d v="2010-05-28T00:00:00"/>
  </r>
  <r>
    <n v="55875"/>
    <x v="230"/>
    <x v="6"/>
    <s v="Critical"/>
    <n v="50"/>
    <n v="8.2772000000000006"/>
    <n v="413.86"/>
    <n v="4"/>
    <n v="417.86"/>
    <n v="4.7610000000000001"/>
    <n v="19.703874600000002"/>
    <s v="Regular Air"/>
    <x v="2"/>
    <s v="Small Business"/>
    <x v="0"/>
    <x v="0"/>
    <s v="Wrap Bag"/>
    <d v="2009-11-28T00:00:00"/>
  </r>
  <r>
    <n v="54371"/>
    <x v="616"/>
    <x v="9"/>
    <s v="Not Specified"/>
    <n v="7"/>
    <n v="16.947142857142858"/>
    <n v="118.63"/>
    <n v="5.08"/>
    <n v="123.71"/>
    <n v="3.5455000000000001"/>
    <n v="4.2060266500000001"/>
    <s v="Regular Air"/>
    <x v="8"/>
    <s v="Corporate"/>
    <x v="2"/>
    <x v="6"/>
    <s v="Small Box"/>
    <d v="2012-02-17T00:00:00"/>
  </r>
  <r>
    <n v="50470"/>
    <x v="809"/>
    <x v="8"/>
    <s v="Low"/>
    <n v="38"/>
    <n v="21.785"/>
    <n v="827.83"/>
    <n v="8.99"/>
    <n v="836.82"/>
    <n v="3.5455000000000001"/>
    <n v="29.350712650000002"/>
    <s v="Regular Air"/>
    <x v="5"/>
    <s v="Small Business"/>
    <x v="2"/>
    <x v="2"/>
    <s v="Small Pack"/>
    <d v="2010-08-28T00:00:00"/>
  </r>
  <r>
    <n v="10692"/>
    <x v="191"/>
    <x v="1"/>
    <s v="Low"/>
    <n v="8"/>
    <n v="164.22637499999999"/>
    <n v="1313.8109999999999"/>
    <n v="8.99"/>
    <n v="1322.8009999999999"/>
    <n v="5.3265000000000002"/>
    <n v="69.980142915000002"/>
    <s v="Regular Air"/>
    <x v="0"/>
    <s v="Corporate"/>
    <x v="1"/>
    <x v="1"/>
    <s v="Small Box"/>
    <d v="2009-07-26T00:00:00"/>
  </r>
  <r>
    <n v="57447"/>
    <x v="487"/>
    <x v="1"/>
    <s v="Not Specified"/>
    <n v="8"/>
    <n v="32.263750000000002"/>
    <n v="258.11"/>
    <n v="6.5"/>
    <n v="264.61"/>
    <n v="5.3265000000000002"/>
    <n v="13.748229150000002"/>
    <s v="Regular Air"/>
    <x v="1"/>
    <s v="Corporate"/>
    <x v="1"/>
    <x v="4"/>
    <s v="Small Box"/>
    <d v="2011-07-07T00:00:00"/>
  </r>
  <r>
    <n v="51044"/>
    <x v="1034"/>
    <x v="3"/>
    <s v="Low"/>
    <n v="17"/>
    <n v="9.17"/>
    <n v="155.88999999999999"/>
    <n v="1.39"/>
    <n v="157.27999999999997"/>
    <n v="3.5455000000000001"/>
    <n v="5.5270799500000001"/>
    <s v="Regular Air"/>
    <x v="8"/>
    <s v="Consumer"/>
    <x v="2"/>
    <x v="12"/>
    <s v="Small Box"/>
    <d v="2012-01-18T00:00:00"/>
  </r>
  <r>
    <n v="55526"/>
    <x v="297"/>
    <x v="1"/>
    <s v="High"/>
    <n v="23"/>
    <n v="19.355217391304347"/>
    <n v="445.17"/>
    <n v="9.0299999999999994"/>
    <n v="454.2"/>
    <n v="3.5455000000000001"/>
    <n v="15.783502350000001"/>
    <s v="Regular Air"/>
    <x v="1"/>
    <s v="Corporate"/>
    <x v="2"/>
    <x v="5"/>
    <s v="Small Box"/>
    <d v="2012-07-03T00:00:00"/>
  </r>
  <r>
    <n v="25830"/>
    <x v="33"/>
    <x v="4"/>
    <s v="Low"/>
    <n v="5"/>
    <n v="5.0679999999999996"/>
    <n v="25.34"/>
    <n v="6.89"/>
    <n v="32.229999999999997"/>
    <n v="3.5455000000000001"/>
    <n v="0.89842970000000011"/>
    <s v="Regular Air"/>
    <x v="0"/>
    <s v="Consumer"/>
    <x v="2"/>
    <x v="16"/>
    <s v="Small Box"/>
    <d v="2010-05-06T00:00:00"/>
  </r>
  <r>
    <n v="6054"/>
    <x v="694"/>
    <x v="10"/>
    <s v="Low"/>
    <n v="6"/>
    <n v="4.5533333333333337"/>
    <n v="27.32"/>
    <n v="5.33"/>
    <n v="32.65"/>
    <n v="4.7610000000000001"/>
    <n v="1.3007052000000001"/>
    <s v="Express Air"/>
    <x v="3"/>
    <s v="Corporate"/>
    <x v="0"/>
    <x v="0"/>
    <s v="Small Box"/>
    <d v="2011-09-10T00:00:00"/>
  </r>
  <r>
    <n v="46151"/>
    <x v="634"/>
    <x v="6"/>
    <s v="Critical"/>
    <n v="23"/>
    <n v="8.8656521739130429"/>
    <n v="203.91"/>
    <n v="6.19"/>
    <n v="210.1"/>
    <n v="3.5455000000000001"/>
    <n v="7.2296290499999998"/>
    <s v="Regular Air"/>
    <x v="0"/>
    <s v="Corporate"/>
    <x v="2"/>
    <x v="6"/>
    <s v="Small Box"/>
    <d v="2009-11-10T00:00:00"/>
  </r>
  <r>
    <n v="53477"/>
    <x v="140"/>
    <x v="4"/>
    <s v="High"/>
    <n v="36"/>
    <n v="36.518055555555556"/>
    <n v="1314.65"/>
    <n v="5.08"/>
    <n v="1319.73"/>
    <n v="3.5455000000000001"/>
    <n v="46.610915750000004"/>
    <s v="Regular Air"/>
    <x v="8"/>
    <s v="Corporate"/>
    <x v="2"/>
    <x v="5"/>
    <s v="Wrap Bag"/>
    <d v="2012-05-07T00:00:00"/>
  </r>
  <r>
    <n v="44614"/>
    <x v="1274"/>
    <x v="5"/>
    <s v="Low"/>
    <n v="18"/>
    <n v="3.0750000000000002"/>
    <n v="55.35"/>
    <n v="5"/>
    <n v="60.35"/>
    <n v="3.5455000000000001"/>
    <n v="1.96243425"/>
    <s v="Express Air"/>
    <x v="1"/>
    <s v="Corporate"/>
    <x v="2"/>
    <x v="16"/>
    <s v="Small Box"/>
    <d v="2010-06-18T00:00:00"/>
  </r>
  <r>
    <n v="23842"/>
    <x v="740"/>
    <x v="10"/>
    <s v="Low"/>
    <n v="20"/>
    <n v="6.3579999999999997"/>
    <n v="127.16"/>
    <n v="6.92"/>
    <n v="134.07999999999998"/>
    <n v="3.5455000000000001"/>
    <n v="4.5084577999999995"/>
    <s v="Regular Air"/>
    <x v="5"/>
    <s v="Consumer"/>
    <x v="2"/>
    <x v="5"/>
    <s v="Small Box"/>
    <d v="2010-09-24T00:00:00"/>
  </r>
  <r>
    <n v="57091"/>
    <x v="942"/>
    <x v="7"/>
    <s v="Medium"/>
    <n v="6"/>
    <n v="2.4750000000000001"/>
    <n v="14.85"/>
    <n v="1.02"/>
    <n v="15.87"/>
    <n v="3.5455000000000001"/>
    <n v="0.52650675000000002"/>
    <s v="Express Air"/>
    <x v="1"/>
    <s v="Home Office"/>
    <x v="2"/>
    <x v="14"/>
    <s v="Wrap Bag"/>
    <d v="2011-11-01T00:00:00"/>
  </r>
  <r>
    <n v="2657"/>
    <x v="126"/>
    <x v="7"/>
    <s v="High"/>
    <n v="37"/>
    <n v="57.924743243243235"/>
    <n v="2143.2154999999998"/>
    <n v="8.99"/>
    <n v="2152.2054999999996"/>
    <n v="5.3265000000000002"/>
    <n v="114.1583736075"/>
    <s v="Regular Air"/>
    <x v="8"/>
    <s v="Home Office"/>
    <x v="1"/>
    <x v="1"/>
    <s v="Small Box"/>
    <d v="2011-10-17T00:00:00"/>
  </r>
  <r>
    <n v="55747"/>
    <x v="744"/>
    <x v="2"/>
    <s v="High"/>
    <n v="36"/>
    <n v="487.80416666666667"/>
    <n v="17560.95"/>
    <n v="26"/>
    <n v="17586.95"/>
    <n v="4.7610000000000001"/>
    <n v="836.07682950000003"/>
    <s v="Delivery Truck"/>
    <x v="1"/>
    <s v="Small Business"/>
    <x v="0"/>
    <x v="3"/>
    <s v="Jumbo Drum"/>
    <d v="2012-12-03T00:00:00"/>
  </r>
  <r>
    <n v="57029"/>
    <x v="926"/>
    <x v="0"/>
    <s v="Critical"/>
    <n v="4"/>
    <n v="5.8075000000000001"/>
    <n v="23.23"/>
    <n v="6.72"/>
    <n v="29.95"/>
    <n v="3.5455000000000001"/>
    <n v="0.82361964999999993"/>
    <s v="Regular Air"/>
    <x v="4"/>
    <s v="Consumer"/>
    <x v="2"/>
    <x v="5"/>
    <s v="Small Box"/>
    <d v="2011-03-09T00:00:00"/>
  </r>
  <r>
    <n v="43907"/>
    <x v="1031"/>
    <x v="1"/>
    <s v="Critical"/>
    <n v="42"/>
    <n v="33.161190476190477"/>
    <n v="1392.77"/>
    <n v="45.51"/>
    <n v="1438.28"/>
    <n v="4.7610000000000001"/>
    <n v="66.309779699999993"/>
    <s v="Delivery Truck"/>
    <x v="4"/>
    <s v="Corporate"/>
    <x v="0"/>
    <x v="9"/>
    <s v="Jumbo Box"/>
    <d v="2012-07-20T00:00:00"/>
  </r>
  <r>
    <n v="19264"/>
    <x v="1253"/>
    <x v="10"/>
    <s v="High"/>
    <n v="23"/>
    <n v="4.6847826086956523"/>
    <n v="107.75"/>
    <n v="1.52"/>
    <n v="109.27"/>
    <n v="3.5455000000000001"/>
    <n v="3.82027625"/>
    <s v="Regular Air"/>
    <x v="3"/>
    <s v="Consumer"/>
    <x v="2"/>
    <x v="5"/>
    <s v="Wrap Bag"/>
    <d v="2011-09-30T00:00:00"/>
  </r>
  <r>
    <n v="26627"/>
    <x v="1288"/>
    <x v="7"/>
    <s v="Medium"/>
    <n v="25"/>
    <n v="1.5347999999999999"/>
    <n v="38.369999999999997"/>
    <n v="1.29"/>
    <n v="39.659999999999997"/>
    <n v="3.5455000000000001"/>
    <n v="1.3604083499999999"/>
    <s v="Regular Air"/>
    <x v="5"/>
    <s v="Home Office"/>
    <x v="2"/>
    <x v="2"/>
    <s v="Wrap Bag"/>
    <d v="2009-10-30T00:00:00"/>
  </r>
  <r>
    <n v="34151"/>
    <x v="467"/>
    <x v="10"/>
    <s v="Not Specified"/>
    <n v="26"/>
    <n v="157.58248076923078"/>
    <n v="4097.1445000000003"/>
    <n v="8.99"/>
    <n v="4106.1345000000001"/>
    <n v="5.3265000000000002"/>
    <n v="218.23440179250002"/>
    <s v="Regular Air"/>
    <x v="3"/>
    <s v="Corporate"/>
    <x v="1"/>
    <x v="1"/>
    <s v="Small Box"/>
    <d v="2011-09-10T00:00:00"/>
  </r>
  <r>
    <n v="10117"/>
    <x v="722"/>
    <x v="6"/>
    <s v="Medium"/>
    <n v="10"/>
    <n v="458.85500000000002"/>
    <n v="4588.55"/>
    <n v="24.49"/>
    <n v="4613.04"/>
    <n v="5.3265000000000002"/>
    <n v="244.40911575000001"/>
    <s v="Regular Air"/>
    <x v="3"/>
    <s v="Consumer"/>
    <x v="1"/>
    <x v="8"/>
    <s v="Large Box"/>
    <d v="2010-11-18T00:00:00"/>
  </r>
  <r>
    <n v="28772"/>
    <x v="781"/>
    <x v="9"/>
    <s v="High"/>
    <n v="4"/>
    <n v="176.42175"/>
    <n v="705.68700000000001"/>
    <n v="8.99"/>
    <n v="714.67700000000002"/>
    <n v="5.3265000000000002"/>
    <n v="37.588418055000005"/>
    <s v="Express Air"/>
    <x v="6"/>
    <s v="Small Business"/>
    <x v="1"/>
    <x v="1"/>
    <s v="Small Box"/>
    <d v="2009-02-08T00:00:00"/>
  </r>
  <r>
    <n v="32869"/>
    <x v="453"/>
    <x v="0"/>
    <s v="Medium"/>
    <n v="49"/>
    <n v="50.42530612244898"/>
    <n v="2470.84"/>
    <n v="18.45"/>
    <n v="2489.29"/>
    <n v="4.7610000000000001"/>
    <n v="117.63669240000002"/>
    <s v="Regular Air"/>
    <x v="7"/>
    <s v="Corporate"/>
    <x v="0"/>
    <x v="0"/>
    <s v="Medium Box"/>
    <d v="2009-03-28T00:00:00"/>
  </r>
  <r>
    <n v="14435"/>
    <x v="655"/>
    <x v="2"/>
    <s v="Not Specified"/>
    <n v="41"/>
    <n v="91.01439024390244"/>
    <n v="3731.59"/>
    <n v="42"/>
    <n v="3773.59"/>
    <n v="4.7610000000000001"/>
    <n v="177.66099990000004"/>
    <s v="Delivery Truck"/>
    <x v="4"/>
    <s v="Small Business"/>
    <x v="0"/>
    <x v="3"/>
    <s v="Jumbo Drum"/>
    <d v="2012-12-02T00:00:00"/>
  </r>
  <r>
    <n v="59170"/>
    <x v="960"/>
    <x v="9"/>
    <s v="High"/>
    <n v="5"/>
    <n v="1753.5240000000001"/>
    <n v="8767.6200000000008"/>
    <n v="13.99"/>
    <n v="8781.61"/>
    <n v="5.3265000000000002"/>
    <n v="467.00727930000011"/>
    <s v="Regular Air"/>
    <x v="5"/>
    <s v="Consumer"/>
    <x v="1"/>
    <x v="11"/>
    <s v="Medium Box"/>
    <d v="2009-02-19T00:00:00"/>
  </r>
  <r>
    <n v="29411"/>
    <x v="447"/>
    <x v="11"/>
    <s v="High"/>
    <n v="29"/>
    <n v="2.3403448275862071"/>
    <n v="67.87"/>
    <n v="5"/>
    <n v="72.87"/>
    <n v="3.5455000000000001"/>
    <n v="2.4063308500000002"/>
    <s v="Regular Air"/>
    <x v="1"/>
    <s v="Corporate"/>
    <x v="2"/>
    <x v="16"/>
    <s v="Small Box"/>
    <d v="2012-04-07T00:00:00"/>
  </r>
  <r>
    <n v="30626"/>
    <x v="218"/>
    <x v="11"/>
    <s v="Critical"/>
    <n v="23"/>
    <n v="9.6008695652173905"/>
    <n v="220.82"/>
    <n v="1.0900000000000001"/>
    <n v="221.91"/>
    <n v="3.5455000000000001"/>
    <n v="7.8291731000000002"/>
    <s v="Express Air"/>
    <x v="10"/>
    <s v="Corporate"/>
    <x v="2"/>
    <x v="2"/>
    <s v="Wrap Bag"/>
    <d v="2011-04-26T00:00:00"/>
  </r>
  <r>
    <n v="54628"/>
    <x v="1044"/>
    <x v="5"/>
    <s v="High"/>
    <n v="21"/>
    <n v="22.44"/>
    <n v="471.24"/>
    <n v="1.99"/>
    <n v="473.23"/>
    <n v="5.3265000000000002"/>
    <n v="25.100598600000001"/>
    <s v="Regular Air"/>
    <x v="2"/>
    <s v="Home Office"/>
    <x v="1"/>
    <x v="4"/>
    <s v="Small Pack"/>
    <d v="2010-06-06T00:00:00"/>
  </r>
  <r>
    <n v="15714"/>
    <x v="403"/>
    <x v="1"/>
    <s v="High"/>
    <n v="50"/>
    <n v="50.214199999999998"/>
    <n v="2510.71"/>
    <n v="19.989999999999998"/>
    <n v="2530.6999999999998"/>
    <n v="3.5455000000000001"/>
    <n v="89.017223050000013"/>
    <s v="Express Air"/>
    <x v="6"/>
    <s v="Home Office"/>
    <x v="2"/>
    <x v="16"/>
    <s v="Small Box"/>
    <d v="2011-07-07T00:00:00"/>
  </r>
  <r>
    <n v="10754"/>
    <x v="1277"/>
    <x v="0"/>
    <s v="Low"/>
    <n v="7"/>
    <n v="6.862857142857143"/>
    <n v="48.04"/>
    <n v="5.94"/>
    <n v="53.98"/>
    <n v="3.5455000000000001"/>
    <n v="1.7032581999999998"/>
    <s v="Regular Air"/>
    <x v="6"/>
    <s v="Corporate"/>
    <x v="2"/>
    <x v="5"/>
    <s v="Small Box"/>
    <d v="2010-03-19T00:00:00"/>
  </r>
  <r>
    <n v="39300"/>
    <x v="943"/>
    <x v="11"/>
    <s v="High"/>
    <n v="9"/>
    <n v="4.945555555555555"/>
    <n v="44.51"/>
    <n v="6.89"/>
    <n v="51.4"/>
    <n v="3.5455000000000001"/>
    <n v="1.57810205"/>
    <s v="Regular Air"/>
    <x v="9"/>
    <s v="Home Office"/>
    <x v="2"/>
    <x v="16"/>
    <s v="Small Box"/>
    <d v="2012-04-24T00:00:00"/>
  </r>
  <r>
    <n v="54727"/>
    <x v="183"/>
    <x v="2"/>
    <s v="Medium"/>
    <n v="29"/>
    <n v="49.211724137931036"/>
    <n v="1427.14"/>
    <n v="7.23"/>
    <n v="1434.3700000000001"/>
    <n v="3.5455000000000001"/>
    <n v="50.599248700000004"/>
    <s v="Regular Air"/>
    <x v="0"/>
    <s v="Small Business"/>
    <x v="2"/>
    <x v="5"/>
    <s v="Small Box"/>
    <d v="2010-12-14T00:00:00"/>
  </r>
  <r>
    <n v="27717"/>
    <x v="539"/>
    <x v="7"/>
    <s v="Critical"/>
    <n v="19"/>
    <n v="3.9573684210526316"/>
    <n v="75.19"/>
    <n v="7.5"/>
    <n v="82.69"/>
    <n v="3.5455000000000001"/>
    <n v="2.66586145"/>
    <s v="Regular Air"/>
    <x v="8"/>
    <s v="Corporate"/>
    <x v="2"/>
    <x v="13"/>
    <s v="Small Box"/>
    <d v="2011-10-29T00:00:00"/>
  </r>
  <r>
    <n v="59781"/>
    <x v="422"/>
    <x v="2"/>
    <s v="Not Specified"/>
    <n v="24"/>
    <n v="7.2133333333333338"/>
    <n v="173.12"/>
    <n v="11.15"/>
    <n v="184.27"/>
    <n v="3.5455000000000001"/>
    <n v="6.1379695999999999"/>
    <s v="Regular Air"/>
    <x v="0"/>
    <s v="Corporate"/>
    <x v="2"/>
    <x v="5"/>
    <s v="Small Box"/>
    <d v="2012-12-13T00:00:00"/>
  </r>
  <r>
    <n v="50308"/>
    <x v="470"/>
    <x v="7"/>
    <s v="Low"/>
    <n v="19"/>
    <n v="4.5515789473684212"/>
    <n v="86.48"/>
    <n v="0.5"/>
    <n v="86.98"/>
    <n v="3.5455000000000001"/>
    <n v="3.0661484000000003"/>
    <s v="Regular Air"/>
    <x v="4"/>
    <s v="Home Office"/>
    <x v="2"/>
    <x v="13"/>
    <s v="Small Box"/>
    <d v="2012-10-25T00:00:00"/>
  </r>
  <r>
    <n v="29957"/>
    <x v="1120"/>
    <x v="0"/>
    <s v="Critical"/>
    <n v="28"/>
    <n v="91.263214285714284"/>
    <n v="2555.37"/>
    <n v="58.2"/>
    <n v="2613.5699999999997"/>
    <n v="4.7610000000000001"/>
    <n v="121.6611657"/>
    <s v="Delivery Truck"/>
    <x v="8"/>
    <s v="Corporate"/>
    <x v="0"/>
    <x v="3"/>
    <s v="Jumbo Drum"/>
    <d v="2010-03-14T00:00:00"/>
  </r>
  <r>
    <n v="3459"/>
    <x v="379"/>
    <x v="1"/>
    <s v="Not Specified"/>
    <n v="24"/>
    <n v="89.683499999999995"/>
    <n v="2152.404"/>
    <n v="8.99"/>
    <n v="2161.3939999999998"/>
    <n v="5.3265000000000002"/>
    <n v="114.64779906"/>
    <s v="Express Air"/>
    <x v="8"/>
    <s v="Home Office"/>
    <x v="1"/>
    <x v="1"/>
    <s v="Small Box"/>
    <d v="2009-07-29T00:00:00"/>
  </r>
  <r>
    <n v="36099"/>
    <x v="740"/>
    <x v="10"/>
    <s v="Low"/>
    <n v="15"/>
    <n v="61.75333333333333"/>
    <n v="926.3"/>
    <n v="35"/>
    <n v="961.3"/>
    <n v="3.5455000000000001"/>
    <n v="32.841966499999998"/>
    <s v="Regular Air"/>
    <x v="0"/>
    <s v="Home Office"/>
    <x v="2"/>
    <x v="10"/>
    <s v="Large Box"/>
    <d v="2010-09-22T00:00:00"/>
  </r>
  <r>
    <n v="13762"/>
    <x v="821"/>
    <x v="5"/>
    <s v="Medium"/>
    <n v="37"/>
    <n v="2.9116216216216215"/>
    <n v="107.73"/>
    <n v="0.5"/>
    <n v="108.23"/>
    <n v="3.5455000000000001"/>
    <n v="3.8195671500000001"/>
    <s v="Regular Air"/>
    <x v="8"/>
    <s v="Corporate"/>
    <x v="2"/>
    <x v="13"/>
    <s v="Small Box"/>
    <d v="2010-06-23T00:00:00"/>
  </r>
  <r>
    <n v="51360"/>
    <x v="663"/>
    <x v="5"/>
    <s v="Medium"/>
    <n v="12"/>
    <n v="3.8791666666666664"/>
    <n v="46.55"/>
    <n v="0.5"/>
    <n v="47.05"/>
    <n v="3.5455000000000001"/>
    <n v="1.6504302500000001"/>
    <s v="Regular Air"/>
    <x v="6"/>
    <s v="Consumer"/>
    <x v="2"/>
    <x v="13"/>
    <s v="Small Box"/>
    <d v="2011-06-22T00:00:00"/>
  </r>
  <r>
    <n v="20036"/>
    <x v="102"/>
    <x v="2"/>
    <s v="Not Specified"/>
    <n v="44"/>
    <n v="27.440909090909091"/>
    <n v="1207.4000000000001"/>
    <n v="5.89"/>
    <n v="1213.2900000000002"/>
    <n v="5.3265000000000002"/>
    <n v="64.312161000000003"/>
    <s v="Regular Air"/>
    <x v="10"/>
    <s v="Corporate"/>
    <x v="1"/>
    <x v="4"/>
    <s v="Small Box"/>
    <d v="2010-12-07T00:00:00"/>
  </r>
  <r>
    <n v="31520"/>
    <x v="676"/>
    <x v="6"/>
    <s v="High"/>
    <n v="23"/>
    <n v="6.030869565217392"/>
    <n v="138.71"/>
    <n v="5.57"/>
    <n v="144.28"/>
    <n v="4.7610000000000001"/>
    <n v="6.6039831000000007"/>
    <s v="Regular Air"/>
    <x v="6"/>
    <s v="Consumer"/>
    <x v="0"/>
    <x v="0"/>
    <s v="Small Box"/>
    <d v="2011-11-29T00:00:00"/>
  </r>
  <r>
    <n v="8961"/>
    <x v="865"/>
    <x v="5"/>
    <s v="Low"/>
    <n v="48"/>
    <n v="96.768124999999998"/>
    <n v="4644.87"/>
    <n v="60"/>
    <n v="4704.87"/>
    <n v="4.7610000000000001"/>
    <n v="221.14226070000001"/>
    <s v="Delivery Truck"/>
    <x v="5"/>
    <s v="Small Business"/>
    <x v="0"/>
    <x v="9"/>
    <s v="Jumbo Drum"/>
    <d v="2011-07-03T00:00:00"/>
  </r>
  <r>
    <n v="29445"/>
    <x v="770"/>
    <x v="10"/>
    <s v="High"/>
    <n v="28"/>
    <n v="90.405357142857142"/>
    <n v="2531.35"/>
    <n v="28"/>
    <n v="2559.35"/>
    <n v="5.3265000000000002"/>
    <n v="134.83235775"/>
    <s v="Delivery Truck"/>
    <x v="7"/>
    <s v="Consumer"/>
    <x v="1"/>
    <x v="11"/>
    <s v="Jumbo Drum"/>
    <d v="2010-10-01T00:00:00"/>
  </r>
  <r>
    <n v="8353"/>
    <x v="838"/>
    <x v="4"/>
    <s v="Medium"/>
    <n v="34"/>
    <n v="8.4382352941176464"/>
    <n v="286.89999999999998"/>
    <n v="2.38"/>
    <n v="289.27999999999997"/>
    <n v="5.3265000000000002"/>
    <n v="15.2817285"/>
    <s v="Regular Air"/>
    <x v="5"/>
    <s v="Consumer"/>
    <x v="1"/>
    <x v="4"/>
    <s v="Small Pack"/>
    <d v="2009-05-17T00:00:00"/>
  </r>
  <r>
    <n v="53891"/>
    <x v="164"/>
    <x v="3"/>
    <s v="High"/>
    <n v="27"/>
    <n v="169.80481481481479"/>
    <n v="4584.7299999999996"/>
    <n v="19.989999999999998"/>
    <n v="4604.7199999999993"/>
    <n v="5.3265000000000002"/>
    <n v="244.20564345"/>
    <s v="Regular Air"/>
    <x v="10"/>
    <s v="Home Office"/>
    <x v="1"/>
    <x v="4"/>
    <s v="Small Box"/>
    <d v="2009-01-23T00:00:00"/>
  </r>
  <r>
    <n v="420"/>
    <x v="527"/>
    <x v="7"/>
    <s v="Not Specified"/>
    <n v="8"/>
    <n v="5.4112499999999999"/>
    <n v="43.29"/>
    <n v="4.8600000000000003"/>
    <n v="48.15"/>
    <n v="3.5455000000000001"/>
    <n v="1.5348469499999999"/>
    <s v="Regular Air"/>
    <x v="5"/>
    <s v="Small Business"/>
    <x v="2"/>
    <x v="5"/>
    <s v="Small Box"/>
    <d v="2011-10-30T00:00:00"/>
  </r>
  <r>
    <n v="59591"/>
    <x v="999"/>
    <x v="7"/>
    <s v="Not Specified"/>
    <n v="29"/>
    <n v="6.7524137931034485"/>
    <n v="195.82"/>
    <n v="7.07"/>
    <n v="202.89"/>
    <n v="3.5455000000000001"/>
    <n v="6.9427981000000001"/>
    <s v="Regular Air"/>
    <x v="6"/>
    <s v="Home Office"/>
    <x v="2"/>
    <x v="5"/>
    <s v="Small Box"/>
    <d v="2009-10-11T00:00:00"/>
  </r>
  <r>
    <n v="14855"/>
    <x v="272"/>
    <x v="11"/>
    <s v="Not Specified"/>
    <n v="44"/>
    <n v="3.9750000000000001"/>
    <n v="174.9"/>
    <n v="5.47"/>
    <n v="180.37"/>
    <n v="3.5455000000000001"/>
    <n v="6.2010795000000005"/>
    <s v="Express Air"/>
    <x v="8"/>
    <s v="Corporate"/>
    <x v="2"/>
    <x v="6"/>
    <s v="Small Box"/>
    <d v="2010-05-02T00:00:00"/>
  </r>
  <r>
    <n v="34309"/>
    <x v="617"/>
    <x v="10"/>
    <s v="High"/>
    <n v="16"/>
    <n v="4.7356249999999998"/>
    <n v="75.77"/>
    <n v="5.15"/>
    <n v="80.92"/>
    <n v="3.5455000000000001"/>
    <n v="2.6864253499999999"/>
    <s v="Regular Air"/>
    <x v="4"/>
    <s v="Small Business"/>
    <x v="2"/>
    <x v="16"/>
    <s v="Small Box"/>
    <d v="2012-09-08T00:00:00"/>
  </r>
  <r>
    <n v="59556"/>
    <x v="1295"/>
    <x v="2"/>
    <s v="Not Specified"/>
    <n v="27"/>
    <n v="1.6096296296296297"/>
    <n v="43.46"/>
    <n v="0.7"/>
    <n v="44.160000000000004"/>
    <n v="3.5455000000000001"/>
    <n v="1.5408743"/>
    <s v="Regular Air"/>
    <x v="6"/>
    <s v="Home Office"/>
    <x v="2"/>
    <x v="14"/>
    <s v="Wrap Bag"/>
    <d v="2009-12-17T00:00:00"/>
  </r>
  <r>
    <n v="30276"/>
    <x v="1078"/>
    <x v="8"/>
    <s v="Low"/>
    <n v="34"/>
    <n v="225.18541176470589"/>
    <n v="7656.3040000000001"/>
    <n v="54.12"/>
    <n v="7710.424"/>
    <n v="4.7610000000000001"/>
    <n v="364.51663344000002"/>
    <s v="Delivery Truck"/>
    <x v="4"/>
    <s v="Corporate"/>
    <x v="0"/>
    <x v="9"/>
    <s v="Jumbo Box"/>
    <d v="2011-08-30T00:00:00"/>
  </r>
  <r>
    <n v="25442"/>
    <x v="83"/>
    <x v="3"/>
    <s v="High"/>
    <n v="32"/>
    <n v="52.0625"/>
    <n v="1666"/>
    <n v="4.8499999999999996"/>
    <n v="1670.85"/>
    <n v="3.5455000000000001"/>
    <n v="59.06803"/>
    <s v="Regular Air"/>
    <x v="12"/>
    <s v="Home Office"/>
    <x v="2"/>
    <x v="5"/>
    <s v="Small Box"/>
    <d v="2012-01-07T00:00:00"/>
  </r>
  <r>
    <n v="18182"/>
    <x v="934"/>
    <x v="11"/>
    <s v="Medium"/>
    <n v="45"/>
    <n v="102.19399999999999"/>
    <n v="4598.7299999999996"/>
    <n v="19.989999999999998"/>
    <n v="4618.7199999999993"/>
    <n v="5.3265000000000002"/>
    <n v="244.95135345"/>
    <s v="Regular Air"/>
    <x v="1"/>
    <s v="Corporate"/>
    <x v="1"/>
    <x v="4"/>
    <s v="Small Box"/>
    <d v="2011-04-12T00:00:00"/>
  </r>
  <r>
    <n v="36866"/>
    <x v="986"/>
    <x v="0"/>
    <s v="Low"/>
    <n v="32"/>
    <n v="195.18"/>
    <n v="6245.76"/>
    <n v="9.99"/>
    <n v="6255.75"/>
    <n v="3.5455000000000001"/>
    <n v="221.44342080000001"/>
    <s v="Regular Air"/>
    <x v="1"/>
    <s v="Consumer"/>
    <x v="2"/>
    <x v="10"/>
    <s v="Small Box"/>
    <d v="2010-03-26T00:00:00"/>
  </r>
  <r>
    <n v="13476"/>
    <x v="7"/>
    <x v="7"/>
    <s v="Not Specified"/>
    <n v="47"/>
    <n v="4.9210638297872338"/>
    <n v="231.29"/>
    <n v="5.68"/>
    <n v="236.97"/>
    <n v="3.5455000000000001"/>
    <n v="8.2003869500000004"/>
    <s v="Express Air"/>
    <x v="4"/>
    <s v="Home Office"/>
    <x v="2"/>
    <x v="6"/>
    <s v="Small Box"/>
    <d v="2010-10-18T00:00:00"/>
  </r>
  <r>
    <n v="19744"/>
    <x v="900"/>
    <x v="0"/>
    <s v="Medium"/>
    <n v="41"/>
    <n v="11.667804878048781"/>
    <n v="478.38"/>
    <n v="4.9800000000000004"/>
    <n v="483.36"/>
    <n v="3.5455000000000001"/>
    <n v="16.960962899999998"/>
    <s v="Regular Air"/>
    <x v="8"/>
    <s v="Consumer"/>
    <x v="2"/>
    <x v="16"/>
    <s v="Small Box"/>
    <d v="2010-03-16T00:00:00"/>
  </r>
  <r>
    <n v="11878"/>
    <x v="703"/>
    <x v="9"/>
    <s v="Not Specified"/>
    <n v="18"/>
    <n v="5.67"/>
    <n v="102.06"/>
    <n v="0.5"/>
    <n v="102.56"/>
    <n v="3.5455000000000001"/>
    <n v="3.6185373000000003"/>
    <s v="Regular Air"/>
    <x v="1"/>
    <s v="Small Business"/>
    <x v="2"/>
    <x v="13"/>
    <s v="Small Box"/>
    <d v="2010-02-25T00:00:00"/>
  </r>
  <r>
    <n v="2146"/>
    <x v="945"/>
    <x v="10"/>
    <s v="Not Specified"/>
    <n v="44"/>
    <n v="2.5843181818181815"/>
    <n v="113.71"/>
    <n v="0.5"/>
    <n v="114.21"/>
    <n v="3.5455000000000001"/>
    <n v="4.0315880499999999"/>
    <s v="Regular Air"/>
    <x v="1"/>
    <s v="Small Business"/>
    <x v="2"/>
    <x v="13"/>
    <s v="Small Box"/>
    <d v="2012-09-15T00:00:00"/>
  </r>
  <r>
    <n v="29761"/>
    <x v="1169"/>
    <x v="1"/>
    <s v="Medium"/>
    <n v="42"/>
    <n v="25.842857142857145"/>
    <n v="1085.4000000000001"/>
    <n v="5.37"/>
    <n v="1090.77"/>
    <n v="3.5455000000000001"/>
    <n v="38.482857000000003"/>
    <s v="Regular Air"/>
    <x v="5"/>
    <s v="Corporate"/>
    <x v="2"/>
    <x v="16"/>
    <s v="Medium Box"/>
    <d v="2012-07-06T00:00:00"/>
  </r>
  <r>
    <n v="20965"/>
    <x v="614"/>
    <x v="2"/>
    <s v="Critical"/>
    <n v="38"/>
    <n v="60.923947368421054"/>
    <n v="2315.11"/>
    <n v="9.7100000000000009"/>
    <n v="2324.8200000000002"/>
    <n v="3.5455000000000001"/>
    <n v="82.082225050000019"/>
    <s v="Regular Air"/>
    <x v="4"/>
    <s v="Consumer"/>
    <x v="2"/>
    <x v="10"/>
    <s v="Small Box"/>
    <d v="2009-12-23T00:00:00"/>
  </r>
  <r>
    <n v="59139"/>
    <x v="780"/>
    <x v="3"/>
    <s v="Critical"/>
    <n v="12"/>
    <n v="70.792500000000004"/>
    <n v="849.51"/>
    <n v="3.5"/>
    <n v="853.01"/>
    <n v="3.5455000000000001"/>
    <n v="30.119377049999997"/>
    <s v="Regular Air"/>
    <x v="5"/>
    <s v="Home Office"/>
    <x v="2"/>
    <x v="16"/>
    <s v="Small Box"/>
    <d v="2011-01-30T00:00:00"/>
  </r>
  <r>
    <n v="36131"/>
    <x v="975"/>
    <x v="4"/>
    <s v="High"/>
    <n v="43"/>
    <n v="8.2548837209302324"/>
    <n v="354.96"/>
    <n v="1.43"/>
    <n v="356.39"/>
    <n v="3.5455000000000001"/>
    <n v="12.585106799999998"/>
    <s v="Regular Air"/>
    <x v="6"/>
    <s v="Home Office"/>
    <x v="2"/>
    <x v="5"/>
    <s v="Wrap Bag"/>
    <d v="2009-05-19T00:00:00"/>
  </r>
  <r>
    <n v="45347"/>
    <x v="770"/>
    <x v="10"/>
    <s v="Medium"/>
    <n v="10"/>
    <n v="870.40800000000002"/>
    <n v="8704.08"/>
    <n v="44.55"/>
    <n v="8748.6299999999992"/>
    <n v="4.7610000000000001"/>
    <n v="414.40124880000002"/>
    <s v="Delivery Truck"/>
    <x v="1"/>
    <s v="Corporate"/>
    <x v="0"/>
    <x v="15"/>
    <s v="Jumbo Box"/>
    <d v="2010-09-30T00:00:00"/>
  </r>
  <r>
    <n v="59776"/>
    <x v="806"/>
    <x v="0"/>
    <s v="Low"/>
    <n v="35"/>
    <n v="8.1431428571428572"/>
    <n v="285.01"/>
    <n v="1.39"/>
    <n v="286.39999999999998"/>
    <n v="3.5455000000000001"/>
    <n v="10.105029550000001"/>
    <s v="Express Air"/>
    <x v="6"/>
    <s v="Corporate"/>
    <x v="2"/>
    <x v="12"/>
    <s v="Small Box"/>
    <d v="2009-03-13T00:00:00"/>
  </r>
  <r>
    <n v="50144"/>
    <x v="1296"/>
    <x v="5"/>
    <s v="Critical"/>
    <n v="36"/>
    <n v="115.8313888888889"/>
    <n v="4169.93"/>
    <n v="9.07"/>
    <n v="4179"/>
    <n v="3.5455000000000001"/>
    <n v="147.84486815000002"/>
    <s v="Express Air"/>
    <x v="1"/>
    <s v="Home Office"/>
    <x v="2"/>
    <x v="6"/>
    <s v="Small Box"/>
    <d v="2012-06-07T00:00:00"/>
  </r>
  <r>
    <n v="11684"/>
    <x v="1297"/>
    <x v="1"/>
    <s v="High"/>
    <n v="8"/>
    <n v="146.6875"/>
    <n v="1173.5"/>
    <n v="24.49"/>
    <n v="1197.99"/>
    <n v="4.7610000000000001"/>
    <n v="55.870335000000004"/>
    <s v="Regular Air"/>
    <x v="1"/>
    <s v="Consumer"/>
    <x v="0"/>
    <x v="3"/>
    <s v="Large Box"/>
    <d v="2012-07-29T00:00:00"/>
  </r>
  <r>
    <n v="9473"/>
    <x v="921"/>
    <x v="7"/>
    <s v="Not Specified"/>
    <n v="31"/>
    <n v="16.20774193548387"/>
    <n v="502.44"/>
    <n v="17.78"/>
    <n v="520.22"/>
    <n v="3.5455000000000001"/>
    <n v="17.814010199999998"/>
    <s v="Regular Air"/>
    <x v="6"/>
    <s v="Corporate"/>
    <x v="2"/>
    <x v="10"/>
    <s v="Small Box"/>
    <d v="2012-10-13T00:00:00"/>
  </r>
  <r>
    <n v="38305"/>
    <x v="1279"/>
    <x v="11"/>
    <s v="Critical"/>
    <n v="21"/>
    <n v="121.98430952380953"/>
    <n v="2561.6705000000002"/>
    <n v="8.08"/>
    <n v="2569.7505000000001"/>
    <n v="5.3265000000000002"/>
    <n v="136.44737918250001"/>
    <s v="Regular Air"/>
    <x v="4"/>
    <s v="Consumer"/>
    <x v="1"/>
    <x v="1"/>
    <s v="Small Box"/>
    <d v="2011-05-02T00:00:00"/>
  </r>
  <r>
    <n v="51392"/>
    <x v="1298"/>
    <x v="6"/>
    <s v="Medium"/>
    <n v="10"/>
    <n v="25.488999999999997"/>
    <n v="254.89"/>
    <n v="5.89"/>
    <n v="260.77999999999997"/>
    <n v="5.3265000000000002"/>
    <n v="13.576715850000001"/>
    <s v="Regular Air"/>
    <x v="8"/>
    <s v="Small Business"/>
    <x v="1"/>
    <x v="4"/>
    <s v="Small Box"/>
    <d v="2009-11-13T00:00:00"/>
  </r>
  <r>
    <n v="40835"/>
    <x v="1220"/>
    <x v="6"/>
    <s v="High"/>
    <n v="14"/>
    <n v="39.369999999999997"/>
    <n v="551.17999999999995"/>
    <n v="19.989999999999998"/>
    <n v="571.16999999999996"/>
    <n v="5.3265000000000002"/>
    <n v="29.358602699999995"/>
    <s v="Regular Air"/>
    <x v="7"/>
    <s v="Small Business"/>
    <x v="1"/>
    <x v="4"/>
    <s v="Small Box"/>
    <d v="2009-11-26T00:00:00"/>
  </r>
  <r>
    <n v="30786"/>
    <x v="166"/>
    <x v="1"/>
    <s v="Medium"/>
    <n v="4"/>
    <n v="18.18"/>
    <n v="72.72"/>
    <n v="10.68"/>
    <n v="83.4"/>
    <n v="3.5455000000000001"/>
    <n v="2.5782875999999999"/>
    <s v="Regular Air"/>
    <x v="5"/>
    <s v="Small Business"/>
    <x v="2"/>
    <x v="10"/>
    <s v="Small Box"/>
    <d v="2012-07-17T00:00:00"/>
  </r>
  <r>
    <n v="22022"/>
    <x v="712"/>
    <x v="11"/>
    <s v="Critical"/>
    <n v="1"/>
    <n v="1409.86"/>
    <n v="1409.86"/>
    <n v="29.7"/>
    <n v="1439.56"/>
    <n v="5.3265000000000002"/>
    <n v="75.096192899999991"/>
    <s v="Delivery Truck"/>
    <x v="8"/>
    <s v="Small Business"/>
    <x v="1"/>
    <x v="11"/>
    <s v="Jumbo Drum"/>
    <d v="2010-04-04T00:00:00"/>
  </r>
  <r>
    <n v="30374"/>
    <x v="761"/>
    <x v="0"/>
    <s v="Critical"/>
    <n v="12"/>
    <n v="59.12833333333333"/>
    <n v="709.54"/>
    <n v="3.99"/>
    <n v="713.53"/>
    <n v="3.5455000000000001"/>
    <n v="25.1567407"/>
    <s v="Regular Air"/>
    <x v="6"/>
    <s v="Corporate"/>
    <x v="2"/>
    <x v="16"/>
    <s v="Small Box"/>
    <d v="2010-03-22T00:00:00"/>
  </r>
  <r>
    <n v="11074"/>
    <x v="368"/>
    <x v="5"/>
    <s v="High"/>
    <n v="21"/>
    <n v="5.4538095238095234"/>
    <n v="114.53"/>
    <n v="3.6"/>
    <n v="118.13"/>
    <n v="3.5455000000000001"/>
    <n v="4.0606611500000005"/>
    <s v="Regular Air"/>
    <x v="0"/>
    <s v="Corporate"/>
    <x v="2"/>
    <x v="7"/>
    <s v="Small Pack"/>
    <d v="2011-06-11T00:00:00"/>
  </r>
  <r>
    <n v="53600"/>
    <x v="408"/>
    <x v="1"/>
    <s v="Medium"/>
    <n v="8"/>
    <n v="6.9487500000000004"/>
    <n v="55.59"/>
    <n v="5.74"/>
    <n v="61.330000000000005"/>
    <n v="3.5455000000000001"/>
    <n v="1.97094345"/>
    <s v="Express Air"/>
    <x v="8"/>
    <s v="Small Business"/>
    <x v="2"/>
    <x v="6"/>
    <s v="Small Box"/>
    <d v="2012-07-11T00:00:00"/>
  </r>
  <r>
    <n v="52930"/>
    <x v="669"/>
    <x v="6"/>
    <s v="Low"/>
    <n v="16"/>
    <n v="8.5612499999999994"/>
    <n v="136.97999999999999"/>
    <n v="1.39"/>
    <n v="138.36999999999998"/>
    <n v="3.5455000000000001"/>
    <n v="4.8566259000000001"/>
    <s v="Regular Air"/>
    <x v="1"/>
    <s v="Corporate"/>
    <x v="2"/>
    <x v="12"/>
    <s v="Small Box"/>
    <d v="2011-11-12T00:00:00"/>
  </r>
  <r>
    <n v="54468"/>
    <x v="377"/>
    <x v="2"/>
    <s v="High"/>
    <n v="15"/>
    <n v="2.7166666666666668"/>
    <n v="40.75"/>
    <n v="0.5"/>
    <n v="41.25"/>
    <n v="3.5455000000000001"/>
    <n v="1.4447912500000002"/>
    <s v="Regular Air"/>
    <x v="8"/>
    <s v="Consumer"/>
    <x v="2"/>
    <x v="13"/>
    <s v="Small Box"/>
    <d v="2009-12-15T00:00:00"/>
  </r>
  <r>
    <n v="1221"/>
    <x v="587"/>
    <x v="11"/>
    <s v="Not Specified"/>
    <n v="11"/>
    <n v="922.28545454545451"/>
    <n v="10145.14"/>
    <n v="19.989999999999998"/>
    <n v="10165.129999999999"/>
    <n v="3.5455000000000001"/>
    <n v="359.69593869999994"/>
    <s v="Regular Air"/>
    <x v="0"/>
    <s v="Corporate"/>
    <x v="2"/>
    <x v="6"/>
    <s v="Small Box"/>
    <d v="2012-04-20T00:00:00"/>
  </r>
  <r>
    <n v="35137"/>
    <x v="691"/>
    <x v="1"/>
    <s v="High"/>
    <n v="47"/>
    <n v="22.165531914893617"/>
    <n v="1041.78"/>
    <n v="6.71"/>
    <n v="1048.49"/>
    <n v="3.5455000000000001"/>
    <n v="36.936309899999998"/>
    <s v="Regular Air"/>
    <x v="8"/>
    <s v="Home Office"/>
    <x v="2"/>
    <x v="12"/>
    <s v="Small Box"/>
    <d v="2010-07-20T00:00:00"/>
  </r>
  <r>
    <n v="36867"/>
    <x v="455"/>
    <x v="10"/>
    <s v="High"/>
    <n v="16"/>
    <n v="2.848125"/>
    <n v="45.57"/>
    <n v="0.7"/>
    <n v="46.27"/>
    <n v="3.5455000000000001"/>
    <n v="1.61568435"/>
    <s v="Regular Air"/>
    <x v="0"/>
    <s v="Corporate"/>
    <x v="2"/>
    <x v="2"/>
    <s v="Wrap Bag"/>
    <d v="2009-09-07T00:00:00"/>
  </r>
  <r>
    <n v="28642"/>
    <x v="1299"/>
    <x v="3"/>
    <s v="High"/>
    <n v="41"/>
    <n v="5.6168292682926824"/>
    <n v="230.29"/>
    <n v="2.99"/>
    <n v="233.28"/>
    <n v="3.5455000000000001"/>
    <n v="8.1649319499999997"/>
    <s v="Regular Air"/>
    <x v="1"/>
    <s v="Corporate"/>
    <x v="2"/>
    <x v="6"/>
    <s v="Small Box"/>
    <d v="2011-01-20T00:00:00"/>
  </r>
  <r>
    <n v="40068"/>
    <x v="1022"/>
    <x v="11"/>
    <s v="Low"/>
    <n v="2"/>
    <n v="64.260000000000005"/>
    <n v="128.52000000000001"/>
    <n v="6.88"/>
    <n v="135.4"/>
    <n v="3.5455000000000001"/>
    <n v="4.5566766000000003"/>
    <s v="Regular Air"/>
    <x v="0"/>
    <s v="Home Office"/>
    <x v="2"/>
    <x v="10"/>
    <s v="Small Box"/>
    <d v="2010-04-24T00:00:00"/>
  </r>
  <r>
    <n v="16161"/>
    <x v="596"/>
    <x v="1"/>
    <s v="Medium"/>
    <n v="38"/>
    <n v="3.9786842105263158"/>
    <n v="151.19"/>
    <n v="0.71"/>
    <n v="151.9"/>
    <n v="3.5455000000000001"/>
    <n v="5.3604414499999997"/>
    <s v="Regular Air"/>
    <x v="0"/>
    <s v="Consumer"/>
    <x v="2"/>
    <x v="14"/>
    <s v="Wrap Bag"/>
    <d v="2012-07-30T00:00:00"/>
  </r>
  <r>
    <n v="48643"/>
    <x v="470"/>
    <x v="7"/>
    <s v="Medium"/>
    <n v="6"/>
    <n v="3.0083333333333333"/>
    <n v="18.05"/>
    <n v="0.99"/>
    <n v="19.04"/>
    <n v="3.5455000000000001"/>
    <n v="0.63996275000000002"/>
    <s v="Regular Air"/>
    <x v="10"/>
    <s v="Home Office"/>
    <x v="2"/>
    <x v="13"/>
    <s v="Small Box"/>
    <d v="2012-10-20T00:00:00"/>
  </r>
  <r>
    <n v="9696"/>
    <x v="982"/>
    <x v="9"/>
    <s v="Not Specified"/>
    <n v="13"/>
    <n v="256.55923076923079"/>
    <n v="3335.27"/>
    <n v="43.32"/>
    <n v="3378.59"/>
    <n v="4.7610000000000001"/>
    <n v="158.79220470000001"/>
    <s v="Delivery Truck"/>
    <x v="5"/>
    <s v="Corporate"/>
    <x v="0"/>
    <x v="3"/>
    <s v="Jumbo Drum"/>
    <d v="2011-02-21T00:00:00"/>
  </r>
  <r>
    <n v="51361"/>
    <x v="45"/>
    <x v="0"/>
    <s v="Low"/>
    <n v="14"/>
    <n v="5.4328571428571433"/>
    <n v="76.06"/>
    <n v="5.68"/>
    <n v="81.740000000000009"/>
    <n v="3.5455000000000001"/>
    <n v="2.6967072999999999"/>
    <s v="Express Air"/>
    <x v="1"/>
    <s v="Corporate"/>
    <x v="2"/>
    <x v="5"/>
    <s v="Small Box"/>
    <d v="2011-03-20T00:00:00"/>
  </r>
  <r>
    <n v="36807"/>
    <x v="862"/>
    <x v="0"/>
    <s v="Medium"/>
    <n v="14"/>
    <n v="15.134285714285713"/>
    <n v="211.88"/>
    <n v="1.39"/>
    <n v="213.26999999999998"/>
    <n v="3.5455000000000001"/>
    <n v="7.5122054"/>
    <s v="Regular Air"/>
    <x v="1"/>
    <s v="Corporate"/>
    <x v="2"/>
    <x v="12"/>
    <s v="Small Box"/>
    <d v="2009-03-17T00:00:00"/>
  </r>
  <r>
    <n v="37441"/>
    <x v="1051"/>
    <x v="9"/>
    <s v="Critical"/>
    <n v="46"/>
    <n v="320.44586956521738"/>
    <n v="14740.51"/>
    <n v="164.73"/>
    <n v="14905.24"/>
    <n v="4.7610000000000001"/>
    <n v="701.79568110000002"/>
    <s v="Delivery Truck"/>
    <x v="1"/>
    <s v="Home Office"/>
    <x v="0"/>
    <x v="3"/>
    <s v="Jumbo Drum"/>
    <d v="2009-02-25T00:00:00"/>
  </r>
  <r>
    <n v="11846"/>
    <x v="1022"/>
    <x v="11"/>
    <s v="Low"/>
    <n v="49"/>
    <n v="149.38469387755103"/>
    <n v="7319.85"/>
    <n v="4"/>
    <n v="7323.85"/>
    <n v="5.3265000000000002"/>
    <n v="389.89181025000005"/>
    <s v="Regular Air"/>
    <x v="5"/>
    <s v="Corporate"/>
    <x v="1"/>
    <x v="4"/>
    <s v="Small Box"/>
    <d v="2010-04-24T00:00:00"/>
  </r>
  <r>
    <n v="21856"/>
    <x v="594"/>
    <x v="11"/>
    <s v="Not Specified"/>
    <n v="26"/>
    <n v="2.9626923076923077"/>
    <n v="77.03"/>
    <n v="1.92"/>
    <n v="78.95"/>
    <n v="3.5455000000000001"/>
    <n v="2.7310986500000003"/>
    <s v="Regular Air"/>
    <x v="0"/>
    <s v="Corporate"/>
    <x v="2"/>
    <x v="7"/>
    <s v="Wrap Bag"/>
    <d v="2012-04-05T00:00:00"/>
  </r>
  <r>
    <n v="31426"/>
    <x v="289"/>
    <x v="8"/>
    <s v="Low"/>
    <n v="40"/>
    <n v="101.35145"/>
    <n v="4054.058"/>
    <n v="2.5"/>
    <n v="4056.558"/>
    <n v="5.3265000000000002"/>
    <n v="215.93939936999999"/>
    <s v="Regular Air"/>
    <x v="0"/>
    <s v="Home Office"/>
    <x v="1"/>
    <x v="1"/>
    <s v="Small Box"/>
    <d v="2009-08-09T00:00:00"/>
  </r>
  <r>
    <n v="32101"/>
    <x v="728"/>
    <x v="2"/>
    <s v="Low"/>
    <n v="48"/>
    <n v="303.48229166666664"/>
    <n v="14567.15"/>
    <n v="48.8"/>
    <n v="14615.949999999999"/>
    <n v="4.7610000000000001"/>
    <n v="693.54201149999994"/>
    <s v="Delivery Truck"/>
    <x v="10"/>
    <s v="Corporate"/>
    <x v="0"/>
    <x v="3"/>
    <s v="Jumbo Drum"/>
    <d v="2009-12-30T00:00:00"/>
  </r>
  <r>
    <n v="515"/>
    <x v="389"/>
    <x v="8"/>
    <s v="Not Specified"/>
    <n v="21"/>
    <n v="6.9852380952380955"/>
    <n v="146.69"/>
    <n v="4.95"/>
    <n v="151.63999999999999"/>
    <n v="4.7610000000000001"/>
    <n v="6.9839108999999997"/>
    <s v="Regular Air"/>
    <x v="11"/>
    <s v="Consumer"/>
    <x v="0"/>
    <x v="0"/>
    <s v="Small Pack"/>
    <d v="2010-08-30T00:00:00"/>
  </r>
  <r>
    <n v="55906"/>
    <x v="1300"/>
    <x v="6"/>
    <s v="Critical"/>
    <n v="49"/>
    <n v="5.6387755102040815"/>
    <n v="276.3"/>
    <n v="2.99"/>
    <n v="279.29000000000002"/>
    <n v="3.5455000000000001"/>
    <n v="9.7962164999999999"/>
    <s v="Regular Air"/>
    <x v="6"/>
    <s v="Consumer"/>
    <x v="2"/>
    <x v="6"/>
    <s v="Small Box"/>
    <d v="2009-11-28T00:00:00"/>
  </r>
  <r>
    <n v="28642"/>
    <x v="1299"/>
    <x v="3"/>
    <s v="High"/>
    <n v="27"/>
    <n v="58.964500000000001"/>
    <n v="1592.0415"/>
    <n v="19.989999999999998"/>
    <n v="1612.0315000000001"/>
    <n v="5.3265000000000002"/>
    <n v="84.800090497500008"/>
    <s v="Regular Air"/>
    <x v="1"/>
    <s v="Corporate"/>
    <x v="1"/>
    <x v="1"/>
    <s v="Small Box"/>
    <d v="2011-01-20T00:00:00"/>
  </r>
  <r>
    <n v="30720"/>
    <x v="401"/>
    <x v="10"/>
    <s v="Low"/>
    <n v="37"/>
    <n v="45.987297297297296"/>
    <n v="1701.53"/>
    <n v="1.99"/>
    <n v="1703.52"/>
    <n v="5.3265000000000002"/>
    <n v="90.631995449999991"/>
    <s v="Express Air"/>
    <x v="3"/>
    <s v="Small Business"/>
    <x v="1"/>
    <x v="4"/>
    <s v="Small Pack"/>
    <d v="2012-10-04T00:00:00"/>
  </r>
  <r>
    <n v="35079"/>
    <x v="783"/>
    <x v="8"/>
    <s v="High"/>
    <n v="32"/>
    <n v="64.4609375"/>
    <n v="2062.75"/>
    <n v="19.989999999999998"/>
    <n v="2082.7399999999998"/>
    <n v="4.7610000000000001"/>
    <n v="98.207527499999998"/>
    <s v="Express Air"/>
    <x v="1"/>
    <s v="Consumer"/>
    <x v="0"/>
    <x v="9"/>
    <s v="Large Box"/>
    <d v="2010-08-16T00:00:00"/>
  </r>
  <r>
    <n v="24356"/>
    <x v="912"/>
    <x v="4"/>
    <s v="Medium"/>
    <n v="37"/>
    <n v="340.88270270270272"/>
    <n v="12612.66"/>
    <n v="39"/>
    <n v="12651.66"/>
    <n v="4.7610000000000001"/>
    <n v="600.48874260000002"/>
    <s v="Delivery Truck"/>
    <x v="4"/>
    <s v="Consumer"/>
    <x v="0"/>
    <x v="3"/>
    <s v="Jumbo Drum"/>
    <d v="2010-05-13T00:00:00"/>
  </r>
  <r>
    <n v="35940"/>
    <x v="849"/>
    <x v="4"/>
    <s v="Critical"/>
    <n v="47"/>
    <n v="2.9070212765957444"/>
    <n v="136.63"/>
    <n v="5.33"/>
    <n v="141.96"/>
    <n v="3.5455000000000001"/>
    <n v="4.8442166499999999"/>
    <s v="Regular Air"/>
    <x v="10"/>
    <s v="Consumer"/>
    <x v="2"/>
    <x v="13"/>
    <s v="Small Box"/>
    <d v="2010-05-30T00:00:00"/>
  </r>
  <r>
    <n v="50756"/>
    <x v="932"/>
    <x v="10"/>
    <s v="Not Specified"/>
    <n v="19"/>
    <n v="24.757368421052632"/>
    <n v="470.39"/>
    <n v="5.89"/>
    <n v="476.28"/>
    <n v="5.3265000000000002"/>
    <n v="25.055323349999998"/>
    <s v="Regular Air"/>
    <x v="6"/>
    <s v="Home Office"/>
    <x v="1"/>
    <x v="4"/>
    <s v="Small Box"/>
    <d v="2010-09-10T00:00:00"/>
  </r>
  <r>
    <n v="15654"/>
    <x v="766"/>
    <x v="7"/>
    <s v="Not Specified"/>
    <n v="27"/>
    <n v="293.9848148148148"/>
    <n v="7937.59"/>
    <n v="54.92"/>
    <n v="7992.51"/>
    <n v="4.7610000000000001"/>
    <n v="377.90865989999998"/>
    <s v="Delivery Truck"/>
    <x v="3"/>
    <s v="Corporate"/>
    <x v="0"/>
    <x v="15"/>
    <s v="Jumbo Box"/>
    <d v="2009-10-04T00:00:00"/>
  </r>
  <r>
    <n v="16422"/>
    <x v="226"/>
    <x v="7"/>
    <s v="Critical"/>
    <n v="16"/>
    <n v="10.71875"/>
    <n v="171.5"/>
    <n v="4.68"/>
    <n v="176.18"/>
    <n v="3.5455000000000001"/>
    <n v="6.0805325000000003"/>
    <s v="Regular Air"/>
    <x v="6"/>
    <s v="Small Business"/>
    <x v="2"/>
    <x v="7"/>
    <s v="Small Pack"/>
    <d v="2011-10-11T00:00:00"/>
  </r>
  <r>
    <n v="1444"/>
    <x v="327"/>
    <x v="2"/>
    <s v="Medium"/>
    <n v="2"/>
    <n v="10.72"/>
    <n v="21.44"/>
    <n v="8.74"/>
    <n v="30.18"/>
    <n v="3.5455000000000001"/>
    <n v="0.76015520000000014"/>
    <s v="Regular Air"/>
    <x v="12"/>
    <s v="Home Office"/>
    <x v="2"/>
    <x v="5"/>
    <s v="Small Box"/>
    <d v="2009-12-07T00:00:00"/>
  </r>
  <r>
    <n v="33894"/>
    <x v="1274"/>
    <x v="5"/>
    <s v="Critical"/>
    <n v="5"/>
    <n v="8.5779999999999994"/>
    <n v="42.89"/>
    <n v="8.3699999999999992"/>
    <n v="51.26"/>
    <n v="3.5455000000000001"/>
    <n v="1.52066495"/>
    <s v="Regular Air"/>
    <x v="2"/>
    <s v="Corporate"/>
    <x v="2"/>
    <x v="7"/>
    <s v="Small Pack"/>
    <d v="2010-06-15T00:00:00"/>
  </r>
  <r>
    <n v="1027"/>
    <x v="61"/>
    <x v="5"/>
    <s v="Medium"/>
    <n v="19"/>
    <n v="74.007894736842104"/>
    <n v="1406.15"/>
    <n v="46.74"/>
    <n v="1452.89"/>
    <n v="4.7610000000000001"/>
    <n v="66.946801500000007"/>
    <s v="Delivery Truck"/>
    <x v="5"/>
    <s v="Home Office"/>
    <x v="0"/>
    <x v="15"/>
    <s v="Jumbo Box"/>
    <d v="2012-06-04T00:00:00"/>
  </r>
  <r>
    <n v="1285"/>
    <x v="790"/>
    <x v="4"/>
    <s v="Critical"/>
    <n v="8"/>
    <n v="181.52699999999999"/>
    <n v="1452.2159999999999"/>
    <n v="69.64"/>
    <n v="1521.856"/>
    <n v="4.7610000000000001"/>
    <n v="69.140003759999999"/>
    <s v="Delivery Truck"/>
    <x v="9"/>
    <s v="Corporate"/>
    <x v="0"/>
    <x v="9"/>
    <s v="Jumbo Box"/>
    <d v="2012-06-01T00:00:00"/>
  </r>
  <r>
    <n v="23429"/>
    <x v="325"/>
    <x v="0"/>
    <s v="Critical"/>
    <n v="28"/>
    <n v="5.5217857142857145"/>
    <n v="154.61000000000001"/>
    <n v="5.63"/>
    <n v="160.24"/>
    <n v="3.5455000000000001"/>
    <n v="5.4816975499999998"/>
    <s v="Regular Air"/>
    <x v="1"/>
    <s v="Corporate"/>
    <x v="2"/>
    <x v="6"/>
    <s v="Small Box"/>
    <d v="2009-03-19T00:00:00"/>
  </r>
  <r>
    <n v="20390"/>
    <x v="976"/>
    <x v="8"/>
    <s v="Not Specified"/>
    <n v="35"/>
    <n v="36.317714285714281"/>
    <n v="1271.1199999999999"/>
    <n v="7.53"/>
    <n v="1278.6499999999999"/>
    <n v="5.3265000000000002"/>
    <n v="67.706206800000004"/>
    <s v="Express Air"/>
    <x v="1"/>
    <s v="Home Office"/>
    <x v="1"/>
    <x v="4"/>
    <s v="Small Box"/>
    <d v="2009-09-03T00:00:00"/>
  </r>
  <r>
    <n v="12612"/>
    <x v="1056"/>
    <x v="2"/>
    <s v="Low"/>
    <n v="29"/>
    <n v="81.413103448275862"/>
    <n v="2360.98"/>
    <n v="13.99"/>
    <n v="2374.9699999999998"/>
    <n v="3.5455000000000001"/>
    <n v="83.708545900000004"/>
    <s v="Regular Air"/>
    <x v="3"/>
    <s v="Home Office"/>
    <x v="2"/>
    <x v="16"/>
    <s v="Medium Box"/>
    <d v="2010-12-21T00:00:00"/>
  </r>
  <r>
    <n v="54947"/>
    <x v="1109"/>
    <x v="9"/>
    <s v="Not Specified"/>
    <n v="42"/>
    <n v="35.677619047619046"/>
    <n v="1498.46"/>
    <n v="5.0199999999999996"/>
    <n v="1503.48"/>
    <n v="4.7610000000000001"/>
    <n v="71.341680600000004"/>
    <s v="Regular Air"/>
    <x v="0"/>
    <s v="Consumer"/>
    <x v="0"/>
    <x v="0"/>
    <s v="Small Box"/>
    <d v="2009-02-24T00:00:00"/>
  </r>
  <r>
    <n v="59270"/>
    <x v="358"/>
    <x v="3"/>
    <s v="High"/>
    <n v="47"/>
    <n v="33.979148936170212"/>
    <n v="1597.02"/>
    <n v="1.99"/>
    <n v="1599.01"/>
    <n v="5.3265000000000002"/>
    <n v="85.065270300000009"/>
    <s v="Regular Air"/>
    <x v="9"/>
    <s v="Small Business"/>
    <x v="1"/>
    <x v="4"/>
    <s v="Small Pack"/>
    <d v="2010-01-13T00:00:00"/>
  </r>
  <r>
    <n v="42690"/>
    <x v="228"/>
    <x v="10"/>
    <s v="Low"/>
    <n v="44"/>
    <n v="424.93727272727278"/>
    <n v="18697.240000000002"/>
    <n v="19.989999999999998"/>
    <n v="18717.230000000003"/>
    <n v="3.5455000000000001"/>
    <n v="662.91064420000009"/>
    <s v="Regular Air"/>
    <x v="1"/>
    <s v="Home Office"/>
    <x v="2"/>
    <x v="6"/>
    <s v="Small Box"/>
    <d v="2010-10-02T00:00:00"/>
  </r>
  <r>
    <n v="42309"/>
    <x v="684"/>
    <x v="8"/>
    <s v="Low"/>
    <n v="26"/>
    <n v="1.8426923076923076"/>
    <n v="47.91"/>
    <n v="2.58"/>
    <n v="50.489999999999995"/>
    <n v="3.5455000000000001"/>
    <n v="1.69864905"/>
    <s v="Regular Air"/>
    <x v="6"/>
    <s v="Small Business"/>
    <x v="2"/>
    <x v="14"/>
    <s v="Wrap Bag"/>
    <d v="2009-08-11T00:00:00"/>
  </r>
  <r>
    <n v="30886"/>
    <x v="21"/>
    <x v="4"/>
    <s v="Low"/>
    <n v="28"/>
    <n v="190.02035714285714"/>
    <n v="5320.57"/>
    <n v="19.989999999999998"/>
    <n v="5340.5599999999995"/>
    <n v="3.5455000000000001"/>
    <n v="188.64080934999998"/>
    <s v="Regular Air"/>
    <x v="8"/>
    <s v="Consumer"/>
    <x v="2"/>
    <x v="10"/>
    <s v="Small Box"/>
    <d v="2012-05-17T00:00:00"/>
  </r>
  <r>
    <n v="18500"/>
    <x v="681"/>
    <x v="9"/>
    <s v="Medium"/>
    <n v="44"/>
    <n v="56.99522727272727"/>
    <n v="2507.79"/>
    <n v="36.61"/>
    <n v="2544.4"/>
    <n v="4.7610000000000001"/>
    <n v="119.39588190000001"/>
    <s v="Delivery Truck"/>
    <x v="6"/>
    <s v="Small Business"/>
    <x v="0"/>
    <x v="15"/>
    <s v="Jumbo Box"/>
    <d v="2012-02-12T00:00:00"/>
  </r>
  <r>
    <n v="1988"/>
    <x v="644"/>
    <x v="7"/>
    <s v="Not Specified"/>
    <n v="9"/>
    <n v="13.571111111111112"/>
    <n v="122.14"/>
    <n v="4.51"/>
    <n v="126.65"/>
    <n v="3.5455000000000001"/>
    <n v="4.3304736999999998"/>
    <s v="Regular Air"/>
    <x v="4"/>
    <s v="Corporate"/>
    <x v="2"/>
    <x v="10"/>
    <s v="Small Box"/>
    <d v="2011-10-07T00:00:00"/>
  </r>
  <r>
    <n v="23522"/>
    <x v="535"/>
    <x v="11"/>
    <s v="Critical"/>
    <n v="36"/>
    <n v="6.4827777777777778"/>
    <n v="233.38"/>
    <n v="8.73"/>
    <n v="242.10999999999999"/>
    <n v="3.5455000000000001"/>
    <n v="8.2744879000000005"/>
    <s v="Regular Air"/>
    <x v="4"/>
    <s v="Small Business"/>
    <x v="2"/>
    <x v="5"/>
    <s v="Small Box"/>
    <d v="2011-04-13T00:00:00"/>
  </r>
  <r>
    <n v="37760"/>
    <x v="50"/>
    <x v="8"/>
    <s v="High"/>
    <n v="38"/>
    <n v="72.974513157894734"/>
    <n v="2773.0315000000001"/>
    <n v="0.99"/>
    <n v="2774.0214999999998"/>
    <n v="5.3265000000000002"/>
    <n v="147.70552284750002"/>
    <s v="Regular Air"/>
    <x v="4"/>
    <s v="Small Business"/>
    <x v="1"/>
    <x v="1"/>
    <s v="Wrap Bag"/>
    <d v="2009-08-16T00:00:00"/>
  </r>
  <r>
    <n v="57185"/>
    <x v="832"/>
    <x v="4"/>
    <s v="Medium"/>
    <n v="28"/>
    <n v="48.600714285714282"/>
    <n v="1360.82"/>
    <n v="10.25"/>
    <n v="1371.07"/>
    <n v="4.7610000000000001"/>
    <n v="64.788640200000003"/>
    <s v="Regular Air"/>
    <x v="1"/>
    <s v="Corporate"/>
    <x v="0"/>
    <x v="0"/>
    <s v="Large Box"/>
    <d v="2011-05-25T00:00:00"/>
  </r>
  <r>
    <n v="37828"/>
    <x v="88"/>
    <x v="11"/>
    <s v="Low"/>
    <n v="42"/>
    <n v="4.909523809523809"/>
    <n v="206.2"/>
    <n v="0.5"/>
    <n v="206.7"/>
    <n v="3.5455000000000001"/>
    <n v="7.3108209999999998"/>
    <s v="Regular Air"/>
    <x v="1"/>
    <s v="Corporate"/>
    <x v="2"/>
    <x v="13"/>
    <s v="Small Box"/>
    <d v="2011-04-22T00:00:00"/>
  </r>
  <r>
    <n v="34723"/>
    <x v="416"/>
    <x v="2"/>
    <s v="Medium"/>
    <n v="46"/>
    <n v="82.093043478260867"/>
    <n v="3776.28"/>
    <n v="30.06"/>
    <n v="3806.34"/>
    <n v="5.3265000000000002"/>
    <n v="201.14355420000004"/>
    <s v="Delivery Truck"/>
    <x v="6"/>
    <s v="Small Business"/>
    <x v="1"/>
    <x v="11"/>
    <s v="Jumbo Box"/>
    <d v="2012-12-12T00:00:00"/>
  </r>
  <r>
    <n v="43301"/>
    <x v="757"/>
    <x v="8"/>
    <s v="Critical"/>
    <n v="33"/>
    <n v="107.20727272727274"/>
    <n v="3537.84"/>
    <n v="42"/>
    <n v="3579.84"/>
    <n v="4.7610000000000001"/>
    <n v="168.43656240000001"/>
    <s v="Delivery Truck"/>
    <x v="5"/>
    <s v="Small Business"/>
    <x v="0"/>
    <x v="3"/>
    <s v="Jumbo Drum"/>
    <d v="2009-08-22T00:00:00"/>
  </r>
  <r>
    <n v="47042"/>
    <x v="169"/>
    <x v="0"/>
    <s v="Critical"/>
    <n v="45"/>
    <n v="30.563922222222224"/>
    <n v="1375.3765000000001"/>
    <n v="3.3"/>
    <n v="1378.6765"/>
    <n v="5.3265000000000002"/>
    <n v="73.259429272500014"/>
    <s v="Regular Air"/>
    <x v="1"/>
    <s v="Home Office"/>
    <x v="1"/>
    <x v="1"/>
    <s v="Small Pack"/>
    <d v="2012-03-03T00:00:00"/>
  </r>
  <r>
    <n v="56387"/>
    <x v="160"/>
    <x v="4"/>
    <s v="Medium"/>
    <n v="32"/>
    <n v="4.0043749999999996"/>
    <n v="128.13999999999999"/>
    <n v="7.01"/>
    <n v="135.14999999999998"/>
    <n v="3.5455000000000001"/>
    <n v="4.5432036999999994"/>
    <s v="Express Air"/>
    <x v="6"/>
    <s v="Small Business"/>
    <x v="2"/>
    <x v="6"/>
    <s v="Small Box"/>
    <d v="2011-05-22T00:00:00"/>
  </r>
  <r>
    <n v="38884"/>
    <x v="720"/>
    <x v="8"/>
    <s v="High"/>
    <n v="20"/>
    <n v="303.38800000000003"/>
    <n v="6067.76"/>
    <n v="54.12"/>
    <n v="6121.88"/>
    <n v="4.7610000000000001"/>
    <n v="288.88605360000003"/>
    <s v="Delivery Truck"/>
    <x v="2"/>
    <s v="Consumer"/>
    <x v="0"/>
    <x v="9"/>
    <s v="Jumbo Box"/>
    <d v="2012-08-18T00:00:00"/>
  </r>
  <r>
    <n v="39232"/>
    <x v="229"/>
    <x v="1"/>
    <s v="Low"/>
    <n v="26"/>
    <n v="55.83038461538461"/>
    <n v="1451.59"/>
    <n v="14.3"/>
    <n v="1465.8899999999999"/>
    <n v="3.5455000000000001"/>
    <n v="51.466123449999998"/>
    <s v="Regular Air"/>
    <x v="0"/>
    <s v="Corporate"/>
    <x v="2"/>
    <x v="5"/>
    <s v="Small Box"/>
    <d v="2011-07-17T00:00:00"/>
  </r>
  <r>
    <n v="19363"/>
    <x v="403"/>
    <x v="1"/>
    <s v="High"/>
    <n v="41"/>
    <n v="6.0512195121951216"/>
    <n v="248.1"/>
    <n v="0.96"/>
    <n v="249.06"/>
    <n v="3.5455000000000001"/>
    <n v="8.7963854999999995"/>
    <s v="Regular Air"/>
    <x v="6"/>
    <s v="Home Office"/>
    <x v="2"/>
    <x v="2"/>
    <s v="Wrap Bag"/>
    <d v="2011-07-07T00:00:00"/>
  </r>
  <r>
    <n v="13570"/>
    <x v="744"/>
    <x v="2"/>
    <s v="Not Specified"/>
    <n v="2"/>
    <n v="8.4849999999999994"/>
    <n v="16.97"/>
    <n v="0.96"/>
    <n v="17.93"/>
    <n v="4.7610000000000001"/>
    <n v="0.80794169999999998"/>
    <s v="Regular Air"/>
    <x v="3"/>
    <s v="Corporate"/>
    <x v="0"/>
    <x v="0"/>
    <s v="Wrap Bag"/>
    <d v="2012-12-03T00:00:00"/>
  </r>
  <r>
    <n v="27463"/>
    <x v="1196"/>
    <x v="6"/>
    <s v="Medium"/>
    <n v="31"/>
    <n v="26.939032258064518"/>
    <n v="835.11"/>
    <n v="8.99"/>
    <n v="844.1"/>
    <n v="4.7610000000000001"/>
    <n v="39.759587100000005"/>
    <s v="Regular Air"/>
    <x v="5"/>
    <s v="Consumer"/>
    <x v="0"/>
    <x v="0"/>
    <s v="Small Pack"/>
    <d v="2009-11-15T00:00:00"/>
  </r>
  <r>
    <n v="24806"/>
    <x v="1141"/>
    <x v="10"/>
    <s v="Not Specified"/>
    <n v="20"/>
    <n v="5.6014999999999997"/>
    <n v="112.03"/>
    <n v="5.74"/>
    <n v="117.77"/>
    <n v="3.5455000000000001"/>
    <n v="3.9720236500000006"/>
    <s v="Regular Air"/>
    <x v="7"/>
    <s v="Small Business"/>
    <x v="2"/>
    <x v="6"/>
    <s v="Small Box"/>
    <d v="2010-09-08T00:00:00"/>
  </r>
  <r>
    <n v="39683"/>
    <x v="551"/>
    <x v="8"/>
    <s v="High"/>
    <n v="30"/>
    <n v="2.2713333333333332"/>
    <n v="68.14"/>
    <n v="0.78"/>
    <n v="68.92"/>
    <n v="3.5455000000000001"/>
    <n v="2.4159036999999999"/>
    <s v="Regular Air"/>
    <x v="2"/>
    <s v="Corporate"/>
    <x v="2"/>
    <x v="14"/>
    <s v="Wrap Bag"/>
    <d v="2011-08-12T00:00:00"/>
  </r>
  <r>
    <n v="50117"/>
    <x v="17"/>
    <x v="5"/>
    <s v="Critical"/>
    <n v="17"/>
    <n v="2.7905882352941176"/>
    <n v="47.44"/>
    <n v="0.5"/>
    <n v="47.94"/>
    <n v="3.5455000000000001"/>
    <n v="1.6819852"/>
    <s v="Regular Air"/>
    <x v="2"/>
    <s v="Small Business"/>
    <x v="2"/>
    <x v="13"/>
    <s v="Small Box"/>
    <d v="2011-06-05T00:00:00"/>
  </r>
  <r>
    <n v="12613"/>
    <x v="1227"/>
    <x v="11"/>
    <s v="Medium"/>
    <n v="28"/>
    <n v="62.538571428571423"/>
    <n v="1751.08"/>
    <n v="10.29"/>
    <n v="1761.37"/>
    <n v="3.5455000000000001"/>
    <n v="62.084541399999999"/>
    <s v="Regular Air"/>
    <x v="6"/>
    <s v="Consumer"/>
    <x v="2"/>
    <x v="6"/>
    <s v="Small Box"/>
    <d v="2010-04-11T00:00:00"/>
  </r>
  <r>
    <n v="46531"/>
    <x v="195"/>
    <x v="8"/>
    <s v="Low"/>
    <n v="23"/>
    <n v="3.672608695652174"/>
    <n v="84.47"/>
    <n v="1.49"/>
    <n v="85.96"/>
    <n v="3.5455000000000001"/>
    <n v="2.9948838499999999"/>
    <s v="Regular Air"/>
    <x v="4"/>
    <s v="Consumer"/>
    <x v="2"/>
    <x v="6"/>
    <s v="Small Box"/>
    <d v="2011-08-21T00:00:00"/>
  </r>
  <r>
    <n v="16165"/>
    <x v="749"/>
    <x v="1"/>
    <s v="Not Specified"/>
    <n v="4"/>
    <n v="34.17"/>
    <n v="136.68"/>
    <n v="4"/>
    <n v="140.68"/>
    <n v="5.3265000000000002"/>
    <n v="7.2802601999999998"/>
    <s v="Express Air"/>
    <x v="8"/>
    <s v="Small Business"/>
    <x v="1"/>
    <x v="4"/>
    <s v="Small Box"/>
    <d v="2010-07-24T00:00:00"/>
  </r>
  <r>
    <n v="41824"/>
    <x v="1204"/>
    <x v="1"/>
    <s v="Not Specified"/>
    <n v="8"/>
    <n v="19.688749999999999"/>
    <n v="157.51"/>
    <n v="1.49"/>
    <n v="159"/>
    <n v="3.5455000000000001"/>
    <n v="5.5845170499999996"/>
    <s v="Regular Air"/>
    <x v="0"/>
    <s v="Corporate"/>
    <x v="2"/>
    <x v="6"/>
    <s v="Small Box"/>
    <d v="2010-07-05T00:00:00"/>
  </r>
  <r>
    <n v="45377"/>
    <x v="503"/>
    <x v="11"/>
    <s v="Low"/>
    <n v="47"/>
    <n v="1.9453191489361703"/>
    <n v="91.43"/>
    <n v="1.49"/>
    <n v="92.92"/>
    <n v="3.5455000000000001"/>
    <n v="3.2416506500000004"/>
    <s v="Regular Air"/>
    <x v="0"/>
    <s v="Home Office"/>
    <x v="2"/>
    <x v="6"/>
    <s v="Small Box"/>
    <d v="2011-04-05T00:00:00"/>
  </r>
  <r>
    <n v="21985"/>
    <x v="339"/>
    <x v="8"/>
    <s v="Critical"/>
    <n v="1"/>
    <n v="255.83"/>
    <n v="255.83"/>
    <n v="28.16"/>
    <n v="283.99"/>
    <n v="4.7610000000000001"/>
    <n v="12.1800663"/>
    <s v="Delivery Truck"/>
    <x v="10"/>
    <s v="Corporate"/>
    <x v="0"/>
    <x v="3"/>
    <s v="Jumbo Drum"/>
    <d v="2009-08-27T00:00:00"/>
  </r>
  <r>
    <n v="13767"/>
    <x v="96"/>
    <x v="8"/>
    <s v="High"/>
    <n v="29"/>
    <n v="20.60896551724138"/>
    <n v="597.66"/>
    <n v="13.99"/>
    <n v="611.65"/>
    <n v="3.5455000000000001"/>
    <n v="21.190035299999998"/>
    <s v="Regular Air"/>
    <x v="6"/>
    <s v="Corporate"/>
    <x v="2"/>
    <x v="16"/>
    <s v="Medium Box"/>
    <d v="2010-08-28T00:00:00"/>
  </r>
  <r>
    <n v="57602"/>
    <x v="129"/>
    <x v="4"/>
    <s v="Low"/>
    <n v="43"/>
    <n v="3.0316279069767447"/>
    <n v="130.36000000000001"/>
    <n v="0.5"/>
    <n v="130.86000000000001"/>
    <n v="3.5455000000000001"/>
    <n v="4.6219138000000006"/>
    <s v="Regular Air"/>
    <x v="8"/>
    <s v="Consumer"/>
    <x v="2"/>
    <x v="13"/>
    <s v="Small Box"/>
    <d v="2012-05-26T00:00:00"/>
  </r>
  <r>
    <n v="34209"/>
    <x v="232"/>
    <x v="8"/>
    <s v="High"/>
    <n v="29"/>
    <n v="35.921379310344825"/>
    <n v="1041.72"/>
    <n v="4.92"/>
    <n v="1046.6400000000001"/>
    <n v="3.5455000000000001"/>
    <n v="36.934182600000007"/>
    <s v="Regular Air"/>
    <x v="1"/>
    <s v="Corporate"/>
    <x v="2"/>
    <x v="5"/>
    <s v="Small Box"/>
    <d v="2010-08-26T00:00:00"/>
  </r>
  <r>
    <n v="5639"/>
    <x v="86"/>
    <x v="5"/>
    <s v="Medium"/>
    <n v="31"/>
    <n v="16.173548387096773"/>
    <n v="501.38"/>
    <n v="8.7799999999999994"/>
    <n v="510.15999999999997"/>
    <n v="3.5455000000000001"/>
    <n v="17.776427900000002"/>
    <s v="Regular Air"/>
    <x v="1"/>
    <s v="Small Business"/>
    <x v="2"/>
    <x v="10"/>
    <s v="Small Box"/>
    <d v="2009-06-02T00:00:00"/>
  </r>
  <r>
    <n v="5444"/>
    <x v="15"/>
    <x v="0"/>
    <s v="Critical"/>
    <n v="2"/>
    <n v="442.97"/>
    <n v="885.94"/>
    <n v="24.49"/>
    <n v="910.43000000000006"/>
    <n v="5.3265000000000002"/>
    <n v="47.189594100000001"/>
    <s v="Regular Air"/>
    <x v="1"/>
    <s v="Small Business"/>
    <x v="1"/>
    <x v="8"/>
    <s v="Large Box"/>
    <d v="2011-03-19T00:00:00"/>
  </r>
  <r>
    <n v="33061"/>
    <x v="212"/>
    <x v="1"/>
    <s v="High"/>
    <n v="48"/>
    <n v="110.81020833333334"/>
    <n v="5318.89"/>
    <n v="8.64"/>
    <n v="5327.5300000000007"/>
    <n v="3.5455000000000001"/>
    <n v="188.58124495000001"/>
    <s v="Regular Air"/>
    <x v="4"/>
    <s v="Home Office"/>
    <x v="2"/>
    <x v="10"/>
    <s v="Small Box"/>
    <d v="2011-07-17T00:00:00"/>
  </r>
  <r>
    <n v="44583"/>
    <x v="745"/>
    <x v="7"/>
    <s v="Low"/>
    <n v="6"/>
    <n v="2.9316666666666666"/>
    <n v="17.59"/>
    <n v="5"/>
    <n v="22.59"/>
    <n v="3.5455000000000001"/>
    <n v="0.62365344999999994"/>
    <s v="Regular Air"/>
    <x v="9"/>
    <s v="Corporate"/>
    <x v="2"/>
    <x v="16"/>
    <s v="Small Box"/>
    <d v="2009-10-09T00:00:00"/>
  </r>
  <r>
    <n v="46375"/>
    <x v="96"/>
    <x v="8"/>
    <s v="Medium"/>
    <n v="24"/>
    <n v="37.721666666666671"/>
    <n v="905.32"/>
    <n v="5.09"/>
    <n v="910.41000000000008"/>
    <n v="3.5455000000000001"/>
    <n v="32.098120600000001"/>
    <s v="Regular Air"/>
    <x v="8"/>
    <s v="Home Office"/>
    <x v="2"/>
    <x v="5"/>
    <s v="Small Box"/>
    <d v="2010-08-28T00:00:00"/>
  </r>
  <r>
    <n v="27746"/>
    <x v="674"/>
    <x v="2"/>
    <s v="Critical"/>
    <n v="3"/>
    <n v="29.03"/>
    <n v="87.09"/>
    <n v="7.87"/>
    <n v="94.960000000000008"/>
    <n v="4.7610000000000001"/>
    <n v="4.1463549000000004"/>
    <s v="Regular Air"/>
    <x v="5"/>
    <s v="Consumer"/>
    <x v="0"/>
    <x v="0"/>
    <s v="Small Box"/>
    <d v="2010-12-05T00:00:00"/>
  </r>
  <r>
    <n v="12900"/>
    <x v="1004"/>
    <x v="4"/>
    <s v="High"/>
    <n v="50"/>
    <n v="12.542400000000001"/>
    <n v="627.12"/>
    <n v="4.9800000000000004"/>
    <n v="632.1"/>
    <n v="4.7610000000000001"/>
    <n v="29.857183199999998"/>
    <s v="Regular Air"/>
    <x v="10"/>
    <s v="Corporate"/>
    <x v="0"/>
    <x v="0"/>
    <s v="Small Pack"/>
    <d v="2010-05-04T00:00:00"/>
  </r>
  <r>
    <n v="29956"/>
    <x v="50"/>
    <x v="8"/>
    <s v="Critical"/>
    <n v="48"/>
    <n v="1.6735416666666667"/>
    <n v="80.33"/>
    <n v="0.83"/>
    <n v="81.16"/>
    <n v="3.5455000000000001"/>
    <n v="2.8481001500000001"/>
    <s v="Regular Air"/>
    <x v="0"/>
    <s v="Consumer"/>
    <x v="2"/>
    <x v="2"/>
    <s v="Wrap Bag"/>
    <d v="2009-08-15T00:00:00"/>
  </r>
  <r>
    <n v="37314"/>
    <x v="870"/>
    <x v="4"/>
    <s v="Medium"/>
    <n v="21"/>
    <n v="10.040952380952382"/>
    <n v="210.86"/>
    <n v="6.02"/>
    <n v="216.88000000000002"/>
    <n v="4.7610000000000001"/>
    <n v="10.0390446"/>
    <s v="Regular Air"/>
    <x v="1"/>
    <s v="Home Office"/>
    <x v="0"/>
    <x v="0"/>
    <s v="Medium Box"/>
    <d v="2011-05-05T00:00:00"/>
  </r>
  <r>
    <n v="12612"/>
    <x v="1056"/>
    <x v="2"/>
    <s v="Low"/>
    <n v="49"/>
    <n v="3.7183673469387752"/>
    <n v="182.2"/>
    <n v="0.5"/>
    <n v="182.7"/>
    <n v="3.5455000000000001"/>
    <n v="6.4599009999999994"/>
    <s v="Express Air"/>
    <x v="3"/>
    <s v="Home Office"/>
    <x v="2"/>
    <x v="13"/>
    <s v="Small Box"/>
    <d v="2010-12-26T00:00:00"/>
  </r>
  <r>
    <n v="32834"/>
    <x v="186"/>
    <x v="8"/>
    <s v="Critical"/>
    <n v="39"/>
    <n v="88.732371794871796"/>
    <n v="3460.5625"/>
    <n v="5.92"/>
    <n v="3466.4825000000001"/>
    <n v="5.3265000000000002"/>
    <n v="184.32686156250003"/>
    <s v="Regular Air"/>
    <x v="1"/>
    <s v="Home Office"/>
    <x v="1"/>
    <x v="1"/>
    <s v="Small Box"/>
    <d v="2010-08-28T00:00:00"/>
  </r>
  <r>
    <n v="14240"/>
    <x v="1048"/>
    <x v="9"/>
    <s v="High"/>
    <n v="24"/>
    <n v="2.8699999999999997"/>
    <n v="68.88"/>
    <n v="1.49"/>
    <n v="70.36999999999999"/>
    <n v="3.5455000000000001"/>
    <n v="2.4421404"/>
    <s v="Regular Air"/>
    <x v="0"/>
    <s v="Corporate"/>
    <x v="2"/>
    <x v="6"/>
    <s v="Small Box"/>
    <d v="2012-02-18T00:00:00"/>
  </r>
  <r>
    <n v="42529"/>
    <x v="565"/>
    <x v="7"/>
    <s v="Low"/>
    <n v="8"/>
    <n v="7.1437499999999998"/>
    <n v="57.15"/>
    <n v="7.5"/>
    <n v="64.650000000000006"/>
    <n v="3.5455000000000001"/>
    <n v="2.0262532499999999"/>
    <s v="Regular Air"/>
    <x v="0"/>
    <s v="Small Business"/>
    <x v="2"/>
    <x v="5"/>
    <s v="Small Box"/>
    <d v="2010-10-15T00:00:00"/>
  </r>
  <r>
    <n v="14503"/>
    <x v="1080"/>
    <x v="9"/>
    <s v="Not Specified"/>
    <n v="14"/>
    <n v="31.319285714285716"/>
    <n v="438.47"/>
    <n v="2.99"/>
    <n v="441.46000000000004"/>
    <n v="3.5455000000000001"/>
    <n v="15.54595385"/>
    <s v="Express Air"/>
    <x v="8"/>
    <s v="Corporate"/>
    <x v="2"/>
    <x v="6"/>
    <s v="Small Box"/>
    <d v="2011-02-06T00:00:00"/>
  </r>
  <r>
    <n v="26786"/>
    <x v="99"/>
    <x v="11"/>
    <s v="Medium"/>
    <n v="29"/>
    <n v="10.239310344827587"/>
    <n v="296.94"/>
    <n v="3.99"/>
    <n v="300.93"/>
    <n v="3.5455000000000001"/>
    <n v="10.5280077"/>
    <s v="Regular Air"/>
    <x v="3"/>
    <s v="Corporate"/>
    <x v="2"/>
    <x v="16"/>
    <s v="Small Box"/>
    <d v="2010-04-08T00:00:00"/>
  </r>
  <r>
    <n v="57799"/>
    <x v="110"/>
    <x v="8"/>
    <s v="High"/>
    <n v="25"/>
    <n v="493.72280000000001"/>
    <n v="12343.07"/>
    <n v="69.3"/>
    <n v="12412.369999999999"/>
    <n v="5.3265000000000002"/>
    <n v="657.45362355000009"/>
    <s v="Delivery Truck"/>
    <x v="6"/>
    <s v="Consumer"/>
    <x v="1"/>
    <x v="11"/>
    <s v="Jumbo Drum"/>
    <d v="2011-09-02T00:00:00"/>
  </r>
  <r>
    <n v="10562"/>
    <x v="1301"/>
    <x v="6"/>
    <s v="Not Specified"/>
    <n v="10"/>
    <n v="99.403999999999996"/>
    <n v="994.04"/>
    <n v="35"/>
    <n v="1029.04"/>
    <n v="3.5455000000000001"/>
    <n v="35.243688200000001"/>
    <s v="Regular Air"/>
    <x v="3"/>
    <s v="Corporate"/>
    <x v="2"/>
    <x v="10"/>
    <s v="Large Box"/>
    <d v="2009-11-12T00:00:00"/>
  </r>
  <r>
    <n v="56099"/>
    <x v="1257"/>
    <x v="7"/>
    <s v="Low"/>
    <n v="6"/>
    <n v="16.004999999999999"/>
    <n v="96.03"/>
    <n v="11.25"/>
    <n v="107.28"/>
    <n v="3.5455000000000001"/>
    <n v="3.4047436500000003"/>
    <s v="Regular Air"/>
    <x v="6"/>
    <s v="Corporate"/>
    <x v="2"/>
    <x v="10"/>
    <s v="Small Box"/>
    <d v="2010-10-12T00:00:00"/>
  </r>
  <r>
    <n v="52194"/>
    <x v="1098"/>
    <x v="2"/>
    <s v="Critical"/>
    <n v="25"/>
    <n v="24.517199999999999"/>
    <n v="612.92999999999995"/>
    <n v="12.98"/>
    <n v="625.91"/>
    <n v="3.5455000000000001"/>
    <n v="21.731433149999997"/>
    <s v="Regular Air"/>
    <x v="4"/>
    <s v="Home Office"/>
    <x v="2"/>
    <x v="6"/>
    <s v="Small Box"/>
    <d v="2010-12-12T00:00:00"/>
  </r>
  <r>
    <n v="1892"/>
    <x v="1105"/>
    <x v="0"/>
    <s v="Low"/>
    <n v="9"/>
    <n v="7.1433333333333344"/>
    <n v="64.290000000000006"/>
    <n v="5.4"/>
    <n v="69.690000000000012"/>
    <n v="3.5455000000000001"/>
    <n v="2.27940195"/>
    <s v="Regular Air"/>
    <x v="1"/>
    <s v="Small Business"/>
    <x v="2"/>
    <x v="5"/>
    <s v="Small Box"/>
    <d v="2009-03-25T00:00:00"/>
  </r>
  <r>
    <n v="25825"/>
    <x v="423"/>
    <x v="1"/>
    <s v="Not Specified"/>
    <n v="45"/>
    <n v="10.749777777777778"/>
    <n v="483.74"/>
    <n v="1.79"/>
    <n v="485.53000000000003"/>
    <n v="3.5455000000000001"/>
    <n v="17.151001700000002"/>
    <s v="Regular Air"/>
    <x v="9"/>
    <s v="Corporate"/>
    <x v="2"/>
    <x v="5"/>
    <s v="Wrap Bag"/>
    <d v="2012-07-22T00:00:00"/>
  </r>
  <r>
    <n v="3778"/>
    <x v="858"/>
    <x v="4"/>
    <s v="Critical"/>
    <n v="12"/>
    <n v="46.419166666666662"/>
    <n v="557.03"/>
    <n v="1.99"/>
    <n v="559.02"/>
    <n v="5.3265000000000002"/>
    <n v="29.670202949999997"/>
    <s v="Regular Air"/>
    <x v="4"/>
    <s v="Home Office"/>
    <x v="1"/>
    <x v="4"/>
    <s v="Small Pack"/>
    <d v="2010-05-26T00:00:00"/>
  </r>
  <r>
    <n v="773"/>
    <x v="345"/>
    <x v="10"/>
    <s v="Medium"/>
    <n v="38"/>
    <n v="54.50893421052632"/>
    <n v="2071.3395"/>
    <n v="8.99"/>
    <n v="2080.3294999999998"/>
    <n v="5.3265000000000002"/>
    <n v="110.3298984675"/>
    <s v="Regular Air"/>
    <x v="7"/>
    <s v="Home Office"/>
    <x v="1"/>
    <x v="1"/>
    <s v="Small Box"/>
    <d v="2010-09-26T00:00:00"/>
  </r>
  <r>
    <n v="42177"/>
    <x v="1111"/>
    <x v="4"/>
    <s v="Not Specified"/>
    <n v="49"/>
    <n v="24.529265306122447"/>
    <n v="1201.934"/>
    <n v="8.59"/>
    <n v="1210.5239999999999"/>
    <n v="5.3265000000000002"/>
    <n v="64.021014510000001"/>
    <s v="Regular Air"/>
    <x v="0"/>
    <s v="Small Business"/>
    <x v="1"/>
    <x v="1"/>
    <s v="Medium Box"/>
    <d v="2012-05-31T00:00:00"/>
  </r>
  <r>
    <n v="29382"/>
    <x v="388"/>
    <x v="6"/>
    <s v="High"/>
    <n v="34"/>
    <n v="20.137058823529411"/>
    <n v="684.66"/>
    <n v="10.49"/>
    <n v="695.15"/>
    <n v="4.7610000000000001"/>
    <n v="32.596662600000002"/>
    <s v="Express Air"/>
    <x v="7"/>
    <s v="Small Business"/>
    <x v="0"/>
    <x v="0"/>
    <s v="Small Box"/>
    <d v="2010-11-19T00:00:00"/>
  </r>
  <r>
    <n v="5346"/>
    <x v="917"/>
    <x v="2"/>
    <s v="Critical"/>
    <n v="45"/>
    <n v="204.32888888888888"/>
    <n v="9194.7999999999993"/>
    <n v="69.64"/>
    <n v="9264.4399999999987"/>
    <n v="4.7610000000000001"/>
    <n v="437.76442799999995"/>
    <s v="Delivery Truck"/>
    <x v="0"/>
    <s v="Home Office"/>
    <x v="0"/>
    <x v="9"/>
    <s v="Jumbo Box"/>
    <d v="2010-12-27T00:00:00"/>
  </r>
  <r>
    <n v="12037"/>
    <x v="937"/>
    <x v="5"/>
    <s v="Low"/>
    <n v="14"/>
    <n v="9.6578571428571429"/>
    <n v="135.21"/>
    <n v="4.3899999999999997"/>
    <n v="139.6"/>
    <n v="3.5455000000000001"/>
    <n v="4.7938705500000003"/>
    <s v="Regular Air"/>
    <x v="10"/>
    <s v="Consumer"/>
    <x v="2"/>
    <x v="5"/>
    <s v="Wrap Bag"/>
    <d v="2011-07-05T00:00:00"/>
  </r>
  <r>
    <n v="6501"/>
    <x v="456"/>
    <x v="3"/>
    <s v="High"/>
    <n v="35"/>
    <n v="6.7711428571428574"/>
    <n v="236.99"/>
    <n v="6.74"/>
    <n v="243.73000000000002"/>
    <n v="3.5455000000000001"/>
    <n v="8.4024804500000005"/>
    <s v="Regular Air"/>
    <x v="6"/>
    <s v="Corporate"/>
    <x v="2"/>
    <x v="5"/>
    <s v="Small Box"/>
    <d v="2012-01-15T00:00:00"/>
  </r>
  <r>
    <n v="11398"/>
    <x v="1126"/>
    <x v="8"/>
    <s v="High"/>
    <n v="16"/>
    <n v="6.8562500000000002"/>
    <n v="109.7"/>
    <n v="10.39"/>
    <n v="120.09"/>
    <n v="3.5455000000000001"/>
    <n v="3.8894134999999999"/>
    <s v="Regular Air"/>
    <x v="1"/>
    <s v="Home Office"/>
    <x v="2"/>
    <x v="5"/>
    <s v="Small Box"/>
    <d v="2012-08-07T00:00:00"/>
  </r>
  <r>
    <n v="55875"/>
    <x v="230"/>
    <x v="6"/>
    <s v="Critical"/>
    <n v="31"/>
    <n v="5.7564516129032253"/>
    <n v="178.45"/>
    <n v="4.6900000000000004"/>
    <n v="183.14"/>
    <n v="3.5455000000000001"/>
    <n v="6.32694475"/>
    <s v="Regular Air"/>
    <x v="2"/>
    <s v="Small Business"/>
    <x v="2"/>
    <x v="10"/>
    <s v="Small Box"/>
    <d v="2009-11-25T00:00:00"/>
  </r>
  <r>
    <n v="29187"/>
    <x v="130"/>
    <x v="1"/>
    <s v="Low"/>
    <n v="8"/>
    <n v="2.74125"/>
    <n v="21.93"/>
    <n v="6.05"/>
    <n v="27.98"/>
    <n v="3.5455000000000001"/>
    <n v="0.77752814999999997"/>
    <s v="Regular Air"/>
    <x v="5"/>
    <s v="Consumer"/>
    <x v="2"/>
    <x v="6"/>
    <s v="Small Box"/>
    <d v="2009-08-04T00:00:00"/>
  </r>
  <r>
    <n v="7521"/>
    <x v="1302"/>
    <x v="9"/>
    <s v="Low"/>
    <n v="19"/>
    <n v="102.21965789473684"/>
    <n v="1942.1735000000001"/>
    <n v="2.5"/>
    <n v="1944.6735000000001"/>
    <n v="5.3265000000000002"/>
    <n v="103.44987147750003"/>
    <s v="Express Air"/>
    <x v="1"/>
    <s v="Small Business"/>
    <x v="1"/>
    <x v="1"/>
    <s v="Small Box"/>
    <d v="2011-03-05T00:00:00"/>
  </r>
  <r>
    <n v="45733"/>
    <x v="958"/>
    <x v="2"/>
    <s v="Critical"/>
    <n v="39"/>
    <n v="21.824871794871793"/>
    <n v="851.17"/>
    <n v="15.1"/>
    <n v="866.27"/>
    <n v="3.5455000000000001"/>
    <n v="30.178232349999998"/>
    <s v="Regular Air"/>
    <x v="6"/>
    <s v="Corporate"/>
    <x v="2"/>
    <x v="6"/>
    <s v="Small Box"/>
    <d v="2010-12-07T00:00:00"/>
  </r>
  <r>
    <n v="58470"/>
    <x v="409"/>
    <x v="5"/>
    <s v="High"/>
    <n v="5"/>
    <n v="31.9"/>
    <n v="159.5"/>
    <n v="6.72"/>
    <n v="166.22"/>
    <n v="3.5455000000000001"/>
    <n v="5.6550725000000002"/>
    <s v="Regular Air"/>
    <x v="0"/>
    <s v="Small Business"/>
    <x v="2"/>
    <x v="10"/>
    <s v="Small Box"/>
    <d v="2011-06-09T00:00:00"/>
  </r>
  <r>
    <n v="43781"/>
    <x v="955"/>
    <x v="9"/>
    <s v="Not Specified"/>
    <n v="21"/>
    <n v="43.685238095238091"/>
    <n v="917.39"/>
    <n v="2.99"/>
    <n v="920.38"/>
    <n v="3.5455000000000001"/>
    <n v="32.526062449999998"/>
    <s v="Express Air"/>
    <x v="2"/>
    <s v="Small Business"/>
    <x v="2"/>
    <x v="6"/>
    <s v="Small Box"/>
    <d v="2010-02-03T00:00:00"/>
  </r>
  <r>
    <n v="2628"/>
    <x v="528"/>
    <x v="7"/>
    <s v="Low"/>
    <n v="29"/>
    <n v="173.42124137931035"/>
    <n v="5029.2160000000003"/>
    <n v="69.64"/>
    <n v="5098.8560000000007"/>
    <n v="4.7610000000000001"/>
    <n v="239.44097376000002"/>
    <s v="Delivery Truck"/>
    <x v="1"/>
    <s v="Consumer"/>
    <x v="0"/>
    <x v="9"/>
    <s v="Jumbo Box"/>
    <d v="2010-10-30T00:00:00"/>
  </r>
  <r>
    <n v="55040"/>
    <x v="499"/>
    <x v="11"/>
    <s v="High"/>
    <n v="2"/>
    <n v="2346.13"/>
    <n v="4692.26"/>
    <n v="29.7"/>
    <n v="4721.96"/>
    <n v="5.3265000000000002"/>
    <n v="249.93322890000002"/>
    <s v="Delivery Truck"/>
    <x v="0"/>
    <s v="Consumer"/>
    <x v="1"/>
    <x v="11"/>
    <s v="Jumbo Drum"/>
    <d v="2009-04-14T00:00:00"/>
  </r>
  <r>
    <n v="52386"/>
    <x v="719"/>
    <x v="3"/>
    <s v="High"/>
    <n v="6"/>
    <n v="116.78833333333334"/>
    <n v="700.73"/>
    <n v="26.3"/>
    <n v="727.03"/>
    <n v="5.3265000000000002"/>
    <n v="37.324383450000006"/>
    <s v="Delivery Truck"/>
    <x v="2"/>
    <s v="Home Office"/>
    <x v="1"/>
    <x v="11"/>
    <s v="Jumbo Drum"/>
    <d v="2009-01-07T00:00:00"/>
  </r>
  <r>
    <n v="12322"/>
    <x v="708"/>
    <x v="4"/>
    <s v="Critical"/>
    <n v="36"/>
    <n v="95.469444444444449"/>
    <n v="3436.9"/>
    <n v="39.61"/>
    <n v="3476.51"/>
    <n v="4.7610000000000001"/>
    <n v="163.630809"/>
    <s v="Express Air"/>
    <x v="1"/>
    <s v="Small Business"/>
    <x v="0"/>
    <x v="0"/>
    <s v="Medium Box"/>
    <d v="2011-05-13T00:00:00"/>
  </r>
  <r>
    <n v="49094"/>
    <x v="545"/>
    <x v="10"/>
    <s v="Critical"/>
    <n v="31"/>
    <n v="27.317741935483873"/>
    <n v="846.85"/>
    <n v="4"/>
    <n v="850.85"/>
    <n v="5.3265000000000002"/>
    <n v="45.107465250000004"/>
    <s v="Regular Air"/>
    <x v="1"/>
    <s v="Consumer"/>
    <x v="1"/>
    <x v="4"/>
    <s v="Small Box"/>
    <d v="2012-09-05T00:00:00"/>
  </r>
  <r>
    <n v="36131"/>
    <x v="975"/>
    <x v="4"/>
    <s v="High"/>
    <n v="26"/>
    <n v="5.0373076923076923"/>
    <n v="130.97"/>
    <n v="6.07"/>
    <n v="137.04"/>
    <n v="3.5455000000000001"/>
    <n v="4.6435413499999996"/>
    <s v="Regular Air"/>
    <x v="6"/>
    <s v="Home Office"/>
    <x v="2"/>
    <x v="5"/>
    <s v="Small Box"/>
    <d v="2009-05-18T00:00:00"/>
  </r>
  <r>
    <n v="45156"/>
    <x v="1222"/>
    <x v="9"/>
    <s v="Low"/>
    <n v="14"/>
    <n v="12.450000000000001"/>
    <n v="174.3"/>
    <n v="0.5"/>
    <n v="174.8"/>
    <n v="3.5455000000000001"/>
    <n v="6.1798065000000006"/>
    <s v="Regular Air"/>
    <x v="6"/>
    <s v="Home Office"/>
    <x v="2"/>
    <x v="13"/>
    <s v="Small Box"/>
    <d v="2011-02-17T00:00:00"/>
  </r>
  <r>
    <n v="8995"/>
    <x v="828"/>
    <x v="4"/>
    <s v="High"/>
    <n v="35"/>
    <n v="96.855142857142852"/>
    <n v="3389.93"/>
    <n v="21.26"/>
    <n v="3411.19"/>
    <n v="4.7610000000000001"/>
    <n v="161.39456730000001"/>
    <s v="Express Air"/>
    <x v="2"/>
    <s v="Consumer"/>
    <x v="0"/>
    <x v="0"/>
    <s v="Large Box"/>
    <d v="2011-05-18T00:00:00"/>
  </r>
  <r>
    <n v="53222"/>
    <x v="273"/>
    <x v="7"/>
    <s v="Low"/>
    <n v="2"/>
    <n v="10.855"/>
    <n v="21.71"/>
    <n v="9.5399999999999991"/>
    <n v="31.25"/>
    <n v="3.5455000000000001"/>
    <n v="0.76972805000000011"/>
    <s v="Regular Air"/>
    <x v="10"/>
    <s v="Small Business"/>
    <x v="2"/>
    <x v="5"/>
    <s v="Small Box"/>
    <d v="2009-10-19T00:00:00"/>
  </r>
  <r>
    <n v="34721"/>
    <x v="1131"/>
    <x v="6"/>
    <s v="Not Specified"/>
    <n v="46"/>
    <n v="10.938478260869566"/>
    <n v="503.17"/>
    <n v="4.68"/>
    <n v="507.85"/>
    <n v="3.5455000000000001"/>
    <n v="17.83989235"/>
    <s v="Regular Air"/>
    <x v="0"/>
    <s v="Corporate"/>
    <x v="2"/>
    <x v="7"/>
    <s v="Small Pack"/>
    <d v="2010-11-02T00:00:00"/>
  </r>
  <r>
    <n v="42567"/>
    <x v="358"/>
    <x v="3"/>
    <s v="Critical"/>
    <n v="12"/>
    <n v="161.69333333333333"/>
    <n v="1940.32"/>
    <n v="43.75"/>
    <n v="1984.07"/>
    <n v="4.7610000000000001"/>
    <n v="92.378635200000005"/>
    <s v="Delivery Truck"/>
    <x v="0"/>
    <s v="Small Business"/>
    <x v="0"/>
    <x v="9"/>
    <s v="Jumbo Box"/>
    <d v="2010-01-13T00:00:00"/>
  </r>
  <r>
    <n v="50210"/>
    <x v="734"/>
    <x v="1"/>
    <s v="Low"/>
    <n v="15"/>
    <n v="2.0880000000000001"/>
    <n v="31.32"/>
    <n v="2.58"/>
    <n v="33.9"/>
    <n v="3.5455000000000001"/>
    <n v="1.1104506000000001"/>
    <s v="Regular Air"/>
    <x v="0"/>
    <s v="Home Office"/>
    <x v="2"/>
    <x v="14"/>
    <s v="Wrap Bag"/>
    <d v="2010-07-28T00:00:00"/>
  </r>
  <r>
    <n v="45476"/>
    <x v="587"/>
    <x v="11"/>
    <s v="Critical"/>
    <n v="48"/>
    <n v="21.999583333333334"/>
    <n v="1055.98"/>
    <n v="5.94"/>
    <n v="1061.92"/>
    <n v="3.5455000000000001"/>
    <n v="37.439770900000006"/>
    <s v="Regular Air"/>
    <x v="3"/>
    <s v="Home Office"/>
    <x v="2"/>
    <x v="16"/>
    <s v="Medium Box"/>
    <d v="2012-04-18T00:00:00"/>
  </r>
  <r>
    <n v="53056"/>
    <x v="1029"/>
    <x v="6"/>
    <s v="Critical"/>
    <n v="13"/>
    <n v="39.191538461538464"/>
    <n v="509.49"/>
    <n v="8.9700000000000006"/>
    <n v="518.46"/>
    <n v="5.3265000000000002"/>
    <n v="27.137984850000002"/>
    <s v="Regular Air"/>
    <x v="0"/>
    <s v="Corporate"/>
    <x v="1"/>
    <x v="11"/>
    <s v="Small Box"/>
    <d v="2011-11-04T00:00:00"/>
  </r>
  <r>
    <n v="11173"/>
    <x v="77"/>
    <x v="0"/>
    <s v="Critical"/>
    <n v="37"/>
    <n v="5.9908108108108111"/>
    <n v="221.66"/>
    <n v="3.85"/>
    <n v="225.51"/>
    <n v="5.3265000000000002"/>
    <n v="11.806719900000001"/>
    <s v="Regular Air"/>
    <x v="1"/>
    <s v="Corporate"/>
    <x v="1"/>
    <x v="4"/>
    <s v="Small Pack"/>
    <d v="2012-04-01T00:00:00"/>
  </r>
  <r>
    <n v="33568"/>
    <x v="150"/>
    <x v="1"/>
    <s v="Medium"/>
    <n v="23"/>
    <n v="16.774347826086956"/>
    <n v="385.81"/>
    <n v="5.8"/>
    <n v="391.61"/>
    <n v="3.5455000000000001"/>
    <n v="13.67889355"/>
    <s v="Express Air"/>
    <x v="5"/>
    <s v="Small Business"/>
    <x v="2"/>
    <x v="10"/>
    <s v="Small Box"/>
    <d v="2012-07-22T00:00:00"/>
  </r>
  <r>
    <n v="52196"/>
    <x v="597"/>
    <x v="3"/>
    <s v="Not Specified"/>
    <n v="1"/>
    <n v="3.85"/>
    <n v="3.85"/>
    <n v="0.99"/>
    <n v="4.84"/>
    <n v="3.5455000000000001"/>
    <n v="0.13650175000000001"/>
    <s v="Regular Air"/>
    <x v="0"/>
    <s v="Corporate"/>
    <x v="2"/>
    <x v="13"/>
    <s v="Small Box"/>
    <d v="2010-01-31T00:00:00"/>
  </r>
  <r>
    <n v="24486"/>
    <x v="463"/>
    <x v="11"/>
    <s v="Medium"/>
    <n v="3"/>
    <n v="9.3699999999999992"/>
    <n v="28.11"/>
    <n v="2.83"/>
    <n v="30.939999999999998"/>
    <n v="5.3265000000000002"/>
    <n v="1.49727915"/>
    <s v="Regular Air"/>
    <x v="1"/>
    <s v="Consumer"/>
    <x v="1"/>
    <x v="4"/>
    <s v="Small Pack"/>
    <d v="2011-04-23T00:00:00"/>
  </r>
  <r>
    <n v="21573"/>
    <x v="65"/>
    <x v="11"/>
    <s v="Critical"/>
    <n v="7"/>
    <n v="10.011428571428571"/>
    <n v="70.08"/>
    <n v="3.72"/>
    <n v="73.8"/>
    <n v="4.7610000000000001"/>
    <n v="3.3365087999999998"/>
    <s v="Regular Air"/>
    <x v="1"/>
    <s v="Corporate"/>
    <x v="0"/>
    <x v="0"/>
    <s v="Small Pack"/>
    <d v="2012-04-27T00:00:00"/>
  </r>
  <r>
    <n v="46787"/>
    <x v="985"/>
    <x v="0"/>
    <s v="Medium"/>
    <n v="32"/>
    <n v="21.661562499999999"/>
    <n v="693.17"/>
    <n v="8.99"/>
    <n v="702.16"/>
    <n v="3.5455000000000001"/>
    <n v="24.576342350000001"/>
    <s v="Regular Air"/>
    <x v="4"/>
    <s v="Corporate"/>
    <x v="2"/>
    <x v="2"/>
    <s v="Small Pack"/>
    <d v="2012-03-31T00:00:00"/>
  </r>
  <r>
    <n v="34243"/>
    <x v="879"/>
    <x v="9"/>
    <s v="High"/>
    <n v="35"/>
    <n v="36.118000000000002"/>
    <n v="1264.1300000000001"/>
    <n v="35"/>
    <n v="1299.1300000000001"/>
    <n v="3.5455000000000001"/>
    <n v="44.819729150000001"/>
    <s v="Regular Air"/>
    <x v="0"/>
    <s v="Home Office"/>
    <x v="2"/>
    <x v="10"/>
    <s v="Large Box"/>
    <d v="2011-02-13T00:00:00"/>
  </r>
  <r>
    <n v="7910"/>
    <x v="1022"/>
    <x v="11"/>
    <s v="Critical"/>
    <n v="22"/>
    <n v="33.162272727272729"/>
    <n v="729.57"/>
    <n v="5.09"/>
    <n v="734.66000000000008"/>
    <n v="3.5455000000000001"/>
    <n v="25.866904350000006"/>
    <s v="Regular Air"/>
    <x v="1"/>
    <s v="Small Business"/>
    <x v="2"/>
    <x v="5"/>
    <s v="Small Box"/>
    <d v="2010-04-20T00:00:00"/>
  </r>
  <r>
    <n v="45632"/>
    <x v="658"/>
    <x v="4"/>
    <s v="Not Specified"/>
    <n v="50"/>
    <n v="8.8461999999999996"/>
    <n v="442.31"/>
    <n v="0.96"/>
    <n v="443.27"/>
    <n v="4.7610000000000001"/>
    <n v="21.058379100000003"/>
    <s v="Regular Air"/>
    <x v="1"/>
    <s v="Small Business"/>
    <x v="0"/>
    <x v="0"/>
    <s v="Wrap Bag"/>
    <d v="2010-05-11T00:00:00"/>
  </r>
  <r>
    <n v="18373"/>
    <x v="653"/>
    <x v="11"/>
    <s v="Critical"/>
    <n v="35"/>
    <n v="188.80685714285713"/>
    <n v="6608.24"/>
    <n v="0.99"/>
    <n v="6609.23"/>
    <n v="3.5455000000000001"/>
    <n v="234.29514920000003"/>
    <s v="Regular Air"/>
    <x v="4"/>
    <s v="Corporate"/>
    <x v="2"/>
    <x v="16"/>
    <s v="Small Box"/>
    <d v="2012-04-12T00:00:00"/>
  </r>
  <r>
    <n v="39041"/>
    <x v="539"/>
    <x v="7"/>
    <s v="Critical"/>
    <n v="23"/>
    <n v="14.64608695652174"/>
    <n v="336.86"/>
    <n v="5.3"/>
    <n v="342.16"/>
    <n v="4.7610000000000001"/>
    <n v="16.037904600000001"/>
    <s v="Regular Air"/>
    <x v="0"/>
    <s v="Corporate"/>
    <x v="0"/>
    <x v="0"/>
    <s v="Wrap Bag"/>
    <d v="2011-10-28T00:00:00"/>
  </r>
  <r>
    <n v="58566"/>
    <x v="1088"/>
    <x v="8"/>
    <s v="Not Specified"/>
    <n v="45"/>
    <n v="104.01977777777779"/>
    <n v="4680.8900000000003"/>
    <n v="10.119999999999999"/>
    <n v="4691.01"/>
    <n v="4.7610000000000001"/>
    <n v="222.85717289999999"/>
    <s v="Regular Air"/>
    <x v="5"/>
    <s v="Consumer"/>
    <x v="0"/>
    <x v="0"/>
    <s v="Large Box"/>
    <d v="2011-08-24T00:00:00"/>
  </r>
  <r>
    <n v="3393"/>
    <x v="213"/>
    <x v="1"/>
    <s v="High"/>
    <n v="33"/>
    <n v="9.8763636363636369"/>
    <n v="325.92"/>
    <n v="7.29"/>
    <n v="333.21000000000004"/>
    <n v="4.7610000000000001"/>
    <n v="15.517051200000001"/>
    <s v="Regular Air"/>
    <x v="9"/>
    <s v="Consumer"/>
    <x v="0"/>
    <x v="0"/>
    <s v="Small Pack"/>
    <d v="2011-07-03T00:00:00"/>
  </r>
  <r>
    <n v="12224"/>
    <x v="146"/>
    <x v="2"/>
    <s v="High"/>
    <n v="2"/>
    <n v="151.45500000000001"/>
    <n v="302.91000000000003"/>
    <n v="51.94"/>
    <n v="354.85"/>
    <n v="4.7610000000000001"/>
    <n v="14.421545100000001"/>
    <s v="Delivery Truck"/>
    <x v="1"/>
    <s v="Consumer"/>
    <x v="0"/>
    <x v="9"/>
    <s v="Jumbo Box"/>
    <d v="2009-12-14T00:00:00"/>
  </r>
  <r>
    <n v="57216"/>
    <x v="764"/>
    <x v="1"/>
    <s v="High"/>
    <n v="46"/>
    <n v="276.51521739130436"/>
    <n v="12719.7"/>
    <n v="57"/>
    <n v="12776.7"/>
    <n v="4.7610000000000001"/>
    <n v="605.58491700000002"/>
    <s v="Delivery Truck"/>
    <x v="5"/>
    <s v="Corporate"/>
    <x v="0"/>
    <x v="3"/>
    <s v="Jumbo Drum"/>
    <d v="2010-07-29T00:00:00"/>
  </r>
  <r>
    <n v="28867"/>
    <x v="602"/>
    <x v="1"/>
    <s v="Medium"/>
    <n v="6"/>
    <n v="107.07"/>
    <n v="642.41999999999996"/>
    <n v="19.989999999999998"/>
    <n v="662.41"/>
    <n v="3.5455000000000001"/>
    <n v="22.777001099999996"/>
    <s v="Regular Air"/>
    <x v="6"/>
    <s v="Corporate"/>
    <x v="2"/>
    <x v="5"/>
    <s v="Small Box"/>
    <d v="2011-07-23T00:00:00"/>
  </r>
  <r>
    <n v="24646"/>
    <x v="1292"/>
    <x v="11"/>
    <s v="Not Specified"/>
    <n v="46"/>
    <n v="14.402391304347827"/>
    <n v="662.51"/>
    <n v="1.39"/>
    <n v="663.9"/>
    <n v="3.5455000000000001"/>
    <n v="23.48929205"/>
    <s v="Regular Air"/>
    <x v="6"/>
    <s v="Small Business"/>
    <x v="2"/>
    <x v="12"/>
    <s v="Small Box"/>
    <d v="2011-04-16T00:00:00"/>
  </r>
  <r>
    <n v="16999"/>
    <x v="695"/>
    <x v="3"/>
    <s v="Critical"/>
    <n v="18"/>
    <n v="198.24722222222221"/>
    <n v="3568.45"/>
    <n v="0.99"/>
    <n v="3569.4399999999996"/>
    <n v="3.5455000000000001"/>
    <n v="126.51939474999999"/>
    <s v="Regular Air"/>
    <x v="1"/>
    <s v="Consumer"/>
    <x v="2"/>
    <x v="16"/>
    <s v="Small Box"/>
    <d v="2009-01-21T00:00:00"/>
  </r>
  <r>
    <n v="22407"/>
    <x v="320"/>
    <x v="6"/>
    <s v="Not Specified"/>
    <n v="10"/>
    <n v="12.802000000000001"/>
    <n v="128.02000000000001"/>
    <n v="6.47"/>
    <n v="134.49"/>
    <n v="3.5455000000000001"/>
    <n v="4.5389491"/>
    <s v="Regular Air"/>
    <x v="6"/>
    <s v="Corporate"/>
    <x v="2"/>
    <x v="5"/>
    <s v="Small Box"/>
    <d v="2009-11-17T00:00:00"/>
  </r>
  <r>
    <n v="35173"/>
    <x v="815"/>
    <x v="0"/>
    <s v="Not Specified"/>
    <n v="29"/>
    <n v="223.56068965517241"/>
    <n v="6483.26"/>
    <n v="60.2"/>
    <n v="6543.46"/>
    <n v="4.7610000000000001"/>
    <n v="308.66800860000001"/>
    <s v="Delivery Truck"/>
    <x v="5"/>
    <s v="Corporate"/>
    <x v="0"/>
    <x v="15"/>
    <s v="Jumbo Box"/>
    <d v="2012-03-15T00:00:00"/>
  </r>
  <r>
    <n v="32038"/>
    <x v="1018"/>
    <x v="5"/>
    <s v="Low"/>
    <n v="26"/>
    <n v="13.169230769230769"/>
    <n v="342.4"/>
    <n v="6.96"/>
    <n v="349.35999999999996"/>
    <n v="3.5455000000000001"/>
    <n v="12.139792"/>
    <s v="Express Air"/>
    <x v="4"/>
    <s v="Consumer"/>
    <x v="2"/>
    <x v="16"/>
    <s v="Medium Box"/>
    <d v="2009-06-19T00:00:00"/>
  </r>
  <r>
    <n v="36835"/>
    <x v="120"/>
    <x v="7"/>
    <s v="Critical"/>
    <n v="25"/>
    <n v="267.40199999999999"/>
    <n v="6685.05"/>
    <n v="24.49"/>
    <n v="6709.54"/>
    <n v="4.7610000000000001"/>
    <n v="318.27523050000002"/>
    <s v="Regular Air"/>
    <x v="6"/>
    <s v="Home Office"/>
    <x v="0"/>
    <x v="3"/>
    <s v="Large Box"/>
    <d v="2009-10-21T00:00:00"/>
  </r>
  <r>
    <n v="6566"/>
    <x v="526"/>
    <x v="4"/>
    <s v="Critical"/>
    <n v="21"/>
    <n v="35.658571428571427"/>
    <n v="748.83"/>
    <n v="1.99"/>
    <n v="750.82"/>
    <n v="5.3265000000000002"/>
    <n v="39.886429950000007"/>
    <s v="Regular Air"/>
    <x v="3"/>
    <s v="Corporate"/>
    <x v="1"/>
    <x v="4"/>
    <s v="Small Pack"/>
    <d v="2011-05-21T00:00:00"/>
  </r>
  <r>
    <n v="2757"/>
    <x v="671"/>
    <x v="1"/>
    <s v="Critical"/>
    <n v="39"/>
    <n v="91.14"/>
    <n v="3554.46"/>
    <n v="74.349999999999994"/>
    <n v="3628.81"/>
    <n v="4.7610000000000001"/>
    <n v="169.22784060000001"/>
    <s v="Delivery Truck"/>
    <x v="11"/>
    <s v="Corporate"/>
    <x v="0"/>
    <x v="3"/>
    <s v="Jumbo Drum"/>
    <d v="2011-07-19T00:00:00"/>
  </r>
  <r>
    <n v="26016"/>
    <x v="152"/>
    <x v="7"/>
    <s v="High"/>
    <n v="44"/>
    <n v="37.332772727272726"/>
    <n v="1642.6420000000001"/>
    <n v="4.99"/>
    <n v="1647.6320000000001"/>
    <n v="5.3265000000000002"/>
    <n v="87.495326130000009"/>
    <s v="Express Air"/>
    <x v="8"/>
    <s v="Consumer"/>
    <x v="1"/>
    <x v="1"/>
    <s v="Small Box"/>
    <d v="2009-10-09T00:00:00"/>
  </r>
  <r>
    <n v="323"/>
    <x v="1105"/>
    <x v="0"/>
    <s v="Critical"/>
    <n v="2"/>
    <n v="27.67"/>
    <n v="55.34"/>
    <n v="11.54"/>
    <n v="66.88"/>
    <n v="3.5455000000000001"/>
    <n v="1.9620797000000001"/>
    <s v="Regular Air"/>
    <x v="3"/>
    <s v="Small Business"/>
    <x v="2"/>
    <x v="5"/>
    <s v="Small Box"/>
    <d v="2009-03-27T00:00:00"/>
  </r>
  <r>
    <n v="44002"/>
    <x v="1303"/>
    <x v="9"/>
    <s v="Medium"/>
    <n v="14"/>
    <n v="18.703571428571429"/>
    <n v="261.85000000000002"/>
    <n v="9.4700000000000006"/>
    <n v="271.32000000000005"/>
    <n v="3.5455000000000001"/>
    <n v="9.2838917500000022"/>
    <s v="Regular Air"/>
    <x v="8"/>
    <s v="Corporate"/>
    <x v="2"/>
    <x v="10"/>
    <s v="Small Box"/>
    <d v="2009-02-07T00:00:00"/>
  </r>
  <r>
    <n v="52003"/>
    <x v="81"/>
    <x v="9"/>
    <s v="Low"/>
    <n v="11"/>
    <n v="171.29163636363637"/>
    <n v="1884.2080000000001"/>
    <n v="110.2"/>
    <n v="1994.4080000000001"/>
    <n v="4.7610000000000001"/>
    <n v="89.707142880000006"/>
    <s v="Delivery Truck"/>
    <x v="0"/>
    <s v="Consumer"/>
    <x v="0"/>
    <x v="9"/>
    <s v="Jumbo Box"/>
    <d v="2012-02-25T00:00:00"/>
  </r>
  <r>
    <n v="22562"/>
    <x v="453"/>
    <x v="0"/>
    <s v="Medium"/>
    <n v="3"/>
    <n v="19.16"/>
    <n v="57.48"/>
    <n v="8.34"/>
    <n v="65.819999999999993"/>
    <n v="3.5455000000000001"/>
    <n v="2.0379533999999997"/>
    <s v="Regular Air"/>
    <x v="4"/>
    <s v="Home Office"/>
    <x v="2"/>
    <x v="10"/>
    <s v="Small Box"/>
    <d v="2009-03-28T00:00:00"/>
  </r>
  <r>
    <n v="52615"/>
    <x v="273"/>
    <x v="7"/>
    <s v="Low"/>
    <n v="18"/>
    <n v="4.2694444444444439"/>
    <n v="76.849999999999994"/>
    <n v="5.41"/>
    <n v="82.259999999999991"/>
    <n v="3.5455000000000001"/>
    <n v="2.7247167500000002"/>
    <s v="Regular Air"/>
    <x v="6"/>
    <s v="Corporate"/>
    <x v="2"/>
    <x v="6"/>
    <s v="Small Box"/>
    <d v="2009-10-23T00:00:00"/>
  </r>
  <r>
    <n v="38531"/>
    <x v="132"/>
    <x v="2"/>
    <s v="Low"/>
    <n v="26"/>
    <n v="4.5550000000000006"/>
    <n v="118.43"/>
    <n v="2.2599999999999998"/>
    <n v="120.69000000000001"/>
    <n v="3.5455000000000001"/>
    <n v="4.1989356500000001"/>
    <s v="Express Air"/>
    <x v="10"/>
    <s v="Home Office"/>
    <x v="2"/>
    <x v="5"/>
    <s v="Wrap Bag"/>
    <d v="2011-12-12T00:00:00"/>
  </r>
  <r>
    <n v="10338"/>
    <x v="267"/>
    <x v="1"/>
    <s v="Not Specified"/>
    <n v="7"/>
    <n v="51.938571428571429"/>
    <n v="363.57"/>
    <n v="46.59"/>
    <n v="410.15999999999997"/>
    <n v="4.7610000000000001"/>
    <n v="17.309567699999999"/>
    <s v="Delivery Truck"/>
    <x v="9"/>
    <s v="Corporate"/>
    <x v="0"/>
    <x v="9"/>
    <s v="Jumbo Box"/>
    <d v="2011-07-16T00:00:00"/>
  </r>
  <r>
    <n v="58147"/>
    <x v="159"/>
    <x v="4"/>
    <s v="High"/>
    <n v="41"/>
    <n v="11.481463414634147"/>
    <n v="470.74"/>
    <n v="3.99"/>
    <n v="474.73"/>
    <n v="3.5455000000000001"/>
    <n v="16.690086700000002"/>
    <s v="Regular Air"/>
    <x v="6"/>
    <s v="Small Business"/>
    <x v="2"/>
    <x v="16"/>
    <s v="Small Box"/>
    <d v="2009-05-18T00:00:00"/>
  </r>
  <r>
    <n v="7936"/>
    <x v="1304"/>
    <x v="11"/>
    <s v="Low"/>
    <n v="15"/>
    <n v="12.228666666666667"/>
    <n v="183.43"/>
    <n v="6.27"/>
    <n v="189.70000000000002"/>
    <n v="3.5455000000000001"/>
    <n v="6.5035106500000008"/>
    <s v="Regular Air"/>
    <x v="4"/>
    <s v="Corporate"/>
    <x v="2"/>
    <x v="10"/>
    <s v="Medium Box"/>
    <d v="2010-04-10T00:00:00"/>
  </r>
  <r>
    <n v="6661"/>
    <x v="771"/>
    <x v="11"/>
    <s v="Low"/>
    <n v="39"/>
    <n v="19.964615384615385"/>
    <n v="778.62"/>
    <n v="6.15"/>
    <n v="784.77"/>
    <n v="4.7610000000000001"/>
    <n v="37.070098200000004"/>
    <s v="Regular Air"/>
    <x v="5"/>
    <s v="Small Business"/>
    <x v="0"/>
    <x v="0"/>
    <s v="Small Pack"/>
    <d v="2010-04-23T00:00:00"/>
  </r>
  <r>
    <n v="353"/>
    <x v="521"/>
    <x v="2"/>
    <s v="Low"/>
    <n v="21"/>
    <n v="2.235238095238095"/>
    <n v="46.94"/>
    <n v="1"/>
    <n v="47.94"/>
    <n v="3.5455000000000001"/>
    <n v="1.6642577000000001"/>
    <s v="Regular Air"/>
    <x v="3"/>
    <s v="Home Office"/>
    <x v="2"/>
    <x v="2"/>
    <s v="Wrap Bag"/>
    <d v="2011-04-01T00:00:00"/>
  </r>
  <r>
    <n v="7015"/>
    <x v="769"/>
    <x v="7"/>
    <s v="Not Specified"/>
    <n v="47"/>
    <n v="40.017021276595742"/>
    <n v="1880.8"/>
    <n v="1.99"/>
    <n v="1882.79"/>
    <n v="5.3265000000000002"/>
    <n v="100.180812"/>
    <s v="Regular Air"/>
    <x v="9"/>
    <s v="Home Office"/>
    <x v="1"/>
    <x v="4"/>
    <s v="Small Pack"/>
    <d v="2010-10-14T00:00:00"/>
  </r>
  <r>
    <n v="18273"/>
    <x v="464"/>
    <x v="10"/>
    <s v="Low"/>
    <n v="18"/>
    <n v="51.390555555555551"/>
    <n v="925.03"/>
    <n v="19.989999999999998"/>
    <n v="945.02"/>
    <n v="5.3265000000000002"/>
    <n v="49.271722950000004"/>
    <s v="Regular Air"/>
    <x v="7"/>
    <s v="Corporate"/>
    <x v="1"/>
    <x v="4"/>
    <s v="Small Box"/>
    <d v="2011-09-17T00:00:00"/>
  </r>
  <r>
    <n v="27111"/>
    <x v="1283"/>
    <x v="0"/>
    <s v="High"/>
    <n v="18"/>
    <n v="194.28055555555557"/>
    <n v="3497.05"/>
    <n v="19.989999999999998"/>
    <n v="3517.04"/>
    <n v="3.5455000000000001"/>
    <n v="123.98790775000002"/>
    <s v="Regular Air"/>
    <x v="2"/>
    <s v="Home Office"/>
    <x v="2"/>
    <x v="10"/>
    <s v="Small Box"/>
    <d v="2009-03-12T00:00:00"/>
  </r>
  <r>
    <n v="55494"/>
    <x v="1262"/>
    <x v="5"/>
    <s v="Not Specified"/>
    <n v="49"/>
    <n v="11.120204081632652"/>
    <n v="544.89"/>
    <n v="5.81"/>
    <n v="550.69999999999993"/>
    <n v="3.5455000000000001"/>
    <n v="19.319074950000001"/>
    <s v="Regular Air"/>
    <x v="0"/>
    <s v="Small Business"/>
    <x v="2"/>
    <x v="2"/>
    <s v="Small Pack"/>
    <d v="2012-06-26T00:00:00"/>
  </r>
  <r>
    <n v="15335"/>
    <x v="740"/>
    <x v="10"/>
    <s v="Medium"/>
    <n v="26"/>
    <n v="29.46"/>
    <n v="765.96"/>
    <n v="1.99"/>
    <n v="767.95"/>
    <n v="5.3265000000000002"/>
    <n v="40.798859400000005"/>
    <s v="Regular Air"/>
    <x v="8"/>
    <s v="Consumer"/>
    <x v="1"/>
    <x v="4"/>
    <s v="Small Pack"/>
    <d v="2010-09-19T00:00:00"/>
  </r>
  <r>
    <n v="47972"/>
    <x v="624"/>
    <x v="7"/>
    <s v="Medium"/>
    <n v="46"/>
    <n v="167.07869565217391"/>
    <n v="7685.62"/>
    <n v="19.989999999999998"/>
    <n v="7705.61"/>
    <n v="3.5455000000000001"/>
    <n v="272.49365710000001"/>
    <s v="Express Air"/>
    <x v="0"/>
    <s v="Corporate"/>
    <x v="2"/>
    <x v="10"/>
    <s v="Small Box"/>
    <d v="2010-10-13T00:00:00"/>
  </r>
  <r>
    <n v="16289"/>
    <x v="691"/>
    <x v="1"/>
    <s v="High"/>
    <n v="37"/>
    <n v="11.530810810810811"/>
    <n v="426.64"/>
    <n v="2.85"/>
    <n v="429.49"/>
    <n v="4.7610000000000001"/>
    <n v="20.3123304"/>
    <s v="Regular Air"/>
    <x v="10"/>
    <s v="Corporate"/>
    <x v="0"/>
    <x v="0"/>
    <s v="Small Pack"/>
    <d v="2010-07-19T00:00:00"/>
  </r>
  <r>
    <n v="18049"/>
    <x v="1305"/>
    <x v="8"/>
    <s v="Medium"/>
    <n v="10"/>
    <n v="6.5519999999999996"/>
    <n v="65.52"/>
    <n v="5.46"/>
    <n v="70.97999999999999"/>
    <n v="3.5455000000000001"/>
    <n v="2.3230115999999996"/>
    <s v="Regular Air"/>
    <x v="6"/>
    <s v="Corporate"/>
    <x v="2"/>
    <x v="5"/>
    <s v="Small Box"/>
    <d v="2009-08-15T00:00:00"/>
  </r>
  <r>
    <n v="44579"/>
    <x v="17"/>
    <x v="5"/>
    <s v="Not Specified"/>
    <n v="19"/>
    <n v="205.07315789473682"/>
    <n v="3896.39"/>
    <n v="18.059999999999999"/>
    <n v="3914.45"/>
    <n v="4.7610000000000001"/>
    <n v="185.5071279"/>
    <s v="Regular Air"/>
    <x v="1"/>
    <s v="Small Business"/>
    <x v="0"/>
    <x v="3"/>
    <s v="Large Box"/>
    <d v="2011-06-04T00:00:00"/>
  </r>
  <r>
    <n v="29985"/>
    <x v="825"/>
    <x v="1"/>
    <s v="Critical"/>
    <n v="2"/>
    <n v="12.255000000000001"/>
    <n v="24.51"/>
    <n v="8.94"/>
    <n v="33.450000000000003"/>
    <n v="3.5455000000000001"/>
    <n v="0.86900205000000019"/>
    <s v="Regular Air"/>
    <x v="1"/>
    <s v="Corporate"/>
    <x v="2"/>
    <x v="6"/>
    <s v="Small Box"/>
    <d v="2012-07-13T00:00:00"/>
  </r>
  <r>
    <n v="27969"/>
    <x v="359"/>
    <x v="5"/>
    <s v="Low"/>
    <n v="32"/>
    <n v="21.483437500000001"/>
    <n v="687.47"/>
    <n v="53.03"/>
    <n v="740.5"/>
    <n v="3.5455000000000001"/>
    <n v="24.374248850000004"/>
    <s v="Delivery Truck"/>
    <x v="3"/>
    <s v="Home Office"/>
    <x v="2"/>
    <x v="10"/>
    <s v="Jumbo Drum"/>
    <d v="2010-06-13T00:00:00"/>
  </r>
  <r>
    <n v="5414"/>
    <x v="986"/>
    <x v="0"/>
    <s v="Not Specified"/>
    <n v="14"/>
    <n v="20.330000000000002"/>
    <n v="284.62"/>
    <n v="5.42"/>
    <n v="290.04000000000002"/>
    <n v="3.5455000000000001"/>
    <n v="10.0912021"/>
    <s v="Express Air"/>
    <x v="4"/>
    <s v="Corporate"/>
    <x v="2"/>
    <x v="10"/>
    <s v="Small Box"/>
    <d v="2010-03-25T00:00:00"/>
  </r>
  <r>
    <n v="41383"/>
    <x v="352"/>
    <x v="4"/>
    <s v="Low"/>
    <n v="38"/>
    <n v="71.113157894736844"/>
    <n v="2702.3"/>
    <n v="59.81"/>
    <n v="2762.11"/>
    <n v="4.7610000000000001"/>
    <n v="128.65650300000001"/>
    <s v="Delivery Truck"/>
    <x v="4"/>
    <s v="Small Business"/>
    <x v="0"/>
    <x v="3"/>
    <s v="Jumbo Drum"/>
    <d v="2010-05-16T00:00:00"/>
  </r>
  <r>
    <n v="20068"/>
    <x v="390"/>
    <x v="9"/>
    <s v="Critical"/>
    <n v="9"/>
    <n v="5.9088888888888889"/>
    <n v="53.18"/>
    <n v="6.98"/>
    <n v="60.16"/>
    <n v="3.5455000000000001"/>
    <n v="1.8854968999999999"/>
    <s v="Regular Air"/>
    <x v="4"/>
    <s v="Home Office"/>
    <x v="2"/>
    <x v="6"/>
    <s v="Small Box"/>
    <d v="2011-03-01T00:00:00"/>
  </r>
  <r>
    <n v="4193"/>
    <x v="1306"/>
    <x v="3"/>
    <s v="High"/>
    <n v="3"/>
    <n v="25.256666666666664"/>
    <n v="75.77"/>
    <n v="8.99"/>
    <n v="84.759999999999991"/>
    <n v="4.7610000000000001"/>
    <n v="3.6074096999999998"/>
    <s v="Regular Air"/>
    <x v="1"/>
    <s v="Home Office"/>
    <x v="0"/>
    <x v="0"/>
    <s v="Small Pack"/>
    <d v="2009-01-08T00:00:00"/>
  </r>
  <r>
    <n v="5890"/>
    <x v="1307"/>
    <x v="6"/>
    <s v="High"/>
    <n v="42"/>
    <n v="19.369880952380953"/>
    <n v="813.53499999999997"/>
    <n v="0.99"/>
    <n v="814.52499999999998"/>
    <n v="5.3265000000000002"/>
    <n v="43.332941775000002"/>
    <s v="Express Air"/>
    <x v="9"/>
    <s v="Consumer"/>
    <x v="1"/>
    <x v="1"/>
    <s v="Wrap Bag"/>
    <d v="2012-11-04T00:00:00"/>
  </r>
  <r>
    <n v="27750"/>
    <x v="718"/>
    <x v="7"/>
    <s v="Low"/>
    <n v="18"/>
    <n v="409.49111111111114"/>
    <n v="7370.84"/>
    <n v="49"/>
    <n v="7419.84"/>
    <n v="5.3265000000000002"/>
    <n v="392.60779260000004"/>
    <s v="Delivery Truck"/>
    <x v="5"/>
    <s v="Small Business"/>
    <x v="1"/>
    <x v="8"/>
    <s v="Jumbo Drum"/>
    <d v="2012-10-19T00:00:00"/>
  </r>
  <r>
    <n v="26305"/>
    <x v="241"/>
    <x v="2"/>
    <s v="Medium"/>
    <n v="13"/>
    <n v="269.50461538461536"/>
    <n v="3503.56"/>
    <n v="62.74"/>
    <n v="3566.2999999999997"/>
    <n v="4.7610000000000001"/>
    <n v="166.80449160000001"/>
    <s v="Delivery Truck"/>
    <x v="1"/>
    <s v="Home Office"/>
    <x v="0"/>
    <x v="9"/>
    <s v="Jumbo Box"/>
    <d v="2010-12-03T00:00:00"/>
  </r>
  <r>
    <n v="549"/>
    <x v="643"/>
    <x v="1"/>
    <s v="Critical"/>
    <n v="30"/>
    <n v="38.362666666666669"/>
    <n v="1150.8800000000001"/>
    <n v="35"/>
    <n v="1185.8800000000001"/>
    <n v="3.5455000000000001"/>
    <n v="40.804450400000007"/>
    <s v="Express Air"/>
    <x v="1"/>
    <s v="Consumer"/>
    <x v="2"/>
    <x v="10"/>
    <s v="Large Box"/>
    <d v="2012-07-12T00:00:00"/>
  </r>
  <r>
    <n v="42918"/>
    <x v="1071"/>
    <x v="4"/>
    <s v="High"/>
    <n v="46"/>
    <n v="8.9223913043478262"/>
    <n v="410.43"/>
    <n v="5.76"/>
    <n v="416.19"/>
    <n v="5.3265000000000002"/>
    <n v="21.861553950000001"/>
    <s v="Regular Air"/>
    <x v="7"/>
    <s v="Corporate"/>
    <x v="1"/>
    <x v="11"/>
    <s v="Medium Box"/>
    <d v="2011-05-24T00:00:00"/>
  </r>
  <r>
    <n v="41187"/>
    <x v="853"/>
    <x v="10"/>
    <s v="Low"/>
    <n v="9"/>
    <n v="5.8811111111111112"/>
    <n v="52.93"/>
    <n v="0.7"/>
    <n v="53.63"/>
    <n v="3.5455000000000001"/>
    <n v="1.8766331500000002"/>
    <s v="Regular Air"/>
    <x v="1"/>
    <s v="Small Business"/>
    <x v="2"/>
    <x v="2"/>
    <s v="Wrap Bag"/>
    <d v="2010-09-30T00:00:00"/>
  </r>
  <r>
    <n v="55460"/>
    <x v="208"/>
    <x v="4"/>
    <s v="High"/>
    <n v="12"/>
    <n v="5.1516666666666664"/>
    <n v="61.82"/>
    <n v="2.99"/>
    <n v="64.81"/>
    <n v="3.5455000000000001"/>
    <n v="2.1918281000000004"/>
    <s v="Regular Air"/>
    <x v="10"/>
    <s v="Home Office"/>
    <x v="2"/>
    <x v="6"/>
    <s v="Small Box"/>
    <d v="2012-05-27T00:00:00"/>
  </r>
  <r>
    <n v="9216"/>
    <x v="1308"/>
    <x v="11"/>
    <s v="Medium"/>
    <n v="36"/>
    <n v="166.04527777777778"/>
    <n v="5977.63"/>
    <n v="55.24"/>
    <n v="6032.87"/>
    <n v="3.5455000000000001"/>
    <n v="211.93687165"/>
    <s v="Delivery Truck"/>
    <x v="7"/>
    <s v="Consumer"/>
    <x v="2"/>
    <x v="16"/>
    <s v="Jumbo Drum"/>
    <d v="2011-04-16T00:00:00"/>
  </r>
  <r>
    <n v="39847"/>
    <x v="1047"/>
    <x v="11"/>
    <s v="Not Specified"/>
    <n v="20"/>
    <n v="124.42384999999999"/>
    <n v="2488.4769999999999"/>
    <n v="8.99"/>
    <n v="2497.4669999999996"/>
    <n v="5.3265000000000002"/>
    <n v="132.54872740499999"/>
    <s v="Regular Air"/>
    <x v="0"/>
    <s v="Home Office"/>
    <x v="1"/>
    <x v="1"/>
    <s v="Small Box"/>
    <d v="2010-04-06T00:00:00"/>
  </r>
  <r>
    <n v="54882"/>
    <x v="12"/>
    <x v="9"/>
    <s v="Critical"/>
    <n v="17"/>
    <n v="5.0758823529411767"/>
    <n v="86.29"/>
    <n v="0.49"/>
    <n v="86.78"/>
    <n v="3.5455000000000001"/>
    <n v="3.0594119500000003"/>
    <s v="Regular Air"/>
    <x v="8"/>
    <s v="Consumer"/>
    <x v="2"/>
    <x v="13"/>
    <s v="Small Box"/>
    <d v="2011-02-09T00:00:00"/>
  </r>
  <r>
    <n v="55234"/>
    <x v="1255"/>
    <x v="1"/>
    <s v="Low"/>
    <n v="12"/>
    <n v="50.071666666666665"/>
    <n v="600.86"/>
    <n v="5.5"/>
    <n v="606.36"/>
    <n v="5.3265000000000002"/>
    <n v="32.004807900000003"/>
    <s v="Regular Air"/>
    <x v="6"/>
    <s v="Corporate"/>
    <x v="1"/>
    <x v="4"/>
    <s v="Small Box"/>
    <d v="2010-08-01T00:00:00"/>
  </r>
  <r>
    <n v="42528"/>
    <x v="856"/>
    <x v="9"/>
    <s v="Medium"/>
    <n v="31"/>
    <n v="10.098387096774195"/>
    <n v="313.05"/>
    <n v="1.99"/>
    <n v="315.04000000000002"/>
    <n v="5.3265000000000002"/>
    <n v="16.674608250000002"/>
    <s v="Express Air"/>
    <x v="9"/>
    <s v="Consumer"/>
    <x v="1"/>
    <x v="4"/>
    <s v="Small Pack"/>
    <d v="2010-02-24T00:00:00"/>
  </r>
  <r>
    <n v="3492"/>
    <x v="1106"/>
    <x v="6"/>
    <s v="Low"/>
    <n v="35"/>
    <n v="68.389428571428581"/>
    <n v="2393.63"/>
    <n v="19.989999999999998"/>
    <n v="2413.62"/>
    <n v="3.5455000000000001"/>
    <n v="84.866151650000006"/>
    <s v="Regular Air"/>
    <x v="8"/>
    <s v="Corporate"/>
    <x v="2"/>
    <x v="6"/>
    <s v="Small Box"/>
    <d v="2009-11-28T00:00:00"/>
  </r>
  <r>
    <n v="27778"/>
    <x v="1229"/>
    <x v="10"/>
    <s v="Critical"/>
    <n v="34"/>
    <n v="141.35058823529411"/>
    <n v="4805.92"/>
    <n v="36.090000000000003"/>
    <n v="4842.01"/>
    <n v="4.7610000000000001"/>
    <n v="228.80985120000003"/>
    <s v="Delivery Truck"/>
    <x v="2"/>
    <s v="Corporate"/>
    <x v="0"/>
    <x v="15"/>
    <s v="Jumbo Box"/>
    <d v="2011-09-04T00:00:00"/>
  </r>
  <r>
    <n v="36354"/>
    <x v="966"/>
    <x v="5"/>
    <s v="Medium"/>
    <n v="13"/>
    <n v="351.33538461538461"/>
    <n v="4567.3599999999997"/>
    <n v="19.989999999999998"/>
    <n v="4587.3499999999995"/>
    <n v="3.5455000000000001"/>
    <n v="161.9357488"/>
    <s v="Regular Air"/>
    <x v="8"/>
    <s v="Home Office"/>
    <x v="2"/>
    <x v="16"/>
    <s v="Small Box"/>
    <d v="2012-06-07T00:00:00"/>
  </r>
  <r>
    <n v="35111"/>
    <x v="1044"/>
    <x v="5"/>
    <s v="Critical"/>
    <n v="39"/>
    <n v="22.904871794871795"/>
    <n v="893.29"/>
    <n v="6.71"/>
    <n v="900"/>
    <n v="3.5455000000000001"/>
    <n v="31.671596949999998"/>
    <s v="Regular Air"/>
    <x v="5"/>
    <s v="Small Business"/>
    <x v="2"/>
    <x v="12"/>
    <s v="Small Box"/>
    <d v="2010-06-07T00:00:00"/>
  </r>
  <r>
    <n v="2086"/>
    <x v="891"/>
    <x v="7"/>
    <s v="Critical"/>
    <n v="24"/>
    <n v="58.81583333333333"/>
    <n v="1411.58"/>
    <n v="4.8600000000000003"/>
    <n v="1416.4399999999998"/>
    <n v="3.5455000000000001"/>
    <n v="50.047568899999995"/>
    <s v="Express Air"/>
    <x v="6"/>
    <s v="Corporate"/>
    <x v="2"/>
    <x v="5"/>
    <s v="Small Box"/>
    <d v="2009-10-20T00:00:00"/>
  </r>
  <r>
    <n v="38564"/>
    <x v="618"/>
    <x v="6"/>
    <s v="Critical"/>
    <n v="21"/>
    <n v="4.690952380952381"/>
    <n v="98.51"/>
    <n v="0.5"/>
    <n v="99.01"/>
    <n v="3.5455000000000001"/>
    <n v="3.4926720500000004"/>
    <s v="Express Air"/>
    <x v="1"/>
    <s v="Home Office"/>
    <x v="2"/>
    <x v="13"/>
    <s v="Small Box"/>
    <d v="2009-11-04T00:00:00"/>
  </r>
  <r>
    <n v="8419"/>
    <x v="1253"/>
    <x v="10"/>
    <s v="Critical"/>
    <n v="24"/>
    <n v="6.3583333333333334"/>
    <n v="152.6"/>
    <n v="7.03"/>
    <n v="159.63"/>
    <n v="3.5455000000000001"/>
    <n v="5.4104330000000003"/>
    <s v="Regular Air"/>
    <x v="11"/>
    <s v="Small Business"/>
    <x v="2"/>
    <x v="5"/>
    <s v="Small Box"/>
    <d v="2011-09-30T00:00:00"/>
  </r>
  <r>
    <n v="14948"/>
    <x v="193"/>
    <x v="4"/>
    <s v="Medium"/>
    <n v="6"/>
    <n v="107.96333333333332"/>
    <n v="647.78"/>
    <n v="35.840000000000003"/>
    <n v="683.62"/>
    <n v="4.7610000000000001"/>
    <n v="30.840805799999998"/>
    <s v="Delivery Truck"/>
    <x v="0"/>
    <s v="Small Business"/>
    <x v="0"/>
    <x v="15"/>
    <s v="Jumbo Box"/>
    <d v="2011-05-29T00:00:00"/>
  </r>
  <r>
    <n v="45543"/>
    <x v="1049"/>
    <x v="9"/>
    <s v="Low"/>
    <n v="16"/>
    <n v="76.464375000000004"/>
    <n v="1223.43"/>
    <n v="89.3"/>
    <n v="1312.73"/>
    <n v="4.7610000000000001"/>
    <n v="58.247502300000008"/>
    <s v="Delivery Truck"/>
    <x v="1"/>
    <s v="Corporate"/>
    <x v="0"/>
    <x v="9"/>
    <s v="Jumbo Box"/>
    <d v="2011-02-06T00:00:00"/>
  </r>
  <r>
    <n v="16480"/>
    <x v="574"/>
    <x v="2"/>
    <s v="Not Specified"/>
    <n v="14"/>
    <n v="6.2307142857142859"/>
    <n v="87.23"/>
    <n v="7.78"/>
    <n v="95.01"/>
    <n v="3.5455000000000001"/>
    <n v="3.0927396500000004"/>
    <s v="Express Air"/>
    <x v="1"/>
    <s v="Consumer"/>
    <x v="2"/>
    <x v="6"/>
    <s v="Small Box"/>
    <d v="2009-12-08T00:00:00"/>
  </r>
  <r>
    <n v="11301"/>
    <x v="419"/>
    <x v="0"/>
    <s v="Medium"/>
    <n v="29"/>
    <n v="41.205517241379312"/>
    <n v="1194.96"/>
    <n v="4"/>
    <n v="1198.96"/>
    <n v="5.3265000000000002"/>
    <n v="63.649544400000003"/>
    <s v="Regular Air"/>
    <x v="0"/>
    <s v="Consumer"/>
    <x v="1"/>
    <x v="4"/>
    <s v="Small Box"/>
    <d v="2012-03-22T00:00:00"/>
  </r>
  <r>
    <n v="31109"/>
    <x v="449"/>
    <x v="7"/>
    <s v="Low"/>
    <n v="49"/>
    <n v="30.918367346938776"/>
    <n v="1515"/>
    <n v="12.62"/>
    <n v="1527.62"/>
    <n v="3.5455000000000001"/>
    <n v="53.714325000000002"/>
    <s v="Regular Air"/>
    <x v="5"/>
    <s v="Small Business"/>
    <x v="2"/>
    <x v="6"/>
    <s v="Small Box"/>
    <d v="2011-11-01T00:00:00"/>
  </r>
  <r>
    <n v="44960"/>
    <x v="394"/>
    <x v="4"/>
    <s v="Low"/>
    <n v="22"/>
    <n v="8.2236363636363627"/>
    <n v="180.92"/>
    <n v="6.14"/>
    <n v="187.05999999999997"/>
    <n v="3.5455000000000001"/>
    <n v="6.4145186000000001"/>
    <s v="Regular Air"/>
    <x v="1"/>
    <s v="Consumer"/>
    <x v="2"/>
    <x v="7"/>
    <s v="Small Pack"/>
    <d v="2011-05-03T00:00:00"/>
  </r>
  <r>
    <n v="417"/>
    <x v="1072"/>
    <x v="9"/>
    <s v="Medium"/>
    <n v="3"/>
    <n v="180.13666666666666"/>
    <n v="540.41"/>
    <n v="19.989999999999998"/>
    <n v="560.4"/>
    <n v="3.5455000000000001"/>
    <n v="19.16023655"/>
    <s v="Regular Air"/>
    <x v="3"/>
    <s v="Small Business"/>
    <x v="2"/>
    <x v="10"/>
    <s v="Small Box"/>
    <d v="2009-02-07T00:00:00"/>
  </r>
  <r>
    <n v="43138"/>
    <x v="82"/>
    <x v="0"/>
    <s v="Low"/>
    <n v="50"/>
    <n v="131.05719999999999"/>
    <n v="6552.86"/>
    <n v="32.18"/>
    <n v="6585.04"/>
    <n v="4.7610000000000001"/>
    <n v="311.98166459999999"/>
    <s v="Delivery Truck"/>
    <x v="6"/>
    <s v="Home Office"/>
    <x v="0"/>
    <x v="15"/>
    <s v="Jumbo Box"/>
    <d v="2012-03-16T00:00:00"/>
  </r>
  <r>
    <n v="39815"/>
    <x v="877"/>
    <x v="11"/>
    <s v="Low"/>
    <n v="43"/>
    <n v="94.776186046511626"/>
    <n v="4075.3760000000002"/>
    <n v="8.99"/>
    <n v="4084.366"/>
    <n v="5.3265000000000002"/>
    <n v="217.07490264000003"/>
    <s v="Regular Air"/>
    <x v="1"/>
    <s v="Consumer"/>
    <x v="1"/>
    <x v="1"/>
    <s v="Small Box"/>
    <d v="2009-04-13T00:00:00"/>
  </r>
  <r>
    <n v="54279"/>
    <x v="1309"/>
    <x v="1"/>
    <s v="High"/>
    <n v="41"/>
    <n v="245.63634146341462"/>
    <n v="10071.09"/>
    <n v="17.86"/>
    <n v="10088.950000000001"/>
    <n v="5.3265000000000002"/>
    <n v="536.43660885000008"/>
    <s v="Delivery Truck"/>
    <x v="5"/>
    <s v="Corporate"/>
    <x v="1"/>
    <x v="11"/>
    <s v="Jumbo Drum"/>
    <d v="2011-07-31T00:00:00"/>
  </r>
  <r>
    <n v="30851"/>
    <x v="1310"/>
    <x v="10"/>
    <s v="Low"/>
    <n v="16"/>
    <n v="21.018125000000001"/>
    <n v="336.29"/>
    <n v="8.99"/>
    <n v="345.28000000000003"/>
    <n v="3.5455000000000001"/>
    <n v="11.923161950000001"/>
    <s v="Regular Air"/>
    <x v="10"/>
    <s v="Consumer"/>
    <x v="2"/>
    <x v="2"/>
    <s v="Small Pack"/>
    <d v="2010-09-25T00:00:00"/>
  </r>
  <r>
    <n v="37638"/>
    <x v="375"/>
    <x v="3"/>
    <s v="Low"/>
    <n v="33"/>
    <n v="4.2418181818181813"/>
    <n v="139.97999999999999"/>
    <n v="6.89"/>
    <n v="146.86999999999998"/>
    <n v="3.5455000000000001"/>
    <n v="4.9629908999999994"/>
    <s v="Regular Air"/>
    <x v="4"/>
    <s v="Small Business"/>
    <x v="2"/>
    <x v="13"/>
    <s v="Small Box"/>
    <d v="2009-01-23T00:00:00"/>
  </r>
  <r>
    <n v="42597"/>
    <x v="70"/>
    <x v="0"/>
    <s v="Medium"/>
    <n v="5"/>
    <n v="5.9320000000000004"/>
    <n v="29.66"/>
    <n v="4.32"/>
    <n v="33.980000000000004"/>
    <n v="5.3265000000000002"/>
    <n v="1.5798399000000001"/>
    <s v="Regular Air"/>
    <x v="1"/>
    <s v="Corporate"/>
    <x v="1"/>
    <x v="4"/>
    <s v="Small Pack"/>
    <d v="2010-03-27T00:00:00"/>
  </r>
  <r>
    <n v="56768"/>
    <x v="433"/>
    <x v="1"/>
    <s v="Critical"/>
    <n v="13"/>
    <n v="92.847692307692313"/>
    <n v="1207.02"/>
    <n v="14"/>
    <n v="1221.02"/>
    <n v="5.3265000000000002"/>
    <n v="64.291920300000001"/>
    <s v="Delivery Truck"/>
    <x v="4"/>
    <s v="Corporate"/>
    <x v="1"/>
    <x v="11"/>
    <s v="Jumbo Drum"/>
    <d v="2011-07-28T00:00:00"/>
  </r>
  <r>
    <n v="28581"/>
    <x v="873"/>
    <x v="2"/>
    <s v="Medium"/>
    <n v="36"/>
    <n v="4.8986111111111112"/>
    <n v="176.35"/>
    <n v="0.8"/>
    <n v="177.15"/>
    <n v="3.5455000000000001"/>
    <n v="6.25248925"/>
    <s v="Regular Air"/>
    <x v="4"/>
    <s v="Home Office"/>
    <x v="2"/>
    <x v="5"/>
    <s v="Wrap Bag"/>
    <d v="2011-12-09T00:00:00"/>
  </r>
  <r>
    <n v="29380"/>
    <x v="108"/>
    <x v="11"/>
    <s v="Not Specified"/>
    <n v="13"/>
    <n v="11.548461538461538"/>
    <n v="150.13"/>
    <n v="4.8600000000000003"/>
    <n v="154.99"/>
    <n v="3.5455000000000001"/>
    <n v="5.3228591500000002"/>
    <s v="Regular Air"/>
    <x v="1"/>
    <s v="Corporate"/>
    <x v="2"/>
    <x v="5"/>
    <s v="Small Box"/>
    <d v="2009-04-28T00:00:00"/>
  </r>
  <r>
    <n v="52706"/>
    <x v="40"/>
    <x v="1"/>
    <s v="Low"/>
    <n v="34"/>
    <n v="30.637058823529415"/>
    <n v="1041.6600000000001"/>
    <n v="1.49"/>
    <n v="1043.1500000000001"/>
    <n v="3.5455000000000001"/>
    <n v="36.932055300000002"/>
    <s v="Express Air"/>
    <x v="5"/>
    <s v="Corporate"/>
    <x v="2"/>
    <x v="6"/>
    <s v="Small Box"/>
    <d v="2012-07-16T00:00:00"/>
  </r>
  <r>
    <n v="49477"/>
    <x v="1212"/>
    <x v="6"/>
    <s v="Medium"/>
    <n v="9"/>
    <n v="8.4377777777777769"/>
    <n v="75.94"/>
    <n v="5.83"/>
    <n v="81.77"/>
    <n v="3.5455000000000001"/>
    <n v="2.6924527"/>
    <s v="Regular Air"/>
    <x v="1"/>
    <s v="Corporate"/>
    <x v="2"/>
    <x v="5"/>
    <s v="Wrap Bag"/>
    <d v="2011-11-29T00:00:00"/>
  </r>
  <r>
    <n v="43650"/>
    <x v="18"/>
    <x v="0"/>
    <s v="Not Specified"/>
    <n v="3"/>
    <n v="586.55000000000007"/>
    <n v="1759.65"/>
    <n v="24.49"/>
    <n v="1784.14"/>
    <n v="5.3265000000000002"/>
    <n v="93.72775725000001"/>
    <s v="Regular Air"/>
    <x v="6"/>
    <s v="Corporate"/>
    <x v="1"/>
    <x v="8"/>
    <s v="Large Box"/>
    <d v="2009-03-24T00:00:00"/>
  </r>
  <r>
    <n v="48576"/>
    <x v="655"/>
    <x v="2"/>
    <s v="Not Specified"/>
    <n v="17"/>
    <n v="27.328823529411764"/>
    <n v="464.59"/>
    <n v="1.49"/>
    <n v="466.08"/>
    <n v="3.5455000000000001"/>
    <n v="16.472038449999999"/>
    <s v="Regular Air"/>
    <x v="1"/>
    <s v="Home Office"/>
    <x v="2"/>
    <x v="6"/>
    <s v="Small Box"/>
    <d v="2012-12-02T00:00:00"/>
  </r>
  <r>
    <n v="33445"/>
    <x v="748"/>
    <x v="8"/>
    <s v="Low"/>
    <n v="49"/>
    <n v="74.329387755102033"/>
    <n v="3642.14"/>
    <n v="26.74"/>
    <n v="3668.8799999999997"/>
    <n v="4.7610000000000001"/>
    <n v="173.40228540000001"/>
    <s v="Delivery Truck"/>
    <x v="0"/>
    <s v="Small Business"/>
    <x v="0"/>
    <x v="15"/>
    <s v="Jumbo Box"/>
    <d v="2012-08-07T00:00:00"/>
  </r>
  <r>
    <n v="18595"/>
    <x v="939"/>
    <x v="3"/>
    <s v="Critical"/>
    <n v="16"/>
    <n v="8.6593750000000007"/>
    <n v="138.55000000000001"/>
    <n v="2.64"/>
    <n v="141.19"/>
    <n v="3.5455000000000001"/>
    <n v="4.9122902500000007"/>
    <s v="Regular Air"/>
    <x v="1"/>
    <s v="Home Office"/>
    <x v="2"/>
    <x v="7"/>
    <s v="Small Pack"/>
    <d v="2009-02-02T00:00:00"/>
  </r>
  <r>
    <n v="28289"/>
    <x v="795"/>
    <x v="3"/>
    <s v="High"/>
    <n v="31"/>
    <n v="5.379354838709677"/>
    <n v="166.76"/>
    <n v="4.75"/>
    <n v="171.51"/>
    <n v="3.5455000000000001"/>
    <n v="5.9124757999999993"/>
    <s v="Regular Air"/>
    <x v="2"/>
    <s v="Corporate"/>
    <x v="2"/>
    <x v="5"/>
    <s v="Small Box"/>
    <d v="2010-01-15T00:00:00"/>
  </r>
  <r>
    <n v="17985"/>
    <x v="443"/>
    <x v="11"/>
    <s v="Medium"/>
    <n v="4"/>
    <n v="118.47"/>
    <n v="473.88"/>
    <n v="30"/>
    <n v="503.88"/>
    <n v="4.7610000000000001"/>
    <n v="22.5614268"/>
    <s v="Delivery Truck"/>
    <x v="1"/>
    <s v="Home Office"/>
    <x v="0"/>
    <x v="3"/>
    <s v="Jumbo Drum"/>
    <d v="2011-04-13T00:00:00"/>
  </r>
  <r>
    <n v="52321"/>
    <x v="149"/>
    <x v="6"/>
    <s v="High"/>
    <n v="45"/>
    <n v="291.22204444444446"/>
    <n v="13104.992"/>
    <n v="60"/>
    <n v="13164.992"/>
    <n v="4.7610000000000001"/>
    <n v="623.92866912"/>
    <s v="Delivery Truck"/>
    <x v="2"/>
    <s v="Small Business"/>
    <x v="0"/>
    <x v="9"/>
    <s v="Jumbo Drum"/>
    <d v="2011-11-05T00:00:00"/>
  </r>
  <r>
    <n v="33317"/>
    <x v="420"/>
    <x v="4"/>
    <s v="High"/>
    <n v="35"/>
    <n v="5.81"/>
    <n v="203.35"/>
    <n v="49"/>
    <n v="252.35"/>
    <n v="3.5455000000000001"/>
    <n v="7.2097742500000006"/>
    <s v="Regular Air"/>
    <x v="0"/>
    <s v="Consumer"/>
    <x v="2"/>
    <x v="16"/>
    <s v="Large Box"/>
    <d v="2009-05-13T00:00:00"/>
  </r>
  <r>
    <n v="9062"/>
    <x v="1189"/>
    <x v="0"/>
    <s v="High"/>
    <n v="19"/>
    <n v="96.074736842105267"/>
    <n v="1825.42"/>
    <n v="8.99"/>
    <n v="1834.41"/>
    <n v="4.7610000000000001"/>
    <n v="86.908246200000008"/>
    <s v="Regular Air"/>
    <x v="12"/>
    <s v="Consumer"/>
    <x v="0"/>
    <x v="0"/>
    <s v="Small Pack"/>
    <d v="2011-03-23T00:00:00"/>
  </r>
  <r>
    <n v="56710"/>
    <x v="912"/>
    <x v="4"/>
    <s v="Not Specified"/>
    <n v="34"/>
    <n v="14.112941176470587"/>
    <n v="479.84"/>
    <n v="5.5"/>
    <n v="485.34"/>
    <n v="3.5455000000000001"/>
    <n v="17.0127272"/>
    <s v="Regular Air"/>
    <x v="1"/>
    <s v="Consumer"/>
    <x v="2"/>
    <x v="10"/>
    <s v="Small Box"/>
    <d v="2010-05-12T00:00:00"/>
  </r>
  <r>
    <n v="6918"/>
    <x v="1037"/>
    <x v="1"/>
    <s v="Critical"/>
    <n v="38"/>
    <n v="41.039473684210527"/>
    <n v="1559.5"/>
    <n v="1.99"/>
    <n v="1561.49"/>
    <n v="5.3265000000000002"/>
    <n v="83.066767500000012"/>
    <s v="Regular Air"/>
    <x v="1"/>
    <s v="Consumer"/>
    <x v="1"/>
    <x v="4"/>
    <s v="Small Pack"/>
    <d v="2011-07-03T00:00:00"/>
  </r>
  <r>
    <n v="7905"/>
    <x v="243"/>
    <x v="5"/>
    <s v="Low"/>
    <n v="46"/>
    <n v="240.38260869565218"/>
    <n v="11057.6"/>
    <n v="66.67"/>
    <n v="11124.27"/>
    <n v="4.7610000000000001"/>
    <n v="526.45233599999995"/>
    <s v="Delivery Truck"/>
    <x v="8"/>
    <s v="Small Business"/>
    <x v="0"/>
    <x v="9"/>
    <s v="Jumbo Box"/>
    <d v="2009-06-07T00:00:00"/>
  </r>
  <r>
    <n v="20960"/>
    <x v="1107"/>
    <x v="6"/>
    <s v="Low"/>
    <n v="19"/>
    <n v="10.313684210526317"/>
    <n v="195.96"/>
    <n v="6.5"/>
    <n v="202.46"/>
    <n v="5.3265000000000002"/>
    <n v="10.437809400000001"/>
    <s v="Regular Air"/>
    <x v="0"/>
    <s v="Corporate"/>
    <x v="1"/>
    <x v="4"/>
    <s v="Small Box"/>
    <d v="2011-11-23T00:00:00"/>
  </r>
  <r>
    <n v="1761"/>
    <x v="1311"/>
    <x v="2"/>
    <s v="High"/>
    <n v="25"/>
    <n v="481.12919999999997"/>
    <n v="12028.23"/>
    <n v="49"/>
    <n v="12077.23"/>
    <n v="5.3265000000000002"/>
    <n v="640.68367094999996"/>
    <s v="Delivery Truck"/>
    <x v="11"/>
    <s v="Corporate"/>
    <x v="1"/>
    <x v="8"/>
    <s v="Jumbo Drum"/>
    <d v="2010-12-25T00:00:00"/>
  </r>
  <r>
    <n v="20838"/>
    <x v="465"/>
    <x v="11"/>
    <s v="Not Specified"/>
    <n v="5"/>
    <n v="4.0340000000000007"/>
    <n v="20.170000000000002"/>
    <n v="3.97"/>
    <n v="24.14"/>
    <n v="3.5455000000000001"/>
    <n v="0.71512735000000005"/>
    <s v="Regular Air"/>
    <x v="0"/>
    <s v="Consumer"/>
    <x v="2"/>
    <x v="2"/>
    <s v="Wrap Bag"/>
    <d v="2009-04-11T00:00:00"/>
  </r>
  <r>
    <n v="13601"/>
    <x v="1240"/>
    <x v="8"/>
    <s v="Low"/>
    <n v="17"/>
    <n v="48.406470588235294"/>
    <n v="822.91"/>
    <n v="19.989999999999998"/>
    <n v="842.9"/>
    <n v="3.5455000000000001"/>
    <n v="29.176274050000004"/>
    <s v="Regular Air"/>
    <x v="1"/>
    <s v="Consumer"/>
    <x v="2"/>
    <x v="16"/>
    <s v="Small Box"/>
    <d v="2012-08-20T00:00:00"/>
  </r>
  <r>
    <n v="25348"/>
    <x v="387"/>
    <x v="4"/>
    <s v="Critical"/>
    <n v="7"/>
    <n v="44.174500000000002"/>
    <n v="309.22149999999999"/>
    <n v="1.25"/>
    <n v="310.47149999999999"/>
    <n v="5.3265000000000002"/>
    <n v="16.470683197500001"/>
    <s v="Regular Air"/>
    <x v="8"/>
    <s v="Small Business"/>
    <x v="1"/>
    <x v="1"/>
    <s v="Small Pack"/>
    <d v="2012-05-11T00:00:00"/>
  </r>
  <r>
    <n v="48167"/>
    <x v="762"/>
    <x v="10"/>
    <s v="Critical"/>
    <n v="45"/>
    <n v="6.2884444444444449"/>
    <n v="282.98"/>
    <n v="8.8800000000000008"/>
    <n v="291.86"/>
    <n v="3.5455000000000001"/>
    <n v="10.033055900000001"/>
    <s v="Regular Air"/>
    <x v="8"/>
    <s v="Corporate"/>
    <x v="2"/>
    <x v="5"/>
    <s v="Small Box"/>
    <d v="2009-09-07T00:00:00"/>
  </r>
  <r>
    <n v="41476"/>
    <x v="560"/>
    <x v="4"/>
    <s v="High"/>
    <n v="48"/>
    <n v="1.921875"/>
    <n v="92.25"/>
    <n v="2.58"/>
    <n v="94.83"/>
    <n v="3.5455000000000001"/>
    <n v="3.2707237500000002"/>
    <s v="Regular Air"/>
    <x v="1"/>
    <s v="Corporate"/>
    <x v="2"/>
    <x v="14"/>
    <s v="Wrap Bag"/>
    <d v="2010-06-01T00:00:00"/>
  </r>
  <r>
    <n v="22947"/>
    <x v="593"/>
    <x v="2"/>
    <s v="Low"/>
    <n v="19"/>
    <n v="11.381578947368421"/>
    <n v="216.25"/>
    <n v="2.85"/>
    <n v="219.1"/>
    <n v="4.7610000000000001"/>
    <n v="10.295662500000001"/>
    <s v="Regular Air"/>
    <x v="9"/>
    <s v="Consumer"/>
    <x v="0"/>
    <x v="0"/>
    <s v="Small Pack"/>
    <d v="2009-12-25T00:00:00"/>
  </r>
  <r>
    <n v="14662"/>
    <x v="514"/>
    <x v="6"/>
    <s v="High"/>
    <n v="24"/>
    <n v="1.6537499999999998"/>
    <n v="39.69"/>
    <n v="1"/>
    <n v="40.69"/>
    <n v="3.5455000000000001"/>
    <n v="1.4072089499999998"/>
    <s v="Regular Air"/>
    <x v="12"/>
    <s v="Corporate"/>
    <x v="2"/>
    <x v="2"/>
    <s v="Wrap Bag"/>
    <d v="2011-11-17T00:00:00"/>
  </r>
  <r>
    <n v="17157"/>
    <x v="524"/>
    <x v="10"/>
    <s v="Low"/>
    <n v="31"/>
    <n v="99.40229032258064"/>
    <n v="3081.471"/>
    <n v="4.2"/>
    <n v="3085.6709999999998"/>
    <n v="5.3265000000000002"/>
    <n v="164.13455281500003"/>
    <s v="Regular Air"/>
    <x v="12"/>
    <s v="Corporate"/>
    <x v="1"/>
    <x v="1"/>
    <s v="Small Box"/>
    <d v="2012-09-23T00:00:00"/>
  </r>
  <r>
    <n v="34435"/>
    <x v="289"/>
    <x v="8"/>
    <s v="Low"/>
    <n v="42"/>
    <n v="10.651428571428571"/>
    <n v="447.36"/>
    <n v="2.89"/>
    <n v="450.25"/>
    <n v="3.5455000000000001"/>
    <n v="15.8611488"/>
    <s v="Regular Air"/>
    <x v="0"/>
    <s v="Consumer"/>
    <x v="2"/>
    <x v="2"/>
    <s v="Small Pack"/>
    <d v="2009-08-07T00:00:00"/>
  </r>
  <r>
    <n v="4033"/>
    <x v="876"/>
    <x v="5"/>
    <s v="Low"/>
    <n v="21"/>
    <n v="36.339047619047619"/>
    <n v="763.12"/>
    <n v="5.49"/>
    <n v="768.61"/>
    <n v="3.5455000000000001"/>
    <n v="27.056419599999998"/>
    <s v="Regular Air"/>
    <x v="4"/>
    <s v="Consumer"/>
    <x v="2"/>
    <x v="10"/>
    <s v="Small Box"/>
    <d v="2010-06-03T00:00:00"/>
  </r>
  <r>
    <n v="53667"/>
    <x v="129"/>
    <x v="4"/>
    <s v="Medium"/>
    <n v="16"/>
    <n v="30.065562499999999"/>
    <n v="481.04899999999998"/>
    <n v="1.1000000000000001"/>
    <n v="482.149"/>
    <n v="5.3265000000000002"/>
    <n v="25.623074984999999"/>
    <s v="Regular Air"/>
    <x v="8"/>
    <s v="Consumer"/>
    <x v="1"/>
    <x v="1"/>
    <s v="Small Box"/>
    <d v="2012-05-19T00:00:00"/>
  </r>
  <r>
    <n v="42912"/>
    <x v="1312"/>
    <x v="4"/>
    <s v="Not Specified"/>
    <n v="4"/>
    <n v="13.147500000000001"/>
    <n v="52.59"/>
    <n v="8.6"/>
    <n v="61.190000000000005"/>
    <n v="3.5455000000000001"/>
    <n v="1.8645784500000002"/>
    <s v="Regular Air"/>
    <x v="6"/>
    <s v="Small Business"/>
    <x v="2"/>
    <x v="10"/>
    <s v="Small Box"/>
    <d v="2010-05-06T00:00:00"/>
  </r>
  <r>
    <n v="20704"/>
    <x v="854"/>
    <x v="9"/>
    <s v="Low"/>
    <n v="1"/>
    <n v="5.63"/>
    <n v="5.63"/>
    <n v="0.7"/>
    <n v="6.33"/>
    <n v="3.5455000000000001"/>
    <n v="0.19961165"/>
    <s v="Regular Air"/>
    <x v="6"/>
    <s v="Home Office"/>
    <x v="2"/>
    <x v="14"/>
    <s v="Wrap Bag"/>
    <d v="2010-02-10T00:00:00"/>
  </r>
  <r>
    <n v="11077"/>
    <x v="1171"/>
    <x v="0"/>
    <s v="Low"/>
    <n v="30"/>
    <n v="154.00166666666667"/>
    <n v="4620.05"/>
    <n v="35.020000000000003"/>
    <n v="4655.0700000000006"/>
    <n v="4.7610000000000001"/>
    <n v="219.96058049999999"/>
    <s v="Delivery Truck"/>
    <x v="3"/>
    <s v="Consumer"/>
    <x v="0"/>
    <x v="15"/>
    <s v="Jumbo Box"/>
    <d v="2009-03-24T00:00:00"/>
  </r>
  <r>
    <n v="16547"/>
    <x v="1313"/>
    <x v="9"/>
    <s v="Not Specified"/>
    <n v="8"/>
    <n v="218.70500000000001"/>
    <n v="1749.64"/>
    <n v="69.64"/>
    <n v="1819.2800000000002"/>
    <n v="4.7610000000000001"/>
    <n v="83.300360400000002"/>
    <s v="Delivery Truck"/>
    <x v="2"/>
    <s v="Corporate"/>
    <x v="0"/>
    <x v="9"/>
    <s v="Jumbo Box"/>
    <d v="2009-02-18T00:00:00"/>
  </r>
  <r>
    <n v="48257"/>
    <x v="457"/>
    <x v="11"/>
    <s v="Low"/>
    <n v="45"/>
    <n v="4.9124444444444446"/>
    <n v="221.06"/>
    <n v="5.42"/>
    <n v="226.48"/>
    <n v="3.5455000000000001"/>
    <n v="7.8376823"/>
    <s v="Regular Air"/>
    <x v="6"/>
    <s v="Corporate"/>
    <x v="2"/>
    <x v="6"/>
    <s v="Small Box"/>
    <d v="2009-04-26T00:00:00"/>
  </r>
  <r>
    <n v="55845"/>
    <x v="510"/>
    <x v="1"/>
    <s v="Low"/>
    <n v="29"/>
    <n v="144.96137931034482"/>
    <n v="4203.88"/>
    <n v="66.27"/>
    <n v="4270.1500000000005"/>
    <n v="4.7610000000000001"/>
    <n v="200.14672680000001"/>
    <s v="Delivery Truck"/>
    <x v="5"/>
    <s v="Home Office"/>
    <x v="0"/>
    <x v="15"/>
    <s v="Jumbo Box"/>
    <d v="2011-07-25T00:00:00"/>
  </r>
  <r>
    <n v="5378"/>
    <x v="805"/>
    <x v="7"/>
    <s v="Critical"/>
    <n v="6"/>
    <n v="9.0466666666666669"/>
    <n v="54.28"/>
    <n v="5.22"/>
    <n v="59.5"/>
    <n v="4.7610000000000001"/>
    <n v="2.5842708000000001"/>
    <s v="Express Air"/>
    <x v="10"/>
    <s v="Corporate"/>
    <x v="0"/>
    <x v="0"/>
    <s v="Small Box"/>
    <d v="2012-10-26T00:00:00"/>
  </r>
  <r>
    <n v="21861"/>
    <x v="27"/>
    <x v="8"/>
    <s v="Critical"/>
    <n v="5"/>
    <n v="48.980000000000004"/>
    <n v="244.9"/>
    <n v="3.61"/>
    <n v="248.51000000000002"/>
    <n v="5.3265000000000002"/>
    <n v="13.044598500000001"/>
    <s v="Regular Air"/>
    <x v="8"/>
    <s v="Home Office"/>
    <x v="1"/>
    <x v="4"/>
    <s v="Small Pack"/>
    <d v="2009-08-20T00:00:00"/>
  </r>
  <r>
    <n v="2756"/>
    <x v="1314"/>
    <x v="11"/>
    <s v="Critical"/>
    <n v="42"/>
    <n v="5.9176190476190476"/>
    <n v="248.54"/>
    <n v="0.5"/>
    <n v="249.04"/>
    <n v="3.5455000000000001"/>
    <n v="8.811985700000001"/>
    <s v="Regular Air"/>
    <x v="3"/>
    <s v="Small Business"/>
    <x v="2"/>
    <x v="13"/>
    <s v="Small Box"/>
    <d v="2009-04-17T00:00:00"/>
  </r>
  <r>
    <n v="48035"/>
    <x v="984"/>
    <x v="0"/>
    <s v="Critical"/>
    <n v="8"/>
    <n v="19.490500000000001"/>
    <n v="155.92400000000001"/>
    <n v="4.8099999999999996"/>
    <n v="160.73400000000001"/>
    <n v="5.3265000000000002"/>
    <n v="8.3052918600000005"/>
    <s v="Express Air"/>
    <x v="6"/>
    <s v="Home Office"/>
    <x v="1"/>
    <x v="1"/>
    <s v="Medium Box"/>
    <d v="2009-04-01T00:00:00"/>
  </r>
  <r>
    <n v="24801"/>
    <x v="107"/>
    <x v="6"/>
    <s v="High"/>
    <n v="3"/>
    <n v="6.3033333333333337"/>
    <n v="18.91"/>
    <n v="7.01"/>
    <n v="25.92"/>
    <n v="3.5455000000000001"/>
    <n v="0.67045405000000002"/>
    <s v="Regular Air"/>
    <x v="5"/>
    <s v="Home Office"/>
    <x v="2"/>
    <x v="6"/>
    <s v="Small Box"/>
    <d v="2012-11-16T00:00:00"/>
  </r>
  <r>
    <n v="11553"/>
    <x v="923"/>
    <x v="11"/>
    <s v="Medium"/>
    <n v="8"/>
    <n v="107.6575"/>
    <n v="861.26"/>
    <n v="57.38"/>
    <n v="918.64"/>
    <n v="4.7610000000000001"/>
    <n v="41.004588599999998"/>
    <s v="Delivery Truck"/>
    <x v="0"/>
    <s v="Corporate"/>
    <x v="0"/>
    <x v="15"/>
    <s v="Jumbo Box"/>
    <d v="2009-04-21T00:00:00"/>
  </r>
  <r>
    <n v="7553"/>
    <x v="430"/>
    <x v="4"/>
    <s v="Medium"/>
    <n v="3"/>
    <n v="6.3500000000000005"/>
    <n v="19.05"/>
    <n v="6.72"/>
    <n v="25.77"/>
    <n v="3.5455000000000001"/>
    <n v="0.67541775000000004"/>
    <s v="Regular Air"/>
    <x v="5"/>
    <s v="Home Office"/>
    <x v="2"/>
    <x v="5"/>
    <s v="Small Box"/>
    <d v="2010-05-10T00:00:00"/>
  </r>
  <r>
    <n v="34179"/>
    <x v="1102"/>
    <x v="6"/>
    <s v="Not Specified"/>
    <n v="21"/>
    <n v="13.965238095238094"/>
    <n v="293.27"/>
    <n v="1.99"/>
    <n v="295.26"/>
    <n v="5.3265000000000002"/>
    <n v="15.62102655"/>
    <s v="Regular Air"/>
    <x v="5"/>
    <s v="Corporate"/>
    <x v="1"/>
    <x v="4"/>
    <s v="Small Pack"/>
    <d v="2011-11-04T00:00:00"/>
  </r>
  <r>
    <n v="51233"/>
    <x v="1209"/>
    <x v="2"/>
    <s v="Low"/>
    <n v="3"/>
    <n v="8.8333333333333339"/>
    <n v="26.5"/>
    <n v="4"/>
    <n v="30.5"/>
    <n v="4.7610000000000001"/>
    <n v="1.261665"/>
    <s v="Regular Air"/>
    <x v="9"/>
    <s v="Corporate"/>
    <x v="0"/>
    <x v="0"/>
    <s v="Wrap Bag"/>
    <d v="2009-12-09T00:00:00"/>
  </r>
  <r>
    <n v="3621"/>
    <x v="308"/>
    <x v="4"/>
    <s v="Medium"/>
    <n v="14"/>
    <n v="5.9907142857142857"/>
    <n v="83.87"/>
    <n v="5.3"/>
    <n v="89.17"/>
    <n v="3.5455000000000001"/>
    <n v="2.97361085"/>
    <s v="Regular Air"/>
    <x v="3"/>
    <s v="Small Business"/>
    <x v="2"/>
    <x v="12"/>
    <s v="Small Box"/>
    <d v="2010-05-06T00:00:00"/>
  </r>
  <r>
    <n v="5568"/>
    <x v="1055"/>
    <x v="5"/>
    <s v="Medium"/>
    <n v="8"/>
    <n v="15.0275"/>
    <n v="120.22"/>
    <n v="5"/>
    <n v="125.22"/>
    <n v="4.7610000000000001"/>
    <n v="5.7236742000000005"/>
    <s v="Regular Air"/>
    <x v="6"/>
    <s v="Home Office"/>
    <x v="0"/>
    <x v="0"/>
    <s v="Small Pack"/>
    <d v="2011-06-07T00:00:00"/>
  </r>
  <r>
    <n v="15040"/>
    <x v="501"/>
    <x v="2"/>
    <s v="Low"/>
    <n v="48"/>
    <n v="8.5489583333333332"/>
    <n v="410.35"/>
    <n v="2.15"/>
    <n v="412.5"/>
    <n v="3.5455000000000001"/>
    <n v="14.548959250000001"/>
    <s v="Express Air"/>
    <x v="6"/>
    <s v="Consumer"/>
    <x v="2"/>
    <x v="5"/>
    <s v="Wrap Bag"/>
    <d v="2009-12-08T00:00:00"/>
  </r>
  <r>
    <n v="14597"/>
    <x v="276"/>
    <x v="8"/>
    <s v="Critical"/>
    <n v="41"/>
    <n v="7.8151219512195125"/>
    <n v="320.42"/>
    <n v="6.16"/>
    <n v="326.58000000000004"/>
    <n v="3.5455000000000001"/>
    <n v="11.360491100000001"/>
    <s v="Express Air"/>
    <x v="5"/>
    <s v="Corporate"/>
    <x v="2"/>
    <x v="6"/>
    <s v="Small Box"/>
    <d v="2010-08-31T00:00:00"/>
  </r>
  <r>
    <n v="11491"/>
    <x v="896"/>
    <x v="8"/>
    <s v="Low"/>
    <n v="26"/>
    <n v="6.360384615384616"/>
    <n v="165.37"/>
    <n v="4.07"/>
    <n v="169.44"/>
    <n v="5.3265000000000002"/>
    <n v="8.8084330500000014"/>
    <s v="Regular Air"/>
    <x v="1"/>
    <s v="Home Office"/>
    <x v="1"/>
    <x v="4"/>
    <s v="Small Pack"/>
    <d v="2010-08-26T00:00:00"/>
  </r>
  <r>
    <n v="21063"/>
    <x v="1292"/>
    <x v="11"/>
    <s v="Low"/>
    <n v="48"/>
    <n v="152.90083333333334"/>
    <n v="7339.24"/>
    <n v="51.92"/>
    <n v="7391.16"/>
    <n v="4.7610000000000001"/>
    <n v="349.42121639999999"/>
    <s v="Delivery Truck"/>
    <x v="8"/>
    <s v="Consumer"/>
    <x v="0"/>
    <x v="9"/>
    <s v="Jumbo Box"/>
    <d v="2011-04-15T00:00:00"/>
  </r>
  <r>
    <n v="5543"/>
    <x v="383"/>
    <x v="10"/>
    <s v="Medium"/>
    <n v="6"/>
    <n v="10.988333333333335"/>
    <n v="65.930000000000007"/>
    <n v="1.79"/>
    <n v="67.720000000000013"/>
    <n v="3.5455000000000001"/>
    <n v="2.3375481500000004"/>
    <s v="Regular Air"/>
    <x v="4"/>
    <s v="Corporate"/>
    <x v="2"/>
    <x v="5"/>
    <s v="Wrap Bag"/>
    <d v="2010-09-27T00:00:00"/>
  </r>
  <r>
    <n v="5222"/>
    <x v="370"/>
    <x v="4"/>
    <s v="Not Specified"/>
    <n v="40"/>
    <n v="361.29374999999999"/>
    <n v="14451.75"/>
    <n v="60"/>
    <n v="14511.75"/>
    <n v="4.7610000000000001"/>
    <n v="688.04781749999995"/>
    <s v="Delivery Truck"/>
    <x v="5"/>
    <s v="Consumer"/>
    <x v="0"/>
    <x v="9"/>
    <s v="Jumbo Drum"/>
    <d v="2009-05-27T00:00:00"/>
  </r>
  <r>
    <n v="29861"/>
    <x v="65"/>
    <x v="11"/>
    <s v="Critical"/>
    <n v="11"/>
    <n v="3.1972727272727273"/>
    <n v="35.17"/>
    <n v="0.99"/>
    <n v="36.160000000000004"/>
    <n v="3.5455000000000001"/>
    <n v="1.2469523500000002"/>
    <s v="Regular Air"/>
    <x v="2"/>
    <s v="Small Business"/>
    <x v="2"/>
    <x v="13"/>
    <s v="Small Box"/>
    <d v="2012-04-26T00:00:00"/>
  </r>
  <r>
    <n v="21475"/>
    <x v="846"/>
    <x v="9"/>
    <s v="Critical"/>
    <n v="15"/>
    <n v="330.45226666666662"/>
    <n v="4956.7839999999997"/>
    <n v="75.23"/>
    <n v="5032.0139999999992"/>
    <n v="4.7610000000000001"/>
    <n v="235.99248624000001"/>
    <s v="Delivery Truck"/>
    <x v="3"/>
    <s v="Consumer"/>
    <x v="0"/>
    <x v="9"/>
    <s v="Jumbo Box"/>
    <d v="2011-02-21T00:00:00"/>
  </r>
  <r>
    <n v="8807"/>
    <x v="579"/>
    <x v="9"/>
    <s v="Low"/>
    <n v="14"/>
    <n v="98.524107142857147"/>
    <n v="1379.3375000000001"/>
    <n v="4.2"/>
    <n v="1383.5375000000001"/>
    <n v="5.3265000000000002"/>
    <n v="73.470411937500018"/>
    <s v="Regular Air"/>
    <x v="12"/>
    <s v="Consumer"/>
    <x v="1"/>
    <x v="1"/>
    <s v="Small Box"/>
    <d v="2010-03-04T00:00:00"/>
  </r>
  <r>
    <n v="14980"/>
    <x v="1113"/>
    <x v="1"/>
    <s v="Critical"/>
    <n v="27"/>
    <n v="33.292592592592591"/>
    <n v="898.9"/>
    <n v="1.99"/>
    <n v="900.89"/>
    <n v="5.3265000000000002"/>
    <n v="47.879908499999999"/>
    <s v="Regular Air"/>
    <x v="10"/>
    <s v="Consumer"/>
    <x v="1"/>
    <x v="4"/>
    <s v="Small Pack"/>
    <d v="2012-07-15T00:00:00"/>
  </r>
  <r>
    <n v="2054"/>
    <x v="1296"/>
    <x v="5"/>
    <s v="Not Specified"/>
    <n v="34"/>
    <n v="24.296764705882353"/>
    <n v="826.09"/>
    <n v="7.58"/>
    <n v="833.67000000000007"/>
    <n v="4.7610000000000001"/>
    <n v="39.330144900000008"/>
    <s v="Regular Air"/>
    <x v="10"/>
    <s v="Consumer"/>
    <x v="0"/>
    <x v="0"/>
    <s v="Small Box"/>
    <d v="2012-06-09T00:00:00"/>
  </r>
  <r>
    <n v="35936"/>
    <x v="375"/>
    <x v="3"/>
    <s v="Medium"/>
    <n v="40"/>
    <n v="103.81375"/>
    <n v="4152.55"/>
    <n v="24.49"/>
    <n v="4177.04"/>
    <n v="4.7610000000000001"/>
    <n v="197.70290550000001"/>
    <s v="Regular Air"/>
    <x v="5"/>
    <s v="Corporate"/>
    <x v="0"/>
    <x v="0"/>
    <s v="Large Box"/>
    <d v="2009-01-22T00:00:00"/>
  </r>
  <r>
    <n v="54464"/>
    <x v="924"/>
    <x v="10"/>
    <s v="High"/>
    <n v="11"/>
    <n v="20.673636363636362"/>
    <n v="227.41"/>
    <n v="10.49"/>
    <n v="237.9"/>
    <n v="4.7610000000000001"/>
    <n v="10.8269901"/>
    <s v="Regular Air"/>
    <x v="8"/>
    <s v="Consumer"/>
    <x v="0"/>
    <x v="0"/>
    <s v="Small Box"/>
    <d v="2009-09-03T00:00:00"/>
  </r>
  <r>
    <n v="7776"/>
    <x v="1152"/>
    <x v="0"/>
    <s v="Medium"/>
    <n v="6"/>
    <n v="155.70266666666666"/>
    <n v="934.21600000000001"/>
    <n v="29.21"/>
    <n v="963.42600000000004"/>
    <n v="4.7610000000000001"/>
    <n v="44.478023760000006"/>
    <s v="Delivery Truck"/>
    <x v="6"/>
    <s v="Corporate"/>
    <x v="0"/>
    <x v="9"/>
    <s v="Jumbo Box"/>
    <d v="2009-03-14T00:00:00"/>
  </r>
  <r>
    <n v="26787"/>
    <x v="772"/>
    <x v="10"/>
    <s v="High"/>
    <n v="25"/>
    <n v="44.796400000000006"/>
    <n v="1119.9100000000001"/>
    <n v="5.79"/>
    <n v="1125.7"/>
    <n v="3.5455000000000001"/>
    <n v="39.706409050000005"/>
    <s v="Express Air"/>
    <x v="8"/>
    <s v="Small Business"/>
    <x v="2"/>
    <x v="5"/>
    <s v="Small Box"/>
    <d v="2011-09-21T00:00:00"/>
  </r>
  <r>
    <n v="47108"/>
    <x v="742"/>
    <x v="7"/>
    <s v="Not Specified"/>
    <n v="9"/>
    <n v="143.16833333333335"/>
    <n v="1288.5150000000001"/>
    <n v="8.99"/>
    <n v="1297.5050000000001"/>
    <n v="5.3265000000000002"/>
    <n v="68.632751475000006"/>
    <s v="Express Air"/>
    <x v="9"/>
    <s v="Consumer"/>
    <x v="1"/>
    <x v="1"/>
    <s v="Small Box"/>
    <d v="2009-10-16T00:00:00"/>
  </r>
  <r>
    <n v="1313"/>
    <x v="384"/>
    <x v="10"/>
    <s v="Critical"/>
    <n v="34"/>
    <n v="24.707941176470591"/>
    <n v="840.07"/>
    <n v="16.920000000000002"/>
    <n v="856.99"/>
    <n v="3.5455000000000001"/>
    <n v="29.784681850000002"/>
    <s v="Regular Air"/>
    <x v="9"/>
    <s v="Home Office"/>
    <x v="2"/>
    <x v="5"/>
    <s v="Small Box"/>
    <d v="2009-09-14T00:00:00"/>
  </r>
  <r>
    <n v="42081"/>
    <x v="257"/>
    <x v="3"/>
    <s v="Low"/>
    <n v="3"/>
    <n v="10.83"/>
    <n v="32.49"/>
    <n v="1.39"/>
    <n v="33.880000000000003"/>
    <n v="3.5455000000000001"/>
    <n v="1.15193295"/>
    <s v="Regular Air"/>
    <x v="1"/>
    <s v="Small Business"/>
    <x v="2"/>
    <x v="12"/>
    <s v="Small Box"/>
    <d v="2011-01-12T00:00:00"/>
  </r>
  <r>
    <n v="9892"/>
    <x v="166"/>
    <x v="1"/>
    <s v="Medium"/>
    <n v="50"/>
    <n v="28.132800000000003"/>
    <n v="1406.64"/>
    <n v="8.23"/>
    <n v="1414.8700000000001"/>
    <n v="3.5455000000000001"/>
    <n v="49.872421200000005"/>
    <s v="Regular Air"/>
    <x v="0"/>
    <s v="Corporate"/>
    <x v="2"/>
    <x v="12"/>
    <s v="Small Box"/>
    <d v="2012-07-17T00:00:00"/>
  </r>
  <r>
    <n v="22851"/>
    <x v="427"/>
    <x v="0"/>
    <s v="Critical"/>
    <n v="25"/>
    <n v="26.694400000000002"/>
    <n v="667.36"/>
    <n v="1.99"/>
    <n v="669.35"/>
    <n v="5.3265000000000002"/>
    <n v="35.546930400000001"/>
    <s v="Regular Air"/>
    <x v="8"/>
    <s v="Home Office"/>
    <x v="1"/>
    <x v="4"/>
    <s v="Small Pack"/>
    <d v="2009-03-02T00:00:00"/>
  </r>
  <r>
    <n v="17825"/>
    <x v="1315"/>
    <x v="3"/>
    <s v="Not Specified"/>
    <n v="26"/>
    <n v="37.765384615384612"/>
    <n v="981.9"/>
    <n v="12.9"/>
    <n v="994.8"/>
    <n v="3.5455000000000001"/>
    <n v="34.813264500000002"/>
    <s v="Regular Air"/>
    <x v="1"/>
    <s v="Home Office"/>
    <x v="2"/>
    <x v="10"/>
    <s v="Small Box"/>
    <d v="2010-01-16T00:00:00"/>
  </r>
  <r>
    <n v="41927"/>
    <x v="1210"/>
    <x v="1"/>
    <s v="Not Specified"/>
    <n v="46"/>
    <n v="50.700652173913042"/>
    <n v="2332.23"/>
    <n v="7.23"/>
    <n v="2339.46"/>
    <n v="3.5455000000000001"/>
    <n v="82.689214649999997"/>
    <s v="Express Air"/>
    <x v="0"/>
    <s v="Home Office"/>
    <x v="2"/>
    <x v="5"/>
    <s v="Small Box"/>
    <d v="2012-07-16T00:00:00"/>
  </r>
  <r>
    <n v="2630"/>
    <x v="947"/>
    <x v="7"/>
    <s v="Low"/>
    <n v="31"/>
    <n v="4.726129032258064"/>
    <n v="146.51"/>
    <n v="1.52"/>
    <n v="148.03"/>
    <n v="3.5455000000000001"/>
    <n v="5.1945120499999993"/>
    <s v="Regular Air"/>
    <x v="8"/>
    <s v="Corporate"/>
    <x v="2"/>
    <x v="5"/>
    <s v="Wrap Bag"/>
    <d v="2012-10-23T00:00:00"/>
  </r>
  <r>
    <n v="11553"/>
    <x v="923"/>
    <x v="11"/>
    <s v="Medium"/>
    <n v="28"/>
    <n v="48.226428571428571"/>
    <n v="1350.34"/>
    <n v="19.989999999999998"/>
    <n v="1370.33"/>
    <n v="3.5455000000000001"/>
    <n v="47.876304699999999"/>
    <s v="Express Air"/>
    <x v="0"/>
    <s v="Corporate"/>
    <x v="2"/>
    <x v="10"/>
    <s v="Small Box"/>
    <d v="2009-04-19T00:00:00"/>
  </r>
  <r>
    <n v="10791"/>
    <x v="933"/>
    <x v="8"/>
    <s v="Not Specified"/>
    <n v="20"/>
    <n v="20.028500000000001"/>
    <n v="400.57"/>
    <n v="5.77"/>
    <n v="406.34"/>
    <n v="3.5455000000000001"/>
    <n v="14.20220935"/>
    <s v="Regular Air"/>
    <x v="2"/>
    <s v="Small Business"/>
    <x v="2"/>
    <x v="5"/>
    <s v="Small Box"/>
    <d v="2011-08-21T00:00:00"/>
  </r>
  <r>
    <n v="49504"/>
    <x v="101"/>
    <x v="6"/>
    <s v="Not Specified"/>
    <n v="45"/>
    <n v="7.0875555555555554"/>
    <n v="318.94"/>
    <n v="5.53"/>
    <n v="324.46999999999997"/>
    <n v="5.3265000000000002"/>
    <n v="16.988339100000001"/>
    <s v="Regular Air"/>
    <x v="6"/>
    <s v="Consumer"/>
    <x v="1"/>
    <x v="4"/>
    <s v="Small Pack"/>
    <d v="2009-11-16T00:00:00"/>
  </r>
  <r>
    <n v="17090"/>
    <x v="446"/>
    <x v="11"/>
    <s v="Low"/>
    <n v="30"/>
    <n v="139.25066666666669"/>
    <n v="4177.5200000000004"/>
    <n v="36.090000000000003"/>
    <n v="4213.6100000000006"/>
    <n v="4.7610000000000001"/>
    <n v="198.89172720000002"/>
    <s v="Delivery Truck"/>
    <x v="7"/>
    <s v="Corporate"/>
    <x v="0"/>
    <x v="15"/>
    <s v="Jumbo Box"/>
    <d v="2010-04-30T00:00:00"/>
  </r>
  <r>
    <n v="37861"/>
    <x v="1316"/>
    <x v="2"/>
    <s v="Not Specified"/>
    <n v="32"/>
    <n v="30.627187500000002"/>
    <n v="980.07"/>
    <n v="5.76"/>
    <n v="985.83"/>
    <n v="3.5455000000000001"/>
    <n v="34.748381850000001"/>
    <s v="Regular Air"/>
    <x v="6"/>
    <s v="Corporate"/>
    <x v="2"/>
    <x v="5"/>
    <s v="Small Box"/>
    <d v="2011-12-30T00:00:00"/>
  </r>
  <r>
    <n v="31106"/>
    <x v="601"/>
    <x v="9"/>
    <s v="Low"/>
    <n v="43"/>
    <n v="109.23330232558141"/>
    <n v="4697.0320000000002"/>
    <n v="5.63"/>
    <n v="4702.6620000000003"/>
    <n v="5.3265000000000002"/>
    <n v="250.18740948000001"/>
    <s v="Regular Air"/>
    <x v="6"/>
    <s v="Corporate"/>
    <x v="1"/>
    <x v="1"/>
    <s v="Small Box"/>
    <d v="2012-02-23T00:00:00"/>
  </r>
  <r>
    <n v="22629"/>
    <x v="75"/>
    <x v="11"/>
    <s v="Low"/>
    <n v="5"/>
    <n v="73.186000000000007"/>
    <n v="365.93"/>
    <n v="14.52"/>
    <n v="380.45"/>
    <n v="5.3265000000000002"/>
    <n v="19.491261450000003"/>
    <s v="Regular Air"/>
    <x v="0"/>
    <s v="Small Business"/>
    <x v="1"/>
    <x v="4"/>
    <s v="Small Box"/>
    <d v="2010-04-20T00:00:00"/>
  </r>
  <r>
    <n v="7938"/>
    <x v="1120"/>
    <x v="0"/>
    <s v="Medium"/>
    <n v="16"/>
    <n v="126.628125"/>
    <n v="2026.05"/>
    <n v="28.63"/>
    <n v="2054.6799999999998"/>
    <n v="4.7610000000000001"/>
    <n v="96.460240499999998"/>
    <s v="Delivery Truck"/>
    <x v="3"/>
    <s v="Corporate"/>
    <x v="0"/>
    <x v="3"/>
    <s v="Jumbo Drum"/>
    <d v="2010-03-15T00:00:00"/>
  </r>
  <r>
    <n v="33189"/>
    <x v="92"/>
    <x v="6"/>
    <s v="Low"/>
    <n v="3"/>
    <n v="29.069999999999997"/>
    <n v="87.21"/>
    <n v="4"/>
    <n v="91.21"/>
    <n v="5.3265000000000002"/>
    <n v="4.6452406499999999"/>
    <s v="Regular Air"/>
    <x v="5"/>
    <s v="Consumer"/>
    <x v="1"/>
    <x v="4"/>
    <s v="Small Box"/>
    <d v="2009-11-27T00:00:00"/>
  </r>
  <r>
    <n v="2791"/>
    <x v="999"/>
    <x v="7"/>
    <s v="High"/>
    <n v="18"/>
    <n v="28.202222222222222"/>
    <n v="507.64"/>
    <n v="5.76"/>
    <n v="513.4"/>
    <n v="3.5455000000000001"/>
    <n v="17.998376199999999"/>
    <s v="Regular Air"/>
    <x v="11"/>
    <s v="Corporate"/>
    <x v="2"/>
    <x v="5"/>
    <s v="Small Box"/>
    <d v="2009-10-10T00:00:00"/>
  </r>
  <r>
    <n v="58855"/>
    <x v="738"/>
    <x v="7"/>
    <s v="Medium"/>
    <n v="38"/>
    <n v="1.8226315789473686"/>
    <n v="69.260000000000005"/>
    <n v="4.08"/>
    <n v="73.34"/>
    <n v="4.7610000000000001"/>
    <n v="3.2974686000000002"/>
    <s v="Regular Air"/>
    <x v="0"/>
    <s v="Corporate"/>
    <x v="0"/>
    <x v="0"/>
    <s v="Small Pack"/>
    <d v="2010-10-31T00:00:00"/>
  </r>
  <r>
    <n v="16807"/>
    <x v="1317"/>
    <x v="3"/>
    <s v="Medium"/>
    <n v="48"/>
    <n v="33.033333333333331"/>
    <n v="1585.6"/>
    <n v="4.92"/>
    <n v="1590.52"/>
    <n v="3.5455000000000001"/>
    <n v="56.217447999999997"/>
    <s v="Regular Air"/>
    <x v="3"/>
    <s v="Small Business"/>
    <x v="2"/>
    <x v="5"/>
    <s v="Small Box"/>
    <d v="2012-01-16T00:00:00"/>
  </r>
  <r>
    <n v="13607"/>
    <x v="645"/>
    <x v="6"/>
    <s v="Critical"/>
    <n v="12"/>
    <n v="36.716666666666669"/>
    <n v="440.6"/>
    <n v="1.99"/>
    <n v="442.59000000000003"/>
    <n v="5.3265000000000002"/>
    <n v="23.468558999999999"/>
    <s v="Regular Air"/>
    <x v="5"/>
    <s v="Small Business"/>
    <x v="1"/>
    <x v="4"/>
    <s v="Small Pack"/>
    <d v="2010-11-19T00:00:00"/>
  </r>
  <r>
    <n v="14048"/>
    <x v="444"/>
    <x v="4"/>
    <s v="Not Specified"/>
    <n v="47"/>
    <n v="39.088297872340426"/>
    <n v="1837.15"/>
    <n v="8.99"/>
    <n v="1846.14"/>
    <n v="3.5455000000000001"/>
    <n v="65.136153250000007"/>
    <s v="Regular Air"/>
    <x v="3"/>
    <s v="Small Business"/>
    <x v="2"/>
    <x v="2"/>
    <s v="Small Pack"/>
    <d v="2010-05-17T00:00:00"/>
  </r>
  <r>
    <n v="22498"/>
    <x v="963"/>
    <x v="6"/>
    <s v="Critical"/>
    <n v="20"/>
    <n v="1.7469999999999999"/>
    <n v="34.94"/>
    <n v="1.99"/>
    <n v="36.93"/>
    <n v="5.3265000000000002"/>
    <n v="1.8610791"/>
    <s v="Regular Air"/>
    <x v="4"/>
    <s v="Consumer"/>
    <x v="1"/>
    <x v="4"/>
    <s v="Small Pack"/>
    <d v="2010-11-10T00:00:00"/>
  </r>
  <r>
    <n v="24672"/>
    <x v="1091"/>
    <x v="0"/>
    <s v="Medium"/>
    <n v="37"/>
    <n v="5.2140540540540536"/>
    <n v="192.92"/>
    <n v="0.95"/>
    <n v="193.86999999999998"/>
    <n v="3.5455000000000001"/>
    <n v="6.8399785999999994"/>
    <s v="Regular Air"/>
    <x v="4"/>
    <s v="Consumer"/>
    <x v="2"/>
    <x v="5"/>
    <s v="Wrap Bag"/>
    <d v="2012-03-19T00:00:00"/>
  </r>
  <r>
    <n v="21314"/>
    <x v="618"/>
    <x v="6"/>
    <s v="Low"/>
    <n v="30"/>
    <n v="3.5986666666666665"/>
    <n v="107.96"/>
    <n v="1.63"/>
    <n v="109.58999999999999"/>
    <n v="3.5455000000000001"/>
    <n v="3.8277218"/>
    <s v="Regular Air"/>
    <x v="10"/>
    <s v="Home Office"/>
    <x v="2"/>
    <x v="14"/>
    <s v="Wrap Bag"/>
    <d v="2009-11-06T00:00:00"/>
  </r>
  <r>
    <n v="16995"/>
    <x v="1318"/>
    <x v="2"/>
    <s v="Not Specified"/>
    <n v="42"/>
    <n v="1.1526190476190474"/>
    <n v="48.41"/>
    <n v="0.7"/>
    <n v="49.11"/>
    <n v="3.5455000000000001"/>
    <n v="1.7163765499999999"/>
    <s v="Regular Air"/>
    <x v="3"/>
    <s v="Consumer"/>
    <x v="2"/>
    <x v="14"/>
    <s v="Wrap Bag"/>
    <d v="2010-12-20T00:00:00"/>
  </r>
  <r>
    <n v="47174"/>
    <x v="1319"/>
    <x v="10"/>
    <s v="Critical"/>
    <n v="42"/>
    <n v="15.288095238095238"/>
    <n v="642.1"/>
    <n v="7.51"/>
    <n v="649.61"/>
    <n v="5.3265000000000002"/>
    <n v="34.201456500000006"/>
    <s v="Regular Air"/>
    <x v="1"/>
    <s v="Corporate"/>
    <x v="1"/>
    <x v="11"/>
    <s v="Medium Box"/>
    <d v="2011-09-16T00:00:00"/>
  </r>
  <r>
    <n v="40257"/>
    <x v="1069"/>
    <x v="8"/>
    <s v="Not Specified"/>
    <n v="24"/>
    <n v="133.38166666666666"/>
    <n v="3201.16"/>
    <n v="24.49"/>
    <n v="3225.6499999999996"/>
    <n v="4.7610000000000001"/>
    <n v="152.4072276"/>
    <s v="Regular Air"/>
    <x v="6"/>
    <s v="Consumer"/>
    <x v="0"/>
    <x v="3"/>
    <s v="Large Box"/>
    <d v="2010-08-22T00:00:00"/>
  </r>
  <r>
    <n v="3814"/>
    <x v="1208"/>
    <x v="9"/>
    <s v="Low"/>
    <n v="43"/>
    <n v="28.497906976744186"/>
    <n v="1225.4100000000001"/>
    <n v="13.99"/>
    <n v="1239.4000000000001"/>
    <n v="3.5455000000000001"/>
    <n v="43.446911550000003"/>
    <s v="Express Air"/>
    <x v="3"/>
    <s v="Consumer"/>
    <x v="2"/>
    <x v="10"/>
    <s v="Medium Box"/>
    <d v="2011-02-27T00:00:00"/>
  </r>
  <r>
    <n v="31874"/>
    <x v="1067"/>
    <x v="10"/>
    <s v="High"/>
    <n v="39"/>
    <n v="339.59076923076924"/>
    <n v="13244.04"/>
    <n v="84.84"/>
    <n v="13328.880000000001"/>
    <n v="4.7610000000000001"/>
    <n v="630.54874440000003"/>
    <s v="Delivery Truck"/>
    <x v="0"/>
    <s v="Corporate"/>
    <x v="0"/>
    <x v="9"/>
    <s v="Jumbo Box"/>
    <d v="2012-09-15T00:00:00"/>
  </r>
  <r>
    <n v="6886"/>
    <x v="87"/>
    <x v="3"/>
    <s v="High"/>
    <n v="46"/>
    <n v="177.76239130434783"/>
    <n v="8177.07"/>
    <n v="19.989999999999998"/>
    <n v="8197.06"/>
    <n v="3.5455000000000001"/>
    <n v="289.91801684999996"/>
    <s v="Regular Air"/>
    <x v="3"/>
    <s v="Consumer"/>
    <x v="2"/>
    <x v="10"/>
    <s v="Small Box"/>
    <d v="2012-01-20T00:00:00"/>
  </r>
  <r>
    <n v="19616"/>
    <x v="659"/>
    <x v="2"/>
    <s v="High"/>
    <n v="3"/>
    <n v="30.77"/>
    <n v="92.31"/>
    <n v="6.17"/>
    <n v="98.48"/>
    <n v="3.5455000000000001"/>
    <n v="3.2728510500000003"/>
    <s v="Regular Air"/>
    <x v="1"/>
    <s v="Corporate"/>
    <x v="2"/>
    <x v="2"/>
    <s v="Small Pack"/>
    <d v="2011-12-23T00:00:00"/>
  </r>
  <r>
    <n v="36741"/>
    <x v="556"/>
    <x v="2"/>
    <s v="Critical"/>
    <n v="26"/>
    <n v="5.4384615384615387"/>
    <n v="141.4"/>
    <n v="1.46"/>
    <n v="142.86000000000001"/>
    <n v="3.5455000000000001"/>
    <n v="5.0133369999999999"/>
    <s v="Regular Air"/>
    <x v="1"/>
    <s v="Home Office"/>
    <x v="2"/>
    <x v="5"/>
    <s v="Wrap Bag"/>
    <d v="2010-12-22T00:00:00"/>
  </r>
  <r>
    <n v="4645"/>
    <x v="173"/>
    <x v="10"/>
    <s v="Critical"/>
    <n v="11"/>
    <n v="323.98909090909092"/>
    <n v="3563.88"/>
    <n v="11.64"/>
    <n v="3575.52"/>
    <n v="5.3265000000000002"/>
    <n v="189.83006820000003"/>
    <s v="Regular Air"/>
    <x v="5"/>
    <s v="Small Business"/>
    <x v="1"/>
    <x v="8"/>
    <s v="Large Box"/>
    <d v="2009-09-21T00:00:00"/>
  </r>
  <r>
    <n v="56452"/>
    <x v="1190"/>
    <x v="9"/>
    <s v="Not Specified"/>
    <n v="34"/>
    <n v="196.65717647058824"/>
    <n v="6686.3440000000001"/>
    <n v="59.24"/>
    <n v="6745.5839999999998"/>
    <n v="4.7610000000000001"/>
    <n v="318.33683783999999"/>
    <s v="Delivery Truck"/>
    <x v="0"/>
    <s v="Consumer"/>
    <x v="0"/>
    <x v="9"/>
    <s v="Jumbo Box"/>
    <d v="2009-02-15T00:00:00"/>
  </r>
  <r>
    <n v="44261"/>
    <x v="619"/>
    <x v="0"/>
    <s v="High"/>
    <n v="10"/>
    <n v="30.6663"/>
    <n v="306.66300000000001"/>
    <n v="5.99"/>
    <n v="312.65300000000002"/>
    <n v="5.3265000000000002"/>
    <n v="16.334404695"/>
    <s v="Regular Air"/>
    <x v="0"/>
    <s v="Corporate"/>
    <x v="1"/>
    <x v="1"/>
    <s v="Wrap Bag"/>
    <d v="2012-03-26T00:00:00"/>
  </r>
  <r>
    <n v="55877"/>
    <x v="955"/>
    <x v="9"/>
    <s v="Not Specified"/>
    <n v="40"/>
    <n v="3.6070000000000002"/>
    <n v="144.28"/>
    <n v="0.99"/>
    <n v="145.27000000000001"/>
    <n v="3.5455000000000001"/>
    <n v="5.1154473999999999"/>
    <s v="Express Air"/>
    <x v="10"/>
    <s v="Corporate"/>
    <x v="2"/>
    <x v="13"/>
    <s v="Small Box"/>
    <d v="2010-02-04T00:00:00"/>
  </r>
  <r>
    <n v="54468"/>
    <x v="377"/>
    <x v="2"/>
    <s v="High"/>
    <n v="35"/>
    <n v="12.116857142857143"/>
    <n v="424.09"/>
    <n v="7.95"/>
    <n v="432.03999999999996"/>
    <n v="3.5455000000000001"/>
    <n v="15.036110949999999"/>
    <s v="Regular Air"/>
    <x v="8"/>
    <s v="Consumer"/>
    <x v="2"/>
    <x v="2"/>
    <s v="Small Pack"/>
    <d v="2009-12-15T00:00:00"/>
  </r>
  <r>
    <n v="27680"/>
    <x v="868"/>
    <x v="3"/>
    <s v="Critical"/>
    <n v="32"/>
    <n v="10.137499999999999"/>
    <n v="324.39999999999998"/>
    <n v="4.5"/>
    <n v="328.9"/>
    <n v="3.5455000000000001"/>
    <n v="11.501602"/>
    <s v="Regular Air"/>
    <x v="2"/>
    <s v="Small Business"/>
    <x v="2"/>
    <x v="16"/>
    <s v="Small Box"/>
    <d v="2010-01-27T00:00:00"/>
  </r>
  <r>
    <n v="42177"/>
    <x v="1111"/>
    <x v="4"/>
    <s v="Not Specified"/>
    <n v="38"/>
    <n v="10.416842105263157"/>
    <n v="395.84"/>
    <n v="6.02"/>
    <n v="401.85999999999996"/>
    <n v="4.7610000000000001"/>
    <n v="18.845942399999998"/>
    <s v="Regular Air"/>
    <x v="0"/>
    <s v="Small Business"/>
    <x v="0"/>
    <x v="0"/>
    <s v="Medium Box"/>
    <d v="2012-06-02T00:00:00"/>
  </r>
  <r>
    <n v="30276"/>
    <x v="1078"/>
    <x v="8"/>
    <s v="Low"/>
    <n v="44"/>
    <n v="33.038727272727272"/>
    <n v="1453.704"/>
    <n v="1.1000000000000001"/>
    <n v="1454.8039999999999"/>
    <n v="5.3265000000000002"/>
    <n v="77.431543559999994"/>
    <s v="Regular Air"/>
    <x v="4"/>
    <s v="Corporate"/>
    <x v="1"/>
    <x v="1"/>
    <s v="Small Box"/>
    <d v="2011-08-30T00:00:00"/>
  </r>
  <r>
    <n v="195"/>
    <x v="1320"/>
    <x v="2"/>
    <s v="Medium"/>
    <n v="34"/>
    <n v="38.698235294117644"/>
    <n v="1315.74"/>
    <n v="13.89"/>
    <n v="1329.63"/>
    <n v="3.5455000000000001"/>
    <n v="46.649561700000007"/>
    <s v="Regular Air"/>
    <x v="3"/>
    <s v="Home Office"/>
    <x v="2"/>
    <x v="2"/>
    <s v="Wrap Bag"/>
    <d v="2010-12-29T00:00:00"/>
  </r>
  <r>
    <n v="22913"/>
    <x v="582"/>
    <x v="5"/>
    <s v="Critical"/>
    <n v="24"/>
    <n v="273.66766666666666"/>
    <n v="6568.0240000000003"/>
    <n v="40.19"/>
    <n v="6608.2139999999999"/>
    <n v="4.7610000000000001"/>
    <n v="312.70362264000005"/>
    <s v="Delivery Truck"/>
    <x v="3"/>
    <s v="Corporate"/>
    <x v="0"/>
    <x v="9"/>
    <s v="Jumbo Box"/>
    <d v="2010-06-28T00:00:00"/>
  </r>
  <r>
    <n v="39173"/>
    <x v="79"/>
    <x v="3"/>
    <s v="Critical"/>
    <n v="2"/>
    <n v="186.63499999999999"/>
    <n v="373.27"/>
    <n v="29.21"/>
    <n v="402.47999999999996"/>
    <n v="4.7610000000000001"/>
    <n v="17.771384699999999"/>
    <s v="Delivery Truck"/>
    <x v="4"/>
    <s v="Small Business"/>
    <x v="0"/>
    <x v="9"/>
    <s v="Jumbo Box"/>
    <d v="2009-01-18T00:00:00"/>
  </r>
  <r>
    <n v="20545"/>
    <x v="348"/>
    <x v="7"/>
    <s v="Not Specified"/>
    <n v="40"/>
    <n v="72.36699999999999"/>
    <n v="2894.68"/>
    <n v="69"/>
    <n v="2963.68"/>
    <n v="4.7610000000000001"/>
    <n v="137.81571479999999"/>
    <s v="Regular Air"/>
    <x v="1"/>
    <s v="Small Business"/>
    <x v="0"/>
    <x v="9"/>
    <s v="Large Box"/>
    <d v="2010-10-11T00:00:00"/>
  </r>
  <r>
    <n v="24132"/>
    <x v="989"/>
    <x v="1"/>
    <s v="Low"/>
    <n v="22"/>
    <n v="20.293636363636363"/>
    <n v="446.46"/>
    <n v="4"/>
    <n v="450.46"/>
    <n v="5.3265000000000002"/>
    <n v="23.780691900000001"/>
    <s v="Regular Air"/>
    <x v="0"/>
    <s v="Corporate"/>
    <x v="1"/>
    <x v="4"/>
    <s v="Small Box"/>
    <d v="2009-07-11T00:00:00"/>
  </r>
  <r>
    <n v="46052"/>
    <x v="1106"/>
    <x v="6"/>
    <s v="Medium"/>
    <n v="39"/>
    <n v="18.697692307692307"/>
    <n v="729.21"/>
    <n v="5.03"/>
    <n v="734.24"/>
    <n v="4.7610000000000001"/>
    <n v="34.717688100000004"/>
    <s v="Express Air"/>
    <x v="1"/>
    <s v="Corporate"/>
    <x v="0"/>
    <x v="0"/>
    <s v="Small Box"/>
    <d v="2009-11-25T00:00:00"/>
  </r>
  <r>
    <n v="31042"/>
    <x v="1197"/>
    <x v="6"/>
    <s v="Medium"/>
    <n v="48"/>
    <n v="2.8025000000000002"/>
    <n v="134.52000000000001"/>
    <n v="1.2"/>
    <n v="135.72"/>
    <n v="3.5455000000000001"/>
    <n v="4.7694065999999999"/>
    <s v="Regular Air"/>
    <x v="8"/>
    <s v="Consumer"/>
    <x v="2"/>
    <x v="2"/>
    <s v="Wrap Bag"/>
    <d v="2012-11-20T00:00:00"/>
  </r>
  <r>
    <n v="10502"/>
    <x v="435"/>
    <x v="4"/>
    <s v="Not Specified"/>
    <n v="36"/>
    <n v="25.345555555555556"/>
    <n v="912.44"/>
    <n v="8.99"/>
    <n v="921.43000000000006"/>
    <n v="4.7610000000000001"/>
    <n v="43.441268400000006"/>
    <s v="Regular Air"/>
    <x v="10"/>
    <s v="Consumer"/>
    <x v="0"/>
    <x v="0"/>
    <s v="Small Pack"/>
    <d v="2010-05-16T00:00:00"/>
  </r>
  <r>
    <n v="51140"/>
    <x v="329"/>
    <x v="10"/>
    <s v="Low"/>
    <n v="14"/>
    <n v="44.737857142857145"/>
    <n v="626.33000000000004"/>
    <n v="1.99"/>
    <n v="628.32000000000005"/>
    <n v="5.3265000000000002"/>
    <n v="33.361467450000006"/>
    <s v="Regular Air"/>
    <x v="1"/>
    <s v="Corporate"/>
    <x v="1"/>
    <x v="4"/>
    <s v="Small Pack"/>
    <d v="2012-09-18T00:00:00"/>
  </r>
  <r>
    <n v="50048"/>
    <x v="904"/>
    <x v="3"/>
    <s v="High"/>
    <n v="14"/>
    <n v="2.5342857142857143"/>
    <n v="35.479999999999997"/>
    <n v="1.3"/>
    <n v="36.779999999999994"/>
    <n v="3.5455000000000001"/>
    <n v="1.2579433999999998"/>
    <s v="Regular Air"/>
    <x v="8"/>
    <s v="Corporate"/>
    <x v="2"/>
    <x v="2"/>
    <s v="Wrap Bag"/>
    <d v="2010-01-20T00:00:00"/>
  </r>
  <r>
    <n v="50594"/>
    <x v="444"/>
    <x v="4"/>
    <s v="Low"/>
    <n v="48"/>
    <n v="59.018333333333338"/>
    <n v="2832.88"/>
    <n v="8.8000000000000007"/>
    <n v="2841.6800000000003"/>
    <n v="5.3265000000000002"/>
    <n v="150.89335320000001"/>
    <s v="Regular Air"/>
    <x v="5"/>
    <s v="Consumer"/>
    <x v="1"/>
    <x v="1"/>
    <s v="Small Box"/>
    <d v="2010-05-26T00:00:00"/>
  </r>
  <r>
    <n v="6336"/>
    <x v="988"/>
    <x v="8"/>
    <s v="High"/>
    <n v="43"/>
    <n v="7.4479069767441857"/>
    <n v="320.26"/>
    <n v="6.05"/>
    <n v="326.31"/>
    <n v="3.5455000000000001"/>
    <n v="11.3548183"/>
    <s v="Express Air"/>
    <x v="6"/>
    <s v="Home Office"/>
    <x v="2"/>
    <x v="6"/>
    <s v="Small Box"/>
    <d v="2011-08-30T00:00:00"/>
  </r>
  <r>
    <n v="9347"/>
    <x v="451"/>
    <x v="8"/>
    <s v="Low"/>
    <n v="31"/>
    <n v="4.2322580645161283"/>
    <n v="131.19999999999999"/>
    <n v="5.13"/>
    <n v="136.32999999999998"/>
    <n v="3.5455000000000001"/>
    <n v="4.6516959999999994"/>
    <s v="Regular Air"/>
    <x v="4"/>
    <s v="Corporate"/>
    <x v="2"/>
    <x v="16"/>
    <s v="Small Box"/>
    <d v="2012-08-18T00:00:00"/>
  </r>
  <r>
    <n v="52867"/>
    <x v="1305"/>
    <x v="8"/>
    <s v="High"/>
    <n v="15"/>
    <n v="127.84066666666666"/>
    <n v="1917.61"/>
    <n v="51.94"/>
    <n v="1969.55"/>
    <n v="4.7610000000000001"/>
    <n v="91.297412100000003"/>
    <s v="Delivery Truck"/>
    <x v="6"/>
    <s v="Consumer"/>
    <x v="0"/>
    <x v="9"/>
    <s v="Jumbo Box"/>
    <d v="2009-08-14T00:00:00"/>
  </r>
  <r>
    <n v="46337"/>
    <x v="114"/>
    <x v="11"/>
    <s v="Low"/>
    <n v="34"/>
    <n v="1.8073529411764706"/>
    <n v="61.45"/>
    <n v="0.7"/>
    <n v="62.150000000000006"/>
    <n v="3.5455000000000001"/>
    <n v="2.1787097500000003"/>
    <s v="Regular Air"/>
    <x v="4"/>
    <s v="Corporate"/>
    <x v="2"/>
    <x v="2"/>
    <s v="Wrap Bag"/>
    <d v="2012-05-02T00:00:00"/>
  </r>
  <r>
    <n v="44002"/>
    <x v="1303"/>
    <x v="9"/>
    <s v="Medium"/>
    <n v="46"/>
    <n v="6.9767391304347823"/>
    <n v="320.93"/>
    <n v="5.66"/>
    <n v="326.59000000000003"/>
    <n v="3.5455000000000001"/>
    <n v="11.378573149999999"/>
    <s v="Regular Air"/>
    <x v="8"/>
    <s v="Corporate"/>
    <x v="2"/>
    <x v="5"/>
    <s v="Small Box"/>
    <d v="2009-02-09T00:00:00"/>
  </r>
  <r>
    <n v="19652"/>
    <x v="61"/>
    <x v="5"/>
    <s v="Critical"/>
    <n v="28"/>
    <n v="96.826428571428565"/>
    <n v="2711.14"/>
    <n v="42"/>
    <n v="2753.14"/>
    <n v="4.7610000000000001"/>
    <n v="129.07737539999999"/>
    <s v="Delivery Truck"/>
    <x v="5"/>
    <s v="Corporate"/>
    <x v="0"/>
    <x v="3"/>
    <s v="Jumbo Drum"/>
    <d v="2012-06-03T00:00:00"/>
  </r>
  <r>
    <n v="59554"/>
    <x v="585"/>
    <x v="6"/>
    <s v="Critical"/>
    <n v="40"/>
    <n v="17.965"/>
    <n v="718.6"/>
    <n v="4"/>
    <n v="722.6"/>
    <n v="5.3265000000000002"/>
    <n v="38.276229000000001"/>
    <s v="Regular Air"/>
    <x v="1"/>
    <s v="Consumer"/>
    <x v="1"/>
    <x v="4"/>
    <s v="Small Box"/>
    <d v="2011-11-16T00:00:00"/>
  </r>
  <r>
    <n v="43267"/>
    <x v="1321"/>
    <x v="4"/>
    <s v="Critical"/>
    <n v="17"/>
    <n v="80.47882352941177"/>
    <n v="1368.14"/>
    <n v="19.95"/>
    <n v="1388.0900000000001"/>
    <n v="3.5455000000000001"/>
    <n v="48.507403700000005"/>
    <s v="Express Air"/>
    <x v="2"/>
    <s v="Home Office"/>
    <x v="2"/>
    <x v="16"/>
    <s v="Large Box"/>
    <d v="2011-05-18T00:00:00"/>
  </r>
  <r>
    <n v="56224"/>
    <x v="840"/>
    <x v="7"/>
    <s v="Medium"/>
    <n v="35"/>
    <n v="4.1159999999999997"/>
    <n v="144.06"/>
    <n v="5.44"/>
    <n v="149.5"/>
    <n v="3.5455000000000001"/>
    <n v="5.1076473"/>
    <s v="Regular Air"/>
    <x v="0"/>
    <s v="Home Office"/>
    <x v="2"/>
    <x v="6"/>
    <s v="Small Box"/>
    <d v="2012-10-27T00:00:00"/>
  </r>
  <r>
    <n v="9251"/>
    <x v="1322"/>
    <x v="8"/>
    <s v="Medium"/>
    <n v="38"/>
    <n v="95.594736842105263"/>
    <n v="3632.6"/>
    <n v="42"/>
    <n v="3674.6"/>
    <n v="4.7610000000000001"/>
    <n v="172.94808599999999"/>
    <s v="Delivery Truck"/>
    <x v="3"/>
    <s v="Corporate"/>
    <x v="0"/>
    <x v="3"/>
    <s v="Jumbo Drum"/>
    <d v="2010-08-31T00:00:00"/>
  </r>
  <r>
    <n v="50850"/>
    <x v="417"/>
    <x v="4"/>
    <s v="Critical"/>
    <n v="2"/>
    <n v="471.21"/>
    <n v="942.42"/>
    <n v="75.23"/>
    <n v="1017.65"/>
    <n v="4.7610000000000001"/>
    <n v="44.868616199999998"/>
    <s v="Delivery Truck"/>
    <x v="8"/>
    <s v="Small Business"/>
    <x v="0"/>
    <x v="9"/>
    <s v="Jumbo Box"/>
    <d v="2009-05-07T00:00:00"/>
  </r>
  <r>
    <n v="40611"/>
    <x v="287"/>
    <x v="0"/>
    <s v="Not Specified"/>
    <n v="12"/>
    <n v="5.5691666666666668"/>
    <n v="66.83"/>
    <n v="5.17"/>
    <n v="72"/>
    <n v="3.5455000000000001"/>
    <n v="2.3694576499999997"/>
    <s v="Express Air"/>
    <x v="6"/>
    <s v="Home Office"/>
    <x v="2"/>
    <x v="5"/>
    <s v="Small Box"/>
    <d v="2012-03-30T00:00:00"/>
  </r>
  <r>
    <n v="38693"/>
    <x v="206"/>
    <x v="5"/>
    <s v="Low"/>
    <n v="3"/>
    <n v="740.87"/>
    <n v="2222.61"/>
    <n v="24.49"/>
    <n v="2247.1"/>
    <n v="5.3265000000000002"/>
    <n v="118.38732165000002"/>
    <s v="Regular Air"/>
    <x v="1"/>
    <s v="Home Office"/>
    <x v="1"/>
    <x v="8"/>
    <s v="Large Box"/>
    <d v="2011-06-21T00:00:00"/>
  </r>
  <r>
    <n v="26791"/>
    <x v="113"/>
    <x v="11"/>
    <s v="Low"/>
    <n v="45"/>
    <n v="11.121777777777778"/>
    <n v="500.48"/>
    <n v="5.03"/>
    <n v="505.51"/>
    <n v="3.5455000000000001"/>
    <n v="17.7445184"/>
    <s v="Regular Air"/>
    <x v="7"/>
    <s v="Home Office"/>
    <x v="2"/>
    <x v="10"/>
    <s v="Small Box"/>
    <d v="2011-05-06T00:00:00"/>
  </r>
  <r>
    <n v="41351"/>
    <x v="1068"/>
    <x v="10"/>
    <s v="Not Specified"/>
    <n v="48"/>
    <n v="172.35998958333334"/>
    <n v="8273.2795000000006"/>
    <n v="8.99"/>
    <n v="8282.2695000000003"/>
    <n v="5.3265000000000002"/>
    <n v="440.67623256750005"/>
    <s v="Regular Air"/>
    <x v="10"/>
    <s v="Consumer"/>
    <x v="1"/>
    <x v="1"/>
    <s v="Small Box"/>
    <d v="2010-09-24T00:00:00"/>
  </r>
  <r>
    <n v="20614"/>
    <x v="159"/>
    <x v="4"/>
    <s v="Not Specified"/>
    <n v="47"/>
    <n v="76.518297872340426"/>
    <n v="3596.36"/>
    <n v="12.14"/>
    <n v="3608.5"/>
    <n v="5.3265000000000002"/>
    <n v="191.56011540000003"/>
    <s v="Express Air"/>
    <x v="1"/>
    <s v="Corporate"/>
    <x v="1"/>
    <x v="4"/>
    <s v="Small Box"/>
    <d v="2009-05-20T00:00:00"/>
  </r>
  <r>
    <n v="48452"/>
    <x v="348"/>
    <x v="7"/>
    <s v="High"/>
    <n v="15"/>
    <n v="4.8940000000000001"/>
    <n v="73.41"/>
    <n v="4.97"/>
    <n v="78.38"/>
    <n v="3.5455000000000001"/>
    <n v="2.6027515499999998"/>
    <s v="Regular Air"/>
    <x v="9"/>
    <s v="Corporate"/>
    <x v="2"/>
    <x v="6"/>
    <s v="Small Box"/>
    <d v="2010-10-11T00:00:00"/>
  </r>
  <r>
    <n v="52199"/>
    <x v="1323"/>
    <x v="3"/>
    <s v="Medium"/>
    <n v="19"/>
    <n v="4.8547368421052628"/>
    <n v="92.24"/>
    <n v="5.24"/>
    <n v="97.47999999999999"/>
    <n v="3.5455000000000001"/>
    <n v="3.2703692000000002"/>
    <s v="Regular Air"/>
    <x v="5"/>
    <s v="Corporate"/>
    <x v="2"/>
    <x v="6"/>
    <s v="Small Box"/>
    <d v="2011-01-27T00:00:00"/>
  </r>
  <r>
    <n v="27872"/>
    <x v="1324"/>
    <x v="7"/>
    <s v="Not Specified"/>
    <n v="25"/>
    <n v="15.548399999999999"/>
    <n v="388.71"/>
    <n v="7.27"/>
    <n v="395.97999999999996"/>
    <n v="3.5455000000000001"/>
    <n v="13.78171305"/>
    <s v="Regular Air"/>
    <x v="5"/>
    <s v="Corporate"/>
    <x v="2"/>
    <x v="6"/>
    <s v="Small Box"/>
    <d v="2011-10-15T00:00:00"/>
  </r>
  <r>
    <n v="53123"/>
    <x v="976"/>
    <x v="8"/>
    <s v="Not Specified"/>
    <n v="25"/>
    <n v="10.63"/>
    <n v="265.75"/>
    <n v="5.14"/>
    <n v="270.89"/>
    <n v="3.5455000000000001"/>
    <n v="9.4221662500000001"/>
    <s v="Regular Air"/>
    <x v="9"/>
    <s v="Corporate"/>
    <x v="2"/>
    <x v="6"/>
    <s v="Small Box"/>
    <d v="2009-09-02T00:00:00"/>
  </r>
  <r>
    <n v="40770"/>
    <x v="98"/>
    <x v="11"/>
    <s v="Low"/>
    <n v="19"/>
    <n v="11.457368421052632"/>
    <n v="217.69"/>
    <n v="6.12"/>
    <n v="223.81"/>
    <n v="3.5455000000000001"/>
    <n v="7.7181989499999997"/>
    <s v="Regular Air"/>
    <x v="5"/>
    <s v="Home Office"/>
    <x v="2"/>
    <x v="16"/>
    <s v="Medium Box"/>
    <d v="2011-04-21T00:00:00"/>
  </r>
  <r>
    <n v="1189"/>
    <x v="162"/>
    <x v="11"/>
    <s v="Critical"/>
    <n v="27"/>
    <n v="4.7814814814814817"/>
    <n v="129.1"/>
    <n v="4.99"/>
    <n v="134.09"/>
    <n v="3.5455000000000001"/>
    <n v="4.5772404999999994"/>
    <s v="Regular Air"/>
    <x v="4"/>
    <s v="Small Business"/>
    <x v="2"/>
    <x v="12"/>
    <s v="Small Box"/>
    <d v="2009-04-09T00:00:00"/>
  </r>
  <r>
    <n v="35968"/>
    <x v="548"/>
    <x v="0"/>
    <s v="Not Specified"/>
    <n v="21"/>
    <n v="6.723809523809523"/>
    <n v="141.19999999999999"/>
    <n v="6.97"/>
    <n v="148.16999999999999"/>
    <n v="3.5455000000000001"/>
    <n v="5.006246"/>
    <s v="Regular Air"/>
    <x v="0"/>
    <s v="Corporate"/>
    <x v="2"/>
    <x v="6"/>
    <s v="Small Box"/>
    <d v="2012-03-05T00:00:00"/>
  </r>
  <r>
    <n v="24801"/>
    <x v="107"/>
    <x v="6"/>
    <s v="High"/>
    <n v="7"/>
    <n v="97.95714285714287"/>
    <n v="685.7"/>
    <n v="20.79"/>
    <n v="706.49"/>
    <n v="4.7610000000000001"/>
    <n v="32.646177000000002"/>
    <s v="Regular Air"/>
    <x v="5"/>
    <s v="Home Office"/>
    <x v="0"/>
    <x v="0"/>
    <s v="Large Box"/>
    <d v="2012-11-16T00:00:00"/>
  </r>
  <r>
    <n v="58117"/>
    <x v="846"/>
    <x v="9"/>
    <s v="Critical"/>
    <n v="42"/>
    <n v="3.2109523809523814"/>
    <n v="134.86000000000001"/>
    <n v="1.92"/>
    <n v="136.78"/>
    <n v="3.5455000000000001"/>
    <n v="4.781461300000001"/>
    <s v="Regular Air"/>
    <x v="8"/>
    <s v="Corporate"/>
    <x v="2"/>
    <x v="7"/>
    <s v="Wrap Bag"/>
    <d v="2011-02-21T00:00:00"/>
  </r>
  <r>
    <n v="2720"/>
    <x v="176"/>
    <x v="5"/>
    <s v="Critical"/>
    <n v="36"/>
    <n v="56.972666666666669"/>
    <n v="2051.0160000000001"/>
    <n v="3.99"/>
    <n v="2055.0059999999999"/>
    <n v="5.3265000000000002"/>
    <n v="109.24736724"/>
    <s v="Express Air"/>
    <x v="0"/>
    <s v="Small Business"/>
    <x v="1"/>
    <x v="1"/>
    <s v="Small Box"/>
    <d v="2010-06-10T00:00:00"/>
  </r>
  <r>
    <n v="14375"/>
    <x v="552"/>
    <x v="3"/>
    <s v="Medium"/>
    <n v="7"/>
    <n v="6.2928571428571427"/>
    <n v="44.05"/>
    <n v="5.67"/>
    <n v="49.72"/>
    <n v="3.5455000000000001"/>
    <n v="1.56179275"/>
    <s v="Regular Air"/>
    <x v="0"/>
    <s v="Corporate"/>
    <x v="2"/>
    <x v="5"/>
    <s v="Small Box"/>
    <d v="2010-02-01T00:00:00"/>
  </r>
  <r>
    <n v="10052"/>
    <x v="1325"/>
    <x v="10"/>
    <s v="Not Specified"/>
    <n v="46"/>
    <n v="3.5278260869565217"/>
    <n v="162.28"/>
    <n v="6.27"/>
    <n v="168.55"/>
    <n v="3.5455000000000001"/>
    <n v="5.7536373999999997"/>
    <s v="Regular Air"/>
    <x v="3"/>
    <s v="Corporate"/>
    <x v="2"/>
    <x v="6"/>
    <s v="Small Box"/>
    <d v="2009-09-09T00:00:00"/>
  </r>
  <r>
    <n v="12039"/>
    <x v="995"/>
    <x v="5"/>
    <s v="High"/>
    <n v="13"/>
    <n v="157.58215384615386"/>
    <n v="2048.5680000000002"/>
    <n v="8.99"/>
    <n v="2057.558"/>
    <n v="5.3265000000000002"/>
    <n v="109.11697452000003"/>
    <s v="Regular Air"/>
    <x v="3"/>
    <s v="Corporate"/>
    <x v="1"/>
    <x v="1"/>
    <s v="Small Box"/>
    <d v="2010-06-18T00:00:00"/>
  </r>
  <r>
    <n v="42243"/>
    <x v="26"/>
    <x v="0"/>
    <s v="Medium"/>
    <n v="42"/>
    <n v="44.668809523809522"/>
    <n v="1876.09"/>
    <n v="2.99"/>
    <n v="1879.08"/>
    <n v="3.5455000000000001"/>
    <n v="66.516770949999994"/>
    <s v="Regular Air"/>
    <x v="8"/>
    <s v="Small Business"/>
    <x v="2"/>
    <x v="6"/>
    <s v="Small Box"/>
    <d v="2012-03-13T00:00:00"/>
  </r>
  <r>
    <n v="15808"/>
    <x v="520"/>
    <x v="2"/>
    <s v="Critical"/>
    <n v="45"/>
    <n v="19.621333333333332"/>
    <n v="882.96"/>
    <n v="4"/>
    <n v="886.96"/>
    <n v="5.3265000000000002"/>
    <n v="47.030864399999999"/>
    <s v="Regular Air"/>
    <x v="1"/>
    <s v="Corporate"/>
    <x v="1"/>
    <x v="4"/>
    <s v="Small Box"/>
    <d v="2010-12-16T00:00:00"/>
  </r>
  <r>
    <n v="25985"/>
    <x v="133"/>
    <x v="10"/>
    <s v="Low"/>
    <n v="22"/>
    <n v="3.6722727272727274"/>
    <n v="80.790000000000006"/>
    <n v="0.71"/>
    <n v="81.5"/>
    <n v="3.5455000000000001"/>
    <n v="2.8644094500000006"/>
    <s v="Regular Air"/>
    <x v="4"/>
    <s v="Small Business"/>
    <x v="2"/>
    <x v="14"/>
    <s v="Wrap Bag"/>
    <d v="2012-09-06T00:00:00"/>
  </r>
  <r>
    <n v="47682"/>
    <x v="1326"/>
    <x v="6"/>
    <s v="Not Specified"/>
    <n v="38"/>
    <n v="83.97999999999999"/>
    <n v="3191.24"/>
    <n v="5.01"/>
    <n v="3196.25"/>
    <n v="3.5455000000000001"/>
    <n v="113.14541419999999"/>
    <s v="Regular Air"/>
    <x v="1"/>
    <s v="Small Business"/>
    <x v="2"/>
    <x v="12"/>
    <s v="Small Box"/>
    <d v="2012-11-17T00:00:00"/>
  </r>
  <r>
    <n v="36229"/>
    <x v="355"/>
    <x v="10"/>
    <s v="Not Specified"/>
    <n v="12"/>
    <n v="122.1075"/>
    <n v="1465.29"/>
    <n v="7.11"/>
    <n v="1472.3999999999999"/>
    <n v="5.3265000000000002"/>
    <n v="78.048671850000005"/>
    <s v="Regular Air"/>
    <x v="1"/>
    <s v="Home Office"/>
    <x v="1"/>
    <x v="11"/>
    <s v="Medium Box"/>
    <d v="2012-09-24T00:00:00"/>
  </r>
  <r>
    <n v="47106"/>
    <x v="804"/>
    <x v="7"/>
    <s v="Medium"/>
    <n v="40"/>
    <n v="165.46142500000002"/>
    <n v="6618.4570000000003"/>
    <n v="5.99"/>
    <n v="6624.4470000000001"/>
    <n v="5.3265000000000002"/>
    <n v="352.53211210500007"/>
    <s v="Regular Air"/>
    <x v="9"/>
    <s v="Home Office"/>
    <x v="1"/>
    <x v="1"/>
    <s v="Small Box"/>
    <d v="2011-10-27T00:00:00"/>
  </r>
  <r>
    <n v="26244"/>
    <x v="405"/>
    <x v="8"/>
    <s v="High"/>
    <n v="16"/>
    <n v="8.2324999999999999"/>
    <n v="131.72"/>
    <n v="3.62"/>
    <n v="135.34"/>
    <n v="5.3265000000000002"/>
    <n v="7.0160657999999998"/>
    <s v="Regular Air"/>
    <x v="1"/>
    <s v="Home Office"/>
    <x v="1"/>
    <x v="4"/>
    <s v="Small Pack"/>
    <d v="2010-08-05T00:00:00"/>
  </r>
  <r>
    <n v="738"/>
    <x v="544"/>
    <x v="0"/>
    <s v="Not Specified"/>
    <n v="7"/>
    <n v="80.072857142857146"/>
    <n v="560.51"/>
    <n v="4.5"/>
    <n v="565.01"/>
    <n v="3.5455000000000001"/>
    <n v="19.872882050000001"/>
    <s v="Regular Air"/>
    <x v="4"/>
    <s v="Corporate"/>
    <x v="2"/>
    <x v="16"/>
    <s v="Small Box"/>
    <d v="2010-03-03T00:00:00"/>
  </r>
  <r>
    <n v="27461"/>
    <x v="399"/>
    <x v="9"/>
    <s v="Critical"/>
    <n v="26"/>
    <n v="42.160384615384615"/>
    <n v="1096.17"/>
    <n v="19.989999999999998"/>
    <n v="1116.1600000000001"/>
    <n v="3.5455000000000001"/>
    <n v="38.864707350000003"/>
    <s v="Regular Air"/>
    <x v="1"/>
    <s v="Corporate"/>
    <x v="2"/>
    <x v="5"/>
    <s v="Small Box"/>
    <d v="2010-02-26T00:00:00"/>
  </r>
  <r>
    <n v="53281"/>
    <x v="1217"/>
    <x v="11"/>
    <s v="Critical"/>
    <n v="40"/>
    <n v="351.89974999999998"/>
    <n v="14075.99"/>
    <n v="58.92"/>
    <n v="14134.91"/>
    <n v="4.7610000000000001"/>
    <n v="670.1578839"/>
    <s v="Delivery Truck"/>
    <x v="1"/>
    <s v="Corporate"/>
    <x v="0"/>
    <x v="3"/>
    <s v="Jumbo Drum"/>
    <d v="2009-04-04T00:00:00"/>
  </r>
  <r>
    <n v="22627"/>
    <x v="712"/>
    <x v="11"/>
    <s v="Low"/>
    <n v="33"/>
    <n v="58.624242424242425"/>
    <n v="1934.6"/>
    <n v="14.48"/>
    <n v="1949.08"/>
    <n v="4.7610000000000001"/>
    <n v="92.106306000000004"/>
    <s v="Regular Air"/>
    <x v="9"/>
    <s v="Small Business"/>
    <x v="0"/>
    <x v="0"/>
    <s v="Small Box"/>
    <d v="2010-04-08T00:00:00"/>
  </r>
  <r>
    <n v="11236"/>
    <x v="404"/>
    <x v="7"/>
    <s v="High"/>
    <n v="15"/>
    <n v="2.9546666666666668"/>
    <n v="44.32"/>
    <n v="4.28"/>
    <n v="48.6"/>
    <n v="3.5455000000000001"/>
    <n v="1.5713656"/>
    <s v="Regular Air"/>
    <x v="3"/>
    <s v="Small Business"/>
    <x v="2"/>
    <x v="2"/>
    <s v="Wrap Bag"/>
    <d v="2010-10-30T00:00:00"/>
  </r>
  <r>
    <n v="4487"/>
    <x v="205"/>
    <x v="9"/>
    <s v="Medium"/>
    <n v="50"/>
    <n v="6.5048000000000004"/>
    <n v="325.24"/>
    <n v="5.27"/>
    <n v="330.51"/>
    <n v="3.5455000000000001"/>
    <n v="11.5313842"/>
    <s v="Regular Air"/>
    <x v="9"/>
    <s v="Small Business"/>
    <x v="2"/>
    <x v="6"/>
    <s v="Small Box"/>
    <d v="2010-02-23T00:00:00"/>
  </r>
  <r>
    <n v="55361"/>
    <x v="518"/>
    <x v="0"/>
    <s v="Not Specified"/>
    <n v="31"/>
    <n v="9.4683870967741921"/>
    <n v="293.52"/>
    <n v="7.28"/>
    <n v="300.79999999999995"/>
    <n v="3.5455000000000001"/>
    <n v="10.4067516"/>
    <s v="Regular Air"/>
    <x v="4"/>
    <s v="Small Business"/>
    <x v="2"/>
    <x v="10"/>
    <s v="Small Box"/>
    <d v="2011-03-24T00:00:00"/>
  </r>
  <r>
    <n v="24033"/>
    <x v="3"/>
    <x v="3"/>
    <s v="High"/>
    <n v="50"/>
    <n v="24.543600000000001"/>
    <n v="1227.18"/>
    <n v="15.68"/>
    <n v="1242.8600000000001"/>
    <n v="4.7610000000000001"/>
    <n v="58.426039800000005"/>
    <s v="Delivery Truck"/>
    <x v="8"/>
    <s v="Consumer"/>
    <x v="0"/>
    <x v="0"/>
    <s v="Jumbo Drum"/>
    <d v="2011-01-04T00:00:00"/>
  </r>
  <r>
    <n v="27266"/>
    <x v="694"/>
    <x v="10"/>
    <s v="Critical"/>
    <n v="9"/>
    <n v="114.56222222222222"/>
    <n v="1031.06"/>
    <n v="1.99"/>
    <n v="1033.05"/>
    <n v="5.3265000000000002"/>
    <n v="54.919410900000003"/>
    <s v="Regular Air"/>
    <x v="9"/>
    <s v="Corporate"/>
    <x v="1"/>
    <x v="4"/>
    <s v="Small Pack"/>
    <d v="2011-09-11T00:00:00"/>
  </r>
  <r>
    <n v="48195"/>
    <x v="568"/>
    <x v="6"/>
    <s v="Not Specified"/>
    <n v="35"/>
    <n v="29.097200000000001"/>
    <n v="1018.402"/>
    <n v="5.99"/>
    <n v="1024.3920000000001"/>
    <n v="5.3265000000000002"/>
    <n v="54.245182530000001"/>
    <s v="Regular Air"/>
    <x v="1"/>
    <s v="Corporate"/>
    <x v="1"/>
    <x v="1"/>
    <s v="Wrap Bag"/>
    <d v="2010-11-27T00:00:00"/>
  </r>
  <r>
    <n v="2756"/>
    <x v="1314"/>
    <x v="11"/>
    <s v="Critical"/>
    <n v="25"/>
    <n v="53.795200000000001"/>
    <n v="1344.88"/>
    <n v="4"/>
    <n v="1348.88"/>
    <n v="5.3265000000000002"/>
    <n v="71.635033200000009"/>
    <s v="Regular Air"/>
    <x v="3"/>
    <s v="Small Business"/>
    <x v="1"/>
    <x v="4"/>
    <s v="Small Box"/>
    <d v="2009-04-18T00:00:00"/>
  </r>
  <r>
    <n v="18182"/>
    <x v="934"/>
    <x v="11"/>
    <s v="Medium"/>
    <n v="12"/>
    <n v="33.057499999999997"/>
    <n v="396.69"/>
    <n v="8.74"/>
    <n v="405.43"/>
    <n v="3.5455000000000001"/>
    <n v="14.064643949999999"/>
    <s v="Express Air"/>
    <x v="1"/>
    <s v="Corporate"/>
    <x v="2"/>
    <x v="10"/>
    <s v="Small Box"/>
    <d v="2011-04-12T00:00:00"/>
  </r>
  <r>
    <n v="45860"/>
    <x v="269"/>
    <x v="8"/>
    <s v="Low"/>
    <n v="12"/>
    <n v="5.8308333333333335"/>
    <n v="69.97"/>
    <n v="0.95"/>
    <n v="70.92"/>
    <n v="3.5455000000000001"/>
    <n v="2.4807863499999998"/>
    <s v="Regular Air"/>
    <x v="8"/>
    <s v="Consumer"/>
    <x v="2"/>
    <x v="5"/>
    <s v="Wrap Bag"/>
    <d v="2012-08-12T00:00:00"/>
  </r>
  <r>
    <n v="18528"/>
    <x v="1279"/>
    <x v="11"/>
    <s v="Critical"/>
    <n v="33"/>
    <n v="10.332424242424244"/>
    <n v="340.97"/>
    <n v="3.99"/>
    <n v="344.96000000000004"/>
    <n v="3.5455000000000001"/>
    <n v="12.08909135"/>
    <s v="Regular Air"/>
    <x v="1"/>
    <s v="Corporate"/>
    <x v="2"/>
    <x v="16"/>
    <s v="Small Box"/>
    <d v="2011-05-01T00:00:00"/>
  </r>
  <r>
    <n v="30341"/>
    <x v="939"/>
    <x v="3"/>
    <s v="Low"/>
    <n v="30"/>
    <n v="5.0066666666666659"/>
    <n v="150.19999999999999"/>
    <n v="0.8"/>
    <n v="151"/>
    <n v="3.5455000000000001"/>
    <n v="5.3253409999999999"/>
    <s v="Regular Air"/>
    <x v="0"/>
    <s v="Home Office"/>
    <x v="2"/>
    <x v="5"/>
    <s v="Wrap Bag"/>
    <d v="2009-02-07T00:00:00"/>
  </r>
  <r>
    <n v="58371"/>
    <x v="912"/>
    <x v="4"/>
    <s v="Medium"/>
    <n v="48"/>
    <n v="34.62083333333333"/>
    <n v="1661.8"/>
    <n v="13.89"/>
    <n v="1675.69"/>
    <n v="3.5455000000000001"/>
    <n v="58.919119000000002"/>
    <s v="Regular Air"/>
    <x v="0"/>
    <s v="Consumer"/>
    <x v="2"/>
    <x v="2"/>
    <s v="Wrap Bag"/>
    <d v="2010-05-13T00:00:00"/>
  </r>
  <r>
    <n v="4389"/>
    <x v="256"/>
    <x v="4"/>
    <s v="Medium"/>
    <n v="49"/>
    <n v="163.00877551020409"/>
    <n v="7987.43"/>
    <n v="30"/>
    <n v="8017.43"/>
    <n v="4.7610000000000001"/>
    <n v="380.28154230000001"/>
    <s v="Delivery Truck"/>
    <x v="5"/>
    <s v="Corporate"/>
    <x v="0"/>
    <x v="3"/>
    <s v="Jumbo Drum"/>
    <d v="2009-05-05T00:00:00"/>
  </r>
  <r>
    <n v="39265"/>
    <x v="430"/>
    <x v="4"/>
    <s v="Critical"/>
    <n v="47"/>
    <n v="4.2144680851063834"/>
    <n v="198.08"/>
    <n v="0.94"/>
    <n v="199.02"/>
    <n v="3.5455000000000001"/>
    <n v="7.0229264000000011"/>
    <s v="Regular Air"/>
    <x v="1"/>
    <s v="Corporate"/>
    <x v="2"/>
    <x v="2"/>
    <s v="Wrap Bag"/>
    <d v="2010-05-08T00:00:00"/>
  </r>
  <r>
    <n v="37696"/>
    <x v="758"/>
    <x v="1"/>
    <s v="Not Specified"/>
    <n v="41"/>
    <n v="4.2260975609756102"/>
    <n v="173.27"/>
    <n v="1.3"/>
    <n v="174.57000000000002"/>
    <n v="3.5455000000000001"/>
    <n v="6.1432878500000001"/>
    <s v="Regular Air"/>
    <x v="8"/>
    <s v="Corporate"/>
    <x v="2"/>
    <x v="5"/>
    <s v="Wrap Bag"/>
    <d v="2009-07-09T00:00:00"/>
  </r>
  <r>
    <n v="14662"/>
    <x v="514"/>
    <x v="6"/>
    <s v="High"/>
    <n v="48"/>
    <n v="107.08087499999999"/>
    <n v="5139.8819999999996"/>
    <n v="8.99"/>
    <n v="5148.8719999999994"/>
    <n v="5.3265000000000002"/>
    <n v="273.77581472999998"/>
    <s v="Regular Air"/>
    <x v="9"/>
    <s v="Corporate"/>
    <x v="1"/>
    <x v="1"/>
    <s v="Small Box"/>
    <d v="2011-11-17T00:00:00"/>
  </r>
  <r>
    <n v="22149"/>
    <x v="1003"/>
    <x v="10"/>
    <s v="Low"/>
    <n v="17"/>
    <n v="2.8376470588235296"/>
    <n v="48.24"/>
    <n v="1.01"/>
    <n v="49.25"/>
    <n v="3.5455000000000001"/>
    <n v="1.7103492"/>
    <s v="Regular Air"/>
    <x v="9"/>
    <s v="Small Business"/>
    <x v="2"/>
    <x v="2"/>
    <s v="Wrap Bag"/>
    <d v="2011-09-28T00:00:00"/>
  </r>
  <r>
    <n v="3297"/>
    <x v="1327"/>
    <x v="6"/>
    <s v="High"/>
    <n v="40"/>
    <n v="3.9674999999999998"/>
    <n v="158.69999999999999"/>
    <n v="7.5"/>
    <n v="166.2"/>
    <n v="3.5455000000000001"/>
    <n v="5.6267084999999994"/>
    <s v="Regular Air"/>
    <x v="5"/>
    <s v="Consumer"/>
    <x v="2"/>
    <x v="13"/>
    <s v="Small Box"/>
    <d v="2012-11-03T00:00:00"/>
  </r>
  <r>
    <n v="45987"/>
    <x v="816"/>
    <x v="0"/>
    <s v="Not Specified"/>
    <n v="31"/>
    <n v="4.2396774193548392"/>
    <n v="131.43"/>
    <n v="1.3"/>
    <n v="132.73000000000002"/>
    <n v="3.5455000000000001"/>
    <n v="4.6598506500000001"/>
    <s v="Regular Air"/>
    <x v="1"/>
    <s v="Small Business"/>
    <x v="2"/>
    <x v="5"/>
    <s v="Wrap Bag"/>
    <d v="2009-03-14T00:00:00"/>
  </r>
  <r>
    <n v="39812"/>
    <x v="549"/>
    <x v="5"/>
    <s v="Not Specified"/>
    <n v="40"/>
    <n v="8.0907499999999999"/>
    <n v="323.63"/>
    <n v="8.94"/>
    <n v="332.57"/>
    <n v="3.5455000000000001"/>
    <n v="11.474301649999999"/>
    <s v="Regular Air"/>
    <x v="0"/>
    <s v="Home Office"/>
    <x v="2"/>
    <x v="6"/>
    <s v="Small Box"/>
    <d v="2009-06-22T00:00:00"/>
  </r>
  <r>
    <n v="42467"/>
    <x v="1030"/>
    <x v="7"/>
    <s v="High"/>
    <n v="12"/>
    <n v="160.69391666666667"/>
    <n v="1928.327"/>
    <n v="8.99"/>
    <n v="1937.317"/>
    <n v="5.3265000000000002"/>
    <n v="102.71233765500001"/>
    <s v="Regular Air"/>
    <x v="0"/>
    <s v="Home Office"/>
    <x v="1"/>
    <x v="1"/>
    <s v="Small Box"/>
    <d v="2010-10-16T00:00:00"/>
  </r>
  <r>
    <n v="44390"/>
    <x v="1243"/>
    <x v="2"/>
    <s v="Not Specified"/>
    <n v="32"/>
    <n v="101.065625"/>
    <n v="3234.1"/>
    <n v="8.99"/>
    <n v="3243.0899999999997"/>
    <n v="4.7610000000000001"/>
    <n v="153.97550100000001"/>
    <s v="Regular Air"/>
    <x v="1"/>
    <s v="Home Office"/>
    <x v="0"/>
    <x v="0"/>
    <s v="Small Pack"/>
    <d v="2010-12-05T00:00:00"/>
  </r>
  <r>
    <n v="10499"/>
    <x v="722"/>
    <x v="6"/>
    <s v="Not Specified"/>
    <n v="29"/>
    <n v="215.54951724137931"/>
    <n v="6250.9359999999997"/>
    <n v="62.74"/>
    <n v="6313.6759999999995"/>
    <n v="4.7610000000000001"/>
    <n v="297.60706296000001"/>
    <s v="Delivery Truck"/>
    <x v="2"/>
    <s v="Corporate"/>
    <x v="0"/>
    <x v="9"/>
    <s v="Jumbo Box"/>
    <d v="2010-11-17T00:00:00"/>
  </r>
  <r>
    <n v="18754"/>
    <x v="29"/>
    <x v="10"/>
    <s v="Not Specified"/>
    <n v="32"/>
    <n v="53.907265625000001"/>
    <n v="1725.0325"/>
    <n v="8.99"/>
    <n v="1734.0225"/>
    <n v="5.3265000000000002"/>
    <n v="91.883856112499998"/>
    <s v="Regular Air"/>
    <x v="9"/>
    <s v="Small Business"/>
    <x v="1"/>
    <x v="1"/>
    <s v="Small Box"/>
    <d v="2009-09-26T00:00:00"/>
  </r>
  <r>
    <n v="14434"/>
    <x v="428"/>
    <x v="9"/>
    <s v="Not Specified"/>
    <n v="39"/>
    <n v="121.38153846153847"/>
    <n v="4733.88"/>
    <n v="56.14"/>
    <n v="4790.0200000000004"/>
    <n v="5.3265000000000002"/>
    <n v="252.15011820000004"/>
    <s v="Delivery Truck"/>
    <x v="3"/>
    <s v="Corporate"/>
    <x v="1"/>
    <x v="11"/>
    <s v="Jumbo Box"/>
    <d v="2011-02-17T00:00:00"/>
  </r>
  <r>
    <n v="48167"/>
    <x v="762"/>
    <x v="10"/>
    <s v="Critical"/>
    <n v="43"/>
    <n v="117.2432558139535"/>
    <n v="5041.46"/>
    <n v="70.2"/>
    <n v="5111.66"/>
    <n v="4.7610000000000001"/>
    <n v="240.02391060000002"/>
    <s v="Delivery Truck"/>
    <x v="8"/>
    <s v="Corporate"/>
    <x v="0"/>
    <x v="3"/>
    <s v="Jumbo Drum"/>
    <d v="2009-09-09T00:00:00"/>
  </r>
  <r>
    <n v="1382"/>
    <x v="439"/>
    <x v="8"/>
    <s v="Low"/>
    <n v="39"/>
    <n v="4.063076923076923"/>
    <n v="158.46"/>
    <n v="5.26"/>
    <n v="163.72"/>
    <n v="3.5455000000000001"/>
    <n v="5.6181992999999997"/>
    <s v="Regular Air"/>
    <x v="12"/>
    <s v="Home Office"/>
    <x v="2"/>
    <x v="6"/>
    <s v="Small Box"/>
    <d v="2010-08-23T00:00:00"/>
  </r>
  <r>
    <n v="3973"/>
    <x v="619"/>
    <x v="0"/>
    <s v="Not Specified"/>
    <n v="21"/>
    <n v="15.064285714285715"/>
    <n v="316.35000000000002"/>
    <n v="3.73"/>
    <n v="320.08000000000004"/>
    <n v="4.7610000000000001"/>
    <n v="15.0614235"/>
    <s v="Regular Air"/>
    <x v="1"/>
    <s v="Corporate"/>
    <x v="0"/>
    <x v="0"/>
    <s v="Small Pack"/>
    <d v="2012-03-25T00:00:00"/>
  </r>
  <r>
    <n v="23558"/>
    <x v="371"/>
    <x v="8"/>
    <s v="Low"/>
    <n v="4"/>
    <n v="6.4550000000000001"/>
    <n v="25.82"/>
    <n v="4.72"/>
    <n v="30.54"/>
    <n v="3.5455000000000001"/>
    <n v="0.91544809999999999"/>
    <s v="Regular Air"/>
    <x v="1"/>
    <s v="Home Office"/>
    <x v="2"/>
    <x v="5"/>
    <s v="Small Box"/>
    <d v="2011-08-11T00:00:00"/>
  </r>
  <r>
    <n v="10979"/>
    <x v="415"/>
    <x v="7"/>
    <s v="Medium"/>
    <n v="7"/>
    <n v="20.707142857142856"/>
    <n v="144.94999999999999"/>
    <n v="5.86"/>
    <n v="150.81"/>
    <n v="3.5455000000000001"/>
    <n v="5.1392022499999994"/>
    <s v="Express Air"/>
    <x v="6"/>
    <s v="Small Business"/>
    <x v="2"/>
    <x v="5"/>
    <s v="Small Box"/>
    <d v="2011-10-06T00:00:00"/>
  </r>
  <r>
    <n v="33958"/>
    <x v="1049"/>
    <x v="9"/>
    <s v="Critical"/>
    <n v="27"/>
    <n v="17.124666666666666"/>
    <n v="462.36599999999999"/>
    <n v="3.3"/>
    <n v="465.666"/>
    <n v="5.3265000000000002"/>
    <n v="24.62792499"/>
    <s v="Regular Air"/>
    <x v="9"/>
    <s v="Small Business"/>
    <x v="1"/>
    <x v="1"/>
    <s v="Small Pack"/>
    <d v="2011-02-04T00:00:00"/>
  </r>
  <r>
    <n v="20066"/>
    <x v="133"/>
    <x v="10"/>
    <s v="Critical"/>
    <n v="3"/>
    <n v="13.596666666666666"/>
    <n v="40.79"/>
    <n v="5.72"/>
    <n v="46.51"/>
    <n v="3.5455000000000001"/>
    <n v="1.44620945"/>
    <s v="Regular Air"/>
    <x v="3"/>
    <s v="Home Office"/>
    <x v="2"/>
    <x v="12"/>
    <s v="Small Box"/>
    <d v="2012-09-03T00:00:00"/>
  </r>
  <r>
    <n v="44935"/>
    <x v="388"/>
    <x v="6"/>
    <s v="High"/>
    <n v="37"/>
    <n v="2.6932432432432436"/>
    <n v="99.65"/>
    <n v="0.8"/>
    <n v="100.45"/>
    <n v="3.5455000000000001"/>
    <n v="3.5330907499999999"/>
    <s v="Regular Air"/>
    <x v="8"/>
    <s v="Consumer"/>
    <x v="2"/>
    <x v="14"/>
    <s v="Wrap Bag"/>
    <d v="2010-11-20T00:00:00"/>
  </r>
  <r>
    <n v="47457"/>
    <x v="243"/>
    <x v="5"/>
    <s v="Low"/>
    <n v="50"/>
    <n v="164.61540000000002"/>
    <n v="8230.77"/>
    <n v="19.989999999999998"/>
    <n v="8250.76"/>
    <n v="3.5455000000000001"/>
    <n v="291.82195035000001"/>
    <s v="Regular Air"/>
    <x v="0"/>
    <s v="Corporate"/>
    <x v="2"/>
    <x v="10"/>
    <s v="Small Box"/>
    <d v="2009-06-08T00:00:00"/>
  </r>
  <r>
    <n v="38118"/>
    <x v="1147"/>
    <x v="11"/>
    <s v="Not Specified"/>
    <n v="7"/>
    <n v="19.844285714285714"/>
    <n v="138.91"/>
    <n v="4"/>
    <n v="142.91"/>
    <n v="5.3265000000000002"/>
    <n v="7.3990411500000004"/>
    <s v="Regular Air"/>
    <x v="6"/>
    <s v="Small Business"/>
    <x v="1"/>
    <x v="4"/>
    <s v="Small Box"/>
    <d v="2011-04-20T00:00:00"/>
  </r>
  <r>
    <n v="34691"/>
    <x v="260"/>
    <x v="3"/>
    <s v="Critical"/>
    <n v="27"/>
    <n v="8.0622222222222231"/>
    <n v="217.68"/>
    <n v="9.23"/>
    <n v="226.91"/>
    <n v="3.5455000000000001"/>
    <n v="7.7178444000000006"/>
    <s v="Regular Air"/>
    <x v="1"/>
    <s v="Small Business"/>
    <x v="2"/>
    <x v="16"/>
    <s v="Small Box"/>
    <d v="2009-01-16T00:00:00"/>
  </r>
  <r>
    <n v="14784"/>
    <x v="82"/>
    <x v="0"/>
    <s v="Medium"/>
    <n v="43"/>
    <n v="46.722093023255816"/>
    <n v="2009.05"/>
    <n v="46.59"/>
    <n v="2055.64"/>
    <n v="4.7610000000000001"/>
    <n v="95.650870499999996"/>
    <s v="Delivery Truck"/>
    <x v="4"/>
    <s v="Small Business"/>
    <x v="0"/>
    <x v="9"/>
    <s v="Jumbo Box"/>
    <d v="2012-03-15T00:00:00"/>
  </r>
  <r>
    <n v="24960"/>
    <x v="736"/>
    <x v="3"/>
    <s v="High"/>
    <n v="48"/>
    <n v="36.673958333333331"/>
    <n v="1760.35"/>
    <n v="7.53"/>
    <n v="1767.8799999999999"/>
    <n v="5.3265000000000002"/>
    <n v="93.765042749999992"/>
    <s v="Express Air"/>
    <x v="1"/>
    <s v="Small Business"/>
    <x v="1"/>
    <x v="4"/>
    <s v="Small Box"/>
    <d v="2011-01-28T00:00:00"/>
  </r>
  <r>
    <n v="56515"/>
    <x v="63"/>
    <x v="4"/>
    <s v="Medium"/>
    <n v="17"/>
    <n v="57.618823529411763"/>
    <n v="979.52"/>
    <n v="36.61"/>
    <n v="1016.13"/>
    <n v="4.7610000000000001"/>
    <n v="46.634947199999999"/>
    <s v="Delivery Truck"/>
    <x v="9"/>
    <s v="Small Business"/>
    <x v="0"/>
    <x v="15"/>
    <s v="Jumbo Box"/>
    <d v="2011-05-29T00:00:00"/>
  </r>
  <r>
    <n v="40006"/>
    <x v="35"/>
    <x v="5"/>
    <s v="Not Specified"/>
    <n v="35"/>
    <n v="4.5140000000000002"/>
    <n v="157.99"/>
    <n v="5.41"/>
    <n v="163.4"/>
    <n v="3.5455000000000001"/>
    <n v="5.6015354500000001"/>
    <s v="Regular Air"/>
    <x v="5"/>
    <s v="Corporate"/>
    <x v="2"/>
    <x v="6"/>
    <s v="Small Box"/>
    <d v="2009-06-17T00:00:00"/>
  </r>
  <r>
    <n v="30343"/>
    <x v="554"/>
    <x v="4"/>
    <s v="Critical"/>
    <n v="8"/>
    <n v="5167.9012499999999"/>
    <n v="41343.21"/>
    <n v="24.49"/>
    <n v="41367.699999999997"/>
    <n v="5.3265000000000002"/>
    <n v="2202.1460806499999"/>
    <s v="Regular Air"/>
    <x v="6"/>
    <s v="Corporate"/>
    <x v="1"/>
    <x v="11"/>
    <s v="Large Box"/>
    <d v="2012-05-23T00:00:00"/>
  </r>
  <r>
    <n v="34723"/>
    <x v="416"/>
    <x v="2"/>
    <s v="Medium"/>
    <n v="4"/>
    <n v="1523.7850000000001"/>
    <n v="6095.14"/>
    <n v="29.7"/>
    <n v="6124.84"/>
    <n v="5.3265000000000002"/>
    <n v="324.65763210000006"/>
    <s v="Delivery Truck"/>
    <x v="6"/>
    <s v="Small Business"/>
    <x v="1"/>
    <x v="11"/>
    <s v="Jumbo Drum"/>
    <d v="2012-12-11T00:00:00"/>
  </r>
  <r>
    <n v="37348"/>
    <x v="1006"/>
    <x v="5"/>
    <s v="High"/>
    <n v="33"/>
    <n v="16.717272727272725"/>
    <n v="551.66999999999996"/>
    <n v="4.96"/>
    <n v="556.63"/>
    <n v="3.5455000000000001"/>
    <n v="19.55945985"/>
    <s v="Regular Air"/>
    <x v="10"/>
    <s v="Home Office"/>
    <x v="2"/>
    <x v="10"/>
    <s v="Small Box"/>
    <d v="2009-06-16T00:00:00"/>
  </r>
  <r>
    <n v="44391"/>
    <x v="553"/>
    <x v="3"/>
    <s v="Not Specified"/>
    <n v="16"/>
    <n v="7.0506250000000001"/>
    <n v="112.81"/>
    <n v="9.17"/>
    <n v="121.98"/>
    <n v="3.5455000000000001"/>
    <n v="3.9996785500000005"/>
    <s v="Regular Air"/>
    <x v="5"/>
    <s v="Corporate"/>
    <x v="2"/>
    <x v="5"/>
    <s v="Small Box"/>
    <d v="2009-01-11T00:00:00"/>
  </r>
  <r>
    <n v="23392"/>
    <x v="628"/>
    <x v="8"/>
    <s v="Medium"/>
    <n v="24"/>
    <n v="178.17066666666665"/>
    <n v="4276.0959999999995"/>
    <n v="69"/>
    <n v="4345.0959999999995"/>
    <n v="4.7610000000000001"/>
    <n v="203.58493056"/>
    <s v="Regular Air"/>
    <x v="4"/>
    <s v="Home Office"/>
    <x v="0"/>
    <x v="9"/>
    <s v="Large Box"/>
    <d v="2009-08-18T00:00:00"/>
  </r>
  <r>
    <n v="55779"/>
    <x v="161"/>
    <x v="0"/>
    <s v="Critical"/>
    <n v="26"/>
    <n v="156.66038461538463"/>
    <n v="4073.17"/>
    <n v="30"/>
    <n v="4103.17"/>
    <n v="4.7610000000000001"/>
    <n v="193.92362370000004"/>
    <s v="Delivery Truck"/>
    <x v="1"/>
    <s v="Home Office"/>
    <x v="0"/>
    <x v="3"/>
    <s v="Jumbo Drum"/>
    <d v="2012-03-11T00:00:00"/>
  </r>
  <r>
    <n v="54595"/>
    <x v="1122"/>
    <x v="11"/>
    <s v="Medium"/>
    <n v="30"/>
    <n v="8.343"/>
    <n v="250.29"/>
    <n v="2.64"/>
    <n v="252.92999999999998"/>
    <n v="3.5455000000000001"/>
    <n v="8.8740319499999991"/>
    <s v="Regular Air"/>
    <x v="1"/>
    <s v="Small Business"/>
    <x v="2"/>
    <x v="7"/>
    <s v="Small Pack"/>
    <d v="2009-04-30T00:00:00"/>
  </r>
  <r>
    <n v="51938"/>
    <x v="828"/>
    <x v="4"/>
    <s v="Low"/>
    <n v="5"/>
    <n v="100.66549999999999"/>
    <n v="503.32749999999999"/>
    <n v="5.63"/>
    <n v="508.95749999999998"/>
    <n v="5.3265000000000002"/>
    <n v="26.809739287500001"/>
    <s v="Regular Air"/>
    <x v="2"/>
    <s v="Corporate"/>
    <x v="1"/>
    <x v="1"/>
    <s v="Small Box"/>
    <d v="2011-05-21T00:00:00"/>
  </r>
  <r>
    <n v="49350"/>
    <x v="330"/>
    <x v="8"/>
    <s v="High"/>
    <n v="50"/>
    <n v="7.5022000000000002"/>
    <n v="375.11"/>
    <n v="11.15"/>
    <n v="386.26"/>
    <n v="3.5455000000000001"/>
    <n v="13.29952505"/>
    <s v="Regular Air"/>
    <x v="1"/>
    <s v="Small Business"/>
    <x v="2"/>
    <x v="5"/>
    <s v="Small Box"/>
    <d v="2012-08-24T00:00:00"/>
  </r>
  <r>
    <n v="710"/>
    <x v="1026"/>
    <x v="3"/>
    <s v="Low"/>
    <n v="29"/>
    <n v="144.58206896551724"/>
    <n v="4192.88"/>
    <n v="17.850000000000001"/>
    <n v="4210.7300000000005"/>
    <n v="5.3265000000000002"/>
    <n v="223.33375320000002"/>
    <s v="Delivery Truck"/>
    <x v="8"/>
    <s v="Corporate"/>
    <x v="1"/>
    <x v="11"/>
    <s v="Jumbo Drum"/>
    <d v="2010-01-05T00:00:00"/>
  </r>
  <r>
    <n v="15397"/>
    <x v="374"/>
    <x v="9"/>
    <s v="Critical"/>
    <n v="43"/>
    <n v="2.8358139534883722"/>
    <n v="121.94"/>
    <n v="2.4"/>
    <n v="124.34"/>
    <n v="3.5455000000000001"/>
    <n v="4.3233826999999998"/>
    <s v="Regular Air"/>
    <x v="1"/>
    <s v="Home Office"/>
    <x v="2"/>
    <x v="2"/>
    <s v="Wrap Bag"/>
    <d v="2010-02-07T00:00:00"/>
  </r>
  <r>
    <n v="18757"/>
    <x v="830"/>
    <x v="4"/>
    <s v="Low"/>
    <n v="43"/>
    <n v="7.4409302325581388"/>
    <n v="319.95999999999998"/>
    <n v="1.6"/>
    <n v="321.56"/>
    <n v="3.5455000000000001"/>
    <n v="11.344181799999999"/>
    <s v="Express Air"/>
    <x v="8"/>
    <s v="Consumer"/>
    <x v="2"/>
    <x v="5"/>
    <s v="Wrap Bag"/>
    <d v="2012-05-29T00:00:00"/>
  </r>
  <r>
    <n v="44359"/>
    <x v="652"/>
    <x v="6"/>
    <s v="High"/>
    <n v="19"/>
    <n v="5.9578947368421051"/>
    <n v="113.2"/>
    <n v="0.91"/>
    <n v="114.11"/>
    <n v="3.5455000000000001"/>
    <n v="4.0135060000000005"/>
    <s v="Regular Air"/>
    <x v="8"/>
    <s v="Home Office"/>
    <x v="2"/>
    <x v="2"/>
    <s v="Wrap Bag"/>
    <d v="2010-12-01T00:00:00"/>
  </r>
  <r>
    <n v="3395"/>
    <x v="365"/>
    <x v="7"/>
    <s v="Not Specified"/>
    <n v="7"/>
    <n v="15.411428571428571"/>
    <n v="107.88"/>
    <n v="1.39"/>
    <n v="109.27"/>
    <n v="3.5455000000000001"/>
    <n v="3.8248853999999999"/>
    <s v="Regular Air"/>
    <x v="0"/>
    <s v="Consumer"/>
    <x v="2"/>
    <x v="12"/>
    <s v="Small Box"/>
    <d v="2009-10-30T00:00:00"/>
  </r>
  <r>
    <n v="21344"/>
    <x v="416"/>
    <x v="2"/>
    <s v="Low"/>
    <n v="39"/>
    <n v="2.8407692307692307"/>
    <n v="110.79"/>
    <n v="0.5"/>
    <n v="111.29"/>
    <n v="3.5455000000000001"/>
    <n v="3.9280594500000001"/>
    <s v="Regular Air"/>
    <x v="4"/>
    <s v="Corporate"/>
    <x v="2"/>
    <x v="13"/>
    <s v="Small Box"/>
    <d v="2012-12-18T00:00:00"/>
  </r>
  <r>
    <n v="37541"/>
    <x v="399"/>
    <x v="9"/>
    <s v="Medium"/>
    <n v="3"/>
    <n v="23.98"/>
    <n v="71.94"/>
    <n v="5.99"/>
    <n v="77.929999999999993"/>
    <n v="5.3265000000000002"/>
    <n v="3.8318841000000003"/>
    <s v="Regular Air"/>
    <x v="2"/>
    <s v="Small Business"/>
    <x v="1"/>
    <x v="4"/>
    <s v="Small Box"/>
    <d v="2010-02-28T00:00:00"/>
  </r>
  <r>
    <n v="9602"/>
    <x v="36"/>
    <x v="6"/>
    <s v="Critical"/>
    <n v="16"/>
    <n v="2.2643749999999998"/>
    <n v="36.229999999999997"/>
    <n v="1.99"/>
    <n v="38.22"/>
    <n v="5.3265000000000002"/>
    <n v="1.9297909500000001"/>
    <s v="Regular Air"/>
    <x v="9"/>
    <s v="Consumer"/>
    <x v="1"/>
    <x v="4"/>
    <s v="Small Pack"/>
    <d v="2012-11-12T00:00:00"/>
  </r>
  <r>
    <n v="22368"/>
    <x v="844"/>
    <x v="9"/>
    <s v="Medium"/>
    <n v="5"/>
    <n v="38.423999999999999"/>
    <n v="192.12"/>
    <n v="1.99"/>
    <n v="194.11"/>
    <n v="5.3265000000000002"/>
    <n v="10.233271800000001"/>
    <s v="Regular Air"/>
    <x v="9"/>
    <s v="Consumer"/>
    <x v="1"/>
    <x v="4"/>
    <s v="Small Pack"/>
    <d v="2010-02-20T00:00:00"/>
  </r>
  <r>
    <n v="29927"/>
    <x v="1177"/>
    <x v="6"/>
    <s v="High"/>
    <n v="19"/>
    <n v="13.577368421052633"/>
    <n v="257.97000000000003"/>
    <n v="4.9800000000000004"/>
    <n v="262.95000000000005"/>
    <n v="3.5455000000000001"/>
    <n v="9.1463263500000025"/>
    <s v="Regular Air"/>
    <x v="1"/>
    <s v="Corporate"/>
    <x v="2"/>
    <x v="6"/>
    <s v="Small Box"/>
    <d v="2012-11-08T00:00:00"/>
  </r>
  <r>
    <n v="44609"/>
    <x v="1214"/>
    <x v="5"/>
    <s v="Low"/>
    <n v="37"/>
    <n v="1.6694594594594596"/>
    <n v="61.77"/>
    <n v="0.7"/>
    <n v="62.470000000000006"/>
    <n v="3.5455000000000001"/>
    <n v="2.1900553500000002"/>
    <s v="Express Air"/>
    <x v="8"/>
    <s v="Small Business"/>
    <x v="2"/>
    <x v="14"/>
    <s v="Wrap Bag"/>
    <d v="2011-06-22T00:00:00"/>
  </r>
  <r>
    <n v="1952"/>
    <x v="977"/>
    <x v="0"/>
    <s v="High"/>
    <n v="24"/>
    <n v="303.64791666666667"/>
    <n v="7287.55"/>
    <n v="54.12"/>
    <n v="7341.67"/>
    <n v="4.7610000000000001"/>
    <n v="346.96025549999996"/>
    <s v="Delivery Truck"/>
    <x v="1"/>
    <s v="Corporate"/>
    <x v="0"/>
    <x v="9"/>
    <s v="Jumbo Box"/>
    <d v="2009-03-15T00:00:00"/>
  </r>
  <r>
    <n v="53216"/>
    <x v="1289"/>
    <x v="2"/>
    <s v="High"/>
    <n v="36"/>
    <n v="6.3336111111111109"/>
    <n v="228.01"/>
    <n v="8.73"/>
    <n v="236.73999999999998"/>
    <n v="3.5455000000000001"/>
    <n v="8.0840945499999997"/>
    <s v="Regular Air"/>
    <x v="0"/>
    <s v="Corporate"/>
    <x v="2"/>
    <x v="5"/>
    <s v="Small Box"/>
    <d v="2012-12-07T00:00:00"/>
  </r>
  <r>
    <n v="38310"/>
    <x v="1042"/>
    <x v="11"/>
    <s v="High"/>
    <n v="4"/>
    <n v="15.612500000000001"/>
    <n v="62.45"/>
    <n v="49"/>
    <n v="111.45"/>
    <n v="3.5455000000000001"/>
    <n v="2.2141647500000001"/>
    <s v="Regular Air"/>
    <x v="7"/>
    <s v="Corporate"/>
    <x v="2"/>
    <x v="16"/>
    <s v="Large Box"/>
    <d v="2012-04-17T00:00:00"/>
  </r>
  <r>
    <n v="54914"/>
    <x v="988"/>
    <x v="8"/>
    <s v="Critical"/>
    <n v="7"/>
    <n v="12.94"/>
    <n v="90.58"/>
    <n v="6.27"/>
    <n v="96.85"/>
    <n v="3.5455000000000001"/>
    <n v="3.2115138999999999"/>
    <s v="Regular Air"/>
    <x v="1"/>
    <s v="Small Business"/>
    <x v="2"/>
    <x v="10"/>
    <s v="Medium Box"/>
    <d v="2011-08-30T00:00:00"/>
  </r>
  <r>
    <n v="36067"/>
    <x v="117"/>
    <x v="1"/>
    <s v="High"/>
    <n v="37"/>
    <n v="166.92675675675676"/>
    <n v="6176.29"/>
    <n v="19.989999999999998"/>
    <n v="6196.28"/>
    <n v="3.5455000000000001"/>
    <n v="218.98036195"/>
    <s v="Express Air"/>
    <x v="0"/>
    <s v="Small Business"/>
    <x v="2"/>
    <x v="10"/>
    <s v="Small Box"/>
    <d v="2009-07-06T00:00:00"/>
  </r>
  <r>
    <n v="41926"/>
    <x v="1080"/>
    <x v="9"/>
    <s v="High"/>
    <n v="43"/>
    <n v="36.341627906976747"/>
    <n v="1562.69"/>
    <n v="8.2200000000000006"/>
    <n v="1570.91"/>
    <n v="3.5455000000000001"/>
    <n v="55.405173950000005"/>
    <s v="Regular Air"/>
    <x v="1"/>
    <s v="Small Business"/>
    <x v="2"/>
    <x v="10"/>
    <s v="Small Box"/>
    <d v="2011-02-05T00:00:00"/>
  </r>
  <r>
    <n v="31043"/>
    <x v="93"/>
    <x v="1"/>
    <s v="High"/>
    <n v="3"/>
    <n v="73.822500000000005"/>
    <n v="221.4675"/>
    <n v="3.3"/>
    <n v="224.76750000000001"/>
    <n v="5.3265000000000002"/>
    <n v="11.796466387499999"/>
    <s v="Regular Air"/>
    <x v="5"/>
    <s v="Corporate"/>
    <x v="1"/>
    <x v="1"/>
    <s v="Small Pack"/>
    <d v="2009-07-16T00:00:00"/>
  </r>
  <r>
    <n v="56032"/>
    <x v="1215"/>
    <x v="2"/>
    <s v="Not Specified"/>
    <n v="31"/>
    <n v="93.332580645161286"/>
    <n v="2893.31"/>
    <n v="13.99"/>
    <n v="2907.2999999999997"/>
    <n v="5.3265000000000002"/>
    <n v="154.11215715"/>
    <s v="Regular Air"/>
    <x v="6"/>
    <s v="Corporate"/>
    <x v="1"/>
    <x v="11"/>
    <s v="Medium Box"/>
    <d v="2011-12-19T00:00:00"/>
  </r>
  <r>
    <n v="16231"/>
    <x v="578"/>
    <x v="10"/>
    <s v="Low"/>
    <n v="20"/>
    <n v="125.319"/>
    <n v="2506.38"/>
    <n v="51.94"/>
    <n v="2558.3200000000002"/>
    <n v="4.7610000000000001"/>
    <n v="119.32875180000001"/>
    <s v="Delivery Truck"/>
    <x v="9"/>
    <s v="Consumer"/>
    <x v="0"/>
    <x v="9"/>
    <s v="Jumbo Box"/>
    <d v="2012-09-09T00:00:00"/>
  </r>
  <r>
    <n v="20704"/>
    <x v="854"/>
    <x v="9"/>
    <s v="Low"/>
    <n v="5"/>
    <n v="3.2960000000000003"/>
    <n v="16.48"/>
    <n v="0.99"/>
    <n v="17.47"/>
    <n v="3.5455000000000001"/>
    <n v="0.58429840000000011"/>
    <s v="Regular Air"/>
    <x v="6"/>
    <s v="Home Office"/>
    <x v="2"/>
    <x v="13"/>
    <s v="Small Box"/>
    <d v="2010-02-15T00:00:00"/>
  </r>
  <r>
    <n v="1767"/>
    <x v="438"/>
    <x v="0"/>
    <s v="High"/>
    <n v="10"/>
    <n v="4.6340000000000003"/>
    <n v="46.34"/>
    <n v="0.7"/>
    <n v="47.040000000000006"/>
    <n v="3.5455000000000001"/>
    <n v="1.6429847000000002"/>
    <s v="Regular Air"/>
    <x v="5"/>
    <s v="Corporate"/>
    <x v="2"/>
    <x v="14"/>
    <s v="Wrap Bag"/>
    <d v="2011-03-15T00:00:00"/>
  </r>
  <r>
    <n v="57511"/>
    <x v="1328"/>
    <x v="7"/>
    <s v="Critical"/>
    <n v="32"/>
    <n v="3.0768749999999998"/>
    <n v="98.46"/>
    <n v="0.5"/>
    <n v="98.96"/>
    <n v="3.5455000000000001"/>
    <n v="3.4908992999999997"/>
    <s v="Regular Air"/>
    <x v="0"/>
    <s v="Corporate"/>
    <x v="2"/>
    <x v="13"/>
    <s v="Small Box"/>
    <d v="2009-10-07T00:00:00"/>
  </r>
  <r>
    <n v="10951"/>
    <x v="305"/>
    <x v="6"/>
    <s v="Not Specified"/>
    <n v="14"/>
    <n v="48.387857142857136"/>
    <n v="677.43"/>
    <n v="22.24"/>
    <n v="699.67"/>
    <n v="4.7610000000000001"/>
    <n v="32.252442299999998"/>
    <s v="Regular Air"/>
    <x v="6"/>
    <s v="Corporate"/>
    <x v="0"/>
    <x v="0"/>
    <s v="Large Box"/>
    <d v="2012-11-06T00:00:00"/>
  </r>
  <r>
    <n v="17091"/>
    <x v="150"/>
    <x v="1"/>
    <s v="Medium"/>
    <n v="45"/>
    <n v="57.873666666666665"/>
    <n v="2604.3150000000001"/>
    <n v="5.26"/>
    <n v="2609.5750000000003"/>
    <n v="5.3265000000000002"/>
    <n v="138.71883847500001"/>
    <s v="Regular Air"/>
    <x v="1"/>
    <s v="Small Business"/>
    <x v="1"/>
    <x v="1"/>
    <s v="Small Box"/>
    <d v="2012-07-22T00:00:00"/>
  </r>
  <r>
    <n v="7878"/>
    <x v="121"/>
    <x v="4"/>
    <s v="Low"/>
    <n v="42"/>
    <n v="6.1104761904761897"/>
    <n v="256.64"/>
    <n v="3.37"/>
    <n v="260.01"/>
    <n v="3.5455000000000001"/>
    <n v="9.0991711999999989"/>
    <s v="Regular Air"/>
    <x v="8"/>
    <s v="Corporate"/>
    <x v="2"/>
    <x v="14"/>
    <s v="Wrap Bag"/>
    <d v="2011-05-08T00:00:00"/>
  </r>
  <r>
    <n v="26756"/>
    <x v="4"/>
    <x v="4"/>
    <s v="Medium"/>
    <n v="20"/>
    <n v="6.3950000000000005"/>
    <n v="127.9"/>
    <n v="7.37"/>
    <n v="135.27000000000001"/>
    <n v="3.5455000000000001"/>
    <n v="4.5346945000000005"/>
    <s v="Regular Air"/>
    <x v="0"/>
    <s v="Home Office"/>
    <x v="2"/>
    <x v="5"/>
    <s v="Small Box"/>
    <d v="2012-05-12T00:00:00"/>
  </r>
  <r>
    <n v="5251"/>
    <x v="535"/>
    <x v="11"/>
    <s v="Medium"/>
    <n v="38"/>
    <n v="100.55365789473684"/>
    <n v="3821.0390000000002"/>
    <n v="5.99"/>
    <n v="3827.029"/>
    <n v="5.3265000000000002"/>
    <n v="203.52764233500002"/>
    <s v="Express Air"/>
    <x v="1"/>
    <s v="Corporate"/>
    <x v="1"/>
    <x v="1"/>
    <s v="Small Box"/>
    <d v="2011-04-13T00:00:00"/>
  </r>
  <r>
    <n v="11941"/>
    <x v="71"/>
    <x v="5"/>
    <s v="Critical"/>
    <n v="26"/>
    <n v="179.96538461538464"/>
    <n v="4679.1000000000004"/>
    <n v="29.21"/>
    <n v="4708.3100000000004"/>
    <n v="4.7610000000000001"/>
    <n v="222.771951"/>
    <s v="Delivery Truck"/>
    <x v="2"/>
    <s v="Corporate"/>
    <x v="0"/>
    <x v="9"/>
    <s v="Jumbo Box"/>
    <d v="2010-06-25T00:00:00"/>
  </r>
  <r>
    <n v="21922"/>
    <x v="1301"/>
    <x v="6"/>
    <s v="High"/>
    <n v="11"/>
    <n v="9.8954545454545446"/>
    <n v="108.85"/>
    <n v="6.02"/>
    <n v="114.86999999999999"/>
    <n v="4.7610000000000001"/>
    <n v="5.1823484999999998"/>
    <s v="Regular Air"/>
    <x v="1"/>
    <s v="Corporate"/>
    <x v="0"/>
    <x v="0"/>
    <s v="Medium Box"/>
    <d v="2009-11-12T00:00:00"/>
  </r>
  <r>
    <n v="24128"/>
    <x v="1013"/>
    <x v="6"/>
    <s v="High"/>
    <n v="43"/>
    <n v="153.11425581395349"/>
    <n v="6583.9129999999996"/>
    <n v="3.99"/>
    <n v="6587.9029999999993"/>
    <n v="5.3265000000000002"/>
    <n v="350.69212594499999"/>
    <s v="Regular Air"/>
    <x v="2"/>
    <s v="Corporate"/>
    <x v="1"/>
    <x v="1"/>
    <s v="Small Box"/>
    <d v="2010-11-25T00:00:00"/>
  </r>
  <r>
    <n v="56708"/>
    <x v="744"/>
    <x v="2"/>
    <s v="Not Specified"/>
    <n v="36"/>
    <n v="11.310277777777777"/>
    <n v="407.17"/>
    <n v="6.97"/>
    <n v="414.14000000000004"/>
    <n v="3.5455000000000001"/>
    <n v="14.43621235"/>
    <s v="Regular Air"/>
    <x v="8"/>
    <s v="Corporate"/>
    <x v="2"/>
    <x v="12"/>
    <s v="Small Box"/>
    <d v="2012-12-05T00:00:00"/>
  </r>
  <r>
    <n v="2626"/>
    <x v="1205"/>
    <x v="10"/>
    <s v="Not Specified"/>
    <n v="16"/>
    <n v="3.0231249999999998"/>
    <n v="48.37"/>
    <n v="0.5"/>
    <n v="48.87"/>
    <n v="3.5455000000000001"/>
    <n v="1.7149583500000001"/>
    <s v="Regular Air"/>
    <x v="1"/>
    <s v="Small Business"/>
    <x v="2"/>
    <x v="13"/>
    <s v="Small Box"/>
    <d v="2011-09-09T00:00:00"/>
  </r>
  <r>
    <n v="12261"/>
    <x v="69"/>
    <x v="7"/>
    <s v="Low"/>
    <n v="15"/>
    <n v="183.10466666666667"/>
    <n v="2746.57"/>
    <n v="19.989999999999998"/>
    <n v="2766.56"/>
    <n v="3.5455000000000001"/>
    <n v="97.379639350000019"/>
    <s v="Regular Air"/>
    <x v="1"/>
    <s v="Corporate"/>
    <x v="2"/>
    <x v="10"/>
    <s v="Small Box"/>
    <d v="2010-10-28T00:00:00"/>
  </r>
  <r>
    <n v="30407"/>
    <x v="1314"/>
    <x v="11"/>
    <s v="Low"/>
    <n v="41"/>
    <n v="435.45463414634145"/>
    <n v="17853.64"/>
    <n v="19.989999999999998"/>
    <n v="17873.63"/>
    <n v="3.5455000000000001"/>
    <n v="633.00080620000006"/>
    <s v="Regular Air"/>
    <x v="6"/>
    <s v="Corporate"/>
    <x v="2"/>
    <x v="10"/>
    <s v="Small Box"/>
    <d v="2009-04-17T00:00:00"/>
  </r>
  <r>
    <n v="29504"/>
    <x v="1068"/>
    <x v="10"/>
    <s v="Not Specified"/>
    <n v="20"/>
    <n v="74.253"/>
    <n v="1485.06"/>
    <n v="26.85"/>
    <n v="1511.9099999999999"/>
    <n v="4.7610000000000001"/>
    <n v="70.70370659999999"/>
    <s v="Delivery Truck"/>
    <x v="10"/>
    <s v="Small Business"/>
    <x v="0"/>
    <x v="15"/>
    <s v="Jumbo Box"/>
    <d v="2010-09-25T00:00:00"/>
  </r>
  <r>
    <n v="24260"/>
    <x v="1094"/>
    <x v="7"/>
    <s v="Not Specified"/>
    <n v="48"/>
    <n v="11.422916666666666"/>
    <n v="548.29999999999995"/>
    <n v="4.9800000000000004"/>
    <n v="553.28"/>
    <n v="3.5455000000000001"/>
    <n v="19.439976499999997"/>
    <s v="Express Air"/>
    <x v="5"/>
    <s v="Corporate"/>
    <x v="2"/>
    <x v="16"/>
    <s v="Small Box"/>
    <d v="2010-10-04T00:00:00"/>
  </r>
  <r>
    <n v="1057"/>
    <x v="581"/>
    <x v="9"/>
    <s v="Critical"/>
    <n v="41"/>
    <n v="8.3258536585365857"/>
    <n v="341.36"/>
    <n v="3.62"/>
    <n v="344.98"/>
    <n v="5.3265000000000002"/>
    <n v="18.182540400000004"/>
    <s v="Regular Air"/>
    <x v="1"/>
    <s v="Corporate"/>
    <x v="1"/>
    <x v="4"/>
    <s v="Small Pack"/>
    <d v="2012-02-21T00:00:00"/>
  </r>
  <r>
    <n v="3680"/>
    <x v="416"/>
    <x v="2"/>
    <s v="Not Specified"/>
    <n v="27"/>
    <n v="6.5907407407407401"/>
    <n v="177.95"/>
    <n v="6"/>
    <n v="183.95"/>
    <n v="3.5455000000000001"/>
    <n v="6.3092172499999997"/>
    <s v="Regular Air"/>
    <x v="9"/>
    <s v="Corporate"/>
    <x v="2"/>
    <x v="5"/>
    <s v="Small Box"/>
    <d v="2012-12-11T00:00:00"/>
  </r>
  <r>
    <n v="46147"/>
    <x v="1012"/>
    <x v="3"/>
    <s v="Critical"/>
    <n v="39"/>
    <n v="7.2430769230769236"/>
    <n v="282.48"/>
    <n v="6.05"/>
    <n v="288.53000000000003"/>
    <n v="3.5455000000000001"/>
    <n v="10.015328400000001"/>
    <s v="Express Air"/>
    <x v="8"/>
    <s v="Corporate"/>
    <x v="2"/>
    <x v="6"/>
    <s v="Small Box"/>
    <d v="2011-01-17T00:00:00"/>
  </r>
  <r>
    <n v="37606"/>
    <x v="205"/>
    <x v="9"/>
    <s v="Critical"/>
    <n v="21"/>
    <n v="3.3647619047619046"/>
    <n v="70.66"/>
    <n v="3.97"/>
    <n v="74.63"/>
    <n v="3.5455000000000001"/>
    <n v="2.5052502999999997"/>
    <s v="Regular Air"/>
    <x v="0"/>
    <s v="Consumer"/>
    <x v="2"/>
    <x v="2"/>
    <s v="Wrap Bag"/>
    <d v="2010-02-24T00:00:00"/>
  </r>
  <r>
    <n v="15104"/>
    <x v="985"/>
    <x v="0"/>
    <s v="Medium"/>
    <n v="23"/>
    <n v="4.7578260869565216"/>
    <n v="109.43"/>
    <n v="1.49"/>
    <n v="110.92"/>
    <n v="3.5455000000000001"/>
    <n v="3.8798406500000002"/>
    <s v="Regular Air"/>
    <x v="5"/>
    <s v="Small Business"/>
    <x v="2"/>
    <x v="6"/>
    <s v="Small Box"/>
    <d v="2012-04-01T00:00:00"/>
  </r>
  <r>
    <n v="6020"/>
    <x v="542"/>
    <x v="10"/>
    <s v="Medium"/>
    <n v="23"/>
    <n v="2.8734782608695655"/>
    <n v="66.09"/>
    <n v="0.99"/>
    <n v="67.08"/>
    <n v="3.5455000000000001"/>
    <n v="2.3432209500000001"/>
    <s v="Regular Air"/>
    <x v="6"/>
    <s v="Corporate"/>
    <x v="2"/>
    <x v="13"/>
    <s v="Small Box"/>
    <d v="2009-09-23T00:00:00"/>
  </r>
  <r>
    <n v="4099"/>
    <x v="342"/>
    <x v="8"/>
    <s v="Critical"/>
    <n v="39"/>
    <n v="92.508987179487178"/>
    <n v="3607.8505"/>
    <n v="8.99"/>
    <n v="3616.8404999999998"/>
    <n v="5.3265000000000002"/>
    <n v="192.17215688250002"/>
    <s v="Regular Air"/>
    <x v="3"/>
    <s v="Consumer"/>
    <x v="1"/>
    <x v="1"/>
    <s v="Small Box"/>
    <d v="2012-08-22T00:00:00"/>
  </r>
  <r>
    <n v="4166"/>
    <x v="59"/>
    <x v="9"/>
    <s v="Low"/>
    <n v="19"/>
    <n v="7.3078947368421048"/>
    <n v="138.85"/>
    <n v="6.05"/>
    <n v="144.9"/>
    <n v="3.5455000000000001"/>
    <n v="4.9229267499999994"/>
    <s v="Regular Air"/>
    <x v="6"/>
    <s v="Corporate"/>
    <x v="2"/>
    <x v="6"/>
    <s v="Small Box"/>
    <d v="2010-02-27T00:00:00"/>
  </r>
  <r>
    <n v="50146"/>
    <x v="318"/>
    <x v="8"/>
    <s v="Not Specified"/>
    <n v="32"/>
    <n v="71.520062499999995"/>
    <n v="2288.6419999999998"/>
    <n v="2.79"/>
    <n v="2291.4319999999998"/>
    <n v="5.3265000000000002"/>
    <n v="121.90451612999999"/>
    <s v="Regular Air"/>
    <x v="5"/>
    <s v="Consumer"/>
    <x v="1"/>
    <x v="1"/>
    <s v="Small Box"/>
    <d v="2010-08-09T00:00:00"/>
  </r>
  <r>
    <n v="15142"/>
    <x v="909"/>
    <x v="11"/>
    <s v="Not Specified"/>
    <n v="21"/>
    <n v="15.724761904761905"/>
    <n v="330.22"/>
    <n v="10.91"/>
    <n v="341.13000000000005"/>
    <n v="3.5455000000000001"/>
    <n v="11.7079501"/>
    <s v="Regular Air"/>
    <x v="8"/>
    <s v="Corporate"/>
    <x v="2"/>
    <x v="6"/>
    <s v="Small Box"/>
    <d v="2012-04-06T00:00:00"/>
  </r>
  <r>
    <n v="51872"/>
    <x v="927"/>
    <x v="11"/>
    <s v="Medium"/>
    <n v="11"/>
    <n v="73.863454545454545"/>
    <n v="812.49800000000005"/>
    <n v="1.25"/>
    <n v="813.74800000000005"/>
    <n v="5.3265000000000002"/>
    <n v="43.277705970000007"/>
    <s v="Express Air"/>
    <x v="5"/>
    <s v="Consumer"/>
    <x v="1"/>
    <x v="1"/>
    <s v="Small Pack"/>
    <d v="2012-04-25T00:00:00"/>
  </r>
  <r>
    <n v="23366"/>
    <x v="1232"/>
    <x v="6"/>
    <s v="Not Specified"/>
    <n v="12"/>
    <n v="11.341666666666667"/>
    <n v="136.1"/>
    <n v="7.94"/>
    <n v="144.04"/>
    <n v="4.7610000000000001"/>
    <n v="6.4797209999999996"/>
    <s v="Regular Air"/>
    <x v="3"/>
    <s v="Corporate"/>
    <x v="0"/>
    <x v="0"/>
    <s v="Small Pack"/>
    <d v="2010-11-21T00:00:00"/>
  </r>
  <r>
    <n v="59200"/>
    <x v="217"/>
    <x v="2"/>
    <s v="Medium"/>
    <n v="4"/>
    <n v="42.612499999999997"/>
    <n v="170.45"/>
    <n v="4.62"/>
    <n v="175.07"/>
    <n v="3.5455000000000001"/>
    <n v="6.0433047499999999"/>
    <s v="Regular Air"/>
    <x v="1"/>
    <s v="Home Office"/>
    <x v="2"/>
    <x v="16"/>
    <s v="Small Box"/>
    <d v="2011-12-09T00:00:00"/>
  </r>
  <r>
    <n v="4230"/>
    <x v="548"/>
    <x v="0"/>
    <s v="Critical"/>
    <n v="46"/>
    <n v="54.528608695652167"/>
    <n v="2508.3159999999998"/>
    <n v="8.99"/>
    <n v="2517.3059999999996"/>
    <n v="5.3265000000000002"/>
    <n v="133.60545173999998"/>
    <s v="Express Air"/>
    <x v="3"/>
    <s v="Corporate"/>
    <x v="1"/>
    <x v="1"/>
    <s v="Small Box"/>
    <d v="2012-03-05T00:00:00"/>
  </r>
  <r>
    <n v="47265"/>
    <x v="517"/>
    <x v="2"/>
    <s v="Critical"/>
    <n v="31"/>
    <n v="6.0364516129032255"/>
    <n v="187.13"/>
    <n v="5.46"/>
    <n v="192.59"/>
    <n v="3.5455000000000001"/>
    <n v="6.6346941500000005"/>
    <s v="Regular Air"/>
    <x v="4"/>
    <s v="Home Office"/>
    <x v="2"/>
    <x v="5"/>
    <s v="Small Box"/>
    <d v="2011-12-11T00:00:00"/>
  </r>
  <r>
    <n v="44098"/>
    <x v="1329"/>
    <x v="3"/>
    <s v="Low"/>
    <n v="1"/>
    <n v="5.0599999999999996"/>
    <n v="5.0599999999999996"/>
    <n v="1.92"/>
    <n v="6.9799999999999995"/>
    <n v="3.5455000000000001"/>
    <n v="0.17940229999999999"/>
    <s v="Regular Air"/>
    <x v="0"/>
    <s v="Corporate"/>
    <x v="2"/>
    <x v="7"/>
    <s v="Wrap Bag"/>
    <d v="2010-01-31T00:00:00"/>
  </r>
  <r>
    <n v="33604"/>
    <x v="209"/>
    <x v="8"/>
    <s v="High"/>
    <n v="10"/>
    <n v="5.9619999999999997"/>
    <n v="59.62"/>
    <n v="7.78"/>
    <n v="67.399999999999991"/>
    <n v="3.5455000000000001"/>
    <n v="2.1138271"/>
    <s v="Regular Air"/>
    <x v="0"/>
    <s v="Corporate"/>
    <x v="2"/>
    <x v="6"/>
    <s v="Small Box"/>
    <d v="2011-08-20T00:00:00"/>
  </r>
  <r>
    <n v="42246"/>
    <x v="363"/>
    <x v="11"/>
    <s v="Not Specified"/>
    <n v="5"/>
    <n v="5.0619999999999994"/>
    <n v="25.31"/>
    <n v="0.71"/>
    <n v="26.02"/>
    <n v="3.5455000000000001"/>
    <n v="0.89736605000000003"/>
    <s v="Regular Air"/>
    <x v="1"/>
    <s v="Corporate"/>
    <x v="2"/>
    <x v="2"/>
    <s v="Wrap Bag"/>
    <d v="2012-04-28T00:00:00"/>
  </r>
  <r>
    <n v="43488"/>
    <x v="1221"/>
    <x v="5"/>
    <s v="Critical"/>
    <n v="46"/>
    <n v="16.66"/>
    <n v="766.36"/>
    <n v="1.39"/>
    <n v="767.75"/>
    <n v="3.5455000000000001"/>
    <n v="27.171293800000004"/>
    <s v="Regular Air"/>
    <x v="4"/>
    <s v="Home Office"/>
    <x v="2"/>
    <x v="12"/>
    <s v="Small Box"/>
    <d v="2012-06-19T00:00:00"/>
  </r>
  <r>
    <n v="6880"/>
    <x v="693"/>
    <x v="4"/>
    <s v="Medium"/>
    <n v="5"/>
    <n v="47.097999999999999"/>
    <n v="235.49"/>
    <n v="5.86"/>
    <n v="241.35000000000002"/>
    <n v="3.5455000000000001"/>
    <n v="8.3492979500000004"/>
    <s v="Regular Air"/>
    <x v="3"/>
    <s v="Consumer"/>
    <x v="2"/>
    <x v="5"/>
    <s v="Small Box"/>
    <d v="2009-05-27T00:00:00"/>
  </r>
  <r>
    <n v="9921"/>
    <x v="127"/>
    <x v="4"/>
    <s v="Low"/>
    <n v="23"/>
    <n v="15.482173913043477"/>
    <n v="356.09"/>
    <n v="1.39"/>
    <n v="357.47999999999996"/>
    <n v="3.5455000000000001"/>
    <n v="12.625170949999999"/>
    <s v="Regular Air"/>
    <x v="6"/>
    <s v="Home Office"/>
    <x v="2"/>
    <x v="12"/>
    <s v="Small Box"/>
    <d v="2011-05-14T00:00:00"/>
  </r>
  <r>
    <n v="36069"/>
    <x v="327"/>
    <x v="2"/>
    <s v="Low"/>
    <n v="13"/>
    <n v="34.85307692307692"/>
    <n v="453.09"/>
    <n v="6.66"/>
    <n v="459.75"/>
    <n v="3.5455000000000001"/>
    <n v="16.064305950000001"/>
    <s v="Regular Air"/>
    <x v="3"/>
    <s v="Home Office"/>
    <x v="2"/>
    <x v="12"/>
    <s v="Small Box"/>
    <d v="2009-12-10T00:00:00"/>
  </r>
  <r>
    <n v="33317"/>
    <x v="420"/>
    <x v="4"/>
    <s v="High"/>
    <n v="13"/>
    <n v="46.340038461538455"/>
    <n v="602.42049999999995"/>
    <n v="1.25"/>
    <n v="603.67049999999995"/>
    <n v="5.3265000000000002"/>
    <n v="32.087927932499994"/>
    <s v="Regular Air"/>
    <x v="0"/>
    <s v="Consumer"/>
    <x v="1"/>
    <x v="1"/>
    <s v="Small Pack"/>
    <d v="2009-05-13T00:00:00"/>
  </r>
  <r>
    <n v="13218"/>
    <x v="512"/>
    <x v="4"/>
    <s v="High"/>
    <n v="16"/>
    <n v="6.1749999999999998"/>
    <n v="98.8"/>
    <n v="7.15"/>
    <n v="105.95"/>
    <n v="3.5455000000000001"/>
    <n v="3.5029539999999999"/>
    <s v="Regular Air"/>
    <x v="3"/>
    <s v="Corporate"/>
    <x v="2"/>
    <x v="5"/>
    <s v="Small Box"/>
    <d v="2009-05-18T00:00:00"/>
  </r>
  <r>
    <n v="47012"/>
    <x v="400"/>
    <x v="4"/>
    <s v="Low"/>
    <n v="35"/>
    <n v="16.697714285714284"/>
    <n v="584.41999999999996"/>
    <n v="8.99"/>
    <n v="593.41"/>
    <n v="3.5455000000000001"/>
    <n v="20.720611099999999"/>
    <s v="Express Air"/>
    <x v="4"/>
    <s v="Small Business"/>
    <x v="2"/>
    <x v="2"/>
    <s v="Small Pack"/>
    <d v="2010-05-17T00:00:00"/>
  </r>
  <r>
    <n v="53477"/>
    <x v="140"/>
    <x v="4"/>
    <s v="High"/>
    <n v="32"/>
    <n v="97.314062500000006"/>
    <n v="3114.05"/>
    <n v="74.349999999999994"/>
    <n v="3188.4"/>
    <n v="4.7610000000000001"/>
    <n v="148.25992050000002"/>
    <s v="Delivery Truck"/>
    <x v="8"/>
    <s v="Corporate"/>
    <x v="0"/>
    <x v="3"/>
    <s v="Jumbo Drum"/>
    <d v="2012-05-07T00:00:00"/>
  </r>
  <r>
    <n v="57538"/>
    <x v="263"/>
    <x v="9"/>
    <s v="Critical"/>
    <n v="40"/>
    <n v="34.262250000000002"/>
    <n v="1370.49"/>
    <n v="19.989999999999998"/>
    <n v="1390.48"/>
    <n v="4.7610000000000001"/>
    <n v="65.249028899999999"/>
    <s v="Regular Air"/>
    <x v="1"/>
    <s v="Small Business"/>
    <x v="0"/>
    <x v="0"/>
    <s v="Small Box"/>
    <d v="2010-02-22T00:00:00"/>
  </r>
  <r>
    <n v="24352"/>
    <x v="658"/>
    <x v="4"/>
    <s v="Critical"/>
    <n v="32"/>
    <n v="3.2337500000000001"/>
    <n v="103.48"/>
    <n v="1.1399999999999999"/>
    <n v="104.62"/>
    <n v="3.5455000000000001"/>
    <n v="3.6688834000000003"/>
    <s v="Regular Air"/>
    <x v="6"/>
    <s v="Small Business"/>
    <x v="2"/>
    <x v="5"/>
    <s v="Wrap Bag"/>
    <d v="2010-05-10T00:00:00"/>
  </r>
  <r>
    <n v="2084"/>
    <x v="973"/>
    <x v="0"/>
    <s v="High"/>
    <n v="16"/>
    <n v="43.295625000000001"/>
    <n v="692.73"/>
    <n v="17.48"/>
    <n v="710.21"/>
    <n v="3.5455000000000001"/>
    <n v="24.560742149999999"/>
    <s v="Regular Air"/>
    <x v="9"/>
    <s v="Corporate"/>
    <x v="2"/>
    <x v="5"/>
    <s v="Small Box"/>
    <d v="2010-03-18T00:00:00"/>
  </r>
  <r>
    <n v="42981"/>
    <x v="621"/>
    <x v="4"/>
    <s v="Critical"/>
    <n v="4"/>
    <n v="877.70500000000004"/>
    <n v="3510.82"/>
    <n v="19.989999999999998"/>
    <n v="3530.81"/>
    <n v="3.5455000000000001"/>
    <n v="124.47612310000001"/>
    <s v="Regular Air"/>
    <x v="2"/>
    <s v="Home Office"/>
    <x v="2"/>
    <x v="6"/>
    <s v="Small Box"/>
    <d v="2009-06-01T00:00:00"/>
  </r>
  <r>
    <n v="11074"/>
    <x v="368"/>
    <x v="5"/>
    <s v="High"/>
    <n v="44"/>
    <n v="162.83507954545453"/>
    <n v="7164.7434999999996"/>
    <n v="5.99"/>
    <n v="7170.7334999999994"/>
    <n v="5.3265000000000002"/>
    <n v="381.6300625275"/>
    <s v="Regular Air"/>
    <x v="0"/>
    <s v="Corporate"/>
    <x v="1"/>
    <x v="1"/>
    <s v="Small Box"/>
    <d v="2011-06-10T00:00:00"/>
  </r>
  <r>
    <n v="14311"/>
    <x v="167"/>
    <x v="8"/>
    <s v="Critical"/>
    <n v="30"/>
    <n v="6.4136666666666668"/>
    <n v="192.41"/>
    <n v="5.19"/>
    <n v="197.6"/>
    <n v="3.5455000000000001"/>
    <n v="6.8218965499999999"/>
    <s v="Regular Air"/>
    <x v="3"/>
    <s v="Corporate"/>
    <x v="2"/>
    <x v="6"/>
    <s v="Small Box"/>
    <d v="2009-08-02T00:00:00"/>
  </r>
  <r>
    <n v="26567"/>
    <x v="546"/>
    <x v="10"/>
    <s v="Critical"/>
    <n v="10"/>
    <n v="9.0060000000000002"/>
    <n v="90.06"/>
    <n v="8.99"/>
    <n v="99.05"/>
    <n v="5.3265000000000002"/>
    <n v="4.7970459000000005"/>
    <s v="Express Air"/>
    <x v="2"/>
    <s v="Corporate"/>
    <x v="1"/>
    <x v="4"/>
    <s v="Small Pack"/>
    <d v="2009-09-07T00:00:00"/>
  </r>
  <r>
    <n v="18598"/>
    <x v="436"/>
    <x v="8"/>
    <s v="Critical"/>
    <n v="24"/>
    <n v="14.56875"/>
    <n v="349.65"/>
    <n v="6.46"/>
    <n v="356.10999999999996"/>
    <n v="3.5455000000000001"/>
    <n v="12.396840749999999"/>
    <s v="Express Air"/>
    <x v="0"/>
    <s v="Home Office"/>
    <x v="2"/>
    <x v="6"/>
    <s v="Small Box"/>
    <d v="2010-08-09T00:00:00"/>
  </r>
  <r>
    <n v="10306"/>
    <x v="468"/>
    <x v="1"/>
    <s v="Low"/>
    <n v="20"/>
    <n v="15.515499999999999"/>
    <n v="310.31"/>
    <n v="7.4"/>
    <n v="317.70999999999998"/>
    <n v="4.7610000000000001"/>
    <n v="14.773859099999999"/>
    <s v="Regular Air"/>
    <x v="0"/>
    <s v="Corporate"/>
    <x v="0"/>
    <x v="0"/>
    <s v="Small Box"/>
    <d v="2010-07-21T00:00:00"/>
  </r>
  <r>
    <n v="23428"/>
    <x v="268"/>
    <x v="7"/>
    <s v="High"/>
    <n v="41"/>
    <n v="23.925609756097561"/>
    <n v="980.95"/>
    <n v="8.18"/>
    <n v="989.13"/>
    <n v="3.5455000000000001"/>
    <n v="34.779582250000004"/>
    <s v="Regular Air"/>
    <x v="9"/>
    <s v="Small Business"/>
    <x v="2"/>
    <x v="5"/>
    <s v="Small Box"/>
    <d v="2012-10-30T00:00:00"/>
  </r>
  <r>
    <n v="32965"/>
    <x v="1115"/>
    <x v="9"/>
    <s v="High"/>
    <n v="25"/>
    <n v="97.09"/>
    <n v="2427.25"/>
    <n v="19.989999999999998"/>
    <n v="2447.2399999999998"/>
    <n v="5.3265000000000002"/>
    <n v="129.28747125000001"/>
    <s v="Regular Air"/>
    <x v="4"/>
    <s v="Small Business"/>
    <x v="1"/>
    <x v="4"/>
    <s v="Small Box"/>
    <d v="2011-02-25T00:00:00"/>
  </r>
  <r>
    <n v="962"/>
    <x v="848"/>
    <x v="4"/>
    <s v="Low"/>
    <n v="33"/>
    <n v="123.15303030303031"/>
    <n v="4064.05"/>
    <n v="19.989999999999998"/>
    <n v="4084.04"/>
    <n v="3.5455000000000001"/>
    <n v="144.09089274999999"/>
    <s v="Regular Air"/>
    <x v="0"/>
    <s v="Small Business"/>
    <x v="2"/>
    <x v="6"/>
    <s v="Small Box"/>
    <d v="2009-05-07T00:00:00"/>
  </r>
  <r>
    <n v="35077"/>
    <x v="1005"/>
    <x v="7"/>
    <s v="High"/>
    <n v="29"/>
    <n v="2.796551724137931"/>
    <n v="81.099999999999994"/>
    <n v="0.96"/>
    <n v="82.059999999999988"/>
    <n v="3.5455000000000001"/>
    <n v="2.8754005"/>
    <s v="Regular Air"/>
    <x v="1"/>
    <s v="Home Office"/>
    <x v="2"/>
    <x v="2"/>
    <s v="Wrap Bag"/>
    <d v="2011-10-08T00:00:00"/>
  </r>
  <r>
    <n v="29762"/>
    <x v="405"/>
    <x v="8"/>
    <s v="Critical"/>
    <n v="15"/>
    <n v="1.4966666666666666"/>
    <n v="22.45"/>
    <n v="0.7"/>
    <n v="23.15"/>
    <n v="3.5455000000000001"/>
    <n v="0.79596475"/>
    <s v="Regular Air"/>
    <x v="7"/>
    <s v="Home Office"/>
    <x v="2"/>
    <x v="14"/>
    <s v="Wrap Bag"/>
    <d v="2010-08-05T00:00:00"/>
  </r>
  <r>
    <n v="20071"/>
    <x v="1330"/>
    <x v="10"/>
    <s v="Medium"/>
    <n v="31"/>
    <n v="25.48193548387097"/>
    <n v="789.94"/>
    <n v="14.36"/>
    <n v="804.30000000000007"/>
    <n v="4.7610000000000001"/>
    <n v="37.609043400000004"/>
    <s v="Delivery Truck"/>
    <x v="2"/>
    <s v="Home Office"/>
    <x v="0"/>
    <x v="3"/>
    <s v="Jumbo Drum"/>
    <d v="2011-09-19T00:00:00"/>
  </r>
  <r>
    <n v="56550"/>
    <x v="1184"/>
    <x v="11"/>
    <s v="Not Specified"/>
    <n v="8"/>
    <n v="58.729687499999997"/>
    <n v="469.83749999999998"/>
    <n v="8.99"/>
    <n v="478.82749999999999"/>
    <n v="5.3265000000000002"/>
    <n v="25.0258944375"/>
    <s v="Regular Air"/>
    <x v="5"/>
    <s v="Home Office"/>
    <x v="1"/>
    <x v="1"/>
    <s v="Small Box"/>
    <d v="2011-04-09T00:00:00"/>
  </r>
  <r>
    <n v="20805"/>
    <x v="257"/>
    <x v="3"/>
    <s v="High"/>
    <n v="3"/>
    <n v="5.8999999999999995"/>
    <n v="17.7"/>
    <n v="4.79"/>
    <n v="22.49"/>
    <n v="3.5455000000000001"/>
    <n v="0.62755349999999999"/>
    <s v="Regular Air"/>
    <x v="1"/>
    <s v="Home Office"/>
    <x v="2"/>
    <x v="5"/>
    <s v="Small Box"/>
    <d v="2011-01-11T00:00:00"/>
  </r>
  <r>
    <n v="8419"/>
    <x v="1253"/>
    <x v="10"/>
    <s v="Critical"/>
    <n v="19"/>
    <n v="19.370526315789476"/>
    <n v="368.04"/>
    <n v="5.97"/>
    <n v="374.01000000000005"/>
    <n v="3.5455000000000001"/>
    <n v="13.048858200000002"/>
    <s v="Express Air"/>
    <x v="11"/>
    <s v="Small Business"/>
    <x v="2"/>
    <x v="5"/>
    <s v="Small Box"/>
    <d v="2011-10-01T00:00:00"/>
  </r>
  <r>
    <n v="58145"/>
    <x v="1331"/>
    <x v="4"/>
    <s v="Medium"/>
    <n v="33"/>
    <n v="6.1663636363636369"/>
    <n v="203.49"/>
    <n v="1.2"/>
    <n v="204.69"/>
    <n v="4.7610000000000001"/>
    <n v="9.6881589000000012"/>
    <s v="Express Air"/>
    <x v="4"/>
    <s v="Corporate"/>
    <x v="0"/>
    <x v="0"/>
    <s v="Medium Box"/>
    <d v="2012-05-16T00:00:00"/>
  </r>
  <r>
    <n v="25061"/>
    <x v="123"/>
    <x v="2"/>
    <s v="Medium"/>
    <n v="20"/>
    <n v="47.0565"/>
    <n v="941.13"/>
    <n v="7.23"/>
    <n v="948.36"/>
    <n v="3.5455000000000001"/>
    <n v="33.367764149999999"/>
    <s v="Regular Air"/>
    <x v="1"/>
    <s v="Home Office"/>
    <x v="2"/>
    <x v="5"/>
    <s v="Small Box"/>
    <d v="2011-12-20T00:00:00"/>
  </r>
  <r>
    <n v="37830"/>
    <x v="628"/>
    <x v="8"/>
    <s v="Not Specified"/>
    <n v="39"/>
    <n v="25.074871794871793"/>
    <n v="977.92"/>
    <n v="5.37"/>
    <n v="983.29"/>
    <n v="3.5455000000000001"/>
    <n v="34.672153600000001"/>
    <s v="Express Air"/>
    <x v="0"/>
    <s v="Corporate"/>
    <x v="2"/>
    <x v="2"/>
    <s v="Small Box"/>
    <d v="2009-08-18T00:00:00"/>
  </r>
  <r>
    <n v="33285"/>
    <x v="87"/>
    <x v="3"/>
    <s v="High"/>
    <n v="5"/>
    <n v="13.384"/>
    <n v="66.92"/>
    <n v="6.13"/>
    <n v="73.05"/>
    <n v="3.5455000000000001"/>
    <n v="2.3726485999999998"/>
    <s v="Regular Air"/>
    <x v="8"/>
    <s v="Small Business"/>
    <x v="2"/>
    <x v="10"/>
    <s v="Small Box"/>
    <d v="2012-01-20T00:00:00"/>
  </r>
  <r>
    <n v="27169"/>
    <x v="296"/>
    <x v="10"/>
    <s v="Not Specified"/>
    <n v="16"/>
    <n v="6.8687500000000004"/>
    <n v="109.9"/>
    <n v="5.27"/>
    <n v="115.17"/>
    <n v="3.5455000000000001"/>
    <n v="3.8965045000000003"/>
    <s v="Regular Air"/>
    <x v="3"/>
    <s v="Corporate"/>
    <x v="2"/>
    <x v="6"/>
    <s v="Small Box"/>
    <d v="2011-09-12T00:00:00"/>
  </r>
  <r>
    <n v="57537"/>
    <x v="250"/>
    <x v="10"/>
    <s v="Medium"/>
    <n v="4"/>
    <n v="4.5824999999999996"/>
    <n v="18.329999999999998"/>
    <n v="2.97"/>
    <n v="21.299999999999997"/>
    <n v="3.5455000000000001"/>
    <n v="0.64989014999999994"/>
    <s v="Regular Air"/>
    <x v="10"/>
    <s v="Home Office"/>
    <x v="2"/>
    <x v="5"/>
    <s v="Wrap Bag"/>
    <d v="2012-09-18T00:00:00"/>
  </r>
  <r>
    <n v="18500"/>
    <x v="681"/>
    <x v="9"/>
    <s v="Medium"/>
    <n v="30"/>
    <n v="35.089333333333336"/>
    <n v="1052.68"/>
    <n v="5.5"/>
    <n v="1058.18"/>
    <n v="5.3265000000000002"/>
    <n v="56.071000200000007"/>
    <s v="Regular Air"/>
    <x v="6"/>
    <s v="Small Business"/>
    <x v="1"/>
    <x v="4"/>
    <s v="Small Box"/>
    <d v="2012-02-12T00:00:00"/>
  </r>
  <r>
    <n v="55202"/>
    <x v="1077"/>
    <x v="8"/>
    <s v="Low"/>
    <n v="49"/>
    <n v="129.30321428571429"/>
    <n v="6335.8575000000001"/>
    <n v="8.99"/>
    <n v="6344.8474999999999"/>
    <n v="5.3265000000000002"/>
    <n v="337.47944973750003"/>
    <s v="Regular Air"/>
    <x v="1"/>
    <s v="Small Business"/>
    <x v="1"/>
    <x v="1"/>
    <s v="Small Box"/>
    <d v="2011-08-31T00:00:00"/>
  </r>
  <r>
    <n v="59684"/>
    <x v="14"/>
    <x v="2"/>
    <s v="Medium"/>
    <n v="41"/>
    <n v="8.9797560975609763"/>
    <n v="368.17"/>
    <n v="2.38"/>
    <n v="370.55"/>
    <n v="5.3265000000000002"/>
    <n v="19.610575050000001"/>
    <s v="Express Air"/>
    <x v="8"/>
    <s v="Corporate"/>
    <x v="1"/>
    <x v="4"/>
    <s v="Small Pack"/>
    <d v="2011-01-16T00:00:00"/>
  </r>
  <r>
    <n v="44965"/>
    <x v="1143"/>
    <x v="7"/>
    <s v="Low"/>
    <n v="19"/>
    <n v="1.516842105263158"/>
    <n v="28.82"/>
    <n v="0.7"/>
    <n v="29.52"/>
    <n v="3.5455000000000001"/>
    <n v="1.0218131000000001"/>
    <s v="Regular Air"/>
    <x v="6"/>
    <s v="Corporate"/>
    <x v="2"/>
    <x v="14"/>
    <s v="Wrap Bag"/>
    <d v="2011-10-06T00:00:00"/>
  </r>
  <r>
    <n v="18308"/>
    <x v="999"/>
    <x v="7"/>
    <s v="Not Specified"/>
    <n v="49"/>
    <n v="107.09150000000001"/>
    <n v="5247.4835000000003"/>
    <n v="8.08"/>
    <n v="5255.5635000000002"/>
    <n v="5.3265000000000002"/>
    <n v="279.50720862750006"/>
    <s v="Regular Air"/>
    <x v="2"/>
    <s v="Corporate"/>
    <x v="1"/>
    <x v="1"/>
    <s v="Small Box"/>
    <d v="2009-10-10T00:00:00"/>
  </r>
  <r>
    <n v="51814"/>
    <x v="383"/>
    <x v="10"/>
    <s v="Critical"/>
    <n v="13"/>
    <n v="8.0392307692307696"/>
    <n v="104.51"/>
    <n v="4.71"/>
    <n v="109.22"/>
    <n v="3.5455000000000001"/>
    <n v="3.70540205"/>
    <s v="Regular Air"/>
    <x v="8"/>
    <s v="Home Office"/>
    <x v="2"/>
    <x v="6"/>
    <s v="Small Box"/>
    <d v="2010-09-26T00:00:00"/>
  </r>
  <r>
    <n v="40997"/>
    <x v="622"/>
    <x v="11"/>
    <s v="Low"/>
    <n v="33"/>
    <n v="223.76303030303032"/>
    <n v="7384.18"/>
    <n v="110.2"/>
    <n v="7494.38"/>
    <n v="4.7610000000000001"/>
    <n v="351.56080980000002"/>
    <s v="Delivery Truck"/>
    <x v="1"/>
    <s v="Small Business"/>
    <x v="0"/>
    <x v="9"/>
    <s v="Jumbo Box"/>
    <d v="2009-04-25T00:00:00"/>
  </r>
  <r>
    <n v="53410"/>
    <x v="641"/>
    <x v="8"/>
    <s v="Critical"/>
    <n v="44"/>
    <n v="14.609090909090908"/>
    <n v="642.79999999999995"/>
    <n v="13.32"/>
    <n v="656.12"/>
    <n v="3.5455000000000001"/>
    <n v="22.790474"/>
    <s v="Regular Air"/>
    <x v="8"/>
    <s v="Corporate"/>
    <x v="2"/>
    <x v="16"/>
    <s v="Small Box"/>
    <d v="2009-08-09T00:00:00"/>
  </r>
  <r>
    <n v="42306"/>
    <x v="329"/>
    <x v="10"/>
    <s v="High"/>
    <n v="18"/>
    <n v="2.6333333333333333"/>
    <n v="47.4"/>
    <n v="5.2"/>
    <n v="52.6"/>
    <n v="3.5455000000000001"/>
    <n v="1.6805670000000001"/>
    <s v="Regular Air"/>
    <x v="12"/>
    <s v="Consumer"/>
    <x v="2"/>
    <x v="2"/>
    <s v="Wrap Bag"/>
    <d v="2012-09-16T00:00:00"/>
  </r>
  <r>
    <n v="35430"/>
    <x v="70"/>
    <x v="0"/>
    <s v="Low"/>
    <n v="48"/>
    <n v="2.7797916666666667"/>
    <n v="133.43"/>
    <n v="0.93"/>
    <n v="134.36000000000001"/>
    <n v="3.5455000000000001"/>
    <n v="4.7307606500000006"/>
    <s v="Regular Air"/>
    <x v="1"/>
    <s v="Home Office"/>
    <x v="2"/>
    <x v="2"/>
    <s v="Wrap Bag"/>
    <d v="2010-03-29T00:00:00"/>
  </r>
  <r>
    <n v="44197"/>
    <x v="1332"/>
    <x v="3"/>
    <s v="High"/>
    <n v="27"/>
    <n v="147.04925925925926"/>
    <n v="3970.33"/>
    <n v="53.48"/>
    <n v="4023.81"/>
    <n v="4.7610000000000001"/>
    <n v="189.02741129999998"/>
    <s v="Delivery Truck"/>
    <x v="1"/>
    <s v="Small Business"/>
    <x v="0"/>
    <x v="15"/>
    <s v="Jumbo Box"/>
    <d v="2009-01-23T00:00:00"/>
  </r>
  <r>
    <n v="32455"/>
    <x v="1068"/>
    <x v="10"/>
    <s v="High"/>
    <n v="43"/>
    <n v="107.45418604651162"/>
    <n v="4620.53"/>
    <n v="19.989999999999998"/>
    <n v="4640.5199999999995"/>
    <n v="5.3265000000000002"/>
    <n v="246.11253045000001"/>
    <s v="Regular Air"/>
    <x v="6"/>
    <s v="Corporate"/>
    <x v="1"/>
    <x v="4"/>
    <s v="Small Box"/>
    <d v="2010-09-24T00:00:00"/>
  </r>
  <r>
    <n v="49799"/>
    <x v="537"/>
    <x v="8"/>
    <s v="High"/>
    <n v="12"/>
    <n v="176.58679166666664"/>
    <n v="2119.0414999999998"/>
    <n v="8.99"/>
    <n v="2128.0314999999996"/>
    <n v="5.3265000000000002"/>
    <n v="112.8707454975"/>
    <s v="Regular Air"/>
    <x v="8"/>
    <s v="Home Office"/>
    <x v="1"/>
    <x v="1"/>
    <s v="Small Box"/>
    <d v="2009-08-25T00:00:00"/>
  </r>
  <r>
    <n v="55398"/>
    <x v="799"/>
    <x v="3"/>
    <s v="Medium"/>
    <n v="24"/>
    <n v="6.4579166666666667"/>
    <n v="154.99"/>
    <n v="49"/>
    <n v="203.99"/>
    <n v="3.5455000000000001"/>
    <n v="5.4951704500000007"/>
    <s v="Regular Air"/>
    <x v="1"/>
    <s v="Small Business"/>
    <x v="2"/>
    <x v="16"/>
    <s v="Large Box"/>
    <d v="2010-01-22T00:00:00"/>
  </r>
  <r>
    <n v="3333"/>
    <x v="1067"/>
    <x v="10"/>
    <s v="Not Specified"/>
    <n v="9"/>
    <n v="6.5611111111111109"/>
    <n v="59.05"/>
    <n v="5.4"/>
    <n v="64.45"/>
    <n v="3.5455000000000001"/>
    <n v="2.0936177499999999"/>
    <s v="Regular Air"/>
    <x v="1"/>
    <s v="Home Office"/>
    <x v="2"/>
    <x v="5"/>
    <s v="Small Box"/>
    <d v="2012-09-15T00:00:00"/>
  </r>
  <r>
    <n v="10658"/>
    <x v="713"/>
    <x v="8"/>
    <s v="Low"/>
    <n v="17"/>
    <n v="78.41"/>
    <n v="1332.97"/>
    <n v="8.99"/>
    <n v="1341.96"/>
    <n v="5.3265000000000002"/>
    <n v="71.000647050000012"/>
    <s v="Regular Air"/>
    <x v="3"/>
    <s v="Consumer"/>
    <x v="1"/>
    <x v="1"/>
    <s v="Small Box"/>
    <d v="2009-09-03T00:00:00"/>
  </r>
  <r>
    <n v="20486"/>
    <x v="304"/>
    <x v="0"/>
    <s v="High"/>
    <n v="34"/>
    <n v="9.0088235294117656"/>
    <n v="306.3"/>
    <n v="4.3899999999999997"/>
    <n v="310.69"/>
    <n v="3.5455000000000001"/>
    <n v="10.859866500000001"/>
    <s v="Regular Air"/>
    <x v="1"/>
    <s v="Corporate"/>
    <x v="2"/>
    <x v="5"/>
    <s v="Wrap Bag"/>
    <d v="2011-03-06T00:00:00"/>
  </r>
  <r>
    <n v="54151"/>
    <x v="1028"/>
    <x v="10"/>
    <s v="Critical"/>
    <n v="38"/>
    <n v="1.7136842105263159"/>
    <n v="65.12"/>
    <n v="1"/>
    <n v="66.12"/>
    <n v="3.5455000000000001"/>
    <n v="2.3088296000000001"/>
    <s v="Regular Air"/>
    <x v="1"/>
    <s v="Small Business"/>
    <x v="2"/>
    <x v="2"/>
    <s v="Wrap Bag"/>
    <d v="2009-09-03T00:00:00"/>
  </r>
  <r>
    <n v="52675"/>
    <x v="331"/>
    <x v="7"/>
    <s v="Medium"/>
    <n v="4"/>
    <n v="5.0625"/>
    <n v="20.25"/>
    <n v="2.39"/>
    <n v="22.64"/>
    <n v="5.3265000000000002"/>
    <n v="1.0786162500000001"/>
    <s v="Regular Air"/>
    <x v="0"/>
    <s v="Small Business"/>
    <x v="1"/>
    <x v="4"/>
    <s v="Small Pack"/>
    <d v="2011-10-12T00:00:00"/>
  </r>
  <r>
    <n v="52322"/>
    <x v="955"/>
    <x v="9"/>
    <s v="Low"/>
    <n v="1"/>
    <n v="5.7"/>
    <n v="5.7"/>
    <n v="2"/>
    <n v="7.7"/>
    <n v="3.5455000000000001"/>
    <n v="0.20209350000000001"/>
    <s v="Regular Air"/>
    <x v="1"/>
    <s v="Consumer"/>
    <x v="2"/>
    <x v="14"/>
    <s v="Wrap Bag"/>
    <d v="2010-02-09T00:00:00"/>
  </r>
  <r>
    <n v="3397"/>
    <x v="39"/>
    <x v="5"/>
    <s v="Medium"/>
    <n v="11"/>
    <n v="2.7827272727272727"/>
    <n v="30.61"/>
    <n v="1.49"/>
    <n v="32.1"/>
    <n v="3.5455000000000001"/>
    <n v="1.08527755"/>
    <s v="Regular Air"/>
    <x v="4"/>
    <s v="Consumer"/>
    <x v="2"/>
    <x v="6"/>
    <s v="Small Box"/>
    <d v="2009-06-23T00:00:00"/>
  </r>
  <r>
    <n v="24640"/>
    <x v="780"/>
    <x v="3"/>
    <s v="Medium"/>
    <n v="12"/>
    <n v="114.99833333333333"/>
    <n v="1379.98"/>
    <n v="30"/>
    <n v="1409.98"/>
    <n v="4.7610000000000001"/>
    <n v="65.700847800000005"/>
    <s v="Delivery Truck"/>
    <x v="1"/>
    <s v="Home Office"/>
    <x v="0"/>
    <x v="3"/>
    <s v="Jumbo Drum"/>
    <d v="2011-01-30T00:00:00"/>
  </r>
  <r>
    <n v="14275"/>
    <x v="505"/>
    <x v="5"/>
    <s v="Low"/>
    <n v="4"/>
    <n v="163.36000000000001"/>
    <n v="653.44000000000005"/>
    <n v="30"/>
    <n v="683.44"/>
    <n v="4.7610000000000001"/>
    <n v="31.110278400000002"/>
    <s v="Delivery Truck"/>
    <x v="0"/>
    <s v="Consumer"/>
    <x v="0"/>
    <x v="3"/>
    <s v="Jumbo Drum"/>
    <d v="2010-06-15T00:00:00"/>
  </r>
  <r>
    <n v="21831"/>
    <x v="173"/>
    <x v="10"/>
    <s v="Not Specified"/>
    <n v="6"/>
    <n v="4.7316666666666665"/>
    <n v="28.39"/>
    <n v="0.49"/>
    <n v="28.88"/>
    <n v="3.5455000000000001"/>
    <n v="1.0065674499999999"/>
    <s v="Regular Air"/>
    <x v="5"/>
    <s v="Consumer"/>
    <x v="2"/>
    <x v="13"/>
    <s v="Small Box"/>
    <d v="2009-09-19T00:00:00"/>
  </r>
  <r>
    <n v="11013"/>
    <x v="1314"/>
    <x v="11"/>
    <s v="High"/>
    <n v="2"/>
    <n v="113.441"/>
    <n v="226.88200000000001"/>
    <n v="8.99"/>
    <n v="235.87200000000001"/>
    <n v="5.3265000000000002"/>
    <n v="12.084869730000001"/>
    <s v="Regular Air"/>
    <x v="5"/>
    <s v="Corporate"/>
    <x v="1"/>
    <x v="1"/>
    <s v="Small Box"/>
    <d v="2009-04-18T00:00:00"/>
  </r>
  <r>
    <n v="34980"/>
    <x v="1166"/>
    <x v="8"/>
    <s v="Not Specified"/>
    <n v="12"/>
    <n v="46.845833333333331"/>
    <n v="562.15"/>
    <n v="5.0999999999999996"/>
    <n v="567.25"/>
    <n v="3.5455000000000001"/>
    <n v="19.931028250000001"/>
    <s v="Regular Air"/>
    <x v="0"/>
    <s v="Corporate"/>
    <x v="2"/>
    <x v="16"/>
    <s v="Medium Box"/>
    <d v="2010-08-04T00:00:00"/>
  </r>
  <r>
    <n v="23205"/>
    <x v="434"/>
    <x v="4"/>
    <s v="High"/>
    <n v="8"/>
    <n v="39.952500000000001"/>
    <n v="319.62"/>
    <n v="7.2"/>
    <n v="326.82"/>
    <n v="3.5455000000000001"/>
    <n v="11.332127100000001"/>
    <s v="Express Air"/>
    <x v="1"/>
    <s v="Consumer"/>
    <x v="2"/>
    <x v="16"/>
    <s v="Small Box"/>
    <d v="2009-05-25T00:00:00"/>
  </r>
  <r>
    <n v="25830"/>
    <x v="33"/>
    <x v="4"/>
    <s v="Low"/>
    <n v="11"/>
    <n v="16.233636363636364"/>
    <n v="178.57"/>
    <n v="10.91"/>
    <n v="189.48"/>
    <n v="3.5455000000000001"/>
    <n v="6.3311993499999994"/>
    <s v="Regular Air"/>
    <x v="0"/>
    <s v="Consumer"/>
    <x v="2"/>
    <x v="6"/>
    <s v="Small Box"/>
    <d v="2010-05-11T00:00:00"/>
  </r>
  <r>
    <n v="59074"/>
    <x v="1200"/>
    <x v="8"/>
    <s v="Low"/>
    <n v="37"/>
    <n v="15.935945945945946"/>
    <n v="589.63"/>
    <n v="8.99"/>
    <n v="598.62"/>
    <n v="4.7610000000000001"/>
    <n v="28.0722843"/>
    <s v="Regular Air"/>
    <x v="0"/>
    <s v="Corporate"/>
    <x v="0"/>
    <x v="0"/>
    <s v="Small Pack"/>
    <d v="2010-08-14T00:00:00"/>
  </r>
  <r>
    <n v="27589"/>
    <x v="464"/>
    <x v="10"/>
    <s v="Medium"/>
    <n v="25"/>
    <n v="18.68"/>
    <n v="467"/>
    <n v="8.99"/>
    <n v="475.99"/>
    <n v="4.7610000000000001"/>
    <n v="22.233870000000003"/>
    <s v="Regular Air"/>
    <x v="1"/>
    <s v="Corporate"/>
    <x v="0"/>
    <x v="0"/>
    <s v="Small Pack"/>
    <d v="2011-09-16T00:00:00"/>
  </r>
  <r>
    <n v="54084"/>
    <x v="841"/>
    <x v="10"/>
    <s v="Critical"/>
    <n v="3"/>
    <n v="53.506666666666668"/>
    <n v="160.52000000000001"/>
    <n v="14.19"/>
    <n v="174.71"/>
    <n v="4.7610000000000001"/>
    <n v="7.6423572000000002"/>
    <s v="Delivery Truck"/>
    <x v="5"/>
    <s v="Corporate"/>
    <x v="0"/>
    <x v="3"/>
    <s v="Jumbo Drum"/>
    <d v="2011-09-12T00:00:00"/>
  </r>
  <r>
    <n v="49472"/>
    <x v="286"/>
    <x v="1"/>
    <s v="Low"/>
    <n v="23"/>
    <n v="4.4869565217391303"/>
    <n v="103.2"/>
    <n v="0.94"/>
    <n v="104.14"/>
    <n v="3.5455000000000001"/>
    <n v="3.6589559999999999"/>
    <s v="Regular Air"/>
    <x v="9"/>
    <s v="Small Business"/>
    <x v="2"/>
    <x v="2"/>
    <s v="Wrap Bag"/>
    <d v="2010-07-21T00:00:00"/>
  </r>
  <r>
    <n v="42945"/>
    <x v="1333"/>
    <x v="2"/>
    <s v="Not Specified"/>
    <n v="45"/>
    <n v="3.971111111111111"/>
    <n v="178.7"/>
    <n v="5.13"/>
    <n v="183.82999999999998"/>
    <n v="3.5455000000000001"/>
    <n v="6.3358084999999997"/>
    <s v="Regular Air"/>
    <x v="5"/>
    <s v="Corporate"/>
    <x v="2"/>
    <x v="16"/>
    <s v="Small Box"/>
    <d v="2012-12-29T00:00:00"/>
  </r>
  <r>
    <n v="7363"/>
    <x v="963"/>
    <x v="6"/>
    <s v="Medium"/>
    <n v="24"/>
    <n v="36.479999999999997"/>
    <n v="875.52"/>
    <n v="13.99"/>
    <n v="889.51"/>
    <n v="4.7610000000000001"/>
    <n v="41.683507200000001"/>
    <s v="Regular Air"/>
    <x v="6"/>
    <s v="Corporate"/>
    <x v="0"/>
    <x v="0"/>
    <s v="Wrap Bag"/>
    <d v="2010-11-11T00:00:00"/>
  </r>
  <r>
    <n v="54307"/>
    <x v="615"/>
    <x v="3"/>
    <s v="High"/>
    <n v="14"/>
    <n v="274.98571428571432"/>
    <n v="3849.8"/>
    <n v="35.67"/>
    <n v="3885.4700000000003"/>
    <n v="4.7610000000000001"/>
    <n v="183.28897800000001"/>
    <s v="Delivery Truck"/>
    <x v="5"/>
    <s v="Corporate"/>
    <x v="0"/>
    <x v="9"/>
    <s v="Jumbo Box"/>
    <d v="2012-01-09T00:00:00"/>
  </r>
  <r>
    <n v="25120"/>
    <x v="361"/>
    <x v="9"/>
    <s v="Medium"/>
    <n v="46"/>
    <n v="5.1554347826086957"/>
    <n v="237.15"/>
    <n v="0.5"/>
    <n v="237.65"/>
    <n v="3.5455000000000001"/>
    <n v="8.4081532499999998"/>
    <s v="Regular Air"/>
    <x v="6"/>
    <s v="Corporate"/>
    <x v="2"/>
    <x v="13"/>
    <s v="Small Box"/>
    <d v="2009-02-06T00:00:00"/>
  </r>
  <r>
    <n v="10692"/>
    <x v="191"/>
    <x v="1"/>
    <s v="Low"/>
    <n v="48"/>
    <n v="168.79140624999999"/>
    <n v="8101.9875000000002"/>
    <n v="4.2"/>
    <n v="8106.1875"/>
    <n v="5.3265000000000002"/>
    <n v="431.55236418750007"/>
    <s v="Regular Air"/>
    <x v="0"/>
    <s v="Corporate"/>
    <x v="1"/>
    <x v="1"/>
    <s v="Small Box"/>
    <d v="2009-07-30T00:00:00"/>
  </r>
  <r>
    <n v="36999"/>
    <x v="146"/>
    <x v="2"/>
    <s v="Medium"/>
    <n v="28"/>
    <n v="516.99071428571426"/>
    <n v="14475.74"/>
    <n v="49"/>
    <n v="14524.74"/>
    <n v="5.3265000000000002"/>
    <n v="771.05029109999998"/>
    <s v="Delivery Truck"/>
    <x v="1"/>
    <s v="Corporate"/>
    <x v="1"/>
    <x v="8"/>
    <s v="Jumbo Drum"/>
    <d v="2009-12-13T00:00:00"/>
  </r>
  <r>
    <n v="25445"/>
    <x v="693"/>
    <x v="4"/>
    <s v="Low"/>
    <n v="48"/>
    <n v="30.083333333333332"/>
    <n v="1444"/>
    <n v="2.99"/>
    <n v="1446.99"/>
    <n v="3.5455000000000001"/>
    <n v="51.197020000000002"/>
    <s v="Regular Air"/>
    <x v="3"/>
    <s v="Small Business"/>
    <x v="2"/>
    <x v="6"/>
    <s v="Small Box"/>
    <d v="2009-05-27T00:00:00"/>
  </r>
  <r>
    <n v="52737"/>
    <x v="247"/>
    <x v="6"/>
    <s v="Not Specified"/>
    <n v="14"/>
    <n v="8.9671428571428571"/>
    <n v="125.54"/>
    <n v="6.16"/>
    <n v="131.70000000000002"/>
    <n v="3.5455000000000001"/>
    <n v="4.4510206999999999"/>
    <s v="Express Air"/>
    <x v="0"/>
    <s v="Home Office"/>
    <x v="2"/>
    <x v="6"/>
    <s v="Small Box"/>
    <d v="2010-11-09T00:00:00"/>
  </r>
  <r>
    <n v="3622"/>
    <x v="920"/>
    <x v="6"/>
    <s v="Low"/>
    <n v="16"/>
    <n v="4.7874999999999996"/>
    <n v="76.599999999999994"/>
    <n v="5.41"/>
    <n v="82.009999999999991"/>
    <n v="3.5455000000000001"/>
    <n v="2.7158529999999996"/>
    <s v="Regular Air"/>
    <x v="8"/>
    <s v="Consumer"/>
    <x v="2"/>
    <x v="6"/>
    <s v="Small Box"/>
    <d v="2011-12-01T00:00:00"/>
  </r>
  <r>
    <n v="40480"/>
    <x v="873"/>
    <x v="2"/>
    <s v="Critical"/>
    <n v="50"/>
    <n v="25.400600000000001"/>
    <n v="1270.03"/>
    <n v="6.93"/>
    <n v="1276.96"/>
    <n v="4.7610000000000001"/>
    <n v="60.466128300000001"/>
    <s v="Regular Air"/>
    <x v="7"/>
    <s v="Home Office"/>
    <x v="0"/>
    <x v="0"/>
    <s v="Small Box"/>
    <d v="2011-12-09T00:00:00"/>
  </r>
  <r>
    <n v="44000"/>
    <x v="322"/>
    <x v="7"/>
    <s v="Not Specified"/>
    <n v="15"/>
    <n v="33.520000000000003"/>
    <n v="502.8"/>
    <n v="19.510000000000002"/>
    <n v="522.31000000000006"/>
    <n v="3.5455000000000001"/>
    <n v="17.826774"/>
    <s v="Regular Air"/>
    <x v="12"/>
    <s v="Small Business"/>
    <x v="2"/>
    <x v="12"/>
    <s v="Small Box"/>
    <d v="2012-10-04T00:00:00"/>
  </r>
  <r>
    <n v="21760"/>
    <x v="1334"/>
    <x v="3"/>
    <s v="Not Specified"/>
    <n v="9"/>
    <n v="7.9111111111111114"/>
    <n v="71.2"/>
    <n v="5.21"/>
    <n v="76.41"/>
    <n v="4.7610000000000001"/>
    <n v="3.3898320000000002"/>
    <s v="Regular Air"/>
    <x v="3"/>
    <s v="Home Office"/>
    <x v="0"/>
    <x v="0"/>
    <s v="Small Box"/>
    <d v="2011-01-31T00:00:00"/>
  </r>
  <r>
    <n v="37667"/>
    <x v="299"/>
    <x v="2"/>
    <s v="High"/>
    <n v="31"/>
    <n v="15.237096774193549"/>
    <n v="472.35"/>
    <n v="6.46"/>
    <n v="478.81"/>
    <n v="3.5455000000000001"/>
    <n v="16.747169250000002"/>
    <s v="Regular Air"/>
    <x v="6"/>
    <s v="Consumer"/>
    <x v="2"/>
    <x v="6"/>
    <s v="Small Box"/>
    <d v="2011-12-03T00:00:00"/>
  </r>
  <r>
    <n v="20448"/>
    <x v="1039"/>
    <x v="8"/>
    <s v="Critical"/>
    <n v="23"/>
    <n v="4.557391304347826"/>
    <n v="104.82"/>
    <n v="2.5"/>
    <n v="107.32"/>
    <n v="3.5455000000000001"/>
    <n v="3.7163930999999994"/>
    <s v="Express Air"/>
    <x v="0"/>
    <s v="Corporate"/>
    <x v="2"/>
    <x v="12"/>
    <s v="Small Box"/>
    <d v="2011-08-03T00:00:00"/>
  </r>
  <r>
    <n v="55462"/>
    <x v="1097"/>
    <x v="0"/>
    <s v="Medium"/>
    <n v="31"/>
    <n v="38.210645161290323"/>
    <n v="1184.53"/>
    <n v="7.12"/>
    <n v="1191.6499999999999"/>
    <n v="5.3265000000000002"/>
    <n v="63.09399045"/>
    <s v="Regular Air"/>
    <x v="8"/>
    <s v="Home Office"/>
    <x v="1"/>
    <x v="4"/>
    <s v="Small Box"/>
    <d v="2012-03-28T00:00:00"/>
  </r>
  <r>
    <n v="30341"/>
    <x v="939"/>
    <x v="3"/>
    <s v="Low"/>
    <n v="42"/>
    <n v="148.6709523809524"/>
    <n v="6244.18"/>
    <n v="30"/>
    <n v="6274.18"/>
    <n v="4.7610000000000001"/>
    <n v="297.28540980000002"/>
    <s v="Delivery Truck"/>
    <x v="0"/>
    <s v="Home Office"/>
    <x v="0"/>
    <x v="3"/>
    <s v="Jumbo Drum"/>
    <d v="2009-01-31T00:00:00"/>
  </r>
  <r>
    <n v="19361"/>
    <x v="1181"/>
    <x v="10"/>
    <s v="Low"/>
    <n v="21"/>
    <n v="37.564285714285717"/>
    <n v="788.85"/>
    <n v="2.99"/>
    <n v="791.84"/>
    <n v="3.5455000000000001"/>
    <n v="27.96867675"/>
    <s v="Regular Air"/>
    <x v="8"/>
    <s v="Consumer"/>
    <x v="2"/>
    <x v="6"/>
    <s v="Small Box"/>
    <d v="2012-10-02T00:00:00"/>
  </r>
  <r>
    <n v="14274"/>
    <x v="692"/>
    <x v="3"/>
    <s v="Not Specified"/>
    <n v="46"/>
    <n v="30.736739130434785"/>
    <n v="1413.89"/>
    <n v="13.99"/>
    <n v="1427.88"/>
    <n v="3.5455000000000001"/>
    <n v="50.129469950000001"/>
    <s v="Express Air"/>
    <x v="6"/>
    <s v="Consumer"/>
    <x v="2"/>
    <x v="10"/>
    <s v="Medium Box"/>
    <d v="2009-01-08T00:00:00"/>
  </r>
  <r>
    <n v="44352"/>
    <x v="156"/>
    <x v="10"/>
    <s v="Not Specified"/>
    <n v="25"/>
    <n v="3.2704000000000004"/>
    <n v="81.760000000000005"/>
    <n v="1.35"/>
    <n v="83.11"/>
    <n v="3.5455000000000001"/>
    <n v="2.8988008000000001"/>
    <s v="Regular Air"/>
    <x v="4"/>
    <s v="Small Business"/>
    <x v="2"/>
    <x v="14"/>
    <s v="Wrap Bag"/>
    <d v="2009-09-17T00:00:00"/>
  </r>
  <r>
    <n v="49892"/>
    <x v="1211"/>
    <x v="9"/>
    <s v="Low"/>
    <n v="26"/>
    <n v="6.5823076923076922"/>
    <n v="171.14"/>
    <n v="49"/>
    <n v="220.14"/>
    <n v="3.5455000000000001"/>
    <n v="6.0677686999999993"/>
    <s v="Regular Air"/>
    <x v="4"/>
    <s v="Corporate"/>
    <x v="2"/>
    <x v="16"/>
    <s v="Large Box"/>
    <d v="2011-02-10T00:00:00"/>
  </r>
  <r>
    <n v="27844"/>
    <x v="323"/>
    <x v="5"/>
    <s v="Low"/>
    <n v="27"/>
    <n v="5.0318518518518527"/>
    <n v="135.86000000000001"/>
    <n v="5.49"/>
    <n v="141.35000000000002"/>
    <n v="3.5455000000000001"/>
    <n v="4.8169163000000008"/>
    <s v="Regular Air"/>
    <x v="1"/>
    <s v="Home Office"/>
    <x v="2"/>
    <x v="5"/>
    <s v="Small Box"/>
    <d v="2011-07-01T00:00:00"/>
  </r>
  <r>
    <n v="52642"/>
    <x v="206"/>
    <x v="5"/>
    <s v="Low"/>
    <n v="9"/>
    <n v="82.537777777777777"/>
    <n v="742.84"/>
    <n v="59.81"/>
    <n v="802.65000000000009"/>
    <n v="4.7610000000000001"/>
    <n v="35.366612400000001"/>
    <s v="Delivery Truck"/>
    <x v="1"/>
    <s v="Home Office"/>
    <x v="0"/>
    <x v="3"/>
    <s v="Jumbo Drum"/>
    <d v="2011-06-18T00:00:00"/>
  </r>
  <r>
    <n v="59815"/>
    <x v="1335"/>
    <x v="2"/>
    <s v="Not Specified"/>
    <n v="14"/>
    <n v="3.6828571428571428"/>
    <n v="51.56"/>
    <n v="1.93"/>
    <n v="53.49"/>
    <n v="3.5455000000000001"/>
    <n v="1.8280598000000001"/>
    <s v="Regular Air"/>
    <x v="0"/>
    <s v="Consumer"/>
    <x v="2"/>
    <x v="5"/>
    <s v="Wrap Bag"/>
    <d v="2010-12-17T00:00:00"/>
  </r>
  <r>
    <n v="13345"/>
    <x v="133"/>
    <x v="10"/>
    <s v="Not Specified"/>
    <n v="24"/>
    <n v="4.8674999999999997"/>
    <n v="116.82"/>
    <n v="2.39"/>
    <n v="119.21"/>
    <n v="5.3265000000000002"/>
    <n v="6.2224173"/>
    <s v="Regular Air"/>
    <x v="1"/>
    <s v="Corporate"/>
    <x v="1"/>
    <x v="4"/>
    <s v="Small Pack"/>
    <d v="2012-09-03T00:00:00"/>
  </r>
  <r>
    <n v="36896"/>
    <x v="941"/>
    <x v="6"/>
    <s v="Critical"/>
    <n v="21"/>
    <n v="167.06333333333333"/>
    <n v="3508.33"/>
    <n v="35"/>
    <n v="3543.33"/>
    <n v="3.5455000000000001"/>
    <n v="124.38784014999999"/>
    <s v="Regular Air"/>
    <x v="1"/>
    <s v="Corporate"/>
    <x v="2"/>
    <x v="10"/>
    <s v="Large Box"/>
    <d v="2009-11-03T00:00:00"/>
  </r>
  <r>
    <n v="17286"/>
    <x v="1310"/>
    <x v="10"/>
    <s v="High"/>
    <n v="7"/>
    <n v="258.66714285714289"/>
    <n v="1810.67"/>
    <n v="50"/>
    <n v="1860.67"/>
    <n v="4.7610000000000001"/>
    <n v="86.205998699999995"/>
    <s v="Delivery Truck"/>
    <x v="2"/>
    <s v="Small Business"/>
    <x v="0"/>
    <x v="3"/>
    <s v="Jumbo Drum"/>
    <d v="2010-09-22T00:00:00"/>
  </r>
  <r>
    <n v="20036"/>
    <x v="102"/>
    <x v="2"/>
    <s v="Not Specified"/>
    <n v="25"/>
    <n v="11.618399999999999"/>
    <n v="290.45999999999998"/>
    <n v="4.9800000000000004"/>
    <n v="295.44"/>
    <n v="3.5455000000000001"/>
    <n v="10.2982593"/>
    <s v="Regular Air"/>
    <x v="10"/>
    <s v="Corporate"/>
    <x v="2"/>
    <x v="16"/>
    <s v="Small Box"/>
    <d v="2010-12-05T00:00:00"/>
  </r>
  <r>
    <n v="28742"/>
    <x v="824"/>
    <x v="11"/>
    <s v="Low"/>
    <n v="7"/>
    <n v="310.20914285714287"/>
    <n v="2171.4639999999999"/>
    <n v="85.63"/>
    <n v="2257.0940000000001"/>
    <n v="4.7610000000000001"/>
    <n v="103.38340104000001"/>
    <s v="Delivery Truck"/>
    <x v="6"/>
    <s v="Corporate"/>
    <x v="0"/>
    <x v="9"/>
    <s v="Jumbo Box"/>
    <d v="2012-05-06T00:00:00"/>
  </r>
  <r>
    <n v="46981"/>
    <x v="1303"/>
    <x v="9"/>
    <s v="Medium"/>
    <n v="46"/>
    <n v="30.410217391304347"/>
    <n v="1398.87"/>
    <n v="2.99"/>
    <n v="1401.86"/>
    <n v="3.5455000000000001"/>
    <n v="49.596935850000001"/>
    <s v="Regular Air"/>
    <x v="6"/>
    <s v="Corporate"/>
    <x v="2"/>
    <x v="6"/>
    <s v="Small Box"/>
    <d v="2009-02-07T00:00:00"/>
  </r>
  <r>
    <n v="45506"/>
    <x v="1336"/>
    <x v="2"/>
    <s v="Low"/>
    <n v="3"/>
    <n v="149.4555"/>
    <n v="448.36649999999997"/>
    <n v="8.99"/>
    <n v="457.35649999999998"/>
    <n v="5.3265000000000002"/>
    <n v="23.8822416225"/>
    <s v="Regular Air"/>
    <x v="6"/>
    <s v="Consumer"/>
    <x v="1"/>
    <x v="1"/>
    <s v="Small Box"/>
    <d v="2011-12-31T00:00:00"/>
  </r>
  <r>
    <n v="55494"/>
    <x v="1262"/>
    <x v="5"/>
    <s v="Not Specified"/>
    <n v="4"/>
    <n v="14.455"/>
    <n v="57.82"/>
    <n v="4.8"/>
    <n v="62.62"/>
    <n v="3.5455000000000001"/>
    <n v="2.0500080999999999"/>
    <s v="Express Air"/>
    <x v="0"/>
    <s v="Small Business"/>
    <x v="2"/>
    <x v="12"/>
    <s v="Small Box"/>
    <d v="2012-06-27T00:00:00"/>
  </r>
  <r>
    <n v="53254"/>
    <x v="27"/>
    <x v="8"/>
    <s v="Medium"/>
    <n v="34"/>
    <n v="160.06299999999999"/>
    <n v="5442.1419999999998"/>
    <n v="4.99"/>
    <n v="5447.1319999999996"/>
    <n v="5.3265000000000002"/>
    <n v="289.87569363"/>
    <s v="Regular Air"/>
    <x v="1"/>
    <s v="Home Office"/>
    <x v="1"/>
    <x v="1"/>
    <s v="Small Box"/>
    <d v="2009-08-21T00:00:00"/>
  </r>
  <r>
    <n v="21989"/>
    <x v="1211"/>
    <x v="9"/>
    <s v="Low"/>
    <n v="35"/>
    <n v="108.97631428571428"/>
    <n v="3814.1709999999998"/>
    <n v="4.2"/>
    <n v="3818.3709999999996"/>
    <n v="5.3265000000000002"/>
    <n v="203.16181831499998"/>
    <s v="Regular Air"/>
    <x v="1"/>
    <s v="Home Office"/>
    <x v="1"/>
    <x v="1"/>
    <s v="Small Box"/>
    <d v="2011-02-10T00:00:00"/>
  </r>
  <r>
    <n v="27232"/>
    <x v="889"/>
    <x v="8"/>
    <s v="Not Specified"/>
    <n v="19"/>
    <n v="33.647368421052626"/>
    <n v="639.29999999999995"/>
    <n v="7.73"/>
    <n v="647.03"/>
    <n v="3.5455000000000001"/>
    <n v="22.666381499999996"/>
    <s v="Regular Air"/>
    <x v="4"/>
    <s v="Consumer"/>
    <x v="2"/>
    <x v="2"/>
    <s v="Small Box"/>
    <d v="2010-08-20T00:00:00"/>
  </r>
  <r>
    <n v="1762"/>
    <x v="883"/>
    <x v="8"/>
    <s v="Not Specified"/>
    <n v="11"/>
    <n v="6.3272727272727272"/>
    <n v="69.599999999999994"/>
    <n v="2.5"/>
    <n v="72.099999999999994"/>
    <n v="3.5455000000000001"/>
    <n v="2.4676679999999998"/>
    <s v="Regular Air"/>
    <x v="5"/>
    <s v="Home Office"/>
    <x v="2"/>
    <x v="12"/>
    <s v="Small Box"/>
    <d v="2009-08-20T00:00:00"/>
  </r>
  <r>
    <n v="20003"/>
    <x v="662"/>
    <x v="3"/>
    <s v="Medium"/>
    <n v="5"/>
    <n v="28.395100000000003"/>
    <n v="141.97550000000001"/>
    <n v="0.99"/>
    <n v="142.96550000000002"/>
    <n v="5.3265000000000002"/>
    <n v="7.562325007500001"/>
    <s v="Regular Air"/>
    <x v="4"/>
    <s v="Corporate"/>
    <x v="1"/>
    <x v="1"/>
    <s v="Small Pack"/>
    <d v="2012-02-01T00:00:00"/>
  </r>
  <r>
    <n v="37925"/>
    <x v="477"/>
    <x v="10"/>
    <s v="Medium"/>
    <n v="31"/>
    <n v="57.549935483870968"/>
    <n v="1784.048"/>
    <n v="3.99"/>
    <n v="1788.038"/>
    <n v="5.3265000000000002"/>
    <n v="95.027316720000002"/>
    <s v="Regular Air"/>
    <x v="0"/>
    <s v="Corporate"/>
    <x v="1"/>
    <x v="1"/>
    <s v="Small Box"/>
    <d v="2010-09-27T00:00:00"/>
  </r>
  <r>
    <n v="11748"/>
    <x v="243"/>
    <x v="5"/>
    <s v="Not Specified"/>
    <n v="23"/>
    <n v="152.30956521739131"/>
    <n v="3503.12"/>
    <n v="46.2"/>
    <n v="3549.3199999999997"/>
    <n v="4.7610000000000001"/>
    <n v="166.7835432"/>
    <s v="Delivery Truck"/>
    <x v="3"/>
    <s v="Corporate"/>
    <x v="0"/>
    <x v="9"/>
    <s v="Jumbo Box"/>
    <d v="2009-06-03T00:00:00"/>
  </r>
  <r>
    <n v="33479"/>
    <x v="250"/>
    <x v="10"/>
    <s v="Critical"/>
    <n v="24"/>
    <n v="6.7445833333333338"/>
    <n v="161.87"/>
    <n v="5.1100000000000003"/>
    <n v="166.98000000000002"/>
    <n v="3.5455000000000001"/>
    <n v="5.7391008499999998"/>
    <s v="Regular Air"/>
    <x v="8"/>
    <s v="Home Office"/>
    <x v="2"/>
    <x v="5"/>
    <s v="Small Box"/>
    <d v="2012-09-20T00:00:00"/>
  </r>
  <r>
    <n v="45825"/>
    <x v="341"/>
    <x v="7"/>
    <s v="Medium"/>
    <n v="43"/>
    <n v="6.3402325581395349"/>
    <n v="272.63"/>
    <n v="5.14"/>
    <n v="277.77"/>
    <n v="3.5455000000000001"/>
    <n v="9.6660966500000001"/>
    <s v="Regular Air"/>
    <x v="6"/>
    <s v="Corporate"/>
    <x v="2"/>
    <x v="5"/>
    <s v="Small Box"/>
    <d v="2012-10-07T00:00:00"/>
  </r>
  <r>
    <n v="28480"/>
    <x v="977"/>
    <x v="0"/>
    <s v="Medium"/>
    <n v="17"/>
    <n v="1.8011764705882354"/>
    <n v="30.62"/>
    <n v="0.7"/>
    <n v="31.32"/>
    <n v="3.5455000000000001"/>
    <n v="1.0856321000000002"/>
    <s v="Regular Air"/>
    <x v="0"/>
    <s v="Corporate"/>
    <x v="2"/>
    <x v="2"/>
    <s v="Wrap Bag"/>
    <d v="2009-03-16T00:00:00"/>
  </r>
  <r>
    <n v="49511"/>
    <x v="733"/>
    <x v="11"/>
    <s v="High"/>
    <n v="35"/>
    <n v="4.2939999999999996"/>
    <n v="150.29"/>
    <n v="2.5"/>
    <n v="152.79"/>
    <n v="3.5455000000000001"/>
    <n v="5.3285319500000004"/>
    <s v="Express Air"/>
    <x v="6"/>
    <s v="Home Office"/>
    <x v="2"/>
    <x v="12"/>
    <s v="Small Box"/>
    <d v="2009-04-20T00:00:00"/>
  </r>
  <r>
    <n v="52035"/>
    <x v="1337"/>
    <x v="6"/>
    <s v="High"/>
    <n v="29"/>
    <n v="719.7296551724138"/>
    <n v="20872.16"/>
    <n v="24.49"/>
    <n v="20896.650000000001"/>
    <n v="5.3265000000000002"/>
    <n v="1111.7556024"/>
    <s v="Regular Air"/>
    <x v="0"/>
    <s v="Corporate"/>
    <x v="1"/>
    <x v="8"/>
    <s v="Large Box"/>
    <d v="2009-11-30T00:00:00"/>
  </r>
  <r>
    <n v="43815"/>
    <x v="187"/>
    <x v="5"/>
    <s v="Not Specified"/>
    <n v="45"/>
    <n v="79.506888888888881"/>
    <n v="3577.81"/>
    <n v="35"/>
    <n v="3612.81"/>
    <n v="3.5455000000000001"/>
    <n v="126.85125355"/>
    <s v="Regular Air"/>
    <x v="0"/>
    <s v="Home Office"/>
    <x v="2"/>
    <x v="10"/>
    <s v="Large Box"/>
    <d v="2012-06-14T00:00:00"/>
  </r>
  <r>
    <n v="16772"/>
    <x v="1192"/>
    <x v="2"/>
    <s v="High"/>
    <n v="38"/>
    <n v="2.5186842105263154"/>
    <n v="95.71"/>
    <n v="0.5"/>
    <n v="96.21"/>
    <n v="3.5455000000000001"/>
    <n v="3.3933980500000001"/>
    <s v="Regular Air"/>
    <x v="5"/>
    <s v="Home Office"/>
    <x v="2"/>
    <x v="13"/>
    <s v="Small Box"/>
    <d v="2012-12-28T00:00:00"/>
  </r>
  <r>
    <n v="34530"/>
    <x v="276"/>
    <x v="8"/>
    <s v="Low"/>
    <n v="7"/>
    <n v="156.06"/>
    <n v="1092.42"/>
    <n v="16.010000000000002"/>
    <n v="1108.43"/>
    <n v="4.7610000000000001"/>
    <n v="52.010116199999999"/>
    <s v="Delivery Truck"/>
    <x v="1"/>
    <s v="Consumer"/>
    <x v="0"/>
    <x v="9"/>
    <s v="Jumbo Box"/>
    <d v="2010-09-04T00:00:00"/>
  </r>
  <r>
    <n v="26336"/>
    <x v="208"/>
    <x v="4"/>
    <s v="High"/>
    <n v="39"/>
    <n v="38.892820512820514"/>
    <n v="1516.82"/>
    <n v="6.5"/>
    <n v="1523.32"/>
    <n v="5.3265000000000002"/>
    <n v="80.793417300000002"/>
    <s v="Regular Air"/>
    <x v="3"/>
    <s v="Home Office"/>
    <x v="1"/>
    <x v="4"/>
    <s v="Small Box"/>
    <d v="2012-05-28T00:00:00"/>
  </r>
  <r>
    <n v="15651"/>
    <x v="322"/>
    <x v="7"/>
    <s v="Critical"/>
    <n v="14"/>
    <n v="81.739285714285714"/>
    <n v="1144.3499999999999"/>
    <n v="35"/>
    <n v="1179.3499999999999"/>
    <n v="3.5455000000000001"/>
    <n v="40.572929249999994"/>
    <s v="Regular Air"/>
    <x v="10"/>
    <s v="Small Business"/>
    <x v="2"/>
    <x v="10"/>
    <s v="Large Box"/>
    <d v="2012-10-06T00:00:00"/>
  </r>
  <r>
    <n v="6850"/>
    <x v="1000"/>
    <x v="9"/>
    <s v="High"/>
    <n v="41"/>
    <n v="50.939024390243901"/>
    <n v="2088.5"/>
    <n v="10.17"/>
    <n v="2098.67"/>
    <n v="5.3265000000000002"/>
    <n v="111.24395250000002"/>
    <s v="Regular Air"/>
    <x v="5"/>
    <s v="Corporate"/>
    <x v="1"/>
    <x v="11"/>
    <s v="Medium Box"/>
    <d v="2010-02-12T00:00:00"/>
  </r>
  <r>
    <n v="58595"/>
    <x v="1322"/>
    <x v="8"/>
    <s v="High"/>
    <n v="41"/>
    <n v="19.810000000000002"/>
    <n v="812.21"/>
    <n v="14.39"/>
    <n v="826.6"/>
    <n v="4.7610000000000001"/>
    <n v="38.669318100000005"/>
    <s v="Express Air"/>
    <x v="6"/>
    <s v="Home Office"/>
    <x v="0"/>
    <x v="0"/>
    <s v="Small Box"/>
    <d v="2010-08-30T00:00:00"/>
  </r>
  <r>
    <n v="52896"/>
    <x v="768"/>
    <x v="7"/>
    <s v="High"/>
    <n v="9"/>
    <n v="5.362222222222222"/>
    <n v="48.26"/>
    <n v="2.04"/>
    <n v="50.3"/>
    <n v="3.5455000000000001"/>
    <n v="1.7110582999999999"/>
    <s v="Express Air"/>
    <x v="1"/>
    <s v="Home Office"/>
    <x v="2"/>
    <x v="5"/>
    <s v="Wrap Bag"/>
    <d v="2010-10-24T00:00:00"/>
  </r>
  <r>
    <n v="37063"/>
    <x v="416"/>
    <x v="2"/>
    <s v="Not Specified"/>
    <n v="50"/>
    <n v="18.38"/>
    <n v="919"/>
    <n v="8.99"/>
    <n v="927.99"/>
    <n v="4.7610000000000001"/>
    <n v="43.753590000000003"/>
    <s v="Regular Air"/>
    <x v="0"/>
    <s v="Home Office"/>
    <x v="0"/>
    <x v="0"/>
    <s v="Small Pack"/>
    <d v="2012-12-10T00:00:00"/>
  </r>
  <r>
    <n v="8642"/>
    <x v="779"/>
    <x v="3"/>
    <s v="High"/>
    <n v="26"/>
    <n v="5.8096153846153848"/>
    <n v="151.05000000000001"/>
    <n v="5.59"/>
    <n v="156.64000000000001"/>
    <n v="3.5455000000000001"/>
    <n v="5.3554777500000004"/>
    <s v="Regular Air"/>
    <x v="6"/>
    <s v="Corporate"/>
    <x v="2"/>
    <x v="6"/>
    <s v="Small Box"/>
    <d v="2010-01-17T00:00:00"/>
  </r>
  <r>
    <n v="5347"/>
    <x v="1208"/>
    <x v="9"/>
    <s v="Medium"/>
    <n v="39"/>
    <n v="7.0776666666666666"/>
    <n v="276.029"/>
    <n v="5.03"/>
    <n v="281.05899999999997"/>
    <n v="5.3265000000000002"/>
    <n v="14.702684685000001"/>
    <s v="Regular Air"/>
    <x v="5"/>
    <s v="Corporate"/>
    <x v="1"/>
    <x v="1"/>
    <s v="Medium Box"/>
    <d v="2011-02-24T00:00:00"/>
  </r>
  <r>
    <n v="11719"/>
    <x v="1080"/>
    <x v="9"/>
    <s v="Not Specified"/>
    <n v="3"/>
    <n v="522.26666666666665"/>
    <n v="1566.8"/>
    <n v="69.3"/>
    <n v="1636.1"/>
    <n v="5.3265000000000002"/>
    <n v="83.455601999999999"/>
    <s v="Delivery Truck"/>
    <x v="8"/>
    <s v="Home Office"/>
    <x v="1"/>
    <x v="11"/>
    <s v="Jumbo Drum"/>
    <d v="2011-02-06T00:00:00"/>
  </r>
  <r>
    <n v="57509"/>
    <x v="1338"/>
    <x v="9"/>
    <s v="Low"/>
    <n v="39"/>
    <n v="5.112564102564102"/>
    <n v="199.39"/>
    <n v="0.5"/>
    <n v="199.89"/>
    <n v="3.5455000000000001"/>
    <n v="7.0693724499999995"/>
    <s v="Express Air"/>
    <x v="2"/>
    <s v="Home Office"/>
    <x v="2"/>
    <x v="13"/>
    <s v="Small Box"/>
    <d v="2009-02-21T00:00:00"/>
  </r>
  <r>
    <n v="10852"/>
    <x v="789"/>
    <x v="7"/>
    <s v="High"/>
    <n v="40"/>
    <n v="311.262"/>
    <n v="12450.48"/>
    <n v="54.92"/>
    <n v="12505.4"/>
    <n v="4.7610000000000001"/>
    <n v="592.76735280000003"/>
    <s v="Delivery Truck"/>
    <x v="7"/>
    <s v="Home Office"/>
    <x v="0"/>
    <x v="15"/>
    <s v="Jumbo Box"/>
    <d v="2010-10-27T00:00:00"/>
  </r>
  <r>
    <n v="30083"/>
    <x v="1306"/>
    <x v="3"/>
    <s v="Not Specified"/>
    <n v="23"/>
    <n v="14.099130434782607"/>
    <n v="324.27999999999997"/>
    <n v="3.5"/>
    <n v="327.78"/>
    <n v="3.5455000000000001"/>
    <n v="11.497347399999999"/>
    <s v="Regular Air"/>
    <x v="6"/>
    <s v="Home Office"/>
    <x v="2"/>
    <x v="16"/>
    <s v="Small Box"/>
    <d v="2009-01-09T00:00:00"/>
  </r>
  <r>
    <n v="9923"/>
    <x v="469"/>
    <x v="7"/>
    <s v="High"/>
    <n v="14"/>
    <n v="384.91428571428571"/>
    <n v="5388.8"/>
    <n v="99"/>
    <n v="5487.8"/>
    <n v="3.5455000000000001"/>
    <n v="191.05990400000002"/>
    <s v="Delivery Truck"/>
    <x v="9"/>
    <s v="Corporate"/>
    <x v="2"/>
    <x v="10"/>
    <s v="Jumbo Drum"/>
    <d v="2009-10-06T00:00:00"/>
  </r>
  <r>
    <n v="4705"/>
    <x v="376"/>
    <x v="0"/>
    <s v="Not Specified"/>
    <n v="16"/>
    <n v="7.7406249999999996"/>
    <n v="123.85"/>
    <n v="6.5"/>
    <n v="130.35"/>
    <n v="3.5455000000000001"/>
    <n v="4.3911017499999998"/>
    <s v="Regular Air"/>
    <x v="5"/>
    <s v="Corporate"/>
    <x v="2"/>
    <x v="10"/>
    <s v="Medium Box"/>
    <d v="2012-03-23T00:00:00"/>
  </r>
  <r>
    <n v="49830"/>
    <x v="758"/>
    <x v="1"/>
    <s v="Critical"/>
    <n v="16"/>
    <n v="32.478124999999999"/>
    <n v="519.65"/>
    <n v="8.99"/>
    <n v="528.64"/>
    <n v="3.5455000000000001"/>
    <n v="18.424190750000001"/>
    <s v="Express Air"/>
    <x v="10"/>
    <s v="Small Business"/>
    <x v="2"/>
    <x v="2"/>
    <s v="Small Pack"/>
    <d v="2009-07-11T00:00:00"/>
  </r>
  <r>
    <n v="27111"/>
    <x v="1283"/>
    <x v="0"/>
    <s v="High"/>
    <n v="11"/>
    <n v="96.74818181818182"/>
    <n v="1064.23"/>
    <n v="19.989999999999998"/>
    <n v="1084.22"/>
    <n v="5.3265000000000002"/>
    <n v="56.686210950000003"/>
    <s v="Regular Air"/>
    <x v="2"/>
    <s v="Home Office"/>
    <x v="1"/>
    <x v="4"/>
    <s v="Small Box"/>
    <d v="2009-03-14T00:00:00"/>
  </r>
  <r>
    <n v="58789"/>
    <x v="410"/>
    <x v="8"/>
    <s v="Low"/>
    <n v="26"/>
    <n v="7.5196153846153839"/>
    <n v="195.51"/>
    <n v="7.72"/>
    <n v="203.23"/>
    <n v="3.5455000000000001"/>
    <n v="6.9318070499999997"/>
    <s v="Regular Air"/>
    <x v="1"/>
    <s v="Small Business"/>
    <x v="2"/>
    <x v="6"/>
    <s v="Small Box"/>
    <d v="2010-08-09T00:00:00"/>
  </r>
  <r>
    <n v="19905"/>
    <x v="269"/>
    <x v="8"/>
    <s v="Critical"/>
    <n v="25"/>
    <n v="548.05399999999997"/>
    <n v="13701.35"/>
    <n v="64.59"/>
    <n v="13765.94"/>
    <n v="4.7610000000000001"/>
    <n v="652.32127350000007"/>
    <s v="Delivery Truck"/>
    <x v="9"/>
    <s v="Home Office"/>
    <x v="0"/>
    <x v="9"/>
    <s v="Jumbo Box"/>
    <d v="2012-08-14T00:00:00"/>
  </r>
  <r>
    <n v="56293"/>
    <x v="817"/>
    <x v="3"/>
    <s v="Not Specified"/>
    <n v="44"/>
    <n v="16.196363636363635"/>
    <n v="712.64"/>
    <n v="6.25"/>
    <n v="718.89"/>
    <n v="3.5455000000000001"/>
    <n v="25.266651200000002"/>
    <s v="Regular Air"/>
    <x v="0"/>
    <s v="Home Office"/>
    <x v="2"/>
    <x v="10"/>
    <s v="Small Box"/>
    <d v="2010-01-06T00:00:00"/>
  </r>
  <r>
    <n v="12868"/>
    <x v="0"/>
    <x v="0"/>
    <s v="Critical"/>
    <n v="31"/>
    <n v="1.7203225806451612"/>
    <n v="53.33"/>
    <n v="0.7"/>
    <n v="54.03"/>
    <n v="3.5455000000000001"/>
    <n v="1.8908151499999999"/>
    <s v="Regular Air"/>
    <x v="4"/>
    <s v="Consumer"/>
    <x v="2"/>
    <x v="2"/>
    <s v="Wrap Bag"/>
    <d v="2011-03-02T00:00:00"/>
  </r>
  <r>
    <n v="47584"/>
    <x v="452"/>
    <x v="1"/>
    <s v="Critical"/>
    <n v="4"/>
    <n v="5.0475000000000003"/>
    <n v="20.190000000000001"/>
    <n v="0.5"/>
    <n v="20.69"/>
    <n v="3.5455000000000001"/>
    <n v="0.71583645000000007"/>
    <s v="Regular Air"/>
    <x v="0"/>
    <s v="Home Office"/>
    <x v="2"/>
    <x v="13"/>
    <s v="Small Box"/>
    <d v="2010-07-29T00:00:00"/>
  </r>
  <r>
    <n v="29058"/>
    <x v="919"/>
    <x v="3"/>
    <s v="High"/>
    <n v="43"/>
    <n v="6.688604651162791"/>
    <n v="287.61"/>
    <n v="6.35"/>
    <n v="293.96000000000004"/>
    <n v="3.5455000000000001"/>
    <n v="10.19721255"/>
    <s v="Regular Air"/>
    <x v="8"/>
    <s v="Consumer"/>
    <x v="2"/>
    <x v="5"/>
    <s v="Small Box"/>
    <d v="2010-01-05T00:00:00"/>
  </r>
  <r>
    <n v="40611"/>
    <x v="287"/>
    <x v="0"/>
    <s v="Not Specified"/>
    <n v="43"/>
    <n v="32.732906976744189"/>
    <n v="1407.5150000000001"/>
    <n v="3.3"/>
    <n v="1410.8150000000001"/>
    <n v="5.3265000000000002"/>
    <n v="74.971286474999999"/>
    <s v="Regular Air"/>
    <x v="6"/>
    <s v="Home Office"/>
    <x v="1"/>
    <x v="1"/>
    <s v="Small Pack"/>
    <d v="2012-03-30T00:00:00"/>
  </r>
  <r>
    <n v="15621"/>
    <x v="319"/>
    <x v="10"/>
    <s v="Critical"/>
    <n v="39"/>
    <n v="28.350256410256414"/>
    <n v="1105.6600000000001"/>
    <n v="13.99"/>
    <n v="1119.6500000000001"/>
    <n v="3.5455000000000001"/>
    <n v="39.201175300000003"/>
    <s v="Regular Air"/>
    <x v="0"/>
    <s v="Consumer"/>
    <x v="2"/>
    <x v="10"/>
    <s v="Medium Box"/>
    <d v="2011-09-24T00:00:00"/>
  </r>
  <r>
    <n v="45991"/>
    <x v="471"/>
    <x v="9"/>
    <s v="Low"/>
    <n v="1"/>
    <n v="131.27000000000001"/>
    <n v="131.27000000000001"/>
    <n v="35.840000000000003"/>
    <n v="167.11"/>
    <n v="4.7610000000000001"/>
    <n v="6.2497647000000009"/>
    <s v="Delivery Truck"/>
    <x v="1"/>
    <s v="Consumer"/>
    <x v="0"/>
    <x v="15"/>
    <s v="Jumbo Box"/>
    <d v="2011-02-16T00:00:00"/>
  </r>
  <r>
    <n v="35201"/>
    <x v="890"/>
    <x v="5"/>
    <s v="Low"/>
    <n v="18"/>
    <n v="11.746666666666666"/>
    <n v="211.44"/>
    <n v="6.5"/>
    <n v="217.94"/>
    <n v="5.3265000000000002"/>
    <n v="11.262351599999999"/>
    <s v="Regular Air"/>
    <x v="4"/>
    <s v="Home Office"/>
    <x v="1"/>
    <x v="4"/>
    <s v="Small Box"/>
    <d v="2010-06-11T00:00:00"/>
  </r>
  <r>
    <n v="11650"/>
    <x v="306"/>
    <x v="10"/>
    <s v="Not Specified"/>
    <n v="30"/>
    <n v="8.1163333333333334"/>
    <n v="243.49"/>
    <n v="2.38"/>
    <n v="245.87"/>
    <n v="5.3265000000000002"/>
    <n v="12.96949485"/>
    <s v="Regular Air"/>
    <x v="4"/>
    <s v="Home Office"/>
    <x v="1"/>
    <x v="4"/>
    <s v="Small Pack"/>
    <d v="2012-09-25T00:00:00"/>
  </r>
  <r>
    <n v="24384"/>
    <x v="485"/>
    <x v="0"/>
    <s v="Medium"/>
    <n v="21"/>
    <n v="189.58238095238096"/>
    <n v="3981.23"/>
    <n v="19.989999999999998"/>
    <n v="4001.22"/>
    <n v="3.5455000000000001"/>
    <n v="141.15450964999999"/>
    <s v="Regular Air"/>
    <x v="8"/>
    <s v="Consumer"/>
    <x v="2"/>
    <x v="10"/>
    <s v="Small Box"/>
    <d v="2011-03-28T00:00:00"/>
  </r>
  <r>
    <n v="12199"/>
    <x v="1063"/>
    <x v="2"/>
    <s v="Low"/>
    <n v="50"/>
    <n v="165.7902"/>
    <n v="8289.51"/>
    <n v="7.07"/>
    <n v="8296.58"/>
    <n v="3.5455000000000001"/>
    <n v="293.90457705"/>
    <s v="Regular Air"/>
    <x v="0"/>
    <s v="Corporate"/>
    <x v="2"/>
    <x v="10"/>
    <s v="Small Box"/>
    <d v="2011-12-18T00:00:00"/>
  </r>
  <r>
    <n v="22208"/>
    <x v="253"/>
    <x v="7"/>
    <s v="High"/>
    <n v="50"/>
    <n v="105.42091000000001"/>
    <n v="5271.0455000000002"/>
    <n v="7.69"/>
    <n v="5278.7354999999998"/>
    <n v="5.3265000000000002"/>
    <n v="280.76223855750004"/>
    <s v="Regular Air"/>
    <x v="1"/>
    <s v="Home Office"/>
    <x v="1"/>
    <x v="1"/>
    <s v="Small Box"/>
    <d v="2009-10-15T00:00:00"/>
  </r>
  <r>
    <n v="43781"/>
    <x v="955"/>
    <x v="9"/>
    <s v="Not Specified"/>
    <n v="45"/>
    <n v="11.047555555555554"/>
    <n v="497.14"/>
    <n v="1.39"/>
    <n v="498.53"/>
    <n v="3.5455000000000001"/>
    <n v="17.6260987"/>
    <s v="Regular Air"/>
    <x v="2"/>
    <s v="Small Business"/>
    <x v="2"/>
    <x v="12"/>
    <s v="Small Box"/>
    <d v="2010-02-02T00:00:00"/>
  </r>
  <r>
    <n v="44678"/>
    <x v="231"/>
    <x v="7"/>
    <s v="Low"/>
    <n v="36"/>
    <n v="32.017500000000005"/>
    <n v="1152.6300000000001"/>
    <n v="7.09"/>
    <n v="1159.72"/>
    <n v="4.7610000000000001"/>
    <n v="54.876714300000003"/>
    <s v="Regular Air"/>
    <x v="6"/>
    <s v="Small Business"/>
    <x v="0"/>
    <x v="0"/>
    <s v="Small Box"/>
    <d v="2012-10-13T00:00:00"/>
  </r>
  <r>
    <n v="32386"/>
    <x v="587"/>
    <x v="11"/>
    <s v="Critical"/>
    <n v="1"/>
    <n v="1996.16"/>
    <n v="1996.16"/>
    <n v="13.99"/>
    <n v="2010.15"/>
    <n v="5.3265000000000002"/>
    <n v="106.32546240000002"/>
    <s v="Regular Air"/>
    <x v="5"/>
    <s v="Home Office"/>
    <x v="1"/>
    <x v="11"/>
    <s v="Medium Box"/>
    <d v="2012-04-20T00:00:00"/>
  </r>
  <r>
    <n v="24455"/>
    <x v="574"/>
    <x v="2"/>
    <s v="Not Specified"/>
    <n v="8"/>
    <n v="21.138750000000002"/>
    <n v="169.11"/>
    <n v="1.99"/>
    <n v="171.10000000000002"/>
    <n v="5.3265000000000002"/>
    <n v="9.0076441500000008"/>
    <s v="Regular Air"/>
    <x v="1"/>
    <s v="Home Office"/>
    <x v="1"/>
    <x v="4"/>
    <s v="Small Pack"/>
    <d v="2009-12-08T00:00:00"/>
  </r>
  <r>
    <n v="53382"/>
    <x v="739"/>
    <x v="2"/>
    <s v="Not Specified"/>
    <n v="15"/>
    <n v="317.33466666666669"/>
    <n v="4760.0200000000004"/>
    <n v="64.73"/>
    <n v="4824.75"/>
    <n v="4.7610000000000001"/>
    <n v="226.62455220000004"/>
    <s v="Delivery Truck"/>
    <x v="1"/>
    <s v="Corporate"/>
    <x v="0"/>
    <x v="3"/>
    <s v="Jumbo Drum"/>
    <d v="2009-12-28T00:00:00"/>
  </r>
  <r>
    <n v="28583"/>
    <x v="1298"/>
    <x v="6"/>
    <s v="Critical"/>
    <n v="25"/>
    <n v="232.46880000000002"/>
    <n v="5811.72"/>
    <n v="15.01"/>
    <n v="5826.7300000000005"/>
    <n v="3.5455000000000001"/>
    <n v="206.05453260000002"/>
    <s v="Regular Air"/>
    <x v="10"/>
    <s v="Small Business"/>
    <x v="2"/>
    <x v="6"/>
    <s v="Small Box"/>
    <d v="2009-11-13T00:00:00"/>
  </r>
  <r>
    <n v="37253"/>
    <x v="51"/>
    <x v="10"/>
    <s v="High"/>
    <n v="46"/>
    <n v="25.746086956521737"/>
    <n v="1184.32"/>
    <n v="5.89"/>
    <n v="1190.21"/>
    <n v="5.3265000000000002"/>
    <n v="63.082804800000005"/>
    <s v="Regular Air"/>
    <x v="2"/>
    <s v="Small Business"/>
    <x v="1"/>
    <x v="4"/>
    <s v="Small Box"/>
    <d v="2012-09-01T00:00:00"/>
  </r>
  <r>
    <n v="12259"/>
    <x v="1252"/>
    <x v="9"/>
    <s v="High"/>
    <n v="45"/>
    <n v="111.282"/>
    <n v="5007.6899999999996"/>
    <n v="51.42"/>
    <n v="5059.1099999999997"/>
    <n v="4.7610000000000001"/>
    <n v="238.41612089999998"/>
    <s v="Delivery Truck"/>
    <x v="10"/>
    <s v="Consumer"/>
    <x v="0"/>
    <x v="15"/>
    <s v="Jumbo Box"/>
    <d v="2010-02-16T00:00:00"/>
  </r>
  <r>
    <n v="9955"/>
    <x v="58"/>
    <x v="10"/>
    <s v="Critical"/>
    <n v="37"/>
    <n v="78.703108108108111"/>
    <n v="2912.0149999999999"/>
    <n v="4.9000000000000004"/>
    <n v="2916.915"/>
    <n v="5.3265000000000002"/>
    <n v="155.108478975"/>
    <s v="Regular Air"/>
    <x v="5"/>
    <s v="Corporate"/>
    <x v="1"/>
    <x v="1"/>
    <s v="Small Box"/>
    <d v="2011-09-06T00:00:00"/>
  </r>
  <r>
    <n v="2370"/>
    <x v="79"/>
    <x v="3"/>
    <s v="Critical"/>
    <n v="6"/>
    <n v="113.26666666666667"/>
    <n v="679.6"/>
    <n v="13.99"/>
    <n v="693.59"/>
    <n v="4.7610000000000001"/>
    <n v="32.355756"/>
    <s v="Regular Air"/>
    <x v="4"/>
    <s v="Consumer"/>
    <x v="0"/>
    <x v="0"/>
    <s v="Medium Box"/>
    <d v="2009-01-18T00:00:00"/>
  </r>
  <r>
    <n v="19841"/>
    <x v="97"/>
    <x v="2"/>
    <s v="Low"/>
    <n v="43"/>
    <n v="109.01566279069768"/>
    <n v="4687.6734999999999"/>
    <n v="8.08"/>
    <n v="4695.7534999999998"/>
    <n v="5.3265000000000002"/>
    <n v="249.68892897750001"/>
    <s v="Express Air"/>
    <x v="6"/>
    <s v="Corporate"/>
    <x v="1"/>
    <x v="1"/>
    <s v="Small Box"/>
    <d v="2011-01-14T00:00:00"/>
  </r>
  <r>
    <n v="58339"/>
    <x v="1006"/>
    <x v="5"/>
    <s v="High"/>
    <n v="9"/>
    <n v="178.76333333333332"/>
    <n v="1608.87"/>
    <n v="0.99"/>
    <n v="1609.86"/>
    <n v="3.5455000000000001"/>
    <n v="57.042485849999991"/>
    <s v="Regular Air"/>
    <x v="6"/>
    <s v="Corporate"/>
    <x v="2"/>
    <x v="16"/>
    <s v="Small Box"/>
    <d v="2009-06-13T00:00:00"/>
  </r>
  <r>
    <n v="28035"/>
    <x v="224"/>
    <x v="4"/>
    <s v="Not Specified"/>
    <n v="19"/>
    <n v="19.800526315789472"/>
    <n v="376.21"/>
    <n v="5.23"/>
    <n v="381.44"/>
    <n v="3.5455000000000001"/>
    <n v="13.33852555"/>
    <s v="Regular Air"/>
    <x v="2"/>
    <s v="Home Office"/>
    <x v="2"/>
    <x v="6"/>
    <s v="Small Box"/>
    <d v="2011-05-10T00:00:00"/>
  </r>
  <r>
    <n v="40007"/>
    <x v="504"/>
    <x v="8"/>
    <s v="Not Specified"/>
    <n v="45"/>
    <n v="4.1948888888888893"/>
    <n v="188.77"/>
    <n v="1.17"/>
    <n v="189.94"/>
    <n v="3.5455000000000001"/>
    <n v="6.69284035"/>
    <s v="Regular Air"/>
    <x v="5"/>
    <s v="Home Office"/>
    <x v="2"/>
    <x v="2"/>
    <s v="Wrap Bag"/>
    <d v="2012-09-01T00:00:00"/>
  </r>
  <r>
    <n v="38048"/>
    <x v="575"/>
    <x v="3"/>
    <s v="High"/>
    <n v="47"/>
    <n v="5.9363829787234037"/>
    <n v="279.01"/>
    <n v="5.92"/>
    <n v="284.93"/>
    <n v="4.7610000000000001"/>
    <n v="13.2836661"/>
    <s v="Regular Air"/>
    <x v="4"/>
    <s v="Corporate"/>
    <x v="0"/>
    <x v="0"/>
    <s v="Medium Box"/>
    <d v="2010-01-25T00:00:00"/>
  </r>
  <r>
    <n v="48544"/>
    <x v="1321"/>
    <x v="4"/>
    <s v="High"/>
    <n v="44"/>
    <n v="18.899556818181818"/>
    <n v="831.58050000000003"/>
    <n v="0.99"/>
    <n v="832.57050000000004"/>
    <n v="5.3265000000000002"/>
    <n v="44.294135332499998"/>
    <s v="Regular Air"/>
    <x v="6"/>
    <s v="Small Business"/>
    <x v="1"/>
    <x v="1"/>
    <s v="Wrap Bag"/>
    <d v="2011-05-18T00:00:00"/>
  </r>
  <r>
    <n v="47040"/>
    <x v="439"/>
    <x v="8"/>
    <s v="High"/>
    <n v="38"/>
    <n v="12.841578947368422"/>
    <n v="487.98"/>
    <n v="7.17"/>
    <n v="495.15000000000003"/>
    <n v="3.5455000000000001"/>
    <n v="17.3013309"/>
    <s v="Regular Air"/>
    <x v="6"/>
    <s v="Consumer"/>
    <x v="2"/>
    <x v="6"/>
    <s v="Small Box"/>
    <d v="2010-08-17T00:00:00"/>
  </r>
  <r>
    <n v="50465"/>
    <x v="1273"/>
    <x v="0"/>
    <s v="Medium"/>
    <n v="29"/>
    <n v="46.106206896551718"/>
    <n v="1337.08"/>
    <n v="35"/>
    <n v="1372.08"/>
    <n v="3.5455000000000001"/>
    <n v="47.406171400000005"/>
    <s v="Regular Air"/>
    <x v="8"/>
    <s v="Small Business"/>
    <x v="2"/>
    <x v="10"/>
    <s v="Large Box"/>
    <d v="2011-03-13T00:00:00"/>
  </r>
  <r>
    <n v="5317"/>
    <x v="1339"/>
    <x v="10"/>
    <s v="Low"/>
    <n v="38"/>
    <n v="5.5939473684210528"/>
    <n v="212.57"/>
    <n v="2.99"/>
    <n v="215.56"/>
    <n v="3.5455000000000001"/>
    <n v="7.5366693499999995"/>
    <s v="Express Air"/>
    <x v="0"/>
    <s v="Small Business"/>
    <x v="2"/>
    <x v="6"/>
    <s v="Small Box"/>
    <d v="2009-09-15T00:00:00"/>
  </r>
  <r>
    <n v="11168"/>
    <x v="1340"/>
    <x v="7"/>
    <s v="Critical"/>
    <n v="35"/>
    <n v="5.2245714285714291"/>
    <n v="182.86"/>
    <n v="5.72"/>
    <n v="188.58"/>
    <n v="4.7610000000000001"/>
    <n v="8.7059646000000015"/>
    <s v="Regular Air"/>
    <x v="5"/>
    <s v="Home Office"/>
    <x v="0"/>
    <x v="0"/>
    <s v="Small Pack"/>
    <d v="2012-10-23T00:00:00"/>
  </r>
  <r>
    <n v="43200"/>
    <x v="1239"/>
    <x v="1"/>
    <s v="Not Specified"/>
    <n v="15"/>
    <n v="71.571133333333336"/>
    <n v="1073.567"/>
    <n v="0.99"/>
    <n v="1074.557"/>
    <n v="5.3265000000000002"/>
    <n v="57.183546255000003"/>
    <s v="Regular Air"/>
    <x v="4"/>
    <s v="Small Business"/>
    <x v="1"/>
    <x v="1"/>
    <s v="Wrap Bag"/>
    <d v="2010-08-01T00:00:00"/>
  </r>
  <r>
    <n v="49056"/>
    <x v="1093"/>
    <x v="7"/>
    <s v="High"/>
    <n v="5"/>
    <n v="49.679099999999998"/>
    <n v="248.3955"/>
    <n v="5"/>
    <n v="253.3955"/>
    <n v="5.3265000000000002"/>
    <n v="13.230786307500001"/>
    <s v="Regular Air"/>
    <x v="1"/>
    <s v="Home Office"/>
    <x v="1"/>
    <x v="1"/>
    <s v="Small Pack"/>
    <d v="2009-10-01T00:00:00"/>
  </r>
  <r>
    <n v="55171"/>
    <x v="843"/>
    <x v="7"/>
    <s v="High"/>
    <n v="29"/>
    <n v="19.858275862068965"/>
    <n v="575.89"/>
    <n v="4"/>
    <n v="579.89"/>
    <n v="5.3265000000000002"/>
    <n v="30.674780850000001"/>
    <s v="Regular Air"/>
    <x v="6"/>
    <s v="Home Office"/>
    <x v="1"/>
    <x v="4"/>
    <s v="Small Box"/>
    <d v="2012-10-27T00:00:00"/>
  </r>
  <r>
    <n v="23426"/>
    <x v="1341"/>
    <x v="9"/>
    <s v="Critical"/>
    <n v="45"/>
    <n v="22.439999999999998"/>
    <n v="1009.8"/>
    <n v="1.99"/>
    <n v="1011.79"/>
    <n v="5.3265000000000002"/>
    <n v="53.786997"/>
    <s v="Regular Air"/>
    <x v="1"/>
    <s v="Consumer"/>
    <x v="1"/>
    <x v="4"/>
    <s v="Small Pack"/>
    <d v="2011-02-18T00:00:00"/>
  </r>
  <r>
    <n v="50464"/>
    <x v="1085"/>
    <x v="10"/>
    <s v="Critical"/>
    <n v="7"/>
    <n v="15.134285714285713"/>
    <n v="105.94"/>
    <n v="7.17"/>
    <n v="113.11"/>
    <n v="3.5455000000000001"/>
    <n v="3.7561027"/>
    <s v="Regular Air"/>
    <x v="8"/>
    <s v="Corporate"/>
    <x v="2"/>
    <x v="6"/>
    <s v="Small Box"/>
    <d v="2011-09-30T00:00:00"/>
  </r>
  <r>
    <n v="43367"/>
    <x v="424"/>
    <x v="0"/>
    <s v="Critical"/>
    <n v="16"/>
    <n v="8.7106250000000003"/>
    <n v="139.37"/>
    <n v="2.64"/>
    <n v="142.01"/>
    <n v="3.5455000000000001"/>
    <n v="4.9413633500000005"/>
    <s v="Express Air"/>
    <x v="1"/>
    <s v="Small Business"/>
    <x v="2"/>
    <x v="7"/>
    <s v="Small Pack"/>
    <d v="2010-03-10T00:00:00"/>
  </r>
  <r>
    <n v="21703"/>
    <x v="1187"/>
    <x v="0"/>
    <s v="Not Specified"/>
    <n v="20"/>
    <n v="92.337999999999994"/>
    <n v="1846.76"/>
    <n v="39.61"/>
    <n v="1886.37"/>
    <n v="4.7610000000000001"/>
    <n v="87.924243600000011"/>
    <s v="Regular Air"/>
    <x v="10"/>
    <s v="Small Business"/>
    <x v="0"/>
    <x v="0"/>
    <s v="Medium Box"/>
    <d v="2009-03-04T00:00:00"/>
  </r>
  <r>
    <n v="22117"/>
    <x v="1200"/>
    <x v="8"/>
    <s v="Critical"/>
    <n v="16"/>
    <n v="36.344999999999999"/>
    <n v="581.52"/>
    <n v="7.5"/>
    <n v="589.02"/>
    <n v="3.5455000000000001"/>
    <n v="20.6177916"/>
    <s v="Express Air"/>
    <x v="6"/>
    <s v="Home Office"/>
    <x v="2"/>
    <x v="5"/>
    <s v="Small Box"/>
    <d v="2010-08-13T00:00:00"/>
  </r>
  <r>
    <n v="59845"/>
    <x v="37"/>
    <x v="2"/>
    <s v="Low"/>
    <n v="42"/>
    <n v="4.7642857142857142"/>
    <n v="200.1"/>
    <n v="0.7"/>
    <n v="200.79999999999998"/>
    <n v="3.5455000000000001"/>
    <n v="7.0945455000000006"/>
    <s v="Regular Air"/>
    <x v="1"/>
    <s v="Consumer"/>
    <x v="2"/>
    <x v="14"/>
    <s v="Wrap Bag"/>
    <d v="2009-12-26T00:00:00"/>
  </r>
  <r>
    <n v="4033"/>
    <x v="876"/>
    <x v="5"/>
    <s v="Low"/>
    <n v="38"/>
    <n v="507.08026315789471"/>
    <n v="19269.05"/>
    <n v="41.44"/>
    <n v="19310.489999999998"/>
    <n v="4.7610000000000001"/>
    <n v="917.39947050000001"/>
    <s v="Delivery Truck"/>
    <x v="9"/>
    <s v="Consumer"/>
    <x v="0"/>
    <x v="15"/>
    <s v="Jumbo Box"/>
    <d v="2010-06-08T00:00:00"/>
  </r>
  <r>
    <n v="30497"/>
    <x v="12"/>
    <x v="9"/>
    <s v="Critical"/>
    <n v="34"/>
    <n v="20.791470588235292"/>
    <n v="706.91"/>
    <n v="8.83"/>
    <n v="715.74"/>
    <n v="3.5455000000000001"/>
    <n v="25.063494049999999"/>
    <s v="Express Air"/>
    <x v="8"/>
    <s v="Corporate"/>
    <x v="2"/>
    <x v="6"/>
    <s v="Small Box"/>
    <d v="2011-02-08T00:00:00"/>
  </r>
  <r>
    <n v="39750"/>
    <x v="453"/>
    <x v="0"/>
    <s v="High"/>
    <n v="7"/>
    <n v="20.084285714285716"/>
    <n v="140.59"/>
    <n v="8.51"/>
    <n v="149.1"/>
    <n v="5.3265000000000002"/>
    <n v="7.4885263500000008"/>
    <s v="Regular Air"/>
    <x v="5"/>
    <s v="Corporate"/>
    <x v="1"/>
    <x v="11"/>
    <s v="Medium Box"/>
    <d v="2009-03-28T00:00:00"/>
  </r>
  <r>
    <n v="22183"/>
    <x v="927"/>
    <x v="11"/>
    <s v="Medium"/>
    <n v="30"/>
    <n v="5.9073333333333329"/>
    <n v="177.22"/>
    <n v="1"/>
    <n v="178.22"/>
    <n v="3.5455000000000001"/>
    <n v="6.2833351000000004"/>
    <s v="Regular Air"/>
    <x v="4"/>
    <s v="Corporate"/>
    <x v="2"/>
    <x v="2"/>
    <s v="Wrap Bag"/>
    <d v="2012-04-24T00:00:00"/>
  </r>
  <r>
    <n v="17953"/>
    <x v="342"/>
    <x v="8"/>
    <s v="High"/>
    <n v="17"/>
    <n v="6.2023529411764704"/>
    <n v="105.44"/>
    <n v="1.2"/>
    <n v="106.64"/>
    <n v="3.5455000000000001"/>
    <n v="3.7383751999999997"/>
    <s v="Regular Air"/>
    <x v="4"/>
    <s v="Small Business"/>
    <x v="2"/>
    <x v="2"/>
    <s v="Wrap Bag"/>
    <d v="2012-08-22T00:00:00"/>
  </r>
  <r>
    <n v="27138"/>
    <x v="1111"/>
    <x v="4"/>
    <s v="High"/>
    <n v="31"/>
    <n v="96.006774193548395"/>
    <n v="2976.21"/>
    <n v="35.840000000000003"/>
    <n v="3012.05"/>
    <n v="4.7610000000000001"/>
    <n v="141.6973581"/>
    <s v="Delivery Truck"/>
    <x v="5"/>
    <s v="Home Office"/>
    <x v="0"/>
    <x v="15"/>
    <s v="Jumbo Box"/>
    <d v="2012-06-01T00:00:00"/>
  </r>
  <r>
    <n v="54151"/>
    <x v="1028"/>
    <x v="10"/>
    <s v="Critical"/>
    <n v="35"/>
    <n v="5.8820000000000006"/>
    <n v="205.87"/>
    <n v="1.46"/>
    <n v="207.33"/>
    <n v="3.5455000000000001"/>
    <n v="7.2991208500000004"/>
    <s v="Regular Air"/>
    <x v="1"/>
    <s v="Small Business"/>
    <x v="2"/>
    <x v="5"/>
    <s v="Wrap Bag"/>
    <d v="2009-09-03T00:00:00"/>
  </r>
  <r>
    <n v="28802"/>
    <x v="1100"/>
    <x v="6"/>
    <s v="High"/>
    <n v="23"/>
    <n v="17.991304347826087"/>
    <n v="413.8"/>
    <n v="8.99"/>
    <n v="422.79"/>
    <n v="4.7610000000000001"/>
    <n v="19.701018000000001"/>
    <s v="Express Air"/>
    <x v="0"/>
    <s v="Home Office"/>
    <x v="0"/>
    <x v="0"/>
    <s v="Small Pack"/>
    <d v="2010-11-06T00:00:00"/>
  </r>
  <r>
    <n v="10886"/>
    <x v="13"/>
    <x v="8"/>
    <s v="Critical"/>
    <n v="36"/>
    <n v="1.8172222222222223"/>
    <n v="65.42"/>
    <n v="4.08"/>
    <n v="69.5"/>
    <n v="4.7610000000000001"/>
    <n v="3.1146462000000001"/>
    <s v="Regular Air"/>
    <x v="10"/>
    <s v="Corporate"/>
    <x v="0"/>
    <x v="0"/>
    <s v="Small Pack"/>
    <d v="2009-08-25T00:00:00"/>
  </r>
  <r>
    <n v="26243"/>
    <x v="1281"/>
    <x v="1"/>
    <s v="Low"/>
    <n v="42"/>
    <n v="1.6980952380952379"/>
    <n v="71.319999999999993"/>
    <n v="1"/>
    <n v="72.319999999999993"/>
    <n v="3.5455000000000001"/>
    <n v="2.5286505999999997"/>
    <s v="Regular Air"/>
    <x v="12"/>
    <s v="Corporate"/>
    <x v="2"/>
    <x v="2"/>
    <s v="Wrap Bag"/>
    <d v="2011-07-20T00:00:00"/>
  </r>
  <r>
    <n v="8998"/>
    <x v="919"/>
    <x v="3"/>
    <s v="Low"/>
    <n v="12"/>
    <n v="23.118333333333336"/>
    <n v="277.42"/>
    <n v="1.99"/>
    <n v="279.41000000000003"/>
    <n v="5.3265000000000002"/>
    <n v="14.776776300000002"/>
    <s v="Regular Air"/>
    <x v="8"/>
    <s v="Consumer"/>
    <x v="1"/>
    <x v="4"/>
    <s v="Small Pack"/>
    <d v="2010-01-05T00:00:00"/>
  </r>
  <r>
    <n v="5891"/>
    <x v="981"/>
    <x v="2"/>
    <s v="Medium"/>
    <n v="2"/>
    <n v="22.225000000000001"/>
    <n v="44.45"/>
    <n v="1.49"/>
    <n v="45.940000000000005"/>
    <n v="3.5455000000000001"/>
    <n v="1.5759747500000001"/>
    <s v="Regular Air"/>
    <x v="0"/>
    <s v="Home Office"/>
    <x v="2"/>
    <x v="6"/>
    <s v="Small Box"/>
    <d v="2012-12-30T00:00:00"/>
  </r>
  <r>
    <n v="30944"/>
    <x v="407"/>
    <x v="5"/>
    <s v="Critical"/>
    <n v="32"/>
    <n v="17.0628125"/>
    <n v="546.01"/>
    <n v="5.08"/>
    <n v="551.09"/>
    <n v="3.5455000000000001"/>
    <n v="19.358784549999999"/>
    <s v="Regular Air"/>
    <x v="6"/>
    <s v="Consumer"/>
    <x v="2"/>
    <x v="6"/>
    <s v="Small Box"/>
    <d v="2011-06-23T00:00:00"/>
  </r>
  <r>
    <n v="8646"/>
    <x v="877"/>
    <x v="11"/>
    <s v="High"/>
    <n v="26"/>
    <n v="38.241153846153843"/>
    <n v="994.27"/>
    <n v="6.5"/>
    <n v="1000.77"/>
    <n v="5.3265000000000002"/>
    <n v="52.959791549999998"/>
    <s v="Express Air"/>
    <x v="8"/>
    <s v="Consumer"/>
    <x v="1"/>
    <x v="4"/>
    <s v="Small Box"/>
    <d v="2009-04-11T00:00:00"/>
  </r>
  <r>
    <n v="12486"/>
    <x v="846"/>
    <x v="9"/>
    <s v="High"/>
    <n v="31"/>
    <n v="99.397741935483864"/>
    <n v="3081.33"/>
    <n v="57.38"/>
    <n v="3138.71"/>
    <n v="4.7610000000000001"/>
    <n v="146.70212129999999"/>
    <s v="Delivery Truck"/>
    <x v="3"/>
    <s v="Corporate"/>
    <x v="0"/>
    <x v="15"/>
    <s v="Jumbo Box"/>
    <d v="2011-02-21T00:00:00"/>
  </r>
  <r>
    <n v="12480"/>
    <x v="262"/>
    <x v="1"/>
    <s v="Medium"/>
    <n v="8"/>
    <n v="148.37625"/>
    <n v="1187.01"/>
    <n v="32.18"/>
    <n v="1219.19"/>
    <n v="4.7610000000000001"/>
    <n v="56.513546100000006"/>
    <s v="Delivery Truck"/>
    <x v="1"/>
    <s v="Small Business"/>
    <x v="0"/>
    <x v="15"/>
    <s v="Jumbo Box"/>
    <d v="2009-07-08T00:00:00"/>
  </r>
  <r>
    <n v="11911"/>
    <x v="1342"/>
    <x v="6"/>
    <s v="Critical"/>
    <n v="25"/>
    <n v="15.913599999999999"/>
    <n v="397.84"/>
    <n v="9.73"/>
    <n v="407.57"/>
    <n v="3.5455000000000001"/>
    <n v="14.1054172"/>
    <s v="Regular Air"/>
    <x v="2"/>
    <s v="Consumer"/>
    <x v="2"/>
    <x v="6"/>
    <s v="Small Box"/>
    <d v="2010-11-12T00:00:00"/>
  </r>
  <r>
    <n v="16770"/>
    <x v="692"/>
    <x v="3"/>
    <s v="Critical"/>
    <n v="17"/>
    <n v="2.1800000000000002"/>
    <n v="37.06"/>
    <n v="0.7"/>
    <n v="37.760000000000005"/>
    <n v="3.5455000000000001"/>
    <n v="1.3139623"/>
    <s v="Regular Air"/>
    <x v="10"/>
    <s v="Consumer"/>
    <x v="2"/>
    <x v="2"/>
    <s v="Wrap Bag"/>
    <d v="2009-01-07T00:00:00"/>
  </r>
  <r>
    <n v="47399"/>
    <x v="791"/>
    <x v="8"/>
    <s v="Low"/>
    <n v="26"/>
    <n v="5.6061538461538456"/>
    <n v="145.76"/>
    <n v="2.99"/>
    <n v="148.75"/>
    <n v="3.5455000000000001"/>
    <n v="5.1679207999999992"/>
    <s v="Regular Air"/>
    <x v="8"/>
    <s v="Consumer"/>
    <x v="2"/>
    <x v="6"/>
    <s v="Small Box"/>
    <d v="2012-08-01T00:00:00"/>
  </r>
  <r>
    <n v="15303"/>
    <x v="284"/>
    <x v="10"/>
    <s v="Critical"/>
    <n v="21"/>
    <n v="4.8157142857142858"/>
    <n v="101.13"/>
    <n v="5.83"/>
    <n v="106.96"/>
    <n v="3.5455000000000001"/>
    <n v="3.5855641500000002"/>
    <s v="Regular Air"/>
    <x v="0"/>
    <s v="Home Office"/>
    <x v="2"/>
    <x v="6"/>
    <s v="Small Box"/>
    <d v="2010-09-14T00:00:00"/>
  </r>
  <r>
    <n v="58086"/>
    <x v="592"/>
    <x v="0"/>
    <s v="Medium"/>
    <n v="31"/>
    <n v="52.845161290322579"/>
    <n v="1638.2"/>
    <n v="13.88"/>
    <n v="1652.0800000000002"/>
    <n v="3.5455000000000001"/>
    <n v="58.082381000000005"/>
    <s v="Regular Air"/>
    <x v="8"/>
    <s v="Corporate"/>
    <x v="2"/>
    <x v="5"/>
    <s v="Small Box"/>
    <d v="2011-03-11T00:00:00"/>
  </r>
  <r>
    <n v="12771"/>
    <x v="730"/>
    <x v="3"/>
    <s v="Critical"/>
    <n v="40"/>
    <n v="28.587250000000001"/>
    <n v="1143.49"/>
    <n v="19.989999999999998"/>
    <n v="1163.48"/>
    <n v="3.5455000000000001"/>
    <n v="40.54243795"/>
    <s v="Regular Air"/>
    <x v="2"/>
    <s v="Small Business"/>
    <x v="2"/>
    <x v="13"/>
    <s v="Small Box"/>
    <d v="2009-01-17T00:00:00"/>
  </r>
  <r>
    <n v="39139"/>
    <x v="426"/>
    <x v="6"/>
    <s v="Not Specified"/>
    <n v="31"/>
    <n v="197.36709677419356"/>
    <n v="6118.38"/>
    <n v="21.21"/>
    <n v="6139.59"/>
    <n v="4.7610000000000001"/>
    <n v="291.29607180000005"/>
    <s v="Regular Air"/>
    <x v="3"/>
    <s v="Home Office"/>
    <x v="0"/>
    <x v="0"/>
    <s v="Large Box"/>
    <d v="2010-11-15T00:00:00"/>
  </r>
  <r>
    <n v="6112"/>
    <x v="13"/>
    <x v="8"/>
    <s v="Medium"/>
    <n v="10"/>
    <n v="159.73699999999999"/>
    <n v="1597.37"/>
    <n v="80.2"/>
    <n v="1677.57"/>
    <n v="4.7610000000000001"/>
    <n v="76.050785699999992"/>
    <s v="Delivery Truck"/>
    <x v="6"/>
    <s v="Corporate"/>
    <x v="0"/>
    <x v="9"/>
    <s v="Jumbo Box"/>
    <d v="2009-08-23T00:00:00"/>
  </r>
  <r>
    <n v="3073"/>
    <x v="928"/>
    <x v="3"/>
    <s v="Medium"/>
    <n v="3"/>
    <n v="706.55666666666673"/>
    <n v="2119.67"/>
    <n v="24.49"/>
    <n v="2144.16"/>
    <n v="5.3265000000000002"/>
    <n v="112.90422255000001"/>
    <s v="Express Air"/>
    <x v="4"/>
    <s v="Home Office"/>
    <x v="1"/>
    <x v="8"/>
    <s v="Large Box"/>
    <d v="2009-01-08T00:00:00"/>
  </r>
  <r>
    <n v="47175"/>
    <x v="1193"/>
    <x v="11"/>
    <s v="Not Specified"/>
    <n v="40"/>
    <n v="1.76125"/>
    <n v="70.45"/>
    <n v="1"/>
    <n v="71.45"/>
    <n v="3.5455000000000001"/>
    <n v="2.4978047500000002"/>
    <s v="Regular Air"/>
    <x v="6"/>
    <s v="Corporate"/>
    <x v="2"/>
    <x v="2"/>
    <s v="Wrap Bag"/>
    <d v="2010-04-26T00:00:00"/>
  </r>
  <r>
    <n v="56550"/>
    <x v="1184"/>
    <x v="11"/>
    <s v="Not Specified"/>
    <n v="37"/>
    <n v="22.264324324324324"/>
    <n v="823.78"/>
    <n v="5.08"/>
    <n v="828.86"/>
    <n v="4.7610000000000001"/>
    <n v="39.220165799999997"/>
    <s v="Express Air"/>
    <x v="5"/>
    <s v="Home Office"/>
    <x v="0"/>
    <x v="0"/>
    <s v="Small Pack"/>
    <d v="2011-04-10T00:00:00"/>
  </r>
  <r>
    <n v="16513"/>
    <x v="1125"/>
    <x v="10"/>
    <s v="Critical"/>
    <n v="10"/>
    <n v="164.24299999999999"/>
    <n v="1642.43"/>
    <n v="60.2"/>
    <n v="1702.63"/>
    <n v="4.7610000000000001"/>
    <n v="78.196092300000004"/>
    <s v="Delivery Truck"/>
    <x v="4"/>
    <s v="Small Business"/>
    <x v="0"/>
    <x v="3"/>
    <s v="Jumbo Drum"/>
    <d v="2010-09-04T00:00:00"/>
  </r>
  <r>
    <n v="17986"/>
    <x v="594"/>
    <x v="11"/>
    <s v="Not Specified"/>
    <n v="43"/>
    <n v="2.0304651162790699"/>
    <n v="87.31"/>
    <n v="1.49"/>
    <n v="88.8"/>
    <n v="3.5455000000000001"/>
    <n v="3.09557605"/>
    <s v="Regular Air"/>
    <x v="1"/>
    <s v="Small Business"/>
    <x v="2"/>
    <x v="6"/>
    <s v="Small Box"/>
    <d v="2012-04-07T00:00:00"/>
  </r>
  <r>
    <n v="30917"/>
    <x v="1131"/>
    <x v="6"/>
    <s v="Low"/>
    <n v="11"/>
    <n v="7.8900000000000006"/>
    <n v="86.79"/>
    <n v="2.83"/>
    <n v="89.62"/>
    <n v="5.3265000000000002"/>
    <n v="4.6228693500000002"/>
    <s v="Regular Air"/>
    <x v="8"/>
    <s v="Corporate"/>
    <x v="1"/>
    <x v="4"/>
    <s v="Small Pack"/>
    <d v="2010-11-03T00:00:00"/>
  </r>
  <r>
    <n v="9574"/>
    <x v="1309"/>
    <x v="1"/>
    <s v="Medium"/>
    <n v="40"/>
    <n v="10.865500000000001"/>
    <n v="434.62"/>
    <n v="7.19"/>
    <n v="441.81"/>
    <n v="3.5455000000000001"/>
    <n v="15.409452100000001"/>
    <s v="Regular Air"/>
    <x v="7"/>
    <s v="Corporate"/>
    <x v="2"/>
    <x v="6"/>
    <s v="Small Box"/>
    <d v="2011-07-31T00:00:00"/>
  </r>
  <r>
    <n v="38084"/>
    <x v="1171"/>
    <x v="0"/>
    <s v="Not Specified"/>
    <n v="33"/>
    <n v="12.270000000000001"/>
    <n v="404.91"/>
    <n v="4.9800000000000004"/>
    <n v="409.89000000000004"/>
    <n v="4.7610000000000001"/>
    <n v="19.2777651"/>
    <s v="Regular Air"/>
    <x v="1"/>
    <s v="Home Office"/>
    <x v="0"/>
    <x v="0"/>
    <s v="Small Pack"/>
    <d v="2009-03-22T00:00:00"/>
  </r>
  <r>
    <n v="22887"/>
    <x v="645"/>
    <x v="6"/>
    <s v="Not Specified"/>
    <n v="34"/>
    <n v="267.86088235294119"/>
    <n v="9107.27"/>
    <n v="24.49"/>
    <n v="9131.76"/>
    <n v="4.7610000000000001"/>
    <n v="433.59712470000005"/>
    <s v="Regular Air"/>
    <x v="6"/>
    <s v="Home Office"/>
    <x v="0"/>
    <x v="3"/>
    <s v="Large Box"/>
    <d v="2010-11-19T00:00:00"/>
  </r>
  <r>
    <n v="7203"/>
    <x v="1306"/>
    <x v="3"/>
    <s v="High"/>
    <n v="25"/>
    <n v="870.08039999999994"/>
    <n v="21752.01"/>
    <n v="19.989999999999998"/>
    <n v="21772"/>
    <n v="3.5455000000000001"/>
    <n v="771.21751454999992"/>
    <s v="Regular Air"/>
    <x v="5"/>
    <s v="Corporate"/>
    <x v="2"/>
    <x v="6"/>
    <s v="Small Box"/>
    <d v="2009-01-10T00:00:00"/>
  </r>
  <r>
    <n v="42112"/>
    <x v="392"/>
    <x v="2"/>
    <s v="Not Specified"/>
    <n v="16"/>
    <n v="171.52256249999999"/>
    <n v="2744.3609999999999"/>
    <n v="8.99"/>
    <n v="2753.3509999999997"/>
    <n v="5.3265000000000002"/>
    <n v="146.178388665"/>
    <s v="Regular Air"/>
    <x v="0"/>
    <s v="Corporate"/>
    <x v="1"/>
    <x v="1"/>
    <s v="Small Box"/>
    <d v="2010-12-26T00:00:00"/>
  </r>
  <r>
    <n v="17155"/>
    <x v="959"/>
    <x v="3"/>
    <s v="Medium"/>
    <n v="31"/>
    <n v="34.363225806451609"/>
    <n v="1065.26"/>
    <n v="35"/>
    <n v="1100.26"/>
    <n v="3.5455000000000001"/>
    <n v="37.768793299999999"/>
    <s v="Express Air"/>
    <x v="5"/>
    <s v="Home Office"/>
    <x v="2"/>
    <x v="10"/>
    <s v="Large Box"/>
    <d v="2009-01-28T00:00:00"/>
  </r>
  <r>
    <n v="5381"/>
    <x v="978"/>
    <x v="3"/>
    <s v="Low"/>
    <n v="27"/>
    <n v="2.3655555555555554"/>
    <n v="63.87"/>
    <n v="7.09"/>
    <n v="70.959999999999994"/>
    <n v="3.5455000000000001"/>
    <n v="2.2645108500000002"/>
    <s v="Regular Air"/>
    <x v="1"/>
    <s v="Home Office"/>
    <x v="2"/>
    <x v="5"/>
    <s v="Wrap Bag"/>
    <d v="2010-02-04T00:00:00"/>
  </r>
  <r>
    <n v="59969"/>
    <x v="827"/>
    <x v="3"/>
    <s v="High"/>
    <n v="16"/>
    <n v="17.188124999999999"/>
    <n v="275.01"/>
    <n v="11.25"/>
    <n v="286.26"/>
    <n v="3.5455000000000001"/>
    <n v="9.7504795499999997"/>
    <s v="Regular Air"/>
    <x v="8"/>
    <s v="Home Office"/>
    <x v="2"/>
    <x v="10"/>
    <s v="Small Box"/>
    <d v="2012-01-12T00:00:00"/>
  </r>
  <r>
    <n v="28007"/>
    <x v="1343"/>
    <x v="11"/>
    <s v="Not Specified"/>
    <n v="23"/>
    <n v="5.6073913043478258"/>
    <n v="128.97"/>
    <n v="49"/>
    <n v="177.97"/>
    <n v="3.5455000000000001"/>
    <n v="4.57263135"/>
    <s v="Regular Air"/>
    <x v="3"/>
    <s v="Small Business"/>
    <x v="2"/>
    <x v="16"/>
    <s v="Large Box"/>
    <d v="2010-04-09T00:00:00"/>
  </r>
  <r>
    <n v="38659"/>
    <x v="313"/>
    <x v="0"/>
    <s v="Low"/>
    <n v="48"/>
    <n v="82.967083333333335"/>
    <n v="3982.42"/>
    <n v="6.13"/>
    <n v="3988.55"/>
    <n v="5.3265000000000002"/>
    <n v="212.12360130000002"/>
    <s v="Regular Air"/>
    <x v="6"/>
    <s v="Corporate"/>
    <x v="1"/>
    <x v="4"/>
    <s v="Small Box"/>
    <d v="2010-04-03T00:00:00"/>
  </r>
  <r>
    <n v="1445"/>
    <x v="636"/>
    <x v="3"/>
    <s v="Medium"/>
    <n v="3"/>
    <n v="442.03"/>
    <n v="1326.09"/>
    <n v="19.989999999999998"/>
    <n v="1346.08"/>
    <n v="3.5455000000000001"/>
    <n v="47.016520949999993"/>
    <s v="Regular Air"/>
    <x v="0"/>
    <s v="Corporate"/>
    <x v="2"/>
    <x v="6"/>
    <s v="Small Box"/>
    <d v="2011-01-12T00:00:00"/>
  </r>
  <r>
    <n v="35011"/>
    <x v="550"/>
    <x v="2"/>
    <s v="Not Specified"/>
    <n v="14"/>
    <n v="11.032142857142857"/>
    <n v="154.44999999999999"/>
    <n v="3.37"/>
    <n v="157.82"/>
    <n v="3.5455000000000001"/>
    <n v="5.4760247500000006"/>
    <s v="Regular Air"/>
    <x v="0"/>
    <s v="Corporate"/>
    <x v="2"/>
    <x v="7"/>
    <s v="Small Pack"/>
    <d v="2012-12-12T00:00:00"/>
  </r>
  <r>
    <n v="28354"/>
    <x v="453"/>
    <x v="0"/>
    <s v="Low"/>
    <n v="34"/>
    <n v="14.931176470588236"/>
    <n v="507.66"/>
    <n v="4"/>
    <n v="511.66"/>
    <n v="5.3265000000000002"/>
    <n v="27.040509900000004"/>
    <s v="Regular Air"/>
    <x v="3"/>
    <s v="Corporate"/>
    <x v="1"/>
    <x v="4"/>
    <s v="Small Box"/>
    <d v="2009-04-01T00:00:00"/>
  </r>
  <r>
    <n v="50501"/>
    <x v="1344"/>
    <x v="4"/>
    <s v="High"/>
    <n v="31"/>
    <n v="25.853225806451615"/>
    <n v="801.45"/>
    <n v="6.3"/>
    <n v="807.75"/>
    <n v="5.3265000000000002"/>
    <n v="42.689234250000005"/>
    <s v="Regular Air"/>
    <x v="6"/>
    <s v="Corporate"/>
    <x v="1"/>
    <x v="11"/>
    <s v="Medium Box"/>
    <d v="2009-05-31T00:00:00"/>
  </r>
  <r>
    <n v="30625"/>
    <x v="185"/>
    <x v="9"/>
    <s v="Critical"/>
    <n v="24"/>
    <n v="101.21208333333334"/>
    <n v="2429.09"/>
    <n v="10.119999999999999"/>
    <n v="2439.21"/>
    <n v="4.7610000000000001"/>
    <n v="115.64897490000001"/>
    <s v="Express Air"/>
    <x v="10"/>
    <s v="Corporate"/>
    <x v="0"/>
    <x v="0"/>
    <s v="Large Box"/>
    <d v="2010-02-10T00:00:00"/>
  </r>
  <r>
    <n v="52326"/>
    <x v="198"/>
    <x v="8"/>
    <s v="Low"/>
    <n v="41"/>
    <n v="3.7141463414634148"/>
    <n v="152.28"/>
    <n v="5.44"/>
    <n v="157.72"/>
    <n v="3.5455000000000001"/>
    <n v="5.3990874"/>
    <s v="Regular Air"/>
    <x v="0"/>
    <s v="Consumer"/>
    <x v="2"/>
    <x v="6"/>
    <s v="Small Box"/>
    <d v="2010-08-08T00:00:00"/>
  </r>
  <r>
    <n v="50403"/>
    <x v="21"/>
    <x v="4"/>
    <s v="Not Specified"/>
    <n v="38"/>
    <n v="6.9715789473684211"/>
    <n v="264.92"/>
    <n v="6.05"/>
    <n v="270.97000000000003"/>
    <n v="3.5455000000000001"/>
    <n v="9.3927386000000013"/>
    <s v="Regular Air"/>
    <x v="0"/>
    <s v="Corporate"/>
    <x v="2"/>
    <x v="6"/>
    <s v="Small Box"/>
    <d v="2012-05-14T00:00:00"/>
  </r>
  <r>
    <n v="1856"/>
    <x v="1024"/>
    <x v="0"/>
    <s v="Not Specified"/>
    <n v="43"/>
    <n v="101.73689534883721"/>
    <n v="4374.6864999999998"/>
    <n v="8.08"/>
    <n v="4382.7664999999997"/>
    <n v="5.3265000000000002"/>
    <n v="233.01767642250002"/>
    <s v="Regular Air"/>
    <x v="0"/>
    <s v="Home Office"/>
    <x v="1"/>
    <x v="1"/>
    <s v="Small Box"/>
    <d v="2012-03-20T00:00:00"/>
  </r>
  <r>
    <n v="8195"/>
    <x v="1103"/>
    <x v="3"/>
    <s v="Medium"/>
    <n v="1"/>
    <n v="8.48"/>
    <n v="8.48"/>
    <n v="3.63"/>
    <n v="12.11"/>
    <n v="4.7610000000000001"/>
    <n v="0.4037328"/>
    <s v="Regular Air"/>
    <x v="4"/>
    <s v="Consumer"/>
    <x v="0"/>
    <x v="0"/>
    <s v="Wrap Bag"/>
    <d v="2011-01-08T00:00:00"/>
  </r>
  <r>
    <n v="36069"/>
    <x v="327"/>
    <x v="2"/>
    <s v="Low"/>
    <n v="15"/>
    <n v="183.88133333333332"/>
    <n v="2758.22"/>
    <n v="13.99"/>
    <n v="2772.2099999999996"/>
    <n v="4.7610000000000001"/>
    <n v="131.31885419999998"/>
    <s v="Regular Air"/>
    <x v="3"/>
    <s v="Home Office"/>
    <x v="0"/>
    <x v="0"/>
    <s v="Medium Box"/>
    <d v="2009-12-12T00:00:00"/>
  </r>
  <r>
    <n v="16481"/>
    <x v="1179"/>
    <x v="9"/>
    <s v="Low"/>
    <n v="50"/>
    <n v="61.781199999999998"/>
    <n v="3089.06"/>
    <n v="13.22"/>
    <n v="3102.2799999999997"/>
    <n v="3.5455000000000001"/>
    <n v="109.52262230000001"/>
    <s v="Regular Air"/>
    <x v="3"/>
    <s v="Corporate"/>
    <x v="2"/>
    <x v="16"/>
    <s v="Small Box"/>
    <d v="2011-02-23T00:00:00"/>
  </r>
  <r>
    <n v="3654"/>
    <x v="61"/>
    <x v="5"/>
    <s v="Low"/>
    <n v="41"/>
    <n v="2.3348780487804879"/>
    <n v="95.73"/>
    <n v="5.33"/>
    <n v="101.06"/>
    <n v="4.7610000000000001"/>
    <n v="4.5577053000000003"/>
    <s v="Regular Air"/>
    <x v="3"/>
    <s v="Corporate"/>
    <x v="0"/>
    <x v="0"/>
    <s v="Small Box"/>
    <d v="2012-06-07T00:00:00"/>
  </r>
  <r>
    <n v="4739"/>
    <x v="263"/>
    <x v="9"/>
    <s v="Low"/>
    <n v="16"/>
    <n v="3.035625"/>
    <n v="48.57"/>
    <n v="0.7"/>
    <n v="49.27"/>
    <n v="3.5455000000000001"/>
    <n v="1.72204935"/>
    <s v="Regular Air"/>
    <x v="10"/>
    <s v="Corporate"/>
    <x v="2"/>
    <x v="2"/>
    <s v="Wrap Bag"/>
    <d v="2010-02-24T00:00:00"/>
  </r>
  <r>
    <n v="26912"/>
    <x v="114"/>
    <x v="11"/>
    <s v="Low"/>
    <n v="21"/>
    <n v="51.91"/>
    <n v="1090.1099999999999"/>
    <n v="5.5"/>
    <n v="1095.6099999999999"/>
    <n v="5.3265000000000002"/>
    <n v="58.064709149999999"/>
    <s v="Regular Air"/>
    <x v="9"/>
    <s v="Home Office"/>
    <x v="1"/>
    <x v="4"/>
    <s v="Small Box"/>
    <d v="2012-05-06T00:00:00"/>
  </r>
  <r>
    <n v="3395"/>
    <x v="365"/>
    <x v="7"/>
    <s v="Not Specified"/>
    <n v="31"/>
    <n v="5.8441935483870964"/>
    <n v="181.17"/>
    <n v="5.24"/>
    <n v="186.41"/>
    <n v="3.5455000000000001"/>
    <n v="6.4233823499999998"/>
    <s v="Express Air"/>
    <x v="0"/>
    <s v="Consumer"/>
    <x v="2"/>
    <x v="6"/>
    <s v="Small Box"/>
    <d v="2009-10-31T00:00:00"/>
  </r>
  <r>
    <n v="13313"/>
    <x v="1023"/>
    <x v="1"/>
    <s v="Not Specified"/>
    <n v="18"/>
    <n v="13.528333333333332"/>
    <n v="243.51"/>
    <n v="14.37"/>
    <n v="257.88"/>
    <n v="4.7610000000000001"/>
    <n v="11.593511100000001"/>
    <s v="Regular Air"/>
    <x v="1"/>
    <s v="Home Office"/>
    <x v="0"/>
    <x v="0"/>
    <s v="Large Box"/>
    <d v="2009-07-18T00:00:00"/>
  </r>
  <r>
    <n v="21025"/>
    <x v="1199"/>
    <x v="10"/>
    <s v="Not Specified"/>
    <n v="38"/>
    <n v="14.553157894736842"/>
    <n v="553.02"/>
    <n v="6.5"/>
    <n v="559.52"/>
    <n v="5.3265000000000002"/>
    <n v="29.456610300000001"/>
    <s v="Regular Air"/>
    <x v="1"/>
    <s v="Small Business"/>
    <x v="1"/>
    <x v="4"/>
    <s v="Small Box"/>
    <d v="2010-09-13T00:00:00"/>
  </r>
  <r>
    <n v="34497"/>
    <x v="266"/>
    <x v="0"/>
    <s v="Medium"/>
    <n v="36"/>
    <n v="4.8708333333333336"/>
    <n v="175.35"/>
    <n v="7.54"/>
    <n v="182.89"/>
    <n v="3.5455000000000001"/>
    <n v="6.2170342500000002"/>
    <s v="Regular Air"/>
    <x v="8"/>
    <s v="Consumer"/>
    <x v="2"/>
    <x v="5"/>
    <s v="Small Box"/>
    <d v="2009-03-11T00:00:00"/>
  </r>
  <r>
    <n v="2465"/>
    <x v="573"/>
    <x v="5"/>
    <s v="Critical"/>
    <n v="28"/>
    <n v="38.658928571428575"/>
    <n v="1082.45"/>
    <n v="1.99"/>
    <n v="1084.44"/>
    <n v="5.3265000000000002"/>
    <n v="57.656699250000003"/>
    <s v="Regular Air"/>
    <x v="0"/>
    <s v="Consumer"/>
    <x v="1"/>
    <x v="4"/>
    <s v="Small Pack"/>
    <d v="2011-06-25T00:00:00"/>
  </r>
  <r>
    <n v="4800"/>
    <x v="83"/>
    <x v="3"/>
    <s v="Low"/>
    <n v="4"/>
    <n v="10.484999999999999"/>
    <n v="41.94"/>
    <n v="8.94"/>
    <n v="50.879999999999995"/>
    <n v="3.5455000000000001"/>
    <n v="1.4869827"/>
    <s v="Regular Air"/>
    <x v="4"/>
    <s v="Corporate"/>
    <x v="2"/>
    <x v="6"/>
    <s v="Small Box"/>
    <d v="2012-01-12T00:00:00"/>
  </r>
  <r>
    <n v="44805"/>
    <x v="329"/>
    <x v="10"/>
    <s v="High"/>
    <n v="40"/>
    <n v="42.766249999999999"/>
    <n v="1710.65"/>
    <n v="2.99"/>
    <n v="1713.64"/>
    <n v="3.5455000000000001"/>
    <n v="60.651095750000003"/>
    <s v="Regular Air"/>
    <x v="6"/>
    <s v="Corporate"/>
    <x v="2"/>
    <x v="6"/>
    <s v="Small Box"/>
    <d v="2012-09-15T00:00:00"/>
  </r>
  <r>
    <n v="48263"/>
    <x v="424"/>
    <x v="0"/>
    <s v="Medium"/>
    <n v="25"/>
    <n v="5.4363999999999999"/>
    <n v="135.91"/>
    <n v="1.21"/>
    <n v="137.12"/>
    <n v="3.5455000000000001"/>
    <n v="4.8186890499999997"/>
    <s v="Regular Air"/>
    <x v="1"/>
    <s v="Consumer"/>
    <x v="2"/>
    <x v="5"/>
    <s v="Wrap Bag"/>
    <d v="2010-03-10T00:00:00"/>
  </r>
  <r>
    <n v="26116"/>
    <x v="837"/>
    <x v="7"/>
    <s v="Critical"/>
    <n v="36"/>
    <n v="19.372499999999999"/>
    <n v="697.41"/>
    <n v="9.0299999999999994"/>
    <n v="706.43999999999994"/>
    <n v="3.5455000000000001"/>
    <n v="24.726671550000002"/>
    <s v="Regular Air"/>
    <x v="2"/>
    <s v="Small Business"/>
    <x v="2"/>
    <x v="5"/>
    <s v="Small Box"/>
    <d v="2012-10-30T00:00:00"/>
  </r>
  <r>
    <n v="46565"/>
    <x v="407"/>
    <x v="5"/>
    <s v="Not Specified"/>
    <n v="50"/>
    <n v="16.082799999999999"/>
    <n v="804.14"/>
    <n v="8.99"/>
    <n v="813.13"/>
    <n v="4.7610000000000001"/>
    <n v="38.285105399999999"/>
    <s v="Regular Air"/>
    <x v="10"/>
    <s v="Home Office"/>
    <x v="0"/>
    <x v="0"/>
    <s v="Small Pack"/>
    <d v="2011-06-23T00:00:00"/>
  </r>
  <r>
    <n v="52423"/>
    <x v="535"/>
    <x v="11"/>
    <s v="Critical"/>
    <n v="49"/>
    <n v="35.395918367346944"/>
    <n v="1734.4"/>
    <n v="1.99"/>
    <n v="1736.39"/>
    <n v="5.3265000000000002"/>
    <n v="92.382816000000005"/>
    <s v="Regular Air"/>
    <x v="0"/>
    <s v="Home Office"/>
    <x v="1"/>
    <x v="4"/>
    <s v="Small Pack"/>
    <d v="2011-04-13T00:00:00"/>
  </r>
  <r>
    <n v="44065"/>
    <x v="372"/>
    <x v="1"/>
    <s v="Low"/>
    <n v="23"/>
    <n v="83.224347826086955"/>
    <n v="1914.16"/>
    <n v="33.6"/>
    <n v="1947.76"/>
    <n v="5.3265000000000002"/>
    <n v="101.9577324"/>
    <s v="Delivery Truck"/>
    <x v="4"/>
    <s v="Small Business"/>
    <x v="1"/>
    <x v="11"/>
    <s v="Jumbo Drum"/>
    <d v="2010-07-10T00:00:00"/>
  </r>
  <r>
    <n v="14785"/>
    <x v="999"/>
    <x v="7"/>
    <s v="High"/>
    <n v="20"/>
    <n v="4.7430000000000003"/>
    <n v="94.86"/>
    <n v="0.5"/>
    <n v="95.36"/>
    <n v="3.5455000000000001"/>
    <n v="3.3632613000000005"/>
    <s v="Regular Air"/>
    <x v="8"/>
    <s v="Consumer"/>
    <x v="2"/>
    <x v="13"/>
    <s v="Small Box"/>
    <d v="2009-10-09T00:00:00"/>
  </r>
  <r>
    <n v="35777"/>
    <x v="48"/>
    <x v="10"/>
    <s v="Critical"/>
    <n v="35"/>
    <n v="3.9062857142857141"/>
    <n v="136.72"/>
    <n v="1.23"/>
    <n v="137.94999999999999"/>
    <n v="3.5455000000000001"/>
    <n v="4.8474076000000004"/>
    <s v="Regular Air"/>
    <x v="12"/>
    <s v="Home Office"/>
    <x v="2"/>
    <x v="2"/>
    <s v="Wrap Bag"/>
    <d v="2010-09-10T00:00:00"/>
  </r>
  <r>
    <n v="16710"/>
    <x v="898"/>
    <x v="11"/>
    <s v="High"/>
    <n v="47"/>
    <n v="118.08063829787234"/>
    <n v="5549.79"/>
    <n v="17.850000000000001"/>
    <n v="5567.64"/>
    <n v="5.3265000000000002"/>
    <n v="295.60956435000003"/>
    <s v="Delivery Truck"/>
    <x v="9"/>
    <s v="Consumer"/>
    <x v="1"/>
    <x v="11"/>
    <s v="Jumbo Drum"/>
    <d v="2011-04-26T00:00:00"/>
  </r>
  <r>
    <n v="10982"/>
    <x v="550"/>
    <x v="2"/>
    <s v="Not Specified"/>
    <n v="14"/>
    <n v="1.4964285714285714"/>
    <n v="20.95"/>
    <n v="0.7"/>
    <n v="21.65"/>
    <n v="3.5455000000000001"/>
    <n v="0.74278225000000009"/>
    <s v="Express Air"/>
    <x v="5"/>
    <s v="Home Office"/>
    <x v="2"/>
    <x v="14"/>
    <s v="Wrap Bag"/>
    <d v="2012-12-12T00:00:00"/>
  </r>
  <r>
    <n v="32389"/>
    <x v="738"/>
    <x v="7"/>
    <s v="Medium"/>
    <n v="1"/>
    <n v="65.466999999999999"/>
    <n v="65.466999999999999"/>
    <n v="8.8000000000000007"/>
    <n v="74.266999999999996"/>
    <n v="5.3265000000000002"/>
    <n v="3.487099755"/>
    <s v="Express Air"/>
    <x v="1"/>
    <s v="Small Business"/>
    <x v="1"/>
    <x v="1"/>
    <s v="Small Box"/>
    <d v="2010-11-01T00:00:00"/>
  </r>
  <r>
    <n v="51652"/>
    <x v="288"/>
    <x v="11"/>
    <s v="Not Specified"/>
    <n v="37"/>
    <n v="5.2840540540540539"/>
    <n v="195.51"/>
    <n v="0.49"/>
    <n v="196"/>
    <n v="3.5455000000000001"/>
    <n v="6.9318070499999997"/>
    <s v="Express Air"/>
    <x v="8"/>
    <s v="Home Office"/>
    <x v="2"/>
    <x v="13"/>
    <s v="Small Box"/>
    <d v="2011-04-11T00:00:00"/>
  </r>
  <r>
    <n v="7107"/>
    <x v="1050"/>
    <x v="3"/>
    <s v="Not Specified"/>
    <n v="3"/>
    <n v="37.713333333333331"/>
    <n v="113.14"/>
    <n v="5.08"/>
    <n v="118.22"/>
    <n v="3.5455000000000001"/>
    <n v="4.0113786999999999"/>
    <s v="Regular Air"/>
    <x v="8"/>
    <s v="Corporate"/>
    <x v="2"/>
    <x v="5"/>
    <s v="Wrap Bag"/>
    <d v="2012-01-06T00:00:00"/>
  </r>
  <r>
    <n v="39686"/>
    <x v="583"/>
    <x v="5"/>
    <s v="Not Specified"/>
    <n v="48"/>
    <n v="57.306468750000001"/>
    <n v="2750.7105000000001"/>
    <n v="5.26"/>
    <n v="2755.9705000000004"/>
    <n v="5.3265000000000002"/>
    <n v="146.51659478250002"/>
    <s v="Regular Air"/>
    <x v="1"/>
    <s v="Home Office"/>
    <x v="1"/>
    <x v="1"/>
    <s v="Small Box"/>
    <d v="2012-06-09T00:00:00"/>
  </r>
  <r>
    <n v="33479"/>
    <x v="250"/>
    <x v="10"/>
    <s v="Critical"/>
    <n v="27"/>
    <n v="8.7203703703703699"/>
    <n v="235.45"/>
    <n v="5.16"/>
    <n v="240.60999999999999"/>
    <n v="3.5455000000000001"/>
    <n v="8.3478797499999988"/>
    <s v="Regular Air"/>
    <x v="5"/>
    <s v="Home Office"/>
    <x v="2"/>
    <x v="5"/>
    <s v="Wrap Bag"/>
    <d v="2012-09-20T00:00:00"/>
  </r>
  <r>
    <n v="24933"/>
    <x v="191"/>
    <x v="1"/>
    <s v="Low"/>
    <n v="14"/>
    <n v="10.200714285714286"/>
    <n v="142.81"/>
    <n v="2.27"/>
    <n v="145.08000000000001"/>
    <n v="3.5455000000000001"/>
    <n v="5.0633285499999996"/>
    <s v="Regular Air"/>
    <x v="0"/>
    <s v="Consumer"/>
    <x v="2"/>
    <x v="5"/>
    <s v="Wrap Bag"/>
    <d v="2009-07-28T00:00:00"/>
  </r>
  <r>
    <n v="32996"/>
    <x v="28"/>
    <x v="2"/>
    <s v="Critical"/>
    <n v="15"/>
    <n v="17.486000000000001"/>
    <n v="262.29000000000002"/>
    <n v="5.03"/>
    <n v="267.32"/>
    <n v="4.7610000000000001"/>
    <n v="12.4876269"/>
    <s v="Regular Air"/>
    <x v="6"/>
    <s v="Consumer"/>
    <x v="0"/>
    <x v="0"/>
    <s v="Small Box"/>
    <d v="2010-12-20T00:00:00"/>
  </r>
  <r>
    <n v="57600"/>
    <x v="67"/>
    <x v="6"/>
    <s v="Critical"/>
    <n v="44"/>
    <n v="4.248636363636364"/>
    <n v="186.94"/>
    <n v="0.5"/>
    <n v="187.44"/>
    <n v="3.5455000000000001"/>
    <n v="6.6279577000000005"/>
    <s v="Regular Air"/>
    <x v="7"/>
    <s v="Small Business"/>
    <x v="2"/>
    <x v="13"/>
    <s v="Small Box"/>
    <d v="2012-11-13T00:00:00"/>
  </r>
  <r>
    <n v="29383"/>
    <x v="1107"/>
    <x v="6"/>
    <s v="Medium"/>
    <n v="28"/>
    <n v="6.9682142857142866"/>
    <n v="195.11"/>
    <n v="8.73"/>
    <n v="203.84"/>
    <n v="3.5455000000000001"/>
    <n v="6.9176250500000007"/>
    <s v="Regular Air"/>
    <x v="1"/>
    <s v="Corporate"/>
    <x v="2"/>
    <x v="5"/>
    <s v="Small Box"/>
    <d v="2011-11-19T00:00:00"/>
  </r>
  <r>
    <n v="16230"/>
    <x v="59"/>
    <x v="9"/>
    <s v="Low"/>
    <n v="40"/>
    <n v="113.4665"/>
    <n v="4538.66"/>
    <n v="8.64"/>
    <n v="4547.3"/>
    <n v="3.5455000000000001"/>
    <n v="160.91819029999999"/>
    <s v="Regular Air"/>
    <x v="0"/>
    <s v="Corporate"/>
    <x v="2"/>
    <x v="10"/>
    <s v="Small Box"/>
    <d v="2010-03-04T00:00:00"/>
  </r>
  <r>
    <n v="29536"/>
    <x v="1269"/>
    <x v="10"/>
    <s v="Medium"/>
    <n v="11"/>
    <n v="225.77545454545455"/>
    <n v="2483.5300000000002"/>
    <n v="64.66"/>
    <n v="2548.19"/>
    <n v="4.7610000000000001"/>
    <n v="118.24086330000002"/>
    <s v="Delivery Truck"/>
    <x v="5"/>
    <s v="Consumer"/>
    <x v="0"/>
    <x v="15"/>
    <s v="Jumbo Box"/>
    <d v="2012-09-09T00:00:00"/>
  </r>
  <r>
    <n v="640"/>
    <x v="660"/>
    <x v="3"/>
    <s v="High"/>
    <n v="39"/>
    <n v="125.99205128205128"/>
    <n v="4913.6899999999996"/>
    <n v="58.64"/>
    <n v="4972.33"/>
    <n v="4.7610000000000001"/>
    <n v="233.94078089999999"/>
    <s v="Delivery Truck"/>
    <x v="1"/>
    <s v="Consumer"/>
    <x v="0"/>
    <x v="15"/>
    <s v="Jumbo Box"/>
    <d v="2010-01-23T00:00:00"/>
  </r>
  <r>
    <n v="43745"/>
    <x v="1131"/>
    <x v="6"/>
    <s v="Low"/>
    <n v="26"/>
    <n v="52.616538461538461"/>
    <n v="1368.03"/>
    <n v="6.5"/>
    <n v="1374.53"/>
    <n v="5.3265000000000002"/>
    <n v="72.868117949999998"/>
    <s v="Regular Air"/>
    <x v="4"/>
    <s v="Corporate"/>
    <x v="1"/>
    <x v="4"/>
    <s v="Small Box"/>
    <d v="2010-11-03T00:00:00"/>
  </r>
  <r>
    <n v="2339"/>
    <x v="520"/>
    <x v="2"/>
    <s v="Low"/>
    <n v="12"/>
    <n v="136.24833333333333"/>
    <n v="1634.98"/>
    <n v="19.989999999999998"/>
    <n v="1654.97"/>
    <n v="3.5455000000000001"/>
    <n v="57.968215900000004"/>
    <s v="Regular Air"/>
    <x v="7"/>
    <s v="Small Business"/>
    <x v="2"/>
    <x v="10"/>
    <s v="Small Box"/>
    <d v="2010-12-16T00:00:00"/>
  </r>
  <r>
    <n v="19654"/>
    <x v="636"/>
    <x v="3"/>
    <s v="High"/>
    <n v="8"/>
    <n v="47.71125"/>
    <n v="381.69"/>
    <n v="6.77"/>
    <n v="388.46"/>
    <n v="4.7610000000000001"/>
    <n v="18.172260900000001"/>
    <s v="Regular Air"/>
    <x v="6"/>
    <s v="Home Office"/>
    <x v="0"/>
    <x v="0"/>
    <s v="Small Box"/>
    <d v="2011-01-09T00:00:00"/>
  </r>
  <r>
    <n v="25095"/>
    <x v="1019"/>
    <x v="3"/>
    <s v="Low"/>
    <n v="18"/>
    <n v="38.50333333333333"/>
    <n v="693.06"/>
    <n v="9.83"/>
    <n v="702.89"/>
    <n v="3.5455000000000001"/>
    <n v="24.572442299999999"/>
    <s v="Regular Air"/>
    <x v="1"/>
    <s v="Consumer"/>
    <x v="2"/>
    <x v="12"/>
    <s v="Small Box"/>
    <d v="2011-01-30T00:00:00"/>
  </r>
  <r>
    <n v="28519"/>
    <x v="1172"/>
    <x v="5"/>
    <s v="High"/>
    <n v="4"/>
    <n v="67.177625000000006"/>
    <n v="268.71050000000002"/>
    <n v="0.99"/>
    <n v="269.70050000000003"/>
    <n v="5.3265000000000002"/>
    <n v="14.312864782500004"/>
    <s v="Regular Air"/>
    <x v="5"/>
    <s v="Consumer"/>
    <x v="1"/>
    <x v="1"/>
    <s v="Wrap Bag"/>
    <d v="2010-06-24T00:00:00"/>
  </r>
  <r>
    <n v="40289"/>
    <x v="391"/>
    <x v="6"/>
    <s v="Not Specified"/>
    <n v="4"/>
    <n v="10.692500000000001"/>
    <n v="42.77"/>
    <n v="2.27"/>
    <n v="45.040000000000006"/>
    <n v="3.5455000000000001"/>
    <n v="1.5164103500000001"/>
    <s v="Regular Air"/>
    <x v="10"/>
    <s v="Consumer"/>
    <x v="2"/>
    <x v="5"/>
    <s v="Wrap Bag"/>
    <d v="2012-11-27T00:00:00"/>
  </r>
  <r>
    <n v="22182"/>
    <x v="270"/>
    <x v="10"/>
    <s v="Medium"/>
    <n v="9"/>
    <n v="19.413333333333334"/>
    <n v="174.72"/>
    <n v="4"/>
    <n v="178.72"/>
    <n v="5.3265000000000002"/>
    <n v="9.3064608"/>
    <s v="Regular Air"/>
    <x v="6"/>
    <s v="Small Business"/>
    <x v="1"/>
    <x v="4"/>
    <s v="Small Box"/>
    <d v="2012-09-08T00:00:00"/>
  </r>
  <r>
    <n v="6535"/>
    <x v="1061"/>
    <x v="5"/>
    <s v="Critical"/>
    <n v="11"/>
    <n v="28.396363636363638"/>
    <n v="312.36"/>
    <n v="8.99"/>
    <n v="321.35000000000002"/>
    <n v="3.5455000000000001"/>
    <n v="11.074723800000001"/>
    <s v="Express Air"/>
    <x v="11"/>
    <s v="Corporate"/>
    <x v="2"/>
    <x v="2"/>
    <s v="Small Pack"/>
    <d v="2012-06-15T00:00:00"/>
  </r>
  <r>
    <n v="19424"/>
    <x v="288"/>
    <x v="11"/>
    <s v="Not Specified"/>
    <n v="29"/>
    <n v="2.0924137931034483"/>
    <n v="60.68"/>
    <n v="4.7699999999999996"/>
    <n v="65.45"/>
    <n v="3.5455000000000001"/>
    <n v="2.1514093999999999"/>
    <s v="Regular Air"/>
    <x v="5"/>
    <s v="Small Business"/>
    <x v="2"/>
    <x v="6"/>
    <s v="Small Box"/>
    <d v="2011-04-09T00:00:00"/>
  </r>
  <r>
    <n v="41184"/>
    <x v="507"/>
    <x v="10"/>
    <s v="High"/>
    <n v="7"/>
    <n v="17.147142857142857"/>
    <n v="120.03"/>
    <n v="11.25"/>
    <n v="131.28"/>
    <n v="3.5455000000000001"/>
    <n v="4.2556636499999998"/>
    <s v="Regular Air"/>
    <x v="2"/>
    <s v="Home Office"/>
    <x v="2"/>
    <x v="10"/>
    <s v="Small Box"/>
    <d v="2011-09-24T00:00:00"/>
  </r>
  <r>
    <n v="30565"/>
    <x v="1345"/>
    <x v="1"/>
    <s v="Medium"/>
    <n v="32"/>
    <n v="55.781874999999999"/>
    <n v="1785.02"/>
    <n v="4"/>
    <n v="1789.02"/>
    <n v="5.3265000000000002"/>
    <n v="95.079090300000004"/>
    <s v="Express Air"/>
    <x v="6"/>
    <s v="Corporate"/>
    <x v="1"/>
    <x v="4"/>
    <s v="Small Box"/>
    <d v="2011-07-28T00:00:00"/>
  </r>
  <r>
    <n v="33478"/>
    <x v="1274"/>
    <x v="5"/>
    <s v="High"/>
    <n v="21"/>
    <n v="5.9952380952380953"/>
    <n v="125.9"/>
    <n v="3.04"/>
    <n v="128.94"/>
    <n v="3.5455000000000001"/>
    <n v="4.4637845"/>
    <s v="Express Air"/>
    <x v="4"/>
    <s v="Consumer"/>
    <x v="2"/>
    <x v="5"/>
    <s v="Wrap Bag"/>
    <d v="2010-06-16T00:00:00"/>
  </r>
  <r>
    <n v="24007"/>
    <x v="96"/>
    <x v="8"/>
    <s v="Low"/>
    <n v="28"/>
    <n v="11.351785714285715"/>
    <n v="317.85000000000002"/>
    <n v="6.97"/>
    <n v="324.82000000000005"/>
    <n v="3.5455000000000001"/>
    <n v="11.269371749999999"/>
    <s v="Regular Air"/>
    <x v="2"/>
    <s v="Home Office"/>
    <x v="2"/>
    <x v="12"/>
    <s v="Small Box"/>
    <d v="2010-09-02T00:00:00"/>
  </r>
  <r>
    <n v="18464"/>
    <x v="287"/>
    <x v="0"/>
    <s v="High"/>
    <n v="31"/>
    <n v="6.660967741935484"/>
    <n v="206.49"/>
    <n v="1.34"/>
    <n v="207.83"/>
    <n v="3.5455000000000001"/>
    <n v="7.3211029500000002"/>
    <s v="Regular Air"/>
    <x v="9"/>
    <s v="Small Business"/>
    <x v="2"/>
    <x v="5"/>
    <s v="Wrap Bag"/>
    <d v="2012-03-30T00:00:00"/>
  </r>
  <r>
    <n v="11874"/>
    <x v="1074"/>
    <x v="10"/>
    <s v="Medium"/>
    <n v="1"/>
    <n v="40.29"/>
    <n v="40.29"/>
    <n v="8.65"/>
    <n v="48.94"/>
    <n v="5.3265000000000002"/>
    <n v="2.1460468500000003"/>
    <s v="Regular Air"/>
    <x v="1"/>
    <s v="Corporate"/>
    <x v="1"/>
    <x v="4"/>
    <s v="Small Box"/>
    <d v="2012-09-11T00:00:00"/>
  </r>
  <r>
    <n v="55777"/>
    <x v="36"/>
    <x v="6"/>
    <s v="Not Specified"/>
    <n v="1"/>
    <n v="65.747500000000002"/>
    <n v="65.747500000000002"/>
    <n v="3.99"/>
    <n v="69.737499999999997"/>
    <n v="5.3265000000000002"/>
    <n v="3.5020405874999998"/>
    <s v="Express Air"/>
    <x v="0"/>
    <s v="Corporate"/>
    <x v="1"/>
    <x v="1"/>
    <s v="Small Box"/>
    <d v="2012-11-12T00:00:00"/>
  </r>
  <r>
    <n v="32295"/>
    <x v="928"/>
    <x v="3"/>
    <s v="High"/>
    <n v="11"/>
    <n v="55.236090909090905"/>
    <n v="607.59699999999998"/>
    <n v="5.99"/>
    <n v="613.58699999999999"/>
    <n v="5.3265000000000002"/>
    <n v="32.363654205000003"/>
    <s v="Regular Air"/>
    <x v="1"/>
    <s v="Small Business"/>
    <x v="1"/>
    <x v="1"/>
    <s v="Small Box"/>
    <d v="2009-01-08T00:00:00"/>
  </r>
  <r>
    <n v="6947"/>
    <x v="671"/>
    <x v="1"/>
    <s v="Critical"/>
    <n v="9"/>
    <n v="57.832222222222221"/>
    <n v="520.49"/>
    <n v="18.45"/>
    <n v="538.94000000000005"/>
    <n v="4.7610000000000001"/>
    <n v="24.7805289"/>
    <s v="Regular Air"/>
    <x v="8"/>
    <s v="Small Business"/>
    <x v="0"/>
    <x v="0"/>
    <s v="Medium Box"/>
    <d v="2011-07-21T00:00:00"/>
  </r>
  <r>
    <n v="55655"/>
    <x v="306"/>
    <x v="10"/>
    <s v="Low"/>
    <n v="33"/>
    <n v="111.24671212121213"/>
    <n v="3671.1415000000002"/>
    <n v="8.99"/>
    <n v="3680.1315"/>
    <n v="5.3265000000000002"/>
    <n v="195.54335199750003"/>
    <s v="Regular Air"/>
    <x v="6"/>
    <s v="Home Office"/>
    <x v="1"/>
    <x v="1"/>
    <s v="Small Box"/>
    <d v="2012-09-26T00:00:00"/>
  </r>
  <r>
    <n v="24132"/>
    <x v="989"/>
    <x v="1"/>
    <s v="Low"/>
    <n v="4"/>
    <n v="7.7525000000000004"/>
    <n v="31.01"/>
    <n v="2.99"/>
    <n v="34"/>
    <n v="3.5455000000000001"/>
    <n v="1.0994595500000002"/>
    <s v="Regular Air"/>
    <x v="0"/>
    <s v="Corporate"/>
    <x v="2"/>
    <x v="6"/>
    <s v="Small Box"/>
    <d v="2009-07-11T00:00:00"/>
  </r>
  <r>
    <n v="13284"/>
    <x v="269"/>
    <x v="8"/>
    <s v="High"/>
    <n v="49"/>
    <n v="33.93"/>
    <n v="1662.57"/>
    <n v="2.99"/>
    <n v="1665.56"/>
    <n v="3.5455000000000001"/>
    <n v="58.946419349999999"/>
    <s v="Regular Air"/>
    <x v="9"/>
    <s v="Consumer"/>
    <x v="2"/>
    <x v="6"/>
    <s v="Small Box"/>
    <d v="2012-08-13T00:00:00"/>
  </r>
  <r>
    <n v="48032"/>
    <x v="96"/>
    <x v="8"/>
    <s v="High"/>
    <n v="29"/>
    <n v="14.236551724137932"/>
    <n v="412.86"/>
    <n v="4.53"/>
    <n v="417.39"/>
    <n v="3.5455000000000001"/>
    <n v="14.637951300000003"/>
    <s v="Regular Air"/>
    <x v="8"/>
    <s v="Corporate"/>
    <x v="2"/>
    <x v="10"/>
    <s v="Small Box"/>
    <d v="2010-08-27T00:00:00"/>
  </r>
  <r>
    <n v="43523"/>
    <x v="498"/>
    <x v="4"/>
    <s v="Medium"/>
    <n v="50"/>
    <n v="5.9074"/>
    <n v="295.37"/>
    <n v="5.46"/>
    <n v="300.83"/>
    <n v="3.5455000000000001"/>
    <n v="10.472343350000001"/>
    <s v="Regular Air"/>
    <x v="0"/>
    <s v="Small Business"/>
    <x v="2"/>
    <x v="5"/>
    <s v="Small Box"/>
    <d v="2012-05-25T00:00:00"/>
  </r>
  <r>
    <n v="34597"/>
    <x v="1346"/>
    <x v="2"/>
    <s v="Medium"/>
    <n v="8"/>
    <n v="106.167125"/>
    <n v="849.33699999999999"/>
    <n v="2.5"/>
    <n v="851.83699999999999"/>
    <n v="5.3265000000000002"/>
    <n v="45.239935304999996"/>
    <s v="Express Air"/>
    <x v="0"/>
    <s v="Home Office"/>
    <x v="1"/>
    <x v="1"/>
    <s v="Small Box"/>
    <d v="2010-12-18T00:00:00"/>
  </r>
  <r>
    <n v="41026"/>
    <x v="91"/>
    <x v="11"/>
    <s v="Medium"/>
    <n v="8"/>
    <n v="88.671250000000001"/>
    <n v="709.37"/>
    <n v="42"/>
    <n v="751.37"/>
    <n v="4.7610000000000001"/>
    <n v="33.773105700000002"/>
    <s v="Delivery Truck"/>
    <x v="1"/>
    <s v="Home Office"/>
    <x v="0"/>
    <x v="3"/>
    <s v="Jumbo Drum"/>
    <d v="2011-04-20T00:00:00"/>
  </r>
  <r>
    <n v="55462"/>
    <x v="1097"/>
    <x v="0"/>
    <s v="Medium"/>
    <n v="13"/>
    <n v="5.79"/>
    <n v="75.27"/>
    <n v="2.99"/>
    <n v="78.259999999999991"/>
    <n v="3.5455000000000001"/>
    <n v="2.6686978499999996"/>
    <s v="Regular Air"/>
    <x v="8"/>
    <s v="Home Office"/>
    <x v="2"/>
    <x v="6"/>
    <s v="Small Box"/>
    <d v="2012-03-29T00:00:00"/>
  </r>
  <r>
    <n v="41824"/>
    <x v="1204"/>
    <x v="1"/>
    <s v="Not Specified"/>
    <n v="33"/>
    <n v="2.9630303030303029"/>
    <n v="97.78"/>
    <n v="2.0299999999999998"/>
    <n v="99.81"/>
    <n v="3.5455000000000001"/>
    <n v="3.4667899000000002"/>
    <s v="Regular Air"/>
    <x v="0"/>
    <s v="Corporate"/>
    <x v="2"/>
    <x v="2"/>
    <s v="Wrap Bag"/>
    <d v="2010-07-06T00:00:00"/>
  </r>
  <r>
    <n v="21989"/>
    <x v="1211"/>
    <x v="9"/>
    <s v="Low"/>
    <n v="9"/>
    <n v="13.216666666666667"/>
    <n v="118.95"/>
    <n v="6.2"/>
    <n v="125.15"/>
    <n v="4.7610000000000001"/>
    <n v="5.6632095000000007"/>
    <s v="Regular Air"/>
    <x v="1"/>
    <s v="Home Office"/>
    <x v="0"/>
    <x v="0"/>
    <s v="Wrap Bag"/>
    <d v="2011-02-10T00:00:00"/>
  </r>
  <r>
    <n v="51747"/>
    <x v="654"/>
    <x v="1"/>
    <s v="Medium"/>
    <n v="3"/>
    <n v="4.0366666666666662"/>
    <n v="12.11"/>
    <n v="0.5"/>
    <n v="12.61"/>
    <n v="3.5455000000000001"/>
    <n v="0.42936004999999999"/>
    <s v="Regular Air"/>
    <x v="1"/>
    <s v="Small Business"/>
    <x v="2"/>
    <x v="13"/>
    <s v="Small Box"/>
    <d v="2012-07-06T00:00:00"/>
  </r>
  <r>
    <n v="42563"/>
    <x v="1200"/>
    <x v="8"/>
    <s v="Medium"/>
    <n v="7"/>
    <n v="6.3214285714285712"/>
    <n v="44.25"/>
    <n v="5.41"/>
    <n v="49.66"/>
    <n v="3.5455000000000001"/>
    <n v="1.5688837499999999"/>
    <s v="Express Air"/>
    <x v="0"/>
    <s v="Corporate"/>
    <x v="2"/>
    <x v="6"/>
    <s v="Small Box"/>
    <d v="2010-08-12T00:00:00"/>
  </r>
  <r>
    <n v="51269"/>
    <x v="207"/>
    <x v="3"/>
    <s v="High"/>
    <n v="2"/>
    <n v="10.535"/>
    <n v="21.07"/>
    <n v="2.99"/>
    <n v="24.060000000000002"/>
    <n v="3.5455000000000001"/>
    <n v="0.74703685000000009"/>
    <s v="Regular Air"/>
    <x v="5"/>
    <s v="Small Business"/>
    <x v="2"/>
    <x v="6"/>
    <s v="Small Box"/>
    <d v="2012-01-13T00:00:00"/>
  </r>
  <r>
    <n v="55938"/>
    <x v="297"/>
    <x v="1"/>
    <s v="Not Specified"/>
    <n v="18"/>
    <n v="98.327777777777783"/>
    <n v="1769.9"/>
    <n v="35"/>
    <n v="1804.9"/>
    <n v="3.5455000000000001"/>
    <n v="62.751804500000006"/>
    <s v="Express Air"/>
    <x v="9"/>
    <s v="Small Business"/>
    <x v="2"/>
    <x v="10"/>
    <s v="Large Box"/>
    <d v="2012-07-03T00:00:00"/>
  </r>
  <r>
    <n v="58150"/>
    <x v="430"/>
    <x v="4"/>
    <s v="Critical"/>
    <n v="24"/>
    <n v="2.5150000000000001"/>
    <n v="60.36"/>
    <n v="6.05"/>
    <n v="66.41"/>
    <n v="3.5455000000000001"/>
    <n v="2.1400638000000001"/>
    <s v="Regular Air"/>
    <x v="7"/>
    <s v="Corporate"/>
    <x v="2"/>
    <x v="6"/>
    <s v="Small Box"/>
    <d v="2010-05-07T00:00:00"/>
  </r>
  <r>
    <n v="1666"/>
    <x v="774"/>
    <x v="7"/>
    <s v="Critical"/>
    <n v="19"/>
    <n v="296.95684210526315"/>
    <n v="5642.18"/>
    <n v="19.989999999999998"/>
    <n v="5662.17"/>
    <n v="3.5455000000000001"/>
    <n v="200.04349190000002"/>
    <s v="Express Air"/>
    <x v="6"/>
    <s v="Corporate"/>
    <x v="2"/>
    <x v="6"/>
    <s v="Small Box"/>
    <d v="2011-10-19T00:00:00"/>
  </r>
  <r>
    <n v="21796"/>
    <x v="421"/>
    <x v="4"/>
    <s v="Low"/>
    <n v="46"/>
    <n v="103.14434782608696"/>
    <n v="4744.6400000000003"/>
    <n v="19.989999999999998"/>
    <n v="4764.63"/>
    <n v="5.3265000000000002"/>
    <n v="252.72324960000003"/>
    <s v="Regular Air"/>
    <x v="1"/>
    <s v="Home Office"/>
    <x v="1"/>
    <x v="4"/>
    <s v="Small Box"/>
    <d v="2012-05-10T00:00:00"/>
  </r>
  <r>
    <n v="25062"/>
    <x v="404"/>
    <x v="7"/>
    <s v="Critical"/>
    <n v="5"/>
    <n v="15.758000000000001"/>
    <n v="78.790000000000006"/>
    <n v="6.75"/>
    <n v="85.54"/>
    <n v="3.5455000000000001"/>
    <n v="2.7934994500000006"/>
    <s v="Regular Air"/>
    <x v="1"/>
    <s v="Consumer"/>
    <x v="2"/>
    <x v="16"/>
    <s v="Medium Box"/>
    <d v="2010-11-01T00:00:00"/>
  </r>
  <r>
    <n v="31073"/>
    <x v="219"/>
    <x v="1"/>
    <s v="Medium"/>
    <n v="39"/>
    <n v="46.634871794871792"/>
    <n v="1818.76"/>
    <n v="6.77"/>
    <n v="1825.53"/>
    <n v="4.7610000000000001"/>
    <n v="86.591163600000002"/>
    <s v="Regular Air"/>
    <x v="1"/>
    <s v="Home Office"/>
    <x v="0"/>
    <x v="0"/>
    <s v="Small Box"/>
    <d v="2010-07-28T00:00:00"/>
  </r>
  <r>
    <n v="50433"/>
    <x v="87"/>
    <x v="3"/>
    <s v="Critical"/>
    <n v="50"/>
    <n v="132.571"/>
    <n v="6628.55"/>
    <n v="17.850000000000001"/>
    <n v="6646.4000000000005"/>
    <n v="5.3265000000000002"/>
    <n v="353.06971575000006"/>
    <s v="Delivery Truck"/>
    <x v="1"/>
    <s v="Home Office"/>
    <x v="1"/>
    <x v="11"/>
    <s v="Jumbo Drum"/>
    <d v="2012-01-21T00:00:00"/>
  </r>
  <r>
    <n v="7527"/>
    <x v="714"/>
    <x v="2"/>
    <s v="Medium"/>
    <n v="42"/>
    <n v="168.15752380952381"/>
    <n v="7062.616"/>
    <n v="4.2"/>
    <n v="7066.8159999999998"/>
    <n v="5.3265000000000002"/>
    <n v="376.19024124000003"/>
    <s v="Regular Air"/>
    <x v="10"/>
    <s v="Small Business"/>
    <x v="1"/>
    <x v="1"/>
    <s v="Small Box"/>
    <d v="2009-12-12T00:00:00"/>
  </r>
  <r>
    <n v="19204"/>
    <x v="689"/>
    <x v="10"/>
    <s v="Medium"/>
    <n v="27"/>
    <n v="8.6637037037037032"/>
    <n v="233.92"/>
    <n v="8.5399999999999991"/>
    <n v="242.45999999999998"/>
    <n v="4.7610000000000001"/>
    <n v="11.136931199999999"/>
    <s v="Regular Air"/>
    <x v="1"/>
    <s v="Corporate"/>
    <x v="0"/>
    <x v="0"/>
    <s v="Small Pack"/>
    <d v="2009-09-19T00:00:00"/>
  </r>
  <r>
    <n v="258"/>
    <x v="441"/>
    <x v="2"/>
    <s v="Critical"/>
    <n v="7"/>
    <n v="28.765714285714289"/>
    <n v="201.36"/>
    <n v="53.03"/>
    <n v="254.39000000000001"/>
    <n v="3.5455000000000001"/>
    <n v="7.139218800000001"/>
    <s v="Delivery Truck"/>
    <x v="9"/>
    <s v="Home Office"/>
    <x v="2"/>
    <x v="10"/>
    <s v="Jumbo Drum"/>
    <d v="2010-12-29T00:00:00"/>
  </r>
  <r>
    <n v="29382"/>
    <x v="388"/>
    <x v="6"/>
    <s v="High"/>
    <n v="42"/>
    <n v="5.6988095238095235"/>
    <n v="239.35"/>
    <n v="1.39"/>
    <n v="240.73999999999998"/>
    <n v="3.5455000000000001"/>
    <n v="8.4861542500000002"/>
    <s v="Regular Air"/>
    <x v="7"/>
    <s v="Small Business"/>
    <x v="2"/>
    <x v="12"/>
    <s v="Small Box"/>
    <d v="2010-11-20T00:00:00"/>
  </r>
  <r>
    <n v="47236"/>
    <x v="1143"/>
    <x v="7"/>
    <s v="High"/>
    <n v="1"/>
    <n v="70.91"/>
    <n v="70.91"/>
    <n v="3.5"/>
    <n v="74.41"/>
    <n v="3.5455000000000001"/>
    <n v="2.5141140499999999"/>
    <s v="Regular Air"/>
    <x v="1"/>
    <s v="Home Office"/>
    <x v="2"/>
    <x v="16"/>
    <s v="Small Box"/>
    <d v="2011-10-04T00:00:00"/>
  </r>
  <r>
    <n v="58854"/>
    <x v="1347"/>
    <x v="11"/>
    <s v="Critical"/>
    <n v="35"/>
    <n v="175.16857142857143"/>
    <n v="6130.9"/>
    <n v="35.89"/>
    <n v="6166.79"/>
    <n v="4.7610000000000001"/>
    <n v="291.89214900000002"/>
    <s v="Delivery Truck"/>
    <x v="4"/>
    <s v="Corporate"/>
    <x v="0"/>
    <x v="15"/>
    <s v="Jumbo Box"/>
    <d v="2010-04-25T00:00:00"/>
  </r>
  <r>
    <n v="1573"/>
    <x v="220"/>
    <x v="2"/>
    <s v="High"/>
    <n v="13"/>
    <n v="58.456923076923083"/>
    <n v="759.94"/>
    <n v="32.409999999999997"/>
    <n v="792.35"/>
    <n v="4.7610000000000001"/>
    <n v="36.180743400000004"/>
    <s v="Delivery Truck"/>
    <x v="1"/>
    <s v="Small Business"/>
    <x v="0"/>
    <x v="3"/>
    <s v="Jumbo Drum"/>
    <d v="2012-12-29T00:00:00"/>
  </r>
  <r>
    <n v="11876"/>
    <x v="213"/>
    <x v="1"/>
    <s v="High"/>
    <n v="47"/>
    <n v="107.48702127659575"/>
    <n v="5051.8900000000003"/>
    <n v="5.81"/>
    <n v="5057.7000000000007"/>
    <n v="4.7610000000000001"/>
    <n v="240.52048290000002"/>
    <s v="Regular Air"/>
    <x v="1"/>
    <s v="Home Office"/>
    <x v="0"/>
    <x v="0"/>
    <s v="Medium Box"/>
    <d v="2011-07-06T00:00:00"/>
  </r>
  <r>
    <n v="27300"/>
    <x v="90"/>
    <x v="10"/>
    <s v="Not Specified"/>
    <n v="50"/>
    <n v="66.661999999999992"/>
    <n v="3333.1"/>
    <n v="4"/>
    <n v="3337.1"/>
    <n v="5.3265000000000002"/>
    <n v="177.53757150000001"/>
    <s v="Regular Air"/>
    <x v="1"/>
    <s v="Consumer"/>
    <x v="1"/>
    <x v="4"/>
    <s v="Small Box"/>
    <d v="2012-10-01T00:00:00"/>
  </r>
  <r>
    <n v="49346"/>
    <x v="1245"/>
    <x v="4"/>
    <s v="Not Specified"/>
    <n v="8"/>
    <n v="11.793749999999999"/>
    <n v="94.35"/>
    <n v="2.85"/>
    <n v="97.199999999999989"/>
    <n v="4.7610000000000001"/>
    <n v="4.4920034999999991"/>
    <s v="Regular Air"/>
    <x v="6"/>
    <s v="Corporate"/>
    <x v="0"/>
    <x v="0"/>
    <s v="Small Pack"/>
    <d v="2011-05-08T00:00:00"/>
  </r>
  <r>
    <n v="57121"/>
    <x v="514"/>
    <x v="6"/>
    <s v="Not Specified"/>
    <n v="3"/>
    <n v="168.2235"/>
    <n v="504.6705"/>
    <n v="4.2"/>
    <n v="508.87049999999999"/>
    <n v="5.3265000000000002"/>
    <n v="26.8812741825"/>
    <s v="Regular Air"/>
    <x v="5"/>
    <s v="Consumer"/>
    <x v="1"/>
    <x v="1"/>
    <s v="Small Box"/>
    <d v="2011-11-18T00:00:00"/>
  </r>
  <r>
    <n v="22980"/>
    <x v="486"/>
    <x v="7"/>
    <s v="Not Specified"/>
    <n v="10"/>
    <n v="5.6049999999999995"/>
    <n v="56.05"/>
    <n v="5.49"/>
    <n v="61.54"/>
    <n v="3.5455000000000001"/>
    <n v="1.9872527499999999"/>
    <s v="Regular Air"/>
    <x v="1"/>
    <s v="Consumer"/>
    <x v="2"/>
    <x v="5"/>
    <s v="Small Box"/>
    <d v="2012-10-02T00:00:00"/>
  </r>
  <r>
    <n v="51203"/>
    <x v="1032"/>
    <x v="2"/>
    <s v="High"/>
    <n v="49"/>
    <n v="543.31734693877547"/>
    <n v="26622.55"/>
    <n v="45.7"/>
    <n v="26668.25"/>
    <n v="4.7610000000000001"/>
    <n v="1267.4996055000001"/>
    <s v="Delivery Truck"/>
    <x v="9"/>
    <s v="Home Office"/>
    <x v="0"/>
    <x v="9"/>
    <s v="Jumbo Box"/>
    <d v="2011-12-22T00:00:00"/>
  </r>
  <r>
    <n v="39492"/>
    <x v="458"/>
    <x v="11"/>
    <s v="Not Specified"/>
    <n v="38"/>
    <n v="40.576842105263161"/>
    <n v="1541.92"/>
    <n v="19.989999999999998"/>
    <n v="1561.91"/>
    <n v="5.3265000000000002"/>
    <n v="82.130368800000014"/>
    <s v="Regular Air"/>
    <x v="1"/>
    <s v="Corporate"/>
    <x v="1"/>
    <x v="4"/>
    <s v="Small Box"/>
    <d v="2011-04-19T00:00:00"/>
  </r>
  <r>
    <n v="39844"/>
    <x v="494"/>
    <x v="2"/>
    <s v="Not Specified"/>
    <n v="47"/>
    <n v="93.345531914893613"/>
    <n v="4387.24"/>
    <n v="19.989999999999998"/>
    <n v="4407.2299999999996"/>
    <n v="3.5455000000000001"/>
    <n v="155.5495942"/>
    <s v="Regular Air"/>
    <x v="1"/>
    <s v="Corporate"/>
    <x v="2"/>
    <x v="10"/>
    <s v="Small Box"/>
    <d v="2009-12-02T00:00:00"/>
  </r>
  <r>
    <n v="19617"/>
    <x v="1139"/>
    <x v="3"/>
    <s v="Low"/>
    <n v="3"/>
    <n v="57.32116666666667"/>
    <n v="171.96350000000001"/>
    <n v="8.99"/>
    <n v="180.95350000000002"/>
    <n v="5.3265000000000002"/>
    <n v="9.1596358275000007"/>
    <s v="Regular Air"/>
    <x v="7"/>
    <s v="Corporate"/>
    <x v="1"/>
    <x v="1"/>
    <s v="Small Box"/>
    <d v="2012-01-20T00:00:00"/>
  </r>
  <r>
    <n v="32804"/>
    <x v="1074"/>
    <x v="10"/>
    <s v="Medium"/>
    <n v="20"/>
    <n v="4.4755000000000003"/>
    <n v="89.51"/>
    <n v="5.26"/>
    <n v="94.77000000000001"/>
    <n v="3.5455000000000001"/>
    <n v="3.17357705"/>
    <s v="Regular Air"/>
    <x v="6"/>
    <s v="Corporate"/>
    <x v="2"/>
    <x v="6"/>
    <s v="Small Box"/>
    <d v="2012-09-11T00:00:00"/>
  </r>
  <r>
    <n v="51559"/>
    <x v="702"/>
    <x v="0"/>
    <s v="Low"/>
    <n v="34"/>
    <n v="24.234705882352941"/>
    <n v="823.98"/>
    <n v="4.08"/>
    <n v="828.06000000000006"/>
    <n v="3.5455000000000001"/>
    <n v="29.214210900000001"/>
    <s v="Regular Air"/>
    <x v="1"/>
    <s v="Consumer"/>
    <x v="2"/>
    <x v="2"/>
    <s v="Small Pack"/>
    <d v="2012-03-13T00:00:00"/>
  </r>
  <r>
    <n v="23617"/>
    <x v="1245"/>
    <x v="4"/>
    <s v="Not Specified"/>
    <n v="6"/>
    <n v="41.223333333333336"/>
    <n v="247.34"/>
    <n v="2.99"/>
    <n v="250.33"/>
    <n v="3.5455000000000001"/>
    <n v="8.7694396999999995"/>
    <s v="Express Air"/>
    <x v="3"/>
    <s v="Consumer"/>
    <x v="2"/>
    <x v="6"/>
    <s v="Small Box"/>
    <d v="2011-05-07T00:00:00"/>
  </r>
  <r>
    <n v="38145"/>
    <x v="384"/>
    <x v="10"/>
    <s v="Not Specified"/>
    <n v="8"/>
    <n v="48.396250000000002"/>
    <n v="387.17"/>
    <n v="4.8"/>
    <n v="391.97"/>
    <n v="4.7610000000000001"/>
    <n v="18.433163700000001"/>
    <s v="Regular Air"/>
    <x v="1"/>
    <s v="Small Business"/>
    <x v="0"/>
    <x v="0"/>
    <s v="Wrap Bag"/>
    <d v="2009-09-13T00:00:00"/>
  </r>
  <r>
    <n v="896"/>
    <x v="72"/>
    <x v="0"/>
    <s v="Critical"/>
    <n v="50"/>
    <n v="24.930399999999999"/>
    <n v="1246.52"/>
    <n v="12.98"/>
    <n v="1259.5"/>
    <n v="3.5455000000000001"/>
    <n v="44.1953666"/>
    <s v="Regular Air"/>
    <x v="1"/>
    <s v="Home Office"/>
    <x v="2"/>
    <x v="6"/>
    <s v="Small Box"/>
    <d v="2010-03-08T00:00:00"/>
  </r>
  <r>
    <n v="801"/>
    <x v="1048"/>
    <x v="9"/>
    <s v="Critical"/>
    <n v="20"/>
    <n v="2.9925000000000002"/>
    <n v="59.85"/>
    <n v="3.5"/>
    <n v="63.35"/>
    <n v="3.5455000000000001"/>
    <n v="2.1219817500000002"/>
    <s v="Regular Air"/>
    <x v="8"/>
    <s v="Corporate"/>
    <x v="2"/>
    <x v="2"/>
    <s v="Small Pack"/>
    <d v="2012-02-20T00:00:00"/>
  </r>
  <r>
    <n v="13410"/>
    <x v="642"/>
    <x v="5"/>
    <s v="Not Specified"/>
    <n v="29"/>
    <n v="24.2048275862069"/>
    <n v="701.94"/>
    <n v="6.3"/>
    <n v="708.24"/>
    <n v="5.3265000000000002"/>
    <n v="37.388834100000004"/>
    <s v="Regular Air"/>
    <x v="1"/>
    <s v="Corporate"/>
    <x v="1"/>
    <x v="11"/>
    <s v="Medium Box"/>
    <d v="2010-06-07T00:00:00"/>
  </r>
  <r>
    <n v="8773"/>
    <x v="204"/>
    <x v="7"/>
    <s v="Critical"/>
    <n v="5"/>
    <n v="44.157499999999999"/>
    <n v="220.78749999999999"/>
    <n v="5"/>
    <n v="225.78749999999999"/>
    <n v="5.3265000000000002"/>
    <n v="11.7602461875"/>
    <s v="Regular Air"/>
    <x v="9"/>
    <s v="Home Office"/>
    <x v="1"/>
    <x v="1"/>
    <s v="Small Pack"/>
    <d v="2011-10-22T00:00:00"/>
  </r>
  <r>
    <n v="41825"/>
    <x v="20"/>
    <x v="8"/>
    <s v="Critical"/>
    <n v="43"/>
    <n v="76.218372093023248"/>
    <n v="3277.39"/>
    <n v="4"/>
    <n v="3281.39"/>
    <n v="5.3265000000000002"/>
    <n v="174.57017834999999"/>
    <s v="Regular Air"/>
    <x v="10"/>
    <s v="Consumer"/>
    <x v="1"/>
    <x v="4"/>
    <s v="Small Box"/>
    <d v="2009-08-23T00:00:00"/>
  </r>
  <r>
    <n v="36934"/>
    <x v="37"/>
    <x v="2"/>
    <s v="Medium"/>
    <n v="2"/>
    <n v="5.7549999999999999"/>
    <n v="11.51"/>
    <n v="0.95"/>
    <n v="12.459999999999999"/>
    <n v="3.5455000000000001"/>
    <n v="0.40808705000000001"/>
    <s v="Regular Air"/>
    <x v="5"/>
    <s v="Small Business"/>
    <x v="2"/>
    <x v="5"/>
    <s v="Wrap Bag"/>
    <d v="2009-12-24T00:00:00"/>
  </r>
  <r>
    <n v="35"/>
    <x v="204"/>
    <x v="7"/>
    <s v="Not Specified"/>
    <n v="30"/>
    <n v="9.618666666666666"/>
    <n v="288.56"/>
    <n v="2.25"/>
    <n v="290.81"/>
    <n v="3.5455000000000001"/>
    <n v="10.2308948"/>
    <s v="Regular Air"/>
    <x v="0"/>
    <s v="Corporate"/>
    <x v="2"/>
    <x v="2"/>
    <s v="Wrap Bag"/>
    <d v="2011-10-23T00:00:00"/>
  </r>
  <r>
    <n v="26691"/>
    <x v="431"/>
    <x v="8"/>
    <s v="Not Specified"/>
    <n v="37"/>
    <n v="7.308918918918919"/>
    <n v="270.43"/>
    <n v="6.16"/>
    <n v="276.59000000000003"/>
    <n v="3.5455000000000001"/>
    <n v="9.5880956499999996"/>
    <s v="Regular Air"/>
    <x v="1"/>
    <s v="Corporate"/>
    <x v="2"/>
    <x v="6"/>
    <s v="Small Box"/>
    <d v="2012-08-04T00:00:00"/>
  </r>
  <r>
    <n v="8710"/>
    <x v="1270"/>
    <x v="3"/>
    <s v="Critical"/>
    <n v="17"/>
    <n v="3.7258823529411766"/>
    <n v="63.34"/>
    <n v="6.27"/>
    <n v="69.61"/>
    <n v="3.5455000000000001"/>
    <n v="2.2457197000000004"/>
    <s v="Regular Air"/>
    <x v="1"/>
    <s v="Corporate"/>
    <x v="2"/>
    <x v="6"/>
    <s v="Small Box"/>
    <d v="2009-01-05T00:00:00"/>
  </r>
  <r>
    <n v="27138"/>
    <x v="1111"/>
    <x v="4"/>
    <s v="High"/>
    <n v="37"/>
    <n v="51.193662162162163"/>
    <n v="1894.1655000000001"/>
    <n v="8.99"/>
    <n v="1903.1555000000001"/>
    <n v="5.3265000000000002"/>
    <n v="100.8927253575"/>
    <s v="Regular Air"/>
    <x v="5"/>
    <s v="Home Office"/>
    <x v="1"/>
    <x v="1"/>
    <s v="Small Box"/>
    <d v="2012-06-01T00:00:00"/>
  </r>
  <r>
    <n v="23366"/>
    <x v="1232"/>
    <x v="6"/>
    <s v="Not Specified"/>
    <n v="5"/>
    <n v="59.570000000000007"/>
    <n v="297.85000000000002"/>
    <n v="19.989999999999998"/>
    <n v="317.84000000000003"/>
    <n v="3.5455000000000001"/>
    <n v="10.560271750000002"/>
    <s v="Regular Air"/>
    <x v="3"/>
    <s v="Corporate"/>
    <x v="2"/>
    <x v="10"/>
    <s v="Small Box"/>
    <d v="2010-11-19T00:00:00"/>
  </r>
  <r>
    <n v="40965"/>
    <x v="92"/>
    <x v="6"/>
    <s v="Medium"/>
    <n v="29"/>
    <n v="29.087931034482757"/>
    <n v="843.55"/>
    <n v="8.74"/>
    <n v="852.29"/>
    <n v="3.5455000000000001"/>
    <n v="29.90806525"/>
    <s v="Regular Air"/>
    <x v="0"/>
    <s v="Corporate"/>
    <x v="2"/>
    <x v="5"/>
    <s v="Small Box"/>
    <d v="2009-11-21T00:00:00"/>
  </r>
  <r>
    <n v="5601"/>
    <x v="83"/>
    <x v="3"/>
    <s v="High"/>
    <n v="10"/>
    <n v="12.053000000000001"/>
    <n v="120.53"/>
    <n v="2.85"/>
    <n v="123.38"/>
    <n v="4.7610000000000001"/>
    <n v="5.7384333000000005"/>
    <s v="Regular Air"/>
    <x v="1"/>
    <s v="Consumer"/>
    <x v="0"/>
    <x v="0"/>
    <s v="Small Pack"/>
    <d v="2012-01-06T00:00:00"/>
  </r>
  <r>
    <n v="54370"/>
    <x v="1348"/>
    <x v="11"/>
    <s v="Not Specified"/>
    <n v="49"/>
    <n v="101.39795918367346"/>
    <n v="4968.5"/>
    <n v="19.989999999999998"/>
    <n v="4988.49"/>
    <n v="5.3265000000000002"/>
    <n v="264.6471525"/>
    <s v="Regular Air"/>
    <x v="4"/>
    <s v="Corporate"/>
    <x v="1"/>
    <x v="4"/>
    <s v="Small Box"/>
    <d v="2012-04-08T00:00:00"/>
  </r>
  <r>
    <n v="35744"/>
    <x v="543"/>
    <x v="0"/>
    <s v="Not Specified"/>
    <n v="44"/>
    <n v="58.807500000000005"/>
    <n v="2587.5300000000002"/>
    <n v="6.55"/>
    <n v="2594.0800000000004"/>
    <n v="5.3265000000000002"/>
    <n v="137.82478545000001"/>
    <s v="Regular Air"/>
    <x v="5"/>
    <s v="Consumer"/>
    <x v="1"/>
    <x v="4"/>
    <s v="Small Box"/>
    <d v="2009-03-23T00:00:00"/>
  </r>
  <r>
    <n v="58113"/>
    <x v="124"/>
    <x v="9"/>
    <s v="High"/>
    <n v="48"/>
    <n v="7.5564583333333326"/>
    <n v="362.71"/>
    <n v="6.16"/>
    <n v="368.87"/>
    <n v="3.5455000000000001"/>
    <n v="12.859883049999999"/>
    <s v="Regular Air"/>
    <x v="1"/>
    <s v="Small Business"/>
    <x v="2"/>
    <x v="6"/>
    <s v="Small Box"/>
    <d v="2012-02-03T00:00:00"/>
  </r>
  <r>
    <n v="27106"/>
    <x v="940"/>
    <x v="2"/>
    <s v="High"/>
    <n v="29"/>
    <n v="121.53620689655173"/>
    <n v="3524.55"/>
    <n v="30"/>
    <n v="3554.55"/>
    <n v="4.7610000000000001"/>
    <n v="167.80382550000002"/>
    <s v="Delivery Truck"/>
    <x v="1"/>
    <s v="Home Office"/>
    <x v="0"/>
    <x v="3"/>
    <s v="Jumbo Drum"/>
    <d v="2011-12-03T00:00:00"/>
  </r>
  <r>
    <n v="46624"/>
    <x v="1256"/>
    <x v="11"/>
    <s v="Not Specified"/>
    <n v="12"/>
    <n v="4.5716666666666663"/>
    <n v="54.86"/>
    <n v="6.72"/>
    <n v="61.58"/>
    <n v="3.5455000000000001"/>
    <n v="1.9450613000000001"/>
    <s v="Regular Air"/>
    <x v="8"/>
    <s v="Home Office"/>
    <x v="2"/>
    <x v="5"/>
    <s v="Small Box"/>
    <d v="2010-04-28T00:00:00"/>
  </r>
  <r>
    <n v="42944"/>
    <x v="1218"/>
    <x v="6"/>
    <s v="Critical"/>
    <n v="43"/>
    <n v="226.75697674418603"/>
    <n v="9750.5499999999993"/>
    <n v="64.2"/>
    <n v="9814.75"/>
    <n v="4.7610000000000001"/>
    <n v="464.22368549999999"/>
    <s v="Delivery Truck"/>
    <x v="7"/>
    <s v="Small Business"/>
    <x v="0"/>
    <x v="3"/>
    <s v="Jumbo Drum"/>
    <d v="2012-11-19T00:00:00"/>
  </r>
  <r>
    <n v="16039"/>
    <x v="1331"/>
    <x v="4"/>
    <s v="High"/>
    <n v="3"/>
    <n v="40.373333333333335"/>
    <n v="121.12"/>
    <n v="1.99"/>
    <n v="123.11"/>
    <n v="5.3265000000000002"/>
    <n v="6.4514568000000008"/>
    <s v="Regular Air"/>
    <x v="2"/>
    <s v="Home Office"/>
    <x v="1"/>
    <x v="4"/>
    <s v="Small Pack"/>
    <d v="2012-05-17T00:00:00"/>
  </r>
  <r>
    <n v="11648"/>
    <x v="288"/>
    <x v="11"/>
    <s v="Low"/>
    <n v="1"/>
    <n v="32.51"/>
    <n v="32.51"/>
    <n v="1.99"/>
    <n v="34.5"/>
    <n v="5.3265000000000002"/>
    <n v="1.7316451499999999"/>
    <s v="Regular Air"/>
    <x v="5"/>
    <s v="Corporate"/>
    <x v="1"/>
    <x v="4"/>
    <s v="Small Pack"/>
    <d v="2011-04-16T00:00:00"/>
  </r>
  <r>
    <n v="32513"/>
    <x v="1119"/>
    <x v="9"/>
    <s v="Low"/>
    <n v="40"/>
    <n v="1.6637499999999998"/>
    <n v="66.55"/>
    <n v="1.29"/>
    <n v="67.84"/>
    <n v="3.5455000000000001"/>
    <n v="2.3595302500000002"/>
    <s v="Regular Air"/>
    <x v="0"/>
    <s v="Corporate"/>
    <x v="2"/>
    <x v="2"/>
    <s v="Wrap Bag"/>
    <d v="2012-02-07T00:00:00"/>
  </r>
  <r>
    <n v="29957"/>
    <x v="1120"/>
    <x v="0"/>
    <s v="Critical"/>
    <n v="31"/>
    <n v="46.697419354838708"/>
    <n v="1447.62"/>
    <n v="7.23"/>
    <n v="1454.85"/>
    <n v="3.5455000000000001"/>
    <n v="51.325367099999994"/>
    <s v="Regular Air"/>
    <x v="1"/>
    <s v="Corporate"/>
    <x v="2"/>
    <x v="5"/>
    <s v="Small Box"/>
    <d v="2010-03-14T00:00:00"/>
  </r>
  <r>
    <n v="22212"/>
    <x v="740"/>
    <x v="10"/>
    <s v="Medium"/>
    <n v="19"/>
    <n v="6.1168421052631574"/>
    <n v="116.22"/>
    <n v="1.49"/>
    <n v="117.71"/>
    <n v="3.5455000000000001"/>
    <n v="4.1205801000000006"/>
    <s v="Regular Air"/>
    <x v="5"/>
    <s v="Home Office"/>
    <x v="2"/>
    <x v="6"/>
    <s v="Small Box"/>
    <d v="2010-09-18T00:00:00"/>
  </r>
  <r>
    <n v="10695"/>
    <x v="852"/>
    <x v="4"/>
    <s v="High"/>
    <n v="39"/>
    <n v="162.30989743589745"/>
    <n v="6330.0860000000002"/>
    <n v="2.5"/>
    <n v="6332.5860000000002"/>
    <n v="5.3265000000000002"/>
    <n v="337.17203079000006"/>
    <s v="Regular Air"/>
    <x v="8"/>
    <s v="Corporate"/>
    <x v="1"/>
    <x v="1"/>
    <s v="Small Box"/>
    <d v="2011-05-03T00:00:00"/>
  </r>
  <r>
    <n v="5511"/>
    <x v="454"/>
    <x v="6"/>
    <s v="Critical"/>
    <n v="46"/>
    <n v="2.8139130434782609"/>
    <n v="129.44"/>
    <n v="1.3"/>
    <n v="130.74"/>
    <n v="3.5455000000000001"/>
    <n v="4.5892952000000005"/>
    <s v="Express Air"/>
    <x v="9"/>
    <s v="Corporate"/>
    <x v="2"/>
    <x v="2"/>
    <s v="Wrap Bag"/>
    <d v="2009-11-29T00:00:00"/>
  </r>
  <r>
    <n v="7461"/>
    <x v="165"/>
    <x v="3"/>
    <s v="Low"/>
    <n v="44"/>
    <n v="2.0534090909090907"/>
    <n v="90.35"/>
    <n v="0.7"/>
    <n v="91.05"/>
    <n v="3.5455000000000001"/>
    <n v="3.2033592499999997"/>
    <s v="Regular Air"/>
    <x v="0"/>
    <s v="Home Office"/>
    <x v="2"/>
    <x v="14"/>
    <s v="Wrap Bag"/>
    <d v="2009-01-16T00:00:00"/>
  </r>
  <r>
    <n v="32611"/>
    <x v="713"/>
    <x v="8"/>
    <s v="Medium"/>
    <n v="19"/>
    <n v="186.17842105263156"/>
    <n v="3537.39"/>
    <n v="30"/>
    <n v="3567.39"/>
    <n v="4.7610000000000001"/>
    <n v="168.41513790000002"/>
    <s v="Delivery Truck"/>
    <x v="0"/>
    <s v="Corporate"/>
    <x v="0"/>
    <x v="3"/>
    <s v="Jumbo Drum"/>
    <d v="2009-08-28T00:00:00"/>
  </r>
  <r>
    <n v="38657"/>
    <x v="954"/>
    <x v="4"/>
    <s v="Not Specified"/>
    <n v="38"/>
    <n v="33.664473684210527"/>
    <n v="1279.25"/>
    <n v="1.99"/>
    <n v="1281.24"/>
    <n v="5.3265000000000002"/>
    <n v="68.139251250000001"/>
    <s v="Regular Air"/>
    <x v="0"/>
    <s v="Consumer"/>
    <x v="1"/>
    <x v="4"/>
    <s v="Small Pack"/>
    <d v="2010-05-29T00:00:00"/>
  </r>
  <r>
    <n v="6560"/>
    <x v="233"/>
    <x v="3"/>
    <s v="Low"/>
    <n v="20"/>
    <n v="8.4589999999999996"/>
    <n v="169.18"/>
    <n v="3.5"/>
    <n v="172.68"/>
    <n v="3.5455000000000001"/>
    <n v="5.9982769000000005"/>
    <s v="Regular Air"/>
    <x v="6"/>
    <s v="Corporate"/>
    <x v="2"/>
    <x v="16"/>
    <s v="Small Box"/>
    <d v="2011-01-08T00:00:00"/>
  </r>
  <r>
    <n v="39492"/>
    <x v="458"/>
    <x v="11"/>
    <s v="Not Specified"/>
    <n v="31"/>
    <n v="172.51572580645163"/>
    <n v="5347.9875000000002"/>
    <n v="4.2"/>
    <n v="5352.1875"/>
    <n v="5.3265000000000002"/>
    <n v="284.86055418750004"/>
    <s v="Regular Air"/>
    <x v="5"/>
    <s v="Corporate"/>
    <x v="1"/>
    <x v="1"/>
    <s v="Small Box"/>
    <d v="2011-04-20T00:00:00"/>
  </r>
  <r>
    <n v="38852"/>
    <x v="1349"/>
    <x v="6"/>
    <s v="Not Specified"/>
    <n v="25"/>
    <n v="6.0924000000000005"/>
    <n v="152.31"/>
    <n v="1.49"/>
    <n v="153.80000000000001"/>
    <n v="3.5455000000000001"/>
    <n v="5.4001510500000007"/>
    <s v="Regular Air"/>
    <x v="8"/>
    <s v="Small Business"/>
    <x v="2"/>
    <x v="6"/>
    <s v="Small Box"/>
    <d v="2009-11-03T00:00:00"/>
  </r>
  <r>
    <n v="870"/>
    <x v="242"/>
    <x v="5"/>
    <s v="Not Specified"/>
    <n v="23"/>
    <n v="72.219130434782613"/>
    <n v="1661.04"/>
    <n v="3.5"/>
    <n v="1664.54"/>
    <n v="3.5455000000000001"/>
    <n v="58.892173199999995"/>
    <s v="Regular Air"/>
    <x v="8"/>
    <s v="Corporate"/>
    <x v="2"/>
    <x v="16"/>
    <s v="Small Box"/>
    <d v="2010-06-19T00:00:00"/>
  </r>
  <r>
    <n v="41794"/>
    <x v="63"/>
    <x v="4"/>
    <s v="Critical"/>
    <n v="21"/>
    <n v="2.7685714285714287"/>
    <n v="58.14"/>
    <n v="0.97"/>
    <n v="59.11"/>
    <n v="3.5455000000000001"/>
    <n v="2.0613536999999997"/>
    <s v="Regular Air"/>
    <x v="5"/>
    <s v="Home Office"/>
    <x v="2"/>
    <x v="2"/>
    <s v="Wrap Bag"/>
    <d v="2011-05-29T00:00:00"/>
  </r>
  <r>
    <n v="324"/>
    <x v="1024"/>
    <x v="0"/>
    <s v="Critical"/>
    <n v="25"/>
    <n v="154.90536"/>
    <n v="3872.634"/>
    <n v="13.99"/>
    <n v="3886.6239999999998"/>
    <n v="5.3265000000000002"/>
    <n v="206.27585001"/>
    <s v="Regular Air"/>
    <x v="6"/>
    <s v="Small Business"/>
    <x v="1"/>
    <x v="1"/>
    <s v="Medium Box"/>
    <d v="2012-03-21T00:00:00"/>
  </r>
  <r>
    <n v="21735"/>
    <x v="424"/>
    <x v="0"/>
    <s v="Not Specified"/>
    <n v="23"/>
    <n v="10.412608695652175"/>
    <n v="239.49"/>
    <n v="12.52"/>
    <n v="252.01000000000002"/>
    <n v="4.7610000000000001"/>
    <n v="11.4021189"/>
    <s v="Regular Air"/>
    <x v="5"/>
    <s v="Corporate"/>
    <x v="0"/>
    <x v="0"/>
    <s v="Small Box"/>
    <d v="2010-03-11T00:00:00"/>
  </r>
  <r>
    <n v="18432"/>
    <x v="914"/>
    <x v="0"/>
    <s v="High"/>
    <n v="42"/>
    <n v="10.745714285714286"/>
    <n v="451.32"/>
    <n v="5.16"/>
    <n v="456.48"/>
    <n v="4.7610000000000001"/>
    <n v="21.4873452"/>
    <s v="Regular Air"/>
    <x v="9"/>
    <s v="Corporate"/>
    <x v="0"/>
    <x v="0"/>
    <s v="Small Box"/>
    <d v="2011-03-12T00:00:00"/>
  </r>
  <r>
    <n v="21696"/>
    <x v="528"/>
    <x v="7"/>
    <s v="Medium"/>
    <n v="14"/>
    <n v="19.876428571428569"/>
    <n v="278.27"/>
    <n v="12.79"/>
    <n v="291.06"/>
    <n v="3.5455000000000001"/>
    <n v="9.8660628499999987"/>
    <s v="Regular Air"/>
    <x v="8"/>
    <s v="Consumer"/>
    <x v="2"/>
    <x v="6"/>
    <s v="Small Box"/>
    <d v="2010-10-22T00:00:00"/>
  </r>
  <r>
    <n v="32611"/>
    <x v="713"/>
    <x v="8"/>
    <s v="Medium"/>
    <n v="15"/>
    <n v="5.444"/>
    <n v="81.66"/>
    <n v="5.0199999999999996"/>
    <n v="86.679999999999993"/>
    <n v="3.5455000000000001"/>
    <n v="2.8952553000000001"/>
    <s v="Regular Air"/>
    <x v="0"/>
    <s v="Corporate"/>
    <x v="2"/>
    <x v="5"/>
    <s v="Small Box"/>
    <d v="2009-08-27T00:00:00"/>
  </r>
  <r>
    <n v="8131"/>
    <x v="1004"/>
    <x v="4"/>
    <s v="Critical"/>
    <n v="24"/>
    <n v="29.887083333333333"/>
    <n v="717.29"/>
    <n v="1.99"/>
    <n v="719.28"/>
    <n v="5.3265000000000002"/>
    <n v="38.206451850000001"/>
    <s v="Regular Air"/>
    <x v="7"/>
    <s v="Home Office"/>
    <x v="1"/>
    <x v="4"/>
    <s v="Small Pack"/>
    <d v="2010-05-03T00:00:00"/>
  </r>
  <r>
    <n v="47492"/>
    <x v="128"/>
    <x v="1"/>
    <s v="High"/>
    <n v="22"/>
    <n v="29.53227272727273"/>
    <n v="649.71"/>
    <n v="8.65"/>
    <n v="658.36"/>
    <n v="5.3265000000000002"/>
    <n v="34.606803150000005"/>
    <s v="Regular Air"/>
    <x v="1"/>
    <s v="Corporate"/>
    <x v="1"/>
    <x v="4"/>
    <s v="Small Box"/>
    <d v="2011-07-25T00:00:00"/>
  </r>
  <r>
    <n v="26401"/>
    <x v="44"/>
    <x v="7"/>
    <s v="Medium"/>
    <n v="1"/>
    <n v="415"/>
    <n v="415"/>
    <n v="19.989999999999998"/>
    <n v="434.99"/>
    <n v="3.5455000000000001"/>
    <n v="14.713825"/>
    <s v="Regular Air"/>
    <x v="9"/>
    <s v="Small Business"/>
    <x v="2"/>
    <x v="6"/>
    <s v="Small Box"/>
    <d v="2010-10-15T00:00:00"/>
  </r>
  <r>
    <n v="48226"/>
    <x v="692"/>
    <x v="3"/>
    <s v="Low"/>
    <n v="23"/>
    <n v="102.49782608695651"/>
    <n v="2357.4499999999998"/>
    <n v="35.840000000000003"/>
    <n v="2393.29"/>
    <n v="4.7610000000000001"/>
    <n v="112.23819449999999"/>
    <s v="Delivery Truck"/>
    <x v="12"/>
    <s v="Small Business"/>
    <x v="0"/>
    <x v="15"/>
    <s v="Jumbo Box"/>
    <d v="2009-01-06T00:00:00"/>
  </r>
  <r>
    <n v="58502"/>
    <x v="525"/>
    <x v="9"/>
    <s v="Critical"/>
    <n v="23"/>
    <n v="225.49173913043481"/>
    <n v="5186.3100000000004"/>
    <n v="28.16"/>
    <n v="5214.47"/>
    <n v="4.7610000000000001"/>
    <n v="246.92021910000003"/>
    <s v="Delivery Truck"/>
    <x v="8"/>
    <s v="Consumer"/>
    <x v="0"/>
    <x v="3"/>
    <s v="Jumbo Drum"/>
    <d v="2010-02-14T00:00:00"/>
  </r>
  <r>
    <n v="31523"/>
    <x v="972"/>
    <x v="0"/>
    <s v="Low"/>
    <n v="17"/>
    <n v="6.2264705882352942"/>
    <n v="105.85"/>
    <n v="2.74"/>
    <n v="108.58999999999999"/>
    <n v="5.3265000000000002"/>
    <n v="5.6381002499999999"/>
    <s v="Regular Air"/>
    <x v="1"/>
    <s v="Home Office"/>
    <x v="1"/>
    <x v="4"/>
    <s v="Small Pack"/>
    <d v="2012-03-10T00:00:00"/>
  </r>
  <r>
    <n v="24580"/>
    <x v="211"/>
    <x v="5"/>
    <s v="High"/>
    <n v="25"/>
    <n v="43.248800000000003"/>
    <n v="1081.22"/>
    <n v="8.99"/>
    <n v="1090.21"/>
    <n v="3.5455000000000001"/>
    <n v="38.334655099999999"/>
    <s v="Regular Air"/>
    <x v="0"/>
    <s v="Corporate"/>
    <x v="2"/>
    <x v="2"/>
    <s v="Small Pack"/>
    <d v="2012-06-24T00:00:00"/>
  </r>
  <r>
    <n v="7297"/>
    <x v="1157"/>
    <x v="10"/>
    <s v="High"/>
    <n v="7"/>
    <n v="42.405714285714282"/>
    <n v="296.83999999999997"/>
    <n v="1.99"/>
    <n v="298.83"/>
    <n v="5.3265000000000002"/>
    <n v="15.8111826"/>
    <s v="Regular Air"/>
    <x v="4"/>
    <s v="Small Business"/>
    <x v="1"/>
    <x v="4"/>
    <s v="Small Pack"/>
    <d v="2009-09-15T00:00:00"/>
  </r>
  <r>
    <n v="34881"/>
    <x v="536"/>
    <x v="9"/>
    <s v="Medium"/>
    <n v="37"/>
    <n v="5.0640540540540542"/>
    <n v="187.37"/>
    <n v="4.95"/>
    <n v="192.32"/>
    <n v="3.5455000000000001"/>
    <n v="6.6432033500000003"/>
    <s v="Regular Air"/>
    <x v="4"/>
    <s v="Corporate"/>
    <x v="2"/>
    <x v="6"/>
    <s v="Small Box"/>
    <d v="2011-02-09T00:00:00"/>
  </r>
  <r>
    <n v="36677"/>
    <x v="649"/>
    <x v="2"/>
    <s v="Low"/>
    <n v="38"/>
    <n v="611.98973684210523"/>
    <n v="23255.61"/>
    <n v="24.49"/>
    <n v="23280.100000000002"/>
    <n v="5.3265000000000002"/>
    <n v="1238.71006665"/>
    <s v="Regular Air"/>
    <x v="7"/>
    <s v="Corporate"/>
    <x v="1"/>
    <x v="8"/>
    <s v="Large Box"/>
    <d v="2009-12-25T00:00:00"/>
  </r>
  <r>
    <n v="39141"/>
    <x v="635"/>
    <x v="4"/>
    <s v="Low"/>
    <n v="49"/>
    <n v="28.590000000000003"/>
    <n v="1400.91"/>
    <n v="19.510000000000002"/>
    <n v="1420.42"/>
    <n v="3.5455000000000001"/>
    <n v="49.669264050000002"/>
    <s v="Regular Air"/>
    <x v="1"/>
    <s v="Consumer"/>
    <x v="2"/>
    <x v="12"/>
    <s v="Small Box"/>
    <d v="2009-05-05T00:00:00"/>
  </r>
  <r>
    <n v="4195"/>
    <x v="954"/>
    <x v="4"/>
    <s v="Not Specified"/>
    <n v="30"/>
    <n v="8.5246666666666666"/>
    <n v="255.74"/>
    <n v="1.99"/>
    <n v="257.73"/>
    <n v="5.3265000000000002"/>
    <n v="13.621991100000001"/>
    <s v="Regular Air"/>
    <x v="0"/>
    <s v="Corporate"/>
    <x v="1"/>
    <x v="4"/>
    <s v="Small Pack"/>
    <d v="2010-05-30T00:00:00"/>
  </r>
  <r>
    <n v="5572"/>
    <x v="1023"/>
    <x v="1"/>
    <s v="High"/>
    <n v="37"/>
    <n v="7.7986486486486486"/>
    <n v="288.55"/>
    <n v="5.53"/>
    <n v="294.08"/>
    <n v="5.3265000000000002"/>
    <n v="15.369615750000001"/>
    <s v="Regular Air"/>
    <x v="1"/>
    <s v="Corporate"/>
    <x v="1"/>
    <x v="4"/>
    <s v="Small Pack"/>
    <d v="2009-07-18T00:00:00"/>
  </r>
  <r>
    <n v="16967"/>
    <x v="933"/>
    <x v="8"/>
    <s v="Low"/>
    <n v="34"/>
    <n v="19.89"/>
    <n v="676.26"/>
    <n v="5.77"/>
    <n v="682.03"/>
    <n v="3.5455000000000001"/>
    <n v="23.976798299999999"/>
    <s v="Regular Air"/>
    <x v="9"/>
    <s v="Corporate"/>
    <x v="2"/>
    <x v="5"/>
    <s v="Small Box"/>
    <d v="2011-08-19T00:00:00"/>
  </r>
  <r>
    <n v="39783"/>
    <x v="710"/>
    <x v="10"/>
    <s v="Not Specified"/>
    <n v="19"/>
    <n v="4.3384210526315794"/>
    <n v="82.43"/>
    <n v="6.89"/>
    <n v="89.320000000000007"/>
    <n v="3.5455000000000001"/>
    <n v="2.9225556500000005"/>
    <s v="Regular Air"/>
    <x v="0"/>
    <s v="Corporate"/>
    <x v="2"/>
    <x v="16"/>
    <s v="Small Box"/>
    <d v="2012-09-22T00:00:00"/>
  </r>
  <r>
    <n v="41152"/>
    <x v="239"/>
    <x v="10"/>
    <s v="High"/>
    <n v="49"/>
    <n v="75.569795918367348"/>
    <n v="3702.92"/>
    <n v="19.95"/>
    <n v="3722.87"/>
    <n v="3.5455000000000001"/>
    <n v="131.28702860000001"/>
    <s v="Regular Air"/>
    <x v="0"/>
    <s v="Corporate"/>
    <x v="2"/>
    <x v="16"/>
    <s v="Large Box"/>
    <d v="2011-09-04T00:00:00"/>
  </r>
  <r>
    <n v="46276"/>
    <x v="416"/>
    <x v="2"/>
    <s v="Critical"/>
    <n v="4"/>
    <n v="28.7075"/>
    <n v="114.83"/>
    <n v="1.99"/>
    <n v="116.82"/>
    <n v="5.3265000000000002"/>
    <n v="6.1164199500000009"/>
    <s v="Regular Air"/>
    <x v="1"/>
    <s v="Small Business"/>
    <x v="1"/>
    <x v="4"/>
    <s v="Small Pack"/>
    <d v="2012-12-10T00:00:00"/>
  </r>
  <r>
    <n v="8992"/>
    <x v="1150"/>
    <x v="6"/>
    <s v="High"/>
    <n v="14"/>
    <n v="153.26410714285717"/>
    <n v="2145.6975000000002"/>
    <n v="4.2"/>
    <n v="2149.8975"/>
    <n v="5.3265000000000002"/>
    <n v="114.29057733750001"/>
    <s v="Regular Air"/>
    <x v="0"/>
    <s v="Corporate"/>
    <x v="1"/>
    <x v="1"/>
    <s v="Small Box"/>
    <d v="2010-11-14T00:00:00"/>
  </r>
  <r>
    <n v="58820"/>
    <x v="59"/>
    <x v="9"/>
    <s v="Low"/>
    <n v="24"/>
    <n v="12.812083333333334"/>
    <n v="307.49"/>
    <n v="6.02"/>
    <n v="313.51"/>
    <n v="4.7610000000000001"/>
    <n v="14.639598900000001"/>
    <s v="Regular Air"/>
    <x v="1"/>
    <s v="Home Office"/>
    <x v="0"/>
    <x v="0"/>
    <s v="Small Pack"/>
    <d v="2010-03-04T00:00:00"/>
  </r>
  <r>
    <n v="50183"/>
    <x v="962"/>
    <x v="4"/>
    <s v="High"/>
    <n v="20"/>
    <n v="5.8274999999999997"/>
    <n v="116.55"/>
    <n v="5.3"/>
    <n v="121.85"/>
    <n v="3.5455000000000001"/>
    <n v="4.13228025"/>
    <s v="Express Air"/>
    <x v="3"/>
    <s v="Small Business"/>
    <x v="2"/>
    <x v="12"/>
    <s v="Small Box"/>
    <d v="2010-05-25T00:00:00"/>
  </r>
  <r>
    <n v="38341"/>
    <x v="159"/>
    <x v="4"/>
    <s v="Medium"/>
    <n v="15"/>
    <n v="4.1746666666666661"/>
    <n v="62.62"/>
    <n v="6.27"/>
    <n v="68.89"/>
    <n v="3.5455000000000001"/>
    <n v="2.2201920999999998"/>
    <s v="Express Air"/>
    <x v="9"/>
    <s v="Corporate"/>
    <x v="2"/>
    <x v="6"/>
    <s v="Small Box"/>
    <d v="2009-05-19T00:00:00"/>
  </r>
  <r>
    <n v="33095"/>
    <x v="310"/>
    <x v="9"/>
    <s v="Not Specified"/>
    <n v="30"/>
    <n v="161.55799999999999"/>
    <n v="4846.74"/>
    <n v="5.5"/>
    <n v="4852.24"/>
    <n v="5.3265000000000002"/>
    <n v="258.16160609999997"/>
    <s v="Regular Air"/>
    <x v="0"/>
    <s v="Consumer"/>
    <x v="1"/>
    <x v="4"/>
    <s v="Small Box"/>
    <d v="2009-02-17T00:00:00"/>
  </r>
  <r>
    <n v="10563"/>
    <x v="770"/>
    <x v="10"/>
    <s v="Critical"/>
    <n v="50"/>
    <n v="6.2484000000000002"/>
    <n v="312.42"/>
    <n v="5.4"/>
    <n v="317.82"/>
    <n v="3.5455000000000001"/>
    <n v="11.076851100000001"/>
    <s v="Regular Air"/>
    <x v="3"/>
    <s v="Corporate"/>
    <x v="2"/>
    <x v="5"/>
    <s v="Small Box"/>
    <d v="2010-10-01T00:00:00"/>
  </r>
  <r>
    <n v="28290"/>
    <x v="553"/>
    <x v="3"/>
    <s v="Low"/>
    <n v="3"/>
    <n v="174.52666666666667"/>
    <n v="523.58000000000004"/>
    <n v="19.989999999999998"/>
    <n v="543.57000000000005"/>
    <n v="3.5455000000000001"/>
    <n v="18.563528900000001"/>
    <s v="Express Air"/>
    <x v="1"/>
    <s v="Home Office"/>
    <x v="2"/>
    <x v="10"/>
    <s v="Small Box"/>
    <d v="2009-01-12T00:00:00"/>
  </r>
  <r>
    <n v="53703"/>
    <x v="1274"/>
    <x v="5"/>
    <s v="Not Specified"/>
    <n v="14"/>
    <n v="140.44714285714286"/>
    <n v="1966.26"/>
    <n v="19.989999999999998"/>
    <n v="1986.25"/>
    <n v="3.5455000000000001"/>
    <n v="69.713748299999992"/>
    <s v="Regular Air"/>
    <x v="8"/>
    <s v="Corporate"/>
    <x v="2"/>
    <x v="10"/>
    <s v="Small Box"/>
    <d v="2010-06-15T00:00:00"/>
  </r>
  <r>
    <n v="21412"/>
    <x v="317"/>
    <x v="1"/>
    <s v="Not Specified"/>
    <n v="38"/>
    <n v="3.6071052631578944"/>
    <n v="137.07"/>
    <n v="6.83"/>
    <n v="143.9"/>
    <n v="3.5455000000000001"/>
    <n v="4.8598168499999996"/>
    <s v="Regular Air"/>
    <x v="8"/>
    <s v="Home Office"/>
    <x v="2"/>
    <x v="6"/>
    <s v="Small Box"/>
    <d v="2011-07-15T00:00:00"/>
  </r>
  <r>
    <n v="34757"/>
    <x v="337"/>
    <x v="4"/>
    <s v="High"/>
    <n v="40"/>
    <n v="6.2649999999999997"/>
    <n v="250.6"/>
    <n v="6.22"/>
    <n v="256.82"/>
    <n v="3.5455000000000001"/>
    <n v="8.8850230000000003"/>
    <s v="Express Air"/>
    <x v="6"/>
    <s v="Small Business"/>
    <x v="2"/>
    <x v="5"/>
    <s v="Small Box"/>
    <d v="2012-05-30T00:00:00"/>
  </r>
  <r>
    <n v="44294"/>
    <x v="243"/>
    <x v="5"/>
    <s v="Low"/>
    <n v="13"/>
    <n v="23.507692307692309"/>
    <n v="305.60000000000002"/>
    <n v="45"/>
    <n v="350.6"/>
    <n v="3.5455000000000001"/>
    <n v="10.835048000000002"/>
    <s v="Delivery Truck"/>
    <x v="5"/>
    <s v="Consumer"/>
    <x v="2"/>
    <x v="10"/>
    <s v="Jumbo Drum"/>
    <d v="2009-06-03T00:00:00"/>
  </r>
  <r>
    <n v="16196"/>
    <x v="120"/>
    <x v="7"/>
    <s v="High"/>
    <n v="39"/>
    <n v="100.6659358974359"/>
    <n v="3925.9715000000001"/>
    <n v="8.8000000000000007"/>
    <n v="3934.7715000000003"/>
    <n v="5.3265000000000002"/>
    <n v="209.11687194750002"/>
    <s v="Regular Air"/>
    <x v="1"/>
    <s v="Home Office"/>
    <x v="1"/>
    <x v="1"/>
    <s v="Small Box"/>
    <d v="2009-10-21T00:00:00"/>
  </r>
  <r>
    <n v="13348"/>
    <x v="1124"/>
    <x v="6"/>
    <s v="Medium"/>
    <n v="35"/>
    <n v="139.73085714285713"/>
    <n v="4890.58"/>
    <n v="19.989999999999998"/>
    <n v="4910.57"/>
    <n v="3.5455000000000001"/>
    <n v="173.3955139"/>
    <s v="Regular Air"/>
    <x v="1"/>
    <s v="Consumer"/>
    <x v="2"/>
    <x v="10"/>
    <s v="Small Box"/>
    <d v="2010-11-08T00:00:00"/>
  </r>
  <r>
    <n v="35776"/>
    <x v="361"/>
    <x v="9"/>
    <s v="Medium"/>
    <n v="9"/>
    <n v="13.184444444444445"/>
    <n v="118.66"/>
    <n v="1.49"/>
    <n v="120.14999999999999"/>
    <n v="3.5455000000000001"/>
    <n v="4.2070902999999999"/>
    <s v="Regular Air"/>
    <x v="8"/>
    <s v="Consumer"/>
    <x v="2"/>
    <x v="6"/>
    <s v="Small Box"/>
    <d v="2009-02-06T00:00:00"/>
  </r>
  <r>
    <n v="14726"/>
    <x v="615"/>
    <x v="3"/>
    <s v="Low"/>
    <n v="15"/>
    <n v="20.724666666666668"/>
    <n v="310.87"/>
    <n v="4"/>
    <n v="314.87"/>
    <n v="5.3265000000000002"/>
    <n v="16.558490550000002"/>
    <s v="Regular Air"/>
    <x v="2"/>
    <s v="Consumer"/>
    <x v="1"/>
    <x v="4"/>
    <s v="Small Box"/>
    <d v="2012-01-08T00:00:00"/>
  </r>
  <r>
    <n v="24961"/>
    <x v="868"/>
    <x v="3"/>
    <s v="Low"/>
    <n v="8"/>
    <n v="60.948749999999997"/>
    <n v="487.59"/>
    <n v="36.61"/>
    <n v="524.19999999999993"/>
    <n v="4.7610000000000001"/>
    <n v="23.214159899999999"/>
    <s v="Delivery Truck"/>
    <x v="8"/>
    <s v="Consumer"/>
    <x v="0"/>
    <x v="15"/>
    <s v="Jumbo Box"/>
    <d v="2010-02-02T00:00:00"/>
  </r>
  <r>
    <n v="42788"/>
    <x v="1324"/>
    <x v="7"/>
    <s v="Critical"/>
    <n v="26"/>
    <n v="9.304615384615385"/>
    <n v="241.92"/>
    <n v="2.27"/>
    <n v="244.19"/>
    <n v="3.5455000000000001"/>
    <n v="8.5772735999999998"/>
    <s v="Regular Air"/>
    <x v="6"/>
    <s v="Small Business"/>
    <x v="2"/>
    <x v="5"/>
    <s v="Wrap Bag"/>
    <d v="2011-10-15T00:00:00"/>
  </r>
  <r>
    <n v="39168"/>
    <x v="129"/>
    <x v="4"/>
    <s v="High"/>
    <n v="22"/>
    <n v="36.814090909090908"/>
    <n v="809.91"/>
    <n v="2.99"/>
    <n v="812.9"/>
    <n v="3.5455000000000001"/>
    <n v="28.715359050000004"/>
    <s v="Regular Air"/>
    <x v="1"/>
    <s v="Home Office"/>
    <x v="2"/>
    <x v="6"/>
    <s v="Small Box"/>
    <d v="2012-05-20T00:00:00"/>
  </r>
  <r>
    <n v="24743"/>
    <x v="915"/>
    <x v="5"/>
    <s v="Low"/>
    <n v="26"/>
    <n v="144.56807692307692"/>
    <n v="3758.77"/>
    <n v="24.49"/>
    <n v="3783.2599999999998"/>
    <n v="4.7610000000000001"/>
    <n v="178.95503970000001"/>
    <s v="Regular Air"/>
    <x v="2"/>
    <s v="Corporate"/>
    <x v="0"/>
    <x v="3"/>
    <s v="Large Box"/>
    <d v="2012-07-03T00:00:00"/>
  </r>
  <r>
    <n v="38887"/>
    <x v="793"/>
    <x v="7"/>
    <s v="Critical"/>
    <n v="50"/>
    <n v="5.2810000000000006"/>
    <n v="264.05"/>
    <n v="1.99"/>
    <n v="266.04000000000002"/>
    <n v="3.5455000000000001"/>
    <n v="9.3618927500000009"/>
    <s v="Regular Air"/>
    <x v="5"/>
    <s v="Consumer"/>
    <x v="2"/>
    <x v="2"/>
    <s v="Wrap Bag"/>
    <d v="2009-10-26T00:00:00"/>
  </r>
  <r>
    <n v="51623"/>
    <x v="1284"/>
    <x v="3"/>
    <s v="Critical"/>
    <n v="17"/>
    <n v="2.3076470588235294"/>
    <n v="39.229999999999997"/>
    <n v="5.33"/>
    <n v="44.559999999999995"/>
    <n v="4.7610000000000001"/>
    <n v="1.8677402999999999"/>
    <s v="Regular Air"/>
    <x v="4"/>
    <s v="Home Office"/>
    <x v="0"/>
    <x v="0"/>
    <s v="Small Box"/>
    <d v="2009-01-13T00:00:00"/>
  </r>
  <r>
    <n v="55042"/>
    <x v="1033"/>
    <x v="2"/>
    <s v="High"/>
    <n v="28"/>
    <n v="61.352857142857147"/>
    <n v="1717.88"/>
    <n v="4.5"/>
    <n v="1722.38"/>
    <n v="3.5455000000000001"/>
    <n v="60.907435400000004"/>
    <s v="Express Air"/>
    <x v="8"/>
    <s v="Home Office"/>
    <x v="2"/>
    <x v="16"/>
    <s v="Small Box"/>
    <d v="2011-12-10T00:00:00"/>
  </r>
  <r>
    <n v="27302"/>
    <x v="506"/>
    <x v="10"/>
    <s v="Low"/>
    <n v="3"/>
    <n v="47.833333333333336"/>
    <n v="143.5"/>
    <n v="5.81"/>
    <n v="149.31"/>
    <n v="3.5455000000000001"/>
    <n v="5.0877924999999999"/>
    <s v="Regular Air"/>
    <x v="6"/>
    <s v="Corporate"/>
    <x v="2"/>
    <x v="5"/>
    <s v="Small Box"/>
    <d v="2012-09-12T00:00:00"/>
  </r>
  <r>
    <n v="25478"/>
    <x v="170"/>
    <x v="11"/>
    <s v="Critical"/>
    <n v="50"/>
    <n v="5.7351999999999999"/>
    <n v="286.76"/>
    <n v="1.82"/>
    <n v="288.58"/>
    <n v="3.5455000000000001"/>
    <n v="10.167075799999999"/>
    <s v="Regular Air"/>
    <x v="1"/>
    <s v="Consumer"/>
    <x v="2"/>
    <x v="14"/>
    <s v="Wrap Bag"/>
    <d v="2012-04-26T00:00:00"/>
  </r>
  <r>
    <n v="22501"/>
    <x v="1271"/>
    <x v="4"/>
    <s v="High"/>
    <n v="2"/>
    <n v="15.414999999999999"/>
    <n v="30.83"/>
    <n v="1.39"/>
    <n v="32.22"/>
    <n v="3.5455000000000001"/>
    <n v="1.0930776500000001"/>
    <s v="Express Air"/>
    <x v="2"/>
    <s v="Corporate"/>
    <x v="2"/>
    <x v="12"/>
    <s v="Small Box"/>
    <d v="2010-05-19T00:00:00"/>
  </r>
  <r>
    <n v="35461"/>
    <x v="86"/>
    <x v="5"/>
    <s v="Critical"/>
    <n v="11"/>
    <n v="4.4318181818181817"/>
    <n v="48.75"/>
    <n v="1.49"/>
    <n v="50.24"/>
    <n v="3.5455000000000001"/>
    <n v="1.7284312500000001"/>
    <s v="Regular Air"/>
    <x v="8"/>
    <s v="Corporate"/>
    <x v="2"/>
    <x v="6"/>
    <s v="Small Box"/>
    <d v="2009-06-01T00:00:00"/>
  </r>
  <r>
    <n v="59009"/>
    <x v="1107"/>
    <x v="6"/>
    <s v="Critical"/>
    <n v="19"/>
    <n v="32.363684210526316"/>
    <n v="614.91"/>
    <n v="17.079999999999998"/>
    <n v="631.99"/>
    <n v="3.5455000000000001"/>
    <n v="21.801634049999997"/>
    <s v="Express Air"/>
    <x v="1"/>
    <s v="Consumer"/>
    <x v="2"/>
    <x v="5"/>
    <s v="Small Box"/>
    <d v="2011-11-20T00:00:00"/>
  </r>
  <r>
    <n v="59491"/>
    <x v="508"/>
    <x v="0"/>
    <s v="High"/>
    <n v="8"/>
    <n v="4.0387500000000003"/>
    <n v="32.31"/>
    <n v="5.47"/>
    <n v="37.78"/>
    <n v="3.5455000000000001"/>
    <n v="1.1455510500000001"/>
    <s v="Regular Air"/>
    <x v="6"/>
    <s v="Home Office"/>
    <x v="2"/>
    <x v="6"/>
    <s v="Small Box"/>
    <d v="2012-03-25T00:00:00"/>
  </r>
  <r>
    <n v="46407"/>
    <x v="820"/>
    <x v="0"/>
    <s v="Not Specified"/>
    <n v="7"/>
    <n v="5.4814285714285713"/>
    <n v="38.369999999999997"/>
    <n v="5.74"/>
    <n v="44.11"/>
    <n v="3.5455000000000001"/>
    <n v="1.3604083499999999"/>
    <s v="Regular Air"/>
    <x v="0"/>
    <s v="Corporate"/>
    <x v="2"/>
    <x v="6"/>
    <s v="Small Box"/>
    <d v="2009-03-28T00:00:00"/>
  </r>
  <r>
    <n v="52164"/>
    <x v="181"/>
    <x v="11"/>
    <s v="Not Specified"/>
    <n v="30"/>
    <n v="60.828266666666664"/>
    <n v="1824.848"/>
    <n v="8.8000000000000007"/>
    <n v="1833.6479999999999"/>
    <n v="5.3265000000000002"/>
    <n v="97.200528720000008"/>
    <s v="Regular Air"/>
    <x v="1"/>
    <s v="Small Business"/>
    <x v="1"/>
    <x v="1"/>
    <s v="Small Box"/>
    <d v="2012-04-15T00:00:00"/>
  </r>
  <r>
    <n v="38914"/>
    <x v="1111"/>
    <x v="4"/>
    <s v="Medium"/>
    <n v="43"/>
    <n v="10.398139534883722"/>
    <n v="447.12"/>
    <n v="5.16"/>
    <n v="452.28000000000003"/>
    <n v="4.7610000000000001"/>
    <n v="21.287383200000001"/>
    <s v="Regular Air"/>
    <x v="5"/>
    <s v="Corporate"/>
    <x v="0"/>
    <x v="0"/>
    <s v="Small Box"/>
    <d v="2012-05-31T00:00:00"/>
  </r>
  <r>
    <n v="19140"/>
    <x v="965"/>
    <x v="10"/>
    <s v="Medium"/>
    <n v="47"/>
    <n v="6.6808510638297873"/>
    <n v="314"/>
    <n v="5.27"/>
    <n v="319.27"/>
    <n v="3.5455000000000001"/>
    <n v="11.13287"/>
    <s v="Regular Air"/>
    <x v="5"/>
    <s v="Corporate"/>
    <x v="2"/>
    <x v="6"/>
    <s v="Small Box"/>
    <d v="2009-10-01T00:00:00"/>
  </r>
  <r>
    <n v="40997"/>
    <x v="622"/>
    <x v="11"/>
    <s v="Low"/>
    <n v="1"/>
    <n v="22.61"/>
    <n v="22.61"/>
    <n v="7.51"/>
    <n v="30.119999999999997"/>
    <n v="3.5455000000000001"/>
    <n v="0.80163754999999992"/>
    <s v="Regular Air"/>
    <x v="1"/>
    <s v="Small Business"/>
    <x v="2"/>
    <x v="10"/>
    <s v="Small Box"/>
    <d v="2009-04-23T00:00:00"/>
  </r>
  <r>
    <n v="59714"/>
    <x v="183"/>
    <x v="2"/>
    <s v="Critical"/>
    <n v="26"/>
    <n v="354.8326923076923"/>
    <n v="9225.65"/>
    <n v="60"/>
    <n v="9285.65"/>
    <n v="4.7610000000000001"/>
    <n v="439.23319649999996"/>
    <s v="Delivery Truck"/>
    <x v="4"/>
    <s v="Corporate"/>
    <x v="0"/>
    <x v="9"/>
    <s v="Jumbo Drum"/>
    <d v="2010-12-15T00:00:00"/>
  </r>
  <r>
    <n v="37859"/>
    <x v="235"/>
    <x v="0"/>
    <s v="Critical"/>
    <n v="2"/>
    <n v="14.515000000000001"/>
    <n v="29.03"/>
    <n v="5.01"/>
    <n v="34.04"/>
    <n v="3.5455000000000001"/>
    <n v="1.0292586500000001"/>
    <s v="Regular Air"/>
    <x v="4"/>
    <s v="Small Business"/>
    <x v="2"/>
    <x v="5"/>
    <s v="Small Box"/>
    <d v="2009-04-01T00:00:00"/>
  </r>
  <r>
    <n v="33764"/>
    <x v="1211"/>
    <x v="9"/>
    <s v="Critical"/>
    <n v="6"/>
    <n v="171.64758333333336"/>
    <n v="1029.8855000000001"/>
    <n v="8.99"/>
    <n v="1038.8755000000001"/>
    <n v="5.3265000000000002"/>
    <n v="54.856851157500003"/>
    <s v="Express Air"/>
    <x v="5"/>
    <s v="Small Business"/>
    <x v="1"/>
    <x v="1"/>
    <s v="Small Box"/>
    <d v="2011-02-11T00:00:00"/>
  </r>
  <r>
    <n v="26337"/>
    <x v="1350"/>
    <x v="6"/>
    <s v="Critical"/>
    <n v="45"/>
    <n v="3.4060000000000001"/>
    <n v="153.27000000000001"/>
    <n v="0.5"/>
    <n v="153.77000000000001"/>
    <n v="3.5455000000000001"/>
    <n v="5.4341878500000007"/>
    <s v="Regular Air"/>
    <x v="8"/>
    <s v="Small Business"/>
    <x v="2"/>
    <x v="13"/>
    <s v="Small Box"/>
    <d v="2009-11-10T00:00:00"/>
  </r>
  <r>
    <n v="29286"/>
    <x v="41"/>
    <x v="1"/>
    <s v="Critical"/>
    <n v="4"/>
    <n v="3267.55"/>
    <n v="13070.2"/>
    <n v="8.73"/>
    <n v="13078.93"/>
    <n v="5.3265000000000002"/>
    <n v="696.18420300000014"/>
    <s v="Delivery Truck"/>
    <x v="5"/>
    <s v="Corporate"/>
    <x v="1"/>
    <x v="11"/>
    <s v="Jumbo Box"/>
    <d v="2009-07-30T00:00:00"/>
  </r>
  <r>
    <n v="36998"/>
    <x v="1052"/>
    <x v="10"/>
    <s v="Low"/>
    <n v="50"/>
    <n v="9.6246000000000009"/>
    <n v="481.23"/>
    <n v="12.52"/>
    <n v="493.75"/>
    <n v="4.7610000000000001"/>
    <n v="22.911360300000002"/>
    <s v="Regular Air"/>
    <x v="5"/>
    <s v="Corporate"/>
    <x v="0"/>
    <x v="0"/>
    <s v="Small Box"/>
    <d v="2012-10-04T00:00:00"/>
  </r>
  <r>
    <n v="31233"/>
    <x v="319"/>
    <x v="10"/>
    <s v="Low"/>
    <n v="3"/>
    <n v="6.4466666666666663"/>
    <n v="19.34"/>
    <n v="5.0199999999999996"/>
    <n v="24.36"/>
    <n v="3.5455000000000001"/>
    <n v="0.68569970000000002"/>
    <s v="Regular Air"/>
    <x v="3"/>
    <s v="Home Office"/>
    <x v="2"/>
    <x v="5"/>
    <s v="Small Box"/>
    <d v="2011-09-26T00:00:00"/>
  </r>
  <r>
    <n v="21509"/>
    <x v="1169"/>
    <x v="1"/>
    <s v="High"/>
    <n v="13"/>
    <n v="3.686923076923077"/>
    <n v="47.93"/>
    <n v="0.5"/>
    <n v="48.43"/>
    <n v="3.5455000000000001"/>
    <n v="1.6993581499999999"/>
    <s v="Regular Air"/>
    <x v="0"/>
    <s v="Consumer"/>
    <x v="2"/>
    <x v="13"/>
    <s v="Small Box"/>
    <d v="2012-07-05T00:00:00"/>
  </r>
  <r>
    <n v="12613"/>
    <x v="1227"/>
    <x v="11"/>
    <s v="Medium"/>
    <n v="3"/>
    <n v="5.2133333333333338"/>
    <n v="15.64"/>
    <n v="6.27"/>
    <n v="21.91"/>
    <n v="3.5455000000000001"/>
    <n v="0.55451620000000001"/>
    <s v="Regular Air"/>
    <x v="6"/>
    <s v="Consumer"/>
    <x v="2"/>
    <x v="6"/>
    <s v="Small Box"/>
    <d v="2010-04-13T00:00:00"/>
  </r>
  <r>
    <n v="21922"/>
    <x v="1301"/>
    <x v="6"/>
    <s v="High"/>
    <n v="49"/>
    <n v="3.2136734693877549"/>
    <n v="157.47"/>
    <n v="0.98"/>
    <n v="158.44999999999999"/>
    <n v="3.5455000000000001"/>
    <n v="5.5830988499999998"/>
    <s v="Regular Air"/>
    <x v="1"/>
    <s v="Corporate"/>
    <x v="2"/>
    <x v="2"/>
    <s v="Wrap Bag"/>
    <d v="2009-11-13T00:00:00"/>
  </r>
  <r>
    <n v="23488"/>
    <x v="692"/>
    <x v="3"/>
    <s v="High"/>
    <n v="29"/>
    <n v="3.5093103448275862"/>
    <n v="101.77"/>
    <n v="3.97"/>
    <n v="105.74"/>
    <n v="3.5455000000000001"/>
    <n v="3.6082553499999999"/>
    <s v="Regular Air"/>
    <x v="3"/>
    <s v="Home Office"/>
    <x v="2"/>
    <x v="2"/>
    <s v="Wrap Bag"/>
    <d v="2009-01-08T00:00:00"/>
  </r>
  <r>
    <n v="12417"/>
    <x v="810"/>
    <x v="7"/>
    <s v="Critical"/>
    <n v="19"/>
    <n v="7.2547368421052632"/>
    <n v="137.84"/>
    <n v="1.71"/>
    <n v="139.55000000000001"/>
    <n v="3.5455000000000001"/>
    <n v="4.8871172000000005"/>
    <s v="Regular Air"/>
    <x v="5"/>
    <s v="Corporate"/>
    <x v="2"/>
    <x v="5"/>
    <s v="Wrap Bag"/>
    <d v="2010-10-26T00:00:00"/>
  </r>
  <r>
    <n v="23011"/>
    <x v="1027"/>
    <x v="5"/>
    <s v="Low"/>
    <n v="1"/>
    <n v="12.2"/>
    <n v="12.2"/>
    <n v="1.99"/>
    <n v="14.19"/>
    <n v="5.3265000000000002"/>
    <n v="0.64983299999999999"/>
    <s v="Regular Air"/>
    <x v="0"/>
    <s v="Corporate"/>
    <x v="1"/>
    <x v="4"/>
    <s v="Small Pack"/>
    <d v="2010-06-22T00:00:00"/>
  </r>
  <r>
    <n v="58337"/>
    <x v="1351"/>
    <x v="4"/>
    <s v="Low"/>
    <n v="18"/>
    <n v="5.9138888888888888"/>
    <n v="106.45"/>
    <n v="2.27"/>
    <n v="108.72"/>
    <n v="3.5455000000000001"/>
    <n v="3.7741847499999999"/>
    <s v="Regular Air"/>
    <x v="4"/>
    <s v="Corporate"/>
    <x v="2"/>
    <x v="2"/>
    <s v="Wrap Bag"/>
    <d v="2009-05-30T00:00:00"/>
  </r>
  <r>
    <n v="32327"/>
    <x v="24"/>
    <x v="8"/>
    <s v="Low"/>
    <n v="45"/>
    <n v="451.86257777777774"/>
    <n v="20333.815999999999"/>
    <n v="147.12"/>
    <n v="20480.935999999998"/>
    <n v="4.7610000000000001"/>
    <n v="968.09297976000005"/>
    <s v="Delivery Truck"/>
    <x v="7"/>
    <s v="Small Business"/>
    <x v="0"/>
    <x v="9"/>
    <s v="Jumbo Box"/>
    <d v="2012-08-14T00:00:00"/>
  </r>
  <r>
    <n v="41440"/>
    <x v="338"/>
    <x v="10"/>
    <s v="High"/>
    <n v="19"/>
    <n v="319.52421052631581"/>
    <n v="6070.96"/>
    <n v="54.12"/>
    <n v="6125.08"/>
    <n v="4.7610000000000001"/>
    <n v="289.03840560000003"/>
    <s v="Delivery Truck"/>
    <x v="0"/>
    <s v="Corporate"/>
    <x v="0"/>
    <x v="9"/>
    <s v="Jumbo Box"/>
    <d v="2009-09-25T00:00:00"/>
  </r>
  <r>
    <n v="25955"/>
    <x v="870"/>
    <x v="4"/>
    <s v="Not Specified"/>
    <n v="10"/>
    <n v="17.035"/>
    <n v="170.35"/>
    <n v="8.34"/>
    <n v="178.69"/>
    <n v="3.5455000000000001"/>
    <n v="6.0397592499999995"/>
    <s v="Regular Air"/>
    <x v="4"/>
    <s v="Corporate"/>
    <x v="2"/>
    <x v="10"/>
    <s v="Small Box"/>
    <d v="2011-05-06T00:00:00"/>
  </r>
  <r>
    <n v="35041"/>
    <x v="56"/>
    <x v="11"/>
    <s v="Not Specified"/>
    <n v="28"/>
    <n v="15.8475"/>
    <n v="443.73"/>
    <n v="15.09"/>
    <n v="458.82"/>
    <n v="3.5455000000000001"/>
    <n v="15.73244715"/>
    <s v="Regular Air"/>
    <x v="4"/>
    <s v="Home Office"/>
    <x v="2"/>
    <x v="6"/>
    <s v="Small Box"/>
    <d v="2009-04-15T00:00:00"/>
  </r>
  <r>
    <n v="39335"/>
    <x v="693"/>
    <x v="4"/>
    <s v="Not Specified"/>
    <n v="34"/>
    <n v="26.171764705882353"/>
    <n v="889.84"/>
    <n v="8.23"/>
    <n v="898.07"/>
    <n v="3.5455000000000001"/>
    <n v="31.549277200000002"/>
    <s v="Regular Air"/>
    <x v="4"/>
    <s v="Corporate"/>
    <x v="2"/>
    <x v="12"/>
    <s v="Small Box"/>
    <d v="2009-05-27T00:00:00"/>
  </r>
  <r>
    <n v="30599"/>
    <x v="776"/>
    <x v="9"/>
    <s v="Not Specified"/>
    <n v="23"/>
    <n v="4.605652173913044"/>
    <n v="105.93"/>
    <n v="0.88"/>
    <n v="106.81"/>
    <n v="3.5455000000000001"/>
    <n v="3.7557481500000005"/>
    <s v="Regular Air"/>
    <x v="1"/>
    <s v="Corporate"/>
    <x v="2"/>
    <x v="5"/>
    <s v="Wrap Bag"/>
    <d v="2012-02-12T00:00:00"/>
  </r>
  <r>
    <n v="59104"/>
    <x v="177"/>
    <x v="9"/>
    <s v="High"/>
    <n v="13"/>
    <n v="15.200769230769232"/>
    <n v="197.61"/>
    <n v="7.27"/>
    <n v="204.88000000000002"/>
    <n v="3.5455000000000001"/>
    <n v="7.0062625499999998"/>
    <s v="Express Air"/>
    <x v="4"/>
    <s v="Small Business"/>
    <x v="2"/>
    <x v="6"/>
    <s v="Small Box"/>
    <d v="2009-02-15T00:00:00"/>
  </r>
  <r>
    <n v="38628"/>
    <x v="903"/>
    <x v="7"/>
    <s v="Low"/>
    <n v="23"/>
    <n v="29.043391304347828"/>
    <n v="667.99800000000005"/>
    <n v="1.25"/>
    <n v="669.24800000000005"/>
    <n v="5.3265000000000002"/>
    <n v="35.580913470000006"/>
    <s v="Regular Air"/>
    <x v="10"/>
    <s v="Small Business"/>
    <x v="1"/>
    <x v="1"/>
    <s v="Small Pack"/>
    <d v="2011-11-03T00:00:00"/>
  </r>
  <r>
    <n v="8229"/>
    <x v="523"/>
    <x v="2"/>
    <s v="Medium"/>
    <n v="50"/>
    <n v="4.8201999999999998"/>
    <n v="241.01"/>
    <n v="3.01"/>
    <n v="244.01999999999998"/>
    <n v="3.5455000000000001"/>
    <n v="8.5450095499999996"/>
    <s v="Regular Air"/>
    <x v="0"/>
    <s v="Home Office"/>
    <x v="2"/>
    <x v="5"/>
    <s v="Wrap Bag"/>
    <d v="2009-12-09T00:00:00"/>
  </r>
  <r>
    <n v="58500"/>
    <x v="471"/>
    <x v="9"/>
    <s v="Low"/>
    <n v="17"/>
    <n v="89.941999999999993"/>
    <n v="1529.0139999999999"/>
    <n v="8.99"/>
    <n v="1538.0039999999999"/>
    <n v="5.3265000000000002"/>
    <n v="81.442930709999999"/>
    <s v="Regular Air"/>
    <x v="0"/>
    <s v="Home Office"/>
    <x v="1"/>
    <x v="1"/>
    <s v="Small Box"/>
    <d v="2011-02-14T00:00:00"/>
  </r>
  <r>
    <n v="22371"/>
    <x v="1137"/>
    <x v="11"/>
    <s v="High"/>
    <n v="8"/>
    <n v="8.8187499999999996"/>
    <n v="70.55"/>
    <n v="11.51"/>
    <n v="82.06"/>
    <n v="3.5455000000000001"/>
    <n v="2.5013502499999998"/>
    <s v="Regular Air"/>
    <x v="4"/>
    <s v="Small Business"/>
    <x v="2"/>
    <x v="6"/>
    <s v="Small Box"/>
    <d v="2009-04-05T00:00:00"/>
  </r>
  <r>
    <n v="7909"/>
    <x v="997"/>
    <x v="3"/>
    <s v="High"/>
    <n v="29"/>
    <n v="4.2148275862068969"/>
    <n v="122.23"/>
    <n v="1.2"/>
    <n v="123.43"/>
    <n v="3.5455000000000001"/>
    <n v="4.3336646500000002"/>
    <s v="Regular Air"/>
    <x v="5"/>
    <s v="Home Office"/>
    <x v="2"/>
    <x v="2"/>
    <s v="Wrap Bag"/>
    <d v="2009-01-04T00:00:00"/>
  </r>
  <r>
    <n v="13795"/>
    <x v="934"/>
    <x v="11"/>
    <s v="Not Specified"/>
    <n v="30"/>
    <n v="16.710666666666665"/>
    <n v="501.32"/>
    <n v="13.18"/>
    <n v="514.5"/>
    <n v="3.5455000000000001"/>
    <n v="17.7743006"/>
    <s v="Regular Air"/>
    <x v="2"/>
    <s v="Small Business"/>
    <x v="2"/>
    <x v="6"/>
    <s v="Small Box"/>
    <d v="2011-04-13T00:00:00"/>
  </r>
  <r>
    <n v="21956"/>
    <x v="335"/>
    <x v="9"/>
    <s v="High"/>
    <n v="2"/>
    <n v="62.636499999999998"/>
    <n v="125.273"/>
    <n v="8.99"/>
    <n v="134.26300000000001"/>
    <n v="5.3265000000000002"/>
    <n v="6.6726663449999997"/>
    <s v="Regular Air"/>
    <x v="8"/>
    <s v="Consumer"/>
    <x v="1"/>
    <x v="1"/>
    <s v="Small Box"/>
    <d v="2011-02-03T00:00:00"/>
  </r>
  <r>
    <n v="49441"/>
    <x v="84"/>
    <x v="10"/>
    <s v="Medium"/>
    <n v="49"/>
    <n v="40.433877551020409"/>
    <n v="1981.26"/>
    <n v="8.66"/>
    <n v="1989.92"/>
    <n v="4.7610000000000001"/>
    <n v="94.327788600000005"/>
    <s v="Express Air"/>
    <x v="8"/>
    <s v="Home Office"/>
    <x v="0"/>
    <x v="0"/>
    <s v="Medium Box"/>
    <d v="2009-09-28T00:00:00"/>
  </r>
  <r>
    <n v="18179"/>
    <x v="167"/>
    <x v="8"/>
    <s v="Not Specified"/>
    <n v="50"/>
    <n v="10.552"/>
    <n v="527.6"/>
    <n v="1.79"/>
    <n v="529.39"/>
    <n v="3.5455000000000001"/>
    <n v="18.706057999999999"/>
    <s v="Regular Air"/>
    <x v="0"/>
    <s v="Corporate"/>
    <x v="2"/>
    <x v="5"/>
    <s v="Wrap Bag"/>
    <d v="2009-08-03T00:00:00"/>
  </r>
  <r>
    <n v="26437"/>
    <x v="676"/>
    <x v="6"/>
    <s v="Critical"/>
    <n v="4"/>
    <n v="13.1075"/>
    <n v="52.43"/>
    <n v="6.22"/>
    <n v="58.65"/>
    <n v="4.7610000000000001"/>
    <n v="2.4961923000000001"/>
    <s v="Express Air"/>
    <x v="3"/>
    <s v="Corporate"/>
    <x v="0"/>
    <x v="0"/>
    <s v="Small Box"/>
    <d v="2011-11-29T00:00:00"/>
  </r>
  <r>
    <n v="46243"/>
    <x v="221"/>
    <x v="3"/>
    <s v="Low"/>
    <n v="31"/>
    <n v="5.580322580645162"/>
    <n v="172.99"/>
    <n v="1"/>
    <n v="173.99"/>
    <n v="3.5455000000000001"/>
    <n v="6.1333604500000005"/>
    <s v="Regular Air"/>
    <x v="1"/>
    <s v="Corporate"/>
    <x v="2"/>
    <x v="2"/>
    <s v="Wrap Bag"/>
    <d v="2012-01-31T00:00:00"/>
  </r>
  <r>
    <n v="8646"/>
    <x v="877"/>
    <x v="11"/>
    <s v="High"/>
    <n v="29"/>
    <n v="329.60862068965514"/>
    <n v="9558.65"/>
    <n v="60"/>
    <n v="9618.65"/>
    <n v="4.7610000000000001"/>
    <n v="455.08732649999996"/>
    <s v="Delivery Truck"/>
    <x v="8"/>
    <s v="Consumer"/>
    <x v="0"/>
    <x v="9"/>
    <s v="Jumbo Drum"/>
    <d v="2009-04-10T00:00:00"/>
  </r>
  <r>
    <n v="19365"/>
    <x v="1352"/>
    <x v="3"/>
    <s v="Medium"/>
    <n v="29"/>
    <n v="6.2700000000000005"/>
    <n v="181.83"/>
    <n v="5.2"/>
    <n v="187.03"/>
    <n v="3.5455000000000001"/>
    <n v="6.4467826500000003"/>
    <s v="Regular Air"/>
    <x v="7"/>
    <s v="Small Business"/>
    <x v="2"/>
    <x v="5"/>
    <s v="Small Box"/>
    <d v="2011-01-17T00:00:00"/>
  </r>
  <r>
    <n v="12258"/>
    <x v="350"/>
    <x v="6"/>
    <s v="Low"/>
    <n v="2"/>
    <n v="27.8"/>
    <n v="55.6"/>
    <n v="49"/>
    <n v="104.6"/>
    <n v="3.5455000000000001"/>
    <n v="1.9712980000000002"/>
    <s v="Regular Air"/>
    <x v="1"/>
    <s v="Home Office"/>
    <x v="2"/>
    <x v="16"/>
    <s v="Large Box"/>
    <d v="2009-12-05T00:00:00"/>
  </r>
  <r>
    <n v="39266"/>
    <x v="459"/>
    <x v="8"/>
    <s v="High"/>
    <n v="4"/>
    <n v="16.022500000000001"/>
    <n v="64.09"/>
    <n v="1.39"/>
    <n v="65.48"/>
    <n v="3.5455000000000001"/>
    <n v="2.2723109500000001"/>
    <s v="Regular Air"/>
    <x v="9"/>
    <s v="Small Business"/>
    <x v="2"/>
    <x v="12"/>
    <s v="Small Box"/>
    <d v="2012-08-28T00:00:00"/>
  </r>
  <r>
    <n v="42725"/>
    <x v="852"/>
    <x v="4"/>
    <s v="Medium"/>
    <n v="18"/>
    <n v="12.836666666666666"/>
    <n v="231.06"/>
    <n v="6.13"/>
    <n v="237.19"/>
    <n v="3.5455000000000001"/>
    <n v="8.1922323000000006"/>
    <s v="Regular Air"/>
    <x v="5"/>
    <s v="Corporate"/>
    <x v="2"/>
    <x v="10"/>
    <s v="Small Box"/>
    <d v="2011-05-03T00:00:00"/>
  </r>
  <r>
    <n v="38437"/>
    <x v="871"/>
    <x v="4"/>
    <s v="Critical"/>
    <n v="17"/>
    <n v="3.2741176470588234"/>
    <n v="55.66"/>
    <n v="2.31"/>
    <n v="57.97"/>
    <n v="3.5455000000000001"/>
    <n v="1.9734252999999997"/>
    <s v="Regular Air"/>
    <x v="1"/>
    <s v="Small Business"/>
    <x v="2"/>
    <x v="2"/>
    <s v="Wrap Bag"/>
    <d v="2012-05-09T00:00:00"/>
  </r>
  <r>
    <n v="7174"/>
    <x v="161"/>
    <x v="0"/>
    <s v="Not Specified"/>
    <n v="10"/>
    <n v="14.191999999999998"/>
    <n v="141.91999999999999"/>
    <n v="8.99"/>
    <n v="150.91"/>
    <n v="4.7610000000000001"/>
    <n v="6.7568111999999996"/>
    <s v="Regular Air"/>
    <x v="3"/>
    <s v="Consumer"/>
    <x v="0"/>
    <x v="0"/>
    <s v="Small Pack"/>
    <d v="2012-03-12T00:00:00"/>
  </r>
  <r>
    <n v="51488"/>
    <x v="885"/>
    <x v="4"/>
    <s v="High"/>
    <n v="31"/>
    <n v="50.385806451612908"/>
    <n v="1561.96"/>
    <n v="13.66"/>
    <n v="1575.6200000000001"/>
    <n v="3.5455000000000001"/>
    <n v="55.379291800000004"/>
    <s v="Regular Air"/>
    <x v="10"/>
    <s v="Corporate"/>
    <x v="2"/>
    <x v="16"/>
    <s v="Small Box"/>
    <d v="2010-05-03T00:00:00"/>
  </r>
  <r>
    <n v="28836"/>
    <x v="810"/>
    <x v="7"/>
    <s v="High"/>
    <n v="50"/>
    <n v="164.42587"/>
    <n v="8221.2934999999998"/>
    <n v="4.2"/>
    <n v="8225.4935000000005"/>
    <n v="5.3265000000000002"/>
    <n v="437.90719827750002"/>
    <s v="Regular Air"/>
    <x v="7"/>
    <s v="Corporate"/>
    <x v="1"/>
    <x v="1"/>
    <s v="Small Box"/>
    <d v="2010-10-25T00:00:00"/>
  </r>
  <r>
    <n v="26918"/>
    <x v="679"/>
    <x v="11"/>
    <s v="Low"/>
    <n v="16"/>
    <n v="4.8724999999999996"/>
    <n v="77.959999999999994"/>
    <n v="0.71"/>
    <n v="78.669999999999987"/>
    <n v="3.5455000000000001"/>
    <n v="2.7640718"/>
    <s v="Regular Air"/>
    <x v="1"/>
    <s v="Home Office"/>
    <x v="2"/>
    <x v="2"/>
    <s v="Wrap Bag"/>
    <d v="2009-04-15T00:00:00"/>
  </r>
  <r>
    <n v="46115"/>
    <x v="697"/>
    <x v="0"/>
    <s v="Critical"/>
    <n v="35"/>
    <n v="19.355142857142855"/>
    <n v="677.43"/>
    <n v="4"/>
    <n v="681.43"/>
    <n v="5.3265000000000002"/>
    <n v="36.083308950000003"/>
    <s v="Regular Air"/>
    <x v="4"/>
    <s v="Small Business"/>
    <x v="1"/>
    <x v="4"/>
    <s v="Small Box"/>
    <d v="2011-03-04T00:00:00"/>
  </r>
  <r>
    <n v="22628"/>
    <x v="365"/>
    <x v="7"/>
    <s v="Medium"/>
    <n v="30"/>
    <n v="98.39"/>
    <n v="2951.7"/>
    <n v="74.349999999999994"/>
    <n v="3026.0499999999997"/>
    <n v="4.7610000000000001"/>
    <n v="140.53043700000001"/>
    <s v="Delivery Truck"/>
    <x v="10"/>
    <s v="Corporate"/>
    <x v="0"/>
    <x v="3"/>
    <s v="Jumbo Drum"/>
    <d v="2009-11-01T00:00:00"/>
  </r>
  <r>
    <n v="13381"/>
    <x v="281"/>
    <x v="8"/>
    <s v="Medium"/>
    <n v="41"/>
    <n v="261.33609756097565"/>
    <n v="10714.78"/>
    <n v="66.67"/>
    <n v="10781.45"/>
    <n v="4.7610000000000001"/>
    <n v="510.13067580000001"/>
    <s v="Delivery Truck"/>
    <x v="4"/>
    <s v="Consumer"/>
    <x v="0"/>
    <x v="9"/>
    <s v="Jumbo Box"/>
    <d v="2011-08-17T00:00:00"/>
  </r>
  <r>
    <n v="22151"/>
    <x v="1239"/>
    <x v="1"/>
    <s v="High"/>
    <n v="20"/>
    <n v="25.7685"/>
    <n v="515.37"/>
    <n v="12.98"/>
    <n v="528.35"/>
    <n v="3.5455000000000001"/>
    <n v="18.27244335"/>
    <s v="Regular Air"/>
    <x v="1"/>
    <s v="Corporate"/>
    <x v="2"/>
    <x v="6"/>
    <s v="Small Box"/>
    <d v="2010-08-01T00:00:00"/>
  </r>
  <r>
    <n v="51777"/>
    <x v="982"/>
    <x v="9"/>
    <s v="Medium"/>
    <n v="13"/>
    <n v="100.60615384615386"/>
    <n v="1307.8800000000001"/>
    <n v="7.18"/>
    <n v="1315.0600000000002"/>
    <n v="5.3265000000000002"/>
    <n v="69.664228200000011"/>
    <s v="Regular Air"/>
    <x v="8"/>
    <s v="Small Business"/>
    <x v="1"/>
    <x v="4"/>
    <s v="Small Box"/>
    <d v="2011-02-21T00:00:00"/>
  </r>
  <r>
    <n v="11460"/>
    <x v="232"/>
    <x v="8"/>
    <s v="High"/>
    <n v="30"/>
    <n v="3.4079999999999999"/>
    <n v="102.24"/>
    <n v="0.5"/>
    <n v="102.74"/>
    <n v="3.5455000000000001"/>
    <n v="3.6249191999999999"/>
    <s v="Regular Air"/>
    <x v="2"/>
    <s v="Home Office"/>
    <x v="2"/>
    <x v="13"/>
    <s v="Small Box"/>
    <d v="2010-08-26T00:00:00"/>
  </r>
  <r>
    <n v="129"/>
    <x v="1218"/>
    <x v="6"/>
    <s v="Low"/>
    <n v="4"/>
    <n v="8.18"/>
    <n v="32.72"/>
    <n v="8.19"/>
    <n v="40.909999999999997"/>
    <n v="3.5455000000000001"/>
    <n v="1.1600876"/>
    <s v="Regular Air"/>
    <x v="1"/>
    <s v="Corporate"/>
    <x v="2"/>
    <x v="5"/>
    <s v="Small Box"/>
    <d v="2012-11-27T00:00:00"/>
  </r>
  <r>
    <n v="21379"/>
    <x v="1353"/>
    <x v="3"/>
    <s v="High"/>
    <n v="35"/>
    <n v="155.09971428571427"/>
    <n v="5428.49"/>
    <n v="60.2"/>
    <n v="5488.69"/>
    <n v="4.7610000000000001"/>
    <n v="258.45040890000001"/>
    <s v="Delivery Truck"/>
    <x v="9"/>
    <s v="Corporate"/>
    <x v="0"/>
    <x v="3"/>
    <s v="Jumbo Drum"/>
    <d v="2011-01-16T00:00:00"/>
  </r>
  <r>
    <n v="30054"/>
    <x v="51"/>
    <x v="10"/>
    <s v="Not Specified"/>
    <n v="33"/>
    <n v="9.43"/>
    <n v="311.19"/>
    <n v="4.93"/>
    <n v="316.12"/>
    <n v="4.7610000000000001"/>
    <n v="14.815755899999999"/>
    <s v="Regular Air"/>
    <x v="1"/>
    <s v="Corporate"/>
    <x v="0"/>
    <x v="0"/>
    <s v="Small Box"/>
    <d v="2012-09-03T00:00:00"/>
  </r>
  <r>
    <n v="35139"/>
    <x v="904"/>
    <x v="3"/>
    <s v="High"/>
    <n v="29"/>
    <n v="9.1303448275862067"/>
    <n v="264.77999999999997"/>
    <n v="2.99"/>
    <n v="267.77"/>
    <n v="3.5455000000000001"/>
    <n v="9.3877749000000001"/>
    <s v="Regular Air"/>
    <x v="5"/>
    <s v="Home Office"/>
    <x v="2"/>
    <x v="6"/>
    <s v="Small Box"/>
    <d v="2010-01-19T00:00:00"/>
  </r>
  <r>
    <n v="5703"/>
    <x v="402"/>
    <x v="4"/>
    <s v="Medium"/>
    <n v="29"/>
    <n v="12.343448275862068"/>
    <n v="357.96"/>
    <n v="6.47"/>
    <n v="364.43"/>
    <n v="3.5455000000000001"/>
    <n v="12.691471799999999"/>
    <s v="Regular Air"/>
    <x v="1"/>
    <s v="Consumer"/>
    <x v="2"/>
    <x v="5"/>
    <s v="Small Box"/>
    <d v="2010-05-16T00:00:00"/>
  </r>
  <r>
    <n v="8065"/>
    <x v="1340"/>
    <x v="7"/>
    <s v="Medium"/>
    <n v="17"/>
    <n v="66.221176470588233"/>
    <n v="1125.76"/>
    <n v="12.23"/>
    <n v="1137.99"/>
    <n v="4.7610000000000001"/>
    <n v="53.597433600000002"/>
    <s v="Regular Air"/>
    <x v="4"/>
    <s v="Small Business"/>
    <x v="0"/>
    <x v="0"/>
    <s v="Medium Box"/>
    <d v="2012-10-23T00:00:00"/>
  </r>
  <r>
    <n v="7398"/>
    <x v="86"/>
    <x v="5"/>
    <s v="Not Specified"/>
    <n v="34"/>
    <n v="64.16"/>
    <n v="2181.44"/>
    <n v="35"/>
    <n v="2216.44"/>
    <n v="3.5455000000000001"/>
    <n v="77.342955200000006"/>
    <s v="Regular Air"/>
    <x v="5"/>
    <s v="Corporate"/>
    <x v="2"/>
    <x v="10"/>
    <s v="Large Box"/>
    <d v="2009-06-03T00:00:00"/>
  </r>
  <r>
    <n v="59171"/>
    <x v="373"/>
    <x v="10"/>
    <s v="Medium"/>
    <n v="39"/>
    <n v="2.6941025641025638"/>
    <n v="105.07"/>
    <n v="0.7"/>
    <n v="105.77"/>
    <n v="3.5455000000000001"/>
    <n v="3.7252568500000001"/>
    <s v="Regular Air"/>
    <x v="10"/>
    <s v="Corporate"/>
    <x v="2"/>
    <x v="2"/>
    <s v="Wrap Bag"/>
    <d v="2011-09-13T00:00:00"/>
  </r>
  <r>
    <n v="24388"/>
    <x v="1323"/>
    <x v="3"/>
    <s v="Critical"/>
    <n v="15"/>
    <n v="577.48933333333332"/>
    <n v="8662.34"/>
    <n v="49"/>
    <n v="8711.34"/>
    <n v="5.3265000000000002"/>
    <n v="461.39954010000002"/>
    <s v="Delivery Truck"/>
    <x v="7"/>
    <s v="Corporate"/>
    <x v="1"/>
    <x v="8"/>
    <s v="Jumbo Drum"/>
    <d v="2011-01-27T00:00:00"/>
  </r>
  <r>
    <n v="50564"/>
    <x v="169"/>
    <x v="0"/>
    <s v="High"/>
    <n v="30"/>
    <n v="368.04733333333331"/>
    <n v="11041.42"/>
    <n v="19.989999999999998"/>
    <n v="11061.41"/>
    <n v="3.5455000000000001"/>
    <n v="391.47354610000002"/>
    <s v="Regular Air"/>
    <x v="1"/>
    <s v="Home Office"/>
    <x v="2"/>
    <x v="6"/>
    <s v="Small Box"/>
    <d v="2012-03-04T00:00:00"/>
  </r>
  <r>
    <n v="14534"/>
    <x v="351"/>
    <x v="1"/>
    <s v="Medium"/>
    <n v="46"/>
    <n v="16.217173913043478"/>
    <n v="745.99"/>
    <n v="4"/>
    <n v="749.99"/>
    <n v="5.3265000000000002"/>
    <n v="39.735157350000001"/>
    <s v="Regular Air"/>
    <x v="8"/>
    <s v="Corporate"/>
    <x v="1"/>
    <x v="4"/>
    <s v="Small Box"/>
    <d v="2010-07-18T00:00:00"/>
  </r>
  <r>
    <n v="31270"/>
    <x v="998"/>
    <x v="6"/>
    <s v="Medium"/>
    <n v="5"/>
    <n v="33.007999999999996"/>
    <n v="165.04"/>
    <n v="8.65"/>
    <n v="173.69"/>
    <n v="5.3265000000000002"/>
    <n v="8.7908556000000004"/>
    <s v="Regular Air"/>
    <x v="2"/>
    <s v="Corporate"/>
    <x v="1"/>
    <x v="4"/>
    <s v="Small Box"/>
    <d v="2012-11-25T00:00:00"/>
  </r>
  <r>
    <n v="11909"/>
    <x v="1220"/>
    <x v="6"/>
    <s v="Not Specified"/>
    <n v="11"/>
    <n v="17.65218181818182"/>
    <n v="194.17400000000001"/>
    <n v="0.99"/>
    <n v="195.16400000000002"/>
    <n v="5.3265000000000002"/>
    <n v="10.342678110000001"/>
    <s v="Regular Air"/>
    <x v="5"/>
    <s v="Consumer"/>
    <x v="1"/>
    <x v="1"/>
    <s v="Wrap Bag"/>
    <d v="2009-11-26T00:00:00"/>
  </r>
  <r>
    <n v="35266"/>
    <x v="257"/>
    <x v="3"/>
    <s v="Not Specified"/>
    <n v="39"/>
    <n v="5.5705128205128203"/>
    <n v="217.25"/>
    <n v="1.2"/>
    <n v="218.45"/>
    <n v="3.5455000000000001"/>
    <n v="7.7025987499999999"/>
    <s v="Regular Air"/>
    <x v="2"/>
    <s v="Corporate"/>
    <x v="2"/>
    <x v="2"/>
    <s v="Wrap Bag"/>
    <d v="2011-01-10T00:00:00"/>
  </r>
  <r>
    <n v="10054"/>
    <x v="244"/>
    <x v="11"/>
    <s v="High"/>
    <n v="2"/>
    <n v="101.65"/>
    <n v="203.3"/>
    <n v="48.2"/>
    <n v="251.5"/>
    <n v="4.7610000000000001"/>
    <n v="9.679113000000001"/>
    <s v="Regular Air"/>
    <x v="4"/>
    <s v="Home Office"/>
    <x v="0"/>
    <x v="0"/>
    <s v="Medium Box"/>
    <d v="2011-04-30T00:00:00"/>
  </r>
  <r>
    <n v="36931"/>
    <x v="752"/>
    <x v="3"/>
    <s v="Not Specified"/>
    <n v="46"/>
    <n v="3.925217391304348"/>
    <n v="180.56"/>
    <n v="1.6"/>
    <n v="182.16"/>
    <n v="3.5455000000000001"/>
    <n v="6.4017548"/>
    <s v="Regular Air"/>
    <x v="3"/>
    <s v="Home Office"/>
    <x v="2"/>
    <x v="2"/>
    <s v="Wrap Bag"/>
    <d v="2011-01-19T00:00:00"/>
  </r>
  <r>
    <n v="45155"/>
    <x v="428"/>
    <x v="9"/>
    <s v="Low"/>
    <n v="35"/>
    <n v="3.1871428571428573"/>
    <n v="111.55"/>
    <n v="1.92"/>
    <n v="113.47"/>
    <n v="3.5455000000000001"/>
    <n v="3.9550052499999997"/>
    <s v="Regular Air"/>
    <x v="9"/>
    <s v="Corporate"/>
    <x v="2"/>
    <x v="7"/>
    <s v="Wrap Bag"/>
    <d v="2011-02-15T00:00:00"/>
  </r>
  <r>
    <n v="4647"/>
    <x v="648"/>
    <x v="4"/>
    <s v="Medium"/>
    <n v="33"/>
    <n v="48.186757575757575"/>
    <n v="1590.163"/>
    <n v="5"/>
    <n v="1595.163"/>
    <n v="5.3265000000000002"/>
    <n v="84.700032195000006"/>
    <s v="Regular Air"/>
    <x v="9"/>
    <s v="Corporate"/>
    <x v="1"/>
    <x v="1"/>
    <s v="Small Pack"/>
    <d v="2009-05-14T00:00:00"/>
  </r>
  <r>
    <n v="30279"/>
    <x v="873"/>
    <x v="2"/>
    <s v="Critical"/>
    <n v="25"/>
    <n v="56.519199999999998"/>
    <n v="1412.98"/>
    <n v="4.5"/>
    <n v="1417.48"/>
    <n v="3.5455000000000001"/>
    <n v="50.097205899999999"/>
    <s v="Regular Air"/>
    <x v="4"/>
    <s v="Corporate"/>
    <x v="2"/>
    <x v="16"/>
    <s v="Small Box"/>
    <d v="2011-12-07T00:00:00"/>
  </r>
  <r>
    <n v="48706"/>
    <x v="89"/>
    <x v="7"/>
    <s v="Low"/>
    <n v="28"/>
    <n v="1.1142857142857143"/>
    <n v="31.2"/>
    <n v="0.7"/>
    <n v="31.9"/>
    <n v="3.5455000000000001"/>
    <n v="1.106196"/>
    <s v="Regular Air"/>
    <x v="4"/>
    <s v="Small Business"/>
    <x v="2"/>
    <x v="14"/>
    <s v="Wrap Bag"/>
    <d v="2012-11-03T00:00:00"/>
  </r>
  <r>
    <n v="7171"/>
    <x v="480"/>
    <x v="9"/>
    <s v="Medium"/>
    <n v="28"/>
    <n v="60.851803571428569"/>
    <n v="1703.8505"/>
    <n v="8.99"/>
    <n v="1712.8405"/>
    <n v="5.3265000000000002"/>
    <n v="90.755596882500015"/>
    <s v="Regular Air"/>
    <x v="6"/>
    <s v="Consumer"/>
    <x v="1"/>
    <x v="1"/>
    <s v="Small Box"/>
    <d v="2011-02-15T00:00:00"/>
  </r>
  <r>
    <n v="1287"/>
    <x v="117"/>
    <x v="1"/>
    <s v="High"/>
    <n v="39"/>
    <n v="100.22179487179487"/>
    <n v="3908.65"/>
    <n v="10.119999999999999"/>
    <n v="3918.77"/>
    <n v="4.7610000000000001"/>
    <n v="186.09082649999999"/>
    <s v="Regular Air"/>
    <x v="6"/>
    <s v="Corporate"/>
    <x v="0"/>
    <x v="0"/>
    <s v="Large Box"/>
    <d v="2009-07-06T00:00:00"/>
  </r>
  <r>
    <n v="27909"/>
    <x v="412"/>
    <x v="9"/>
    <s v="Critical"/>
    <n v="47"/>
    <n v="1.2453191489361701"/>
    <n v="58.53"/>
    <n v="0.7"/>
    <n v="59.230000000000004"/>
    <n v="3.5455000000000001"/>
    <n v="2.0751811500000001"/>
    <s v="Regular Air"/>
    <x v="2"/>
    <s v="Corporate"/>
    <x v="2"/>
    <x v="14"/>
    <s v="Wrap Bag"/>
    <d v="2012-02-10T00:00:00"/>
  </r>
  <r>
    <n v="9926"/>
    <x v="1112"/>
    <x v="7"/>
    <s v="High"/>
    <n v="25"/>
    <n v="6.3532000000000002"/>
    <n v="158.83000000000001"/>
    <n v="5.92"/>
    <n v="164.75"/>
    <n v="4.7610000000000001"/>
    <n v="7.5618963000000008"/>
    <s v="Regular Air"/>
    <x v="1"/>
    <s v="Home Office"/>
    <x v="0"/>
    <x v="0"/>
    <s v="Medium Box"/>
    <d v="2009-10-13T00:00:00"/>
  </r>
  <r>
    <n v="18368"/>
    <x v="584"/>
    <x v="6"/>
    <s v="Not Specified"/>
    <n v="3"/>
    <n v="70.97"/>
    <n v="212.91"/>
    <n v="3.5"/>
    <n v="216.41"/>
    <n v="3.5455000000000001"/>
    <n v="7.5487240499999997"/>
    <s v="Regular Air"/>
    <x v="5"/>
    <s v="Corporate"/>
    <x v="2"/>
    <x v="16"/>
    <s v="Small Box"/>
    <d v="2012-12-02T00:00:00"/>
  </r>
  <r>
    <n v="17797"/>
    <x v="408"/>
    <x v="1"/>
    <s v="Low"/>
    <n v="10"/>
    <n v="107.72799999999999"/>
    <n v="1077.28"/>
    <n v="57.38"/>
    <n v="1134.6600000000001"/>
    <n v="4.7610000000000001"/>
    <n v="51.289300799999999"/>
    <s v="Delivery Truck"/>
    <x v="1"/>
    <s v="Home Office"/>
    <x v="0"/>
    <x v="15"/>
    <s v="Jumbo Box"/>
    <d v="2012-07-12T00:00:00"/>
  </r>
  <r>
    <n v="964"/>
    <x v="192"/>
    <x v="4"/>
    <s v="Medium"/>
    <n v="4"/>
    <n v="10.005000000000001"/>
    <n v="40.020000000000003"/>
    <n v="1.0900000000000001"/>
    <n v="41.110000000000007"/>
    <n v="3.5455000000000001"/>
    <n v="1.4189091000000003"/>
    <s v="Regular Air"/>
    <x v="9"/>
    <s v="Corporate"/>
    <x v="2"/>
    <x v="2"/>
    <s v="Wrap Bag"/>
    <d v="2011-05-21T00:00:00"/>
  </r>
  <r>
    <n v="6592"/>
    <x v="494"/>
    <x v="2"/>
    <s v="Low"/>
    <n v="29"/>
    <n v="6.6996551724137925"/>
    <n v="194.29"/>
    <n v="8.3699999999999992"/>
    <n v="202.66"/>
    <n v="3.5455000000000001"/>
    <n v="6.8885519500000001"/>
    <s v="Regular Air"/>
    <x v="1"/>
    <s v="Consumer"/>
    <x v="2"/>
    <x v="7"/>
    <s v="Small Pack"/>
    <d v="2009-12-08T00:00:00"/>
  </r>
  <r>
    <n v="9312"/>
    <x v="800"/>
    <x v="4"/>
    <s v="Not Specified"/>
    <n v="43"/>
    <n v="26.989534883720928"/>
    <n v="1160.55"/>
    <n v="14.36"/>
    <n v="1174.9099999999999"/>
    <n v="4.7610000000000001"/>
    <n v="55.253785500000006"/>
    <s v="Delivery Truck"/>
    <x v="8"/>
    <s v="Home Office"/>
    <x v="0"/>
    <x v="3"/>
    <s v="Jumbo Drum"/>
    <d v="2012-05-19T00:00:00"/>
  </r>
  <r>
    <n v="43585"/>
    <x v="1342"/>
    <x v="6"/>
    <s v="Critical"/>
    <n v="19"/>
    <n v="52.851578947368417"/>
    <n v="1004.18"/>
    <n v="6.79"/>
    <n v="1010.9699999999999"/>
    <n v="3.5455000000000001"/>
    <n v="35.603201900000002"/>
    <s v="Express Air"/>
    <x v="1"/>
    <s v="Consumer"/>
    <x v="2"/>
    <x v="5"/>
    <s v="Small Box"/>
    <d v="2010-11-12T00:00:00"/>
  </r>
  <r>
    <n v="30114"/>
    <x v="439"/>
    <x v="8"/>
    <s v="Low"/>
    <n v="7"/>
    <n v="666.75428571428563"/>
    <n v="4667.28"/>
    <n v="24.49"/>
    <n v="4691.7699999999995"/>
    <n v="5.3265000000000002"/>
    <n v="248.60266919999998"/>
    <s v="Express Air"/>
    <x v="4"/>
    <s v="Corporate"/>
    <x v="1"/>
    <x v="8"/>
    <s v="Large Box"/>
    <d v="2010-08-23T00:00:00"/>
  </r>
  <r>
    <n v="9985"/>
    <x v="1154"/>
    <x v="8"/>
    <s v="Low"/>
    <n v="12"/>
    <n v="6.8250000000000002"/>
    <n v="81.900000000000006"/>
    <n v="5.2"/>
    <n v="87.100000000000009"/>
    <n v="3.5455000000000001"/>
    <n v="2.9037645000000003"/>
    <s v="Regular Air"/>
    <x v="5"/>
    <s v="Consumer"/>
    <x v="2"/>
    <x v="5"/>
    <s v="Small Box"/>
    <d v="2010-08-07T00:00:00"/>
  </r>
  <r>
    <n v="43974"/>
    <x v="109"/>
    <x v="10"/>
    <s v="Not Specified"/>
    <n v="8"/>
    <n v="8.0287500000000005"/>
    <n v="64.23"/>
    <n v="1.39"/>
    <n v="65.62"/>
    <n v="3.5455000000000001"/>
    <n v="2.2772746500000003"/>
    <s v="Regular Air"/>
    <x v="0"/>
    <s v="Corporate"/>
    <x v="2"/>
    <x v="12"/>
    <s v="Small Box"/>
    <d v="2009-09-17T00:00:00"/>
  </r>
  <r>
    <n v="54053"/>
    <x v="95"/>
    <x v="9"/>
    <s v="High"/>
    <n v="34"/>
    <n v="165.71625"/>
    <n v="5634.3525"/>
    <n v="8.08"/>
    <n v="5642.4324999999999"/>
    <n v="5.3265000000000002"/>
    <n v="300.11378591250002"/>
    <s v="Regular Air"/>
    <x v="4"/>
    <s v="Consumer"/>
    <x v="1"/>
    <x v="1"/>
    <s v="Small Box"/>
    <d v="2012-02-15T00:00:00"/>
  </r>
  <r>
    <n v="39683"/>
    <x v="551"/>
    <x v="8"/>
    <s v="High"/>
    <n v="6"/>
    <n v="21.003333333333334"/>
    <n v="126.02"/>
    <n v="6.67"/>
    <n v="132.69"/>
    <n v="4.7610000000000001"/>
    <n v="5.9998122"/>
    <s v="Regular Air"/>
    <x v="2"/>
    <s v="Corporate"/>
    <x v="0"/>
    <x v="0"/>
    <s v="Small Pack"/>
    <d v="2011-08-11T00:00:00"/>
  </r>
  <r>
    <n v="46848"/>
    <x v="586"/>
    <x v="6"/>
    <s v="Medium"/>
    <n v="39"/>
    <n v="98.538205128205121"/>
    <n v="3842.99"/>
    <n v="19.989999999999998"/>
    <n v="3862.9799999999996"/>
    <n v="3.5455000000000001"/>
    <n v="136.25321044999998"/>
    <s v="Regular Air"/>
    <x v="1"/>
    <s v="Small Business"/>
    <x v="2"/>
    <x v="10"/>
    <s v="Small Box"/>
    <d v="2009-11-12T00:00:00"/>
  </r>
  <r>
    <n v="21894"/>
    <x v="123"/>
    <x v="2"/>
    <s v="Critical"/>
    <n v="6"/>
    <n v="9.0499999999999989"/>
    <n v="54.3"/>
    <n v="2.0299999999999998"/>
    <n v="56.33"/>
    <n v="3.5455000000000001"/>
    <n v="1.9252064999999998"/>
    <s v="Regular Air"/>
    <x v="8"/>
    <s v="Consumer"/>
    <x v="2"/>
    <x v="5"/>
    <s v="Wrap Bag"/>
    <d v="2011-12-20T00:00:00"/>
  </r>
  <r>
    <n v="17573"/>
    <x v="58"/>
    <x v="10"/>
    <s v="Low"/>
    <n v="23"/>
    <n v="9.6073913043478267"/>
    <n v="220.97"/>
    <n v="7.29"/>
    <n v="228.26"/>
    <n v="4.7610000000000001"/>
    <n v="10.5203817"/>
    <s v="Regular Air"/>
    <x v="1"/>
    <s v="Small Business"/>
    <x v="0"/>
    <x v="0"/>
    <s v="Small Pack"/>
    <d v="2011-09-08T00:00:00"/>
  </r>
  <r>
    <n v="58372"/>
    <x v="215"/>
    <x v="11"/>
    <s v="Low"/>
    <n v="16"/>
    <n v="2.3875000000000002"/>
    <n v="38.200000000000003"/>
    <n v="1"/>
    <n v="39.200000000000003"/>
    <n v="3.5455000000000001"/>
    <n v="1.3543810000000003"/>
    <s v="Express Air"/>
    <x v="1"/>
    <s v="Corporate"/>
    <x v="2"/>
    <x v="2"/>
    <s v="Wrap Bag"/>
    <d v="2011-04-06T00:00:00"/>
  </r>
  <r>
    <n v="43200"/>
    <x v="1239"/>
    <x v="1"/>
    <s v="Not Specified"/>
    <n v="3"/>
    <n v="184.77333333333334"/>
    <n v="554.32000000000005"/>
    <n v="19.989999999999998"/>
    <n v="574.31000000000006"/>
    <n v="3.5455000000000001"/>
    <n v="19.653415600000002"/>
    <s v="Regular Air"/>
    <x v="4"/>
    <s v="Small Business"/>
    <x v="2"/>
    <x v="6"/>
    <s v="Small Box"/>
    <d v="2010-08-01T00:00:00"/>
  </r>
  <r>
    <n v="19493"/>
    <x v="47"/>
    <x v="9"/>
    <s v="Critical"/>
    <n v="31"/>
    <n v="152.04032258064515"/>
    <n v="4713.25"/>
    <n v="69"/>
    <n v="4782.25"/>
    <n v="4.7610000000000001"/>
    <n v="224.39783249999999"/>
    <s v="Regular Air"/>
    <x v="1"/>
    <s v="Corporate"/>
    <x v="0"/>
    <x v="9"/>
    <s v="Large Box"/>
    <d v="2009-02-03T00:00:00"/>
  </r>
  <r>
    <n v="55558"/>
    <x v="318"/>
    <x v="8"/>
    <s v="Medium"/>
    <n v="8"/>
    <n v="161.755"/>
    <n v="1294.04"/>
    <n v="66.27"/>
    <n v="1360.31"/>
    <n v="4.7610000000000001"/>
    <n v="61.609244399999994"/>
    <s v="Delivery Truck"/>
    <x v="5"/>
    <s v="Consumer"/>
    <x v="0"/>
    <x v="15"/>
    <s v="Jumbo Box"/>
    <d v="2010-08-09T00:00:00"/>
  </r>
  <r>
    <n v="43940"/>
    <x v="888"/>
    <x v="9"/>
    <s v="Critical"/>
    <n v="44"/>
    <n v="39.027500000000003"/>
    <n v="1717.21"/>
    <n v="8.99"/>
    <n v="1726.2"/>
    <n v="3.5455000000000001"/>
    <n v="60.883680550000001"/>
    <s v="Regular Air"/>
    <x v="4"/>
    <s v="Consumer"/>
    <x v="2"/>
    <x v="2"/>
    <s v="Small Pack"/>
    <d v="2010-02-22T00:00:00"/>
  </r>
  <r>
    <n v="53248"/>
    <x v="1354"/>
    <x v="7"/>
    <s v="Critical"/>
    <n v="7"/>
    <n v="346.15142857142854"/>
    <n v="2423.06"/>
    <n v="40.19"/>
    <n v="2463.25"/>
    <n v="4.7610000000000001"/>
    <n v="115.36188659999999"/>
    <s v="Delivery Truck"/>
    <x v="4"/>
    <s v="Home Office"/>
    <x v="0"/>
    <x v="9"/>
    <s v="Jumbo Box"/>
    <d v="2010-10-30T00:00:00"/>
  </r>
  <r>
    <n v="36832"/>
    <x v="115"/>
    <x v="5"/>
    <s v="Low"/>
    <n v="24"/>
    <n v="2.5287500000000001"/>
    <n v="60.69"/>
    <n v="1.99"/>
    <n v="62.68"/>
    <n v="5.3265000000000002"/>
    <n v="3.23265285"/>
    <s v="Express Air"/>
    <x v="0"/>
    <s v="Small Business"/>
    <x v="1"/>
    <x v="4"/>
    <s v="Small Pack"/>
    <d v="2012-06-06T00:00:00"/>
  </r>
  <r>
    <n v="18849"/>
    <x v="103"/>
    <x v="8"/>
    <s v="High"/>
    <n v="6"/>
    <n v="125.28500000000001"/>
    <n v="751.71"/>
    <n v="0.99"/>
    <n v="752.7"/>
    <n v="3.5455000000000001"/>
    <n v="26.651878050000001"/>
    <s v="Regular Air"/>
    <x v="9"/>
    <s v="Corporate"/>
    <x v="2"/>
    <x v="16"/>
    <s v="Small Box"/>
    <d v="2012-08-05T00:00:00"/>
  </r>
  <r>
    <n v="2976"/>
    <x v="991"/>
    <x v="2"/>
    <s v="Not Specified"/>
    <n v="30"/>
    <n v="474.1273333333333"/>
    <n v="14223.82"/>
    <n v="26"/>
    <n v="14249.82"/>
    <n v="4.7610000000000001"/>
    <n v="677.19607020000001"/>
    <s v="Delivery Truck"/>
    <x v="11"/>
    <s v="Consumer"/>
    <x v="0"/>
    <x v="3"/>
    <s v="Jumbo Drum"/>
    <d v="2010-12-11T00:00:00"/>
  </r>
  <r>
    <n v="49056"/>
    <x v="1093"/>
    <x v="7"/>
    <s v="High"/>
    <n v="46"/>
    <n v="6.5232608695652177"/>
    <n v="300.07"/>
    <n v="8.4"/>
    <n v="308.46999999999997"/>
    <n v="3.5455000000000001"/>
    <n v="10.63898185"/>
    <s v="Regular Air"/>
    <x v="4"/>
    <s v="Home Office"/>
    <x v="2"/>
    <x v="5"/>
    <s v="Small Box"/>
    <d v="2009-10-03T00:00:00"/>
  </r>
  <r>
    <n v="31169"/>
    <x v="368"/>
    <x v="5"/>
    <s v="Low"/>
    <n v="6"/>
    <n v="42.46"/>
    <n v="254.76"/>
    <n v="14.45"/>
    <n v="269.20999999999998"/>
    <n v="4.7610000000000001"/>
    <n v="12.1291236"/>
    <s v="Regular Air"/>
    <x v="2"/>
    <s v="Home Office"/>
    <x v="0"/>
    <x v="0"/>
    <s v="Large Box"/>
    <d v="2011-06-13T00:00:00"/>
  </r>
  <r>
    <n v="36355"/>
    <x v="10"/>
    <x v="2"/>
    <s v="Medium"/>
    <n v="43"/>
    <n v="2.1146511627906976"/>
    <n v="90.93"/>
    <n v="2.56"/>
    <n v="93.490000000000009"/>
    <n v="3.5455000000000001"/>
    <n v="3.2239231500000005"/>
    <s v="Regular Air"/>
    <x v="4"/>
    <s v="Home Office"/>
    <x v="2"/>
    <x v="7"/>
    <s v="Small Pack"/>
    <d v="2009-12-03T00:00:00"/>
  </r>
  <r>
    <n v="55297"/>
    <x v="474"/>
    <x v="7"/>
    <s v="Medium"/>
    <n v="29"/>
    <n v="19.54"/>
    <n v="566.66"/>
    <n v="8.68"/>
    <n v="575.33999999999992"/>
    <n v="3.5455000000000001"/>
    <n v="20.0909303"/>
    <s v="Regular Air"/>
    <x v="8"/>
    <s v="Small Business"/>
    <x v="2"/>
    <x v="5"/>
    <s v="Small Box"/>
    <d v="2010-10-21T00:00:00"/>
  </r>
  <r>
    <n v="17249"/>
    <x v="345"/>
    <x v="10"/>
    <s v="Low"/>
    <n v="37"/>
    <n v="78.692972972972967"/>
    <n v="2911.64"/>
    <n v="14.52"/>
    <n v="2926.16"/>
    <n v="5.3265000000000002"/>
    <n v="155.08850459999999"/>
    <s v="Regular Air"/>
    <x v="1"/>
    <s v="Corporate"/>
    <x v="1"/>
    <x v="4"/>
    <s v="Small Box"/>
    <d v="2010-09-27T00:00:00"/>
  </r>
  <r>
    <n v="48935"/>
    <x v="106"/>
    <x v="3"/>
    <s v="Low"/>
    <n v="21"/>
    <n v="5.0571428571428569"/>
    <n v="106.2"/>
    <n v="0.5"/>
    <n v="106.7"/>
    <n v="3.5455000000000001"/>
    <n v="3.7653210000000001"/>
    <s v="Regular Air"/>
    <x v="0"/>
    <s v="Consumer"/>
    <x v="2"/>
    <x v="13"/>
    <s v="Small Box"/>
    <d v="2010-01-09T00:00:00"/>
  </r>
  <r>
    <n v="33893"/>
    <x v="710"/>
    <x v="10"/>
    <s v="Not Specified"/>
    <n v="16"/>
    <n v="5.5187499999999998"/>
    <n v="88.3"/>
    <n v="2.27"/>
    <n v="90.57"/>
    <n v="3.5455000000000001"/>
    <n v="3.1306765000000003"/>
    <s v="Regular Air"/>
    <x v="0"/>
    <s v="Consumer"/>
    <x v="2"/>
    <x v="2"/>
    <s v="Wrap Bag"/>
    <d v="2012-09-21T00:00:00"/>
  </r>
  <r>
    <n v="20422"/>
    <x v="259"/>
    <x v="3"/>
    <s v="High"/>
    <n v="5"/>
    <n v="3.0760000000000001"/>
    <n v="15.38"/>
    <n v="0.5"/>
    <n v="15.88"/>
    <n v="3.5455000000000001"/>
    <n v="0.5452979"/>
    <s v="Regular Air"/>
    <x v="0"/>
    <s v="Consumer"/>
    <x v="2"/>
    <x v="13"/>
    <s v="Small Box"/>
    <d v="2009-01-28T00:00:00"/>
  </r>
  <r>
    <n v="25442"/>
    <x v="83"/>
    <x v="3"/>
    <s v="High"/>
    <n v="40"/>
    <n v="11.349500000000001"/>
    <n v="453.98"/>
    <n v="5.01"/>
    <n v="458.99"/>
    <n v="3.5455000000000001"/>
    <n v="16.095860900000002"/>
    <s v="Regular Air"/>
    <x v="9"/>
    <s v="Home Office"/>
    <x v="2"/>
    <x v="5"/>
    <s v="Small Box"/>
    <d v="2012-01-07T00:00:00"/>
  </r>
  <r>
    <n v="8996"/>
    <x v="566"/>
    <x v="5"/>
    <s v="Low"/>
    <n v="13"/>
    <n v="59.40519230769231"/>
    <n v="772.26750000000004"/>
    <n v="8.99"/>
    <n v="781.25750000000005"/>
    <n v="5.3265000000000002"/>
    <n v="41.134828387500001"/>
    <s v="Regular Air"/>
    <x v="8"/>
    <s v="Corporate"/>
    <x v="1"/>
    <x v="1"/>
    <s v="Small Box"/>
    <d v="2011-06-06T00:00:00"/>
  </r>
  <r>
    <n v="21639"/>
    <x v="1049"/>
    <x v="9"/>
    <s v="Not Specified"/>
    <n v="38"/>
    <n v="205.6471052631579"/>
    <n v="7814.59"/>
    <n v="11.54"/>
    <n v="7826.13"/>
    <n v="4.7610000000000001"/>
    <n v="372.05262990000006"/>
    <s v="Regular Air"/>
    <x v="3"/>
    <s v="Home Office"/>
    <x v="0"/>
    <x v="0"/>
    <s v="Large Box"/>
    <d v="2011-02-02T00:00:00"/>
  </r>
  <r>
    <n v="39783"/>
    <x v="710"/>
    <x v="10"/>
    <s v="Not Specified"/>
    <n v="31"/>
    <n v="9.547419354838711"/>
    <n v="295.97000000000003"/>
    <n v="5.6"/>
    <n v="301.57000000000005"/>
    <n v="3.5455000000000001"/>
    <n v="10.493616350000002"/>
    <s v="Regular Air"/>
    <x v="0"/>
    <s v="Corporate"/>
    <x v="2"/>
    <x v="6"/>
    <s v="Small Box"/>
    <d v="2012-09-22T00:00:00"/>
  </r>
  <r>
    <n v="10502"/>
    <x v="435"/>
    <x v="4"/>
    <s v="Not Specified"/>
    <n v="33"/>
    <n v="238.46121212121213"/>
    <n v="7869.22"/>
    <n v="43.32"/>
    <n v="7912.54"/>
    <n v="4.7610000000000001"/>
    <n v="374.65356420000006"/>
    <s v="Delivery Truck"/>
    <x v="10"/>
    <s v="Consumer"/>
    <x v="0"/>
    <x v="3"/>
    <s v="Jumbo Drum"/>
    <d v="2010-05-15T00:00:00"/>
  </r>
  <r>
    <n v="50759"/>
    <x v="502"/>
    <x v="0"/>
    <s v="Low"/>
    <n v="46"/>
    <n v="52.667847826086955"/>
    <n v="2422.721"/>
    <n v="8.99"/>
    <n v="2431.7109999999998"/>
    <n v="5.3265000000000002"/>
    <n v="129.04623406500002"/>
    <s v="Regular Air"/>
    <x v="4"/>
    <s v="Corporate"/>
    <x v="1"/>
    <x v="1"/>
    <s v="Small Box"/>
    <d v="2010-03-24T00:00:00"/>
  </r>
  <r>
    <n v="37218"/>
    <x v="556"/>
    <x v="2"/>
    <s v="High"/>
    <n v="23"/>
    <n v="6.3934782608695659"/>
    <n v="147.05000000000001"/>
    <n v="5.82"/>
    <n v="152.87"/>
    <n v="3.5455000000000001"/>
    <n v="5.2136577500000012"/>
    <s v="Regular Air"/>
    <x v="5"/>
    <s v="Corporate"/>
    <x v="2"/>
    <x v="5"/>
    <s v="Small Box"/>
    <d v="2010-12-20T00:00:00"/>
  </r>
  <r>
    <n v="1314"/>
    <x v="46"/>
    <x v="4"/>
    <s v="Medium"/>
    <n v="4"/>
    <n v="10.645"/>
    <n v="42.58"/>
    <n v="4.3899999999999997"/>
    <n v="46.97"/>
    <n v="3.5455000000000001"/>
    <n v="1.5096738999999999"/>
    <s v="Regular Air"/>
    <x v="0"/>
    <s v="Corporate"/>
    <x v="2"/>
    <x v="5"/>
    <s v="Wrap Bag"/>
    <d v="2009-05-14T00:00:00"/>
  </r>
  <r>
    <n v="44546"/>
    <x v="986"/>
    <x v="0"/>
    <s v="Critical"/>
    <n v="15"/>
    <n v="3.68"/>
    <n v="55.2"/>
    <n v="1.63"/>
    <n v="56.830000000000005"/>
    <n v="3.5455000000000001"/>
    <n v="1.9571160000000001"/>
    <s v="Regular Air"/>
    <x v="4"/>
    <s v="Home Office"/>
    <x v="2"/>
    <x v="14"/>
    <s v="Wrap Bag"/>
    <d v="2010-03-25T00:00:00"/>
  </r>
  <r>
    <n v="13121"/>
    <x v="580"/>
    <x v="0"/>
    <s v="High"/>
    <n v="36"/>
    <n v="33.638888888888886"/>
    <n v="1211"/>
    <n v="6.5"/>
    <n v="1217.5"/>
    <n v="5.3265000000000002"/>
    <n v="64.503915000000006"/>
    <s v="Regular Air"/>
    <x v="1"/>
    <s v="Corporate"/>
    <x v="1"/>
    <x v="4"/>
    <s v="Small Box"/>
    <d v="2010-03-08T00:00:00"/>
  </r>
  <r>
    <n v="13252"/>
    <x v="19"/>
    <x v="0"/>
    <s v="Not Specified"/>
    <n v="39"/>
    <n v="15.516923076923076"/>
    <n v="605.16"/>
    <n v="4"/>
    <n v="609.16"/>
    <n v="5.3265000000000002"/>
    <n v="32.233847400000002"/>
    <s v="Regular Air"/>
    <x v="4"/>
    <s v="Consumer"/>
    <x v="1"/>
    <x v="4"/>
    <s v="Small Box"/>
    <d v="2009-03-24T00:00:00"/>
  </r>
  <r>
    <n v="21285"/>
    <x v="372"/>
    <x v="1"/>
    <s v="Medium"/>
    <n v="32"/>
    <n v="1.711875"/>
    <n v="54.78"/>
    <n v="1.57"/>
    <n v="56.35"/>
    <n v="3.5455000000000001"/>
    <n v="1.9422249000000003"/>
    <s v="Regular Air"/>
    <x v="2"/>
    <s v="Corporate"/>
    <x v="2"/>
    <x v="2"/>
    <s v="Wrap Bag"/>
    <d v="2010-07-04T00:00:00"/>
  </r>
  <r>
    <n v="32519"/>
    <x v="818"/>
    <x v="7"/>
    <s v="Low"/>
    <n v="8"/>
    <n v="10.67"/>
    <n v="85.36"/>
    <n v="4.5"/>
    <n v="89.86"/>
    <n v="3.5455000000000001"/>
    <n v="3.0264388000000002"/>
    <s v="Regular Air"/>
    <x v="8"/>
    <s v="Consumer"/>
    <x v="2"/>
    <x v="16"/>
    <s v="Small Box"/>
    <d v="2010-10-13T00:00:00"/>
  </r>
  <r>
    <n v="55235"/>
    <x v="303"/>
    <x v="7"/>
    <s v="Low"/>
    <n v="33"/>
    <n v="76.745984848484838"/>
    <n v="2532.6174999999998"/>
    <n v="2.79"/>
    <n v="2535.4074999999998"/>
    <n v="5.3265000000000002"/>
    <n v="134.89987113749999"/>
    <s v="Regular Air"/>
    <x v="1"/>
    <s v="Corporate"/>
    <x v="1"/>
    <x v="1"/>
    <s v="Small Box"/>
    <d v="2010-10-08T00:00:00"/>
  </r>
  <r>
    <n v="56514"/>
    <x v="681"/>
    <x v="9"/>
    <s v="Low"/>
    <n v="35"/>
    <n v="5.339714285714285"/>
    <n v="186.89"/>
    <n v="7.54"/>
    <n v="194.42999999999998"/>
    <n v="3.5455000000000001"/>
    <n v="6.626184949999999"/>
    <s v="Regular Air"/>
    <x v="4"/>
    <s v="Corporate"/>
    <x v="2"/>
    <x v="5"/>
    <s v="Small Box"/>
    <d v="2012-02-18T00:00:00"/>
  </r>
  <r>
    <n v="6148"/>
    <x v="911"/>
    <x v="2"/>
    <s v="Medium"/>
    <n v="50"/>
    <n v="10.2112"/>
    <n v="510.56"/>
    <n v="5.16"/>
    <n v="515.72"/>
    <n v="4.7610000000000001"/>
    <n v="24.307761599999999"/>
    <s v="Regular Air"/>
    <x v="4"/>
    <s v="Small Business"/>
    <x v="0"/>
    <x v="0"/>
    <s v="Small Box"/>
    <d v="2011-12-25T00:00:00"/>
  </r>
  <r>
    <n v="16230"/>
    <x v="59"/>
    <x v="9"/>
    <s v="Low"/>
    <n v="2"/>
    <n v="6.65"/>
    <n v="13.3"/>
    <n v="0.49"/>
    <n v="13.790000000000001"/>
    <n v="3.5455000000000001"/>
    <n v="0.47155150000000007"/>
    <s v="Regular Air"/>
    <x v="0"/>
    <s v="Corporate"/>
    <x v="2"/>
    <x v="13"/>
    <s v="Small Box"/>
    <d v="2010-03-01T00:00:00"/>
  </r>
  <r>
    <n v="4324"/>
    <x v="1281"/>
    <x v="1"/>
    <s v="Critical"/>
    <n v="28"/>
    <n v="41.618928571428569"/>
    <n v="1165.33"/>
    <n v="8.99"/>
    <n v="1174.32"/>
    <n v="3.5455000000000001"/>
    <n v="41.316775149999991"/>
    <s v="Regular Air"/>
    <x v="3"/>
    <s v="Small Business"/>
    <x v="2"/>
    <x v="2"/>
    <s v="Small Pack"/>
    <d v="2011-07-18T00:00:00"/>
  </r>
  <r>
    <n v="8992"/>
    <x v="1150"/>
    <x v="6"/>
    <s v="High"/>
    <n v="18"/>
    <n v="74.5535"/>
    <n v="1341.963"/>
    <n v="2.79"/>
    <n v="1344.7529999999999"/>
    <n v="5.3265000000000002"/>
    <n v="71.479659195000011"/>
    <s v="Regular Air"/>
    <x v="0"/>
    <s v="Corporate"/>
    <x v="1"/>
    <x v="1"/>
    <s v="Small Box"/>
    <d v="2010-11-13T00:00:00"/>
  </r>
  <r>
    <n v="31873"/>
    <x v="634"/>
    <x v="6"/>
    <s v="Low"/>
    <n v="50"/>
    <n v="171.16943000000001"/>
    <n v="8558.4714999999997"/>
    <n v="8.99"/>
    <n v="8567.4614999999994"/>
    <n v="5.3265000000000002"/>
    <n v="455.86698444749999"/>
    <s v="Regular Air"/>
    <x v="1"/>
    <s v="Home Office"/>
    <x v="1"/>
    <x v="1"/>
    <s v="Small Box"/>
    <d v="2009-11-15T00:00:00"/>
  </r>
  <r>
    <n v="3524"/>
    <x v="201"/>
    <x v="4"/>
    <s v="High"/>
    <n v="21"/>
    <n v="20.348571428571429"/>
    <n v="427.32"/>
    <n v="9.0299999999999994"/>
    <n v="436.34999999999997"/>
    <n v="3.5455000000000001"/>
    <n v="15.1506306"/>
    <s v="Regular Air"/>
    <x v="11"/>
    <s v="Small Business"/>
    <x v="2"/>
    <x v="5"/>
    <s v="Small Box"/>
    <d v="2012-05-03T00:00:00"/>
  </r>
  <r>
    <n v="3110"/>
    <x v="1058"/>
    <x v="2"/>
    <s v="High"/>
    <n v="13"/>
    <n v="123.17846153846153"/>
    <n v="1601.32"/>
    <n v="14"/>
    <n v="1615.32"/>
    <n v="5.3265000000000002"/>
    <n v="85.294309799999994"/>
    <s v="Delivery Truck"/>
    <x v="8"/>
    <s v="Corporate"/>
    <x v="1"/>
    <x v="11"/>
    <s v="Jumbo Drum"/>
    <d v="2009-12-18T00:00:00"/>
  </r>
  <r>
    <n v="12289"/>
    <x v="911"/>
    <x v="2"/>
    <s v="Low"/>
    <n v="25"/>
    <n v="120.7764"/>
    <n v="3019.41"/>
    <n v="7.11"/>
    <n v="3026.52"/>
    <n v="5.3265000000000002"/>
    <n v="160.82887364999999"/>
    <s v="Regular Air"/>
    <x v="2"/>
    <s v="Corporate"/>
    <x v="1"/>
    <x v="11"/>
    <s v="Medium Box"/>
    <d v="2011-12-28T00:00:00"/>
  </r>
  <r>
    <n v="8001"/>
    <x v="1232"/>
    <x v="6"/>
    <s v="High"/>
    <n v="47"/>
    <n v="22.547234042553193"/>
    <n v="1059.72"/>
    <n v="5.42"/>
    <n v="1065.1400000000001"/>
    <n v="3.5455000000000001"/>
    <n v="37.572372600000001"/>
    <s v="Regular Air"/>
    <x v="3"/>
    <s v="Consumer"/>
    <x v="2"/>
    <x v="10"/>
    <s v="Small Box"/>
    <d v="2010-11-21T00:00:00"/>
  </r>
  <r>
    <n v="20292"/>
    <x v="222"/>
    <x v="6"/>
    <s v="Medium"/>
    <n v="5"/>
    <n v="23.425999999999998"/>
    <n v="117.13"/>
    <n v="4"/>
    <n v="121.13"/>
    <n v="5.3265000000000002"/>
    <n v="6.2389294500000005"/>
    <s v="Regular Air"/>
    <x v="6"/>
    <s v="Corporate"/>
    <x v="1"/>
    <x v="4"/>
    <s v="Small Box"/>
    <d v="2012-11-09T00:00:00"/>
  </r>
  <r>
    <n v="42439"/>
    <x v="242"/>
    <x v="5"/>
    <s v="Not Specified"/>
    <n v="28"/>
    <n v="5.875"/>
    <n v="164.5"/>
    <n v="1"/>
    <n v="165.5"/>
    <n v="3.5455000000000001"/>
    <n v="5.8323475"/>
    <s v="Regular Air"/>
    <x v="4"/>
    <s v="Consumer"/>
    <x v="2"/>
    <x v="2"/>
    <s v="Wrap Bag"/>
    <d v="2010-06-20T00:00:00"/>
  </r>
  <r>
    <n v="21796"/>
    <x v="421"/>
    <x v="4"/>
    <s v="Low"/>
    <n v="41"/>
    <n v="14.808048780487805"/>
    <n v="607.13"/>
    <n v="1.39"/>
    <n v="608.52"/>
    <n v="3.5455000000000001"/>
    <n v="21.525794150000003"/>
    <s v="Regular Air"/>
    <x v="1"/>
    <s v="Home Office"/>
    <x v="2"/>
    <x v="12"/>
    <s v="Small Box"/>
    <d v="2012-05-13T00:00:00"/>
  </r>
  <r>
    <n v="46853"/>
    <x v="905"/>
    <x v="4"/>
    <s v="Low"/>
    <n v="22"/>
    <n v="256.75863636363636"/>
    <n v="5648.69"/>
    <n v="11.25"/>
    <n v="5659.94"/>
    <n v="5.3265000000000002"/>
    <n v="300.87747285"/>
    <s v="Regular Air"/>
    <x v="1"/>
    <s v="Home Office"/>
    <x v="1"/>
    <x v="4"/>
    <s v="Small Box"/>
    <d v="2009-05-22T00:00:00"/>
  </r>
  <r>
    <n v="51969"/>
    <x v="58"/>
    <x v="10"/>
    <s v="High"/>
    <n v="16"/>
    <n v="12.311249999999999"/>
    <n v="196.98"/>
    <n v="6.47"/>
    <n v="203.45"/>
    <n v="3.5455000000000001"/>
    <n v="6.9839258999999991"/>
    <s v="Regular Air"/>
    <x v="0"/>
    <s v="Consumer"/>
    <x v="2"/>
    <x v="5"/>
    <s v="Small Box"/>
    <d v="2011-09-04T00:00:00"/>
  </r>
  <r>
    <n v="18144"/>
    <x v="5"/>
    <x v="5"/>
    <s v="Critical"/>
    <n v="8"/>
    <n v="29.285"/>
    <n v="234.28"/>
    <n v="13.99"/>
    <n v="248.27"/>
    <n v="3.5455000000000001"/>
    <n v="8.3063974000000016"/>
    <s v="Regular Air"/>
    <x v="2"/>
    <s v="Corporate"/>
    <x v="2"/>
    <x v="10"/>
    <s v="Medium Box"/>
    <d v="2011-06-09T00:00:00"/>
  </r>
  <r>
    <n v="25092"/>
    <x v="80"/>
    <x v="2"/>
    <s v="High"/>
    <n v="9"/>
    <n v="1.78"/>
    <n v="16.02"/>
    <n v="0.75"/>
    <n v="16.77"/>
    <n v="3.5455000000000001"/>
    <n v="0.56798910000000002"/>
    <s v="Regular Air"/>
    <x v="9"/>
    <s v="Consumer"/>
    <x v="2"/>
    <x v="14"/>
    <s v="Wrap Bag"/>
    <d v="2010-12-03T00:00:00"/>
  </r>
  <r>
    <n v="50983"/>
    <x v="865"/>
    <x v="5"/>
    <s v="Critical"/>
    <n v="15"/>
    <n v="15.268666666666666"/>
    <n v="229.03"/>
    <n v="5.8"/>
    <n v="234.83"/>
    <n v="3.5455000000000001"/>
    <n v="8.1202586500000002"/>
    <s v="Regular Air"/>
    <x v="3"/>
    <s v="Home Office"/>
    <x v="2"/>
    <x v="10"/>
    <s v="Small Box"/>
    <d v="2011-06-30T00:00:00"/>
  </r>
  <r>
    <n v="48929"/>
    <x v="1168"/>
    <x v="7"/>
    <s v="High"/>
    <n v="1"/>
    <n v="55.43"/>
    <n v="55.43"/>
    <n v="19.989999999999998"/>
    <n v="75.42"/>
    <n v="3.5455000000000001"/>
    <n v="1.9652706499999999"/>
    <s v="Regular Air"/>
    <x v="12"/>
    <s v="Small Business"/>
    <x v="2"/>
    <x v="5"/>
    <s v="Small Box"/>
    <d v="2009-10-23T00:00:00"/>
  </r>
  <r>
    <n v="18400"/>
    <x v="1355"/>
    <x v="2"/>
    <s v="Not Specified"/>
    <n v="29"/>
    <n v="20.63758620689655"/>
    <n v="598.49"/>
    <n v="4"/>
    <n v="602.49"/>
    <n v="5.3265000000000002"/>
    <n v="31.878569850000005"/>
    <s v="Regular Air"/>
    <x v="4"/>
    <s v="Consumer"/>
    <x v="1"/>
    <x v="4"/>
    <s v="Small Box"/>
    <d v="2011-12-07T00:00:00"/>
  </r>
  <r>
    <n v="8001"/>
    <x v="1232"/>
    <x v="6"/>
    <s v="High"/>
    <n v="15"/>
    <n v="2.5133333333333336"/>
    <n v="37.700000000000003"/>
    <n v="7.09"/>
    <n v="44.790000000000006"/>
    <n v="3.5455000000000001"/>
    <n v="1.3366535000000002"/>
    <s v="Regular Air"/>
    <x v="3"/>
    <s v="Consumer"/>
    <x v="2"/>
    <x v="5"/>
    <s v="Wrap Bag"/>
    <d v="2010-11-21T00:00:00"/>
  </r>
  <r>
    <n v="34658"/>
    <x v="645"/>
    <x v="6"/>
    <s v="Medium"/>
    <n v="33"/>
    <n v="81.869393939393944"/>
    <n v="2701.69"/>
    <n v="55.81"/>
    <n v="2757.5"/>
    <n v="4.7610000000000001"/>
    <n v="128.62746090000002"/>
    <s v="Delivery Truck"/>
    <x v="1"/>
    <s v="Small Business"/>
    <x v="0"/>
    <x v="15"/>
    <s v="Jumbo Box"/>
    <d v="2010-11-18T00:00:00"/>
  </r>
  <r>
    <n v="448"/>
    <x v="8"/>
    <x v="8"/>
    <s v="Medium"/>
    <n v="22"/>
    <n v="52.836386363636365"/>
    <n v="1162.4005"/>
    <n v="19.989999999999998"/>
    <n v="1182.3905"/>
    <n v="5.3265000000000002"/>
    <n v="61.915262632499996"/>
    <s v="Regular Air"/>
    <x v="3"/>
    <s v="Corporate"/>
    <x v="1"/>
    <x v="1"/>
    <s v="Small Box"/>
    <d v="2011-08-22T00:00:00"/>
  </r>
  <r>
    <n v="46177"/>
    <x v="102"/>
    <x v="2"/>
    <s v="Low"/>
    <n v="33"/>
    <n v="14.195757575757575"/>
    <n v="468.46"/>
    <n v="14.37"/>
    <n v="482.83"/>
    <n v="4.7610000000000001"/>
    <n v="22.303380600000001"/>
    <s v="Regular Air"/>
    <x v="12"/>
    <s v="Corporate"/>
    <x v="0"/>
    <x v="0"/>
    <s v="Large Box"/>
    <d v="2010-12-05T00:00:00"/>
  </r>
  <r>
    <n v="59072"/>
    <x v="693"/>
    <x v="4"/>
    <s v="Not Specified"/>
    <n v="2"/>
    <n v="17.832999999999998"/>
    <n v="35.665999999999997"/>
    <n v="2.5"/>
    <n v="38.165999999999997"/>
    <n v="5.3265000000000002"/>
    <n v="1.8997494899999998"/>
    <s v="Regular Air"/>
    <x v="3"/>
    <s v="Corporate"/>
    <x v="1"/>
    <x v="1"/>
    <s v="Wrap Bag"/>
    <d v="2009-05-27T00:00:00"/>
  </r>
  <r>
    <n v="59200"/>
    <x v="217"/>
    <x v="2"/>
    <s v="Medium"/>
    <n v="28"/>
    <n v="12.515000000000001"/>
    <n v="350.42"/>
    <n v="5.81"/>
    <n v="356.23"/>
    <n v="3.5455000000000001"/>
    <n v="12.424141100000002"/>
    <s v="Regular Air"/>
    <x v="1"/>
    <s v="Home Office"/>
    <x v="2"/>
    <x v="2"/>
    <s v="Small Pack"/>
    <d v="2011-12-11T00:00:00"/>
  </r>
  <r>
    <n v="29187"/>
    <x v="130"/>
    <x v="1"/>
    <s v="Low"/>
    <n v="35"/>
    <n v="745.57514285714285"/>
    <n v="26095.13"/>
    <n v="55.3"/>
    <n v="26150.43"/>
    <n v="5.3265000000000002"/>
    <n v="1389.95709945"/>
    <s v="Delivery Truck"/>
    <x v="5"/>
    <s v="Consumer"/>
    <x v="1"/>
    <x v="11"/>
    <s v="Jumbo Drum"/>
    <d v="2009-08-07T00:00:00"/>
  </r>
  <r>
    <n v="1507"/>
    <x v="44"/>
    <x v="7"/>
    <s v="Medium"/>
    <n v="29"/>
    <n v="149.85724137931032"/>
    <n v="4345.8599999999997"/>
    <n v="4"/>
    <n v="4349.8599999999997"/>
    <n v="5.3265000000000002"/>
    <n v="231.48223289999999"/>
    <s v="Regular Air"/>
    <x v="1"/>
    <s v="Home Office"/>
    <x v="1"/>
    <x v="4"/>
    <s v="Small Box"/>
    <d v="2010-10-15T00:00:00"/>
  </r>
  <r>
    <n v="20162"/>
    <x v="1090"/>
    <x v="9"/>
    <s v="Medium"/>
    <n v="38"/>
    <n v="15.984736842105262"/>
    <n v="607.41999999999996"/>
    <n v="15.09"/>
    <n v="622.51"/>
    <n v="3.5455000000000001"/>
    <n v="21.536076099999999"/>
    <s v="Regular Air"/>
    <x v="4"/>
    <s v="Home Office"/>
    <x v="2"/>
    <x v="6"/>
    <s v="Small Box"/>
    <d v="2009-02-09T00:00:00"/>
  </r>
  <r>
    <n v="15105"/>
    <x v="941"/>
    <x v="6"/>
    <s v="Low"/>
    <n v="39"/>
    <n v="11.805897435897435"/>
    <n v="460.43"/>
    <n v="6.13"/>
    <n v="466.56"/>
    <n v="3.5455000000000001"/>
    <n v="16.324545650000001"/>
    <s v="Regular Air"/>
    <x v="3"/>
    <s v="Small Business"/>
    <x v="2"/>
    <x v="10"/>
    <s v="Small Box"/>
    <d v="2009-11-10T00:00:00"/>
  </r>
  <r>
    <n v="33377"/>
    <x v="175"/>
    <x v="1"/>
    <s v="High"/>
    <n v="20"/>
    <n v="5.0200000000000005"/>
    <n v="100.4"/>
    <n v="2.04"/>
    <n v="102.44000000000001"/>
    <n v="3.5455000000000001"/>
    <n v="3.5596820000000005"/>
    <s v="Regular Air"/>
    <x v="2"/>
    <s v="Corporate"/>
    <x v="2"/>
    <x v="5"/>
    <s v="Wrap Bag"/>
    <d v="2011-08-02T00:00:00"/>
  </r>
  <r>
    <n v="26981"/>
    <x v="504"/>
    <x v="8"/>
    <s v="Medium"/>
    <n v="44"/>
    <n v="17.512045454545454"/>
    <n v="770.53"/>
    <n v="6.25"/>
    <n v="776.78"/>
    <n v="3.5455000000000001"/>
    <n v="27.31914115"/>
    <s v="Regular Air"/>
    <x v="0"/>
    <s v="Home Office"/>
    <x v="2"/>
    <x v="10"/>
    <s v="Small Box"/>
    <d v="2012-08-31T00:00:00"/>
  </r>
  <r>
    <n v="6432"/>
    <x v="258"/>
    <x v="6"/>
    <s v="Critical"/>
    <n v="30"/>
    <n v="10.369333333333334"/>
    <n v="311.08"/>
    <n v="4.5"/>
    <n v="315.58"/>
    <n v="3.5455000000000001"/>
    <n v="11.0293414"/>
    <s v="Regular Air"/>
    <x v="1"/>
    <s v="Corporate"/>
    <x v="2"/>
    <x v="16"/>
    <s v="Small Box"/>
    <d v="2011-11-12T00:00:00"/>
  </r>
  <r>
    <n v="1799"/>
    <x v="353"/>
    <x v="0"/>
    <s v="Not Specified"/>
    <n v="16"/>
    <n v="6.7693750000000001"/>
    <n v="108.31"/>
    <n v="6.86"/>
    <n v="115.17"/>
    <n v="3.5455000000000001"/>
    <n v="3.8401310500000001"/>
    <s v="Regular Air"/>
    <x v="0"/>
    <s v="Small Business"/>
    <x v="2"/>
    <x v="5"/>
    <s v="Small Box"/>
    <d v="2009-03-08T00:00:00"/>
  </r>
  <r>
    <n v="59104"/>
    <x v="177"/>
    <x v="9"/>
    <s v="High"/>
    <n v="22"/>
    <n v="3.1327272727272728"/>
    <n v="68.92"/>
    <n v="1.58"/>
    <n v="70.5"/>
    <n v="3.5455000000000001"/>
    <n v="2.4435586000000002"/>
    <s v="Regular Air"/>
    <x v="4"/>
    <s v="Small Business"/>
    <x v="2"/>
    <x v="14"/>
    <s v="Wrap Bag"/>
    <d v="2009-02-15T00:00:00"/>
  </r>
  <r>
    <n v="32389"/>
    <x v="738"/>
    <x v="7"/>
    <s v="Medium"/>
    <n v="8"/>
    <n v="15.202999999999999"/>
    <n v="121.624"/>
    <n v="27.75"/>
    <n v="149.374"/>
    <n v="4.7610000000000001"/>
    <n v="5.7905186400000002"/>
    <s v="Delivery Truck"/>
    <x v="1"/>
    <s v="Small Business"/>
    <x v="0"/>
    <x v="9"/>
    <s v="Jumbo Box"/>
    <d v="2010-11-01T00:00:00"/>
  </r>
  <r>
    <n v="36358"/>
    <x v="648"/>
    <x v="4"/>
    <s v="Not Specified"/>
    <n v="22"/>
    <n v="37.412272727272729"/>
    <n v="823.07"/>
    <n v="5.08"/>
    <n v="828.15000000000009"/>
    <n v="3.5455000000000001"/>
    <n v="29.181946850000003"/>
    <s v="Regular Air"/>
    <x v="4"/>
    <s v="Corporate"/>
    <x v="2"/>
    <x v="5"/>
    <s v="Wrap Bag"/>
    <d v="2009-05-14T00:00:00"/>
  </r>
  <r>
    <n v="45158"/>
    <x v="1227"/>
    <x v="11"/>
    <s v="Low"/>
    <n v="40"/>
    <n v="9.3879999999999999"/>
    <n v="375.52"/>
    <n v="2.0299999999999998"/>
    <n v="377.54999999999995"/>
    <n v="3.5455000000000001"/>
    <n v="13.3140616"/>
    <s v="Regular Air"/>
    <x v="0"/>
    <s v="Corporate"/>
    <x v="2"/>
    <x v="5"/>
    <s v="Wrap Bag"/>
    <d v="2010-04-12T00:00:00"/>
  </r>
  <r>
    <n v="58657"/>
    <x v="782"/>
    <x v="0"/>
    <s v="Critical"/>
    <n v="43"/>
    <n v="31.119069767441857"/>
    <n v="1338.12"/>
    <n v="1.99"/>
    <n v="1340.11"/>
    <n v="5.3265000000000002"/>
    <n v="71.2749618"/>
    <s v="Regular Air"/>
    <x v="5"/>
    <s v="Corporate"/>
    <x v="1"/>
    <x v="4"/>
    <s v="Small Pack"/>
    <d v="2010-03-29T00:00:00"/>
  </r>
  <r>
    <n v="12902"/>
    <x v="1354"/>
    <x v="7"/>
    <s v="Not Specified"/>
    <n v="30"/>
    <n v="121.515"/>
    <n v="3645.45"/>
    <n v="56.7"/>
    <n v="3702.1499999999996"/>
    <n v="4.7610000000000001"/>
    <n v="173.55987450000001"/>
    <s v="Delivery Truck"/>
    <x v="5"/>
    <s v="Home Office"/>
    <x v="0"/>
    <x v="15"/>
    <s v="Jumbo Box"/>
    <d v="2010-10-31T00:00:00"/>
  </r>
  <r>
    <n v="35173"/>
    <x v="815"/>
    <x v="0"/>
    <s v="Not Specified"/>
    <n v="13"/>
    <n v="111.24669230769231"/>
    <n v="1446.2070000000001"/>
    <n v="8.08"/>
    <n v="1454.287"/>
    <n v="5.3265000000000002"/>
    <n v="77.032215855000018"/>
    <s v="Regular Air"/>
    <x v="5"/>
    <s v="Corporate"/>
    <x v="1"/>
    <x v="1"/>
    <s v="Small Box"/>
    <d v="2012-03-15T00:00:00"/>
  </r>
  <r>
    <n v="57155"/>
    <x v="1018"/>
    <x v="5"/>
    <s v="Critical"/>
    <n v="16"/>
    <n v="33.471249999999998"/>
    <n v="535.54"/>
    <n v="5.0999999999999996"/>
    <n v="540.64"/>
    <n v="3.5455000000000001"/>
    <n v="18.987570699999999"/>
    <s v="Express Air"/>
    <x v="1"/>
    <s v="Consumer"/>
    <x v="2"/>
    <x v="10"/>
    <s v="Small Box"/>
    <d v="2009-06-18T00:00:00"/>
  </r>
  <r>
    <n v="53671"/>
    <x v="726"/>
    <x v="5"/>
    <s v="Medium"/>
    <n v="41"/>
    <n v="5.7726829268292681"/>
    <n v="236.68"/>
    <n v="5.01"/>
    <n v="241.69"/>
    <n v="3.5455000000000001"/>
    <n v="8.3914894000000011"/>
    <s v="Regular Air"/>
    <x v="1"/>
    <s v="Small Business"/>
    <x v="2"/>
    <x v="6"/>
    <s v="Small Box"/>
    <d v="2011-06-11T00:00:00"/>
  </r>
  <r>
    <n v="22661"/>
    <x v="477"/>
    <x v="10"/>
    <s v="Not Specified"/>
    <n v="11"/>
    <n v="1.6600000000000001"/>
    <n v="18.260000000000002"/>
    <n v="0.7"/>
    <n v="18.96"/>
    <n v="3.5455000000000001"/>
    <n v="0.64740830000000005"/>
    <s v="Regular Air"/>
    <x v="3"/>
    <s v="Corporate"/>
    <x v="2"/>
    <x v="2"/>
    <s v="Wrap Bag"/>
    <d v="2010-09-29T00:00:00"/>
  </r>
  <r>
    <n v="55366"/>
    <x v="1219"/>
    <x v="7"/>
    <s v="Critical"/>
    <n v="7"/>
    <n v="55.31"/>
    <n v="387.17"/>
    <n v="6.55"/>
    <n v="393.72"/>
    <n v="5.3265000000000002"/>
    <n v="20.622610050000002"/>
    <s v="Regular Air"/>
    <x v="2"/>
    <s v="Corporate"/>
    <x v="1"/>
    <x v="4"/>
    <s v="Small Box"/>
    <d v="2012-10-11T00:00:00"/>
  </r>
  <r>
    <n v="19975"/>
    <x v="465"/>
    <x v="11"/>
    <s v="Not Specified"/>
    <n v="33"/>
    <n v="10.974848484848485"/>
    <n v="362.17"/>
    <n v="6.96"/>
    <n v="369.13"/>
    <n v="3.5455000000000001"/>
    <n v="12.840737350000001"/>
    <s v="Regular Air"/>
    <x v="10"/>
    <s v="Consumer"/>
    <x v="2"/>
    <x v="16"/>
    <s v="Medium Box"/>
    <d v="2009-04-13T00:00:00"/>
  </r>
  <r>
    <n v="9476"/>
    <x v="693"/>
    <x v="4"/>
    <s v="Not Specified"/>
    <n v="10"/>
    <n v="16.503999999999998"/>
    <n v="165.04"/>
    <n v="13.18"/>
    <n v="178.22"/>
    <n v="3.5455000000000001"/>
    <n v="5.8514932000000002"/>
    <s v="Express Air"/>
    <x v="5"/>
    <s v="Corporate"/>
    <x v="2"/>
    <x v="6"/>
    <s v="Small Box"/>
    <d v="2009-05-27T00:00:00"/>
  </r>
  <r>
    <n v="31842"/>
    <x v="286"/>
    <x v="1"/>
    <s v="Medium"/>
    <n v="9"/>
    <n v="17.473333333333333"/>
    <n v="157.26"/>
    <n v="1.99"/>
    <n v="159.25"/>
    <n v="5.3265000000000002"/>
    <n v="8.3764538999999996"/>
    <s v="Regular Air"/>
    <x v="8"/>
    <s v="Corporate"/>
    <x v="1"/>
    <x v="4"/>
    <s v="Small Pack"/>
    <d v="2010-07-17T00:00:00"/>
  </r>
  <r>
    <n v="40420"/>
    <x v="257"/>
    <x v="3"/>
    <s v="High"/>
    <n v="22"/>
    <n v="2.6854545454545455"/>
    <n v="59.08"/>
    <n v="1.49"/>
    <n v="60.57"/>
    <n v="3.5455000000000001"/>
    <n v="2.0946814000000002"/>
    <s v="Regular Air"/>
    <x v="0"/>
    <s v="Corporate"/>
    <x v="2"/>
    <x v="6"/>
    <s v="Small Box"/>
    <d v="2011-01-12T00:00:00"/>
  </r>
  <r>
    <n v="21601"/>
    <x v="1356"/>
    <x v="11"/>
    <s v="Low"/>
    <n v="20"/>
    <n v="111.367"/>
    <n v="2227.34"/>
    <n v="35"/>
    <n v="2262.34"/>
    <n v="3.5455000000000001"/>
    <n v="78.970339700000011"/>
    <s v="Regular Air"/>
    <x v="1"/>
    <s v="Consumer"/>
    <x v="2"/>
    <x v="10"/>
    <s v="Large Box"/>
    <d v="2011-04-06T00:00:00"/>
  </r>
  <r>
    <n v="42338"/>
    <x v="618"/>
    <x v="6"/>
    <s v="Not Specified"/>
    <n v="32"/>
    <n v="59.656453124999999"/>
    <n v="1909.0065"/>
    <n v="8.99"/>
    <n v="1917.9965"/>
    <n v="5.3265000000000002"/>
    <n v="101.6832312225"/>
    <s v="Regular Air"/>
    <x v="0"/>
    <s v="Corporate"/>
    <x v="1"/>
    <x v="1"/>
    <s v="Small Box"/>
    <d v="2009-11-04T00:00:00"/>
  </r>
  <r>
    <n v="54081"/>
    <x v="592"/>
    <x v="0"/>
    <s v="Low"/>
    <n v="2"/>
    <n v="28.75"/>
    <n v="57.5"/>
    <n v="1.99"/>
    <n v="59.49"/>
    <n v="5.3265000000000002"/>
    <n v="3.0627374999999999"/>
    <s v="Regular Air"/>
    <x v="0"/>
    <s v="Home Office"/>
    <x v="1"/>
    <x v="4"/>
    <s v="Small Pack"/>
    <d v="2011-03-12T00:00:00"/>
  </r>
  <r>
    <n v="43620"/>
    <x v="730"/>
    <x v="3"/>
    <s v="Medium"/>
    <n v="11"/>
    <n v="4.5236363636363635"/>
    <n v="49.76"/>
    <n v="2.2599999999999998"/>
    <n v="52.019999999999996"/>
    <n v="3.5455000000000001"/>
    <n v="1.7642408000000001"/>
    <s v="Express Air"/>
    <x v="6"/>
    <s v="Home Office"/>
    <x v="2"/>
    <x v="5"/>
    <s v="Wrap Bag"/>
    <d v="2009-01-19T00:00:00"/>
  </r>
  <r>
    <n v="18210"/>
    <x v="436"/>
    <x v="8"/>
    <s v="Not Specified"/>
    <n v="27"/>
    <n v="2.9922222222222223"/>
    <n v="80.790000000000006"/>
    <n v="0.7"/>
    <n v="81.490000000000009"/>
    <n v="3.5455000000000001"/>
    <n v="2.8644094500000006"/>
    <s v="Regular Air"/>
    <x v="7"/>
    <s v="Small Business"/>
    <x v="2"/>
    <x v="2"/>
    <s v="Wrap Bag"/>
    <d v="2010-08-07T00:00:00"/>
  </r>
  <r>
    <n v="28928"/>
    <x v="272"/>
    <x v="11"/>
    <s v="Low"/>
    <n v="3"/>
    <n v="61.72"/>
    <n v="185.16"/>
    <n v="3.99"/>
    <n v="189.15"/>
    <n v="3.5455000000000001"/>
    <n v="6.5648477999999999"/>
    <s v="Regular Air"/>
    <x v="8"/>
    <s v="Corporate"/>
    <x v="2"/>
    <x v="16"/>
    <s v="Small Box"/>
    <d v="2010-05-02T00:00:00"/>
  </r>
  <r>
    <n v="30053"/>
    <x v="1287"/>
    <x v="9"/>
    <s v="Critical"/>
    <n v="41"/>
    <n v="79.975853658536593"/>
    <n v="3279.01"/>
    <n v="33.6"/>
    <n v="3312.61"/>
    <n v="5.3265000000000002"/>
    <n v="174.65646765000002"/>
    <s v="Delivery Truck"/>
    <x v="8"/>
    <s v="Consumer"/>
    <x v="1"/>
    <x v="11"/>
    <s v="Jumbo Drum"/>
    <d v="2009-02-03T00:00:00"/>
  </r>
  <r>
    <n v="18788"/>
    <x v="766"/>
    <x v="7"/>
    <s v="Not Specified"/>
    <n v="27"/>
    <n v="20.967407407407407"/>
    <n v="566.12"/>
    <n v="11.17"/>
    <n v="577.29"/>
    <n v="4.7610000000000001"/>
    <n v="26.952973200000002"/>
    <s v="Regular Air"/>
    <x v="7"/>
    <s v="Corporate"/>
    <x v="0"/>
    <x v="0"/>
    <s v="Large Box"/>
    <d v="2009-10-03T00:00:00"/>
  </r>
  <r>
    <n v="40321"/>
    <x v="881"/>
    <x v="5"/>
    <s v="High"/>
    <n v="23"/>
    <n v="64.54304347826087"/>
    <n v="1484.49"/>
    <n v="19.989999999999998"/>
    <n v="1504.48"/>
    <n v="3.5455000000000001"/>
    <n v="52.632592949999996"/>
    <s v="Regular Air"/>
    <x v="6"/>
    <s v="Consumer"/>
    <x v="2"/>
    <x v="6"/>
    <s v="Small Box"/>
    <d v="2010-06-25T00:00:00"/>
  </r>
  <r>
    <n v="51620"/>
    <x v="972"/>
    <x v="0"/>
    <s v="Medium"/>
    <n v="12"/>
    <n v="14.4975"/>
    <n v="173.97"/>
    <n v="4.51"/>
    <n v="178.48"/>
    <n v="3.5455000000000001"/>
    <n v="6.1681063500000004"/>
    <s v="Regular Air"/>
    <x v="4"/>
    <s v="Corporate"/>
    <x v="2"/>
    <x v="10"/>
    <s v="Small Box"/>
    <d v="2012-03-09T00:00:00"/>
  </r>
  <r>
    <n v="53477"/>
    <x v="140"/>
    <x v="4"/>
    <s v="High"/>
    <n v="28"/>
    <n v="159.97"/>
    <n v="4479.16"/>
    <n v="19.989999999999998"/>
    <n v="4499.1499999999996"/>
    <n v="3.5455000000000001"/>
    <n v="158.80861779999998"/>
    <s v="Regular Air"/>
    <x v="8"/>
    <s v="Corporate"/>
    <x v="2"/>
    <x v="10"/>
    <s v="Small Box"/>
    <d v="2012-05-07T00:00:00"/>
  </r>
  <r>
    <n v="12929"/>
    <x v="276"/>
    <x v="8"/>
    <s v="Critical"/>
    <n v="20"/>
    <n v="4.7649999999999997"/>
    <n v="95.3"/>
    <n v="1.22"/>
    <n v="96.52"/>
    <n v="3.5455000000000001"/>
    <n v="3.3788614999999997"/>
    <s v="Regular Air"/>
    <x v="2"/>
    <s v="Corporate"/>
    <x v="2"/>
    <x v="5"/>
    <s v="Wrap Bag"/>
    <d v="2010-08-31T00:00:00"/>
  </r>
  <r>
    <n v="50499"/>
    <x v="899"/>
    <x v="7"/>
    <s v="Not Specified"/>
    <n v="18"/>
    <n v="97.689444444444447"/>
    <n v="1758.41"/>
    <n v="15.66"/>
    <n v="1774.0700000000002"/>
    <n v="3.5455000000000001"/>
    <n v="62.344426550000009"/>
    <s v="Delivery Truck"/>
    <x v="8"/>
    <s v="Small Business"/>
    <x v="2"/>
    <x v="16"/>
    <s v="Jumbo Drum"/>
    <d v="2011-10-13T00:00:00"/>
  </r>
  <r>
    <n v="51879"/>
    <x v="232"/>
    <x v="8"/>
    <s v="Not Specified"/>
    <n v="46"/>
    <n v="21.551304347826086"/>
    <n v="991.36"/>
    <n v="8.68"/>
    <n v="1000.04"/>
    <n v="3.5455000000000001"/>
    <n v="35.148668800000003"/>
    <s v="Regular Air"/>
    <x v="0"/>
    <s v="Corporate"/>
    <x v="2"/>
    <x v="5"/>
    <s v="Small Box"/>
    <d v="2010-08-25T00:00:00"/>
  </r>
  <r>
    <n v="38948"/>
    <x v="1114"/>
    <x v="5"/>
    <s v="Not Specified"/>
    <n v="44"/>
    <n v="155.95993181818181"/>
    <n v="6862.2370000000001"/>
    <n v="13.99"/>
    <n v="6876.2269999999999"/>
    <n v="5.3265000000000002"/>
    <n v="365.51705380500005"/>
    <s v="Express Air"/>
    <x v="0"/>
    <s v="Home Office"/>
    <x v="1"/>
    <x v="1"/>
    <s v="Medium Box"/>
    <d v="2011-06-06T00:00:00"/>
  </r>
  <r>
    <n v="55683"/>
    <x v="484"/>
    <x v="1"/>
    <s v="High"/>
    <n v="50"/>
    <n v="3.4445999999999999"/>
    <n v="172.23"/>
    <n v="1.35"/>
    <n v="173.57999999999998"/>
    <n v="3.5455000000000001"/>
    <n v="6.1064146499999996"/>
    <s v="Regular Air"/>
    <x v="6"/>
    <s v="Small Business"/>
    <x v="2"/>
    <x v="14"/>
    <s v="Wrap Bag"/>
    <d v="2012-07-17T00:00:00"/>
  </r>
  <r>
    <n v="30215"/>
    <x v="9"/>
    <x v="9"/>
    <s v="Medium"/>
    <n v="23"/>
    <n v="158.16208695652173"/>
    <n v="3637.7280000000001"/>
    <n v="8.99"/>
    <n v="3646.7179999999998"/>
    <n v="5.3265000000000002"/>
    <n v="193.76358192000001"/>
    <s v="Regular Air"/>
    <x v="9"/>
    <s v="Home Office"/>
    <x v="1"/>
    <x v="1"/>
    <s v="Small Box"/>
    <d v="2009-02-28T00:00:00"/>
  </r>
  <r>
    <n v="47813"/>
    <x v="713"/>
    <x v="8"/>
    <s v="High"/>
    <n v="50"/>
    <n v="6.86"/>
    <n v="343"/>
    <n v="5.66"/>
    <n v="348.66"/>
    <n v="3.5455000000000001"/>
    <n v="12.161065000000001"/>
    <s v="Regular Air"/>
    <x v="9"/>
    <s v="Home Office"/>
    <x v="2"/>
    <x v="5"/>
    <s v="Small Box"/>
    <d v="2009-08-29T00:00:00"/>
  </r>
  <r>
    <n v="59234"/>
    <x v="295"/>
    <x v="1"/>
    <s v="Low"/>
    <n v="32"/>
    <n v="177.6953125"/>
    <n v="5686.25"/>
    <n v="0.99"/>
    <n v="5687.24"/>
    <n v="3.5455000000000001"/>
    <n v="201.60599375000001"/>
    <s v="Regular Air"/>
    <x v="7"/>
    <s v="Corporate"/>
    <x v="2"/>
    <x v="16"/>
    <s v="Small Box"/>
    <d v="2012-08-02T00:00:00"/>
  </r>
  <r>
    <n v="16805"/>
    <x v="763"/>
    <x v="2"/>
    <s v="Low"/>
    <n v="29"/>
    <n v="29.405172413793103"/>
    <n v="852.75"/>
    <n v="1.49"/>
    <n v="854.24"/>
    <n v="3.5455000000000001"/>
    <n v="30.234251250000003"/>
    <s v="Regular Air"/>
    <x v="5"/>
    <s v="Corporate"/>
    <x v="2"/>
    <x v="6"/>
    <s v="Small Box"/>
    <d v="2012-01-01T00:00:00"/>
  </r>
  <r>
    <n v="23041"/>
    <x v="145"/>
    <x v="1"/>
    <s v="Low"/>
    <n v="21"/>
    <n v="8.2714285714285705"/>
    <n v="173.7"/>
    <n v="6.16"/>
    <n v="179.85999999999999"/>
    <n v="3.5455000000000001"/>
    <n v="6.1585334999999999"/>
    <s v="Regular Air"/>
    <x v="8"/>
    <s v="Consumer"/>
    <x v="2"/>
    <x v="6"/>
    <s v="Small Box"/>
    <d v="2010-07-27T00:00:00"/>
  </r>
  <r>
    <n v="13988"/>
    <x v="791"/>
    <x v="8"/>
    <s v="Not Specified"/>
    <n v="39"/>
    <n v="16.075897435897438"/>
    <n v="626.96"/>
    <n v="7.69"/>
    <n v="634.65000000000009"/>
    <n v="3.5455000000000001"/>
    <n v="22.228866800000002"/>
    <s v="Regular Air"/>
    <x v="6"/>
    <s v="Home Office"/>
    <x v="2"/>
    <x v="10"/>
    <s v="Small Box"/>
    <d v="2012-08-02T00:00:00"/>
  </r>
  <r>
    <n v="2688"/>
    <x v="360"/>
    <x v="3"/>
    <s v="High"/>
    <n v="7"/>
    <n v="20.774285714285714"/>
    <n v="145.41999999999999"/>
    <n v="6.5"/>
    <n v="151.91999999999999"/>
    <n v="5.3265000000000002"/>
    <n v="7.7457962999999994"/>
    <s v="Regular Air"/>
    <x v="8"/>
    <s v="Small Business"/>
    <x v="1"/>
    <x v="4"/>
    <s v="Small Box"/>
    <d v="2012-01-24T00:00:00"/>
  </r>
  <r>
    <n v="41282"/>
    <x v="117"/>
    <x v="1"/>
    <s v="Medium"/>
    <n v="39"/>
    <n v="23.488461538461536"/>
    <n v="916.05"/>
    <n v="12.98"/>
    <n v="929.03"/>
    <n v="3.5455000000000001"/>
    <n v="32.478552749999999"/>
    <s v="Regular Air"/>
    <x v="1"/>
    <s v="Consumer"/>
    <x v="2"/>
    <x v="6"/>
    <s v="Small Box"/>
    <d v="2009-07-06T00:00:00"/>
  </r>
  <r>
    <n v="18144"/>
    <x v="5"/>
    <x v="5"/>
    <s v="Critical"/>
    <n v="41"/>
    <n v="43.411987804878045"/>
    <n v="1779.8915"/>
    <n v="5"/>
    <n v="1784.8915"/>
    <n v="5.3265000000000002"/>
    <n v="94.805920747500011"/>
    <s v="Regular Air"/>
    <x v="2"/>
    <s v="Corporate"/>
    <x v="1"/>
    <x v="1"/>
    <s v="Small Pack"/>
    <d v="2011-06-09T00:00:00"/>
  </r>
  <r>
    <n v="2691"/>
    <x v="824"/>
    <x v="11"/>
    <s v="Low"/>
    <n v="14"/>
    <n v="240.22428571428571"/>
    <n v="3363.14"/>
    <n v="41.91"/>
    <n v="3405.0499999999997"/>
    <n v="4.7610000000000001"/>
    <n v="160.11909539999999"/>
    <s v="Delivery Truck"/>
    <x v="1"/>
    <s v="Corporate"/>
    <x v="0"/>
    <x v="15"/>
    <s v="Jumbo Box"/>
    <d v="2012-05-08T00:00:00"/>
  </r>
  <r>
    <n v="34244"/>
    <x v="770"/>
    <x v="10"/>
    <s v="Low"/>
    <n v="25"/>
    <n v="8.2119999999999997"/>
    <n v="205.3"/>
    <n v="5.53"/>
    <n v="210.83"/>
    <n v="5.3265000000000002"/>
    <n v="10.935304500000003"/>
    <s v="Express Air"/>
    <x v="1"/>
    <s v="Consumer"/>
    <x v="1"/>
    <x v="4"/>
    <s v="Small Pack"/>
    <d v="2010-10-08T00:00:00"/>
  </r>
  <r>
    <n v="20710"/>
    <x v="367"/>
    <x v="6"/>
    <s v="High"/>
    <n v="26"/>
    <n v="2.5923076923076924"/>
    <n v="67.400000000000006"/>
    <n v="0.5"/>
    <n v="67.900000000000006"/>
    <n v="3.5455000000000001"/>
    <n v="2.3896670000000002"/>
    <s v="Regular Air"/>
    <x v="4"/>
    <s v="Small Business"/>
    <x v="2"/>
    <x v="13"/>
    <s v="Small Box"/>
    <d v="2009-12-01T00:00:00"/>
  </r>
  <r>
    <n v="6727"/>
    <x v="609"/>
    <x v="8"/>
    <s v="Low"/>
    <n v="12"/>
    <n v="2.7858333333333332"/>
    <n v="33.43"/>
    <n v="0.5"/>
    <n v="33.93"/>
    <n v="3.5455000000000001"/>
    <n v="1.18526065"/>
    <s v="Regular Air"/>
    <x v="4"/>
    <s v="Consumer"/>
    <x v="2"/>
    <x v="13"/>
    <s v="Small Box"/>
    <d v="2009-08-29T00:00:00"/>
  </r>
  <r>
    <n v="7552"/>
    <x v="1226"/>
    <x v="10"/>
    <s v="Critical"/>
    <n v="49"/>
    <n v="11.994081632653062"/>
    <n v="587.71"/>
    <n v="3.14"/>
    <n v="590.85"/>
    <n v="3.5455000000000001"/>
    <n v="20.837258049999999"/>
    <s v="Regular Air"/>
    <x v="5"/>
    <s v="Corporate"/>
    <x v="2"/>
    <x v="7"/>
    <s v="Small Pack"/>
    <d v="2012-09-12T00:00:00"/>
  </r>
  <r>
    <n v="14755"/>
    <x v="817"/>
    <x v="3"/>
    <s v="High"/>
    <n v="44"/>
    <n v="52.791181818181819"/>
    <n v="2322.8119999999999"/>
    <n v="4.2"/>
    <n v="2327.0119999999997"/>
    <n v="5.3265000000000002"/>
    <n v="123.72458118"/>
    <s v="Express Air"/>
    <x v="1"/>
    <s v="Consumer"/>
    <x v="1"/>
    <x v="1"/>
    <s v="Small Box"/>
    <d v="2010-01-07T00:00:00"/>
  </r>
  <r>
    <n v="13542"/>
    <x v="529"/>
    <x v="0"/>
    <s v="Low"/>
    <n v="33"/>
    <n v="9.4072727272727263"/>
    <n v="310.44"/>
    <n v="8.2899999999999991"/>
    <n v="318.73"/>
    <n v="3.5455000000000001"/>
    <n v="11.006650199999999"/>
    <s v="Regular Air"/>
    <x v="6"/>
    <s v="Consumer"/>
    <x v="2"/>
    <x v="12"/>
    <s v="Small Box"/>
    <d v="2009-03-08T00:00:00"/>
  </r>
  <r>
    <n v="41350"/>
    <x v="324"/>
    <x v="4"/>
    <s v="Medium"/>
    <n v="1"/>
    <n v="423.3"/>
    <n v="423.3"/>
    <n v="19.989999999999998"/>
    <n v="443.29"/>
    <n v="3.5455000000000001"/>
    <n v="15.0081015"/>
    <s v="Regular Air"/>
    <x v="4"/>
    <s v="Small Business"/>
    <x v="2"/>
    <x v="10"/>
    <s v="Small Box"/>
    <d v="2010-05-09T00:00:00"/>
  </r>
  <r>
    <n v="2790"/>
    <x v="27"/>
    <x v="8"/>
    <s v="High"/>
    <n v="15"/>
    <n v="22.016000000000002"/>
    <n v="330.24"/>
    <n v="5.53"/>
    <n v="335.77"/>
    <n v="3.5455000000000001"/>
    <n v="11.7086592"/>
    <s v="Express Air"/>
    <x v="0"/>
    <s v="Home Office"/>
    <x v="2"/>
    <x v="2"/>
    <s v="Small Pack"/>
    <d v="2009-08-19T00:00:00"/>
  </r>
  <r>
    <n v="3492"/>
    <x v="1106"/>
    <x v="6"/>
    <s v="Low"/>
    <n v="49"/>
    <n v="126.07204081632652"/>
    <n v="6177.53"/>
    <n v="54.74"/>
    <n v="6232.2699999999995"/>
    <n v="4.7610000000000001"/>
    <n v="294.11220329999998"/>
    <s v="Delivery Truck"/>
    <x v="8"/>
    <s v="Corporate"/>
    <x v="0"/>
    <x v="15"/>
    <s v="Jumbo Box"/>
    <d v="2009-11-23T00:00:00"/>
  </r>
  <r>
    <n v="27265"/>
    <x v="421"/>
    <x v="4"/>
    <s v="Critical"/>
    <n v="36"/>
    <n v="155.19999999999999"/>
    <n v="5587.2"/>
    <n v="19.989999999999998"/>
    <n v="5607.19"/>
    <n v="3.5455000000000001"/>
    <n v="198.094176"/>
    <s v="Express Air"/>
    <x v="6"/>
    <s v="Corporate"/>
    <x v="2"/>
    <x v="12"/>
    <s v="Small Box"/>
    <d v="2012-05-07T00:00:00"/>
  </r>
  <r>
    <n v="43206"/>
    <x v="13"/>
    <x v="8"/>
    <s v="Medium"/>
    <n v="16"/>
    <n v="36.7425"/>
    <n v="587.88"/>
    <n v="1.99"/>
    <n v="589.87"/>
    <n v="5.3265000000000002"/>
    <n v="31.313428200000004"/>
    <s v="Express Air"/>
    <x v="6"/>
    <s v="Corporate"/>
    <x v="1"/>
    <x v="4"/>
    <s v="Small Pack"/>
    <d v="2009-08-24T00:00:00"/>
  </r>
  <r>
    <n v="51974"/>
    <x v="1323"/>
    <x v="3"/>
    <s v="High"/>
    <n v="2"/>
    <n v="11.59"/>
    <n v="23.18"/>
    <n v="6.19"/>
    <n v="29.37"/>
    <n v="3.5455000000000001"/>
    <n v="0.82184690000000005"/>
    <s v="Regular Air"/>
    <x v="6"/>
    <s v="Small Business"/>
    <x v="2"/>
    <x v="6"/>
    <s v="Small Box"/>
    <d v="2011-01-27T00:00:00"/>
  </r>
  <r>
    <n v="29185"/>
    <x v="799"/>
    <x v="3"/>
    <s v="High"/>
    <n v="48"/>
    <n v="9.3027083333333334"/>
    <n v="446.53"/>
    <n v="10.16"/>
    <n v="456.69"/>
    <n v="4.7610000000000001"/>
    <n v="21.2592933"/>
    <s v="Express Air"/>
    <x v="0"/>
    <s v="Corporate"/>
    <x v="0"/>
    <x v="0"/>
    <s v="Large Box"/>
    <d v="2010-01-22T00:00:00"/>
  </r>
  <r>
    <n v="19329"/>
    <x v="580"/>
    <x v="0"/>
    <s v="Not Specified"/>
    <n v="37"/>
    <n v="7.6105405405405397"/>
    <n v="281.58999999999997"/>
    <n v="4.95"/>
    <n v="286.53999999999996"/>
    <n v="4.7610000000000001"/>
    <n v="13.406499899999998"/>
    <s v="Regular Air"/>
    <x v="4"/>
    <s v="Corporate"/>
    <x v="0"/>
    <x v="0"/>
    <s v="Small Box"/>
    <d v="2010-03-09T00:00:00"/>
  </r>
  <r>
    <n v="52611"/>
    <x v="218"/>
    <x v="11"/>
    <s v="Medium"/>
    <n v="11"/>
    <n v="2.2681818181818181"/>
    <n v="24.95"/>
    <n v="1.38"/>
    <n v="26.33"/>
    <n v="3.5455000000000001"/>
    <n v="0.88460224999999992"/>
    <s v="Regular Air"/>
    <x v="1"/>
    <s v="Corporate"/>
    <x v="2"/>
    <x v="14"/>
    <s v="Wrap Bag"/>
    <d v="2011-04-25T00:00:00"/>
  </r>
  <r>
    <n v="36230"/>
    <x v="1242"/>
    <x v="5"/>
    <s v="High"/>
    <n v="7"/>
    <n v="8.1471428571428568"/>
    <n v="57.03"/>
    <n v="3.52"/>
    <n v="60.550000000000004"/>
    <n v="5.3265000000000002"/>
    <n v="3.0377029500000003"/>
    <s v="Regular Air"/>
    <x v="12"/>
    <s v="Small Business"/>
    <x v="1"/>
    <x v="4"/>
    <s v="Small Pack"/>
    <d v="2009-06-10T00:00:00"/>
  </r>
  <r>
    <n v="51937"/>
    <x v="860"/>
    <x v="9"/>
    <s v="High"/>
    <n v="39"/>
    <n v="297.7725641025641"/>
    <n v="11613.13"/>
    <n v="42.52"/>
    <n v="11655.65"/>
    <n v="3.5455000000000001"/>
    <n v="411.74352414999998"/>
    <s v="Delivery Truck"/>
    <x v="1"/>
    <s v="Corporate"/>
    <x v="2"/>
    <x v="16"/>
    <s v="Jumbo Drum"/>
    <d v="2009-02-27T00:00:00"/>
  </r>
  <r>
    <n v="3521"/>
    <x v="840"/>
    <x v="7"/>
    <s v="Low"/>
    <n v="50"/>
    <n v="4.0822000000000003"/>
    <n v="204.11"/>
    <n v="0.94"/>
    <n v="205.05"/>
    <n v="3.5455000000000001"/>
    <n v="7.2367200499999997"/>
    <s v="Regular Air"/>
    <x v="7"/>
    <s v="Home Office"/>
    <x v="2"/>
    <x v="2"/>
    <s v="Wrap Bag"/>
    <d v="2012-10-27T00:00:00"/>
  </r>
  <r>
    <n v="10916"/>
    <x v="592"/>
    <x v="0"/>
    <s v="Medium"/>
    <n v="23"/>
    <n v="5.8830434782608698"/>
    <n v="135.31"/>
    <n v="5.01"/>
    <n v="140.32"/>
    <n v="3.5455000000000001"/>
    <n v="4.7974160499999998"/>
    <s v="Regular Air"/>
    <x v="0"/>
    <s v="Small Business"/>
    <x v="2"/>
    <x v="6"/>
    <s v="Small Box"/>
    <d v="2011-03-10T00:00:00"/>
  </r>
  <r>
    <n v="30176"/>
    <x v="290"/>
    <x v="11"/>
    <s v="Low"/>
    <n v="30"/>
    <n v="83.480333333333334"/>
    <n v="2504.41"/>
    <n v="48.2"/>
    <n v="2552.6099999999997"/>
    <n v="4.7610000000000001"/>
    <n v="119.2349601"/>
    <s v="Regular Air"/>
    <x v="6"/>
    <s v="Home Office"/>
    <x v="0"/>
    <x v="0"/>
    <s v="Medium Box"/>
    <d v="2009-04-26T00:00:00"/>
  </r>
  <r>
    <n v="53378"/>
    <x v="1210"/>
    <x v="1"/>
    <s v="Medium"/>
    <n v="49"/>
    <n v="48.515918367346941"/>
    <n v="2377.2800000000002"/>
    <n v="5"/>
    <n v="2382.2800000000002"/>
    <n v="5.3265000000000002"/>
    <n v="126.62581920000002"/>
    <s v="Regular Air"/>
    <x v="6"/>
    <s v="Corporate"/>
    <x v="1"/>
    <x v="1"/>
    <s v="Small Pack"/>
    <d v="2012-07-14T00:00:00"/>
  </r>
  <r>
    <n v="11907"/>
    <x v="809"/>
    <x v="8"/>
    <s v="Low"/>
    <n v="45"/>
    <n v="105.10777777777778"/>
    <n v="4729.8500000000004"/>
    <n v="14"/>
    <n v="4743.8500000000004"/>
    <n v="5.3265000000000002"/>
    <n v="251.93546025000003"/>
    <s v="Delivery Truck"/>
    <x v="0"/>
    <s v="Home Office"/>
    <x v="1"/>
    <x v="11"/>
    <s v="Jumbo Drum"/>
    <d v="2010-08-23T00:00:00"/>
  </r>
  <r>
    <n v="46310"/>
    <x v="468"/>
    <x v="1"/>
    <s v="High"/>
    <n v="13"/>
    <n v="21.423076923076923"/>
    <n v="278.5"/>
    <n v="5.53"/>
    <n v="284.02999999999997"/>
    <n v="3.5455000000000001"/>
    <n v="9.8742175000000003"/>
    <s v="Regular Air"/>
    <x v="1"/>
    <s v="Home Office"/>
    <x v="2"/>
    <x v="2"/>
    <s v="Small Pack"/>
    <d v="2010-07-22T00:00:00"/>
  </r>
  <r>
    <n v="19777"/>
    <x v="718"/>
    <x v="7"/>
    <s v="Not Specified"/>
    <n v="2"/>
    <n v="66.48"/>
    <n v="132.96"/>
    <n v="10.29"/>
    <n v="143.25"/>
    <n v="3.5455000000000001"/>
    <n v="4.7140968000000001"/>
    <s v="Regular Air"/>
    <x v="1"/>
    <s v="Corporate"/>
    <x v="2"/>
    <x v="6"/>
    <s v="Small Box"/>
    <d v="2012-10-21T00:00:00"/>
  </r>
  <r>
    <n v="14368"/>
    <x v="841"/>
    <x v="10"/>
    <s v="High"/>
    <n v="5"/>
    <n v="104.41199999999999"/>
    <n v="522.05999999999995"/>
    <n v="13.99"/>
    <n v="536.04999999999995"/>
    <n v="4.7610000000000001"/>
    <n v="24.855276599999996"/>
    <s v="Regular Air"/>
    <x v="1"/>
    <s v="Consumer"/>
    <x v="0"/>
    <x v="0"/>
    <s v="Medium Box"/>
    <d v="2011-09-11T00:00:00"/>
  </r>
  <r>
    <n v="6464"/>
    <x v="1351"/>
    <x v="4"/>
    <s v="Medium"/>
    <n v="1"/>
    <n v="57.84"/>
    <n v="57.84"/>
    <n v="4.5"/>
    <n v="62.34"/>
    <n v="3.5455000000000001"/>
    <n v="2.0507172000000002"/>
    <s v="Regular Air"/>
    <x v="4"/>
    <s v="Consumer"/>
    <x v="2"/>
    <x v="16"/>
    <s v="Small Box"/>
    <d v="2009-05-30T00:00:00"/>
  </r>
  <r>
    <n v="40101"/>
    <x v="939"/>
    <x v="3"/>
    <s v="Low"/>
    <n v="46"/>
    <n v="47.566521739130437"/>
    <n v="2188.06"/>
    <n v="19.989999999999998"/>
    <n v="2208.0499999999997"/>
    <n v="5.3265000000000002"/>
    <n v="116.54701590000001"/>
    <s v="Express Air"/>
    <x v="8"/>
    <s v="Corporate"/>
    <x v="1"/>
    <x v="4"/>
    <s v="Small Box"/>
    <d v="2009-02-05T00:00:00"/>
  </r>
  <r>
    <n v="46466"/>
    <x v="1357"/>
    <x v="9"/>
    <s v="Medium"/>
    <n v="7"/>
    <n v="38.752857142857138"/>
    <n v="271.27"/>
    <n v="13.99"/>
    <n v="285.26"/>
    <n v="4.7610000000000001"/>
    <n v="12.9151647"/>
    <s v="Regular Air"/>
    <x v="1"/>
    <s v="Home Office"/>
    <x v="0"/>
    <x v="0"/>
    <s v="Wrap Bag"/>
    <d v="2012-02-22T00:00:00"/>
  </r>
  <r>
    <n v="24548"/>
    <x v="1358"/>
    <x v="0"/>
    <s v="High"/>
    <n v="32"/>
    <n v="8.4156250000000004"/>
    <n v="269.3"/>
    <n v="4.95"/>
    <n v="274.25"/>
    <n v="4.7610000000000001"/>
    <n v="12.821373000000001"/>
    <s v="Express Air"/>
    <x v="3"/>
    <s v="Corporate"/>
    <x v="0"/>
    <x v="0"/>
    <s v="Small Box"/>
    <d v="2011-03-15T00:00:00"/>
  </r>
  <r>
    <n v="33731"/>
    <x v="1224"/>
    <x v="7"/>
    <s v="High"/>
    <n v="12"/>
    <n v="11.573333333333332"/>
    <n v="138.88"/>
    <n v="5.03"/>
    <n v="143.91"/>
    <n v="3.5455000000000001"/>
    <n v="4.9239904000000001"/>
    <s v="Regular Air"/>
    <x v="6"/>
    <s v="Corporate"/>
    <x v="2"/>
    <x v="10"/>
    <s v="Small Box"/>
    <d v="2012-10-10T00:00:00"/>
  </r>
  <r>
    <n v="55459"/>
    <x v="1359"/>
    <x v="11"/>
    <s v="Critical"/>
    <n v="5"/>
    <n v="25.39"/>
    <n v="126.95"/>
    <n v="8.18"/>
    <n v="135.13"/>
    <n v="3.5455000000000001"/>
    <n v="4.5010122499999996"/>
    <s v="Regular Air"/>
    <x v="5"/>
    <s v="Home Office"/>
    <x v="2"/>
    <x v="5"/>
    <s v="Small Box"/>
    <d v="2009-04-27T00:00:00"/>
  </r>
  <r>
    <n v="45606"/>
    <x v="507"/>
    <x v="10"/>
    <s v="Medium"/>
    <n v="24"/>
    <n v="5.6841666666666661"/>
    <n v="136.41999999999999"/>
    <n v="2.27"/>
    <n v="138.69"/>
    <n v="3.5455000000000001"/>
    <n v="4.8367711"/>
    <s v="Regular Air"/>
    <x v="7"/>
    <s v="Corporate"/>
    <x v="2"/>
    <x v="2"/>
    <s v="Wrap Bag"/>
    <d v="2011-09-23T00:00:00"/>
  </r>
  <r>
    <n v="4771"/>
    <x v="1195"/>
    <x v="2"/>
    <s v="Critical"/>
    <n v="4"/>
    <n v="33.981999999999999"/>
    <n v="135.928"/>
    <n v="45.51"/>
    <n v="181.43799999999999"/>
    <n v="4.7610000000000001"/>
    <n v="6.4715320799999994"/>
    <s v="Delivery Truck"/>
    <x v="3"/>
    <s v="Consumer"/>
    <x v="0"/>
    <x v="9"/>
    <s v="Jumbo Box"/>
    <d v="2012-12-15T00:00:00"/>
  </r>
  <r>
    <n v="50276"/>
    <x v="471"/>
    <x v="9"/>
    <s v="Not Specified"/>
    <n v="34"/>
    <n v="11.480882352941178"/>
    <n v="390.35"/>
    <n v="2.36"/>
    <n v="392.71000000000004"/>
    <n v="3.5455000000000001"/>
    <n v="13.839859250000002"/>
    <s v="Regular Air"/>
    <x v="9"/>
    <s v="Small Business"/>
    <x v="2"/>
    <x v="2"/>
    <s v="Wrap Bag"/>
    <d v="2011-02-15T00:00:00"/>
  </r>
  <r>
    <n v="40160"/>
    <x v="742"/>
    <x v="7"/>
    <s v="Critical"/>
    <n v="23"/>
    <n v="61.053043478260868"/>
    <n v="1404.22"/>
    <n v="14.48"/>
    <n v="1418.7"/>
    <n v="4.7610000000000001"/>
    <n v="66.854914199999996"/>
    <s v="Regular Air"/>
    <x v="2"/>
    <s v="Consumer"/>
    <x v="0"/>
    <x v="0"/>
    <s v="Small Box"/>
    <d v="2009-10-16T00:00:00"/>
  </r>
  <r>
    <n v="65"/>
    <x v="15"/>
    <x v="0"/>
    <s v="Critical"/>
    <n v="32"/>
    <n v="119.1478125"/>
    <n v="3812.73"/>
    <n v="1.99"/>
    <n v="3814.72"/>
    <n v="5.3265000000000002"/>
    <n v="203.08506345000001"/>
    <s v="Regular Air"/>
    <x v="1"/>
    <s v="Corporate"/>
    <x v="1"/>
    <x v="4"/>
    <s v="Small Pack"/>
    <d v="2011-03-18T00:00:00"/>
  </r>
  <r>
    <n v="24197"/>
    <x v="55"/>
    <x v="9"/>
    <s v="Low"/>
    <n v="41"/>
    <n v="57.424390243902444"/>
    <n v="2354.4"/>
    <n v="6.55"/>
    <n v="2360.9500000000003"/>
    <n v="5.3265000000000002"/>
    <n v="125.407116"/>
    <s v="Express Air"/>
    <x v="1"/>
    <s v="Small Business"/>
    <x v="1"/>
    <x v="4"/>
    <s v="Small Box"/>
    <d v="2010-02-10T00:00:00"/>
  </r>
  <r>
    <n v="59104"/>
    <x v="177"/>
    <x v="9"/>
    <s v="High"/>
    <n v="38"/>
    <n v="94.598513157894743"/>
    <n v="3594.7435"/>
    <n v="2.5"/>
    <n v="3597.2435"/>
    <n v="5.3265000000000002"/>
    <n v="191.47401252750001"/>
    <s v="Regular Air"/>
    <x v="4"/>
    <s v="Small Business"/>
    <x v="1"/>
    <x v="1"/>
    <s v="Small Box"/>
    <d v="2009-02-14T00:00:00"/>
  </r>
  <r>
    <n v="51873"/>
    <x v="417"/>
    <x v="4"/>
    <s v="High"/>
    <n v="29"/>
    <n v="9.169655172413794"/>
    <n v="265.92"/>
    <n v="2.15"/>
    <n v="268.07"/>
    <n v="3.5455000000000001"/>
    <n v="9.4281936000000002"/>
    <s v="Regular Air"/>
    <x v="10"/>
    <s v="Consumer"/>
    <x v="2"/>
    <x v="5"/>
    <s v="Wrap Bag"/>
    <d v="2009-05-06T00:00:00"/>
  </r>
  <r>
    <n v="20002"/>
    <x v="269"/>
    <x v="8"/>
    <s v="Medium"/>
    <n v="9"/>
    <n v="4.5588888888888892"/>
    <n v="41.03"/>
    <n v="2.39"/>
    <n v="43.42"/>
    <n v="5.3265000000000002"/>
    <n v="2.1854629500000002"/>
    <s v="Regular Air"/>
    <x v="3"/>
    <s v="Corporate"/>
    <x v="1"/>
    <x v="4"/>
    <s v="Small Pack"/>
    <d v="2012-08-13T00:00:00"/>
  </r>
  <r>
    <n v="11236"/>
    <x v="404"/>
    <x v="7"/>
    <s v="High"/>
    <n v="49"/>
    <n v="5.3269387755102038"/>
    <n v="261.02"/>
    <n v="4.95"/>
    <n v="265.96999999999997"/>
    <n v="3.5455000000000001"/>
    <n v="9.2544640999999999"/>
    <s v="Regular Air"/>
    <x v="4"/>
    <s v="Small Business"/>
    <x v="2"/>
    <x v="6"/>
    <s v="Small Box"/>
    <d v="2010-10-31T00:00:00"/>
  </r>
  <r>
    <n v="2503"/>
    <x v="242"/>
    <x v="5"/>
    <s v="Medium"/>
    <n v="21"/>
    <n v="4.340476190476191"/>
    <n v="91.15"/>
    <n v="5.34"/>
    <n v="96.490000000000009"/>
    <n v="3.5455000000000001"/>
    <n v="3.2317232499999999"/>
    <s v="Regular Air"/>
    <x v="5"/>
    <s v="Corporate"/>
    <x v="2"/>
    <x v="6"/>
    <s v="Small Box"/>
    <d v="2010-06-20T00:00:00"/>
  </r>
  <r>
    <n v="38021"/>
    <x v="375"/>
    <x v="3"/>
    <s v="Medium"/>
    <n v="46"/>
    <n v="32.217608695652174"/>
    <n v="1482.01"/>
    <n v="1.49"/>
    <n v="1483.5"/>
    <n v="3.5455000000000001"/>
    <n v="52.54466455"/>
    <s v="Regular Air"/>
    <x v="0"/>
    <s v="Corporate"/>
    <x v="2"/>
    <x v="6"/>
    <s v="Small Box"/>
    <d v="2009-01-23T00:00:00"/>
  </r>
  <r>
    <n v="32484"/>
    <x v="1360"/>
    <x v="9"/>
    <s v="Not Specified"/>
    <n v="9"/>
    <n v="278.07444444444445"/>
    <n v="2502.67"/>
    <n v="64.73"/>
    <n v="2567.4"/>
    <n v="4.7610000000000001"/>
    <n v="119.15211870000002"/>
    <s v="Delivery Truck"/>
    <x v="6"/>
    <s v="Corporate"/>
    <x v="0"/>
    <x v="3"/>
    <s v="Jumbo Drum"/>
    <d v="2011-02-05T00:00:00"/>
  </r>
  <r>
    <n v="15651"/>
    <x v="322"/>
    <x v="7"/>
    <s v="Critical"/>
    <n v="40"/>
    <n v="54.572749999999999"/>
    <n v="2182.91"/>
    <n v="3.5"/>
    <n v="2186.41"/>
    <n v="3.5455000000000001"/>
    <n v="77.395074049999991"/>
    <s v="Express Air"/>
    <x v="10"/>
    <s v="Small Business"/>
    <x v="2"/>
    <x v="16"/>
    <s v="Small Box"/>
    <d v="2012-10-07T00:00:00"/>
  </r>
  <r>
    <n v="18432"/>
    <x v="914"/>
    <x v="0"/>
    <s v="High"/>
    <n v="15"/>
    <n v="14.510666666666667"/>
    <n v="217.66"/>
    <n v="6.75"/>
    <n v="224.41"/>
    <n v="3.5455000000000001"/>
    <n v="7.7171352999999998"/>
    <s v="Express Air"/>
    <x v="9"/>
    <s v="Corporate"/>
    <x v="2"/>
    <x v="16"/>
    <s v="Medium Box"/>
    <d v="2011-03-12T00:00:00"/>
  </r>
  <r>
    <n v="14018"/>
    <x v="642"/>
    <x v="5"/>
    <s v="High"/>
    <n v="30"/>
    <n v="5.3559999999999999"/>
    <n v="160.68"/>
    <n v="0.49"/>
    <n v="161.17000000000002"/>
    <n v="3.5455000000000001"/>
    <n v="5.6969094000000009"/>
    <s v="Express Air"/>
    <x v="5"/>
    <s v="Consumer"/>
    <x v="2"/>
    <x v="13"/>
    <s v="Small Box"/>
    <d v="2010-06-06T00:00:00"/>
  </r>
  <r>
    <n v="19207"/>
    <x v="482"/>
    <x v="0"/>
    <s v="Not Specified"/>
    <n v="23"/>
    <n v="2.8704347826086956"/>
    <n v="66.02"/>
    <n v="0.99"/>
    <n v="67.009999999999991"/>
    <n v="3.5455000000000001"/>
    <n v="2.3407391"/>
    <s v="Regular Air"/>
    <x v="3"/>
    <s v="Corporate"/>
    <x v="2"/>
    <x v="13"/>
    <s v="Small Box"/>
    <d v="2012-03-17T00:00:00"/>
  </r>
  <r>
    <n v="14819"/>
    <x v="1002"/>
    <x v="3"/>
    <s v="Not Specified"/>
    <n v="27"/>
    <n v="58.670370370370364"/>
    <n v="1584.1"/>
    <n v="36.61"/>
    <n v="1620.7099999999998"/>
    <n v="4.7610000000000001"/>
    <n v="75.419000999999994"/>
    <s v="Delivery Truck"/>
    <x v="2"/>
    <s v="Home Office"/>
    <x v="0"/>
    <x v="15"/>
    <s v="Jumbo Box"/>
    <d v="2010-01-26T00:00:00"/>
  </r>
  <r>
    <n v="31077"/>
    <x v="69"/>
    <x v="7"/>
    <s v="Not Specified"/>
    <n v="36"/>
    <n v="54.30768055555555"/>
    <n v="1955.0764999999999"/>
    <n v="3.9"/>
    <n v="1958.9765"/>
    <n v="5.3265000000000002"/>
    <n v="104.1371497725"/>
    <s v="Regular Air"/>
    <x v="2"/>
    <s v="Small Business"/>
    <x v="1"/>
    <x v="1"/>
    <s v="Small Box"/>
    <d v="2010-10-25T00:00:00"/>
  </r>
  <r>
    <n v="22373"/>
    <x v="287"/>
    <x v="0"/>
    <s v="High"/>
    <n v="26"/>
    <n v="8.9626923076923077"/>
    <n v="233.03"/>
    <n v="8.2899999999999991"/>
    <n v="241.32"/>
    <n v="3.5455000000000001"/>
    <n v="8.2620786499999994"/>
    <s v="Express Air"/>
    <x v="1"/>
    <s v="Corporate"/>
    <x v="2"/>
    <x v="12"/>
    <s v="Small Box"/>
    <d v="2012-03-29T00:00:00"/>
  </r>
  <r>
    <n v="39847"/>
    <x v="1047"/>
    <x v="11"/>
    <s v="Not Specified"/>
    <n v="29"/>
    <n v="4.3244827586206895"/>
    <n v="125.41"/>
    <n v="6.21"/>
    <n v="131.62"/>
    <n v="3.5455000000000001"/>
    <n v="4.4464115500000005"/>
    <s v="Regular Air"/>
    <x v="0"/>
    <s v="Home Office"/>
    <x v="2"/>
    <x v="6"/>
    <s v="Small Box"/>
    <d v="2010-04-05T00:00:00"/>
  </r>
  <r>
    <n v="24707"/>
    <x v="161"/>
    <x v="0"/>
    <s v="Medium"/>
    <n v="14"/>
    <n v="140.09928571428571"/>
    <n v="1961.39"/>
    <n v="24.49"/>
    <n v="1985.88"/>
    <n v="4.7610000000000001"/>
    <n v="93.381777900000017"/>
    <s v="Regular Air"/>
    <x v="1"/>
    <s v="Corporate"/>
    <x v="0"/>
    <x v="0"/>
    <s v="Large Box"/>
    <d v="2012-03-11T00:00:00"/>
  </r>
  <r>
    <n v="26279"/>
    <x v="151"/>
    <x v="1"/>
    <s v="Not Specified"/>
    <n v="7"/>
    <n v="30.24907142857143"/>
    <n v="211.74350000000001"/>
    <n v="1.25"/>
    <n v="212.99350000000001"/>
    <n v="5.3265000000000002"/>
    <n v="11.2785175275"/>
    <s v="Regular Air"/>
    <x v="1"/>
    <s v="Home Office"/>
    <x v="1"/>
    <x v="1"/>
    <s v="Small Pack"/>
    <d v="2009-08-01T00:00:00"/>
  </r>
  <r>
    <n v="8290"/>
    <x v="1209"/>
    <x v="2"/>
    <s v="Critical"/>
    <n v="32"/>
    <n v="6.5318750000000003"/>
    <n v="209.02"/>
    <n v="0.5"/>
    <n v="209.52"/>
    <n v="3.5455000000000001"/>
    <n v="7.4108041"/>
    <s v="Regular Air"/>
    <x v="0"/>
    <s v="Home Office"/>
    <x v="2"/>
    <x v="13"/>
    <s v="Small Box"/>
    <d v="2009-12-11T00:00:00"/>
  </r>
  <r>
    <n v="15106"/>
    <x v="736"/>
    <x v="3"/>
    <s v="Not Specified"/>
    <n v="42"/>
    <n v="6.7519047619047612"/>
    <n v="283.58"/>
    <n v="4.95"/>
    <n v="288.52999999999997"/>
    <n v="4.7610000000000001"/>
    <n v="13.501243799999999"/>
    <s v="Regular Air"/>
    <x v="2"/>
    <s v="Home Office"/>
    <x v="0"/>
    <x v="0"/>
    <s v="Small Pack"/>
    <d v="2011-01-29T00:00:00"/>
  </r>
  <r>
    <n v="2725"/>
    <x v="530"/>
    <x v="4"/>
    <s v="Not Specified"/>
    <n v="39"/>
    <n v="55.857205128205131"/>
    <n v="2178.431"/>
    <n v="8.99"/>
    <n v="2187.4209999999998"/>
    <n v="5.3265000000000002"/>
    <n v="116.03412721500001"/>
    <s v="Express Air"/>
    <x v="3"/>
    <s v="Small Business"/>
    <x v="1"/>
    <x v="1"/>
    <s v="Small Box"/>
    <d v="2009-05-21T00:00:00"/>
  </r>
  <r>
    <n v="33477"/>
    <x v="718"/>
    <x v="7"/>
    <s v="High"/>
    <n v="28"/>
    <n v="9.6171428571428557"/>
    <n v="269.27999999999997"/>
    <n v="0.99"/>
    <n v="270.27"/>
    <n v="3.5455000000000001"/>
    <n v="9.5473223999999988"/>
    <s v="Regular Air"/>
    <x v="1"/>
    <s v="Small Business"/>
    <x v="2"/>
    <x v="13"/>
    <s v="Small Box"/>
    <d v="2012-10-21T00:00:00"/>
  </r>
  <r>
    <n v="46725"/>
    <x v="328"/>
    <x v="10"/>
    <s v="Not Specified"/>
    <n v="13"/>
    <n v="6.1538461538461542"/>
    <n v="80"/>
    <n v="1.2"/>
    <n v="81.2"/>
    <n v="3.5455000000000001"/>
    <n v="2.8363999999999998"/>
    <s v="Regular Air"/>
    <x v="4"/>
    <s v="Consumer"/>
    <x v="2"/>
    <x v="2"/>
    <s v="Wrap Bag"/>
    <d v="2010-09-22T00:00:00"/>
  </r>
  <r>
    <n v="13126"/>
    <x v="293"/>
    <x v="7"/>
    <s v="Not Specified"/>
    <n v="43"/>
    <n v="563.57069767441862"/>
    <n v="24233.54"/>
    <n v="24.49"/>
    <n v="24258.030000000002"/>
    <n v="5.3265000000000002"/>
    <n v="1290.7995081000001"/>
    <s v="Regular Air"/>
    <x v="5"/>
    <s v="Consumer"/>
    <x v="1"/>
    <x v="8"/>
    <s v="Large Box"/>
    <d v="2011-10-20T00:00:00"/>
  </r>
  <r>
    <n v="29764"/>
    <x v="1361"/>
    <x v="1"/>
    <s v="Critical"/>
    <n v="10"/>
    <n v="16.509"/>
    <n v="165.09"/>
    <n v="8.4"/>
    <n v="173.49"/>
    <n v="3.5455000000000001"/>
    <n v="5.8532659499999999"/>
    <s v="Express Air"/>
    <x v="4"/>
    <s v="Small Business"/>
    <x v="2"/>
    <x v="6"/>
    <s v="Small Box"/>
    <d v="2012-07-23T00:00:00"/>
  </r>
  <r>
    <n v="807"/>
    <x v="1013"/>
    <x v="6"/>
    <s v="Medium"/>
    <n v="32"/>
    <n v="3.8925000000000001"/>
    <n v="124.56"/>
    <n v="2"/>
    <n v="126.56"/>
    <n v="3.5455000000000001"/>
    <n v="4.4162748000000001"/>
    <s v="Regular Air"/>
    <x v="11"/>
    <s v="Home Office"/>
    <x v="2"/>
    <x v="14"/>
    <s v="Wrap Bag"/>
    <d v="2010-11-24T00:00:00"/>
  </r>
  <r>
    <n v="27106"/>
    <x v="940"/>
    <x v="2"/>
    <s v="High"/>
    <n v="10"/>
    <n v="6.4189999999999996"/>
    <n v="64.19"/>
    <n v="1.5"/>
    <n v="65.69"/>
    <n v="3.5455000000000001"/>
    <n v="2.27585645"/>
    <s v="Regular Air"/>
    <x v="1"/>
    <s v="Home Office"/>
    <x v="2"/>
    <x v="2"/>
    <s v="Wrap Bag"/>
    <d v="2011-12-03T00:00:00"/>
  </r>
  <r>
    <n v="25314"/>
    <x v="1362"/>
    <x v="9"/>
    <s v="High"/>
    <n v="43"/>
    <n v="178.59330232558139"/>
    <n v="7679.5119999999997"/>
    <n v="5"/>
    <n v="7684.5119999999997"/>
    <n v="5.3265000000000002"/>
    <n v="409.04920668"/>
    <s v="Regular Air"/>
    <x v="6"/>
    <s v="Corporate"/>
    <x v="1"/>
    <x v="1"/>
    <s v="Small Box"/>
    <d v="2012-02-26T00:00:00"/>
  </r>
  <r>
    <n v="10528"/>
    <x v="491"/>
    <x v="10"/>
    <s v="Medium"/>
    <n v="47"/>
    <n v="17.838297872340426"/>
    <n v="838.4"/>
    <n v="9.4700000000000006"/>
    <n v="847.87"/>
    <n v="3.5455000000000001"/>
    <n v="29.725472"/>
    <s v="Express Air"/>
    <x v="6"/>
    <s v="Corporate"/>
    <x v="2"/>
    <x v="10"/>
    <s v="Small Box"/>
    <d v="2009-09-15T00:00:00"/>
  </r>
  <r>
    <n v="18946"/>
    <x v="1312"/>
    <x v="4"/>
    <s v="Critical"/>
    <n v="32"/>
    <n v="6.3403124999999996"/>
    <n v="202.89"/>
    <n v="10.050000000000001"/>
    <n v="212.94"/>
    <n v="3.5455000000000001"/>
    <n v="7.1934649500000001"/>
    <s v="Regular Air"/>
    <x v="6"/>
    <s v="Home Office"/>
    <x v="2"/>
    <x v="5"/>
    <s v="Small Box"/>
    <d v="2010-05-04T00:00:00"/>
  </r>
  <r>
    <n v="3746"/>
    <x v="893"/>
    <x v="10"/>
    <s v="Not Specified"/>
    <n v="38"/>
    <n v="6.4815789473684218"/>
    <n v="246.3"/>
    <n v="5.79"/>
    <n v="252.09"/>
    <n v="3.5455000000000001"/>
    <n v="8.7325665000000008"/>
    <s v="Regular Air"/>
    <x v="5"/>
    <s v="Corporate"/>
    <x v="2"/>
    <x v="5"/>
    <s v="Small Box"/>
    <d v="2009-09-11T00:00:00"/>
  </r>
  <r>
    <n v="7941"/>
    <x v="619"/>
    <x v="0"/>
    <s v="Low"/>
    <n v="50"/>
    <n v="55.933399999999999"/>
    <n v="2796.67"/>
    <n v="5.08"/>
    <n v="2801.75"/>
    <n v="3.5455000000000001"/>
    <n v="99.155934850000008"/>
    <s v="Regular Air"/>
    <x v="6"/>
    <s v="Corporate"/>
    <x v="2"/>
    <x v="10"/>
    <s v="Small Box"/>
    <d v="2012-03-30T00:00:00"/>
  </r>
  <r>
    <n v="37313"/>
    <x v="297"/>
    <x v="1"/>
    <s v="Not Specified"/>
    <n v="44"/>
    <n v="75.099545454545463"/>
    <n v="3304.38"/>
    <n v="37.58"/>
    <n v="3341.96"/>
    <n v="4.7610000000000001"/>
    <n v="157.3215318"/>
    <s v="Regular Air"/>
    <x v="10"/>
    <s v="Corporate"/>
    <x v="0"/>
    <x v="0"/>
    <s v="Wrap Bag"/>
    <d v="2012-07-03T00:00:00"/>
  </r>
  <r>
    <n v="51073"/>
    <x v="435"/>
    <x v="4"/>
    <s v="Not Specified"/>
    <n v="17"/>
    <n v="145.59294117647059"/>
    <n v="2475.08"/>
    <n v="24.49"/>
    <n v="2499.5699999999997"/>
    <n v="4.7610000000000001"/>
    <n v="117.83855879999999"/>
    <s v="Express Air"/>
    <x v="0"/>
    <s v="Corporate"/>
    <x v="0"/>
    <x v="0"/>
    <s v="Large Box"/>
    <d v="2010-05-16T00:00:00"/>
  </r>
  <r>
    <n v="29958"/>
    <x v="1103"/>
    <x v="3"/>
    <s v="High"/>
    <n v="47"/>
    <n v="6.5440425531914892"/>
    <n v="307.57"/>
    <n v="5.19"/>
    <n v="312.76"/>
    <n v="3.5455000000000001"/>
    <n v="10.904894349999999"/>
    <s v="Regular Air"/>
    <x v="4"/>
    <s v="Consumer"/>
    <x v="2"/>
    <x v="6"/>
    <s v="Small Box"/>
    <d v="2011-01-07T00:00:00"/>
  </r>
  <r>
    <n v="23427"/>
    <x v="214"/>
    <x v="8"/>
    <s v="Low"/>
    <n v="22"/>
    <n v="122.04454545454546"/>
    <n v="2684.98"/>
    <n v="9.07"/>
    <n v="2694.05"/>
    <n v="3.5455000000000001"/>
    <n v="95.195965900000004"/>
    <s v="Regular Air"/>
    <x v="3"/>
    <s v="Corporate"/>
    <x v="2"/>
    <x v="6"/>
    <s v="Small Box"/>
    <d v="2011-08-17T00:00:00"/>
  </r>
  <r>
    <n v="132"/>
    <x v="901"/>
    <x v="5"/>
    <s v="Medium"/>
    <n v="30"/>
    <n v="133.72166666666666"/>
    <n v="4011.65"/>
    <n v="54.74"/>
    <n v="4066.39"/>
    <n v="4.7610000000000001"/>
    <n v="190.99465650000002"/>
    <s v="Delivery Truck"/>
    <x v="9"/>
    <s v="Consumer"/>
    <x v="0"/>
    <x v="15"/>
    <s v="Jumbo Box"/>
    <d v="2010-06-13T00:00:00"/>
  </r>
  <r>
    <n v="28934"/>
    <x v="483"/>
    <x v="6"/>
    <s v="Medium"/>
    <n v="26"/>
    <n v="129.1123076923077"/>
    <n v="3356.92"/>
    <n v="7.11"/>
    <n v="3364.03"/>
    <n v="5.3265000000000002"/>
    <n v="178.80634380000001"/>
    <s v="Express Air"/>
    <x v="5"/>
    <s v="Consumer"/>
    <x v="1"/>
    <x v="11"/>
    <s v="Medium Box"/>
    <d v="2012-11-30T00:00:00"/>
  </r>
  <r>
    <n v="24576"/>
    <x v="760"/>
    <x v="2"/>
    <s v="Not Specified"/>
    <n v="10"/>
    <n v="15.284000000000001"/>
    <n v="152.84"/>
    <n v="7.4"/>
    <n v="160.24"/>
    <n v="4.7610000000000001"/>
    <n v="7.2767124000000001"/>
    <s v="Regular Air"/>
    <x v="0"/>
    <s v="Corporate"/>
    <x v="0"/>
    <x v="0"/>
    <s v="Small Box"/>
    <d v="2012-12-13T00:00:00"/>
  </r>
  <r>
    <n v="9344"/>
    <x v="1355"/>
    <x v="2"/>
    <s v="Low"/>
    <n v="18"/>
    <n v="96.283333333333331"/>
    <n v="1733.1"/>
    <n v="35"/>
    <n v="1768.1"/>
    <n v="3.5455000000000001"/>
    <n v="61.447060499999999"/>
    <s v="Regular Air"/>
    <x v="3"/>
    <s v="Consumer"/>
    <x v="2"/>
    <x v="10"/>
    <s v="Large Box"/>
    <d v="2011-12-08T00:00:00"/>
  </r>
  <r>
    <n v="1218"/>
    <x v="1293"/>
    <x v="5"/>
    <s v="Not Specified"/>
    <n v="3"/>
    <n v="15.486666666666666"/>
    <n v="46.46"/>
    <n v="6.75"/>
    <n v="53.21"/>
    <n v="3.5455000000000001"/>
    <n v="1.6472392999999999"/>
    <s v="Regular Air"/>
    <x v="1"/>
    <s v="Corporate"/>
    <x v="2"/>
    <x v="16"/>
    <s v="Medium Box"/>
    <d v="2009-06-22T00:00:00"/>
  </r>
  <r>
    <n v="53863"/>
    <x v="333"/>
    <x v="5"/>
    <s v="High"/>
    <n v="46"/>
    <n v="169.72717391304349"/>
    <n v="7807.45"/>
    <n v="19.989999999999998"/>
    <n v="7827.44"/>
    <n v="3.5455000000000001"/>
    <n v="276.81313975"/>
    <s v="Express Air"/>
    <x v="0"/>
    <s v="Home Office"/>
    <x v="2"/>
    <x v="10"/>
    <s v="Small Box"/>
    <d v="2010-06-06T00:00:00"/>
  </r>
  <r>
    <n v="24064"/>
    <x v="219"/>
    <x v="1"/>
    <s v="Medium"/>
    <n v="23"/>
    <n v="276.80521739130438"/>
    <n v="6366.52"/>
    <n v="14.7"/>
    <n v="6381.22"/>
    <n v="5.3265000000000002"/>
    <n v="339.11268780000006"/>
    <s v="Delivery Truck"/>
    <x v="0"/>
    <s v="Home Office"/>
    <x v="1"/>
    <x v="11"/>
    <s v="Jumbo Drum"/>
    <d v="2010-07-28T00:00:00"/>
  </r>
  <r>
    <n v="32966"/>
    <x v="1201"/>
    <x v="3"/>
    <s v="Low"/>
    <n v="4"/>
    <n v="258.8"/>
    <n v="1035.2"/>
    <n v="28.06"/>
    <n v="1063.26"/>
    <n v="5.3265000000000002"/>
    <n v="55.139928000000012"/>
    <s v="Delivery Truck"/>
    <x v="8"/>
    <s v="Home Office"/>
    <x v="1"/>
    <x v="11"/>
    <s v="Jumbo Drum"/>
    <d v="2012-02-02T00:00:00"/>
  </r>
  <r>
    <n v="59750"/>
    <x v="707"/>
    <x v="1"/>
    <s v="Low"/>
    <n v="34"/>
    <n v="6.5761764705882353"/>
    <n v="223.59"/>
    <n v="5.74"/>
    <n v="229.33"/>
    <n v="3.5455000000000001"/>
    <n v="7.9273834499999998"/>
    <s v="Regular Air"/>
    <x v="0"/>
    <s v="Corporate"/>
    <x v="2"/>
    <x v="5"/>
    <s v="Small Box"/>
    <d v="2010-07-13T00:00:00"/>
  </r>
  <r>
    <n v="25824"/>
    <x v="546"/>
    <x v="10"/>
    <s v="Medium"/>
    <n v="5"/>
    <n v="5.0540000000000003"/>
    <n v="25.27"/>
    <n v="5.13"/>
    <n v="30.4"/>
    <n v="3.5455000000000001"/>
    <n v="0.89594784999999999"/>
    <s v="Regular Air"/>
    <x v="5"/>
    <s v="Corporate"/>
    <x v="2"/>
    <x v="16"/>
    <s v="Small Box"/>
    <d v="2009-09-05T00:00:00"/>
  </r>
  <r>
    <n v="38565"/>
    <x v="1105"/>
    <x v="0"/>
    <s v="Critical"/>
    <n v="20"/>
    <n v="11.704499999999999"/>
    <n v="234.09"/>
    <n v="5.16"/>
    <n v="239.25"/>
    <n v="4.7610000000000001"/>
    <n v="11.145024900000001"/>
    <s v="Express Air"/>
    <x v="0"/>
    <s v="Corporate"/>
    <x v="0"/>
    <x v="0"/>
    <s v="Small Box"/>
    <d v="2009-03-27T00:00:00"/>
  </r>
  <r>
    <n v="2912"/>
    <x v="26"/>
    <x v="0"/>
    <s v="Low"/>
    <n v="7"/>
    <n v="2369.59"/>
    <n v="16587.13"/>
    <n v="29.7"/>
    <n v="16616.830000000002"/>
    <n v="5.3265000000000002"/>
    <n v="883.5134794500002"/>
    <s v="Delivery Truck"/>
    <x v="1"/>
    <s v="Corporate"/>
    <x v="1"/>
    <x v="11"/>
    <s v="Jumbo Drum"/>
    <d v="2012-03-13T00:00:00"/>
  </r>
  <r>
    <n v="54116"/>
    <x v="1029"/>
    <x v="6"/>
    <s v="Critical"/>
    <n v="22"/>
    <n v="151.33045454545456"/>
    <n v="3329.27"/>
    <n v="16.010000000000002"/>
    <n v="3345.28"/>
    <n v="4.7610000000000001"/>
    <n v="158.50654470000001"/>
    <s v="Delivery Truck"/>
    <x v="5"/>
    <s v="Small Business"/>
    <x v="0"/>
    <x v="9"/>
    <s v="Jumbo Box"/>
    <d v="2011-11-04T00:00:00"/>
  </r>
  <r>
    <n v="2305"/>
    <x v="1002"/>
    <x v="3"/>
    <s v="High"/>
    <n v="33"/>
    <n v="94.438484848484848"/>
    <n v="3116.47"/>
    <n v="57.38"/>
    <n v="3173.85"/>
    <n v="4.7610000000000001"/>
    <n v="148.37513670000001"/>
    <s v="Delivery Truck"/>
    <x v="0"/>
    <s v="Home Office"/>
    <x v="0"/>
    <x v="15"/>
    <s v="Jumbo Box"/>
    <d v="2010-01-27T00:00:00"/>
  </r>
  <r>
    <n v="13091"/>
    <x v="1363"/>
    <x v="6"/>
    <s v="Medium"/>
    <n v="12"/>
    <n v="6.7858333333333336"/>
    <n v="81.430000000000007"/>
    <n v="7.03"/>
    <n v="88.460000000000008"/>
    <n v="3.5455000000000001"/>
    <n v="2.8871006500000003"/>
    <s v="Regular Air"/>
    <x v="1"/>
    <s v="Corporate"/>
    <x v="2"/>
    <x v="5"/>
    <s v="Small Box"/>
    <d v="2009-11-16T00:00:00"/>
  </r>
  <r>
    <n v="9344"/>
    <x v="1355"/>
    <x v="2"/>
    <s v="Low"/>
    <n v="31"/>
    <n v="111.24662903225807"/>
    <n v="3448.6455000000001"/>
    <n v="8.99"/>
    <n v="3457.6354999999999"/>
    <n v="5.3265000000000002"/>
    <n v="183.69210255749999"/>
    <s v="Regular Air"/>
    <x v="3"/>
    <s v="Consumer"/>
    <x v="1"/>
    <x v="1"/>
    <s v="Small Box"/>
    <d v="2011-12-06T00:00:00"/>
  </r>
  <r>
    <n v="13604"/>
    <x v="47"/>
    <x v="9"/>
    <s v="Not Specified"/>
    <n v="38"/>
    <n v="82.96710526315789"/>
    <n v="3152.75"/>
    <n v="6.13"/>
    <n v="3158.88"/>
    <n v="5.3265000000000002"/>
    <n v="167.93122875"/>
    <s v="Regular Air"/>
    <x v="7"/>
    <s v="Corporate"/>
    <x v="1"/>
    <x v="4"/>
    <s v="Small Box"/>
    <d v="2009-02-04T00:00:00"/>
  </r>
  <r>
    <n v="27105"/>
    <x v="1341"/>
    <x v="9"/>
    <s v="Not Specified"/>
    <n v="2"/>
    <n v="13.41"/>
    <n v="26.82"/>
    <n v="5.4"/>
    <n v="32.22"/>
    <n v="4.7610000000000001"/>
    <n v="1.2769002"/>
    <s v="Regular Air"/>
    <x v="0"/>
    <s v="Home Office"/>
    <x v="0"/>
    <x v="0"/>
    <s v="Small Pack"/>
    <d v="2011-02-17T00:00:00"/>
  </r>
  <r>
    <n v="37152"/>
    <x v="1071"/>
    <x v="4"/>
    <s v="Medium"/>
    <n v="39"/>
    <n v="119.17153846153845"/>
    <n v="4647.6899999999996"/>
    <n v="30"/>
    <n v="4677.6899999999996"/>
    <n v="4.7610000000000001"/>
    <n v="221.27652090000001"/>
    <s v="Delivery Truck"/>
    <x v="1"/>
    <s v="Corporate"/>
    <x v="0"/>
    <x v="3"/>
    <s v="Jumbo Drum"/>
    <d v="2011-05-24T00:00:00"/>
  </r>
  <r>
    <n v="30433"/>
    <x v="688"/>
    <x v="5"/>
    <s v="Medium"/>
    <n v="17"/>
    <n v="14.904705882352941"/>
    <n v="253.38"/>
    <n v="7.59"/>
    <n v="260.96999999999997"/>
    <n v="3.5455000000000001"/>
    <n v="8.9835878999999998"/>
    <s v="Express Air"/>
    <x v="1"/>
    <s v="Home Office"/>
    <x v="2"/>
    <x v="7"/>
    <s v="Small Pack"/>
    <d v="2010-06-09T00:00:00"/>
  </r>
  <r>
    <n v="12097"/>
    <x v="963"/>
    <x v="6"/>
    <s v="Critical"/>
    <n v="25"/>
    <n v="73.261160000000004"/>
    <n v="1831.529"/>
    <n v="0.99"/>
    <n v="1832.519"/>
    <n v="5.3265000000000002"/>
    <n v="97.556392185000007"/>
    <s v="Express Air"/>
    <x v="8"/>
    <s v="Consumer"/>
    <x v="1"/>
    <x v="1"/>
    <s v="Wrap Bag"/>
    <d v="2010-11-09T00:00:00"/>
  </r>
  <r>
    <n v="30310"/>
    <x v="363"/>
    <x v="11"/>
    <s v="Medium"/>
    <n v="21"/>
    <n v="96.382309523809525"/>
    <n v="2024.0284999999999"/>
    <n v="8.8000000000000007"/>
    <n v="2032.8284999999998"/>
    <n v="5.3265000000000002"/>
    <n v="107.80987805250001"/>
    <s v="Regular Air"/>
    <x v="0"/>
    <s v="Consumer"/>
    <x v="1"/>
    <x v="1"/>
    <s v="Small Box"/>
    <d v="2012-04-28T00:00:00"/>
  </r>
  <r>
    <n v="13280"/>
    <x v="246"/>
    <x v="10"/>
    <s v="High"/>
    <n v="40"/>
    <n v="11.516999999999999"/>
    <n v="460.68"/>
    <n v="7.46"/>
    <n v="468.14"/>
    <n v="3.5455000000000001"/>
    <n v="16.333409400000001"/>
    <s v="Regular Air"/>
    <x v="2"/>
    <s v="Small Business"/>
    <x v="2"/>
    <x v="10"/>
    <s v="Small Box"/>
    <d v="2009-09-12T00:00:00"/>
  </r>
  <r>
    <n v="53511"/>
    <x v="202"/>
    <x v="9"/>
    <s v="Medium"/>
    <n v="41"/>
    <n v="5.8804878048780482"/>
    <n v="241.1"/>
    <n v="8.49"/>
    <n v="249.59"/>
    <n v="3.5455000000000001"/>
    <n v="8.5482005000000001"/>
    <s v="Regular Air"/>
    <x v="2"/>
    <s v="Small Business"/>
    <x v="2"/>
    <x v="6"/>
    <s v="Small Box"/>
    <d v="2009-02-22T00:00:00"/>
  </r>
  <r>
    <n v="41606"/>
    <x v="650"/>
    <x v="5"/>
    <s v="High"/>
    <n v="30"/>
    <n v="2.6379999999999999"/>
    <n v="79.14"/>
    <n v="0.97"/>
    <n v="80.11"/>
    <n v="3.5455000000000001"/>
    <n v="2.8059086999999998"/>
    <s v="Regular Air"/>
    <x v="1"/>
    <s v="Small Business"/>
    <x v="2"/>
    <x v="2"/>
    <s v="Wrap Bag"/>
    <d v="2009-06-24T00:00:00"/>
  </r>
  <r>
    <n v="53891"/>
    <x v="164"/>
    <x v="3"/>
    <s v="High"/>
    <n v="36"/>
    <n v="15.633333333333333"/>
    <n v="562.79999999999995"/>
    <n v="9.73"/>
    <n v="572.53"/>
    <n v="3.5455000000000001"/>
    <n v="19.954073999999999"/>
    <s v="Regular Air"/>
    <x v="8"/>
    <s v="Home Office"/>
    <x v="2"/>
    <x v="6"/>
    <s v="Small Box"/>
    <d v="2009-01-22T00:00:00"/>
  </r>
  <r>
    <n v="13444"/>
    <x v="83"/>
    <x v="3"/>
    <s v="High"/>
    <n v="33"/>
    <n v="4.68"/>
    <n v="154.44"/>
    <n v="0.88"/>
    <n v="155.32"/>
    <n v="3.5455000000000001"/>
    <n v="5.4756701999999997"/>
    <s v="Regular Air"/>
    <x v="1"/>
    <s v="Consumer"/>
    <x v="2"/>
    <x v="5"/>
    <s v="Wrap Bag"/>
    <d v="2012-01-08T00:00:00"/>
  </r>
  <r>
    <n v="16262"/>
    <x v="607"/>
    <x v="3"/>
    <s v="Low"/>
    <n v="11"/>
    <n v="5.7127272727272729"/>
    <n v="62.84"/>
    <n v="2.04"/>
    <n v="64.88000000000001"/>
    <n v="3.5455000000000001"/>
    <n v="2.2279922000000001"/>
    <s v="Express Air"/>
    <x v="8"/>
    <s v="Consumer"/>
    <x v="2"/>
    <x v="5"/>
    <s v="Wrap Bag"/>
    <d v="2011-01-08T00:00:00"/>
  </r>
  <r>
    <n v="4514"/>
    <x v="1163"/>
    <x v="11"/>
    <s v="Medium"/>
    <n v="28"/>
    <n v="101.47998214285714"/>
    <n v="2841.4395"/>
    <n v="7.69"/>
    <n v="2849.1295"/>
    <n v="5.3265000000000002"/>
    <n v="151.34927496750001"/>
    <s v="Regular Air"/>
    <x v="5"/>
    <s v="Consumer"/>
    <x v="1"/>
    <x v="1"/>
    <s v="Small Box"/>
    <d v="2009-04-30T00:00:00"/>
  </r>
  <r>
    <n v="55815"/>
    <x v="1046"/>
    <x v="3"/>
    <s v="High"/>
    <n v="28"/>
    <n v="102.14964285714287"/>
    <n v="2860.19"/>
    <n v="10.119999999999999"/>
    <n v="2870.31"/>
    <n v="4.7610000000000001"/>
    <n v="136.1736459"/>
    <s v="Express Air"/>
    <x v="12"/>
    <s v="Corporate"/>
    <x v="0"/>
    <x v="0"/>
    <s v="Large Box"/>
    <d v="2011-01-14T00:00:00"/>
  </r>
  <r>
    <n v="49190"/>
    <x v="760"/>
    <x v="2"/>
    <s v="High"/>
    <n v="4"/>
    <n v="7.01"/>
    <n v="28.04"/>
    <n v="2"/>
    <n v="30.04"/>
    <n v="3.5455000000000001"/>
    <n v="0.99415819999999999"/>
    <s v="Regular Air"/>
    <x v="1"/>
    <s v="Corporate"/>
    <x v="2"/>
    <x v="5"/>
    <s v="Wrap Bag"/>
    <d v="2012-12-12T00:00:00"/>
  </r>
  <r>
    <n v="32871"/>
    <x v="843"/>
    <x v="7"/>
    <s v="High"/>
    <n v="42"/>
    <n v="22.375476190476189"/>
    <n v="939.77"/>
    <n v="4"/>
    <n v="943.77"/>
    <n v="5.3265000000000002"/>
    <n v="50.056849050000004"/>
    <s v="Express Air"/>
    <x v="0"/>
    <s v="Small Business"/>
    <x v="1"/>
    <x v="4"/>
    <s v="Small Box"/>
    <d v="2012-10-29T00:00:00"/>
  </r>
  <r>
    <n v="40802"/>
    <x v="545"/>
    <x v="10"/>
    <s v="High"/>
    <n v="28"/>
    <n v="120.03642857142857"/>
    <n v="3361.02"/>
    <n v="56.14"/>
    <n v="3417.16"/>
    <n v="5.3265000000000002"/>
    <n v="179.02473030000002"/>
    <s v="Delivery Truck"/>
    <x v="1"/>
    <s v="Consumer"/>
    <x v="1"/>
    <x v="11"/>
    <s v="Jumbo Drum"/>
    <d v="2012-09-04T00:00:00"/>
  </r>
  <r>
    <n v="34849"/>
    <x v="769"/>
    <x v="7"/>
    <s v="Critical"/>
    <n v="3"/>
    <n v="3.92"/>
    <n v="11.76"/>
    <n v="0.5"/>
    <n v="12.26"/>
    <n v="3.5455000000000001"/>
    <n v="0.41695079999999995"/>
    <s v="Regular Air"/>
    <x v="6"/>
    <s v="Home Office"/>
    <x v="2"/>
    <x v="13"/>
    <s v="Small Box"/>
    <d v="2010-10-14T00:00:00"/>
  </r>
  <r>
    <n v="33700"/>
    <x v="706"/>
    <x v="11"/>
    <s v="Low"/>
    <n v="36"/>
    <n v="7.2258333333333331"/>
    <n v="260.13"/>
    <n v="8.19"/>
    <n v="268.32"/>
    <n v="3.5455000000000001"/>
    <n v="9.2229091499999996"/>
    <s v="Regular Air"/>
    <x v="5"/>
    <s v="Corporate"/>
    <x v="2"/>
    <x v="5"/>
    <s v="Small Box"/>
    <d v="2011-04-11T00:00:00"/>
  </r>
  <r>
    <n v="34243"/>
    <x v="879"/>
    <x v="9"/>
    <s v="High"/>
    <n v="10"/>
    <n v="8.9039999999999999"/>
    <n v="89.04"/>
    <n v="8.5399999999999991"/>
    <n v="97.580000000000013"/>
    <n v="4.7610000000000001"/>
    <n v="4.2391944000000006"/>
    <s v="Regular Air"/>
    <x v="0"/>
    <s v="Home Office"/>
    <x v="0"/>
    <x v="0"/>
    <s v="Small Pack"/>
    <d v="2011-02-13T00:00:00"/>
  </r>
  <r>
    <n v="613"/>
    <x v="968"/>
    <x v="5"/>
    <s v="High"/>
    <n v="12"/>
    <n v="7.7950000000000008"/>
    <n v="93.54"/>
    <n v="7.72"/>
    <n v="101.26"/>
    <n v="3.5455000000000001"/>
    <n v="3.3164606999999999"/>
    <s v="Regular Air"/>
    <x v="11"/>
    <s v="Corporate"/>
    <x v="2"/>
    <x v="6"/>
    <s v="Small Box"/>
    <d v="2011-06-17T00:00:00"/>
  </r>
  <r>
    <n v="40608"/>
    <x v="751"/>
    <x v="8"/>
    <s v="Not Specified"/>
    <n v="29"/>
    <n v="19.792068965517242"/>
    <n v="573.97"/>
    <n v="9.5399999999999991"/>
    <n v="583.51"/>
    <n v="3.5455000000000001"/>
    <n v="20.350106350000001"/>
    <s v="Regular Air"/>
    <x v="0"/>
    <s v="Corporate"/>
    <x v="2"/>
    <x v="5"/>
    <s v="Small Box"/>
    <d v="2012-08-21T00:00:00"/>
  </r>
  <r>
    <n v="53476"/>
    <x v="316"/>
    <x v="5"/>
    <s v="Not Specified"/>
    <n v="47"/>
    <n v="1.8270212765957448"/>
    <n v="85.87"/>
    <n v="0.7"/>
    <n v="86.570000000000007"/>
    <n v="3.5455000000000001"/>
    <n v="3.0445208500000001"/>
    <s v="Regular Air"/>
    <x v="1"/>
    <s v="Small Business"/>
    <x v="2"/>
    <x v="2"/>
    <s v="Wrap Bag"/>
    <d v="2009-06-12T00:00:00"/>
  </r>
  <r>
    <n v="46211"/>
    <x v="1364"/>
    <x v="5"/>
    <s v="Low"/>
    <n v="47"/>
    <n v="26.457872340425531"/>
    <n v="1243.52"/>
    <n v="6.93"/>
    <n v="1250.45"/>
    <n v="4.7610000000000001"/>
    <n v="59.2039872"/>
    <s v="Regular Air"/>
    <x v="8"/>
    <s v="Home Office"/>
    <x v="0"/>
    <x v="0"/>
    <s v="Small Box"/>
    <d v="2010-06-18T00:00:00"/>
  </r>
  <r>
    <n v="644"/>
    <x v="203"/>
    <x v="11"/>
    <s v="Critical"/>
    <n v="5"/>
    <n v="335.916"/>
    <n v="1679.58"/>
    <n v="58.95"/>
    <n v="1738.53"/>
    <n v="4.7610000000000001"/>
    <n v="79.964803799999999"/>
    <s v="Delivery Truck"/>
    <x v="4"/>
    <s v="Corporate"/>
    <x v="0"/>
    <x v="3"/>
    <s v="Jumbo Drum"/>
    <d v="2012-05-01T00:00:00"/>
  </r>
  <r>
    <n v="2209"/>
    <x v="40"/>
    <x v="1"/>
    <s v="High"/>
    <n v="27"/>
    <n v="348.84185185185186"/>
    <n v="9418.73"/>
    <n v="58.95"/>
    <n v="9477.68"/>
    <n v="4.7610000000000001"/>
    <n v="448.42573530000004"/>
    <s v="Delivery Truck"/>
    <x v="1"/>
    <s v="Consumer"/>
    <x v="0"/>
    <x v="3"/>
    <s v="Jumbo Drum"/>
    <d v="2012-07-11T00:00:00"/>
  </r>
  <r>
    <n v="50721"/>
    <x v="240"/>
    <x v="9"/>
    <s v="High"/>
    <n v="33"/>
    <n v="295.71818181818185"/>
    <n v="9758.7000000000007"/>
    <n v="19.989999999999998"/>
    <n v="9778.69"/>
    <n v="3.5455000000000001"/>
    <n v="345.99470850000006"/>
    <s v="Regular Air"/>
    <x v="1"/>
    <s v="Home Office"/>
    <x v="2"/>
    <x v="6"/>
    <s v="Small Box"/>
    <d v="2012-02-29T00:00:00"/>
  </r>
  <r>
    <n v="32806"/>
    <x v="1216"/>
    <x v="5"/>
    <s v="High"/>
    <n v="33"/>
    <n v="6.7039393939393932"/>
    <n v="221.23"/>
    <n v="5.2"/>
    <n v="226.42999999999998"/>
    <n v="3.5455000000000001"/>
    <n v="7.8437096499999992"/>
    <s v="Regular Air"/>
    <x v="6"/>
    <s v="Home Office"/>
    <x v="2"/>
    <x v="5"/>
    <s v="Small Box"/>
    <d v="2011-06-23T00:00:00"/>
  </r>
  <r>
    <n v="55713"/>
    <x v="47"/>
    <x v="9"/>
    <s v="High"/>
    <n v="49"/>
    <n v="116.71122448979592"/>
    <n v="5718.85"/>
    <n v="70.2"/>
    <n v="5789.05"/>
    <n v="4.7610000000000001"/>
    <n v="272.27444850000006"/>
    <s v="Delivery Truck"/>
    <x v="1"/>
    <s v="Corporate"/>
    <x v="0"/>
    <x v="3"/>
    <s v="Jumbo Drum"/>
    <d v="2009-02-04T00:00:00"/>
  </r>
  <r>
    <n v="39744"/>
    <x v="989"/>
    <x v="1"/>
    <s v="Medium"/>
    <n v="41"/>
    <n v="137.47091463414634"/>
    <n v="5636.3074999999999"/>
    <n v="8.99"/>
    <n v="5645.2974999999997"/>
    <n v="5.3265000000000002"/>
    <n v="300.21791898750001"/>
    <s v="Regular Air"/>
    <x v="4"/>
    <s v="Consumer"/>
    <x v="1"/>
    <x v="1"/>
    <s v="Small Box"/>
    <d v="2009-07-07T00:00:00"/>
  </r>
  <r>
    <n v="21605"/>
    <x v="1348"/>
    <x v="11"/>
    <s v="High"/>
    <n v="46"/>
    <n v="10.358478260869566"/>
    <n v="476.49"/>
    <n v="5.16"/>
    <n v="481.65000000000003"/>
    <n v="4.7610000000000001"/>
    <n v="22.685688899999999"/>
    <s v="Regular Air"/>
    <x v="6"/>
    <s v="Small Business"/>
    <x v="0"/>
    <x v="0"/>
    <s v="Small Box"/>
    <d v="2012-04-10T00:00:00"/>
  </r>
  <r>
    <n v="35840"/>
    <x v="138"/>
    <x v="4"/>
    <s v="High"/>
    <n v="36"/>
    <n v="4.8077777777777779"/>
    <n v="173.08"/>
    <n v="0.5"/>
    <n v="173.58"/>
    <n v="3.5455000000000001"/>
    <n v="6.136551400000001"/>
    <s v="Regular Air"/>
    <x v="3"/>
    <s v="Home Office"/>
    <x v="2"/>
    <x v="13"/>
    <s v="Small Box"/>
    <d v="2010-05-30T00:00:00"/>
  </r>
  <r>
    <n v="26277"/>
    <x v="913"/>
    <x v="5"/>
    <s v="Medium"/>
    <n v="17"/>
    <n v="51.635882352941174"/>
    <n v="877.81"/>
    <n v="19.989999999999998"/>
    <n v="897.8"/>
    <n v="5.3265000000000002"/>
    <n v="46.756549649999997"/>
    <s v="Regular Air"/>
    <x v="0"/>
    <s v="Corporate"/>
    <x v="1"/>
    <x v="4"/>
    <s v="Small Box"/>
    <d v="2011-06-28T00:00:00"/>
  </r>
  <r>
    <n v="18145"/>
    <x v="683"/>
    <x v="10"/>
    <s v="Medium"/>
    <n v="47"/>
    <n v="5.7514893617021272"/>
    <n v="270.32"/>
    <n v="3.37"/>
    <n v="273.69"/>
    <n v="3.5455000000000001"/>
    <n v="9.584195600000001"/>
    <s v="Regular Air"/>
    <x v="5"/>
    <s v="Corporate"/>
    <x v="2"/>
    <x v="14"/>
    <s v="Wrap Bag"/>
    <d v="2010-09-05T00:00:00"/>
  </r>
  <r>
    <n v="25542"/>
    <x v="867"/>
    <x v="2"/>
    <s v="Low"/>
    <n v="37"/>
    <n v="6.9583783783783781"/>
    <n v="257.45999999999998"/>
    <n v="4.2300000000000004"/>
    <n v="261.69"/>
    <n v="3.5455000000000001"/>
    <n v="9.1282443000000004"/>
    <s v="Express Air"/>
    <x v="1"/>
    <s v="Home Office"/>
    <x v="2"/>
    <x v="5"/>
    <s v="Wrap Bag"/>
    <d v="2012-12-30T00:00:00"/>
  </r>
  <r>
    <n v="18023"/>
    <x v="1115"/>
    <x v="9"/>
    <s v="Medium"/>
    <n v="34"/>
    <n v="5.6538235294117642"/>
    <n v="192.23"/>
    <n v="7.64"/>
    <n v="199.86999999999998"/>
    <n v="3.5455000000000001"/>
    <n v="6.8155146499999999"/>
    <s v="Regular Air"/>
    <x v="4"/>
    <s v="Home Office"/>
    <x v="2"/>
    <x v="5"/>
    <s v="Small Box"/>
    <d v="2011-02-25T00:00:00"/>
  </r>
  <r>
    <n v="55621"/>
    <x v="413"/>
    <x v="0"/>
    <s v="Low"/>
    <n v="47"/>
    <n v="4.1095744680851061"/>
    <n v="193.15"/>
    <n v="0.94"/>
    <n v="194.09"/>
    <n v="3.5455000000000001"/>
    <n v="6.8481332500000009"/>
    <s v="Regular Air"/>
    <x v="6"/>
    <s v="Home Office"/>
    <x v="2"/>
    <x v="2"/>
    <s v="Wrap Bag"/>
    <d v="2011-03-22T00:00:00"/>
  </r>
  <r>
    <n v="29317"/>
    <x v="1143"/>
    <x v="7"/>
    <s v="Not Specified"/>
    <n v="20"/>
    <n v="785.19100000000003"/>
    <n v="15703.82"/>
    <n v="16.059999999999999"/>
    <n v="15719.88"/>
    <n v="5.3265000000000002"/>
    <n v="836.46397230000002"/>
    <s v="Delivery Truck"/>
    <x v="5"/>
    <s v="Corporate"/>
    <x v="1"/>
    <x v="11"/>
    <s v="Jumbo Drum"/>
    <d v="2011-10-03T00:00:00"/>
  </r>
  <r>
    <n v="21350"/>
    <x v="1115"/>
    <x v="9"/>
    <s v="Medium"/>
    <n v="30"/>
    <n v="9.298"/>
    <n v="278.94"/>
    <n v="9.86"/>
    <n v="288.8"/>
    <n v="3.5455000000000001"/>
    <n v="9.8898177"/>
    <s v="Regular Air"/>
    <x v="0"/>
    <s v="Corporate"/>
    <x v="2"/>
    <x v="5"/>
    <s v="Small Box"/>
    <d v="2011-02-25T00:00:00"/>
  </r>
  <r>
    <n v="54183"/>
    <x v="275"/>
    <x v="11"/>
    <s v="Critical"/>
    <n v="9"/>
    <n v="12.654444444444444"/>
    <n v="113.89"/>
    <n v="8.99"/>
    <n v="122.88"/>
    <n v="3.5455000000000001"/>
    <n v="4.0379699500000008"/>
    <s v="Regular Air"/>
    <x v="1"/>
    <s v="Corporate"/>
    <x v="2"/>
    <x v="2"/>
    <s v="Small Pack"/>
    <d v="2012-04-16T00:00:00"/>
  </r>
  <r>
    <n v="56740"/>
    <x v="532"/>
    <x v="7"/>
    <s v="Low"/>
    <n v="29"/>
    <n v="810.90724137931034"/>
    <n v="23516.31"/>
    <n v="24.49"/>
    <n v="23540.800000000003"/>
    <n v="3.5455000000000001"/>
    <n v="833.77077105000001"/>
    <s v="Regular Air"/>
    <x v="0"/>
    <s v="Consumer"/>
    <x v="2"/>
    <x v="7"/>
    <s v="Medium Box"/>
    <d v="2012-10-20T00:00:00"/>
  </r>
  <r>
    <n v="31492"/>
    <x v="397"/>
    <x v="7"/>
    <s v="Critical"/>
    <n v="34"/>
    <n v="28.586764705882356"/>
    <n v="971.95"/>
    <n v="6.64"/>
    <n v="978.59"/>
    <n v="3.5455000000000001"/>
    <n v="34.46048725"/>
    <s v="Express Air"/>
    <x v="2"/>
    <s v="Small Business"/>
    <x v="2"/>
    <x v="10"/>
    <s v="Small Box"/>
    <d v="2010-10-18T00:00:00"/>
  </r>
  <r>
    <n v="450"/>
    <x v="291"/>
    <x v="0"/>
    <s v="Not Specified"/>
    <n v="29"/>
    <n v="34.509655172413794"/>
    <n v="1000.78"/>
    <n v="8.99"/>
    <n v="1009.77"/>
    <n v="3.5455000000000001"/>
    <n v="35.4826549"/>
    <s v="Express Air"/>
    <x v="0"/>
    <s v="Consumer"/>
    <x v="2"/>
    <x v="2"/>
    <s v="Small Pack"/>
    <d v="2011-03-05T00:00:00"/>
  </r>
  <r>
    <n v="59942"/>
    <x v="1090"/>
    <x v="9"/>
    <s v="Medium"/>
    <n v="47"/>
    <n v="15.201276595744682"/>
    <n v="714.46"/>
    <n v="8.99"/>
    <n v="723.45"/>
    <n v="5.3265000000000002"/>
    <n v="38.055711900000006"/>
    <s v="Regular Air"/>
    <x v="5"/>
    <s v="Corporate"/>
    <x v="1"/>
    <x v="4"/>
    <s v="Small Pack"/>
    <d v="2009-02-10T00:00:00"/>
  </r>
  <r>
    <n v="6311"/>
    <x v="854"/>
    <x v="9"/>
    <s v="Medium"/>
    <n v="18"/>
    <n v="72.080472222222227"/>
    <n v="1297.4485"/>
    <n v="10.78"/>
    <n v="1308.2284999999999"/>
    <n v="5.3265000000000002"/>
    <n v="69.108594352500006"/>
    <s v="Regular Air"/>
    <x v="1"/>
    <s v="Corporate"/>
    <x v="1"/>
    <x v="1"/>
    <s v="Small Box"/>
    <d v="2010-02-13T00:00:00"/>
  </r>
  <r>
    <n v="52135"/>
    <x v="986"/>
    <x v="0"/>
    <s v="Low"/>
    <n v="38"/>
    <n v="103.23578947368421"/>
    <n v="3922.96"/>
    <n v="19.989999999999998"/>
    <n v="3942.95"/>
    <n v="5.3265000000000002"/>
    <n v="208.95646440000002"/>
    <s v="Regular Air"/>
    <x v="1"/>
    <s v="Small Business"/>
    <x v="1"/>
    <x v="4"/>
    <s v="Small Box"/>
    <d v="2010-03-26T00:00:00"/>
  </r>
  <r>
    <n v="45571"/>
    <x v="1181"/>
    <x v="10"/>
    <s v="Medium"/>
    <n v="43"/>
    <n v="12.291395348837209"/>
    <n v="528.53"/>
    <n v="4.8099999999999996"/>
    <n v="533.33999999999992"/>
    <n v="3.5455000000000001"/>
    <n v="18.739031149999999"/>
    <s v="Regular Air"/>
    <x v="8"/>
    <s v="Consumer"/>
    <x v="2"/>
    <x v="10"/>
    <s v="Small Box"/>
    <d v="2012-09-24T00:00:00"/>
  </r>
  <r>
    <n v="57856"/>
    <x v="177"/>
    <x v="9"/>
    <s v="Medium"/>
    <n v="31"/>
    <n v="2.9735483870967743"/>
    <n v="92.18"/>
    <n v="0.97"/>
    <n v="93.15"/>
    <n v="3.5455000000000001"/>
    <n v="3.2682419000000005"/>
    <s v="Regular Air"/>
    <x v="1"/>
    <s v="Home Office"/>
    <x v="2"/>
    <x v="2"/>
    <s v="Wrap Bag"/>
    <d v="2009-02-13T00:00:00"/>
  </r>
  <r>
    <n v="44999"/>
    <x v="660"/>
    <x v="3"/>
    <s v="Medium"/>
    <n v="17"/>
    <n v="6.5141176470588231"/>
    <n v="110.74"/>
    <n v="7.49"/>
    <n v="118.22999999999999"/>
    <n v="3.5455000000000001"/>
    <n v="3.9262866999999999"/>
    <s v="Regular Air"/>
    <x v="0"/>
    <s v="Small Business"/>
    <x v="2"/>
    <x v="5"/>
    <s v="Small Box"/>
    <d v="2010-01-23T00:00:00"/>
  </r>
  <r>
    <n v="59685"/>
    <x v="550"/>
    <x v="2"/>
    <s v="Critical"/>
    <n v="12"/>
    <n v="42.1"/>
    <n v="505.2"/>
    <n v="5.33"/>
    <n v="510.53"/>
    <n v="3.5455000000000001"/>
    <n v="17.911866"/>
    <s v="Regular Air"/>
    <x v="1"/>
    <s v="Consumer"/>
    <x v="2"/>
    <x v="16"/>
    <s v="Small Box"/>
    <d v="2012-12-12T00:00:00"/>
  </r>
  <r>
    <n v="20449"/>
    <x v="919"/>
    <x v="3"/>
    <s v="Medium"/>
    <n v="19"/>
    <n v="64.026315789473685"/>
    <n v="1216.5"/>
    <n v="19.989999999999998"/>
    <n v="1236.49"/>
    <n v="3.5455000000000001"/>
    <n v="43.131007500000003"/>
    <s v="Regular Air"/>
    <x v="12"/>
    <s v="Small Business"/>
    <x v="2"/>
    <x v="6"/>
    <s v="Small Box"/>
    <d v="2010-01-04T00:00:00"/>
  </r>
  <r>
    <n v="58913"/>
    <x v="912"/>
    <x v="4"/>
    <s v="Medium"/>
    <n v="23"/>
    <n v="6.2847826086956529"/>
    <n v="144.55000000000001"/>
    <n v="5.94"/>
    <n v="150.49"/>
    <n v="3.5455000000000001"/>
    <n v="5.1250202500000004"/>
    <s v="Regular Air"/>
    <x v="9"/>
    <s v="Corporate"/>
    <x v="2"/>
    <x v="5"/>
    <s v="Small Box"/>
    <d v="2010-05-13T00:00:00"/>
  </r>
  <r>
    <n v="42855"/>
    <x v="1365"/>
    <x v="1"/>
    <s v="Not Specified"/>
    <n v="17"/>
    <n v="7.9635294117647053"/>
    <n v="135.38"/>
    <n v="6.5"/>
    <n v="141.88"/>
    <n v="3.5455000000000001"/>
    <n v="4.7998978999999995"/>
    <s v="Regular Air"/>
    <x v="5"/>
    <s v="Corporate"/>
    <x v="2"/>
    <x v="10"/>
    <s v="Medium Box"/>
    <d v="2011-07-10T00:00:00"/>
  </r>
  <r>
    <n v="36449"/>
    <x v="897"/>
    <x v="10"/>
    <s v="Not Specified"/>
    <n v="43"/>
    <n v="21.577209302325581"/>
    <n v="927.82"/>
    <n v="6.67"/>
    <n v="934.49"/>
    <n v="4.7610000000000001"/>
    <n v="44.173510200000003"/>
    <s v="Regular Air"/>
    <x v="10"/>
    <s v="Corporate"/>
    <x v="0"/>
    <x v="0"/>
    <s v="Small Pack"/>
    <d v="2010-09-07T00:00:00"/>
  </r>
  <r>
    <n v="58981"/>
    <x v="1021"/>
    <x v="3"/>
    <s v="High"/>
    <n v="28"/>
    <n v="45.098214285714285"/>
    <n v="1262.75"/>
    <n v="5.0999999999999996"/>
    <n v="1267.8499999999999"/>
    <n v="3.5455000000000001"/>
    <n v="44.770801250000005"/>
    <s v="Regular Air"/>
    <x v="5"/>
    <s v="Corporate"/>
    <x v="2"/>
    <x v="16"/>
    <s v="Medium Box"/>
    <d v="2011-02-02T00:00:00"/>
  </r>
  <r>
    <n v="32640"/>
    <x v="1067"/>
    <x v="10"/>
    <s v="High"/>
    <n v="12"/>
    <n v="13.509166666666667"/>
    <n v="162.11000000000001"/>
    <n v="6.47"/>
    <n v="168.58"/>
    <n v="3.5455000000000001"/>
    <n v="5.7476100500000005"/>
    <s v="Express Air"/>
    <x v="4"/>
    <s v="Small Business"/>
    <x v="2"/>
    <x v="5"/>
    <s v="Small Box"/>
    <d v="2012-09-17T00:00:00"/>
  </r>
  <r>
    <n v="1187"/>
    <x v="1197"/>
    <x v="6"/>
    <s v="Medium"/>
    <n v="14"/>
    <n v="15.922142857142857"/>
    <n v="222.91"/>
    <n v="4"/>
    <n v="226.91"/>
    <n v="5.3265000000000002"/>
    <n v="11.87330115"/>
    <s v="Regular Air"/>
    <x v="7"/>
    <s v="Corporate"/>
    <x v="1"/>
    <x v="4"/>
    <s v="Small Box"/>
    <d v="2012-11-20T00:00:00"/>
  </r>
  <r>
    <n v="15397"/>
    <x v="374"/>
    <x v="9"/>
    <s v="Critical"/>
    <n v="42"/>
    <n v="5.3173809523809528"/>
    <n v="223.33"/>
    <n v="4.32"/>
    <n v="227.65"/>
    <n v="5.3265000000000002"/>
    <n v="11.895672450000001"/>
    <s v="Express Air"/>
    <x v="1"/>
    <s v="Home Office"/>
    <x v="1"/>
    <x v="4"/>
    <s v="Small Pack"/>
    <d v="2010-02-08T00:00:00"/>
  </r>
  <r>
    <n v="36448"/>
    <x v="664"/>
    <x v="10"/>
    <s v="Medium"/>
    <n v="44"/>
    <n v="21.911136363636363"/>
    <n v="964.09"/>
    <n v="5.53"/>
    <n v="969.62"/>
    <n v="3.5455000000000001"/>
    <n v="34.181810950000006"/>
    <s v="Regular Air"/>
    <x v="1"/>
    <s v="Consumer"/>
    <x v="2"/>
    <x v="2"/>
    <s v="Small Pack"/>
    <d v="2010-09-11T00:00:00"/>
  </r>
  <r>
    <n v="36929"/>
    <x v="312"/>
    <x v="4"/>
    <s v="Low"/>
    <n v="45"/>
    <n v="80.850444444444449"/>
    <n v="3638.27"/>
    <n v="4.5"/>
    <n v="3642.77"/>
    <n v="3.5455000000000001"/>
    <n v="128.99486285"/>
    <s v="Regular Air"/>
    <x v="1"/>
    <s v="Small Business"/>
    <x v="2"/>
    <x v="16"/>
    <s v="Small Box"/>
    <d v="2012-05-25T00:00:00"/>
  </r>
  <r>
    <n v="3556"/>
    <x v="223"/>
    <x v="10"/>
    <s v="Not Specified"/>
    <n v="48"/>
    <n v="5.6118750000000004"/>
    <n v="269.37"/>
    <n v="5.01"/>
    <n v="274.38"/>
    <n v="3.5455000000000001"/>
    <n v="9.5505133499999992"/>
    <s v="Regular Air"/>
    <x v="9"/>
    <s v="Home Office"/>
    <x v="2"/>
    <x v="6"/>
    <s v="Small Box"/>
    <d v="2012-09-25T00:00:00"/>
  </r>
  <r>
    <n v="31239"/>
    <x v="389"/>
    <x v="8"/>
    <s v="Low"/>
    <n v="20"/>
    <n v="33.894999999999996"/>
    <n v="677.9"/>
    <n v="1.99"/>
    <n v="679.89"/>
    <n v="5.3265000000000002"/>
    <n v="36.108343500000004"/>
    <s v="Regular Air"/>
    <x v="1"/>
    <s v="Corporate"/>
    <x v="1"/>
    <x v="4"/>
    <s v="Small Pack"/>
    <d v="2010-09-02T00:00:00"/>
  </r>
  <r>
    <n v="930"/>
    <x v="1058"/>
    <x v="2"/>
    <s v="Critical"/>
    <n v="11"/>
    <n v="7.1990909090909092"/>
    <n v="79.19"/>
    <n v="2"/>
    <n v="81.19"/>
    <n v="3.5455000000000001"/>
    <n v="2.80768145"/>
    <s v="Regular Air"/>
    <x v="10"/>
    <s v="Small Business"/>
    <x v="2"/>
    <x v="5"/>
    <s v="Wrap Bag"/>
    <d v="2009-12-16T00:00:00"/>
  </r>
  <r>
    <n v="54276"/>
    <x v="374"/>
    <x v="9"/>
    <s v="Not Specified"/>
    <n v="21"/>
    <n v="36.028571428571432"/>
    <n v="756.6"/>
    <n v="4.92"/>
    <n v="761.52"/>
    <n v="3.5455000000000001"/>
    <n v="26.825253000000004"/>
    <s v="Regular Air"/>
    <x v="2"/>
    <s v="Small Business"/>
    <x v="2"/>
    <x v="5"/>
    <s v="Small Box"/>
    <d v="2010-02-07T00:00:00"/>
  </r>
  <r>
    <n v="45664"/>
    <x v="1366"/>
    <x v="5"/>
    <s v="Not Specified"/>
    <n v="24"/>
    <n v="19.709583333333331"/>
    <n v="473.03"/>
    <n v="10.49"/>
    <n v="483.52"/>
    <n v="4.7610000000000001"/>
    <n v="22.520958299999997"/>
    <s v="Regular Air"/>
    <x v="0"/>
    <s v="Home Office"/>
    <x v="0"/>
    <x v="0"/>
    <s v="Small Box"/>
    <d v="2012-06-10T00:00:00"/>
  </r>
  <r>
    <n v="5350"/>
    <x v="348"/>
    <x v="7"/>
    <s v="Low"/>
    <n v="50"/>
    <n v="140.3484"/>
    <n v="7017.42"/>
    <n v="19.989999999999998"/>
    <n v="7037.41"/>
    <n v="3.5455000000000001"/>
    <n v="248.80262610000003"/>
    <s v="Regular Air"/>
    <x v="6"/>
    <s v="Consumer"/>
    <x v="2"/>
    <x v="10"/>
    <s v="Small Box"/>
    <d v="2010-10-16T00:00:00"/>
  </r>
  <r>
    <n v="33888"/>
    <x v="1367"/>
    <x v="8"/>
    <s v="Not Specified"/>
    <n v="31"/>
    <n v="11.271935483870967"/>
    <n v="349.43"/>
    <n v="7.19"/>
    <n v="356.62"/>
    <n v="3.5455000000000001"/>
    <n v="12.38904065"/>
    <s v="Regular Air"/>
    <x v="2"/>
    <s v="Home Office"/>
    <x v="2"/>
    <x v="6"/>
    <s v="Small Box"/>
    <d v="2009-08-23T00:00:00"/>
  </r>
  <r>
    <n v="47712"/>
    <x v="1368"/>
    <x v="1"/>
    <s v="Low"/>
    <n v="50"/>
    <n v="5.4808000000000003"/>
    <n v="274.04000000000002"/>
    <n v="7.57"/>
    <n v="281.61"/>
    <n v="3.5455000000000001"/>
    <n v="9.7160882000000015"/>
    <s v="Express Air"/>
    <x v="4"/>
    <s v="Home Office"/>
    <x v="2"/>
    <x v="6"/>
    <s v="Small Box"/>
    <d v="2010-07-18T00:00:00"/>
  </r>
  <r>
    <n v="50373"/>
    <x v="197"/>
    <x v="1"/>
    <s v="Critical"/>
    <n v="9"/>
    <n v="161.67111111111112"/>
    <n v="1455.04"/>
    <n v="19.989999999999998"/>
    <n v="1475.03"/>
    <n v="3.5455000000000001"/>
    <n v="51.5884432"/>
    <s v="Regular Air"/>
    <x v="1"/>
    <s v="Small Business"/>
    <x v="2"/>
    <x v="10"/>
    <s v="Small Box"/>
    <d v="2009-07-03T00:00:00"/>
  </r>
  <r>
    <n v="36548"/>
    <x v="404"/>
    <x v="7"/>
    <s v="Low"/>
    <n v="8"/>
    <n v="5.6237500000000002"/>
    <n v="44.99"/>
    <n v="7.54"/>
    <n v="52.53"/>
    <n v="3.5455000000000001"/>
    <n v="1.59512045"/>
    <s v="Regular Air"/>
    <x v="5"/>
    <s v="Corporate"/>
    <x v="2"/>
    <x v="5"/>
    <s v="Small Box"/>
    <d v="2010-11-01T00:00:00"/>
  </r>
  <r>
    <n v="5189"/>
    <x v="572"/>
    <x v="6"/>
    <s v="Low"/>
    <n v="12"/>
    <n v="75.004999999999995"/>
    <n v="900.06"/>
    <n v="14.52"/>
    <n v="914.57999999999993"/>
    <n v="5.3265000000000002"/>
    <n v="47.941695899999992"/>
    <s v="Regular Air"/>
    <x v="3"/>
    <s v="Corporate"/>
    <x v="1"/>
    <x v="4"/>
    <s v="Small Box"/>
    <d v="2010-12-02T00:00:00"/>
  </r>
  <r>
    <n v="31715"/>
    <x v="746"/>
    <x v="3"/>
    <s v="Not Specified"/>
    <n v="11"/>
    <n v="6.2272727272727275"/>
    <n v="68.5"/>
    <n v="7.57"/>
    <n v="76.069999999999993"/>
    <n v="3.5455000000000001"/>
    <n v="2.4286675"/>
    <s v="Regular Air"/>
    <x v="0"/>
    <s v="Small Business"/>
    <x v="2"/>
    <x v="6"/>
    <s v="Small Box"/>
    <d v="2009-01-10T00:00:00"/>
  </r>
  <r>
    <n v="46565"/>
    <x v="407"/>
    <x v="5"/>
    <s v="Not Specified"/>
    <n v="8"/>
    <n v="70.938749999999999"/>
    <n v="567.51"/>
    <n v="35"/>
    <n v="602.51"/>
    <n v="3.5455000000000001"/>
    <n v="20.121067050000001"/>
    <s v="Regular Air"/>
    <x v="10"/>
    <s v="Home Office"/>
    <x v="2"/>
    <x v="10"/>
    <s v="Large Box"/>
    <d v="2011-06-24T00:00:00"/>
  </r>
  <r>
    <n v="29633"/>
    <x v="39"/>
    <x v="5"/>
    <s v="Critical"/>
    <n v="11"/>
    <n v="8.7281818181818185"/>
    <n v="96.01"/>
    <n v="6.5"/>
    <n v="102.51"/>
    <n v="3.5455000000000001"/>
    <n v="3.40403455"/>
    <s v="Regular Air"/>
    <x v="4"/>
    <s v="Consumer"/>
    <x v="2"/>
    <x v="10"/>
    <s v="Medium Box"/>
    <d v="2009-06-23T00:00:00"/>
  </r>
  <r>
    <n v="10117"/>
    <x v="722"/>
    <x v="6"/>
    <s v="Medium"/>
    <n v="6"/>
    <n v="10.728333333333333"/>
    <n v="64.37"/>
    <n v="5.6"/>
    <n v="69.97"/>
    <n v="3.5455000000000001"/>
    <n v="2.2822383500000001"/>
    <s v="Express Air"/>
    <x v="3"/>
    <s v="Consumer"/>
    <x v="2"/>
    <x v="6"/>
    <s v="Small Box"/>
    <d v="2010-11-17T00:00:00"/>
  </r>
  <r>
    <n v="263"/>
    <x v="512"/>
    <x v="4"/>
    <s v="High"/>
    <n v="25"/>
    <n v="5.4708000000000006"/>
    <n v="136.77000000000001"/>
    <n v="7.78"/>
    <n v="144.55000000000001"/>
    <n v="3.5455000000000001"/>
    <n v="4.8491803500000001"/>
    <s v="Regular Air"/>
    <x v="3"/>
    <s v="Corporate"/>
    <x v="2"/>
    <x v="6"/>
    <s v="Small Box"/>
    <d v="2009-05-17T00:00:00"/>
  </r>
  <r>
    <n v="11362"/>
    <x v="1226"/>
    <x v="10"/>
    <s v="Low"/>
    <n v="27"/>
    <n v="2.3340740740740742"/>
    <n v="63.02"/>
    <n v="5"/>
    <n v="68.02000000000001"/>
    <n v="3.5455000000000001"/>
    <n v="2.2343741000000001"/>
    <s v="Regular Air"/>
    <x v="7"/>
    <s v="Corporate"/>
    <x v="2"/>
    <x v="7"/>
    <s v="Wrap Bag"/>
    <d v="2012-09-12T00:00:00"/>
  </r>
  <r>
    <n v="5318"/>
    <x v="712"/>
    <x v="11"/>
    <s v="High"/>
    <n v="29"/>
    <n v="172.78418965517241"/>
    <n v="5010.7415000000001"/>
    <n v="4.2"/>
    <n v="5014.9414999999999"/>
    <n v="5.3265000000000002"/>
    <n v="266.89714599749999"/>
    <s v="Express Air"/>
    <x v="0"/>
    <s v="Consumer"/>
    <x v="1"/>
    <x v="1"/>
    <s v="Small Box"/>
    <d v="2010-04-04T00:00:00"/>
  </r>
  <r>
    <n v="39040"/>
    <x v="386"/>
    <x v="4"/>
    <s v="Critical"/>
    <n v="7"/>
    <n v="2.7657142857142856"/>
    <n v="19.36"/>
    <n v="0.7"/>
    <n v="20.059999999999999"/>
    <n v="3.5455000000000001"/>
    <n v="0.68640879999999993"/>
    <s v="Express Air"/>
    <x v="12"/>
    <s v="Corporate"/>
    <x v="2"/>
    <x v="14"/>
    <s v="Wrap Bag"/>
    <d v="2009-05-22T00:00:00"/>
  </r>
  <r>
    <n v="42982"/>
    <x v="1297"/>
    <x v="1"/>
    <s v="Low"/>
    <n v="42"/>
    <n v="37.799761904761901"/>
    <n v="1587.59"/>
    <n v="3.04"/>
    <n v="1590.6299999999999"/>
    <n v="4.7610000000000001"/>
    <n v="75.585159899999994"/>
    <s v="Regular Air"/>
    <x v="5"/>
    <s v="Consumer"/>
    <x v="0"/>
    <x v="0"/>
    <s v="Wrap Bag"/>
    <d v="2012-08-01T00:00:00"/>
  </r>
  <r>
    <n v="30308"/>
    <x v="761"/>
    <x v="0"/>
    <s v="Medium"/>
    <n v="15"/>
    <n v="2.0253333333333332"/>
    <n v="30.38"/>
    <n v="4.79"/>
    <n v="35.17"/>
    <n v="3.5455000000000001"/>
    <n v="1.0771229"/>
    <s v="Regular Air"/>
    <x v="1"/>
    <s v="Corporate"/>
    <x v="2"/>
    <x v="6"/>
    <s v="Small Box"/>
    <d v="2010-03-22T00:00:00"/>
  </r>
  <r>
    <n v="4193"/>
    <x v="1306"/>
    <x v="3"/>
    <s v="High"/>
    <n v="16"/>
    <n v="4.0181250000000004"/>
    <n v="64.290000000000006"/>
    <n v="0.99"/>
    <n v="65.28"/>
    <n v="3.5455000000000001"/>
    <n v="2.27940195"/>
    <s v="Regular Air"/>
    <x v="1"/>
    <s v="Home Office"/>
    <x v="2"/>
    <x v="13"/>
    <s v="Small Box"/>
    <d v="2009-01-08T00:00:00"/>
  </r>
  <r>
    <n v="55969"/>
    <x v="670"/>
    <x v="7"/>
    <s v="Medium"/>
    <n v="37"/>
    <n v="62.956756756756761"/>
    <n v="2329.4"/>
    <n v="6.88"/>
    <n v="2336.2800000000002"/>
    <n v="3.5455000000000001"/>
    <n v="82.588877000000011"/>
    <s v="Regular Air"/>
    <x v="1"/>
    <s v="Small Business"/>
    <x v="2"/>
    <x v="10"/>
    <s v="Small Box"/>
    <d v="2010-10-07T00:00:00"/>
  </r>
  <r>
    <n v="25603"/>
    <x v="304"/>
    <x v="0"/>
    <s v="Low"/>
    <n v="23"/>
    <n v="37.506086956521742"/>
    <n v="862.64"/>
    <n v="14.72"/>
    <n v="877.36"/>
    <n v="3.5455000000000001"/>
    <n v="30.584901200000001"/>
    <s v="Regular Air"/>
    <x v="5"/>
    <s v="Corporate"/>
    <x v="2"/>
    <x v="12"/>
    <s v="Small Box"/>
    <d v="2011-03-07T00:00:00"/>
  </r>
  <r>
    <n v="54949"/>
    <x v="1140"/>
    <x v="8"/>
    <s v="Low"/>
    <n v="7"/>
    <n v="27.431428571428572"/>
    <n v="192.02"/>
    <n v="53.03"/>
    <n v="245.05"/>
    <n v="3.5455000000000001"/>
    <n v="6.8080691"/>
    <s v="Delivery Truck"/>
    <x v="5"/>
    <s v="Corporate"/>
    <x v="2"/>
    <x v="10"/>
    <s v="Jumbo Drum"/>
    <d v="2009-08-17T00:00:00"/>
  </r>
  <r>
    <n v="41056"/>
    <x v="1123"/>
    <x v="0"/>
    <s v="Critical"/>
    <n v="4"/>
    <n v="34.384999999999998"/>
    <n v="137.54"/>
    <n v="7.53"/>
    <n v="145.07"/>
    <n v="5.3265000000000002"/>
    <n v="7.3260680999999996"/>
    <s v="Regular Air"/>
    <x v="3"/>
    <s v="Small Business"/>
    <x v="1"/>
    <x v="4"/>
    <s v="Small Box"/>
    <d v="2012-03-29T00:00:00"/>
  </r>
  <r>
    <n v="24643"/>
    <x v="824"/>
    <x v="11"/>
    <s v="Medium"/>
    <n v="30"/>
    <n v="78.938933333333338"/>
    <n v="2368.1680000000001"/>
    <n v="1.25"/>
    <n v="2369.4180000000001"/>
    <n v="5.3265000000000002"/>
    <n v="126.14046852000001"/>
    <s v="Regular Air"/>
    <x v="1"/>
    <s v="Corporate"/>
    <x v="1"/>
    <x v="1"/>
    <s v="Small Pack"/>
    <d v="2012-05-01T00:00:00"/>
  </r>
  <r>
    <n v="35141"/>
    <x v="1199"/>
    <x v="10"/>
    <s v="Medium"/>
    <n v="29"/>
    <n v="70.579655172413794"/>
    <n v="2046.81"/>
    <n v="19.989999999999998"/>
    <n v="2066.7999999999997"/>
    <n v="3.5455000000000001"/>
    <n v="72.569648549999997"/>
    <s v="Regular Air"/>
    <x v="7"/>
    <s v="Small Business"/>
    <x v="2"/>
    <x v="6"/>
    <s v="Small Box"/>
    <d v="2010-09-12T00:00:00"/>
  </r>
  <r>
    <n v="56901"/>
    <x v="246"/>
    <x v="10"/>
    <s v="Critical"/>
    <n v="36"/>
    <n v="2.7966666666666669"/>
    <n v="100.68"/>
    <n v="2.4"/>
    <n v="103.08000000000001"/>
    <n v="3.5455000000000001"/>
    <n v="3.5696094000000005"/>
    <s v="Regular Air"/>
    <x v="9"/>
    <s v="Corporate"/>
    <x v="2"/>
    <x v="2"/>
    <s v="Wrap Bag"/>
    <d v="2009-09-13T00:00:00"/>
  </r>
  <r>
    <n v="21766"/>
    <x v="86"/>
    <x v="5"/>
    <s v="High"/>
    <n v="32"/>
    <n v="16.72625"/>
    <n v="535.24"/>
    <n v="3.73"/>
    <n v="538.97"/>
    <n v="4.7610000000000001"/>
    <n v="25.482776400000002"/>
    <s v="Regular Air"/>
    <x v="9"/>
    <s v="Consumer"/>
    <x v="0"/>
    <x v="0"/>
    <s v="Small Pack"/>
    <d v="2009-06-03T00:00:00"/>
  </r>
  <r>
    <n v="53378"/>
    <x v="1210"/>
    <x v="1"/>
    <s v="Medium"/>
    <n v="38"/>
    <n v="32.467368421052633"/>
    <n v="1233.76"/>
    <n v="19.989999999999998"/>
    <n v="1253.75"/>
    <n v="4.7610000000000001"/>
    <n v="58.739313600000003"/>
    <s v="Regular Air"/>
    <x v="6"/>
    <s v="Corporate"/>
    <x v="0"/>
    <x v="0"/>
    <s v="Small Box"/>
    <d v="2012-07-14T00:00:00"/>
  </r>
  <r>
    <n v="33218"/>
    <x v="1079"/>
    <x v="3"/>
    <s v="Not Specified"/>
    <n v="29"/>
    <n v="16.556206896551725"/>
    <n v="480.13"/>
    <n v="7.74"/>
    <n v="487.87"/>
    <n v="4.7610000000000001"/>
    <n v="22.858989299999998"/>
    <s v="Regular Air"/>
    <x v="8"/>
    <s v="Small Business"/>
    <x v="0"/>
    <x v="0"/>
    <s v="Small Box"/>
    <d v="2010-01-07T00:00:00"/>
  </r>
  <r>
    <n v="50949"/>
    <x v="1360"/>
    <x v="9"/>
    <s v="Medium"/>
    <n v="32"/>
    <n v="2.2984374999999999"/>
    <n v="73.55"/>
    <n v="0.78"/>
    <n v="74.33"/>
    <n v="3.5455000000000001"/>
    <n v="2.60771525"/>
    <s v="Express Air"/>
    <x v="1"/>
    <s v="Corporate"/>
    <x v="2"/>
    <x v="14"/>
    <s v="Wrap Bag"/>
    <d v="2011-02-05T00:00:00"/>
  </r>
  <r>
    <n v="18179"/>
    <x v="167"/>
    <x v="8"/>
    <s v="Not Specified"/>
    <n v="50"/>
    <n v="61.516599999999997"/>
    <n v="3075.83"/>
    <n v="1.99"/>
    <n v="3077.8199999999997"/>
    <n v="5.3265000000000002"/>
    <n v="163.83408495"/>
    <s v="Regular Air"/>
    <x v="0"/>
    <s v="Corporate"/>
    <x v="1"/>
    <x v="4"/>
    <s v="Small Pack"/>
    <d v="2009-08-01T00:00:00"/>
  </r>
  <r>
    <n v="10851"/>
    <x v="679"/>
    <x v="11"/>
    <s v="High"/>
    <n v="50"/>
    <n v="12.164200000000001"/>
    <n v="608.21"/>
    <n v="4.59"/>
    <n v="612.80000000000007"/>
    <n v="3.5455000000000001"/>
    <n v="21.564085550000001"/>
    <s v="Regular Air"/>
    <x v="7"/>
    <s v="Consumer"/>
    <x v="2"/>
    <x v="7"/>
    <s v="Wrap Bag"/>
    <d v="2009-04-06T00:00:00"/>
  </r>
  <r>
    <n v="33218"/>
    <x v="1079"/>
    <x v="3"/>
    <s v="Not Specified"/>
    <n v="25"/>
    <n v="4.5519999999999996"/>
    <n v="113.8"/>
    <n v="5.42"/>
    <n v="119.22"/>
    <n v="3.5455000000000001"/>
    <n v="4.0347789999999994"/>
    <s v="Regular Air"/>
    <x v="8"/>
    <s v="Small Business"/>
    <x v="2"/>
    <x v="6"/>
    <s v="Small Box"/>
    <d v="2010-01-08T00:00:00"/>
  </r>
  <r>
    <n v="23301"/>
    <x v="1147"/>
    <x v="11"/>
    <s v="High"/>
    <n v="4"/>
    <n v="7.1150000000000002"/>
    <n v="28.46"/>
    <n v="3.85"/>
    <n v="32.31"/>
    <n v="5.3265000000000002"/>
    <n v="1.5159219000000002"/>
    <s v="Regular Air"/>
    <x v="3"/>
    <s v="Corporate"/>
    <x v="1"/>
    <x v="4"/>
    <s v="Small Pack"/>
    <d v="2011-04-20T00:00:00"/>
  </r>
  <r>
    <n v="2562"/>
    <x v="255"/>
    <x v="1"/>
    <s v="Critical"/>
    <n v="6"/>
    <n v="12.933333333333332"/>
    <n v="77.599999999999994"/>
    <n v="11.25"/>
    <n v="88.85"/>
    <n v="3.5455000000000001"/>
    <n v="2.7513079999999999"/>
    <s v="Regular Air"/>
    <x v="3"/>
    <s v="Consumer"/>
    <x v="2"/>
    <x v="5"/>
    <s v="Small Box"/>
    <d v="2012-08-02T00:00:00"/>
  </r>
  <r>
    <n v="39041"/>
    <x v="539"/>
    <x v="7"/>
    <s v="Critical"/>
    <n v="47"/>
    <n v="8.894255319148936"/>
    <n v="418.03"/>
    <n v="7.96"/>
    <n v="425.98999999999995"/>
    <n v="4.7610000000000001"/>
    <n v="19.902408300000001"/>
    <s v="Express Air"/>
    <x v="0"/>
    <s v="Corporate"/>
    <x v="0"/>
    <x v="0"/>
    <s v="Small Box"/>
    <d v="2011-10-26T00:00:00"/>
  </r>
  <r>
    <n v="38370"/>
    <x v="503"/>
    <x v="11"/>
    <s v="High"/>
    <n v="50"/>
    <n v="3.3826000000000001"/>
    <n v="169.13"/>
    <n v="1.1399999999999999"/>
    <n v="170.26999999999998"/>
    <n v="3.5455000000000001"/>
    <n v="5.9965041499999998"/>
    <s v="Regular Air"/>
    <x v="1"/>
    <s v="Corporate"/>
    <x v="2"/>
    <x v="5"/>
    <s v="Wrap Bag"/>
    <d v="2011-04-05T00:00:00"/>
  </r>
  <r>
    <n v="8480"/>
    <x v="780"/>
    <x v="3"/>
    <s v="High"/>
    <n v="11"/>
    <n v="6.9418181818181814"/>
    <n v="76.36"/>
    <n v="8.74"/>
    <n v="85.1"/>
    <n v="3.5455000000000001"/>
    <n v="2.7073437999999999"/>
    <s v="Regular Air"/>
    <x v="1"/>
    <s v="Corporate"/>
    <x v="2"/>
    <x v="5"/>
    <s v="Small Box"/>
    <d v="2011-01-31T00:00:00"/>
  </r>
  <r>
    <n v="2150"/>
    <x v="910"/>
    <x v="5"/>
    <s v="Medium"/>
    <n v="21"/>
    <n v="185.98809523809524"/>
    <n v="3905.75"/>
    <n v="29.21"/>
    <n v="3934.96"/>
    <n v="4.7610000000000001"/>
    <n v="185.95275750000002"/>
    <s v="Delivery Truck"/>
    <x v="4"/>
    <s v="Corporate"/>
    <x v="0"/>
    <x v="9"/>
    <s v="Jumbo Box"/>
    <d v="2009-06-04T00:00:00"/>
  </r>
  <r>
    <n v="21859"/>
    <x v="1107"/>
    <x v="6"/>
    <s v="High"/>
    <n v="42"/>
    <n v="9.5564285714285724"/>
    <n v="401.37"/>
    <n v="5.71"/>
    <n v="407.08"/>
    <n v="4.7610000000000001"/>
    <n v="19.109225700000003"/>
    <s v="Regular Air"/>
    <x v="1"/>
    <s v="Corporate"/>
    <x v="0"/>
    <x v="0"/>
    <s v="Small Box"/>
    <d v="2011-11-19T00:00:00"/>
  </r>
  <r>
    <n v="12261"/>
    <x v="69"/>
    <x v="7"/>
    <s v="Low"/>
    <n v="19"/>
    <n v="14.82842105263158"/>
    <n v="281.74"/>
    <n v="3.5"/>
    <n v="285.24"/>
    <n v="3.5455000000000001"/>
    <n v="9.9890916999999995"/>
    <s v="Regular Air"/>
    <x v="1"/>
    <s v="Corporate"/>
    <x v="2"/>
    <x v="16"/>
    <s v="Small Box"/>
    <d v="2010-10-28T00:00:00"/>
  </r>
  <r>
    <n v="40835"/>
    <x v="1220"/>
    <x v="6"/>
    <s v="High"/>
    <n v="26"/>
    <n v="15.138076923076921"/>
    <n v="393.59"/>
    <n v="8.4"/>
    <n v="401.98999999999995"/>
    <n v="3.5455000000000001"/>
    <n v="13.954733449999999"/>
    <s v="Regular Air"/>
    <x v="7"/>
    <s v="Small Business"/>
    <x v="2"/>
    <x v="6"/>
    <s v="Small Box"/>
    <d v="2009-11-26T00:00:00"/>
  </r>
  <r>
    <n v="49575"/>
    <x v="1346"/>
    <x v="2"/>
    <s v="High"/>
    <n v="12"/>
    <n v="42.286666666666669"/>
    <n v="507.44"/>
    <n v="2.99"/>
    <n v="510.43"/>
    <n v="3.5455000000000001"/>
    <n v="17.9912852"/>
    <s v="Regular Air"/>
    <x v="1"/>
    <s v="Corporate"/>
    <x v="2"/>
    <x v="6"/>
    <s v="Small Box"/>
    <d v="2010-12-17T00:00:00"/>
  </r>
  <r>
    <n v="25313"/>
    <x v="880"/>
    <x v="8"/>
    <s v="Critical"/>
    <n v="19"/>
    <n v="22.036842105263158"/>
    <n v="418.7"/>
    <n v="5.53"/>
    <n v="424.22999999999996"/>
    <n v="3.5455000000000001"/>
    <n v="14.845008499999999"/>
    <s v="Regular Air"/>
    <x v="1"/>
    <s v="Corporate"/>
    <x v="2"/>
    <x v="2"/>
    <s v="Small Pack"/>
    <d v="2012-08-23T00:00:00"/>
  </r>
  <r>
    <n v="57095"/>
    <x v="518"/>
    <x v="0"/>
    <s v="Medium"/>
    <n v="37"/>
    <n v="6.8900000000000006"/>
    <n v="254.93"/>
    <n v="5.48"/>
    <n v="260.41000000000003"/>
    <n v="3.5455000000000001"/>
    <n v="9.0385431500000006"/>
    <s v="Regular Air"/>
    <x v="6"/>
    <s v="Corporate"/>
    <x v="2"/>
    <x v="6"/>
    <s v="Small Box"/>
    <d v="2011-03-26T00:00:00"/>
  </r>
  <r>
    <n v="29986"/>
    <x v="213"/>
    <x v="1"/>
    <s v="Critical"/>
    <n v="40"/>
    <n v="36.934750000000001"/>
    <n v="1477.39"/>
    <n v="2.99"/>
    <n v="1480.38"/>
    <n v="3.5455000000000001"/>
    <n v="52.380862450000002"/>
    <s v="Regular Air"/>
    <x v="0"/>
    <s v="Corporate"/>
    <x v="2"/>
    <x v="6"/>
    <s v="Small Box"/>
    <d v="2011-07-03T00:00:00"/>
  </r>
  <r>
    <n v="48512"/>
    <x v="64"/>
    <x v="8"/>
    <s v="Not Specified"/>
    <n v="48"/>
    <n v="4.9747916666666665"/>
    <n v="238.79"/>
    <n v="4.72"/>
    <n v="243.51"/>
    <n v="3.5455000000000001"/>
    <n v="8.4662994500000011"/>
    <s v="Regular Air"/>
    <x v="0"/>
    <s v="Consumer"/>
    <x v="2"/>
    <x v="5"/>
    <s v="Small Box"/>
    <d v="2011-08-04T00:00:00"/>
  </r>
  <r>
    <n v="46468"/>
    <x v="236"/>
    <x v="3"/>
    <s v="Critical"/>
    <n v="41"/>
    <n v="39.470975609756096"/>
    <n v="1618.31"/>
    <n v="1.99"/>
    <n v="1620.3"/>
    <n v="5.3265000000000002"/>
    <n v="86.199282150000002"/>
    <s v="Express Air"/>
    <x v="1"/>
    <s v="Home Office"/>
    <x v="1"/>
    <x v="4"/>
    <s v="Small Pack"/>
    <d v="2011-01-13T00:00:00"/>
  </r>
  <r>
    <n v="51328"/>
    <x v="789"/>
    <x v="7"/>
    <s v="Low"/>
    <n v="38"/>
    <n v="18.149210526315787"/>
    <n v="689.67"/>
    <n v="8.99"/>
    <n v="698.66"/>
    <n v="4.7610000000000001"/>
    <n v="32.835188699999996"/>
    <s v="Regular Air"/>
    <x v="8"/>
    <s v="Consumer"/>
    <x v="0"/>
    <x v="0"/>
    <s v="Small Pack"/>
    <d v="2010-10-31T00:00:00"/>
  </r>
  <r>
    <n v="44997"/>
    <x v="1010"/>
    <x v="10"/>
    <s v="Low"/>
    <n v="46"/>
    <n v="1.9152173913043478"/>
    <n v="88.1"/>
    <n v="4.8600000000000003"/>
    <n v="92.96"/>
    <n v="4.7610000000000001"/>
    <n v="4.1944410000000003"/>
    <s v="Regular Air"/>
    <x v="10"/>
    <s v="Consumer"/>
    <x v="0"/>
    <x v="0"/>
    <s v="Small Box"/>
    <d v="2011-10-02T00:00:00"/>
  </r>
  <r>
    <n v="28512"/>
    <x v="1086"/>
    <x v="11"/>
    <s v="Medium"/>
    <n v="11"/>
    <n v="29.446363636363639"/>
    <n v="323.91000000000003"/>
    <n v="4"/>
    <n v="327.91"/>
    <n v="5.3265000000000002"/>
    <n v="17.253066150000002"/>
    <s v="Regular Air"/>
    <x v="6"/>
    <s v="Corporate"/>
    <x v="1"/>
    <x v="4"/>
    <s v="Small Box"/>
    <d v="2010-04-28T00:00:00"/>
  </r>
  <r>
    <n v="57153"/>
    <x v="370"/>
    <x v="4"/>
    <s v="Critical"/>
    <n v="45"/>
    <n v="15.513333333333334"/>
    <n v="698.1"/>
    <n v="1.39"/>
    <n v="699.49"/>
    <n v="3.5455000000000001"/>
    <n v="24.7511355"/>
    <s v="Regular Air"/>
    <x v="1"/>
    <s v="Corporate"/>
    <x v="2"/>
    <x v="12"/>
    <s v="Small Box"/>
    <d v="2009-05-27T00:00:00"/>
  </r>
  <r>
    <n v="55651"/>
    <x v="495"/>
    <x v="0"/>
    <s v="Medium"/>
    <n v="2"/>
    <n v="39.965000000000003"/>
    <n v="79.930000000000007"/>
    <n v="19.989999999999998"/>
    <n v="99.92"/>
    <n v="3.5455000000000001"/>
    <n v="2.8339181500000001"/>
    <s v="Regular Air"/>
    <x v="8"/>
    <s v="Corporate"/>
    <x v="2"/>
    <x v="10"/>
    <s v="Small Box"/>
    <d v="2012-03-08T00:00:00"/>
  </r>
  <r>
    <n v="53223"/>
    <x v="1113"/>
    <x v="1"/>
    <s v="Low"/>
    <n v="2"/>
    <n v="6.6449999999999996"/>
    <n v="13.29"/>
    <n v="5.41"/>
    <n v="18.7"/>
    <n v="3.5455000000000001"/>
    <n v="0.47119695"/>
    <s v="Regular Air"/>
    <x v="4"/>
    <s v="Corporate"/>
    <x v="2"/>
    <x v="6"/>
    <s v="Small Box"/>
    <d v="2012-07-21T00:00:00"/>
  </r>
  <r>
    <n v="12066"/>
    <x v="12"/>
    <x v="9"/>
    <s v="Medium"/>
    <n v="27"/>
    <n v="164.52033333333333"/>
    <n v="4442.049"/>
    <n v="8.08"/>
    <n v="4450.1289999999999"/>
    <n v="5.3265000000000002"/>
    <n v="236.60573998500001"/>
    <s v="Regular Air"/>
    <x v="3"/>
    <s v="Small Business"/>
    <x v="1"/>
    <x v="1"/>
    <s v="Small Box"/>
    <d v="2011-02-07T00:00:00"/>
  </r>
  <r>
    <n v="1411"/>
    <x v="614"/>
    <x v="2"/>
    <s v="High"/>
    <n v="47"/>
    <n v="142.9347340425532"/>
    <n v="6717.9324999999999"/>
    <n v="4.99"/>
    <n v="6722.9224999999997"/>
    <n v="5.3265000000000002"/>
    <n v="357.83067461249999"/>
    <s v="Regular Air"/>
    <x v="3"/>
    <s v="Small Business"/>
    <x v="1"/>
    <x v="1"/>
    <s v="Small Box"/>
    <d v="2009-12-22T00:00:00"/>
  </r>
  <r>
    <n v="18432"/>
    <x v="914"/>
    <x v="0"/>
    <s v="High"/>
    <n v="12"/>
    <n v="6.3683333333333332"/>
    <n v="76.42"/>
    <n v="0.83"/>
    <n v="77.25"/>
    <n v="3.5455000000000001"/>
    <n v="2.7094711"/>
    <s v="Express Air"/>
    <x v="9"/>
    <s v="Corporate"/>
    <x v="2"/>
    <x v="2"/>
    <s v="Wrap Bag"/>
    <d v="2011-03-14T00:00:00"/>
  </r>
  <r>
    <n v="50981"/>
    <x v="216"/>
    <x v="8"/>
    <s v="Critical"/>
    <n v="42"/>
    <n v="135.20363095238093"/>
    <n v="5678.5524999999998"/>
    <n v="8.99"/>
    <n v="5687.5424999999996"/>
    <n v="5.3265000000000002"/>
    <n v="302.46809891250001"/>
    <s v="Regular Air"/>
    <x v="1"/>
    <s v="Corporate"/>
    <x v="1"/>
    <x v="1"/>
    <s v="Small Box"/>
    <d v="2009-08-04T00:00:00"/>
  </r>
  <r>
    <n v="8416"/>
    <x v="436"/>
    <x v="8"/>
    <s v="Low"/>
    <n v="2"/>
    <n v="11.035"/>
    <n v="22.07"/>
    <n v="10.39"/>
    <n v="32.46"/>
    <n v="3.5455000000000001"/>
    <n v="0.78249184999999999"/>
    <s v="Regular Air"/>
    <x v="6"/>
    <s v="Small Business"/>
    <x v="2"/>
    <x v="5"/>
    <s v="Small Box"/>
    <d v="2010-08-10T00:00:00"/>
  </r>
  <r>
    <n v="39780"/>
    <x v="285"/>
    <x v="5"/>
    <s v="Low"/>
    <n v="48"/>
    <n v="46.006458333333335"/>
    <n v="2208.31"/>
    <n v="4.8"/>
    <n v="2213.11"/>
    <n v="4.7610000000000001"/>
    <n v="105.1376391"/>
    <s v="Regular Air"/>
    <x v="9"/>
    <s v="Consumer"/>
    <x v="0"/>
    <x v="0"/>
    <s v="Wrap Bag"/>
    <d v="2009-06-09T00:00:00"/>
  </r>
  <r>
    <n v="49889"/>
    <x v="422"/>
    <x v="2"/>
    <s v="Critical"/>
    <n v="47"/>
    <n v="11.350425531914894"/>
    <n v="533.47"/>
    <n v="7.19"/>
    <n v="540.66000000000008"/>
    <n v="3.5455000000000001"/>
    <n v="18.914178849999999"/>
    <s v="Regular Air"/>
    <x v="1"/>
    <s v="Home Office"/>
    <x v="2"/>
    <x v="6"/>
    <s v="Small Box"/>
    <d v="2012-12-14T00:00:00"/>
  </r>
  <r>
    <n v="47520"/>
    <x v="152"/>
    <x v="7"/>
    <s v="Not Specified"/>
    <n v="13"/>
    <n v="303.06846153846152"/>
    <n v="3939.89"/>
    <n v="48.8"/>
    <n v="3988.69"/>
    <n v="4.7610000000000001"/>
    <n v="187.5781629"/>
    <s v="Delivery Truck"/>
    <x v="9"/>
    <s v="Consumer"/>
    <x v="0"/>
    <x v="3"/>
    <s v="Jumbo Drum"/>
    <d v="2009-10-09T00:00:00"/>
  </r>
  <r>
    <n v="32229"/>
    <x v="276"/>
    <x v="8"/>
    <s v="High"/>
    <n v="15"/>
    <n v="1.9119999999999999"/>
    <n v="28.68"/>
    <n v="0.7"/>
    <n v="29.38"/>
    <n v="3.5455000000000001"/>
    <n v="1.0168493999999999"/>
    <s v="Regular Air"/>
    <x v="2"/>
    <s v="Corporate"/>
    <x v="2"/>
    <x v="2"/>
    <s v="Wrap Bag"/>
    <d v="2010-08-31T00:00:00"/>
  </r>
  <r>
    <n v="49986"/>
    <x v="1030"/>
    <x v="7"/>
    <s v="Critical"/>
    <n v="39"/>
    <n v="2.8297435897435896"/>
    <n v="110.36"/>
    <n v="0.93"/>
    <n v="111.29"/>
    <n v="3.5455000000000001"/>
    <n v="3.9128138000000003"/>
    <s v="Regular Air"/>
    <x v="1"/>
    <s v="Consumer"/>
    <x v="2"/>
    <x v="2"/>
    <s v="Wrap Bag"/>
    <d v="2010-10-16T00:00:00"/>
  </r>
  <r>
    <n v="9925"/>
    <x v="662"/>
    <x v="3"/>
    <s v="Critical"/>
    <n v="43"/>
    <n v="40.736744186046515"/>
    <n v="1751.68"/>
    <n v="2.99"/>
    <n v="1754.67"/>
    <n v="3.5455000000000001"/>
    <n v="62.105814400000007"/>
    <s v="Express Air"/>
    <x v="9"/>
    <s v="Corporate"/>
    <x v="2"/>
    <x v="6"/>
    <s v="Small Box"/>
    <d v="2012-02-02T00:00:00"/>
  </r>
  <r>
    <n v="15782"/>
    <x v="77"/>
    <x v="0"/>
    <s v="High"/>
    <n v="35"/>
    <n v="66.846857142857132"/>
    <n v="2339.64"/>
    <n v="69"/>
    <n v="2408.64"/>
    <n v="4.7610000000000001"/>
    <n v="111.39026039999999"/>
    <s v="Regular Air"/>
    <x v="5"/>
    <s v="Small Business"/>
    <x v="0"/>
    <x v="9"/>
    <s v="Large Box"/>
    <d v="2012-04-01T00:00:00"/>
  </r>
  <r>
    <n v="32710"/>
    <x v="101"/>
    <x v="6"/>
    <s v="High"/>
    <n v="43"/>
    <n v="12.565813953488373"/>
    <n v="540.33000000000004"/>
    <n v="6.27"/>
    <n v="546.6"/>
    <n v="3.5455000000000001"/>
    <n v="19.157400150000001"/>
    <s v="Regular Air"/>
    <x v="8"/>
    <s v="Corporate"/>
    <x v="2"/>
    <x v="10"/>
    <s v="Medium Box"/>
    <d v="2009-11-17T00:00:00"/>
  </r>
  <r>
    <n v="52193"/>
    <x v="450"/>
    <x v="0"/>
    <s v="Not Specified"/>
    <n v="1"/>
    <n v="17.89"/>
    <n v="17.89"/>
    <n v="0.5"/>
    <n v="18.39"/>
    <n v="3.5455000000000001"/>
    <n v="0.63428994999999999"/>
    <s v="Express Air"/>
    <x v="2"/>
    <s v="Corporate"/>
    <x v="2"/>
    <x v="13"/>
    <s v="Small Box"/>
    <d v="2010-03-07T00:00:00"/>
  </r>
  <r>
    <n v="49283"/>
    <x v="714"/>
    <x v="2"/>
    <s v="High"/>
    <n v="25"/>
    <n v="13.388399999999999"/>
    <n v="334.71"/>
    <n v="6.47"/>
    <n v="341.18"/>
    <n v="3.5455000000000001"/>
    <n v="11.867143049999999"/>
    <s v="Regular Air"/>
    <x v="8"/>
    <s v="Home Office"/>
    <x v="2"/>
    <x v="5"/>
    <s v="Small Box"/>
    <d v="2009-12-12T00:00:00"/>
  </r>
  <r>
    <n v="49123"/>
    <x v="969"/>
    <x v="9"/>
    <s v="High"/>
    <n v="31"/>
    <n v="9.863225806451613"/>
    <n v="305.76"/>
    <n v="5.75"/>
    <n v="311.51"/>
    <n v="3.5455000000000001"/>
    <n v="10.8407208"/>
    <s v="Regular Air"/>
    <x v="8"/>
    <s v="Corporate"/>
    <x v="2"/>
    <x v="6"/>
    <s v="Small Box"/>
    <d v="2009-02-26T00:00:00"/>
  </r>
  <r>
    <n v="22562"/>
    <x v="453"/>
    <x v="0"/>
    <s v="Medium"/>
    <n v="46"/>
    <n v="202.26521739130436"/>
    <n v="9304.2000000000007"/>
    <n v="14.7"/>
    <n v="9318.9000000000015"/>
    <n v="5.3265000000000002"/>
    <n v="495.58821300000005"/>
    <s v="Delivery Truck"/>
    <x v="4"/>
    <s v="Home Office"/>
    <x v="1"/>
    <x v="11"/>
    <s v="Jumbo Drum"/>
    <d v="2009-03-29T00:00:00"/>
  </r>
  <r>
    <n v="45734"/>
    <x v="788"/>
    <x v="1"/>
    <s v="Critical"/>
    <n v="47"/>
    <n v="11.862127659574467"/>
    <n v="557.52"/>
    <n v="7.95"/>
    <n v="565.47"/>
    <n v="3.5455000000000001"/>
    <n v="19.766871599999998"/>
    <s v="Express Air"/>
    <x v="6"/>
    <s v="Consumer"/>
    <x v="2"/>
    <x v="2"/>
    <s v="Small Pack"/>
    <d v="2012-07-19T00:00:00"/>
  </r>
  <r>
    <n v="4774"/>
    <x v="970"/>
    <x v="11"/>
    <s v="Medium"/>
    <n v="4"/>
    <n v="31.717500000000001"/>
    <n v="126.87"/>
    <n v="5.5"/>
    <n v="132.37"/>
    <n v="5.3265000000000002"/>
    <n v="6.7577305499999998"/>
    <s v="Regular Air"/>
    <x v="8"/>
    <s v="Corporate"/>
    <x v="1"/>
    <x v="4"/>
    <s v="Small Box"/>
    <d v="2010-04-20T00:00:00"/>
  </r>
  <r>
    <n v="14021"/>
    <x v="366"/>
    <x v="0"/>
    <s v="High"/>
    <n v="12"/>
    <n v="2.2541666666666669"/>
    <n v="27.05"/>
    <n v="0.83"/>
    <n v="27.88"/>
    <n v="3.5455000000000001"/>
    <n v="0.95905775000000004"/>
    <s v="Express Air"/>
    <x v="9"/>
    <s v="Corporate"/>
    <x v="2"/>
    <x v="2"/>
    <s v="Wrap Bag"/>
    <d v="2011-03-08T00:00:00"/>
  </r>
  <r>
    <n v="8677"/>
    <x v="341"/>
    <x v="7"/>
    <s v="High"/>
    <n v="38"/>
    <n v="42.388421052631578"/>
    <n v="1610.76"/>
    <n v="16.36"/>
    <n v="1627.12"/>
    <n v="3.5455000000000001"/>
    <n v="57.109495800000005"/>
    <s v="Regular Air"/>
    <x v="4"/>
    <s v="Corporate"/>
    <x v="2"/>
    <x v="10"/>
    <s v="Small Box"/>
    <d v="2012-10-09T00:00:00"/>
  </r>
  <r>
    <n v="32199"/>
    <x v="93"/>
    <x v="1"/>
    <s v="High"/>
    <n v="1"/>
    <n v="3672.89"/>
    <n v="3672.89"/>
    <n v="24.49"/>
    <n v="3697.3799999999997"/>
    <n v="5.3265000000000002"/>
    <n v="195.63648584999999"/>
    <s v="Regular Air"/>
    <x v="7"/>
    <s v="Corporate"/>
    <x v="1"/>
    <x v="8"/>
    <s v="Large Box"/>
    <d v="2009-07-16T00:00:00"/>
  </r>
  <r>
    <n v="3588"/>
    <x v="45"/>
    <x v="0"/>
    <s v="Not Specified"/>
    <n v="14"/>
    <n v="29.305"/>
    <n v="410.27"/>
    <n v="3.92"/>
    <n v="414.19"/>
    <n v="4.7610000000000001"/>
    <n v="19.532954700000001"/>
    <s v="Regular Air"/>
    <x v="10"/>
    <s v="Home Office"/>
    <x v="0"/>
    <x v="0"/>
    <s v="Small Pack"/>
    <d v="2011-03-20T00:00:00"/>
  </r>
  <r>
    <n v="29318"/>
    <x v="937"/>
    <x v="5"/>
    <s v="Not Specified"/>
    <n v="21"/>
    <n v="140.67333333333332"/>
    <n v="2954.14"/>
    <n v="35"/>
    <n v="2989.14"/>
    <n v="3.5455000000000001"/>
    <n v="104.73903369999999"/>
    <s v="Express Air"/>
    <x v="1"/>
    <s v="Corporate"/>
    <x v="2"/>
    <x v="10"/>
    <s v="Large Box"/>
    <d v="2011-07-01T00:00:00"/>
  </r>
  <r>
    <n v="27589"/>
    <x v="464"/>
    <x v="10"/>
    <s v="Medium"/>
    <n v="36"/>
    <n v="1.7897222222222224"/>
    <n v="64.430000000000007"/>
    <n v="1.49"/>
    <n v="65.92"/>
    <n v="4.7610000000000001"/>
    <n v="3.0675123000000002"/>
    <s v="Regular Air"/>
    <x v="1"/>
    <s v="Corporate"/>
    <x v="0"/>
    <x v="9"/>
    <s v="Jumbo Box"/>
    <d v="2011-09-16T00:00:00"/>
  </r>
  <r>
    <n v="38853"/>
    <x v="619"/>
    <x v="0"/>
    <s v="Low"/>
    <n v="13"/>
    <n v="56.001923076923077"/>
    <n v="728.02499999999998"/>
    <n v="2.5"/>
    <n v="730.52499999999998"/>
    <n v="5.3265000000000002"/>
    <n v="38.778251625000003"/>
    <s v="Regular Air"/>
    <x v="1"/>
    <s v="Home Office"/>
    <x v="1"/>
    <x v="1"/>
    <s v="Small Box"/>
    <d v="2012-03-27T00:00:00"/>
  </r>
  <r>
    <n v="24067"/>
    <x v="330"/>
    <x v="8"/>
    <s v="High"/>
    <n v="30"/>
    <n v="4.2750000000000004"/>
    <n v="128.25"/>
    <n v="5.26"/>
    <n v="133.51"/>
    <n v="3.5455000000000001"/>
    <n v="4.5471037499999998"/>
    <s v="Express Air"/>
    <x v="9"/>
    <s v="Corporate"/>
    <x v="2"/>
    <x v="6"/>
    <s v="Small Box"/>
    <d v="2012-08-24T00:00:00"/>
  </r>
  <r>
    <n v="30885"/>
    <x v="821"/>
    <x v="5"/>
    <s v="High"/>
    <n v="24"/>
    <n v="9.76"/>
    <n v="234.24"/>
    <n v="9.4499999999999993"/>
    <n v="243.69"/>
    <n v="3.5455000000000001"/>
    <n v="8.3049792"/>
    <s v="Regular Air"/>
    <x v="3"/>
    <s v="Corporate"/>
    <x v="2"/>
    <x v="10"/>
    <s v="Small Box"/>
    <d v="2010-06-22T00:00:00"/>
  </r>
  <r>
    <n v="12263"/>
    <x v="929"/>
    <x v="1"/>
    <s v="High"/>
    <n v="12"/>
    <n v="42.970833333333331"/>
    <n v="515.65"/>
    <n v="3.99"/>
    <n v="519.64"/>
    <n v="3.5455000000000001"/>
    <n v="18.282370749999998"/>
    <s v="Regular Air"/>
    <x v="1"/>
    <s v="Corporate"/>
    <x v="2"/>
    <x v="16"/>
    <s v="Small Box"/>
    <d v="2011-07-06T00:00:00"/>
  </r>
  <r>
    <n v="2209"/>
    <x v="40"/>
    <x v="1"/>
    <s v="High"/>
    <n v="13"/>
    <n v="97.345923076923086"/>
    <n v="1265.4970000000001"/>
    <n v="3"/>
    <n v="1268.4970000000001"/>
    <n v="5.3265000000000002"/>
    <n v="67.406697704999999"/>
    <s v="Regular Air"/>
    <x v="1"/>
    <s v="Consumer"/>
    <x v="1"/>
    <x v="1"/>
    <s v="Small Box"/>
    <d v="2012-07-10T00:00:00"/>
  </r>
  <r>
    <n v="10470"/>
    <x v="248"/>
    <x v="4"/>
    <s v="Low"/>
    <n v="40"/>
    <n v="43.935749999999999"/>
    <n v="1757.43"/>
    <n v="3.5"/>
    <n v="1760.93"/>
    <n v="3.5455000000000001"/>
    <n v="62.309680649999997"/>
    <s v="Express Air"/>
    <x v="1"/>
    <s v="Corporate"/>
    <x v="2"/>
    <x v="16"/>
    <s v="Small Box"/>
    <d v="2012-05-06T00:00:00"/>
  </r>
  <r>
    <n v="21542"/>
    <x v="526"/>
    <x v="4"/>
    <s v="High"/>
    <n v="43"/>
    <n v="271.51088372093022"/>
    <n v="11674.968000000001"/>
    <n v="84.84"/>
    <n v="11759.808000000001"/>
    <n v="4.7610000000000001"/>
    <n v="555.84522648000006"/>
    <s v="Delivery Truck"/>
    <x v="7"/>
    <s v="Corporate"/>
    <x v="0"/>
    <x v="9"/>
    <s v="Jumbo Box"/>
    <d v="2011-05-22T00:00:00"/>
  </r>
  <r>
    <n v="2754"/>
    <x v="1217"/>
    <x v="11"/>
    <s v="High"/>
    <n v="11"/>
    <n v="45.387272727272723"/>
    <n v="499.26"/>
    <n v="5.86"/>
    <n v="505.12"/>
    <n v="3.5455000000000001"/>
    <n v="17.701263300000001"/>
    <s v="Express Air"/>
    <x v="1"/>
    <s v="Home Office"/>
    <x v="2"/>
    <x v="5"/>
    <s v="Small Box"/>
    <d v="2009-04-04T00:00:00"/>
  </r>
  <r>
    <n v="53508"/>
    <x v="586"/>
    <x v="6"/>
    <s v="High"/>
    <n v="4"/>
    <n v="15.62"/>
    <n v="62.48"/>
    <n v="1.97"/>
    <n v="64.45"/>
    <n v="3.5455000000000001"/>
    <n v="2.2152284"/>
    <s v="Regular Air"/>
    <x v="8"/>
    <s v="Consumer"/>
    <x v="2"/>
    <x v="5"/>
    <s v="Wrap Bag"/>
    <d v="2009-11-10T00:00:00"/>
  </r>
  <r>
    <n v="13472"/>
    <x v="539"/>
    <x v="7"/>
    <s v="Critical"/>
    <n v="26"/>
    <n v="4.0780769230769227"/>
    <n v="106.03"/>
    <n v="0.5"/>
    <n v="106.53"/>
    <n v="3.5455000000000001"/>
    <n v="3.75929365"/>
    <s v="Regular Air"/>
    <x v="9"/>
    <s v="Home Office"/>
    <x v="2"/>
    <x v="13"/>
    <s v="Small Box"/>
    <d v="2011-10-27T00:00:00"/>
  </r>
  <r>
    <n v="59712"/>
    <x v="1027"/>
    <x v="5"/>
    <s v="Critical"/>
    <n v="25"/>
    <n v="2.7031999999999998"/>
    <n v="67.58"/>
    <n v="0.8"/>
    <n v="68.38"/>
    <n v="3.5455000000000001"/>
    <n v="2.3960489000000003"/>
    <s v="Express Air"/>
    <x v="0"/>
    <s v="Small Business"/>
    <x v="2"/>
    <x v="14"/>
    <s v="Wrap Bag"/>
    <d v="2010-06-17T00:00:00"/>
  </r>
  <r>
    <n v="41826"/>
    <x v="7"/>
    <x v="7"/>
    <s v="Medium"/>
    <n v="2"/>
    <n v="285.49"/>
    <n v="570.98"/>
    <n v="54.31"/>
    <n v="625.29"/>
    <n v="4.7610000000000001"/>
    <n v="27.184357800000001"/>
    <s v="Delivery Truck"/>
    <x v="4"/>
    <s v="Consumer"/>
    <x v="0"/>
    <x v="3"/>
    <s v="Jumbo Drum"/>
    <d v="2010-10-18T00:00:00"/>
  </r>
  <r>
    <n v="41987"/>
    <x v="1369"/>
    <x v="7"/>
    <s v="Not Specified"/>
    <n v="25"/>
    <n v="259.24191999999999"/>
    <n v="6481.0479999999998"/>
    <n v="29.2"/>
    <n v="6510.2479999999996"/>
    <n v="4.7610000000000001"/>
    <n v="308.56269528000001"/>
    <s v="Delivery Truck"/>
    <x v="5"/>
    <s v="Corporate"/>
    <x v="0"/>
    <x v="9"/>
    <s v="Jumbo Box"/>
    <d v="2011-10-22T00:00:00"/>
  </r>
  <r>
    <n v="9925"/>
    <x v="662"/>
    <x v="3"/>
    <s v="Critical"/>
    <n v="17"/>
    <n v="5.0864705882352936"/>
    <n v="86.47"/>
    <n v="2.99"/>
    <n v="89.46"/>
    <n v="3.5455000000000001"/>
    <n v="3.0657938499999999"/>
    <s v="Regular Air"/>
    <x v="9"/>
    <s v="Corporate"/>
    <x v="2"/>
    <x v="6"/>
    <s v="Small Box"/>
    <d v="2012-02-01T00:00:00"/>
  </r>
  <r>
    <n v="8035"/>
    <x v="1175"/>
    <x v="0"/>
    <s v="Medium"/>
    <n v="7"/>
    <n v="14.911428571428571"/>
    <n v="104.38"/>
    <n v="6.75"/>
    <n v="111.13"/>
    <n v="3.5455000000000001"/>
    <n v="3.7007929000000002"/>
    <s v="Regular Air"/>
    <x v="1"/>
    <s v="Corporate"/>
    <x v="2"/>
    <x v="16"/>
    <s v="Medium Box"/>
    <d v="2012-03-03T00:00:00"/>
  </r>
  <r>
    <n v="32676"/>
    <x v="1287"/>
    <x v="9"/>
    <s v="Critical"/>
    <n v="37"/>
    <n v="45.876756756756755"/>
    <n v="1697.44"/>
    <n v="1.99"/>
    <n v="1699.43"/>
    <n v="5.3265000000000002"/>
    <n v="90.414141600000008"/>
    <s v="Regular Air"/>
    <x v="7"/>
    <s v="Corporate"/>
    <x v="1"/>
    <x v="4"/>
    <s v="Small Pack"/>
    <d v="2009-02-04T00:00:00"/>
  </r>
  <r>
    <n v="9504"/>
    <x v="819"/>
    <x v="6"/>
    <s v="Medium"/>
    <n v="17"/>
    <n v="114.988"/>
    <n v="1954.796"/>
    <n v="4.2"/>
    <n v="1958.9960000000001"/>
    <n v="5.3265000000000002"/>
    <n v="104.12220894000001"/>
    <s v="Regular Air"/>
    <x v="5"/>
    <s v="Small Business"/>
    <x v="1"/>
    <x v="1"/>
    <s v="Small Box"/>
    <d v="2012-11-27T00:00:00"/>
  </r>
  <r>
    <n v="323"/>
    <x v="1105"/>
    <x v="0"/>
    <s v="Critical"/>
    <n v="20"/>
    <n v="5.4045000000000005"/>
    <n v="108.09"/>
    <n v="1.39"/>
    <n v="109.48"/>
    <n v="3.5455000000000001"/>
    <n v="3.8323309500000007"/>
    <s v="Regular Air"/>
    <x v="3"/>
    <s v="Small Business"/>
    <x v="2"/>
    <x v="12"/>
    <s v="Small Box"/>
    <d v="2009-03-27T00:00:00"/>
  </r>
  <r>
    <n v="54307"/>
    <x v="615"/>
    <x v="3"/>
    <s v="High"/>
    <n v="15"/>
    <n v="16.234666666666666"/>
    <n v="243.52"/>
    <n v="13.56"/>
    <n v="257.08"/>
    <n v="4.7610000000000001"/>
    <n v="11.593987200000001"/>
    <s v="Regular Air"/>
    <x v="5"/>
    <s v="Corporate"/>
    <x v="0"/>
    <x v="0"/>
    <s v="Large Box"/>
    <d v="2012-01-09T00:00:00"/>
  </r>
  <r>
    <n v="35555"/>
    <x v="291"/>
    <x v="0"/>
    <s v="Medium"/>
    <n v="50"/>
    <n v="225.328"/>
    <n v="11266.4"/>
    <n v="43.32"/>
    <n v="11309.72"/>
    <n v="4.7610000000000001"/>
    <n v="536.39330399999994"/>
    <s v="Delivery Truck"/>
    <x v="1"/>
    <s v="Corporate"/>
    <x v="0"/>
    <x v="3"/>
    <s v="Jumbo Drum"/>
    <d v="2011-03-05T00:00:00"/>
  </r>
  <r>
    <n v="25056"/>
    <x v="1310"/>
    <x v="10"/>
    <s v="Not Specified"/>
    <n v="41"/>
    <n v="7.1980487804878051"/>
    <n v="295.12"/>
    <n v="8.19"/>
    <n v="303.31"/>
    <n v="3.5455000000000001"/>
    <n v="10.463479600000001"/>
    <s v="Regular Air"/>
    <x v="1"/>
    <s v="Corporate"/>
    <x v="2"/>
    <x v="5"/>
    <s v="Small Box"/>
    <d v="2010-09-23T00:00:00"/>
  </r>
  <r>
    <n v="55367"/>
    <x v="553"/>
    <x v="3"/>
    <s v="Critical"/>
    <n v="31"/>
    <n v="68.938709677419354"/>
    <n v="2137.1"/>
    <n v="46.74"/>
    <n v="2183.8399999999997"/>
    <n v="4.7610000000000001"/>
    <n v="101.74733099999999"/>
    <s v="Delivery Truck"/>
    <x v="9"/>
    <s v="Consumer"/>
    <x v="0"/>
    <x v="15"/>
    <s v="Jumbo Box"/>
    <d v="2009-01-11T00:00:00"/>
  </r>
  <r>
    <n v="20102"/>
    <x v="1114"/>
    <x v="5"/>
    <s v="High"/>
    <n v="15"/>
    <n v="22.220000000000002"/>
    <n v="333.3"/>
    <n v="1.99"/>
    <n v="335.29"/>
    <n v="5.3265000000000002"/>
    <n v="17.753224500000002"/>
    <s v="Regular Air"/>
    <x v="8"/>
    <s v="Small Business"/>
    <x v="1"/>
    <x v="4"/>
    <s v="Small Pack"/>
    <d v="2011-06-06T00:00:00"/>
  </r>
  <r>
    <n v="51463"/>
    <x v="925"/>
    <x v="2"/>
    <s v="Low"/>
    <n v="7"/>
    <n v="57.905642857142858"/>
    <n v="405.33949999999999"/>
    <n v="3.9"/>
    <n v="409.23949999999996"/>
    <n v="5.3265000000000002"/>
    <n v="21.590408467500001"/>
    <s v="Express Air"/>
    <x v="4"/>
    <s v="Corporate"/>
    <x v="1"/>
    <x v="1"/>
    <s v="Small Box"/>
    <d v="2011-12-17T00:00:00"/>
  </r>
  <r>
    <n v="38240"/>
    <x v="1008"/>
    <x v="2"/>
    <s v="High"/>
    <n v="42"/>
    <n v="39.311190476190475"/>
    <n v="1651.07"/>
    <n v="6.5"/>
    <n v="1657.57"/>
    <n v="5.3265000000000002"/>
    <n v="87.944243549999996"/>
    <s v="Regular Air"/>
    <x v="0"/>
    <s v="Consumer"/>
    <x v="1"/>
    <x v="4"/>
    <s v="Small Box"/>
    <d v="2009-12-21T00:00:00"/>
  </r>
  <r>
    <n v="32546"/>
    <x v="45"/>
    <x v="0"/>
    <s v="Critical"/>
    <n v="47"/>
    <n v="27.532404255319147"/>
    <n v="1294.0229999999999"/>
    <n v="1.25"/>
    <n v="1295.2729999999999"/>
    <n v="5.3265000000000002"/>
    <n v="68.926135095000006"/>
    <s v="Regular Air"/>
    <x v="4"/>
    <s v="Home Office"/>
    <x v="1"/>
    <x v="1"/>
    <s v="Small Pack"/>
    <d v="2011-03-19T00:00:00"/>
  </r>
  <r>
    <n v="57798"/>
    <x v="1067"/>
    <x v="10"/>
    <s v="High"/>
    <n v="20"/>
    <n v="152.54050000000001"/>
    <n v="3050.81"/>
    <n v="36.090000000000003"/>
    <n v="3086.9"/>
    <n v="4.7610000000000001"/>
    <n v="145.2490641"/>
    <s v="Delivery Truck"/>
    <x v="10"/>
    <s v="Small Business"/>
    <x v="0"/>
    <x v="15"/>
    <s v="Jumbo Box"/>
    <d v="2012-09-16T00:00:00"/>
  </r>
  <r>
    <n v="42342"/>
    <x v="546"/>
    <x v="10"/>
    <s v="Not Specified"/>
    <n v="25"/>
    <n v="12.7256"/>
    <n v="318.14"/>
    <n v="5.09"/>
    <n v="323.22999999999996"/>
    <n v="3.5455000000000001"/>
    <n v="11.279653699999999"/>
    <s v="Regular Air"/>
    <x v="0"/>
    <s v="Corporate"/>
    <x v="2"/>
    <x v="5"/>
    <s v="Small Box"/>
    <d v="2009-09-05T00:00:00"/>
  </r>
  <r>
    <n v="19296"/>
    <x v="1227"/>
    <x v="11"/>
    <s v="High"/>
    <n v="43"/>
    <n v="1.7611627906976746"/>
    <n v="75.73"/>
    <n v="1.57"/>
    <n v="77.3"/>
    <n v="3.5455000000000001"/>
    <n v="2.6850071500000001"/>
    <s v="Express Air"/>
    <x v="3"/>
    <s v="Home Office"/>
    <x v="2"/>
    <x v="2"/>
    <s v="Wrap Bag"/>
    <d v="2010-04-12T00:00:00"/>
  </r>
  <r>
    <n v="34498"/>
    <x v="310"/>
    <x v="9"/>
    <s v="Low"/>
    <n v="4"/>
    <n v="11.78"/>
    <n v="47.12"/>
    <n v="1.39"/>
    <n v="48.51"/>
    <n v="3.5455000000000001"/>
    <n v="1.6706396000000001"/>
    <s v="Express Air"/>
    <x v="8"/>
    <s v="Small Business"/>
    <x v="2"/>
    <x v="12"/>
    <s v="Small Box"/>
    <d v="2009-02-20T00:00:00"/>
  </r>
  <r>
    <n v="1222"/>
    <x v="23"/>
    <x v="9"/>
    <s v="Medium"/>
    <n v="48"/>
    <n v="5.3622916666666667"/>
    <n v="257.39"/>
    <n v="5.57"/>
    <n v="262.95999999999998"/>
    <n v="3.5455000000000001"/>
    <n v="9.1257624499999999"/>
    <s v="Regular Air"/>
    <x v="5"/>
    <s v="Home Office"/>
    <x v="2"/>
    <x v="5"/>
    <s v="Small Box"/>
    <d v="2010-02-04T00:00:00"/>
  </r>
  <r>
    <n v="21703"/>
    <x v="1187"/>
    <x v="0"/>
    <s v="Not Specified"/>
    <n v="15"/>
    <n v="147.44893333333331"/>
    <n v="2211.7339999999999"/>
    <n v="4.99"/>
    <n v="2216.7239999999997"/>
    <n v="5.3265000000000002"/>
    <n v="117.80801151"/>
    <s v="Express Air"/>
    <x v="10"/>
    <s v="Small Business"/>
    <x v="1"/>
    <x v="1"/>
    <s v="Small Box"/>
    <d v="2009-03-02T00:00:00"/>
  </r>
  <r>
    <n v="3393"/>
    <x v="213"/>
    <x v="1"/>
    <s v="High"/>
    <n v="7"/>
    <n v="18.248571428571427"/>
    <n v="127.74"/>
    <n v="4"/>
    <n v="131.74"/>
    <n v="5.3265000000000002"/>
    <n v="6.8040710999999998"/>
    <s v="Express Air"/>
    <x v="9"/>
    <s v="Consumer"/>
    <x v="1"/>
    <x v="4"/>
    <s v="Small Box"/>
    <d v="2011-07-04T00:00:00"/>
  </r>
  <r>
    <n v="58372"/>
    <x v="215"/>
    <x v="11"/>
    <s v="Low"/>
    <n v="48"/>
    <n v="3.8354166666666667"/>
    <n v="184.1"/>
    <n v="0.7"/>
    <n v="184.79999999999998"/>
    <n v="3.5455000000000001"/>
    <n v="6.5272654999999995"/>
    <s v="Regular Air"/>
    <x v="9"/>
    <s v="Corporate"/>
    <x v="2"/>
    <x v="2"/>
    <s v="Wrap Bag"/>
    <d v="2011-04-07T00:00:00"/>
  </r>
  <r>
    <n v="21442"/>
    <x v="1156"/>
    <x v="2"/>
    <s v="Low"/>
    <n v="48"/>
    <n v="61.728333333333332"/>
    <n v="2962.96"/>
    <n v="36.61"/>
    <n v="2999.57"/>
    <n v="4.7610000000000001"/>
    <n v="141.06652560000001"/>
    <s v="Delivery Truck"/>
    <x v="8"/>
    <s v="Consumer"/>
    <x v="0"/>
    <x v="15"/>
    <s v="Jumbo Box"/>
    <d v="2010-01-01T00:00:00"/>
  </r>
  <r>
    <n v="20545"/>
    <x v="348"/>
    <x v="7"/>
    <s v="Not Specified"/>
    <n v="1"/>
    <n v="361.94"/>
    <n v="361.94"/>
    <n v="69.55"/>
    <n v="431.49"/>
    <n v="4.7610000000000001"/>
    <n v="17.231963399999998"/>
    <s v="Delivery Truck"/>
    <x v="1"/>
    <s v="Small Business"/>
    <x v="0"/>
    <x v="3"/>
    <s v="Jumbo Drum"/>
    <d v="2010-10-10T00:00:00"/>
  </r>
  <r>
    <n v="9954"/>
    <x v="1293"/>
    <x v="5"/>
    <s v="Not Specified"/>
    <n v="30"/>
    <n v="3.8603333333333336"/>
    <n v="115.81"/>
    <n v="0.83"/>
    <n v="116.64"/>
    <n v="3.5455000000000001"/>
    <n v="4.1060435499999999"/>
    <s v="Regular Air"/>
    <x v="8"/>
    <s v="Corporate"/>
    <x v="2"/>
    <x v="2"/>
    <s v="Wrap Bag"/>
    <d v="2009-06-21T00:00:00"/>
  </r>
  <r>
    <n v="32228"/>
    <x v="1100"/>
    <x v="6"/>
    <s v="Critical"/>
    <n v="35"/>
    <n v="5.9894285714285713"/>
    <n v="209.63"/>
    <n v="1.2"/>
    <n v="210.82999999999998"/>
    <n v="3.5455000000000001"/>
    <n v="7.4324316499999998"/>
    <s v="Regular Air"/>
    <x v="5"/>
    <s v="Home Office"/>
    <x v="2"/>
    <x v="2"/>
    <s v="Wrap Bag"/>
    <d v="2010-11-06T00:00:00"/>
  </r>
  <r>
    <n v="13988"/>
    <x v="791"/>
    <x v="8"/>
    <s v="Not Specified"/>
    <n v="18"/>
    <n v="13.128333333333334"/>
    <n v="236.31"/>
    <n v="4.9800000000000004"/>
    <n v="241.29"/>
    <n v="3.5455000000000001"/>
    <n v="8.3783710500000002"/>
    <s v="Express Air"/>
    <x v="6"/>
    <s v="Home Office"/>
    <x v="2"/>
    <x v="16"/>
    <s v="Small Box"/>
    <d v="2012-08-02T00:00:00"/>
  </r>
  <r>
    <n v="28802"/>
    <x v="1100"/>
    <x v="6"/>
    <s v="High"/>
    <n v="22"/>
    <n v="181.88493181818183"/>
    <n v="4001.4684999999999"/>
    <n v="3"/>
    <n v="4004.4684999999999"/>
    <n v="5.3265000000000002"/>
    <n v="213.1382196525"/>
    <s v="Regular Air"/>
    <x v="0"/>
    <s v="Home Office"/>
    <x v="1"/>
    <x v="1"/>
    <s v="Small Box"/>
    <d v="2010-11-06T00:00:00"/>
  </r>
  <r>
    <n v="21862"/>
    <x v="493"/>
    <x v="10"/>
    <s v="Not Specified"/>
    <n v="4"/>
    <n v="4753.5600000000004"/>
    <n v="19014.240000000002"/>
    <n v="24.49"/>
    <n v="19038.730000000003"/>
    <n v="5.3265000000000002"/>
    <n v="1012.7934936"/>
    <s v="Regular Air"/>
    <x v="5"/>
    <s v="Consumer"/>
    <x v="1"/>
    <x v="11"/>
    <s v="Large Box"/>
    <d v="2010-09-14T00:00:00"/>
  </r>
  <r>
    <n v="18853"/>
    <x v="864"/>
    <x v="3"/>
    <s v="Critical"/>
    <n v="33"/>
    <n v="6.7842424242424242"/>
    <n v="223.88"/>
    <n v="1.5"/>
    <n v="225.38"/>
    <n v="3.5455000000000001"/>
    <n v="7.9376653999999993"/>
    <s v="Regular Air"/>
    <x v="8"/>
    <s v="Home Office"/>
    <x v="2"/>
    <x v="2"/>
    <s v="Wrap Bag"/>
    <d v="2010-01-19T00:00:00"/>
  </r>
  <r>
    <n v="52930"/>
    <x v="669"/>
    <x v="6"/>
    <s v="Low"/>
    <n v="24"/>
    <n v="46.339874999999999"/>
    <n v="1112.1569999999999"/>
    <n v="3.3"/>
    <n v="1115.4569999999999"/>
    <n v="5.3265000000000002"/>
    <n v="59.239042604999995"/>
    <s v="Regular Air"/>
    <x v="1"/>
    <s v="Corporate"/>
    <x v="1"/>
    <x v="1"/>
    <s v="Small Pack"/>
    <d v="2011-11-08T00:00:00"/>
  </r>
  <r>
    <n v="47108"/>
    <x v="742"/>
    <x v="7"/>
    <s v="Not Specified"/>
    <n v="7"/>
    <n v="18.792857142857144"/>
    <n v="131.55000000000001"/>
    <n v="8.51"/>
    <n v="140.06"/>
    <n v="5.3265000000000002"/>
    <n v="7.007010750000001"/>
    <s v="Regular Air"/>
    <x v="9"/>
    <s v="Consumer"/>
    <x v="1"/>
    <x v="11"/>
    <s v="Medium Box"/>
    <d v="2009-10-17T00:00:00"/>
  </r>
  <r>
    <n v="14338"/>
    <x v="552"/>
    <x v="3"/>
    <s v="Low"/>
    <n v="34"/>
    <n v="193.53411764705882"/>
    <n v="6580.16"/>
    <n v="15.59"/>
    <n v="6595.75"/>
    <n v="5.3265000000000002"/>
    <n v="350.4922224"/>
    <s v="Delivery Truck"/>
    <x v="9"/>
    <s v="Small Business"/>
    <x v="1"/>
    <x v="11"/>
    <s v="Jumbo Drum"/>
    <d v="2010-02-07T00:00:00"/>
  </r>
  <r>
    <n v="28870"/>
    <x v="258"/>
    <x v="6"/>
    <s v="High"/>
    <n v="27"/>
    <n v="42.77370370370371"/>
    <n v="1154.8900000000001"/>
    <n v="6.5"/>
    <n v="1161.3900000000001"/>
    <n v="5.3265000000000002"/>
    <n v="61.515215850000004"/>
    <s v="Regular Air"/>
    <x v="6"/>
    <s v="Corporate"/>
    <x v="1"/>
    <x v="4"/>
    <s v="Small Box"/>
    <d v="2011-11-11T00:00:00"/>
  </r>
  <r>
    <n v="52929"/>
    <x v="1184"/>
    <x v="11"/>
    <s v="High"/>
    <n v="7"/>
    <n v="6.7057142857142855"/>
    <n v="46.94"/>
    <n v="1.22"/>
    <n v="48.16"/>
    <n v="3.5455000000000001"/>
    <n v="1.6642577000000001"/>
    <s v="Regular Air"/>
    <x v="2"/>
    <s v="Small Business"/>
    <x v="2"/>
    <x v="2"/>
    <s v="Wrap Bag"/>
    <d v="2011-04-09T00:00:00"/>
  </r>
  <r>
    <n v="33222"/>
    <x v="727"/>
    <x v="5"/>
    <s v="Medium"/>
    <n v="18"/>
    <n v="23.375555555555554"/>
    <n v="420.76"/>
    <n v="15.1"/>
    <n v="435.86"/>
    <n v="3.5455000000000001"/>
    <n v="14.9180458"/>
    <s v="Regular Air"/>
    <x v="0"/>
    <s v="Home Office"/>
    <x v="2"/>
    <x v="6"/>
    <s v="Small Box"/>
    <d v="2012-06-21T00:00:00"/>
  </r>
  <r>
    <n v="7078"/>
    <x v="677"/>
    <x v="11"/>
    <s v="High"/>
    <n v="16"/>
    <n v="121.22812500000001"/>
    <n v="1939.65"/>
    <n v="70.2"/>
    <n v="2009.8500000000001"/>
    <n v="4.7610000000000001"/>
    <n v="92.346736500000006"/>
    <s v="Delivery Truck"/>
    <x v="5"/>
    <s v="Corporate"/>
    <x v="0"/>
    <x v="3"/>
    <s v="Jumbo Drum"/>
    <d v="2010-04-13T00:00:00"/>
  </r>
  <r>
    <n v="38466"/>
    <x v="281"/>
    <x v="8"/>
    <s v="Critical"/>
    <n v="37"/>
    <n v="3.0100000000000002"/>
    <n v="111.37"/>
    <n v="0.5"/>
    <n v="111.87"/>
    <n v="3.5455000000000001"/>
    <n v="3.9486233500000001"/>
    <s v="Regular Air"/>
    <x v="1"/>
    <s v="Corporate"/>
    <x v="2"/>
    <x v="13"/>
    <s v="Small Box"/>
    <d v="2011-08-19T00:00:00"/>
  </r>
  <r>
    <n v="51780"/>
    <x v="448"/>
    <x v="1"/>
    <s v="Low"/>
    <n v="44"/>
    <n v="4.2231818181818177"/>
    <n v="185.82"/>
    <n v="2.2599999999999998"/>
    <n v="188.07999999999998"/>
    <n v="3.5455000000000001"/>
    <n v="6.5882480999999995"/>
    <s v="Express Air"/>
    <x v="6"/>
    <s v="Consumer"/>
    <x v="2"/>
    <x v="5"/>
    <s v="Wrap Bag"/>
    <d v="2010-07-24T00:00:00"/>
  </r>
  <r>
    <n v="43399"/>
    <x v="151"/>
    <x v="1"/>
    <s v="High"/>
    <n v="8"/>
    <n v="15.5875"/>
    <n v="124.7"/>
    <n v="1.97"/>
    <n v="126.67"/>
    <n v="3.5455000000000001"/>
    <n v="4.4212385000000003"/>
    <s v="Regular Air"/>
    <x v="1"/>
    <s v="Corporate"/>
    <x v="2"/>
    <x v="5"/>
    <s v="Wrap Bag"/>
    <d v="2009-08-01T00:00:00"/>
  </r>
  <r>
    <n v="20807"/>
    <x v="150"/>
    <x v="1"/>
    <s v="Not Specified"/>
    <n v="39"/>
    <n v="157.7569230769231"/>
    <n v="6152.52"/>
    <n v="30"/>
    <n v="6182.52"/>
    <n v="4.7610000000000001"/>
    <n v="292.92147720000003"/>
    <s v="Delivery Truck"/>
    <x v="0"/>
    <s v="Consumer"/>
    <x v="0"/>
    <x v="3"/>
    <s v="Jumbo Drum"/>
    <d v="2012-07-23T00:00:00"/>
  </r>
  <r>
    <n v="46311"/>
    <x v="315"/>
    <x v="1"/>
    <s v="High"/>
    <n v="44"/>
    <n v="6.8652272727272727"/>
    <n v="302.07"/>
    <n v="8.4"/>
    <n v="310.46999999999997"/>
    <n v="3.5455000000000001"/>
    <n v="10.709891849999998"/>
    <s v="Regular Air"/>
    <x v="6"/>
    <s v="Consumer"/>
    <x v="2"/>
    <x v="5"/>
    <s v="Small Box"/>
    <d v="2011-07-27T00:00:00"/>
  </r>
  <r>
    <n v="25152"/>
    <x v="178"/>
    <x v="7"/>
    <s v="Critical"/>
    <n v="29"/>
    <n v="6.7313793103448276"/>
    <n v="195.21"/>
    <n v="2.35"/>
    <n v="197.56"/>
    <n v="3.5455000000000001"/>
    <n v="6.9211705500000003"/>
    <s v="Regular Air"/>
    <x v="1"/>
    <s v="Corporate"/>
    <x v="2"/>
    <x v="2"/>
    <s v="Wrap Bag"/>
    <d v="2012-10-17T00:00:00"/>
  </r>
  <r>
    <n v="10247"/>
    <x v="711"/>
    <x v="3"/>
    <s v="Medium"/>
    <n v="21"/>
    <n v="5.3171428571428567"/>
    <n v="111.66"/>
    <n v="5.49"/>
    <n v="117.14999999999999"/>
    <n v="3.5455000000000001"/>
    <n v="3.9589053000000001"/>
    <s v="Regular Air"/>
    <x v="1"/>
    <s v="Home Office"/>
    <x v="2"/>
    <x v="5"/>
    <s v="Small Box"/>
    <d v="2010-01-11T00:00:00"/>
  </r>
  <r>
    <n v="37121"/>
    <x v="413"/>
    <x v="0"/>
    <s v="Not Specified"/>
    <n v="44"/>
    <n v="215.8931818181818"/>
    <n v="9499.2999999999993"/>
    <n v="64.2"/>
    <n v="9563.5"/>
    <n v="4.7610000000000001"/>
    <n v="452.26167300000003"/>
    <s v="Delivery Truck"/>
    <x v="1"/>
    <s v="Corporate"/>
    <x v="0"/>
    <x v="3"/>
    <s v="Jumbo Drum"/>
    <d v="2011-03-16T00:00:00"/>
  </r>
  <r>
    <n v="25350"/>
    <x v="1243"/>
    <x v="2"/>
    <s v="Not Specified"/>
    <n v="30"/>
    <n v="82.599666666666664"/>
    <n v="2477.9899999999998"/>
    <n v="4.5"/>
    <n v="2482.4899999999998"/>
    <n v="3.5455000000000001"/>
    <n v="87.857135449999987"/>
    <s v="Regular Air"/>
    <x v="8"/>
    <s v="Home Office"/>
    <x v="2"/>
    <x v="16"/>
    <s v="Small Box"/>
    <d v="2010-12-05T00:00:00"/>
  </r>
  <r>
    <n v="52929"/>
    <x v="1184"/>
    <x v="11"/>
    <s v="High"/>
    <n v="19"/>
    <n v="2.8389473684210524"/>
    <n v="53.94"/>
    <n v="1.25"/>
    <n v="55.19"/>
    <n v="3.5455000000000001"/>
    <n v="1.9124426999999999"/>
    <s v="Regular Air"/>
    <x v="2"/>
    <s v="Small Business"/>
    <x v="2"/>
    <x v="2"/>
    <s v="Wrap Bag"/>
    <d v="2011-04-09T00:00:00"/>
  </r>
  <r>
    <n v="12256"/>
    <x v="1191"/>
    <x v="2"/>
    <s v="Medium"/>
    <n v="44"/>
    <n v="2.6811363636363637"/>
    <n v="117.97"/>
    <n v="0.5"/>
    <n v="118.47"/>
    <n v="3.5455000000000001"/>
    <n v="4.1826263499999996"/>
    <s v="Regular Air"/>
    <x v="1"/>
    <s v="Home Office"/>
    <x v="2"/>
    <x v="13"/>
    <s v="Small Box"/>
    <d v="2012-12-20T00:00:00"/>
  </r>
  <r>
    <n v="5989"/>
    <x v="974"/>
    <x v="7"/>
    <s v="Medium"/>
    <n v="21"/>
    <n v="2.7033333333333336"/>
    <n v="56.77"/>
    <n v="1.34"/>
    <n v="58.110000000000007"/>
    <n v="3.5455000000000001"/>
    <n v="2.0127803500000003"/>
    <s v="Regular Air"/>
    <x v="3"/>
    <s v="Corporate"/>
    <x v="2"/>
    <x v="2"/>
    <s v="Wrap Bag"/>
    <d v="2011-10-15T00:00:00"/>
  </r>
  <r>
    <n v="35399"/>
    <x v="1170"/>
    <x v="3"/>
    <s v="Low"/>
    <n v="38"/>
    <n v="4.9573684210526316"/>
    <n v="188.38"/>
    <n v="5.68"/>
    <n v="194.06"/>
    <n v="3.5455000000000001"/>
    <n v="6.6790129"/>
    <s v="Regular Air"/>
    <x v="6"/>
    <s v="Corporate"/>
    <x v="2"/>
    <x v="6"/>
    <s v="Small Box"/>
    <d v="2011-01-23T00:00:00"/>
  </r>
  <r>
    <n v="8422"/>
    <x v="895"/>
    <x v="11"/>
    <s v="Medium"/>
    <n v="33"/>
    <n v="30.415454545454548"/>
    <n v="1003.71"/>
    <n v="4"/>
    <n v="1007.71"/>
    <n v="5.3265000000000002"/>
    <n v="53.46261315000001"/>
    <s v="Express Air"/>
    <x v="4"/>
    <s v="Home Office"/>
    <x v="1"/>
    <x v="4"/>
    <s v="Small Box"/>
    <d v="2009-04-16T00:00:00"/>
  </r>
  <r>
    <n v="11233"/>
    <x v="700"/>
    <x v="8"/>
    <s v="Not Specified"/>
    <n v="25"/>
    <n v="11.06"/>
    <n v="276.5"/>
    <n v="4.8"/>
    <n v="281.3"/>
    <n v="3.5455000000000001"/>
    <n v="9.8033075000000007"/>
    <s v="Regular Air"/>
    <x v="1"/>
    <s v="Corporate"/>
    <x v="2"/>
    <x v="12"/>
    <s v="Small Box"/>
    <d v="2011-09-01T00:00:00"/>
  </r>
  <r>
    <n v="49062"/>
    <x v="630"/>
    <x v="11"/>
    <s v="Low"/>
    <n v="33"/>
    <n v="3.1309090909090909"/>
    <n v="103.32"/>
    <n v="2.0299999999999998"/>
    <n v="105.35"/>
    <n v="3.5455000000000001"/>
    <n v="3.6632105999999998"/>
    <s v="Regular Air"/>
    <x v="8"/>
    <s v="Home Office"/>
    <x v="2"/>
    <x v="2"/>
    <s v="Wrap Bag"/>
    <d v="2012-04-18T00:00:00"/>
  </r>
  <r>
    <n v="40835"/>
    <x v="1220"/>
    <x v="6"/>
    <s v="High"/>
    <n v="1"/>
    <n v="18.73"/>
    <n v="18.73"/>
    <n v="6.13"/>
    <n v="24.86"/>
    <n v="3.5455000000000001"/>
    <n v="0.66407215000000008"/>
    <s v="Regular Air"/>
    <x v="7"/>
    <s v="Small Business"/>
    <x v="2"/>
    <x v="10"/>
    <s v="Small Box"/>
    <d v="2009-11-25T00:00:00"/>
  </r>
  <r>
    <n v="2438"/>
    <x v="442"/>
    <x v="1"/>
    <s v="High"/>
    <n v="23"/>
    <n v="31.194260869565216"/>
    <n v="717.46799999999996"/>
    <n v="0.99"/>
    <n v="718.45799999999997"/>
    <n v="5.3265000000000002"/>
    <n v="38.215933019999994"/>
    <s v="Regular Air"/>
    <x v="0"/>
    <s v="Corporate"/>
    <x v="1"/>
    <x v="1"/>
    <s v="Small Pack"/>
    <d v="2010-07-16T00:00:00"/>
  </r>
  <r>
    <n v="5347"/>
    <x v="1208"/>
    <x v="9"/>
    <s v="Medium"/>
    <n v="1"/>
    <n v="187.20400000000001"/>
    <n v="187.20400000000001"/>
    <n v="5.26"/>
    <n v="192.464"/>
    <n v="5.3265000000000002"/>
    <n v="9.9714210600000008"/>
    <s v="Regular Air"/>
    <x v="5"/>
    <s v="Corporate"/>
    <x v="1"/>
    <x v="1"/>
    <s v="Small Box"/>
    <d v="2011-02-22T00:00:00"/>
  </r>
  <r>
    <n v="6500"/>
    <x v="1370"/>
    <x v="7"/>
    <s v="Critical"/>
    <n v="20"/>
    <n v="1.9144999999999999"/>
    <n v="38.29"/>
    <n v="1.63"/>
    <n v="39.92"/>
    <n v="3.5455000000000001"/>
    <n v="1.3575719499999999"/>
    <s v="Regular Air"/>
    <x v="5"/>
    <s v="Home Office"/>
    <x v="2"/>
    <x v="2"/>
    <s v="Wrap Bag"/>
    <d v="2012-10-13T00:00:00"/>
  </r>
  <r>
    <n v="23076"/>
    <x v="1116"/>
    <x v="4"/>
    <s v="Critical"/>
    <n v="50"/>
    <n v="14.844200000000001"/>
    <n v="742.21"/>
    <n v="5.3"/>
    <n v="747.51"/>
    <n v="4.7610000000000001"/>
    <n v="35.336618100000003"/>
    <s v="Regular Air"/>
    <x v="7"/>
    <s v="Corporate"/>
    <x v="0"/>
    <x v="0"/>
    <s v="Wrap Bag"/>
    <d v="2009-05-28T00:00:00"/>
  </r>
  <r>
    <n v="22402"/>
    <x v="1116"/>
    <x v="4"/>
    <s v="Critical"/>
    <n v="1"/>
    <n v="51.832999999999998"/>
    <n v="51.832999999999998"/>
    <n v="5"/>
    <n v="56.832999999999998"/>
    <n v="5.3265000000000002"/>
    <n v="2.7608847450000003"/>
    <s v="Regular Air"/>
    <x v="3"/>
    <s v="Home Office"/>
    <x v="1"/>
    <x v="1"/>
    <s v="Small Pack"/>
    <d v="2009-05-28T00:00:00"/>
  </r>
  <r>
    <n v="4034"/>
    <x v="426"/>
    <x v="6"/>
    <s v="Not Specified"/>
    <n v="44"/>
    <n v="76.528181818181807"/>
    <n v="3367.24"/>
    <n v="48.2"/>
    <n v="3415.4399999999996"/>
    <n v="4.7610000000000001"/>
    <n v="160.31429639999999"/>
    <s v="Regular Air"/>
    <x v="8"/>
    <s v="Small Business"/>
    <x v="0"/>
    <x v="0"/>
    <s v="Medium Box"/>
    <d v="2010-11-14T00:00:00"/>
  </r>
  <r>
    <n v="20711"/>
    <x v="695"/>
    <x v="3"/>
    <s v="Critical"/>
    <n v="5"/>
    <n v="19.731999999999999"/>
    <n v="98.66"/>
    <n v="9.0299999999999994"/>
    <n v="107.69"/>
    <n v="3.5455000000000001"/>
    <n v="3.4979903000000001"/>
    <s v="Regular Air"/>
    <x v="9"/>
    <s v="Consumer"/>
    <x v="2"/>
    <x v="5"/>
    <s v="Small Box"/>
    <d v="2009-01-21T00:00:00"/>
  </r>
  <r>
    <n v="21985"/>
    <x v="339"/>
    <x v="8"/>
    <s v="Critical"/>
    <n v="45"/>
    <n v="21.059111111111111"/>
    <n v="947.66"/>
    <n v="53.03"/>
    <n v="1000.6899999999999"/>
    <n v="3.5455000000000001"/>
    <n v="33.599285299999998"/>
    <s v="Delivery Truck"/>
    <x v="10"/>
    <s v="Corporate"/>
    <x v="2"/>
    <x v="10"/>
    <s v="Jumbo Drum"/>
    <d v="2009-08-28T00:00:00"/>
  </r>
  <r>
    <n v="51044"/>
    <x v="1034"/>
    <x v="3"/>
    <s v="Low"/>
    <n v="26"/>
    <n v="51.276153846153846"/>
    <n v="1333.18"/>
    <n v="14.19"/>
    <n v="1347.3700000000001"/>
    <n v="4.7610000000000001"/>
    <n v="63.472699800000001"/>
    <s v="Delivery Truck"/>
    <x v="8"/>
    <s v="Consumer"/>
    <x v="0"/>
    <x v="3"/>
    <s v="Jumbo Drum"/>
    <d v="2012-01-22T00:00:00"/>
  </r>
  <r>
    <n v="4128"/>
    <x v="729"/>
    <x v="7"/>
    <s v="Not Specified"/>
    <n v="38"/>
    <n v="10.300526315789474"/>
    <n v="391.42"/>
    <n v="5.12"/>
    <n v="396.54"/>
    <n v="3.5455000000000001"/>
    <n v="13.877796100000001"/>
    <s v="Regular Air"/>
    <x v="1"/>
    <s v="Consumer"/>
    <x v="2"/>
    <x v="5"/>
    <s v="Small Box"/>
    <d v="2011-10-08T00:00:00"/>
  </r>
  <r>
    <n v="44519"/>
    <x v="225"/>
    <x v="4"/>
    <s v="High"/>
    <n v="34"/>
    <n v="472.73617647058825"/>
    <n v="16073.03"/>
    <n v="14.7"/>
    <n v="16087.730000000001"/>
    <n v="5.3265000000000002"/>
    <n v="856.1299429500001"/>
    <s v="Delivery Truck"/>
    <x v="2"/>
    <s v="Corporate"/>
    <x v="1"/>
    <x v="11"/>
    <s v="Jumbo Drum"/>
    <d v="2010-05-20T00:00:00"/>
  </r>
  <r>
    <n v="6656"/>
    <x v="838"/>
    <x v="4"/>
    <s v="Critical"/>
    <n v="45"/>
    <n v="40.044444444444444"/>
    <n v="1802"/>
    <n v="10.55"/>
    <n v="1812.55"/>
    <n v="3.5455000000000001"/>
    <n v="63.88991"/>
    <s v="Regular Air"/>
    <x v="1"/>
    <s v="Small Business"/>
    <x v="2"/>
    <x v="6"/>
    <s v="Small Box"/>
    <d v="2009-05-15T00:00:00"/>
  </r>
  <r>
    <n v="50307"/>
    <x v="397"/>
    <x v="7"/>
    <s v="Low"/>
    <n v="31"/>
    <n v="17.317096774193551"/>
    <n v="536.83000000000004"/>
    <n v="1.99"/>
    <n v="538.82000000000005"/>
    <n v="5.3265000000000002"/>
    <n v="28.594249950000002"/>
    <s v="Regular Air"/>
    <x v="1"/>
    <s v="Corporate"/>
    <x v="1"/>
    <x v="4"/>
    <s v="Small Pack"/>
    <d v="2010-10-15T00:00:00"/>
  </r>
  <r>
    <n v="55683"/>
    <x v="484"/>
    <x v="1"/>
    <s v="High"/>
    <n v="23"/>
    <n v="52.091304347826082"/>
    <n v="1198.0999999999999"/>
    <n v="19.989999999999998"/>
    <n v="1218.0899999999999"/>
    <n v="4.7610000000000001"/>
    <n v="57.041540999999995"/>
    <s v="Regular Air"/>
    <x v="6"/>
    <s v="Small Business"/>
    <x v="0"/>
    <x v="0"/>
    <s v="Small Box"/>
    <d v="2012-07-16T00:00:00"/>
  </r>
  <r>
    <n v="40902"/>
    <x v="262"/>
    <x v="1"/>
    <s v="Low"/>
    <n v="25"/>
    <n v="7.6872000000000007"/>
    <n v="192.18"/>
    <n v="6.05"/>
    <n v="198.23000000000002"/>
    <n v="3.5455000000000001"/>
    <n v="6.8137419000000001"/>
    <s v="Regular Air"/>
    <x v="2"/>
    <s v="Home Office"/>
    <x v="2"/>
    <x v="6"/>
    <s v="Small Box"/>
    <d v="2009-07-09T00:00:00"/>
  </r>
  <r>
    <n v="40704"/>
    <x v="928"/>
    <x v="3"/>
    <s v="Low"/>
    <n v="6"/>
    <n v="1.9283333333333335"/>
    <n v="11.57"/>
    <n v="0.7"/>
    <n v="12.27"/>
    <n v="3.5455000000000001"/>
    <n v="0.41021435000000006"/>
    <s v="Regular Air"/>
    <x v="9"/>
    <s v="Corporate"/>
    <x v="2"/>
    <x v="2"/>
    <s v="Wrap Bag"/>
    <d v="2009-01-12T00:00:00"/>
  </r>
  <r>
    <n v="42081"/>
    <x v="257"/>
    <x v="3"/>
    <s v="Low"/>
    <n v="36"/>
    <n v="5.2316666666666665"/>
    <n v="188.34"/>
    <n v="5.74"/>
    <n v="194.08"/>
    <n v="3.5455000000000001"/>
    <n v="6.6775947000000011"/>
    <s v="Regular Air"/>
    <x v="1"/>
    <s v="Small Business"/>
    <x v="2"/>
    <x v="6"/>
    <s v="Small Box"/>
    <d v="2011-01-15T00:00:00"/>
  </r>
  <r>
    <n v="36449"/>
    <x v="897"/>
    <x v="10"/>
    <s v="Not Specified"/>
    <n v="27"/>
    <n v="4.5692592592592591"/>
    <n v="123.37"/>
    <n v="0.7"/>
    <n v="124.07000000000001"/>
    <n v="3.5455000000000001"/>
    <n v="4.3740833500000003"/>
    <s v="Regular Air"/>
    <x v="10"/>
    <s v="Corporate"/>
    <x v="2"/>
    <x v="14"/>
    <s v="Wrap Bag"/>
    <d v="2010-09-08T00:00:00"/>
  </r>
  <r>
    <n v="6982"/>
    <x v="514"/>
    <x v="6"/>
    <s v="Not Specified"/>
    <n v="41"/>
    <n v="20.587560975609758"/>
    <n v="844.09"/>
    <n v="10.49"/>
    <n v="854.58"/>
    <n v="4.7610000000000001"/>
    <n v="40.187124900000001"/>
    <s v="Regular Air"/>
    <x v="11"/>
    <s v="Corporate"/>
    <x v="0"/>
    <x v="0"/>
    <s v="Small Box"/>
    <d v="2011-11-18T00:00:00"/>
  </r>
  <r>
    <n v="17186"/>
    <x v="259"/>
    <x v="3"/>
    <s v="Medium"/>
    <n v="11"/>
    <n v="6.1036363636363635"/>
    <n v="67.14"/>
    <n v="5.35"/>
    <n v="72.489999999999995"/>
    <n v="3.5455000000000001"/>
    <n v="2.3804487000000001"/>
    <s v="Regular Air"/>
    <x v="1"/>
    <s v="Consumer"/>
    <x v="2"/>
    <x v="5"/>
    <s v="Small Box"/>
    <d v="2009-01-28T00:00:00"/>
  </r>
  <r>
    <n v="53568"/>
    <x v="1371"/>
    <x v="5"/>
    <s v="Medium"/>
    <n v="34"/>
    <n v="125.91558823529412"/>
    <n v="4281.13"/>
    <n v="70.2"/>
    <n v="4351.33"/>
    <n v="4.7610000000000001"/>
    <n v="203.82459930000002"/>
    <s v="Delivery Truck"/>
    <x v="8"/>
    <s v="Home Office"/>
    <x v="0"/>
    <x v="3"/>
    <s v="Jumbo Drum"/>
    <d v="2010-06-29T00:00:00"/>
  </r>
  <r>
    <n v="18341"/>
    <x v="351"/>
    <x v="1"/>
    <s v="Critical"/>
    <n v="39"/>
    <n v="6.0997435897435892"/>
    <n v="237.89"/>
    <n v="7.96"/>
    <n v="245.85"/>
    <n v="3.5455000000000001"/>
    <n v="8.4343899499999999"/>
    <s v="Regular Air"/>
    <x v="4"/>
    <s v="Consumer"/>
    <x v="2"/>
    <x v="5"/>
    <s v="Small Box"/>
    <d v="2010-07-18T00:00:00"/>
  </r>
  <r>
    <n v="29252"/>
    <x v="684"/>
    <x v="8"/>
    <s v="Low"/>
    <n v="9"/>
    <n v="7.3122222222222222"/>
    <n v="65.81"/>
    <n v="5.19"/>
    <n v="71"/>
    <n v="3.5455000000000001"/>
    <n v="2.33329355"/>
    <s v="Regular Air"/>
    <x v="0"/>
    <s v="Small Business"/>
    <x v="2"/>
    <x v="5"/>
    <s v="Small Box"/>
    <d v="2009-08-10T00:00:00"/>
  </r>
  <r>
    <n v="59204"/>
    <x v="100"/>
    <x v="9"/>
    <s v="Medium"/>
    <n v="8"/>
    <n v="31.286249999999999"/>
    <n v="250.29"/>
    <n v="12.62"/>
    <n v="262.90999999999997"/>
    <n v="3.5455000000000001"/>
    <n v="8.8740319499999991"/>
    <s v="Regular Air"/>
    <x v="0"/>
    <s v="Home Office"/>
    <x v="2"/>
    <x v="6"/>
    <s v="Small Box"/>
    <d v="2012-03-01T00:00:00"/>
  </r>
  <r>
    <n v="45571"/>
    <x v="1181"/>
    <x v="10"/>
    <s v="Medium"/>
    <n v="44"/>
    <n v="16.375454545454545"/>
    <n v="720.52"/>
    <n v="8.51"/>
    <n v="729.03"/>
    <n v="5.3265000000000002"/>
    <n v="38.378497799999998"/>
    <s v="Regular Air"/>
    <x v="8"/>
    <s v="Consumer"/>
    <x v="1"/>
    <x v="11"/>
    <s v="Medium Box"/>
    <d v="2012-09-25T00:00:00"/>
  </r>
  <r>
    <n v="7782"/>
    <x v="197"/>
    <x v="1"/>
    <s v="Critical"/>
    <n v="20"/>
    <n v="60.286500000000004"/>
    <n v="1205.73"/>
    <n v="4.5"/>
    <n v="1210.23"/>
    <n v="3.5455000000000001"/>
    <n v="42.749157150000002"/>
    <s v="Express Air"/>
    <x v="6"/>
    <s v="Corporate"/>
    <x v="2"/>
    <x v="16"/>
    <s v="Small Box"/>
    <d v="2009-07-04T00:00:00"/>
  </r>
  <r>
    <n v="41349"/>
    <x v="925"/>
    <x v="2"/>
    <s v="Critical"/>
    <n v="39"/>
    <n v="12.192820512820512"/>
    <n v="475.52"/>
    <n v="6.27"/>
    <n v="481.78999999999996"/>
    <n v="3.5455000000000001"/>
    <n v="16.859561599999999"/>
    <s v="Regular Air"/>
    <x v="0"/>
    <s v="Home Office"/>
    <x v="2"/>
    <x v="10"/>
    <s v="Medium Box"/>
    <d v="2011-12-19T00:00:00"/>
  </r>
  <r>
    <n v="26310"/>
    <x v="295"/>
    <x v="1"/>
    <s v="Not Specified"/>
    <n v="19"/>
    <n v="5.93"/>
    <n v="112.67"/>
    <n v="5.14"/>
    <n v="117.81"/>
    <n v="3.5455000000000001"/>
    <n v="3.9947148500000003"/>
    <s v="Regular Air"/>
    <x v="6"/>
    <s v="Corporate"/>
    <x v="2"/>
    <x v="5"/>
    <s v="Small Box"/>
    <d v="2012-07-30T00:00:00"/>
  </r>
  <r>
    <n v="38403"/>
    <x v="526"/>
    <x v="4"/>
    <s v="Low"/>
    <n v="49"/>
    <n v="2.9"/>
    <n v="142.1"/>
    <n v="0.99"/>
    <n v="143.09"/>
    <n v="3.5455000000000001"/>
    <n v="5.0381554999999993"/>
    <s v="Regular Air"/>
    <x v="4"/>
    <s v="Home Office"/>
    <x v="2"/>
    <x v="13"/>
    <s v="Small Box"/>
    <d v="2011-05-25T00:00:00"/>
  </r>
  <r>
    <n v="27845"/>
    <x v="317"/>
    <x v="1"/>
    <s v="Not Specified"/>
    <n v="36"/>
    <n v="6.1236111111111109"/>
    <n v="220.45"/>
    <n v="0.5"/>
    <n v="220.95"/>
    <n v="3.5455000000000001"/>
    <n v="7.8160547499999993"/>
    <s v="Regular Air"/>
    <x v="6"/>
    <s v="Small Business"/>
    <x v="2"/>
    <x v="13"/>
    <s v="Small Box"/>
    <d v="2011-07-14T00:00:00"/>
  </r>
  <r>
    <n v="28550"/>
    <x v="1189"/>
    <x v="0"/>
    <s v="Not Specified"/>
    <n v="1"/>
    <n v="7.64"/>
    <n v="7.64"/>
    <n v="3.01"/>
    <n v="10.649999999999999"/>
    <n v="3.5455000000000001"/>
    <n v="0.27087620000000001"/>
    <s v="Regular Air"/>
    <x v="6"/>
    <s v="Corporate"/>
    <x v="2"/>
    <x v="5"/>
    <s v="Wrap Bag"/>
    <d v="2011-03-21T00:00:00"/>
  </r>
  <r>
    <n v="19136"/>
    <x v="198"/>
    <x v="8"/>
    <s v="Not Specified"/>
    <n v="44"/>
    <n v="31.203306818181819"/>
    <n v="1372.9455"/>
    <n v="1.25"/>
    <n v="1374.1955"/>
    <n v="5.3265000000000002"/>
    <n v="73.129942057500003"/>
    <s v="Regular Air"/>
    <x v="6"/>
    <s v="Corporate"/>
    <x v="1"/>
    <x v="1"/>
    <s v="Small Pack"/>
    <d v="2010-08-06T00:00:00"/>
  </r>
  <r>
    <n v="23360"/>
    <x v="420"/>
    <x v="4"/>
    <s v="Low"/>
    <n v="30"/>
    <n v="17.099"/>
    <n v="512.97"/>
    <n v="1.39"/>
    <n v="514.36"/>
    <n v="3.5455000000000001"/>
    <n v="18.18735135"/>
    <s v="Express Air"/>
    <x v="10"/>
    <s v="Consumer"/>
    <x v="2"/>
    <x v="12"/>
    <s v="Small Box"/>
    <d v="2009-05-11T00:00:00"/>
  </r>
  <r>
    <n v="14563"/>
    <x v="299"/>
    <x v="2"/>
    <s v="Critical"/>
    <n v="31"/>
    <n v="30.74340322580645"/>
    <n v="953.04549999999995"/>
    <n v="5.99"/>
    <n v="959.03549999999996"/>
    <n v="5.3265000000000002"/>
    <n v="50.7639685575"/>
    <s v="Regular Air"/>
    <x v="5"/>
    <s v="Corporate"/>
    <x v="1"/>
    <x v="1"/>
    <s v="Wrap Bag"/>
    <d v="2011-12-03T00:00:00"/>
  </r>
  <r>
    <n v="17860"/>
    <x v="1356"/>
    <x v="11"/>
    <s v="Critical"/>
    <n v="16"/>
    <n v="8.6875"/>
    <n v="139"/>
    <n v="9.23"/>
    <n v="148.22999999999999"/>
    <n v="3.5455000000000001"/>
    <n v="4.9282450000000004"/>
    <s v="Express Air"/>
    <x v="5"/>
    <s v="Small Business"/>
    <x v="2"/>
    <x v="16"/>
    <s v="Small Box"/>
    <d v="2011-04-08T00:00:00"/>
  </r>
  <r>
    <n v="37287"/>
    <x v="264"/>
    <x v="6"/>
    <s v="Low"/>
    <n v="22"/>
    <n v="93.28479545454546"/>
    <n v="2052.2655"/>
    <n v="2.5"/>
    <n v="2054.7655"/>
    <n v="5.3265000000000002"/>
    <n v="109.31392185750001"/>
    <s v="Regular Air"/>
    <x v="4"/>
    <s v="Corporate"/>
    <x v="1"/>
    <x v="1"/>
    <s v="Small Box"/>
    <d v="2012-11-05T00:00:00"/>
  </r>
  <r>
    <n v="37826"/>
    <x v="1372"/>
    <x v="11"/>
    <s v="Medium"/>
    <n v="45"/>
    <n v="7.24"/>
    <n v="325.8"/>
    <n v="6.18"/>
    <n v="331.98"/>
    <n v="3.5455000000000001"/>
    <n v="11.551239000000001"/>
    <s v="Regular Air"/>
    <x v="6"/>
    <s v="Consumer"/>
    <x v="2"/>
    <x v="5"/>
    <s v="Small Box"/>
    <d v="2011-04-25T00:00:00"/>
  </r>
  <r>
    <n v="42306"/>
    <x v="329"/>
    <x v="10"/>
    <s v="High"/>
    <n v="19"/>
    <n v="40.72789473684211"/>
    <n v="773.83"/>
    <n v="5.33"/>
    <n v="779.16000000000008"/>
    <n v="3.5455000000000001"/>
    <n v="27.436142650000001"/>
    <s v="Regular Air"/>
    <x v="9"/>
    <s v="Consumer"/>
    <x v="2"/>
    <x v="16"/>
    <s v="Small Box"/>
    <d v="2012-09-16T00:00:00"/>
  </r>
  <r>
    <n v="26051"/>
    <x v="784"/>
    <x v="5"/>
    <s v="Not Specified"/>
    <n v="31"/>
    <n v="8.120967741935484"/>
    <n v="251.75"/>
    <n v="1.99"/>
    <n v="253.74"/>
    <n v="5.3265000000000002"/>
    <n v="13.40946375"/>
    <s v="Regular Air"/>
    <x v="2"/>
    <s v="Home Office"/>
    <x v="1"/>
    <x v="4"/>
    <s v="Small Pack"/>
    <d v="2010-06-28T00:00:00"/>
  </r>
  <r>
    <n v="17700"/>
    <x v="627"/>
    <x v="7"/>
    <s v="Critical"/>
    <n v="20"/>
    <n v="115.28749999999999"/>
    <n v="2305.75"/>
    <n v="35"/>
    <n v="2340.75"/>
    <n v="4.7610000000000001"/>
    <n v="109.7767575"/>
    <s v="Regular Air"/>
    <x v="3"/>
    <s v="Home Office"/>
    <x v="0"/>
    <x v="0"/>
    <s v="Small Box"/>
    <d v="2012-10-28T00:00:00"/>
  </r>
  <r>
    <n v="46436"/>
    <x v="1137"/>
    <x v="11"/>
    <s v="Low"/>
    <n v="46"/>
    <n v="32.121130434782607"/>
    <n v="1477.5719999999999"/>
    <n v="0.99"/>
    <n v="1478.5619999999999"/>
    <n v="5.3265000000000002"/>
    <n v="78.70287257999999"/>
    <s v="Regular Air"/>
    <x v="1"/>
    <s v="Small Business"/>
    <x v="1"/>
    <x v="1"/>
    <s v="Small Pack"/>
    <d v="2009-04-11T00:00:00"/>
  </r>
  <r>
    <n v="52003"/>
    <x v="81"/>
    <x v="9"/>
    <s v="Low"/>
    <n v="2"/>
    <n v="46.669249999999998"/>
    <n v="93.338499999999996"/>
    <n v="5"/>
    <n v="98.338499999999996"/>
    <n v="5.3265000000000002"/>
    <n v="4.9716752025000002"/>
    <s v="Regular Air"/>
    <x v="0"/>
    <s v="Consumer"/>
    <x v="1"/>
    <x v="1"/>
    <s v="Small Pack"/>
    <d v="2012-02-18T00:00:00"/>
  </r>
  <r>
    <n v="31555"/>
    <x v="1050"/>
    <x v="3"/>
    <s v="Critical"/>
    <n v="38"/>
    <n v="92.940789473684205"/>
    <n v="3531.75"/>
    <n v="20.79"/>
    <n v="3552.54"/>
    <n v="4.7610000000000001"/>
    <n v="168.14661749999999"/>
    <s v="Regular Air"/>
    <x v="8"/>
    <s v="Home Office"/>
    <x v="0"/>
    <x v="0"/>
    <s v="Large Box"/>
    <d v="2012-01-04T00:00:00"/>
  </r>
  <r>
    <n v="10852"/>
    <x v="789"/>
    <x v="7"/>
    <s v="High"/>
    <n v="17"/>
    <n v="16.814117647058822"/>
    <n v="285.83999999999997"/>
    <n v="10.91"/>
    <n v="296.75"/>
    <n v="3.5455000000000001"/>
    <n v="10.1344572"/>
    <s v="Regular Air"/>
    <x v="7"/>
    <s v="Home Office"/>
    <x v="2"/>
    <x v="6"/>
    <s v="Small Box"/>
    <d v="2010-10-28T00:00:00"/>
  </r>
  <r>
    <n v="48775"/>
    <x v="762"/>
    <x v="10"/>
    <s v="Low"/>
    <n v="17"/>
    <n v="6.3594117647058823"/>
    <n v="108.11"/>
    <n v="6.86"/>
    <n v="114.97"/>
    <n v="3.5455000000000001"/>
    <n v="3.8330400500000001"/>
    <s v="Regular Air"/>
    <x v="5"/>
    <s v="Corporate"/>
    <x v="2"/>
    <x v="5"/>
    <s v="Small Box"/>
    <d v="2009-09-08T00:00:00"/>
  </r>
  <r>
    <n v="9568"/>
    <x v="580"/>
    <x v="0"/>
    <s v="Not Specified"/>
    <n v="46"/>
    <n v="80.989782608695663"/>
    <n v="3725.53"/>
    <n v="19.95"/>
    <n v="3745.48"/>
    <n v="3.5455000000000001"/>
    <n v="132.08866614999999"/>
    <s v="Regular Air"/>
    <x v="1"/>
    <s v="Corporate"/>
    <x v="2"/>
    <x v="16"/>
    <s v="Large Box"/>
    <d v="2010-03-09T00:00:00"/>
  </r>
  <r>
    <n v="34980"/>
    <x v="1166"/>
    <x v="8"/>
    <s v="Not Specified"/>
    <n v="25"/>
    <n v="33.927600000000005"/>
    <n v="848.19"/>
    <n v="5.49"/>
    <n v="853.68000000000006"/>
    <n v="3.5455000000000001"/>
    <n v="30.07257645"/>
    <s v="Express Air"/>
    <x v="0"/>
    <s v="Corporate"/>
    <x v="2"/>
    <x v="10"/>
    <s v="Small Box"/>
    <d v="2010-08-04T00:00:00"/>
  </r>
  <r>
    <n v="32102"/>
    <x v="1373"/>
    <x v="2"/>
    <s v="Medium"/>
    <n v="2"/>
    <n v="9.9049999999999994"/>
    <n v="19.809999999999999"/>
    <n v="6.22"/>
    <n v="26.029999999999998"/>
    <n v="3.5455000000000001"/>
    <n v="0.70236355000000006"/>
    <s v="Regular Air"/>
    <x v="4"/>
    <s v="Home Office"/>
    <x v="2"/>
    <x v="5"/>
    <s v="Small Box"/>
    <d v="2012-12-16T00:00:00"/>
  </r>
  <r>
    <n v="48101"/>
    <x v="373"/>
    <x v="10"/>
    <s v="High"/>
    <n v="4"/>
    <n v="27.217500000000001"/>
    <n v="108.87"/>
    <n v="16.87"/>
    <n v="125.74000000000001"/>
    <n v="3.5455000000000001"/>
    <n v="3.8599858500000006"/>
    <s v="Regular Air"/>
    <x v="2"/>
    <s v="Home Office"/>
    <x v="2"/>
    <x v="5"/>
    <s v="Small Box"/>
    <d v="2011-09-14T00:00:00"/>
  </r>
  <r>
    <n v="47943"/>
    <x v="461"/>
    <x v="6"/>
    <s v="Medium"/>
    <n v="12"/>
    <n v="5.0908333333333333"/>
    <n v="61.09"/>
    <n v="0.5"/>
    <n v="61.59"/>
    <n v="3.5455000000000001"/>
    <n v="2.1659459500000002"/>
    <s v="Regular Air"/>
    <x v="2"/>
    <s v="Home Office"/>
    <x v="2"/>
    <x v="13"/>
    <s v="Small Box"/>
    <d v="2009-11-14T00:00:00"/>
  </r>
  <r>
    <n v="22469"/>
    <x v="624"/>
    <x v="7"/>
    <s v="High"/>
    <n v="23"/>
    <n v="291.01217391304345"/>
    <n v="6693.28"/>
    <n v="69"/>
    <n v="6762.28"/>
    <n v="4.7610000000000001"/>
    <n v="318.6670608"/>
    <s v="Regular Air"/>
    <x v="7"/>
    <s v="Corporate"/>
    <x v="0"/>
    <x v="9"/>
    <s v="Large Box"/>
    <d v="2010-10-13T00:00:00"/>
  </r>
  <r>
    <n v="1282"/>
    <x v="240"/>
    <x v="9"/>
    <s v="Not Specified"/>
    <n v="26"/>
    <n v="34.322307692307689"/>
    <n v="892.38"/>
    <n v="1.99"/>
    <n v="894.37"/>
    <n v="5.3265000000000002"/>
    <n v="47.532620699999995"/>
    <s v="Regular Air"/>
    <x v="0"/>
    <s v="Home Office"/>
    <x v="1"/>
    <x v="4"/>
    <s v="Small Pack"/>
    <d v="2012-02-29T00:00:00"/>
  </r>
  <r>
    <n v="18466"/>
    <x v="554"/>
    <x v="4"/>
    <s v="Low"/>
    <n v="24"/>
    <n v="112.25041666666668"/>
    <n v="2694.01"/>
    <n v="7.11"/>
    <n v="2701.1200000000003"/>
    <n v="5.3265000000000002"/>
    <n v="143.49644265000003"/>
    <s v="Express Air"/>
    <x v="3"/>
    <s v="Corporate"/>
    <x v="1"/>
    <x v="11"/>
    <s v="Medium Box"/>
    <d v="2012-05-21T00:00:00"/>
  </r>
  <r>
    <n v="26051"/>
    <x v="784"/>
    <x v="5"/>
    <s v="Not Specified"/>
    <n v="22"/>
    <n v="36.17"/>
    <n v="795.74"/>
    <n v="19.190000000000001"/>
    <n v="814.93000000000006"/>
    <n v="4.7610000000000001"/>
    <n v="37.8851814"/>
    <s v="Delivery Truck"/>
    <x v="2"/>
    <s v="Home Office"/>
    <x v="0"/>
    <x v="3"/>
    <s v="Jumbo Drum"/>
    <d v="2010-06-29T00:00:00"/>
  </r>
  <r>
    <n v="51648"/>
    <x v="43"/>
    <x v="3"/>
    <s v="Low"/>
    <n v="50"/>
    <n v="3.7576000000000001"/>
    <n v="187.88"/>
    <n v="2.97"/>
    <n v="190.85"/>
    <n v="3.5455000000000001"/>
    <n v="6.6612854000000006"/>
    <s v="Regular Air"/>
    <x v="0"/>
    <s v="Corporate"/>
    <x v="2"/>
    <x v="5"/>
    <s v="Wrap Bag"/>
    <d v="2012-01-06T00:00:00"/>
  </r>
  <r>
    <n v="17408"/>
    <x v="1116"/>
    <x v="4"/>
    <s v="Not Specified"/>
    <n v="41"/>
    <n v="17.759195121951219"/>
    <n v="728.12699999999995"/>
    <n v="4.8099999999999996"/>
    <n v="732.9369999999999"/>
    <n v="5.3265000000000002"/>
    <n v="38.783684654999995"/>
    <s v="Regular Air"/>
    <x v="9"/>
    <s v="Corporate"/>
    <x v="1"/>
    <x v="1"/>
    <s v="Medium Box"/>
    <d v="2009-05-29T00:00:00"/>
  </r>
  <r>
    <n v="6755"/>
    <x v="121"/>
    <x v="4"/>
    <s v="High"/>
    <n v="20"/>
    <n v="7.8235000000000001"/>
    <n v="156.47"/>
    <n v="6.05"/>
    <n v="162.52000000000001"/>
    <n v="3.5455000000000001"/>
    <n v="5.5476438500000009"/>
    <s v="Regular Air"/>
    <x v="1"/>
    <s v="Home Office"/>
    <x v="2"/>
    <x v="6"/>
    <s v="Small Box"/>
    <d v="2011-05-03T00:00:00"/>
  </r>
  <r>
    <n v="29220"/>
    <x v="1333"/>
    <x v="2"/>
    <s v="Medium"/>
    <n v="36"/>
    <n v="352.50916666666666"/>
    <n v="12690.33"/>
    <n v="19.989999999999998"/>
    <n v="12710.32"/>
    <n v="3.5455000000000001"/>
    <n v="449.93565015000001"/>
    <s v="Express Air"/>
    <x v="4"/>
    <s v="Corporate"/>
    <x v="2"/>
    <x v="6"/>
    <s v="Small Box"/>
    <d v="2012-12-29T00:00:00"/>
  </r>
  <r>
    <n v="13767"/>
    <x v="96"/>
    <x v="8"/>
    <s v="High"/>
    <n v="45"/>
    <n v="31.194244444444443"/>
    <n v="1403.741"/>
    <n v="3.3"/>
    <n v="1407.0409999999999"/>
    <n v="5.3265000000000002"/>
    <n v="74.770264365000003"/>
    <s v="Regular Air"/>
    <x v="6"/>
    <s v="Corporate"/>
    <x v="1"/>
    <x v="1"/>
    <s v="Small Pack"/>
    <d v="2010-08-28T00:00:00"/>
  </r>
  <r>
    <n v="56423"/>
    <x v="184"/>
    <x v="2"/>
    <s v="Not Specified"/>
    <n v="41"/>
    <n v="4.1663414634146338"/>
    <n v="170.82"/>
    <n v="0.5"/>
    <n v="171.32"/>
    <n v="3.5455000000000001"/>
    <n v="6.0564230999999999"/>
    <s v="Express Air"/>
    <x v="6"/>
    <s v="Corporate"/>
    <x v="2"/>
    <x v="13"/>
    <s v="Small Box"/>
    <d v="2011-12-26T00:00:00"/>
  </r>
  <r>
    <n v="34432"/>
    <x v="1057"/>
    <x v="11"/>
    <s v="Not Specified"/>
    <n v="3"/>
    <n v="193.80666666666664"/>
    <n v="581.41999999999996"/>
    <n v="19.989999999999998"/>
    <n v="601.41"/>
    <n v="3.5455000000000001"/>
    <n v="20.614246099999999"/>
    <s v="Regular Air"/>
    <x v="8"/>
    <s v="Home Office"/>
    <x v="2"/>
    <x v="10"/>
    <s v="Small Box"/>
    <d v="2009-04-08T00:00:00"/>
  </r>
  <r>
    <n v="9664"/>
    <x v="99"/>
    <x v="11"/>
    <s v="High"/>
    <n v="13"/>
    <n v="6.7984615384615381"/>
    <n v="88.38"/>
    <n v="8.4"/>
    <n v="96.78"/>
    <n v="3.5455000000000001"/>
    <n v="3.1335128999999999"/>
    <s v="Regular Air"/>
    <x v="5"/>
    <s v="Small Business"/>
    <x v="2"/>
    <x v="5"/>
    <s v="Small Box"/>
    <d v="2010-04-10T00:00:00"/>
  </r>
  <r>
    <n v="14055"/>
    <x v="924"/>
    <x v="10"/>
    <s v="High"/>
    <n v="21"/>
    <n v="21.033333333333331"/>
    <n v="441.7"/>
    <n v="3.63"/>
    <n v="445.33"/>
    <n v="4.7610000000000001"/>
    <n v="21.029337000000002"/>
    <s v="Regular Air"/>
    <x v="8"/>
    <s v="Home Office"/>
    <x v="0"/>
    <x v="0"/>
    <s v="Small Pack"/>
    <d v="2009-09-03T00:00:00"/>
  </r>
  <r>
    <n v="26693"/>
    <x v="1069"/>
    <x v="8"/>
    <s v="Medium"/>
    <n v="44"/>
    <n v="47.613136363636364"/>
    <n v="2094.9780000000001"/>
    <n v="1.25"/>
    <n v="2096.2280000000001"/>
    <n v="5.3265000000000002"/>
    <n v="111.58900317000001"/>
    <s v="Express Air"/>
    <x v="6"/>
    <s v="Corporate"/>
    <x v="1"/>
    <x v="1"/>
    <s v="Small Pack"/>
    <d v="2010-08-23T00:00:00"/>
  </r>
  <r>
    <n v="42631"/>
    <x v="38"/>
    <x v="4"/>
    <s v="High"/>
    <n v="44"/>
    <n v="6.5277272727272733"/>
    <n v="287.22000000000003"/>
    <n v="5.41"/>
    <n v="292.63000000000005"/>
    <n v="3.5455000000000001"/>
    <n v="10.183385100000002"/>
    <s v="Regular Air"/>
    <x v="6"/>
    <s v="Corporate"/>
    <x v="2"/>
    <x v="5"/>
    <s v="Small Box"/>
    <d v="2009-05-10T00:00:00"/>
  </r>
  <r>
    <n v="37702"/>
    <x v="726"/>
    <x v="5"/>
    <s v="Not Specified"/>
    <n v="44"/>
    <n v="13.676818181818181"/>
    <n v="601.78"/>
    <n v="4.51"/>
    <n v="606.29"/>
    <n v="3.5455000000000001"/>
    <n v="21.3361099"/>
    <s v="Regular Air"/>
    <x v="8"/>
    <s v="Consumer"/>
    <x v="2"/>
    <x v="10"/>
    <s v="Small Box"/>
    <d v="2011-06-12T00:00:00"/>
  </r>
  <r>
    <n v="18055"/>
    <x v="23"/>
    <x v="9"/>
    <s v="Critical"/>
    <n v="3"/>
    <n v="6.66"/>
    <n v="19.98"/>
    <n v="4.75"/>
    <n v="24.73"/>
    <n v="3.5455000000000001"/>
    <n v="0.70839089999999993"/>
    <s v="Regular Air"/>
    <x v="10"/>
    <s v="Corporate"/>
    <x v="2"/>
    <x v="5"/>
    <s v="Small Box"/>
    <d v="2010-02-06T00:00:00"/>
  </r>
  <r>
    <n v="34853"/>
    <x v="1253"/>
    <x v="10"/>
    <s v="Critical"/>
    <n v="49"/>
    <n v="13.304081632653061"/>
    <n v="651.9"/>
    <n v="6.85"/>
    <n v="658.75"/>
    <n v="4.7610000000000001"/>
    <n v="31.036959000000003"/>
    <s v="Regular Air"/>
    <x v="0"/>
    <s v="Small Business"/>
    <x v="0"/>
    <x v="0"/>
    <s v="Wrap Bag"/>
    <d v="2011-10-02T00:00:00"/>
  </r>
  <r>
    <n v="56161"/>
    <x v="1042"/>
    <x v="11"/>
    <s v="High"/>
    <n v="38"/>
    <n v="39.584736842105265"/>
    <n v="1504.22"/>
    <n v="10.25"/>
    <n v="1514.47"/>
    <n v="5.3265000000000002"/>
    <n v="80.122278300000005"/>
    <s v="Express Air"/>
    <x v="8"/>
    <s v="Home Office"/>
    <x v="1"/>
    <x v="4"/>
    <s v="Small Box"/>
    <d v="2012-04-16T00:00:00"/>
  </r>
  <r>
    <n v="549"/>
    <x v="643"/>
    <x v="1"/>
    <s v="Critical"/>
    <n v="13"/>
    <n v="5.4030769230769229"/>
    <n v="70.239999999999995"/>
    <n v="7.44"/>
    <n v="77.679999999999993"/>
    <n v="3.5455000000000001"/>
    <n v="2.4903591999999999"/>
    <s v="Regular Air"/>
    <x v="1"/>
    <s v="Consumer"/>
    <x v="2"/>
    <x v="5"/>
    <s v="Small Box"/>
    <d v="2012-07-13T00:00:00"/>
  </r>
  <r>
    <n v="49760"/>
    <x v="1155"/>
    <x v="7"/>
    <s v="Medium"/>
    <n v="13"/>
    <n v="98.552269230769227"/>
    <n v="1281.1795"/>
    <n v="5.92"/>
    <n v="1287.0995"/>
    <n v="5.3265000000000002"/>
    <n v="68.242026067500007"/>
    <s v="Regular Air"/>
    <x v="6"/>
    <s v="Home Office"/>
    <x v="1"/>
    <x v="1"/>
    <s v="Small Box"/>
    <d v="2011-10-03T00:00:00"/>
  </r>
  <r>
    <n v="37318"/>
    <x v="75"/>
    <x v="11"/>
    <s v="Medium"/>
    <n v="32"/>
    <n v="32.225937500000001"/>
    <n v="1031.23"/>
    <n v="19.989999999999998"/>
    <n v="1051.22"/>
    <n v="4.7610000000000001"/>
    <n v="49.096860299999996"/>
    <s v="Regular Air"/>
    <x v="1"/>
    <s v="Consumer"/>
    <x v="0"/>
    <x v="0"/>
    <s v="Small Box"/>
    <d v="2010-04-17T00:00:00"/>
  </r>
  <r>
    <n v="12481"/>
    <x v="54"/>
    <x v="1"/>
    <s v="Critical"/>
    <n v="12"/>
    <n v="32.405541666666664"/>
    <n v="388.86649999999997"/>
    <n v="0.99"/>
    <n v="389.85649999999998"/>
    <n v="5.3265000000000002"/>
    <n v="20.7129741225"/>
    <s v="Regular Air"/>
    <x v="5"/>
    <s v="Corporate"/>
    <x v="1"/>
    <x v="1"/>
    <s v="Small Pack"/>
    <d v="2011-07-10T00:00:00"/>
  </r>
  <r>
    <n v="19041"/>
    <x v="1345"/>
    <x v="1"/>
    <s v="Low"/>
    <n v="43"/>
    <n v="43.018604651162789"/>
    <n v="1849.8"/>
    <n v="4.62"/>
    <n v="1854.4199999999998"/>
    <n v="3.5455000000000001"/>
    <n v="65.584659000000002"/>
    <s v="Regular Air"/>
    <x v="3"/>
    <s v="Corporate"/>
    <x v="2"/>
    <x v="16"/>
    <s v="Small Box"/>
    <d v="2011-08-04T00:00:00"/>
  </r>
  <r>
    <n v="46880"/>
    <x v="372"/>
    <x v="1"/>
    <s v="Critical"/>
    <n v="1"/>
    <n v="29.99"/>
    <n v="29.99"/>
    <n v="8.32"/>
    <n v="38.31"/>
    <n v="3.5455000000000001"/>
    <n v="1.06329545"/>
    <s v="Regular Air"/>
    <x v="0"/>
    <s v="Corporate"/>
    <x v="2"/>
    <x v="5"/>
    <s v="Wrap Bag"/>
    <d v="2010-07-05T00:00:00"/>
  </r>
  <r>
    <n v="18112"/>
    <x v="1118"/>
    <x v="0"/>
    <s v="Not Specified"/>
    <n v="13"/>
    <n v="6.4084615384615384"/>
    <n v="83.31"/>
    <n v="1.34"/>
    <n v="84.65"/>
    <n v="3.5455000000000001"/>
    <n v="2.95375605"/>
    <s v="Regular Air"/>
    <x v="1"/>
    <s v="Small Business"/>
    <x v="2"/>
    <x v="5"/>
    <s v="Wrap Bag"/>
    <d v="2012-03-17T00:00:00"/>
  </r>
  <r>
    <n v="40354"/>
    <x v="997"/>
    <x v="3"/>
    <s v="High"/>
    <n v="29"/>
    <n v="5.9486206896551721"/>
    <n v="172.51"/>
    <n v="2.99"/>
    <n v="175.5"/>
    <n v="3.5455000000000001"/>
    <n v="6.1163420499999992"/>
    <s v="Regular Air"/>
    <x v="10"/>
    <s v="Home Office"/>
    <x v="2"/>
    <x v="6"/>
    <s v="Small Box"/>
    <d v="2009-01-04T00:00:00"/>
  </r>
  <r>
    <n v="5799"/>
    <x v="1039"/>
    <x v="8"/>
    <s v="Critical"/>
    <n v="34"/>
    <n v="283.14294117647063"/>
    <n v="9626.86"/>
    <n v="42.52"/>
    <n v="9669.380000000001"/>
    <n v="3.5455000000000001"/>
    <n v="341.32032129999999"/>
    <s v="Delivery Truck"/>
    <x v="9"/>
    <s v="Small Business"/>
    <x v="2"/>
    <x v="16"/>
    <s v="Jumbo Drum"/>
    <d v="2011-08-04T00:00:00"/>
  </r>
  <r>
    <n v="57378"/>
    <x v="344"/>
    <x v="2"/>
    <s v="Not Specified"/>
    <n v="9"/>
    <n v="29.585555555555555"/>
    <n v="266.27"/>
    <n v="1.99"/>
    <n v="268.26"/>
    <n v="5.3265000000000002"/>
    <n v="14.18287155"/>
    <s v="Regular Air"/>
    <x v="5"/>
    <s v="Small Business"/>
    <x v="1"/>
    <x v="4"/>
    <s v="Small Pack"/>
    <d v="2009-12-29T00:00:00"/>
  </r>
  <r>
    <n v="41633"/>
    <x v="963"/>
    <x v="6"/>
    <s v="Low"/>
    <n v="29"/>
    <n v="125.4106896551724"/>
    <n v="3636.91"/>
    <n v="70.2"/>
    <n v="3707.1099999999997"/>
    <n v="4.7610000000000001"/>
    <n v="173.15328510000001"/>
    <s v="Delivery Truck"/>
    <x v="0"/>
    <s v="Corporate"/>
    <x v="0"/>
    <x v="3"/>
    <s v="Jumbo Drum"/>
    <d v="2010-11-09T00:00:00"/>
  </r>
  <r>
    <n v="11651"/>
    <x v="1180"/>
    <x v="9"/>
    <s v="Medium"/>
    <n v="19"/>
    <n v="3.4657894736842101"/>
    <n v="65.849999999999994"/>
    <n v="0.98"/>
    <n v="66.83"/>
    <n v="3.5455000000000001"/>
    <n v="2.3347117499999999"/>
    <s v="Express Air"/>
    <x v="5"/>
    <s v="Small Business"/>
    <x v="2"/>
    <x v="2"/>
    <s v="Wrap Bag"/>
    <d v="2011-02-24T00:00:00"/>
  </r>
  <r>
    <n v="42306"/>
    <x v="329"/>
    <x v="10"/>
    <s v="High"/>
    <n v="4"/>
    <n v="9.1150000000000002"/>
    <n v="36.46"/>
    <n v="2.99"/>
    <n v="39.450000000000003"/>
    <n v="3.5455000000000001"/>
    <n v="1.2926893000000002"/>
    <s v="Regular Air"/>
    <x v="0"/>
    <s v="Consumer"/>
    <x v="2"/>
    <x v="6"/>
    <s v="Small Box"/>
    <d v="2012-09-16T00:00:00"/>
  </r>
  <r>
    <n v="22433"/>
    <x v="1272"/>
    <x v="0"/>
    <s v="Critical"/>
    <n v="44"/>
    <n v="18.135909090909092"/>
    <n v="797.98"/>
    <n v="0.99"/>
    <n v="798.97"/>
    <n v="5.3265000000000002"/>
    <n v="42.504404700000002"/>
    <s v="Regular Air"/>
    <x v="3"/>
    <s v="Home Office"/>
    <x v="1"/>
    <x v="1"/>
    <s v="Wrap Bag"/>
    <d v="2011-03-05T00:00:00"/>
  </r>
  <r>
    <n v="29797"/>
    <x v="994"/>
    <x v="5"/>
    <s v="High"/>
    <n v="50"/>
    <n v="14.840999999999999"/>
    <n v="742.05"/>
    <n v="13.56"/>
    <n v="755.6099999999999"/>
    <n v="4.7610000000000001"/>
    <n v="35.329000499999999"/>
    <s v="Regular Air"/>
    <x v="9"/>
    <s v="Small Business"/>
    <x v="0"/>
    <x v="0"/>
    <s v="Large Box"/>
    <d v="2010-06-28T00:00:00"/>
  </r>
  <r>
    <n v="48961"/>
    <x v="265"/>
    <x v="1"/>
    <s v="Not Specified"/>
    <n v="25"/>
    <n v="14.351199999999999"/>
    <n v="358.78"/>
    <n v="7.69"/>
    <n v="366.46999999999997"/>
    <n v="3.5455000000000001"/>
    <n v="12.7205449"/>
    <s v="Express Air"/>
    <x v="1"/>
    <s v="Small Business"/>
    <x v="2"/>
    <x v="10"/>
    <s v="Small Box"/>
    <d v="2009-07-23T00:00:00"/>
  </r>
  <r>
    <n v="34022"/>
    <x v="1307"/>
    <x v="6"/>
    <s v="Not Specified"/>
    <n v="6"/>
    <n v="7.3166666666666664"/>
    <n v="43.9"/>
    <n v="4.95"/>
    <n v="48.85"/>
    <n v="4.7610000000000001"/>
    <n v="2.0900790000000002"/>
    <s v="Regular Air"/>
    <x v="4"/>
    <s v="Small Business"/>
    <x v="0"/>
    <x v="0"/>
    <s v="Small Pack"/>
    <d v="2012-11-05T00:00:00"/>
  </r>
  <r>
    <n v="20037"/>
    <x v="553"/>
    <x v="3"/>
    <s v="Low"/>
    <n v="49"/>
    <n v="308.920612244898"/>
    <n v="15137.11"/>
    <n v="14.7"/>
    <n v="15151.810000000001"/>
    <n v="5.3265000000000002"/>
    <n v="806.27816415000007"/>
    <s v="Delivery Truck"/>
    <x v="6"/>
    <s v="Corporate"/>
    <x v="1"/>
    <x v="11"/>
    <s v="Jumbo Drum"/>
    <d v="2009-01-15T00:00:00"/>
  </r>
  <r>
    <n v="23809"/>
    <x v="874"/>
    <x v="5"/>
    <s v="Not Specified"/>
    <n v="7"/>
    <n v="12.372857142857143"/>
    <n v="86.61"/>
    <n v="1.49"/>
    <n v="88.1"/>
    <n v="3.5455000000000001"/>
    <n v="3.0707575500000002"/>
    <s v="Regular Air"/>
    <x v="10"/>
    <s v="Home Office"/>
    <x v="2"/>
    <x v="6"/>
    <s v="Small Box"/>
    <d v="2012-06-06T00:00:00"/>
  </r>
  <r>
    <n v="55045"/>
    <x v="142"/>
    <x v="6"/>
    <s v="High"/>
    <n v="20"/>
    <n v="31.602499999999999"/>
    <n v="632.04999999999995"/>
    <n v="35"/>
    <n v="667.05"/>
    <n v="3.5455000000000001"/>
    <n v="22.409332749999997"/>
    <s v="Regular Air"/>
    <x v="6"/>
    <s v="Home Office"/>
    <x v="2"/>
    <x v="10"/>
    <s v="Large Box"/>
    <d v="2009-11-22T00:00:00"/>
  </r>
  <r>
    <n v="39589"/>
    <x v="534"/>
    <x v="8"/>
    <s v="Critical"/>
    <n v="42"/>
    <n v="13.748095238095237"/>
    <n v="577.41999999999996"/>
    <n v="1.49"/>
    <n v="578.91"/>
    <n v="3.5455000000000001"/>
    <n v="20.4724261"/>
    <s v="Regular Air"/>
    <x v="1"/>
    <s v="Home Office"/>
    <x v="2"/>
    <x v="6"/>
    <s v="Small Box"/>
    <d v="2009-08-03T00:00:00"/>
  </r>
  <r>
    <n v="22916"/>
    <x v="1119"/>
    <x v="9"/>
    <s v="Medium"/>
    <n v="18"/>
    <n v="6.778888888888889"/>
    <n v="122.02"/>
    <n v="10.050000000000001"/>
    <n v="132.07"/>
    <n v="3.5455000000000001"/>
    <n v="4.3262191000000003"/>
    <s v="Regular Air"/>
    <x v="1"/>
    <s v="Corporate"/>
    <x v="2"/>
    <x v="5"/>
    <s v="Small Box"/>
    <d v="2012-02-03T00:00:00"/>
  </r>
  <r>
    <n v="9761"/>
    <x v="1183"/>
    <x v="3"/>
    <s v="Not Specified"/>
    <n v="2"/>
    <n v="101.32"/>
    <n v="202.64"/>
    <n v="14"/>
    <n v="216.64"/>
    <n v="5.3265000000000002"/>
    <n v="10.7936196"/>
    <s v="Delivery Truck"/>
    <x v="1"/>
    <s v="Small Business"/>
    <x v="1"/>
    <x v="11"/>
    <s v="Jumbo Drum"/>
    <d v="2012-01-23T00:00:00"/>
  </r>
  <r>
    <n v="24386"/>
    <x v="1265"/>
    <x v="5"/>
    <s v="High"/>
    <n v="15"/>
    <n v="5.1293333333333333"/>
    <n v="76.94"/>
    <n v="0.99"/>
    <n v="77.929999999999993"/>
    <n v="3.5455000000000001"/>
    <n v="2.7279077000000003"/>
    <s v="Express Air"/>
    <x v="8"/>
    <s v="Corporate"/>
    <x v="2"/>
    <x v="13"/>
    <s v="Small Box"/>
    <d v="2012-06-27T00:00:00"/>
  </r>
  <r>
    <n v="43399"/>
    <x v="151"/>
    <x v="1"/>
    <s v="High"/>
    <n v="35"/>
    <n v="1.7045714285714284"/>
    <n v="59.66"/>
    <n v="1.57"/>
    <n v="61.23"/>
    <n v="3.5455000000000001"/>
    <n v="2.1152452999999998"/>
    <s v="Regular Air"/>
    <x v="1"/>
    <s v="Corporate"/>
    <x v="2"/>
    <x v="2"/>
    <s v="Wrap Bag"/>
    <d v="2009-07-31T00:00:00"/>
  </r>
  <r>
    <n v="33703"/>
    <x v="374"/>
    <x v="9"/>
    <s v="Not Specified"/>
    <n v="4"/>
    <n v="60.59"/>
    <n v="242.36"/>
    <n v="1.99"/>
    <n v="244.35000000000002"/>
    <n v="5.3265000000000002"/>
    <n v="12.909305400000001"/>
    <s v="Regular Air"/>
    <x v="2"/>
    <s v="Corporate"/>
    <x v="1"/>
    <x v="4"/>
    <s v="Small Pack"/>
    <d v="2010-02-07T00:00:00"/>
  </r>
  <r>
    <n v="23812"/>
    <x v="1297"/>
    <x v="1"/>
    <s v="Critical"/>
    <n v="32"/>
    <n v="182.68187499999999"/>
    <n v="5845.82"/>
    <n v="15.59"/>
    <n v="5861.41"/>
    <n v="5.3265000000000002"/>
    <n v="311.37760229999998"/>
    <s v="Delivery Truck"/>
    <x v="6"/>
    <s v="Home Office"/>
    <x v="1"/>
    <x v="11"/>
    <s v="Jumbo Drum"/>
    <d v="2012-07-27T00:00:00"/>
  </r>
  <r>
    <n v="28129"/>
    <x v="1201"/>
    <x v="3"/>
    <s v="Medium"/>
    <n v="5"/>
    <n v="21.481999999999999"/>
    <n v="107.41"/>
    <n v="5.86"/>
    <n v="113.27"/>
    <n v="3.5455000000000001"/>
    <n v="3.8082215500000003"/>
    <s v="Regular Air"/>
    <x v="3"/>
    <s v="Small Business"/>
    <x v="2"/>
    <x v="5"/>
    <s v="Small Box"/>
    <d v="2012-01-27T00:00:00"/>
  </r>
  <r>
    <n v="24197"/>
    <x v="55"/>
    <x v="9"/>
    <s v="Low"/>
    <n v="2"/>
    <n v="17.820250000000001"/>
    <n v="35.640500000000003"/>
    <n v="1.25"/>
    <n v="36.890500000000003"/>
    <n v="5.3265000000000002"/>
    <n v="1.8983912325000003"/>
    <s v="Regular Air"/>
    <x v="1"/>
    <s v="Small Business"/>
    <x v="1"/>
    <x v="1"/>
    <s v="Small Pack"/>
    <d v="2010-02-10T00:00:00"/>
  </r>
  <r>
    <n v="48003"/>
    <x v="1201"/>
    <x v="3"/>
    <s v="Medium"/>
    <n v="30"/>
    <n v="6.1110000000000007"/>
    <n v="183.33"/>
    <n v="4.38"/>
    <n v="187.71"/>
    <n v="5.3265000000000002"/>
    <n v="9.7650724500000017"/>
    <s v="Regular Air"/>
    <x v="1"/>
    <s v="Consumer"/>
    <x v="1"/>
    <x v="4"/>
    <s v="Small Pack"/>
    <d v="2012-01-28T00:00:00"/>
  </r>
  <r>
    <n v="48453"/>
    <x v="191"/>
    <x v="1"/>
    <s v="Medium"/>
    <n v="50"/>
    <n v="7.7405999999999997"/>
    <n v="387.03"/>
    <n v="4.95"/>
    <n v="391.97999999999996"/>
    <n v="4.7610000000000001"/>
    <n v="18.426498299999999"/>
    <s v="Regular Air"/>
    <x v="1"/>
    <s v="Home Office"/>
    <x v="0"/>
    <x v="0"/>
    <s v="Small Box"/>
    <d v="2009-07-26T00:00:00"/>
  </r>
  <r>
    <n v="12708"/>
    <x v="106"/>
    <x v="3"/>
    <s v="Low"/>
    <n v="44"/>
    <n v="3.6229545454545455"/>
    <n v="159.41"/>
    <n v="0.98"/>
    <n v="160.38999999999999"/>
    <n v="3.5455000000000001"/>
    <n v="5.6518815500000006"/>
    <s v="Express Air"/>
    <x v="3"/>
    <s v="Corporate"/>
    <x v="2"/>
    <x v="2"/>
    <s v="Wrap Bag"/>
    <d v="2010-01-12T00:00:00"/>
  </r>
  <r>
    <n v="57638"/>
    <x v="943"/>
    <x v="11"/>
    <s v="Low"/>
    <n v="35"/>
    <n v="164.01782857142857"/>
    <n v="5740.6239999999998"/>
    <n v="29.1"/>
    <n v="5769.7240000000002"/>
    <n v="4.7610000000000001"/>
    <n v="273.31110863999999"/>
    <s v="Delivery Truck"/>
    <x v="9"/>
    <s v="Consumer"/>
    <x v="0"/>
    <x v="9"/>
    <s v="Jumbo Box"/>
    <d v="2012-04-27T00:00:00"/>
  </r>
  <r>
    <n v="42400"/>
    <x v="451"/>
    <x v="8"/>
    <s v="Low"/>
    <n v="41"/>
    <n v="10.470243902439023"/>
    <n v="429.28"/>
    <n v="6.5"/>
    <n v="435.78"/>
    <n v="5.3265000000000002"/>
    <n v="22.865599200000002"/>
    <s v="Regular Air"/>
    <x v="7"/>
    <s v="Home Office"/>
    <x v="1"/>
    <x v="4"/>
    <s v="Small Box"/>
    <d v="2012-08-14T00:00:00"/>
  </r>
  <r>
    <n v="26919"/>
    <x v="550"/>
    <x v="2"/>
    <s v="Low"/>
    <n v="32"/>
    <n v="4.8521875000000003"/>
    <n v="155.27000000000001"/>
    <n v="7.54"/>
    <n v="162.81"/>
    <n v="3.5455000000000001"/>
    <n v="5.5050978500000012"/>
    <s v="Regular Air"/>
    <x v="8"/>
    <s v="Home Office"/>
    <x v="2"/>
    <x v="5"/>
    <s v="Small Box"/>
    <d v="2012-12-12T00:00:00"/>
  </r>
  <r>
    <n v="56582"/>
    <x v="637"/>
    <x v="5"/>
    <s v="Low"/>
    <n v="36"/>
    <n v="127.26138888888889"/>
    <n v="4581.41"/>
    <n v="54.74"/>
    <n v="4636.1499999999996"/>
    <n v="4.7610000000000001"/>
    <n v="218.12093010000001"/>
    <s v="Delivery Truck"/>
    <x v="1"/>
    <s v="Small Business"/>
    <x v="0"/>
    <x v="15"/>
    <s v="Jumbo Box"/>
    <d v="2009-06-12T00:00:00"/>
  </r>
  <r>
    <n v="14342"/>
    <x v="108"/>
    <x v="11"/>
    <s v="Low"/>
    <n v="38"/>
    <n v="284.83789473684209"/>
    <n v="10823.84"/>
    <n v="7.18"/>
    <n v="10831.02"/>
    <n v="5.3265000000000002"/>
    <n v="576.53183760000002"/>
    <s v="Regular Air"/>
    <x v="8"/>
    <s v="Corporate"/>
    <x v="1"/>
    <x v="4"/>
    <s v="Small Box"/>
    <d v="2009-04-27T00:00:00"/>
  </r>
  <r>
    <n v="21191"/>
    <x v="1374"/>
    <x v="6"/>
    <s v="High"/>
    <n v="48"/>
    <n v="150.74645833333332"/>
    <n v="7235.83"/>
    <n v="13.99"/>
    <n v="7249.82"/>
    <n v="5.3265000000000002"/>
    <n v="385.41648495000004"/>
    <s v="Regular Air"/>
    <x v="3"/>
    <s v="Home Office"/>
    <x v="1"/>
    <x v="11"/>
    <s v="Medium Box"/>
    <d v="2012-11-14T00:00:00"/>
  </r>
  <r>
    <n v="29287"/>
    <x v="197"/>
    <x v="1"/>
    <s v="High"/>
    <n v="49"/>
    <n v="257.01857142857142"/>
    <n v="12593.91"/>
    <n v="28.06"/>
    <n v="12621.97"/>
    <n v="5.3265000000000002"/>
    <n v="670.81461615000012"/>
    <s v="Delivery Truck"/>
    <x v="2"/>
    <s v="Consumer"/>
    <x v="1"/>
    <x v="11"/>
    <s v="Jumbo Drum"/>
    <d v="2009-07-04T00:00:00"/>
  </r>
  <r>
    <n v="4610"/>
    <x v="626"/>
    <x v="5"/>
    <s v="Low"/>
    <n v="29"/>
    <n v="15.425517241379309"/>
    <n v="447.34"/>
    <n v="1.39"/>
    <n v="448.72999999999996"/>
    <n v="3.5455000000000001"/>
    <n v="15.860439699999999"/>
    <s v="Regular Air"/>
    <x v="1"/>
    <s v="Small Business"/>
    <x v="2"/>
    <x v="12"/>
    <s v="Small Box"/>
    <d v="2010-06-21T00:00:00"/>
  </r>
  <r>
    <n v="26855"/>
    <x v="977"/>
    <x v="0"/>
    <s v="High"/>
    <n v="13"/>
    <n v="30.464615384615385"/>
    <n v="396.04"/>
    <n v="3.92"/>
    <n v="399.96000000000004"/>
    <n v="4.7610000000000001"/>
    <n v="18.855464400000002"/>
    <s v="Regular Air"/>
    <x v="1"/>
    <s v="Small Business"/>
    <x v="0"/>
    <x v="0"/>
    <s v="Small Pack"/>
    <d v="2009-03-16T00:00:00"/>
  </r>
  <r>
    <n v="25926"/>
    <x v="92"/>
    <x v="6"/>
    <s v="High"/>
    <n v="23"/>
    <n v="14.414782608695653"/>
    <n v="331.54"/>
    <n v="7.27"/>
    <n v="338.81"/>
    <n v="3.5455000000000001"/>
    <n v="11.754750700000002"/>
    <s v="Regular Air"/>
    <x v="6"/>
    <s v="Corporate"/>
    <x v="2"/>
    <x v="6"/>
    <s v="Small Box"/>
    <d v="2009-11-22T00:00:00"/>
  </r>
  <r>
    <n v="4773"/>
    <x v="659"/>
    <x v="2"/>
    <s v="Critical"/>
    <n v="48"/>
    <n v="140.54816666666667"/>
    <n v="6746.3119999999999"/>
    <n v="29.21"/>
    <n v="6775.5219999999999"/>
    <n v="4.7610000000000001"/>
    <n v="321.19191432000002"/>
    <s v="Delivery Truck"/>
    <x v="1"/>
    <s v="Home Office"/>
    <x v="0"/>
    <x v="9"/>
    <s v="Jumbo Box"/>
    <d v="2011-12-24T00:00:00"/>
  </r>
  <r>
    <n v="5509"/>
    <x v="1057"/>
    <x v="11"/>
    <s v="Low"/>
    <n v="21"/>
    <n v="42.153809523809528"/>
    <n v="885.23"/>
    <n v="18.98"/>
    <n v="904.21"/>
    <n v="4.7610000000000001"/>
    <n v="42.145800299999998"/>
    <s v="Regular Air"/>
    <x v="3"/>
    <s v="Home Office"/>
    <x v="0"/>
    <x v="0"/>
    <s v="Small Box"/>
    <d v="2009-04-14T00:00:00"/>
  </r>
  <r>
    <n v="6374"/>
    <x v="1117"/>
    <x v="8"/>
    <s v="Critical"/>
    <n v="29"/>
    <n v="29.566206896551723"/>
    <n v="857.42"/>
    <n v="3.6"/>
    <n v="861.02"/>
    <n v="5.3265000000000002"/>
    <n v="45.670476299999997"/>
    <s v="Express Air"/>
    <x v="0"/>
    <s v="Corporate"/>
    <x v="1"/>
    <x v="4"/>
    <s v="Small Pack"/>
    <d v="2011-08-08T00:00:00"/>
  </r>
  <r>
    <n v="38274"/>
    <x v="726"/>
    <x v="5"/>
    <s v="High"/>
    <n v="9"/>
    <n v="136.15222222222221"/>
    <n v="1225.3699999999999"/>
    <n v="24.49"/>
    <n v="1249.8599999999999"/>
    <n v="4.7610000000000001"/>
    <n v="58.339865699999997"/>
    <s v="Regular Air"/>
    <x v="1"/>
    <s v="Consumer"/>
    <x v="0"/>
    <x v="3"/>
    <s v="Large Box"/>
    <d v="2011-06-12T00:00:00"/>
  </r>
  <r>
    <n v="12067"/>
    <x v="23"/>
    <x v="9"/>
    <s v="Critical"/>
    <n v="9"/>
    <n v="8.362222222222222"/>
    <n v="75.260000000000005"/>
    <n v="5.83"/>
    <n v="81.09"/>
    <n v="3.5455000000000001"/>
    <n v="2.6683433000000001"/>
    <s v="Regular Air"/>
    <x v="6"/>
    <s v="Small Business"/>
    <x v="2"/>
    <x v="5"/>
    <s v="Wrap Bag"/>
    <d v="2010-02-05T00:00:00"/>
  </r>
  <r>
    <n v="52678"/>
    <x v="295"/>
    <x v="1"/>
    <s v="High"/>
    <n v="3"/>
    <n v="37.596666666666671"/>
    <n v="112.79"/>
    <n v="53.03"/>
    <n v="165.82"/>
    <n v="3.5455000000000001"/>
    <n v="3.9989694500000001"/>
    <s v="Delivery Truck"/>
    <x v="6"/>
    <s v="Corporate"/>
    <x v="2"/>
    <x v="10"/>
    <s v="Jumbo Drum"/>
    <d v="2012-07-31T00:00:00"/>
  </r>
  <r>
    <n v="33888"/>
    <x v="1367"/>
    <x v="8"/>
    <s v="Not Specified"/>
    <n v="47"/>
    <n v="220.79191489361702"/>
    <n v="10377.219999999999"/>
    <n v="28.66"/>
    <n v="10405.879999999999"/>
    <n v="3.5455000000000001"/>
    <n v="367.92433509999995"/>
    <s v="Delivery Truck"/>
    <x v="2"/>
    <s v="Home Office"/>
    <x v="2"/>
    <x v="10"/>
    <s v="Jumbo Drum"/>
    <d v="2009-08-22T00:00:00"/>
  </r>
  <r>
    <n v="15616"/>
    <x v="619"/>
    <x v="0"/>
    <s v="Critical"/>
    <n v="12"/>
    <n v="32.225833333333334"/>
    <n v="386.71"/>
    <n v="6.5"/>
    <n v="393.21"/>
    <n v="5.3265000000000002"/>
    <n v="20.598108149999998"/>
    <s v="Express Air"/>
    <x v="3"/>
    <s v="Corporate"/>
    <x v="1"/>
    <x v="4"/>
    <s v="Small Box"/>
    <d v="2012-03-24T00:00:00"/>
  </r>
  <r>
    <n v="34406"/>
    <x v="1223"/>
    <x v="10"/>
    <s v="Medium"/>
    <n v="29"/>
    <n v="4.9168965517241379"/>
    <n v="142.59"/>
    <n v="0.7"/>
    <n v="143.29"/>
    <n v="3.5455000000000001"/>
    <n v="5.0555284500000006"/>
    <s v="Regular Air"/>
    <x v="0"/>
    <s v="Home Office"/>
    <x v="2"/>
    <x v="14"/>
    <s v="Wrap Bag"/>
    <d v="2012-09-29T00:00:00"/>
  </r>
  <r>
    <n v="57986"/>
    <x v="1354"/>
    <x v="7"/>
    <s v="High"/>
    <n v="14"/>
    <n v="14.280714285714286"/>
    <n v="199.93"/>
    <n v="13.32"/>
    <n v="213.25"/>
    <n v="3.5455000000000001"/>
    <n v="7.0885181499999996"/>
    <s v="Regular Air"/>
    <x v="8"/>
    <s v="Small Business"/>
    <x v="2"/>
    <x v="16"/>
    <s v="Small Box"/>
    <d v="2010-10-29T00:00:00"/>
  </r>
  <r>
    <n v="16390"/>
    <x v="508"/>
    <x v="0"/>
    <s v="Medium"/>
    <n v="8"/>
    <n v="10.797499999999999"/>
    <n v="86.38"/>
    <n v="3.37"/>
    <n v="89.75"/>
    <n v="3.5455000000000001"/>
    <n v="3.0626028999999999"/>
    <s v="Regular Air"/>
    <x v="5"/>
    <s v="Consumer"/>
    <x v="2"/>
    <x v="7"/>
    <s v="Small Pack"/>
    <d v="2012-03-26T00:00:00"/>
  </r>
  <r>
    <n v="358"/>
    <x v="104"/>
    <x v="10"/>
    <s v="High"/>
    <n v="33"/>
    <n v="37.450606060606056"/>
    <n v="1235.8699999999999"/>
    <n v="1.99"/>
    <n v="1237.8599999999999"/>
    <n v="5.3265000000000002"/>
    <n v="65.828615549999995"/>
    <s v="Regular Air"/>
    <x v="5"/>
    <s v="Corporate"/>
    <x v="1"/>
    <x v="4"/>
    <s v="Small Pack"/>
    <d v="2010-09-19T00:00:00"/>
  </r>
  <r>
    <n v="290"/>
    <x v="719"/>
    <x v="3"/>
    <s v="Not Specified"/>
    <n v="24"/>
    <n v="7.8637499999999996"/>
    <n v="188.73"/>
    <n v="5.83"/>
    <n v="194.56"/>
    <n v="3.5455000000000001"/>
    <n v="6.6914221499999993"/>
    <s v="Regular Air"/>
    <x v="4"/>
    <s v="Home Office"/>
    <x v="2"/>
    <x v="5"/>
    <s v="Wrap Bag"/>
    <d v="2009-01-06T00:00:00"/>
  </r>
  <r>
    <n v="18275"/>
    <x v="1174"/>
    <x v="3"/>
    <s v="Low"/>
    <n v="25"/>
    <n v="12.9092"/>
    <n v="322.73"/>
    <n v="4.95"/>
    <n v="327.68"/>
    <n v="4.7610000000000001"/>
    <n v="15.365175300000001"/>
    <s v="Regular Air"/>
    <x v="3"/>
    <s v="Corporate"/>
    <x v="0"/>
    <x v="0"/>
    <s v="Small Pack"/>
    <d v="2012-01-14T00:00:00"/>
  </r>
  <r>
    <n v="45957"/>
    <x v="1310"/>
    <x v="10"/>
    <s v="Critical"/>
    <n v="20"/>
    <n v="37.992000000000004"/>
    <n v="759.84"/>
    <n v="1.99"/>
    <n v="761.83"/>
    <n v="5.3265000000000002"/>
    <n v="40.472877600000004"/>
    <s v="Regular Air"/>
    <x v="2"/>
    <s v="Home Office"/>
    <x v="1"/>
    <x v="4"/>
    <s v="Small Pack"/>
    <d v="2010-09-23T00:00:00"/>
  </r>
  <r>
    <n v="37700"/>
    <x v="1375"/>
    <x v="2"/>
    <s v="Critical"/>
    <n v="27"/>
    <n v="125.57444444444445"/>
    <n v="3390.51"/>
    <n v="19.989999999999998"/>
    <n v="3410.5"/>
    <n v="3.5455000000000001"/>
    <n v="120.21053205000003"/>
    <s v="Express Air"/>
    <x v="5"/>
    <s v="Corporate"/>
    <x v="2"/>
    <x v="6"/>
    <s v="Small Box"/>
    <d v="2009-12-11T00:00:00"/>
  </r>
  <r>
    <n v="24196"/>
    <x v="1059"/>
    <x v="1"/>
    <s v="High"/>
    <n v="24"/>
    <n v="43.728749999999998"/>
    <n v="1049.49"/>
    <n v="16.36"/>
    <n v="1065.8499999999999"/>
    <n v="3.5455000000000001"/>
    <n v="37.209667950000004"/>
    <s v="Regular Air"/>
    <x v="1"/>
    <s v="Home Office"/>
    <x v="2"/>
    <x v="10"/>
    <s v="Small Box"/>
    <d v="2010-08-01T00:00:00"/>
  </r>
  <r>
    <n v="28897"/>
    <x v="537"/>
    <x v="8"/>
    <s v="Medium"/>
    <n v="35"/>
    <n v="4.1757142857142862"/>
    <n v="146.15"/>
    <n v="6.89"/>
    <n v="153.04"/>
    <n v="3.5455000000000001"/>
    <n v="5.1817482500000009"/>
    <s v="Regular Air"/>
    <x v="1"/>
    <s v="Consumer"/>
    <x v="2"/>
    <x v="16"/>
    <s v="Small Box"/>
    <d v="2009-08-26T00:00:00"/>
  </r>
  <r>
    <n v="51297"/>
    <x v="67"/>
    <x v="6"/>
    <s v="Low"/>
    <n v="41"/>
    <n v="8.6897560975609753"/>
    <n v="356.28"/>
    <n v="2.99"/>
    <n v="359.27"/>
    <n v="3.5455000000000001"/>
    <n v="12.631907399999999"/>
    <s v="Express Air"/>
    <x v="5"/>
    <s v="Small Business"/>
    <x v="2"/>
    <x v="6"/>
    <s v="Small Box"/>
    <d v="2012-11-20T00:00:00"/>
  </r>
  <r>
    <n v="30369"/>
    <x v="78"/>
    <x v="0"/>
    <s v="Critical"/>
    <n v="21"/>
    <n v="8.2961904761904766"/>
    <n v="174.22"/>
    <n v="2.64"/>
    <n v="176.85999999999999"/>
    <n v="3.5455000000000001"/>
    <n v="6.1769701000000001"/>
    <s v="Regular Air"/>
    <x v="1"/>
    <s v="Home Office"/>
    <x v="2"/>
    <x v="7"/>
    <s v="Small Pack"/>
    <d v="2011-03-25T00:00:00"/>
  </r>
  <r>
    <n v="30597"/>
    <x v="103"/>
    <x v="8"/>
    <s v="High"/>
    <n v="42"/>
    <n v="15.234285714285715"/>
    <n v="639.84"/>
    <n v="4.53"/>
    <n v="644.37"/>
    <n v="3.5455000000000001"/>
    <n v="22.685527200000003"/>
    <s v="Regular Air"/>
    <x v="1"/>
    <s v="Consumer"/>
    <x v="2"/>
    <x v="10"/>
    <s v="Small Box"/>
    <d v="2012-08-06T00:00:00"/>
  </r>
  <r>
    <n v="46881"/>
    <x v="1328"/>
    <x v="7"/>
    <s v="Critical"/>
    <n v="31"/>
    <n v="5.6864516129032259"/>
    <n v="176.28"/>
    <n v="5.74"/>
    <n v="182.02"/>
    <n v="3.5455000000000001"/>
    <n v="6.2500074000000003"/>
    <s v="Express Air"/>
    <x v="6"/>
    <s v="Corporate"/>
    <x v="2"/>
    <x v="6"/>
    <s v="Small Box"/>
    <d v="2009-10-08T00:00:00"/>
  </r>
  <r>
    <n v="54791"/>
    <x v="182"/>
    <x v="2"/>
    <s v="High"/>
    <n v="42"/>
    <n v="101.74642857142858"/>
    <n v="4273.3500000000004"/>
    <n v="35"/>
    <n v="4308.3500000000004"/>
    <n v="3.5455000000000001"/>
    <n v="151.51162425000001"/>
    <s v="Regular Air"/>
    <x v="10"/>
    <s v="Corporate"/>
    <x v="2"/>
    <x v="10"/>
    <s v="Large Box"/>
    <d v="2012-12-22T00:00:00"/>
  </r>
  <r>
    <n v="2211"/>
    <x v="332"/>
    <x v="5"/>
    <s v="High"/>
    <n v="22"/>
    <n v="75.049545454545452"/>
    <n v="1651.09"/>
    <n v="12.14"/>
    <n v="1663.23"/>
    <n v="5.3265000000000002"/>
    <n v="87.945308850000004"/>
    <s v="Regular Air"/>
    <x v="4"/>
    <s v="Home Office"/>
    <x v="1"/>
    <x v="4"/>
    <s v="Small Box"/>
    <d v="2009-06-30T00:00:00"/>
  </r>
  <r>
    <n v="7078"/>
    <x v="677"/>
    <x v="11"/>
    <s v="High"/>
    <n v="11"/>
    <n v="4.5072727272727269"/>
    <n v="49.58"/>
    <n v="6.27"/>
    <n v="55.849999999999994"/>
    <n v="3.5455000000000001"/>
    <n v="1.7578589"/>
    <s v="Express Air"/>
    <x v="5"/>
    <s v="Corporate"/>
    <x v="2"/>
    <x v="6"/>
    <s v="Small Box"/>
    <d v="2010-04-12T00:00:00"/>
  </r>
  <r>
    <n v="34371"/>
    <x v="687"/>
    <x v="11"/>
    <s v="Medium"/>
    <n v="18"/>
    <n v="463.00166666666672"/>
    <n v="8334.0300000000007"/>
    <n v="14.7"/>
    <n v="8348.7300000000014"/>
    <n v="5.3265000000000002"/>
    <n v="443.91210795000006"/>
    <s v="Delivery Truck"/>
    <x v="1"/>
    <s v="Consumer"/>
    <x v="1"/>
    <x v="11"/>
    <s v="Jumbo Drum"/>
    <d v="2010-04-03T00:00:00"/>
  </r>
  <r>
    <n v="12355"/>
    <x v="193"/>
    <x v="4"/>
    <s v="Not Specified"/>
    <n v="14"/>
    <n v="16.105"/>
    <n v="225.47"/>
    <n v="7.51"/>
    <n v="232.98"/>
    <n v="3.5455000000000001"/>
    <n v="7.9940388500000008"/>
    <s v="Regular Air"/>
    <x v="6"/>
    <s v="Corporate"/>
    <x v="2"/>
    <x v="10"/>
    <s v="Small Box"/>
    <d v="2011-05-29T00:00:00"/>
  </r>
  <r>
    <n v="44320"/>
    <x v="1163"/>
    <x v="11"/>
    <s v="Medium"/>
    <n v="49"/>
    <n v="142.89959183673469"/>
    <n v="7002.08"/>
    <n v="69"/>
    <n v="7071.08"/>
    <n v="4.7610000000000001"/>
    <n v="333.36902880000002"/>
    <s v="Regular Air"/>
    <x v="0"/>
    <s v="Corporate"/>
    <x v="0"/>
    <x v="9"/>
    <s v="Large Box"/>
    <d v="2009-04-30T00:00:00"/>
  </r>
  <r>
    <n v="740"/>
    <x v="212"/>
    <x v="1"/>
    <s v="Medium"/>
    <n v="6"/>
    <n v="4.6683333333333339"/>
    <n v="28.01"/>
    <n v="0.49"/>
    <n v="28.5"/>
    <n v="3.5455000000000001"/>
    <n v="0.99309455000000013"/>
    <s v="Regular Air"/>
    <x v="1"/>
    <s v="Corporate"/>
    <x v="2"/>
    <x v="13"/>
    <s v="Small Box"/>
    <d v="2011-07-15T00:00:00"/>
  </r>
  <r>
    <n v="59971"/>
    <x v="735"/>
    <x v="4"/>
    <s v="Critical"/>
    <n v="45"/>
    <n v="11.441333333333334"/>
    <n v="514.86"/>
    <n v="6.47"/>
    <n v="521.33000000000004"/>
    <n v="3.5455000000000001"/>
    <n v="18.254361299999999"/>
    <s v="Regular Air"/>
    <x v="0"/>
    <s v="Home Office"/>
    <x v="2"/>
    <x v="5"/>
    <s v="Small Box"/>
    <d v="2011-06-02T00:00:00"/>
  </r>
  <r>
    <n v="27490"/>
    <x v="82"/>
    <x v="0"/>
    <s v="Not Specified"/>
    <n v="18"/>
    <n v="33.983888888888892"/>
    <n v="611.71"/>
    <n v="12.62"/>
    <n v="624.33000000000004"/>
    <n v="3.5455000000000001"/>
    <n v="21.688178050000001"/>
    <s v="Regular Air"/>
    <x v="1"/>
    <s v="Corporate"/>
    <x v="2"/>
    <x v="6"/>
    <s v="Small Box"/>
    <d v="2012-03-16T00:00:00"/>
  </r>
  <r>
    <n v="54850"/>
    <x v="392"/>
    <x v="2"/>
    <s v="Not Specified"/>
    <n v="16"/>
    <n v="177.185"/>
    <n v="2834.96"/>
    <n v="19.989999999999998"/>
    <n v="2854.95"/>
    <n v="3.5455000000000001"/>
    <n v="100.5135068"/>
    <s v="Regular Air"/>
    <x v="1"/>
    <s v="Home Office"/>
    <x v="2"/>
    <x v="10"/>
    <s v="Small Box"/>
    <d v="2010-12-24T00:00:00"/>
  </r>
  <r>
    <n v="13923"/>
    <x v="309"/>
    <x v="1"/>
    <s v="High"/>
    <n v="27"/>
    <n v="227.8814814814815"/>
    <n v="6152.8"/>
    <n v="28.66"/>
    <n v="6181.46"/>
    <n v="3.5455000000000001"/>
    <n v="218.147524"/>
    <s v="Delivery Truck"/>
    <x v="3"/>
    <s v="Home Office"/>
    <x v="2"/>
    <x v="10"/>
    <s v="Jumbo Drum"/>
    <d v="2012-07-10T00:00:00"/>
  </r>
  <r>
    <n v="38564"/>
    <x v="618"/>
    <x v="6"/>
    <s v="Critical"/>
    <n v="31"/>
    <n v="29.191290322580645"/>
    <n v="904.93"/>
    <n v="4"/>
    <n v="908.93"/>
    <n v="5.3265000000000002"/>
    <n v="48.201096449999994"/>
    <s v="Regular Air"/>
    <x v="1"/>
    <s v="Home Office"/>
    <x v="1"/>
    <x v="4"/>
    <s v="Small Box"/>
    <d v="2009-11-03T00:00:00"/>
  </r>
  <r>
    <n v="10340"/>
    <x v="407"/>
    <x v="5"/>
    <s v="High"/>
    <n v="2"/>
    <n v="112.16"/>
    <n v="224.32"/>
    <n v="13.99"/>
    <n v="238.31"/>
    <n v="4.7610000000000001"/>
    <n v="10.6798752"/>
    <s v="Regular Air"/>
    <x v="1"/>
    <s v="Home Office"/>
    <x v="0"/>
    <x v="0"/>
    <s v="Medium Box"/>
    <d v="2011-06-23T00:00:00"/>
  </r>
  <r>
    <n v="26629"/>
    <x v="678"/>
    <x v="1"/>
    <s v="High"/>
    <n v="38"/>
    <n v="577.79026315789474"/>
    <n v="21956.03"/>
    <n v="24.49"/>
    <n v="21980.52"/>
    <n v="5.3265000000000002"/>
    <n v="1169.4879379500001"/>
    <s v="Regular Air"/>
    <x v="10"/>
    <s v="Consumer"/>
    <x v="1"/>
    <x v="8"/>
    <s v="Large Box"/>
    <d v="2009-07-11T00:00:00"/>
  </r>
  <r>
    <n v="47011"/>
    <x v="1231"/>
    <x v="9"/>
    <s v="High"/>
    <n v="33"/>
    <n v="11.306969696969697"/>
    <n v="373.13"/>
    <n v="5.03"/>
    <n v="378.15999999999997"/>
    <n v="3.5455000000000001"/>
    <n v="13.22932415"/>
    <s v="Regular Air"/>
    <x v="0"/>
    <s v="Corporate"/>
    <x v="2"/>
    <x v="10"/>
    <s v="Small Box"/>
    <d v="2009-02-21T00:00:00"/>
  </r>
  <r>
    <n v="35494"/>
    <x v="471"/>
    <x v="9"/>
    <s v="Medium"/>
    <n v="18"/>
    <n v="96.172444444444452"/>
    <n v="1731.104"/>
    <n v="69"/>
    <n v="1800.104"/>
    <n v="4.7610000000000001"/>
    <n v="82.417861439999996"/>
    <s v="Regular Air"/>
    <x v="4"/>
    <s v="Consumer"/>
    <x v="0"/>
    <x v="9"/>
    <s v="Large Box"/>
    <d v="2011-02-15T00:00:00"/>
  </r>
  <r>
    <n v="14500"/>
    <x v="1376"/>
    <x v="5"/>
    <s v="Not Specified"/>
    <n v="44"/>
    <n v="19.084090909090911"/>
    <n v="839.7"/>
    <n v="5.77"/>
    <n v="845.47"/>
    <n v="3.5455000000000001"/>
    <n v="29.771563500000003"/>
    <s v="Regular Air"/>
    <x v="8"/>
    <s v="Consumer"/>
    <x v="2"/>
    <x v="5"/>
    <s v="Small Box"/>
    <d v="2011-06-26T00:00:00"/>
  </r>
  <r>
    <n v="44610"/>
    <x v="592"/>
    <x v="0"/>
    <s v="High"/>
    <n v="31"/>
    <n v="4.1258064516129034"/>
    <n v="127.9"/>
    <n v="0.5"/>
    <n v="128.4"/>
    <n v="3.5455000000000001"/>
    <n v="4.5346945000000005"/>
    <s v="Regular Air"/>
    <x v="0"/>
    <s v="Consumer"/>
    <x v="2"/>
    <x v="13"/>
    <s v="Small Box"/>
    <d v="2011-03-10T00:00:00"/>
  </r>
  <r>
    <n v="45120"/>
    <x v="877"/>
    <x v="11"/>
    <s v="Critical"/>
    <n v="39"/>
    <n v="374.13948717948722"/>
    <n v="14591.44"/>
    <n v="48.26"/>
    <n v="14639.7"/>
    <n v="5.3265000000000002"/>
    <n v="777.21305160000009"/>
    <s v="Delivery Truck"/>
    <x v="0"/>
    <s v="Consumer"/>
    <x v="1"/>
    <x v="11"/>
    <s v="Jumbo Box"/>
    <d v="2009-04-10T00:00:00"/>
  </r>
  <r>
    <n v="6982"/>
    <x v="514"/>
    <x v="6"/>
    <s v="Not Specified"/>
    <n v="5"/>
    <n v="108.88199999999999"/>
    <n v="544.41"/>
    <n v="57.38"/>
    <n v="601.79"/>
    <n v="4.7610000000000001"/>
    <n v="25.919360099999999"/>
    <s v="Delivery Truck"/>
    <x v="11"/>
    <s v="Corporate"/>
    <x v="0"/>
    <x v="15"/>
    <s v="Jumbo Box"/>
    <d v="2011-11-18T00:00:00"/>
  </r>
  <r>
    <n v="4800"/>
    <x v="83"/>
    <x v="3"/>
    <s v="Low"/>
    <n v="17"/>
    <n v="5.25"/>
    <n v="89.25"/>
    <n v="0.5"/>
    <n v="89.75"/>
    <n v="3.5455000000000001"/>
    <n v="3.1643587499999999"/>
    <s v="Regular Air"/>
    <x v="4"/>
    <s v="Corporate"/>
    <x v="2"/>
    <x v="13"/>
    <s v="Small Box"/>
    <d v="2012-01-12T00:00:00"/>
  </r>
  <r>
    <n v="42343"/>
    <x v="50"/>
    <x v="8"/>
    <s v="Critical"/>
    <n v="31"/>
    <n v="42.312258064516129"/>
    <n v="1311.68"/>
    <n v="17.48"/>
    <n v="1329.16"/>
    <n v="3.5455000000000001"/>
    <n v="46.505614400000006"/>
    <s v="Regular Air"/>
    <x v="0"/>
    <s v="Corporate"/>
    <x v="2"/>
    <x v="5"/>
    <s v="Small Box"/>
    <d v="2009-08-15T00:00:00"/>
  </r>
  <r>
    <n v="19140"/>
    <x v="965"/>
    <x v="10"/>
    <s v="Medium"/>
    <n v="50"/>
    <n v="3.1107999999999998"/>
    <n v="155.54"/>
    <n v="1.35"/>
    <n v="156.88999999999999"/>
    <n v="3.5455000000000001"/>
    <n v="5.5146706999999999"/>
    <s v="Regular Air"/>
    <x v="5"/>
    <s v="Corporate"/>
    <x v="2"/>
    <x v="14"/>
    <s v="Wrap Bag"/>
    <d v="2009-10-01T00:00:00"/>
  </r>
  <r>
    <n v="12130"/>
    <x v="217"/>
    <x v="2"/>
    <s v="Not Specified"/>
    <n v="37"/>
    <n v="18.545945945945949"/>
    <n v="686.2"/>
    <n v="3.62"/>
    <n v="689.82"/>
    <n v="4.7610000000000001"/>
    <n v="32.669982000000005"/>
    <s v="Regular Air"/>
    <x v="1"/>
    <s v="Consumer"/>
    <x v="0"/>
    <x v="0"/>
    <s v="Wrap Bag"/>
    <d v="2011-12-12T00:00:00"/>
  </r>
  <r>
    <n v="31524"/>
    <x v="1290"/>
    <x v="5"/>
    <s v="Low"/>
    <n v="10"/>
    <n v="102.58800000000001"/>
    <n v="1025.8800000000001"/>
    <n v="42"/>
    <n v="1067.8800000000001"/>
    <n v="4.7610000000000001"/>
    <n v="48.842146800000009"/>
    <s v="Delivery Truck"/>
    <x v="3"/>
    <s v="Small Business"/>
    <x v="0"/>
    <x v="3"/>
    <s v="Jumbo Drum"/>
    <d v="2011-06-28T00:00:00"/>
  </r>
  <r>
    <n v="43526"/>
    <x v="1282"/>
    <x v="4"/>
    <s v="High"/>
    <n v="19"/>
    <n v="16.843684210526316"/>
    <n v="320.02999999999997"/>
    <n v="8.7799999999999994"/>
    <n v="328.80999999999995"/>
    <n v="3.5455000000000001"/>
    <n v="11.34666365"/>
    <s v="Regular Air"/>
    <x v="4"/>
    <s v="Consumer"/>
    <x v="2"/>
    <x v="10"/>
    <s v="Small Box"/>
    <d v="2010-05-27T00:00:00"/>
  </r>
  <r>
    <n v="30341"/>
    <x v="939"/>
    <x v="3"/>
    <s v="Low"/>
    <n v="41"/>
    <n v="5.8475609756097562"/>
    <n v="239.75"/>
    <n v="0.5"/>
    <n v="240.25"/>
    <n v="3.5455000000000001"/>
    <n v="8.5003362500000001"/>
    <s v="Regular Air"/>
    <x v="0"/>
    <s v="Home Office"/>
    <x v="2"/>
    <x v="13"/>
    <s v="Small Box"/>
    <d v="2009-01-31T00:00:00"/>
  </r>
  <r>
    <n v="43010"/>
    <x v="283"/>
    <x v="7"/>
    <s v="Critical"/>
    <n v="40"/>
    <n v="5.83"/>
    <n v="233.2"/>
    <n v="1.46"/>
    <n v="234.66"/>
    <n v="3.5455000000000001"/>
    <n v="8.2681059999999995"/>
    <s v="Regular Air"/>
    <x v="0"/>
    <s v="Home Office"/>
    <x v="2"/>
    <x v="5"/>
    <s v="Wrap Bag"/>
    <d v="2012-10-09T00:00:00"/>
  </r>
  <r>
    <n v="56358"/>
    <x v="1175"/>
    <x v="0"/>
    <s v="Not Specified"/>
    <n v="1"/>
    <n v="11.7"/>
    <n v="11.7"/>
    <n v="5.57"/>
    <n v="17.27"/>
    <n v="4.7610000000000001"/>
    <n v="0.557037"/>
    <s v="Regular Air"/>
    <x v="0"/>
    <s v="Consumer"/>
    <x v="0"/>
    <x v="0"/>
    <s v="Small Box"/>
    <d v="2012-03-03T00:00:00"/>
  </r>
  <r>
    <n v="49984"/>
    <x v="420"/>
    <x v="4"/>
    <s v="Low"/>
    <n v="14"/>
    <n v="4.0914285714285716"/>
    <n v="57.28"/>
    <n v="1.49"/>
    <n v="58.77"/>
    <n v="3.5455000000000001"/>
    <n v="2.0308624000000002"/>
    <s v="Regular Air"/>
    <x v="9"/>
    <s v="Small Business"/>
    <x v="2"/>
    <x v="6"/>
    <s v="Small Box"/>
    <d v="2009-05-15T00:00:00"/>
  </r>
  <r>
    <n v="55040"/>
    <x v="499"/>
    <x v="11"/>
    <s v="High"/>
    <n v="34"/>
    <n v="8.5297058823529408"/>
    <n v="290.01"/>
    <n v="8.94"/>
    <n v="298.95"/>
    <n v="3.5455000000000001"/>
    <n v="10.282304549999999"/>
    <s v="Regular Air"/>
    <x v="0"/>
    <s v="Consumer"/>
    <x v="2"/>
    <x v="6"/>
    <s v="Small Box"/>
    <d v="2009-04-14T00:00:00"/>
  </r>
  <r>
    <n v="47108"/>
    <x v="742"/>
    <x v="7"/>
    <s v="Not Specified"/>
    <n v="19"/>
    <n v="18.930526315789475"/>
    <n v="359.68"/>
    <n v="3.77"/>
    <n v="363.45"/>
    <n v="4.7610000000000001"/>
    <n v="17.124364800000002"/>
    <s v="Regular Air"/>
    <x v="9"/>
    <s v="Consumer"/>
    <x v="0"/>
    <x v="0"/>
    <s v="Small Pack"/>
    <d v="2009-10-16T00:00:00"/>
  </r>
  <r>
    <n v="39270"/>
    <x v="12"/>
    <x v="9"/>
    <s v="High"/>
    <n v="11"/>
    <n v="5.98"/>
    <n v="65.78"/>
    <n v="3.37"/>
    <n v="69.150000000000006"/>
    <n v="3.5455000000000001"/>
    <n v="2.3322299000000002"/>
    <s v="Regular Air"/>
    <x v="0"/>
    <s v="Home Office"/>
    <x v="2"/>
    <x v="14"/>
    <s v="Wrap Bag"/>
    <d v="2011-02-06T00:00:00"/>
  </r>
  <r>
    <n v="52291"/>
    <x v="365"/>
    <x v="7"/>
    <s v="Critical"/>
    <n v="48"/>
    <n v="5.9904166666666674"/>
    <n v="287.54000000000002"/>
    <n v="0.96"/>
    <n v="288.5"/>
    <n v="3.5455000000000001"/>
    <n v="10.194730700000001"/>
    <s v="Regular Air"/>
    <x v="4"/>
    <s v="Corporate"/>
    <x v="2"/>
    <x v="2"/>
    <s v="Wrap Bag"/>
    <d v="2009-10-31T00:00:00"/>
  </r>
  <r>
    <n v="49760"/>
    <x v="1155"/>
    <x v="7"/>
    <s v="Medium"/>
    <n v="38"/>
    <n v="18.692894736842106"/>
    <n v="710.33"/>
    <n v="9.0299999999999994"/>
    <n v="719.36"/>
    <n v="3.5455000000000001"/>
    <n v="25.184750150000003"/>
    <s v="Express Air"/>
    <x v="6"/>
    <s v="Home Office"/>
    <x v="2"/>
    <x v="5"/>
    <s v="Small Box"/>
    <d v="2011-10-03T00:00:00"/>
  </r>
  <r>
    <n v="31271"/>
    <x v="88"/>
    <x v="11"/>
    <s v="Low"/>
    <n v="4"/>
    <n v="10.8225"/>
    <n v="43.29"/>
    <n v="10.16"/>
    <n v="53.45"/>
    <n v="4.7610000000000001"/>
    <n v="2.0610368999999999"/>
    <s v="Regular Air"/>
    <x v="5"/>
    <s v="Small Business"/>
    <x v="0"/>
    <x v="0"/>
    <s v="Large Box"/>
    <d v="2011-04-27T00:00:00"/>
  </r>
  <r>
    <n v="31046"/>
    <x v="536"/>
    <x v="9"/>
    <s v="Critical"/>
    <n v="35"/>
    <n v="7.097714285714285"/>
    <n v="248.42"/>
    <n v="4.42"/>
    <n v="252.83999999999997"/>
    <n v="3.5455000000000001"/>
    <n v="8.8077310999999998"/>
    <s v="Regular Air"/>
    <x v="1"/>
    <s v="Corporate"/>
    <x v="2"/>
    <x v="7"/>
    <s v="Small Pack"/>
    <d v="2011-02-10T00:00:00"/>
  </r>
  <r>
    <n v="22657"/>
    <x v="903"/>
    <x v="7"/>
    <s v="High"/>
    <n v="36"/>
    <n v="265.11611111111114"/>
    <n v="9544.18"/>
    <n v="11.25"/>
    <n v="9555.43"/>
    <n v="5.3265000000000002"/>
    <n v="508.37074770000004"/>
    <s v="Express Air"/>
    <x v="0"/>
    <s v="Corporate"/>
    <x v="1"/>
    <x v="4"/>
    <s v="Small Box"/>
    <d v="2011-10-30T00:00:00"/>
  </r>
  <r>
    <n v="11011"/>
    <x v="538"/>
    <x v="4"/>
    <s v="High"/>
    <n v="33"/>
    <n v="251.67242424242426"/>
    <n v="8305.19"/>
    <n v="60.2"/>
    <n v="8365.3900000000012"/>
    <n v="4.7610000000000001"/>
    <n v="395.41009589999999"/>
    <s v="Delivery Truck"/>
    <x v="1"/>
    <s v="Small Business"/>
    <x v="0"/>
    <x v="15"/>
    <s v="Jumbo Box"/>
    <d v="2012-05-15T00:00:00"/>
  </r>
  <r>
    <n v="54119"/>
    <x v="1377"/>
    <x v="4"/>
    <s v="Medium"/>
    <n v="4"/>
    <n v="31.89"/>
    <n v="127.56"/>
    <n v="6.64"/>
    <n v="134.19999999999999"/>
    <n v="3.5455000000000001"/>
    <n v="4.5226398000000003"/>
    <s v="Regular Air"/>
    <x v="0"/>
    <s v="Corporate"/>
    <x v="2"/>
    <x v="10"/>
    <s v="Small Box"/>
    <d v="2010-05-25T00:00:00"/>
  </r>
  <r>
    <n v="1412"/>
    <x v="964"/>
    <x v="0"/>
    <s v="Not Specified"/>
    <n v="21"/>
    <n v="4.6419047619047618"/>
    <n v="97.48"/>
    <n v="0.7"/>
    <n v="98.18"/>
    <n v="3.5455000000000001"/>
    <n v="3.4561533999999998"/>
    <s v="Regular Air"/>
    <x v="11"/>
    <s v="Consumer"/>
    <x v="2"/>
    <x v="14"/>
    <s v="Wrap Bag"/>
    <d v="2010-03-14T00:00:00"/>
  </r>
  <r>
    <n v="39717"/>
    <x v="454"/>
    <x v="6"/>
    <s v="High"/>
    <n v="20"/>
    <n v="41.774000000000001"/>
    <n v="835.48"/>
    <n v="16.36"/>
    <n v="851.84"/>
    <n v="3.5455000000000001"/>
    <n v="29.621943399999999"/>
    <s v="Regular Air"/>
    <x v="6"/>
    <s v="Corporate"/>
    <x v="2"/>
    <x v="10"/>
    <s v="Small Box"/>
    <d v="2009-11-30T00:00:00"/>
  </r>
  <r>
    <n v="26342"/>
    <x v="891"/>
    <x v="7"/>
    <s v="Low"/>
    <n v="41"/>
    <n v="48.632682926829268"/>
    <n v="1993.94"/>
    <n v="5.79"/>
    <n v="1999.73"/>
    <n v="3.5455000000000001"/>
    <n v="70.695142700000005"/>
    <s v="Regular Air"/>
    <x v="0"/>
    <s v="Home Office"/>
    <x v="2"/>
    <x v="5"/>
    <s v="Small Box"/>
    <d v="2009-10-23T00:00:00"/>
  </r>
  <r>
    <n v="35712"/>
    <x v="947"/>
    <x v="7"/>
    <s v="High"/>
    <n v="24"/>
    <n v="5.62"/>
    <n v="134.88"/>
    <n v="8.16"/>
    <n v="143.04"/>
    <n v="3.5455000000000001"/>
    <n v="4.7821704"/>
    <s v="Regular Air"/>
    <x v="1"/>
    <s v="Consumer"/>
    <x v="2"/>
    <x v="5"/>
    <s v="Small Box"/>
    <d v="2012-10-23T00:00:00"/>
  </r>
  <r>
    <n v="21636"/>
    <x v="1140"/>
    <x v="8"/>
    <s v="Low"/>
    <n v="35"/>
    <n v="47.572557142857143"/>
    <n v="1665.0395000000001"/>
    <n v="3.3"/>
    <n v="1668.3395"/>
    <n v="5.3265000000000002"/>
    <n v="88.688328967499999"/>
    <s v="Regular Air"/>
    <x v="2"/>
    <s v="Home Office"/>
    <x v="1"/>
    <x v="1"/>
    <s v="Small Pack"/>
    <d v="2009-08-10T00:00:00"/>
  </r>
  <r>
    <n v="21639"/>
    <x v="1049"/>
    <x v="9"/>
    <s v="Not Specified"/>
    <n v="24"/>
    <n v="6.0479166666666666"/>
    <n v="145.15"/>
    <n v="9.92"/>
    <n v="155.07"/>
    <n v="3.5455000000000001"/>
    <n v="5.1462932500000003"/>
    <s v="Regular Air"/>
    <x v="3"/>
    <s v="Home Office"/>
    <x v="2"/>
    <x v="6"/>
    <s v="Small Box"/>
    <d v="2011-02-04T00:00:00"/>
  </r>
  <r>
    <n v="7175"/>
    <x v="343"/>
    <x v="9"/>
    <s v="Critical"/>
    <n v="10"/>
    <n v="74.825000000000003"/>
    <n v="748.25"/>
    <n v="26.74"/>
    <n v="774.99"/>
    <n v="4.7610000000000001"/>
    <n v="35.624182500000003"/>
    <s v="Delivery Truck"/>
    <x v="8"/>
    <s v="Corporate"/>
    <x v="0"/>
    <x v="15"/>
    <s v="Jumbo Box"/>
    <d v="2010-02-09T00:00:00"/>
  </r>
  <r>
    <n v="26084"/>
    <x v="532"/>
    <x v="7"/>
    <s v="Low"/>
    <n v="33"/>
    <n v="6.9339393939393936"/>
    <n v="228.82"/>
    <n v="7.3"/>
    <n v="236.12"/>
    <n v="3.5455000000000001"/>
    <n v="8.1128131000000003"/>
    <s v="Express Air"/>
    <x v="6"/>
    <s v="Corporate"/>
    <x v="2"/>
    <x v="5"/>
    <s v="Small Box"/>
    <d v="2012-10-21T00:00:00"/>
  </r>
  <r>
    <n v="9027"/>
    <x v="1229"/>
    <x v="10"/>
    <s v="Low"/>
    <n v="30"/>
    <n v="31.096400000000003"/>
    <n v="932.89200000000005"/>
    <n v="0.99"/>
    <n v="933.88200000000006"/>
    <n v="5.3265000000000002"/>
    <n v="49.690492380000002"/>
    <s v="Regular Air"/>
    <x v="7"/>
    <s v="Consumer"/>
    <x v="1"/>
    <x v="1"/>
    <s v="Small Pack"/>
    <d v="2011-09-11T00:00:00"/>
  </r>
  <r>
    <n v="58279"/>
    <x v="1259"/>
    <x v="11"/>
    <s v="Medium"/>
    <n v="44"/>
    <n v="29.939545454545453"/>
    <n v="1317.34"/>
    <n v="2.99"/>
    <n v="1320.33"/>
    <n v="3.5455000000000001"/>
    <n v="46.706289699999999"/>
    <s v="Regular Air"/>
    <x v="0"/>
    <s v="Consumer"/>
    <x v="2"/>
    <x v="6"/>
    <s v="Small Box"/>
    <d v="2009-04-11T00:00:00"/>
  </r>
  <r>
    <n v="52805"/>
    <x v="1010"/>
    <x v="10"/>
    <s v="High"/>
    <n v="20"/>
    <n v="29.827999999999996"/>
    <n v="596.55999999999995"/>
    <n v="5.5"/>
    <n v="602.05999999999995"/>
    <n v="5.3265000000000002"/>
    <n v="31.775768399999997"/>
    <s v="Express Air"/>
    <x v="1"/>
    <s v="Corporate"/>
    <x v="1"/>
    <x v="4"/>
    <s v="Small Box"/>
    <d v="2011-09-28T00:00:00"/>
  </r>
  <r>
    <n v="32806"/>
    <x v="1216"/>
    <x v="5"/>
    <s v="Critical"/>
    <n v="8"/>
    <n v="22.3475"/>
    <n v="178.78"/>
    <n v="8.99"/>
    <n v="187.77"/>
    <n v="4.7610000000000001"/>
    <n v="8.5117158000000011"/>
    <s v="Regular Air"/>
    <x v="2"/>
    <s v="Home Office"/>
    <x v="0"/>
    <x v="0"/>
    <s v="Small Pack"/>
    <d v="2011-06-22T00:00:00"/>
  </r>
  <r>
    <n v="15078"/>
    <x v="963"/>
    <x v="6"/>
    <s v="High"/>
    <n v="33"/>
    <n v="6.2730303030303025"/>
    <n v="207.01"/>
    <n v="4.96"/>
    <n v="211.97"/>
    <n v="3.5455000000000001"/>
    <n v="7.3395395499999996"/>
    <s v="Regular Air"/>
    <x v="1"/>
    <s v="Corporate"/>
    <x v="2"/>
    <x v="5"/>
    <s v="Small Box"/>
    <d v="2010-11-10T00:00:00"/>
  </r>
  <r>
    <n v="27939"/>
    <x v="354"/>
    <x v="11"/>
    <s v="Medium"/>
    <n v="8"/>
    <n v="7.5212500000000002"/>
    <n v="60.17"/>
    <n v="5.66"/>
    <n v="65.83"/>
    <n v="3.5455000000000001"/>
    <n v="2.1333273500000001"/>
    <s v="Regular Air"/>
    <x v="5"/>
    <s v="Corporate"/>
    <x v="2"/>
    <x v="5"/>
    <s v="Small Box"/>
    <d v="2012-04-12T00:00:00"/>
  </r>
  <r>
    <n v="40067"/>
    <x v="1048"/>
    <x v="9"/>
    <s v="Low"/>
    <n v="38"/>
    <n v="56.771276315789478"/>
    <n v="2157.3085000000001"/>
    <n v="5.31"/>
    <n v="2162.6185"/>
    <n v="5.3265000000000002"/>
    <n v="114.9090372525"/>
    <s v="Regular Air"/>
    <x v="2"/>
    <s v="Corporate"/>
    <x v="1"/>
    <x v="1"/>
    <s v="Small Box"/>
    <d v="2012-02-19T00:00:00"/>
  </r>
  <r>
    <n v="57760"/>
    <x v="229"/>
    <x v="1"/>
    <s v="Not Specified"/>
    <n v="38"/>
    <n v="7.2397368421052635"/>
    <n v="275.11"/>
    <n v="4"/>
    <n v="279.11"/>
    <n v="4.7610000000000001"/>
    <n v="13.097987100000001"/>
    <s v="Regular Air"/>
    <x v="0"/>
    <s v="Corporate"/>
    <x v="0"/>
    <x v="0"/>
    <s v="Wrap Bag"/>
    <d v="2011-07-14T00:00:00"/>
  </r>
  <r>
    <n v="8162"/>
    <x v="152"/>
    <x v="7"/>
    <s v="Medium"/>
    <n v="42"/>
    <n v="129.77619047619049"/>
    <n v="5450.6"/>
    <n v="19.989999999999998"/>
    <n v="5470.59"/>
    <n v="3.5455000000000001"/>
    <n v="193.25102300000003"/>
    <s v="Regular Air"/>
    <x v="4"/>
    <s v="Small Business"/>
    <x v="2"/>
    <x v="10"/>
    <s v="Small Box"/>
    <d v="2009-10-09T00:00:00"/>
  </r>
  <r>
    <n v="43207"/>
    <x v="688"/>
    <x v="5"/>
    <s v="Low"/>
    <n v="41"/>
    <n v="3.4129268292682928"/>
    <n v="139.93"/>
    <n v="1.95"/>
    <n v="141.88"/>
    <n v="3.5455000000000001"/>
    <n v="4.9612181500000005"/>
    <s v="Regular Air"/>
    <x v="6"/>
    <s v="Consumer"/>
    <x v="2"/>
    <x v="2"/>
    <s v="Wrap Bag"/>
    <d v="2010-06-16T00:00:00"/>
  </r>
  <r>
    <n v="50917"/>
    <x v="265"/>
    <x v="1"/>
    <s v="Low"/>
    <n v="33"/>
    <n v="43.100303030303031"/>
    <n v="1422.31"/>
    <n v="1.99"/>
    <n v="1424.3"/>
    <n v="5.3265000000000002"/>
    <n v="75.759342150000009"/>
    <s v="Regular Air"/>
    <x v="1"/>
    <s v="Consumer"/>
    <x v="1"/>
    <x v="4"/>
    <s v="Small Pack"/>
    <d v="2009-07-25T00:00:00"/>
  </r>
  <r>
    <n v="48993"/>
    <x v="790"/>
    <x v="4"/>
    <s v="Low"/>
    <n v="17"/>
    <n v="7.2011764705882353"/>
    <n v="122.42"/>
    <n v="6.22"/>
    <n v="128.64000000000001"/>
    <n v="3.5455000000000001"/>
    <n v="4.3404011000000002"/>
    <s v="Express Air"/>
    <x v="8"/>
    <s v="Consumer"/>
    <x v="2"/>
    <x v="5"/>
    <s v="Small Box"/>
    <d v="2012-05-31T00:00:00"/>
  </r>
  <r>
    <n v="17187"/>
    <x v="1181"/>
    <x v="10"/>
    <s v="High"/>
    <n v="4"/>
    <n v="737.99249999999995"/>
    <n v="2951.97"/>
    <n v="16.059999999999999"/>
    <n v="2968.0299999999997"/>
    <n v="5.3265000000000002"/>
    <n v="157.23668205000001"/>
    <s v="Delivery Truck"/>
    <x v="1"/>
    <s v="Corporate"/>
    <x v="1"/>
    <x v="11"/>
    <s v="Jumbo Drum"/>
    <d v="2012-09-25T00:00:00"/>
  </r>
  <r>
    <n v="20965"/>
    <x v="614"/>
    <x v="2"/>
    <s v="Critical"/>
    <n v="8"/>
    <n v="158.02881249999999"/>
    <n v="1264.2304999999999"/>
    <n v="4.2"/>
    <n v="1268.4304999999999"/>
    <n v="5.3265000000000002"/>
    <n v="67.339237582500004"/>
    <s v="Regular Air"/>
    <x v="4"/>
    <s v="Consumer"/>
    <x v="1"/>
    <x v="1"/>
    <s v="Small Box"/>
    <d v="2009-12-23T00:00:00"/>
  </r>
  <r>
    <n v="17571"/>
    <x v="482"/>
    <x v="0"/>
    <s v="Not Specified"/>
    <n v="32"/>
    <n v="3.2059375000000001"/>
    <n v="102.59"/>
    <n v="1.58"/>
    <n v="104.17"/>
    <n v="3.5455000000000001"/>
    <n v="3.63732845"/>
    <s v="Regular Air"/>
    <x v="3"/>
    <s v="Consumer"/>
    <x v="2"/>
    <x v="14"/>
    <s v="Wrap Bag"/>
    <d v="2012-03-16T00:00:00"/>
  </r>
  <r>
    <n v="32800"/>
    <x v="375"/>
    <x v="3"/>
    <s v="Not Specified"/>
    <n v="33"/>
    <n v="343.52636363636367"/>
    <n v="11336.37"/>
    <n v="58.92"/>
    <n v="11395.29"/>
    <n v="4.7610000000000001"/>
    <n v="539.72457570000006"/>
    <s v="Delivery Truck"/>
    <x v="5"/>
    <s v="Home Office"/>
    <x v="0"/>
    <x v="3"/>
    <s v="Jumbo Drum"/>
    <d v="2009-01-22T00:00:00"/>
  </r>
  <r>
    <n v="54053"/>
    <x v="95"/>
    <x v="9"/>
    <s v="High"/>
    <n v="18"/>
    <n v="45.654916666666665"/>
    <n v="821.7885"/>
    <n v="5"/>
    <n v="826.7885"/>
    <n v="5.3265000000000002"/>
    <n v="43.772564452499999"/>
    <s v="Express Air"/>
    <x v="9"/>
    <s v="Consumer"/>
    <x v="1"/>
    <x v="1"/>
    <s v="Small Pack"/>
    <d v="2012-02-15T00:00:00"/>
  </r>
  <r>
    <n v="28674"/>
    <x v="1286"/>
    <x v="8"/>
    <s v="High"/>
    <n v="26"/>
    <n v="6.2292307692307691"/>
    <n v="161.96"/>
    <n v="5.67"/>
    <n v="167.63"/>
    <n v="3.5455000000000001"/>
    <n v="5.7422918000000003"/>
    <s v="Regular Air"/>
    <x v="6"/>
    <s v="Home Office"/>
    <x v="2"/>
    <x v="5"/>
    <s v="Small Box"/>
    <d v="2011-08-16T00:00:00"/>
  </r>
  <r>
    <n v="41441"/>
    <x v="360"/>
    <x v="3"/>
    <s v="Medium"/>
    <n v="41"/>
    <n v="5.3921951219512199"/>
    <n v="221.08"/>
    <n v="5.68"/>
    <n v="226.76000000000002"/>
    <n v="3.5455000000000001"/>
    <n v="7.8383914000000008"/>
    <s v="Regular Air"/>
    <x v="4"/>
    <s v="Corporate"/>
    <x v="2"/>
    <x v="6"/>
    <s v="Small Box"/>
    <d v="2012-01-24T00:00:00"/>
  </r>
  <r>
    <n v="2307"/>
    <x v="1371"/>
    <x v="5"/>
    <s v="Low"/>
    <n v="32"/>
    <n v="5.6978125000000004"/>
    <n v="182.33"/>
    <n v="1.49"/>
    <n v="183.82000000000002"/>
    <n v="3.5455000000000001"/>
    <n v="6.4645101500000006"/>
    <s v="Regular Air"/>
    <x v="4"/>
    <s v="Corporate"/>
    <x v="2"/>
    <x v="6"/>
    <s v="Small Box"/>
    <d v="2010-06-28T00:00:00"/>
  </r>
  <r>
    <n v="16196"/>
    <x v="120"/>
    <x v="7"/>
    <s v="High"/>
    <n v="44"/>
    <n v="330.03159090909088"/>
    <n v="14521.39"/>
    <n v="24.49"/>
    <n v="14545.88"/>
    <n v="4.7610000000000001"/>
    <n v="691.36337790000005"/>
    <s v="Regular Air"/>
    <x v="1"/>
    <s v="Home Office"/>
    <x v="0"/>
    <x v="3"/>
    <s v="Large Box"/>
    <d v="2009-10-22T00:00:00"/>
  </r>
  <r>
    <n v="28003"/>
    <x v="936"/>
    <x v="0"/>
    <s v="Critical"/>
    <n v="31"/>
    <n v="5.09"/>
    <n v="157.79"/>
    <n v="6.07"/>
    <n v="163.85999999999999"/>
    <n v="3.5455000000000001"/>
    <n v="5.5944444500000001"/>
    <s v="Regular Air"/>
    <x v="2"/>
    <s v="Corporate"/>
    <x v="2"/>
    <x v="5"/>
    <s v="Small Box"/>
    <d v="2011-03-21T00:00:00"/>
  </r>
  <r>
    <n v="28836"/>
    <x v="810"/>
    <x v="7"/>
    <s v="High"/>
    <n v="7"/>
    <n v="165.46571428571428"/>
    <n v="1158.26"/>
    <n v="19.989999999999998"/>
    <n v="1178.25"/>
    <n v="3.5455000000000001"/>
    <n v="41.066108300000003"/>
    <s v="Regular Air"/>
    <x v="7"/>
    <s v="Corporate"/>
    <x v="2"/>
    <x v="6"/>
    <s v="Small Box"/>
    <d v="2010-10-26T00:00:00"/>
  </r>
  <r>
    <n v="38721"/>
    <x v="274"/>
    <x v="0"/>
    <s v="Critical"/>
    <n v="15"/>
    <n v="92.445999999999998"/>
    <n v="1386.69"/>
    <n v="19.989999999999998"/>
    <n v="1406.68"/>
    <n v="3.5455000000000001"/>
    <n v="49.165093949999999"/>
    <s v="Regular Air"/>
    <x v="9"/>
    <s v="Small Business"/>
    <x v="2"/>
    <x v="12"/>
    <s v="Small Box"/>
    <d v="2009-03-25T00:00:00"/>
  </r>
  <r>
    <n v="31171"/>
    <x v="162"/>
    <x v="11"/>
    <s v="Not Specified"/>
    <n v="37"/>
    <n v="4.3518918918918921"/>
    <n v="161.02000000000001"/>
    <n v="1.49"/>
    <n v="162.51000000000002"/>
    <n v="3.5455000000000001"/>
    <n v="5.7089641000000002"/>
    <s v="Regular Air"/>
    <x v="0"/>
    <s v="Home Office"/>
    <x v="2"/>
    <x v="6"/>
    <s v="Small Box"/>
    <d v="2009-04-09T00:00:00"/>
  </r>
  <r>
    <n v="39269"/>
    <x v="843"/>
    <x v="7"/>
    <s v="Low"/>
    <n v="16"/>
    <n v="29.0434375"/>
    <n v="464.69499999999999"/>
    <n v="2.5"/>
    <n v="467.19499999999999"/>
    <n v="5.3265000000000002"/>
    <n v="24.751979175000002"/>
    <s v="Regular Air"/>
    <x v="1"/>
    <s v="Home Office"/>
    <x v="1"/>
    <x v="1"/>
    <s v="Small Pack"/>
    <d v="2012-11-02T00:00:00"/>
  </r>
  <r>
    <n v="6050"/>
    <x v="168"/>
    <x v="0"/>
    <s v="Low"/>
    <n v="3"/>
    <n v="87.313333333333333"/>
    <n v="261.94"/>
    <n v="33.6"/>
    <n v="295.54000000000002"/>
    <n v="5.3265000000000002"/>
    <n v="13.9522341"/>
    <s v="Delivery Truck"/>
    <x v="4"/>
    <s v="Small Business"/>
    <x v="1"/>
    <x v="11"/>
    <s v="Jumbo Drum"/>
    <d v="2010-04-04T00:00:00"/>
  </r>
  <r>
    <n v="8999"/>
    <x v="637"/>
    <x v="5"/>
    <s v="High"/>
    <n v="28"/>
    <n v="59.874285714285712"/>
    <n v="1676.48"/>
    <n v="14.3"/>
    <n v="1690.78"/>
    <n v="3.5455000000000001"/>
    <n v="59.439598400000001"/>
    <s v="Regular Air"/>
    <x v="3"/>
    <s v="Corporate"/>
    <x v="2"/>
    <x v="5"/>
    <s v="Small Box"/>
    <d v="2009-06-14T00:00:00"/>
  </r>
  <r>
    <n v="45248"/>
    <x v="98"/>
    <x v="11"/>
    <s v="Medium"/>
    <n v="32"/>
    <n v="154.430390625"/>
    <n v="4941.7725"/>
    <n v="8.99"/>
    <n v="4950.7624999999998"/>
    <n v="5.3265000000000002"/>
    <n v="263.22351221250005"/>
    <s v="Regular Air"/>
    <x v="8"/>
    <s v="Corporate"/>
    <x v="1"/>
    <x v="1"/>
    <s v="Small Box"/>
    <d v="2011-04-18T00:00:00"/>
  </r>
  <r>
    <n v="51879"/>
    <x v="232"/>
    <x v="8"/>
    <s v="Not Specified"/>
    <n v="26"/>
    <n v="53.165769230769229"/>
    <n v="1382.31"/>
    <n v="19.989999999999998"/>
    <n v="1402.3"/>
    <n v="4.7610000000000001"/>
    <n v="65.81177910000001"/>
    <s v="Regular Air"/>
    <x v="0"/>
    <s v="Corporate"/>
    <x v="0"/>
    <x v="0"/>
    <s v="Small Box"/>
    <d v="2010-08-26T00:00:00"/>
  </r>
  <r>
    <n v="15718"/>
    <x v="1251"/>
    <x v="3"/>
    <s v="Critical"/>
    <n v="36"/>
    <n v="2.8019444444444446"/>
    <n v="100.87"/>
    <n v="0.7"/>
    <n v="101.57000000000001"/>
    <n v="3.5455000000000001"/>
    <n v="3.57634585"/>
    <s v="Regular Air"/>
    <x v="1"/>
    <s v="Corporate"/>
    <x v="2"/>
    <x v="2"/>
    <s v="Wrap Bag"/>
    <d v="2009-01-28T00:00:00"/>
  </r>
  <r>
    <n v="42471"/>
    <x v="801"/>
    <x v="0"/>
    <s v="Low"/>
    <n v="23"/>
    <n v="1.9517391304347826"/>
    <n v="44.89"/>
    <n v="1.63"/>
    <n v="46.52"/>
    <n v="3.5455000000000001"/>
    <n v="1.59157495"/>
    <s v="Regular Air"/>
    <x v="4"/>
    <s v="Consumer"/>
    <x v="2"/>
    <x v="2"/>
    <s v="Wrap Bag"/>
    <d v="2012-03-11T00:00:00"/>
  </r>
  <r>
    <n v="50854"/>
    <x v="925"/>
    <x v="2"/>
    <s v="Critical"/>
    <n v="42"/>
    <n v="10.765476190476189"/>
    <n v="452.15"/>
    <n v="3.37"/>
    <n v="455.52"/>
    <n v="3.5455000000000001"/>
    <n v="16.03097825"/>
    <s v="Express Air"/>
    <x v="1"/>
    <s v="Corporate"/>
    <x v="2"/>
    <x v="7"/>
    <s v="Small Pack"/>
    <d v="2011-12-17T00:00:00"/>
  </r>
  <r>
    <n v="59558"/>
    <x v="166"/>
    <x v="1"/>
    <s v="Not Specified"/>
    <n v="34"/>
    <n v="2.7811764705882354"/>
    <n v="94.56"/>
    <n v="0.5"/>
    <n v="95.06"/>
    <n v="3.5455000000000001"/>
    <n v="3.3526248000000005"/>
    <s v="Regular Air"/>
    <x v="7"/>
    <s v="Small Business"/>
    <x v="2"/>
    <x v="13"/>
    <s v="Small Box"/>
    <d v="2012-07-19T00:00:00"/>
  </r>
  <r>
    <n v="8064"/>
    <x v="971"/>
    <x v="4"/>
    <s v="High"/>
    <n v="44"/>
    <n v="237.40795454545457"/>
    <n v="10445.950000000001"/>
    <n v="62.94"/>
    <n v="10508.890000000001"/>
    <n v="4.7610000000000001"/>
    <n v="497.33167950000001"/>
    <s v="Delivery Truck"/>
    <x v="8"/>
    <s v="Home Office"/>
    <x v="0"/>
    <x v="3"/>
    <s v="Jumbo Drum"/>
    <d v="2011-05-13T00:00:00"/>
  </r>
  <r>
    <n v="56101"/>
    <x v="734"/>
    <x v="1"/>
    <s v="Not Specified"/>
    <n v="44"/>
    <n v="121.52568181818182"/>
    <n v="5347.13"/>
    <n v="19.989999999999998"/>
    <n v="5367.12"/>
    <n v="3.5455000000000001"/>
    <n v="189.58249415000003"/>
    <s v="Regular Air"/>
    <x v="1"/>
    <s v="Corporate"/>
    <x v="2"/>
    <x v="6"/>
    <s v="Small Box"/>
    <d v="2010-07-22T00:00:00"/>
  </r>
  <r>
    <n v="6054"/>
    <x v="694"/>
    <x v="10"/>
    <s v="Low"/>
    <n v="43"/>
    <n v="14.960697674418604"/>
    <n v="643.30999999999995"/>
    <n v="10.68"/>
    <n v="653.9899999999999"/>
    <n v="3.5455000000000001"/>
    <n v="22.808556049999996"/>
    <s v="Express Air"/>
    <x v="3"/>
    <s v="Corporate"/>
    <x v="2"/>
    <x v="10"/>
    <s v="Small Box"/>
    <d v="2011-09-13T00:00:00"/>
  </r>
  <r>
    <n v="868"/>
    <x v="583"/>
    <x v="5"/>
    <s v="Not Specified"/>
    <n v="32"/>
    <n v="22.401250000000001"/>
    <n v="716.84"/>
    <n v="5.94"/>
    <n v="722.78000000000009"/>
    <n v="3.5455000000000001"/>
    <n v="25.415562200000004"/>
    <s v="Regular Air"/>
    <x v="11"/>
    <s v="Home Office"/>
    <x v="2"/>
    <x v="16"/>
    <s v="Medium Box"/>
    <d v="2012-06-09T00:00:00"/>
  </r>
  <r>
    <n v="50950"/>
    <x v="867"/>
    <x v="2"/>
    <s v="Not Specified"/>
    <n v="35"/>
    <n v="12.802857142857144"/>
    <n v="448.1"/>
    <n v="4.51"/>
    <n v="452.61"/>
    <n v="3.5455000000000001"/>
    <n v="15.887385500000001"/>
    <s v="Express Air"/>
    <x v="0"/>
    <s v="Corporate"/>
    <x v="2"/>
    <x v="10"/>
    <s v="Small Box"/>
    <d v="2012-12-30T00:00:00"/>
  </r>
  <r>
    <n v="55425"/>
    <x v="775"/>
    <x v="6"/>
    <s v="Critical"/>
    <n v="42"/>
    <n v="104.13936904761906"/>
    <n v="4373.8535000000002"/>
    <n v="7.69"/>
    <n v="4381.5434999999998"/>
    <n v="5.3265000000000002"/>
    <n v="232.97330667750001"/>
    <s v="Express Air"/>
    <x v="12"/>
    <s v="Corporate"/>
    <x v="1"/>
    <x v="1"/>
    <s v="Small Box"/>
    <d v="2011-11-02T00:00:00"/>
  </r>
  <r>
    <n v="229"/>
    <x v="441"/>
    <x v="2"/>
    <s v="Critical"/>
    <n v="43"/>
    <n v="13.630465116279071"/>
    <n v="586.11"/>
    <n v="4.9800000000000004"/>
    <n v="591.09"/>
    <n v="4.7610000000000001"/>
    <n v="27.904697100000003"/>
    <s v="Regular Air"/>
    <x v="9"/>
    <s v="Consumer"/>
    <x v="0"/>
    <x v="0"/>
    <s v="Small Pack"/>
    <d v="2010-12-30T00:00:00"/>
  </r>
  <r>
    <n v="43782"/>
    <x v="426"/>
    <x v="6"/>
    <s v="Medium"/>
    <n v="27"/>
    <n v="7.1981481481481477"/>
    <n v="194.35"/>
    <n v="2.99"/>
    <n v="197.34"/>
    <n v="3.5455000000000001"/>
    <n v="6.8906792499999998"/>
    <s v="Regular Air"/>
    <x v="8"/>
    <s v="Consumer"/>
    <x v="2"/>
    <x v="6"/>
    <s v="Small Box"/>
    <d v="2010-11-15T00:00:00"/>
  </r>
  <r>
    <n v="45539"/>
    <x v="534"/>
    <x v="8"/>
    <s v="Not Specified"/>
    <n v="15"/>
    <n v="17.946666666666665"/>
    <n v="269.2"/>
    <n v="1.99"/>
    <n v="271.19"/>
    <n v="5.3265000000000002"/>
    <n v="14.338938000000001"/>
    <s v="Express Air"/>
    <x v="0"/>
    <s v="Corporate"/>
    <x v="1"/>
    <x v="4"/>
    <s v="Small Pack"/>
    <d v="2009-08-04T00:00:00"/>
  </r>
  <r>
    <n v="33025"/>
    <x v="531"/>
    <x v="3"/>
    <s v="Low"/>
    <n v="5"/>
    <n v="63.661999999999999"/>
    <n v="318.31"/>
    <n v="0.99"/>
    <n v="319.3"/>
    <n v="3.5455000000000001"/>
    <n v="11.285681050000001"/>
    <s v="Regular Air"/>
    <x v="4"/>
    <s v="Small Business"/>
    <x v="2"/>
    <x v="16"/>
    <s v="Small Box"/>
    <d v="2009-01-29T00:00:00"/>
  </r>
  <r>
    <n v="33665"/>
    <x v="476"/>
    <x v="4"/>
    <s v="Low"/>
    <n v="45"/>
    <n v="276.8362222222222"/>
    <n v="12457.63"/>
    <n v="69.55"/>
    <n v="12527.179999999998"/>
    <n v="4.7610000000000001"/>
    <n v="593.10776429999999"/>
    <s v="Delivery Truck"/>
    <x v="0"/>
    <s v="Corporate"/>
    <x v="0"/>
    <x v="3"/>
    <s v="Jumbo Drum"/>
    <d v="2011-05-30T00:00:00"/>
  </r>
  <r>
    <n v="16706"/>
    <x v="362"/>
    <x v="5"/>
    <s v="High"/>
    <n v="6"/>
    <n v="3.061666666666667"/>
    <n v="18.37"/>
    <n v="1.2"/>
    <n v="19.57"/>
    <n v="3.5455000000000001"/>
    <n v="0.65130835000000009"/>
    <s v="Regular Air"/>
    <x v="2"/>
    <s v="Corporate"/>
    <x v="2"/>
    <x v="2"/>
    <s v="Wrap Bag"/>
    <d v="2012-06-28T00:00:00"/>
  </r>
  <r>
    <n v="22055"/>
    <x v="1181"/>
    <x v="10"/>
    <s v="Medium"/>
    <n v="40"/>
    <n v="153.68099999999998"/>
    <n v="6147.24"/>
    <n v="30"/>
    <n v="6177.24"/>
    <n v="4.7610000000000001"/>
    <n v="292.67009639999998"/>
    <s v="Delivery Truck"/>
    <x v="4"/>
    <s v="Corporate"/>
    <x v="0"/>
    <x v="3"/>
    <s v="Jumbo Drum"/>
    <d v="2012-09-25T00:00:00"/>
  </r>
  <r>
    <n v="3808"/>
    <x v="661"/>
    <x v="11"/>
    <s v="Critical"/>
    <n v="2"/>
    <n v="3.0649999999999999"/>
    <n v="6.13"/>
    <n v="0.49"/>
    <n v="6.62"/>
    <n v="3.5455000000000001"/>
    <n v="0.21733915000000001"/>
    <s v="Regular Air"/>
    <x v="10"/>
    <s v="Corporate"/>
    <x v="2"/>
    <x v="13"/>
    <s v="Small Box"/>
    <d v="2009-04-23T00:00:00"/>
  </r>
  <r>
    <n v="54592"/>
    <x v="1108"/>
    <x v="5"/>
    <s v="Low"/>
    <n v="28"/>
    <n v="70.412857142857135"/>
    <n v="1971.56"/>
    <n v="26.85"/>
    <n v="1998.4099999999999"/>
    <n v="4.7610000000000001"/>
    <n v="93.865971599999995"/>
    <s v="Delivery Truck"/>
    <x v="4"/>
    <s v="Small Business"/>
    <x v="0"/>
    <x v="15"/>
    <s v="Jumbo Box"/>
    <d v="2011-06-16T00:00:00"/>
  </r>
  <r>
    <n v="3205"/>
    <x v="354"/>
    <x v="11"/>
    <s v="Low"/>
    <n v="42"/>
    <n v="69.229285714285723"/>
    <n v="2907.63"/>
    <n v="69"/>
    <n v="2976.63"/>
    <n v="4.7610000000000001"/>
    <n v="138.43226430000001"/>
    <s v="Express Air"/>
    <x v="4"/>
    <s v="Consumer"/>
    <x v="0"/>
    <x v="9"/>
    <s v="Large Box"/>
    <d v="2012-04-14T00:00:00"/>
  </r>
  <r>
    <n v="7776"/>
    <x v="1152"/>
    <x v="0"/>
    <s v="Medium"/>
    <n v="36"/>
    <n v="200.65527777777777"/>
    <n v="7223.59"/>
    <n v="23.76"/>
    <n v="7247.35"/>
    <n v="4.7610000000000001"/>
    <n v="343.91511989999998"/>
    <s v="Delivery Truck"/>
    <x v="6"/>
    <s v="Corporate"/>
    <x v="0"/>
    <x v="3"/>
    <s v="Jumbo Drum"/>
    <d v="2009-03-15T00:00:00"/>
  </r>
  <r>
    <n v="59651"/>
    <x v="1075"/>
    <x v="4"/>
    <s v="Critical"/>
    <n v="18"/>
    <n v="2.5444444444444443"/>
    <n v="45.8"/>
    <n v="4.57"/>
    <n v="50.37"/>
    <n v="4.7610000000000001"/>
    <n v="2.1805379999999999"/>
    <s v="Regular Air"/>
    <x v="7"/>
    <s v="Corporate"/>
    <x v="0"/>
    <x v="0"/>
    <s v="Small Pack"/>
    <d v="2010-05-22T00:00:00"/>
  </r>
  <r>
    <n v="3362"/>
    <x v="301"/>
    <x v="1"/>
    <s v="Low"/>
    <n v="50"/>
    <n v="15.217000000000001"/>
    <n v="760.85"/>
    <n v="4.53"/>
    <n v="765.38"/>
    <n v="3.5455000000000001"/>
    <n v="26.975936750000002"/>
    <s v="Regular Air"/>
    <x v="0"/>
    <s v="Small Business"/>
    <x v="2"/>
    <x v="10"/>
    <s v="Small Box"/>
    <d v="2011-08-06T00:00:00"/>
  </r>
  <r>
    <n v="36708"/>
    <x v="772"/>
    <x v="10"/>
    <s v="Not Specified"/>
    <n v="46"/>
    <n v="13.836956521739131"/>
    <n v="636.5"/>
    <n v="9.44"/>
    <n v="645.94000000000005"/>
    <n v="5.3265000000000002"/>
    <n v="33.903172500000004"/>
    <s v="Regular Air"/>
    <x v="6"/>
    <s v="Corporate"/>
    <x v="1"/>
    <x v="11"/>
    <s v="Medium Box"/>
    <d v="2011-09-21T00:00:00"/>
  </r>
  <r>
    <n v="7269"/>
    <x v="1157"/>
    <x v="10"/>
    <s v="Medium"/>
    <n v="29"/>
    <n v="58.896206896551725"/>
    <n v="1707.99"/>
    <n v="3.99"/>
    <n v="1711.98"/>
    <n v="5.3265000000000002"/>
    <n v="90.97608735"/>
    <s v="Regular Air"/>
    <x v="10"/>
    <s v="Consumer"/>
    <x v="1"/>
    <x v="1"/>
    <s v="Small Box"/>
    <d v="2009-09-15T00:00:00"/>
  </r>
  <r>
    <n v="6854"/>
    <x v="692"/>
    <x v="3"/>
    <s v="Medium"/>
    <n v="1"/>
    <n v="22.13"/>
    <n v="22.13"/>
    <n v="6.16"/>
    <n v="28.29"/>
    <n v="3.5455000000000001"/>
    <n v="0.78461915000000004"/>
    <s v="Express Air"/>
    <x v="8"/>
    <s v="Consumer"/>
    <x v="2"/>
    <x v="6"/>
    <s v="Small Box"/>
    <d v="2009-01-08T00:00:00"/>
  </r>
  <r>
    <n v="26852"/>
    <x v="1378"/>
    <x v="0"/>
    <s v="Critical"/>
    <n v="2"/>
    <n v="7.9050000000000002"/>
    <n v="15.81"/>
    <n v="6.07"/>
    <n v="21.880000000000003"/>
    <n v="3.5455000000000001"/>
    <n v="0.56054355"/>
    <s v="Regular Air"/>
    <x v="1"/>
    <s v="Consumer"/>
    <x v="2"/>
    <x v="5"/>
    <s v="Small Box"/>
    <d v="2010-03-08T00:00:00"/>
  </r>
  <r>
    <n v="26023"/>
    <x v="731"/>
    <x v="8"/>
    <s v="High"/>
    <n v="49"/>
    <n v="2.4646938775510203"/>
    <n v="120.77"/>
    <n v="1.02"/>
    <n v="121.78999999999999"/>
    <n v="3.5455000000000001"/>
    <n v="4.2819003499999999"/>
    <s v="Regular Air"/>
    <x v="2"/>
    <s v="Corporate"/>
    <x v="2"/>
    <x v="14"/>
    <s v="Wrap Bag"/>
    <d v="2010-08-21T00:00:00"/>
  </r>
  <r>
    <n v="59556"/>
    <x v="1295"/>
    <x v="2"/>
    <s v="Not Specified"/>
    <n v="5"/>
    <n v="185.5975"/>
    <n v="927.98749999999995"/>
    <n v="8.99"/>
    <n v="936.97749999999996"/>
    <n v="5.3265000000000002"/>
    <n v="49.4292541875"/>
    <s v="Regular Air"/>
    <x v="6"/>
    <s v="Home Office"/>
    <x v="1"/>
    <x v="1"/>
    <s v="Small Box"/>
    <d v="2009-12-16T00:00:00"/>
  </r>
  <r>
    <n v="3654"/>
    <x v="61"/>
    <x v="5"/>
    <s v="Low"/>
    <n v="47"/>
    <n v="267.43212765957446"/>
    <n v="12569.31"/>
    <n v="23.19"/>
    <n v="12592.5"/>
    <n v="3.5455000000000001"/>
    <n v="445.64488604999997"/>
    <s v="Delivery Truck"/>
    <x v="9"/>
    <s v="Corporate"/>
    <x v="2"/>
    <x v="16"/>
    <s v="Jumbo Drum"/>
    <d v="2012-06-02T00:00:00"/>
  </r>
  <r>
    <n v="17345"/>
    <x v="1039"/>
    <x v="8"/>
    <s v="Critical"/>
    <n v="23"/>
    <n v="8.5047826086956526"/>
    <n v="195.61"/>
    <n v="5.83"/>
    <n v="201.44000000000003"/>
    <n v="3.5455000000000001"/>
    <n v="6.9353525500000011"/>
    <s v="Regular Air"/>
    <x v="6"/>
    <s v="Small Business"/>
    <x v="2"/>
    <x v="5"/>
    <s v="Wrap Bag"/>
    <d v="2011-08-04T00:00:00"/>
  </r>
  <r>
    <n v="37441"/>
    <x v="1051"/>
    <x v="9"/>
    <s v="Critical"/>
    <n v="1"/>
    <n v="3.77"/>
    <n v="3.77"/>
    <n v="0.96"/>
    <n v="4.7300000000000004"/>
    <n v="3.5455000000000001"/>
    <n v="0.13366535000000002"/>
    <s v="Regular Air"/>
    <x v="1"/>
    <s v="Home Office"/>
    <x v="2"/>
    <x v="2"/>
    <s v="Wrap Bag"/>
    <d v="2009-02-26T00:00:00"/>
  </r>
  <r>
    <n v="43682"/>
    <x v="459"/>
    <x v="8"/>
    <s v="Medium"/>
    <n v="14"/>
    <n v="132.1142857142857"/>
    <n v="1849.6"/>
    <n v="8.99"/>
    <n v="1858.59"/>
    <n v="5.3265000000000002"/>
    <n v="98.518943999999991"/>
    <s v="Regular Air"/>
    <x v="0"/>
    <s v="Corporate"/>
    <x v="1"/>
    <x v="1"/>
    <s v="Small Box"/>
    <d v="2012-08-29T00:00:00"/>
  </r>
  <r>
    <n v="44231"/>
    <x v="941"/>
    <x v="6"/>
    <s v="Not Specified"/>
    <n v="11"/>
    <n v="169.63090909090909"/>
    <n v="1865.94"/>
    <n v="30"/>
    <n v="1895.94"/>
    <n v="4.7610000000000001"/>
    <n v="88.837403399999999"/>
    <s v="Delivery Truck"/>
    <x v="0"/>
    <s v="Home Office"/>
    <x v="0"/>
    <x v="3"/>
    <s v="Jumbo Drum"/>
    <d v="2009-11-05T00:00:00"/>
  </r>
  <r>
    <n v="57350"/>
    <x v="476"/>
    <x v="4"/>
    <s v="High"/>
    <n v="50"/>
    <n v="97.453349999999986"/>
    <n v="4872.6674999999996"/>
    <n v="8.8000000000000007"/>
    <n v="4881.4674999999997"/>
    <n v="5.3265000000000002"/>
    <n v="259.54263438750002"/>
    <s v="Regular Air"/>
    <x v="0"/>
    <s v="Small Business"/>
    <x v="1"/>
    <x v="1"/>
    <s v="Small Box"/>
    <d v="2011-05-26T00:00:00"/>
  </r>
  <r>
    <n v="51553"/>
    <x v="1145"/>
    <x v="6"/>
    <s v="Not Specified"/>
    <n v="34"/>
    <n v="9.4129411764705893"/>
    <n v="320.04000000000002"/>
    <n v="4.3899999999999997"/>
    <n v="324.43"/>
    <n v="3.5455000000000001"/>
    <n v="11.347018200000001"/>
    <s v="Express Air"/>
    <x v="5"/>
    <s v="Small Business"/>
    <x v="2"/>
    <x v="5"/>
    <s v="Wrap Bag"/>
    <d v="2011-11-29T00:00:00"/>
  </r>
  <r>
    <n v="9894"/>
    <x v="590"/>
    <x v="0"/>
    <s v="High"/>
    <n v="16"/>
    <n v="337.734375"/>
    <n v="5403.75"/>
    <n v="58.92"/>
    <n v="5462.67"/>
    <n v="4.7610000000000001"/>
    <n v="257.2725375"/>
    <s v="Delivery Truck"/>
    <x v="9"/>
    <s v="Small Business"/>
    <x v="0"/>
    <x v="3"/>
    <s v="Jumbo Drum"/>
    <d v="2009-03-20T00:00:00"/>
  </r>
  <r>
    <n v="36997"/>
    <x v="102"/>
    <x v="2"/>
    <s v="Not Specified"/>
    <n v="39"/>
    <n v="2.675128205128205"/>
    <n v="104.33"/>
    <n v="0.5"/>
    <n v="104.83"/>
    <n v="3.5455000000000001"/>
    <n v="3.69902015"/>
    <s v="Regular Air"/>
    <x v="5"/>
    <s v="Consumer"/>
    <x v="2"/>
    <x v="13"/>
    <s v="Small Box"/>
    <d v="2010-12-06T00:00:00"/>
  </r>
  <r>
    <n v="39015"/>
    <x v="574"/>
    <x v="2"/>
    <s v="Medium"/>
    <n v="11"/>
    <n v="6.7290909090909086"/>
    <n v="74.02"/>
    <n v="5.74"/>
    <n v="79.759999999999991"/>
    <n v="3.5455000000000001"/>
    <n v="2.6243791000000001"/>
    <s v="Regular Air"/>
    <x v="1"/>
    <s v="Corporate"/>
    <x v="2"/>
    <x v="5"/>
    <s v="Small Box"/>
    <d v="2009-12-06T00:00:00"/>
  </r>
  <r>
    <n v="55840"/>
    <x v="1206"/>
    <x v="8"/>
    <s v="Medium"/>
    <n v="11"/>
    <n v="5.3663636363636362"/>
    <n v="59.03"/>
    <n v="4.8600000000000003"/>
    <n v="63.89"/>
    <n v="3.5455000000000001"/>
    <n v="2.09290865"/>
    <s v="Regular Air"/>
    <x v="1"/>
    <s v="Home Office"/>
    <x v="2"/>
    <x v="5"/>
    <s v="Small Box"/>
    <d v="2009-08-17T00:00:00"/>
  </r>
  <r>
    <n v="3685"/>
    <x v="651"/>
    <x v="3"/>
    <s v="Medium"/>
    <n v="29"/>
    <n v="3.6820689655172414"/>
    <n v="106.78"/>
    <n v="5"/>
    <n v="111.78"/>
    <n v="3.5455000000000001"/>
    <n v="3.7858849000000006"/>
    <s v="Regular Air"/>
    <x v="0"/>
    <s v="Small Business"/>
    <x v="2"/>
    <x v="2"/>
    <s v="Wrap Bag"/>
    <d v="2012-01-17T00:00:00"/>
  </r>
  <r>
    <n v="24132"/>
    <x v="989"/>
    <x v="1"/>
    <s v="Low"/>
    <n v="31"/>
    <n v="40.415806451612909"/>
    <n v="1252.8900000000001"/>
    <n v="10.55"/>
    <n v="1263.44"/>
    <n v="3.5455000000000001"/>
    <n v="44.421214950000007"/>
    <s v="Regular Air"/>
    <x v="0"/>
    <s v="Corporate"/>
    <x v="2"/>
    <x v="6"/>
    <s v="Small Box"/>
    <d v="2009-07-13T00:00:00"/>
  </r>
  <r>
    <n v="21319"/>
    <x v="172"/>
    <x v="11"/>
    <s v="Medium"/>
    <n v="5"/>
    <n v="472.21999999999997"/>
    <n v="2361.1"/>
    <n v="49"/>
    <n v="2410.1"/>
    <n v="5.3265000000000002"/>
    <n v="125.76399149999999"/>
    <s v="Delivery Truck"/>
    <x v="9"/>
    <s v="Consumer"/>
    <x v="1"/>
    <x v="8"/>
    <s v="Jumbo Drum"/>
    <d v="2010-04-30T00:00:00"/>
  </r>
  <r>
    <n v="46404"/>
    <x v="702"/>
    <x v="0"/>
    <s v="Critical"/>
    <n v="50"/>
    <n v="37.508290000000002"/>
    <n v="1875.4145000000001"/>
    <n v="2.5"/>
    <n v="1877.9145000000001"/>
    <n v="5.3265000000000002"/>
    <n v="99.893953342500012"/>
    <s v="Regular Air"/>
    <x v="1"/>
    <s v="Small Business"/>
    <x v="1"/>
    <x v="1"/>
    <s v="Small Box"/>
    <d v="2012-03-05T00:00:00"/>
  </r>
  <r>
    <n v="25473"/>
    <x v="300"/>
    <x v="7"/>
    <s v="High"/>
    <n v="36"/>
    <n v="480.69027777777774"/>
    <n v="17304.849999999999"/>
    <n v="28.14"/>
    <n v="17332.989999999998"/>
    <n v="5.3265000000000002"/>
    <n v="921.74283524999987"/>
    <s v="Delivery Truck"/>
    <x v="8"/>
    <s v="Corporate"/>
    <x v="1"/>
    <x v="11"/>
    <s v="Jumbo Drum"/>
    <d v="2012-10-16T00:00:00"/>
  </r>
  <r>
    <n v="37860"/>
    <x v="186"/>
    <x v="8"/>
    <s v="Medium"/>
    <n v="1"/>
    <n v="104.85"/>
    <n v="104.85"/>
    <n v="52.2"/>
    <n v="157.05000000000001"/>
    <n v="4.7610000000000001"/>
    <n v="4.9919085000000001"/>
    <s v="Regular Air"/>
    <x v="2"/>
    <s v="Corporate"/>
    <x v="0"/>
    <x v="0"/>
    <s v="Medium Box"/>
    <d v="2010-08-29T00:00:00"/>
  </r>
  <r>
    <n v="37888"/>
    <x v="37"/>
    <x v="2"/>
    <s v="Critical"/>
    <n v="31"/>
    <n v="20.619032258064518"/>
    <n v="639.19000000000005"/>
    <n v="1.49"/>
    <n v="640.68000000000006"/>
    <n v="3.5455000000000001"/>
    <n v="22.662481450000005"/>
    <s v="Regular Air"/>
    <x v="7"/>
    <s v="Corporate"/>
    <x v="2"/>
    <x v="6"/>
    <s v="Small Box"/>
    <d v="2009-12-24T00:00:00"/>
  </r>
  <r>
    <n v="2818"/>
    <x v="714"/>
    <x v="2"/>
    <s v="Medium"/>
    <n v="37"/>
    <n v="15.294864864864865"/>
    <n v="565.91"/>
    <n v="3.73"/>
    <n v="569.64"/>
    <n v="4.7610000000000001"/>
    <n v="26.942975099999998"/>
    <s v="Regular Air"/>
    <x v="8"/>
    <s v="Corporate"/>
    <x v="0"/>
    <x v="0"/>
    <s v="Small Pack"/>
    <d v="2009-12-13T00:00:00"/>
  </r>
  <r>
    <n v="49026"/>
    <x v="366"/>
    <x v="0"/>
    <s v="Low"/>
    <n v="36"/>
    <n v="11.4375"/>
    <n v="411.75"/>
    <n v="8.99"/>
    <n v="420.74"/>
    <n v="3.5455000000000001"/>
    <n v="14.59859625"/>
    <s v="Regular Air"/>
    <x v="0"/>
    <s v="Corporate"/>
    <x v="2"/>
    <x v="2"/>
    <s v="Small Pack"/>
    <d v="2011-03-12T00:00:00"/>
  </r>
  <r>
    <n v="35040"/>
    <x v="587"/>
    <x v="11"/>
    <s v="Not Specified"/>
    <n v="44"/>
    <n v="11.059772727272728"/>
    <n v="486.63"/>
    <n v="7.46"/>
    <n v="494.09"/>
    <n v="3.5455000000000001"/>
    <n v="17.25346665"/>
    <s v="Regular Air"/>
    <x v="6"/>
    <s v="Home Office"/>
    <x v="2"/>
    <x v="10"/>
    <s v="Small Box"/>
    <d v="2012-04-21T00:00:00"/>
  </r>
  <r>
    <n v="12160"/>
    <x v="673"/>
    <x v="2"/>
    <s v="Low"/>
    <n v="2"/>
    <n v="27.605"/>
    <n v="55.21"/>
    <n v="8.7899999999999991"/>
    <n v="64"/>
    <n v="4.7610000000000001"/>
    <n v="2.6285480999999997"/>
    <s v="Regular Air"/>
    <x v="1"/>
    <s v="Corporate"/>
    <x v="0"/>
    <x v="3"/>
    <s v="Jumbo Drum"/>
    <d v="2010-12-16T00:00:00"/>
  </r>
  <r>
    <n v="32067"/>
    <x v="200"/>
    <x v="0"/>
    <s v="High"/>
    <n v="27"/>
    <n v="105.69938888888889"/>
    <n v="2853.8834999999999"/>
    <n v="7.69"/>
    <n v="2861.5735"/>
    <n v="5.3265000000000002"/>
    <n v="152.01210462749998"/>
    <s v="Regular Air"/>
    <x v="1"/>
    <s v="Small Business"/>
    <x v="1"/>
    <x v="1"/>
    <s v="Small Box"/>
    <d v="2012-03-13T00:00:00"/>
  </r>
  <r>
    <n v="31078"/>
    <x v="1016"/>
    <x v="9"/>
    <s v="Critical"/>
    <n v="7"/>
    <n v="14.922857142857142"/>
    <n v="104.46"/>
    <n v="7.51"/>
    <n v="111.97"/>
    <n v="5.3265000000000002"/>
    <n v="5.5640619000000004"/>
    <s v="Regular Air"/>
    <x v="8"/>
    <s v="Corporate"/>
    <x v="1"/>
    <x v="11"/>
    <s v="Medium Box"/>
    <d v="2009-02-11T00:00:00"/>
  </r>
  <r>
    <n v="3553"/>
    <x v="975"/>
    <x v="4"/>
    <s v="Medium"/>
    <n v="7"/>
    <n v="2.9285714285714284"/>
    <n v="20.5"/>
    <n v="0.96"/>
    <n v="21.46"/>
    <n v="3.5455000000000001"/>
    <n v="0.72682749999999996"/>
    <s v="Regular Air"/>
    <x v="8"/>
    <s v="Corporate"/>
    <x v="2"/>
    <x v="2"/>
    <s v="Wrap Bag"/>
    <d v="2009-05-18T00:00:00"/>
  </r>
  <r>
    <n v="7680"/>
    <x v="1184"/>
    <x v="11"/>
    <s v="Not Specified"/>
    <n v="32"/>
    <n v="35.667812499999997"/>
    <n v="1141.3699999999999"/>
    <n v="19.989999999999998"/>
    <n v="1161.3599999999999"/>
    <n v="3.5455000000000001"/>
    <n v="40.467273349999999"/>
    <s v="Regular Air"/>
    <x v="5"/>
    <s v="Small Business"/>
    <x v="2"/>
    <x v="5"/>
    <s v="Small Box"/>
    <d v="2011-04-08T00:00:00"/>
  </r>
  <r>
    <n v="16866"/>
    <x v="1092"/>
    <x v="9"/>
    <s v="Not Specified"/>
    <n v="43"/>
    <n v="54.835081395348837"/>
    <n v="2357.9085"/>
    <n v="3.99"/>
    <n v="2361.8984999999998"/>
    <n v="5.3265000000000002"/>
    <n v="125.59399625250001"/>
    <s v="Regular Air"/>
    <x v="8"/>
    <s v="Home Office"/>
    <x v="1"/>
    <x v="1"/>
    <s v="Small Box"/>
    <d v="2012-02-07T00:00:00"/>
  </r>
  <r>
    <n v="57314"/>
    <x v="769"/>
    <x v="7"/>
    <s v="Low"/>
    <n v="26"/>
    <n v="76.015173076923077"/>
    <n v="1976.3945000000001"/>
    <n v="2.79"/>
    <n v="1979.1845000000001"/>
    <n v="5.3265000000000002"/>
    <n v="105.27265304250001"/>
    <s v="Regular Air"/>
    <x v="9"/>
    <s v="Home Office"/>
    <x v="1"/>
    <x v="1"/>
    <s v="Small Box"/>
    <d v="2010-10-19T00:00:00"/>
  </r>
  <r>
    <n v="1447"/>
    <x v="300"/>
    <x v="7"/>
    <s v="High"/>
    <n v="40"/>
    <n v="53.399337500000001"/>
    <n v="2135.9735000000001"/>
    <n v="8.99"/>
    <n v="2144.9634999999998"/>
    <n v="5.3265000000000002"/>
    <n v="113.77262847750001"/>
    <s v="Regular Air"/>
    <x v="4"/>
    <s v="Consumer"/>
    <x v="1"/>
    <x v="1"/>
    <s v="Small Box"/>
    <d v="2012-10-17T00:00:00"/>
  </r>
  <r>
    <n v="11236"/>
    <x v="404"/>
    <x v="7"/>
    <s v="High"/>
    <n v="45"/>
    <n v="6.6348888888888888"/>
    <n v="298.57"/>
    <n v="2"/>
    <n v="300.57"/>
    <n v="3.5455000000000001"/>
    <n v="10.58579935"/>
    <s v="Regular Air"/>
    <x v="3"/>
    <s v="Small Business"/>
    <x v="2"/>
    <x v="5"/>
    <s v="Wrap Bag"/>
    <d v="2010-10-30T00:00:00"/>
  </r>
  <r>
    <n v="32452"/>
    <x v="437"/>
    <x v="1"/>
    <s v="Medium"/>
    <n v="3"/>
    <n v="2.8666666666666667"/>
    <n v="8.6"/>
    <n v="0.5"/>
    <n v="9.1"/>
    <n v="3.5455000000000001"/>
    <n v="0.30491299999999999"/>
    <s v="Regular Air"/>
    <x v="1"/>
    <s v="Consumer"/>
    <x v="2"/>
    <x v="13"/>
    <s v="Small Box"/>
    <d v="2011-07-19T00:00:00"/>
  </r>
  <r>
    <n v="8325"/>
    <x v="260"/>
    <x v="3"/>
    <s v="Critical"/>
    <n v="21"/>
    <n v="112.5852380952381"/>
    <n v="2364.29"/>
    <n v="56.14"/>
    <n v="2420.4299999999998"/>
    <n v="5.3265000000000002"/>
    <n v="125.93390685"/>
    <s v="Delivery Truck"/>
    <x v="3"/>
    <s v="Home Office"/>
    <x v="1"/>
    <x v="11"/>
    <s v="Jumbo Drum"/>
    <d v="2009-01-16T00:00:00"/>
  </r>
  <r>
    <n v="50949"/>
    <x v="1360"/>
    <x v="9"/>
    <s v="Medium"/>
    <n v="46"/>
    <n v="104.43561956521738"/>
    <n v="4804.0384999999997"/>
    <n v="8.8000000000000007"/>
    <n v="4812.8384999999998"/>
    <n v="5.3265000000000002"/>
    <n v="255.8871107025"/>
    <s v="Regular Air"/>
    <x v="1"/>
    <s v="Corporate"/>
    <x v="1"/>
    <x v="1"/>
    <s v="Small Box"/>
    <d v="2011-02-06T00:00:00"/>
  </r>
  <r>
    <n v="25634"/>
    <x v="764"/>
    <x v="1"/>
    <s v="Not Specified"/>
    <n v="29"/>
    <n v="20.459310344827589"/>
    <n v="593.32000000000005"/>
    <n v="4"/>
    <n v="597.32000000000005"/>
    <n v="5.3265000000000002"/>
    <n v="31.603189800000006"/>
    <s v="Regular Air"/>
    <x v="2"/>
    <s v="Corporate"/>
    <x v="1"/>
    <x v="4"/>
    <s v="Small Box"/>
    <d v="2010-08-01T00:00:00"/>
  </r>
  <r>
    <n v="34434"/>
    <x v="163"/>
    <x v="4"/>
    <s v="Not Specified"/>
    <n v="23"/>
    <n v="5.0678260869565221"/>
    <n v="116.56"/>
    <n v="0.49"/>
    <n v="117.05"/>
    <n v="3.5455000000000001"/>
    <n v="4.1326347999999999"/>
    <s v="Regular Air"/>
    <x v="0"/>
    <s v="Small Business"/>
    <x v="2"/>
    <x v="13"/>
    <s v="Small Box"/>
    <d v="2011-05-11T00:00:00"/>
  </r>
  <r>
    <n v="47584"/>
    <x v="452"/>
    <x v="1"/>
    <s v="Critical"/>
    <n v="43"/>
    <n v="1.7439534883720929"/>
    <n v="74.989999999999995"/>
    <n v="0.83"/>
    <n v="75.819999999999993"/>
    <n v="3.5455000000000001"/>
    <n v="2.65877045"/>
    <s v="Regular Air"/>
    <x v="0"/>
    <s v="Home Office"/>
    <x v="2"/>
    <x v="2"/>
    <s v="Wrap Bag"/>
    <d v="2010-07-28T00:00:00"/>
  </r>
  <r>
    <n v="22532"/>
    <x v="1038"/>
    <x v="9"/>
    <s v="Critical"/>
    <n v="13"/>
    <n v="9.3584615384615386"/>
    <n v="121.66"/>
    <n v="5.6"/>
    <n v="127.25999999999999"/>
    <n v="3.5455000000000001"/>
    <n v="4.3134553000000002"/>
    <s v="Regular Air"/>
    <x v="2"/>
    <s v="Consumer"/>
    <x v="2"/>
    <x v="6"/>
    <s v="Small Box"/>
    <d v="2011-02-08T00:00:00"/>
  </r>
  <r>
    <n v="52896"/>
    <x v="768"/>
    <x v="7"/>
    <s v="High"/>
    <n v="36"/>
    <n v="398.85111111111109"/>
    <n v="14358.64"/>
    <n v="76.37"/>
    <n v="14435.01"/>
    <n v="4.7610000000000001"/>
    <n v="683.61485040000002"/>
    <s v="Delivery Truck"/>
    <x v="1"/>
    <s v="Home Office"/>
    <x v="0"/>
    <x v="9"/>
    <s v="Jumbo Box"/>
    <d v="2010-10-24T00:00:00"/>
  </r>
  <r>
    <n v="52711"/>
    <x v="1003"/>
    <x v="10"/>
    <s v="Not Specified"/>
    <n v="41"/>
    <n v="18.419268292682929"/>
    <n v="755.19"/>
    <n v="8.99"/>
    <n v="764.18000000000006"/>
    <n v="4.7610000000000001"/>
    <n v="35.954595900000001"/>
    <s v="Regular Air"/>
    <x v="10"/>
    <s v="Home Office"/>
    <x v="0"/>
    <x v="0"/>
    <s v="Small Pack"/>
    <d v="2011-09-25T00:00:00"/>
  </r>
  <r>
    <n v="24903"/>
    <x v="474"/>
    <x v="7"/>
    <s v="Low"/>
    <n v="33"/>
    <n v="49.893030303030301"/>
    <n v="1646.47"/>
    <n v="5.81"/>
    <n v="1652.28"/>
    <n v="3.5455000000000001"/>
    <n v="58.375593850000001"/>
    <s v="Regular Air"/>
    <x v="1"/>
    <s v="Corporate"/>
    <x v="2"/>
    <x v="5"/>
    <s v="Small Box"/>
    <d v="2010-10-26T00:00:00"/>
  </r>
  <r>
    <n v="58788"/>
    <x v="773"/>
    <x v="9"/>
    <s v="Low"/>
    <n v="31"/>
    <n v="31.734838709677419"/>
    <n v="983.78"/>
    <n v="6.5"/>
    <n v="990.28"/>
    <n v="5.3265000000000002"/>
    <n v="52.401041700000007"/>
    <s v="Regular Air"/>
    <x v="8"/>
    <s v="Corporate"/>
    <x v="1"/>
    <x v="4"/>
    <s v="Small Box"/>
    <d v="2010-02-03T00:00:00"/>
  </r>
  <r>
    <n v="4773"/>
    <x v="659"/>
    <x v="2"/>
    <s v="Critical"/>
    <n v="26"/>
    <n v="11.976153846153846"/>
    <n v="311.38"/>
    <n v="5.72"/>
    <n v="317.10000000000002"/>
    <n v="3.5455000000000001"/>
    <n v="11.039977900000002"/>
    <s v="Regular Air"/>
    <x v="9"/>
    <s v="Home Office"/>
    <x v="2"/>
    <x v="12"/>
    <s v="Small Box"/>
    <d v="2011-12-23T00:00:00"/>
  </r>
  <r>
    <n v="42082"/>
    <x v="123"/>
    <x v="2"/>
    <s v="Critical"/>
    <n v="15"/>
    <n v="5.0946666666666669"/>
    <n v="76.42"/>
    <n v="3.01"/>
    <n v="79.430000000000007"/>
    <n v="3.5455000000000001"/>
    <n v="2.7094711"/>
    <s v="Regular Air"/>
    <x v="1"/>
    <s v="Small Business"/>
    <x v="2"/>
    <x v="5"/>
    <s v="Wrap Bag"/>
    <d v="2011-12-20T00:00:00"/>
  </r>
  <r>
    <n v="20966"/>
    <x v="935"/>
    <x v="10"/>
    <s v="Low"/>
    <n v="35"/>
    <n v="22.898285714285716"/>
    <n v="801.44"/>
    <n v="1.99"/>
    <n v="803.43000000000006"/>
    <n v="5.3265000000000002"/>
    <n v="42.688701600000002"/>
    <s v="Regular Air"/>
    <x v="8"/>
    <s v="Consumer"/>
    <x v="1"/>
    <x v="4"/>
    <s v="Small Pack"/>
    <d v="2010-09-22T00:00:00"/>
  </r>
  <r>
    <n v="43302"/>
    <x v="1088"/>
    <x v="8"/>
    <s v="Low"/>
    <n v="39"/>
    <n v="176.63239743589742"/>
    <n v="6888.6634999999997"/>
    <n v="5"/>
    <n v="6893.6634999999997"/>
    <n v="5.3265000000000002"/>
    <n v="366.92466132750002"/>
    <s v="Regular Air"/>
    <x v="9"/>
    <s v="Corporate"/>
    <x v="1"/>
    <x v="1"/>
    <s v="Small Box"/>
    <d v="2011-08-30T00:00:00"/>
  </r>
  <r>
    <n v="44295"/>
    <x v="878"/>
    <x v="3"/>
    <s v="Medium"/>
    <n v="47"/>
    <n v="96.274617021276597"/>
    <n v="4524.9070000000002"/>
    <n v="2.5"/>
    <n v="4527.4070000000002"/>
    <n v="5.3265000000000002"/>
    <n v="241.01917135500003"/>
    <s v="Regular Air"/>
    <x v="5"/>
    <s v="Home Office"/>
    <x v="1"/>
    <x v="1"/>
    <s v="Small Box"/>
    <d v="2010-01-25T00:00:00"/>
  </r>
  <r>
    <n v="31042"/>
    <x v="1197"/>
    <x v="6"/>
    <s v="Medium"/>
    <n v="26"/>
    <n v="124.13000000000001"/>
    <n v="3227.38"/>
    <n v="30"/>
    <n v="3257.38"/>
    <n v="4.7610000000000001"/>
    <n v="153.65556180000002"/>
    <s v="Delivery Truck"/>
    <x v="8"/>
    <s v="Consumer"/>
    <x v="0"/>
    <x v="3"/>
    <s v="Jumbo Drum"/>
    <d v="2012-11-20T00:00:00"/>
  </r>
  <r>
    <n v="9062"/>
    <x v="1189"/>
    <x v="0"/>
    <s v="High"/>
    <n v="32"/>
    <n v="3.7250000000000001"/>
    <n v="119.2"/>
    <n v="0.99"/>
    <n v="120.19"/>
    <n v="3.5455000000000001"/>
    <n v="4.2262360000000001"/>
    <s v="Regular Air"/>
    <x v="9"/>
    <s v="Consumer"/>
    <x v="2"/>
    <x v="14"/>
    <s v="Wrap Bag"/>
    <d v="2011-03-21T00:00:00"/>
  </r>
  <r>
    <n v="42691"/>
    <x v="962"/>
    <x v="4"/>
    <s v="Low"/>
    <n v="50"/>
    <n v="48.953000000000003"/>
    <n v="2447.65"/>
    <n v="6.77"/>
    <n v="2454.42"/>
    <n v="4.7610000000000001"/>
    <n v="116.5326165"/>
    <s v="Regular Air"/>
    <x v="0"/>
    <s v="Home Office"/>
    <x v="0"/>
    <x v="0"/>
    <s v="Small Box"/>
    <d v="2010-06-02T00:00:00"/>
  </r>
  <r>
    <n v="38656"/>
    <x v="511"/>
    <x v="8"/>
    <s v="Low"/>
    <n v="3"/>
    <n v="187.14333333333332"/>
    <n v="561.42999999999995"/>
    <n v="26.2"/>
    <n v="587.63"/>
    <n v="4.7610000000000001"/>
    <n v="26.7296823"/>
    <s v="Delivery Truck"/>
    <x v="1"/>
    <s v="Consumer"/>
    <x v="0"/>
    <x v="3"/>
    <s v="Jumbo Drum"/>
    <d v="2012-08-15T00:00:00"/>
  </r>
  <r>
    <n v="3104"/>
    <x v="646"/>
    <x v="10"/>
    <s v="Medium"/>
    <n v="50"/>
    <n v="6.7211999999999996"/>
    <n v="336.06"/>
    <n v="8.8800000000000008"/>
    <n v="344.94"/>
    <n v="3.5455000000000001"/>
    <n v="11.915007299999999"/>
    <s v="Regular Air"/>
    <x v="9"/>
    <s v="Consumer"/>
    <x v="2"/>
    <x v="5"/>
    <s v="Small Box"/>
    <d v="2010-09-17T00:00:00"/>
  </r>
  <r>
    <n v="56453"/>
    <x v="630"/>
    <x v="11"/>
    <s v="Critical"/>
    <n v="1"/>
    <n v="2728.65"/>
    <n v="2728.65"/>
    <n v="29.7"/>
    <n v="2758.35"/>
    <n v="5.3265000000000002"/>
    <n v="145.34154225"/>
    <s v="Delivery Truck"/>
    <x v="2"/>
    <s v="Corporate"/>
    <x v="1"/>
    <x v="11"/>
    <s v="Jumbo Drum"/>
    <d v="2012-04-12T00:00:00"/>
  </r>
  <r>
    <n v="5575"/>
    <x v="128"/>
    <x v="1"/>
    <s v="Low"/>
    <n v="41"/>
    <n v="6.2119512195121951"/>
    <n v="254.69"/>
    <n v="10.39"/>
    <n v="265.08"/>
    <n v="3.5455000000000001"/>
    <n v="9.03003395"/>
    <s v="Regular Air"/>
    <x v="6"/>
    <s v="Corporate"/>
    <x v="2"/>
    <x v="5"/>
    <s v="Small Box"/>
    <d v="2011-07-23T00:00:00"/>
  </r>
  <r>
    <n v="37987"/>
    <x v="1065"/>
    <x v="1"/>
    <s v="High"/>
    <n v="5"/>
    <n v="141.774"/>
    <n v="708.87"/>
    <n v="43.75"/>
    <n v="752.62"/>
    <n v="4.7610000000000001"/>
    <n v="33.749300699999999"/>
    <s v="Delivery Truck"/>
    <x v="8"/>
    <s v="Corporate"/>
    <x v="0"/>
    <x v="9"/>
    <s v="Jumbo Box"/>
    <d v="2009-07-04T00:00:00"/>
  </r>
  <r>
    <n v="11584"/>
    <x v="142"/>
    <x v="6"/>
    <s v="Medium"/>
    <n v="48"/>
    <n v="31.194114583333334"/>
    <n v="1497.3175000000001"/>
    <n v="0.99"/>
    <n v="1498.3075000000001"/>
    <n v="5.3265000000000002"/>
    <n v="79.754616637500007"/>
    <s v="Regular Air"/>
    <x v="1"/>
    <s v="Small Business"/>
    <x v="1"/>
    <x v="1"/>
    <s v="Small Pack"/>
    <d v="2009-11-23T00:00:00"/>
  </r>
  <r>
    <n v="19782"/>
    <x v="470"/>
    <x v="7"/>
    <s v="Low"/>
    <n v="18"/>
    <n v="1.845"/>
    <n v="33.21"/>
    <n v="0.75"/>
    <n v="33.96"/>
    <n v="3.5455000000000001"/>
    <n v="1.1774605500000002"/>
    <s v="Regular Air"/>
    <x v="1"/>
    <s v="Consumer"/>
    <x v="2"/>
    <x v="14"/>
    <s v="Wrap Bag"/>
    <d v="2012-10-22T00:00:00"/>
  </r>
  <r>
    <n v="20386"/>
    <x v="59"/>
    <x v="9"/>
    <s v="Critical"/>
    <n v="35"/>
    <n v="1.1779999999999999"/>
    <n v="41.23"/>
    <n v="0.7"/>
    <n v="41.93"/>
    <n v="3.5455000000000001"/>
    <n v="1.46180965"/>
    <s v="Regular Air"/>
    <x v="9"/>
    <s v="Corporate"/>
    <x v="2"/>
    <x v="14"/>
    <s v="Wrap Bag"/>
    <d v="2010-02-27T00:00:00"/>
  </r>
  <r>
    <n v="55873"/>
    <x v="147"/>
    <x v="6"/>
    <s v="Low"/>
    <n v="48"/>
    <n v="325.06104166666665"/>
    <n v="15602.93"/>
    <n v="26.53"/>
    <n v="15629.460000000001"/>
    <n v="5.3265000000000002"/>
    <n v="831.09006644999999"/>
    <s v="Delivery Truck"/>
    <x v="8"/>
    <s v="Corporate"/>
    <x v="1"/>
    <x v="11"/>
    <s v="Jumbo Drum"/>
    <d v="2011-11-26T00:00:00"/>
  </r>
  <r>
    <n v="35426"/>
    <x v="1094"/>
    <x v="7"/>
    <s v="High"/>
    <n v="5"/>
    <n v="10.602"/>
    <n v="53.01"/>
    <n v="1.79"/>
    <n v="54.8"/>
    <n v="3.5455000000000001"/>
    <n v="1.87946955"/>
    <s v="Regular Air"/>
    <x v="5"/>
    <s v="Small Business"/>
    <x v="2"/>
    <x v="5"/>
    <s v="Wrap Bag"/>
    <d v="2010-10-04T00:00:00"/>
  </r>
  <r>
    <n v="9281"/>
    <x v="171"/>
    <x v="9"/>
    <s v="Critical"/>
    <n v="31"/>
    <n v="6.4451612903225808"/>
    <n v="199.8"/>
    <n v="6.81"/>
    <n v="206.61"/>
    <n v="3.5455000000000001"/>
    <n v="7.0839090000000011"/>
    <s v="Express Air"/>
    <x v="1"/>
    <s v="Small Business"/>
    <x v="2"/>
    <x v="5"/>
    <s v="Small Box"/>
    <d v="2012-02-25T00:00:00"/>
  </r>
  <r>
    <n v="7746"/>
    <x v="102"/>
    <x v="2"/>
    <s v="Medium"/>
    <n v="1"/>
    <n v="28.96"/>
    <n v="28.96"/>
    <n v="8.68"/>
    <n v="37.64"/>
    <n v="3.5455000000000001"/>
    <n v="1.0267768000000002"/>
    <s v="Regular Air"/>
    <x v="5"/>
    <s v="Consumer"/>
    <x v="2"/>
    <x v="5"/>
    <s v="Small Box"/>
    <d v="2010-12-07T00:00:00"/>
  </r>
  <r>
    <n v="230"/>
    <x v="789"/>
    <x v="7"/>
    <s v="Critical"/>
    <n v="47"/>
    <n v="43.186170212765958"/>
    <n v="2029.75"/>
    <n v="8.99"/>
    <n v="2038.74"/>
    <n v="3.5455000000000001"/>
    <n v="71.964786250000003"/>
    <s v="Regular Air"/>
    <x v="1"/>
    <s v="Corporate"/>
    <x v="2"/>
    <x v="2"/>
    <s v="Small Pack"/>
    <d v="2010-10-28T00:00:00"/>
  </r>
  <r>
    <n v="11429"/>
    <x v="478"/>
    <x v="0"/>
    <s v="Low"/>
    <n v="39"/>
    <n v="11.436923076923078"/>
    <n v="446.04"/>
    <n v="5.14"/>
    <n v="451.18"/>
    <n v="3.5455000000000001"/>
    <n v="15.814348200000001"/>
    <s v="Regular Air"/>
    <x v="4"/>
    <s v="Home Office"/>
    <x v="2"/>
    <x v="6"/>
    <s v="Small Box"/>
    <d v="2010-03-07T00:00:00"/>
  </r>
  <r>
    <n v="57511"/>
    <x v="1328"/>
    <x v="7"/>
    <s v="Critical"/>
    <n v="11"/>
    <n v="51.785090909090904"/>
    <n v="569.63599999999997"/>
    <n v="5"/>
    <n v="574.63599999999997"/>
    <n v="5.3265000000000002"/>
    <n v="30.34166154"/>
    <s v="Regular Air"/>
    <x v="0"/>
    <s v="Corporate"/>
    <x v="1"/>
    <x v="1"/>
    <s v="Small Pack"/>
    <d v="2009-10-08T00:00:00"/>
  </r>
  <r>
    <n v="42949"/>
    <x v="386"/>
    <x v="4"/>
    <s v="Not Specified"/>
    <n v="49"/>
    <n v="12.87734693877551"/>
    <n v="630.99"/>
    <n v="9.44"/>
    <n v="640.43000000000006"/>
    <n v="5.3265000000000002"/>
    <n v="33.60968235"/>
    <s v="Regular Air"/>
    <x v="5"/>
    <s v="Small Business"/>
    <x v="1"/>
    <x v="11"/>
    <s v="Medium Box"/>
    <d v="2009-05-23T00:00:00"/>
  </r>
  <r>
    <n v="50854"/>
    <x v="925"/>
    <x v="2"/>
    <s v="Critical"/>
    <n v="12"/>
    <n v="478.68666666666667"/>
    <n v="5744.24"/>
    <n v="28.14"/>
    <n v="5772.38"/>
    <n v="5.3265000000000002"/>
    <n v="305.96694360000004"/>
    <s v="Delivery Truck"/>
    <x v="1"/>
    <s v="Corporate"/>
    <x v="1"/>
    <x v="11"/>
    <s v="Jumbo Drum"/>
    <d v="2011-12-19T00:00:00"/>
  </r>
  <r>
    <n v="39301"/>
    <x v="19"/>
    <x v="0"/>
    <s v="Medium"/>
    <n v="16"/>
    <n v="139.54124999999999"/>
    <n v="2232.66"/>
    <n v="4"/>
    <n v="2236.66"/>
    <n v="5.3265000000000002"/>
    <n v="118.92263489999999"/>
    <s v="Express Air"/>
    <x v="0"/>
    <s v="Corporate"/>
    <x v="1"/>
    <x v="4"/>
    <s v="Small Box"/>
    <d v="2009-03-23T00:00:00"/>
  </r>
  <r>
    <n v="13314"/>
    <x v="648"/>
    <x v="4"/>
    <s v="High"/>
    <n v="34"/>
    <n v="2.6294117647058823"/>
    <n v="89.4"/>
    <n v="0.8"/>
    <n v="90.2"/>
    <n v="3.5455000000000001"/>
    <n v="3.1696770000000005"/>
    <s v="Express Air"/>
    <x v="3"/>
    <s v="Small Business"/>
    <x v="2"/>
    <x v="14"/>
    <s v="Wrap Bag"/>
    <d v="2009-05-15T00:00:00"/>
  </r>
  <r>
    <n v="22182"/>
    <x v="270"/>
    <x v="10"/>
    <s v="Medium"/>
    <n v="48"/>
    <n v="47.320208333333333"/>
    <n v="2271.37"/>
    <n v="10.25"/>
    <n v="2281.62"/>
    <n v="4.7610000000000001"/>
    <n v="108.13992570000001"/>
    <s v="Express Air"/>
    <x v="6"/>
    <s v="Small Business"/>
    <x v="0"/>
    <x v="0"/>
    <s v="Large Box"/>
    <d v="2012-09-07T00:00:00"/>
  </r>
  <r>
    <n v="44992"/>
    <x v="1194"/>
    <x v="2"/>
    <s v="Critical"/>
    <n v="32"/>
    <n v="222.19499999999999"/>
    <n v="7110.24"/>
    <n v="69.64"/>
    <n v="7179.88"/>
    <n v="4.7610000000000001"/>
    <n v="338.51852639999998"/>
    <s v="Delivery Truck"/>
    <x v="1"/>
    <s v="Corporate"/>
    <x v="0"/>
    <x v="9"/>
    <s v="Jumbo Box"/>
    <d v="2012-12-26T00:00:00"/>
  </r>
  <r>
    <n v="59745"/>
    <x v="290"/>
    <x v="11"/>
    <s v="Not Specified"/>
    <n v="36"/>
    <n v="502.57388888888886"/>
    <n v="18092.66"/>
    <n v="19.989999999999998"/>
    <n v="18112.650000000001"/>
    <n v="3.5455000000000001"/>
    <n v="641.47526030000006"/>
    <s v="Regular Air"/>
    <x v="1"/>
    <s v="Consumer"/>
    <x v="2"/>
    <x v="6"/>
    <s v="Small Box"/>
    <d v="2009-04-21T00:00:00"/>
  </r>
  <r>
    <n v="14016"/>
    <x v="825"/>
    <x v="1"/>
    <s v="Low"/>
    <n v="9"/>
    <n v="126.40222222222221"/>
    <n v="1137.6199999999999"/>
    <n v="51.94"/>
    <n v="1189.56"/>
    <n v="4.7610000000000001"/>
    <n v="54.162088199999999"/>
    <s v="Delivery Truck"/>
    <x v="5"/>
    <s v="Corporate"/>
    <x v="0"/>
    <x v="9"/>
    <s v="Jumbo Box"/>
    <d v="2012-07-13T00:00:00"/>
  </r>
  <r>
    <n v="12804"/>
    <x v="312"/>
    <x v="4"/>
    <s v="Medium"/>
    <n v="21"/>
    <n v="3.2885714285714287"/>
    <n v="69.06"/>
    <n v="0.5"/>
    <n v="69.56"/>
    <n v="3.5455000000000001"/>
    <n v="2.4485223"/>
    <s v="Regular Air"/>
    <x v="6"/>
    <s v="Home Office"/>
    <x v="2"/>
    <x v="13"/>
    <s v="Small Box"/>
    <d v="2012-05-28T00:00:00"/>
  </r>
  <r>
    <n v="45539"/>
    <x v="534"/>
    <x v="8"/>
    <s v="Not Specified"/>
    <n v="27"/>
    <n v="3.2344444444444442"/>
    <n v="87.33"/>
    <n v="0.85"/>
    <n v="88.179999999999993"/>
    <n v="3.5455000000000001"/>
    <n v="3.0962851499999999"/>
    <s v="Regular Air"/>
    <x v="0"/>
    <s v="Corporate"/>
    <x v="2"/>
    <x v="2"/>
    <s v="Wrap Bag"/>
    <d v="2009-08-04T00:00:00"/>
  </r>
  <r>
    <n v="45824"/>
    <x v="574"/>
    <x v="2"/>
    <s v="Not Specified"/>
    <n v="44"/>
    <n v="139.16999999999999"/>
    <n v="6123.48"/>
    <n v="24.49"/>
    <n v="6147.9699999999993"/>
    <n v="4.7610000000000001"/>
    <n v="291.53888280000001"/>
    <s v="Regular Air"/>
    <x v="1"/>
    <s v="Consumer"/>
    <x v="0"/>
    <x v="3"/>
    <s v="Large Box"/>
    <d v="2009-12-08T00:00:00"/>
  </r>
  <r>
    <n v="2181"/>
    <x v="373"/>
    <x v="10"/>
    <s v="Medium"/>
    <n v="3"/>
    <n v="5.29"/>
    <n v="15.87"/>
    <n v="0.76"/>
    <n v="16.63"/>
    <n v="3.5455000000000001"/>
    <n v="0.56267085000000006"/>
    <s v="Express Air"/>
    <x v="1"/>
    <s v="Home Office"/>
    <x v="2"/>
    <x v="14"/>
    <s v="Wrap Bag"/>
    <d v="2011-09-14T00:00:00"/>
  </r>
  <r>
    <n v="2563"/>
    <x v="645"/>
    <x v="6"/>
    <s v="Not Specified"/>
    <n v="12"/>
    <n v="2.6475"/>
    <n v="31.77"/>
    <n v="0.5"/>
    <n v="32.269999999999996"/>
    <n v="3.5455000000000001"/>
    <n v="1.12640535"/>
    <s v="Regular Air"/>
    <x v="6"/>
    <s v="Small Business"/>
    <x v="2"/>
    <x v="13"/>
    <s v="Small Box"/>
    <d v="2010-11-19T00:00:00"/>
  </r>
  <r>
    <n v="57253"/>
    <x v="719"/>
    <x v="3"/>
    <s v="Critical"/>
    <n v="43"/>
    <n v="1.8158139534883722"/>
    <n v="78.08"/>
    <n v="0.75"/>
    <n v="78.83"/>
    <n v="4.7610000000000001"/>
    <n v="3.7173888000000002"/>
    <s v="Regular Air"/>
    <x v="1"/>
    <s v="Consumer"/>
    <x v="0"/>
    <x v="3"/>
    <s v="Jumbo Drum"/>
    <d v="2009-01-06T00:00:00"/>
  </r>
  <r>
    <n v="15718"/>
    <x v="1251"/>
    <x v="3"/>
    <s v="Critical"/>
    <n v="50"/>
    <n v="1.1177999999999999"/>
    <n v="55.89"/>
    <n v="0.7"/>
    <n v="56.59"/>
    <n v="3.5455000000000001"/>
    <n v="1.98157995"/>
    <s v="Regular Air"/>
    <x v="1"/>
    <s v="Corporate"/>
    <x v="2"/>
    <x v="14"/>
    <s v="Wrap Bag"/>
    <d v="2009-01-30T00:00:00"/>
  </r>
  <r>
    <n v="326"/>
    <x v="17"/>
    <x v="5"/>
    <s v="High"/>
    <n v="34"/>
    <n v="6.4197058823529414"/>
    <n v="218.27"/>
    <n v="4.92"/>
    <n v="223.19"/>
    <n v="3.5455000000000001"/>
    <n v="7.7387628500000005"/>
    <s v="Regular Air"/>
    <x v="4"/>
    <s v="Consumer"/>
    <x v="2"/>
    <x v="6"/>
    <s v="Small Box"/>
    <d v="2011-06-04T00:00:00"/>
  </r>
  <r>
    <n v="23107"/>
    <x v="906"/>
    <x v="5"/>
    <s v="Medium"/>
    <n v="7"/>
    <n v="6.1842857142857142"/>
    <n v="43.29"/>
    <n v="7.57"/>
    <n v="50.86"/>
    <n v="3.5455000000000001"/>
    <n v="1.5348469499999999"/>
    <s v="Regular Air"/>
    <x v="10"/>
    <s v="Consumer"/>
    <x v="2"/>
    <x v="6"/>
    <s v="Small Box"/>
    <d v="2011-06-14T00:00:00"/>
  </r>
  <r>
    <n v="8870"/>
    <x v="450"/>
    <x v="0"/>
    <s v="Not Specified"/>
    <n v="15"/>
    <n v="29.438666666666666"/>
    <n v="441.58"/>
    <n v="5.09"/>
    <n v="446.66999999999996"/>
    <n v="3.5455000000000001"/>
    <n v="15.656218899999999"/>
    <s v="Regular Air"/>
    <x v="4"/>
    <s v="Small Business"/>
    <x v="2"/>
    <x v="5"/>
    <s v="Small Box"/>
    <d v="2010-03-06T00:00:00"/>
  </r>
  <r>
    <n v="17859"/>
    <x v="1282"/>
    <x v="4"/>
    <s v="Critical"/>
    <n v="7"/>
    <n v="26.127142857142854"/>
    <n v="182.89"/>
    <n v="4"/>
    <n v="186.89"/>
    <n v="5.3265000000000002"/>
    <n v="9.7416358499999998"/>
    <s v="Regular Air"/>
    <x v="6"/>
    <s v="Consumer"/>
    <x v="1"/>
    <x v="4"/>
    <s v="Small Box"/>
    <d v="2010-05-28T00:00:00"/>
  </r>
  <r>
    <n v="55777"/>
    <x v="36"/>
    <x v="6"/>
    <s v="Not Specified"/>
    <n v="6"/>
    <n v="53.92166666666666"/>
    <n v="323.52999999999997"/>
    <n v="19.989999999999998"/>
    <n v="343.52"/>
    <n v="4.7610000000000001"/>
    <n v="15.403263299999999"/>
    <s v="Regular Air"/>
    <x v="0"/>
    <s v="Corporate"/>
    <x v="0"/>
    <x v="0"/>
    <s v="Small Box"/>
    <d v="2012-11-11T00:00:00"/>
  </r>
  <r>
    <n v="25633"/>
    <x v="31"/>
    <x v="8"/>
    <s v="Low"/>
    <n v="36"/>
    <n v="142.78"/>
    <n v="5140.08"/>
    <n v="51.92"/>
    <n v="5192"/>
    <n v="4.7610000000000001"/>
    <n v="244.71920880000002"/>
    <s v="Delivery Truck"/>
    <x v="0"/>
    <s v="Home Office"/>
    <x v="0"/>
    <x v="9"/>
    <s v="Jumbo Box"/>
    <d v="2011-08-06T00:00:00"/>
  </r>
  <r>
    <n v="18471"/>
    <x v="1231"/>
    <x v="9"/>
    <s v="Not Specified"/>
    <n v="4"/>
    <n v="2.74"/>
    <n v="10.96"/>
    <n v="2.56"/>
    <n v="13.520000000000001"/>
    <n v="3.5455000000000001"/>
    <n v="0.38858680000000007"/>
    <s v="Regular Air"/>
    <x v="0"/>
    <s v="Corporate"/>
    <x v="2"/>
    <x v="7"/>
    <s v="Small Pack"/>
    <d v="2009-02-20T00:00:00"/>
  </r>
  <r>
    <n v="43814"/>
    <x v="636"/>
    <x v="3"/>
    <s v="Medium"/>
    <n v="47"/>
    <n v="4.2442553191489356"/>
    <n v="199.48"/>
    <n v="2.2599999999999998"/>
    <n v="201.73999999999998"/>
    <n v="3.5455000000000001"/>
    <n v="7.0725633999999999"/>
    <s v="Regular Air"/>
    <x v="0"/>
    <s v="Corporate"/>
    <x v="2"/>
    <x v="5"/>
    <s v="Wrap Bag"/>
    <d v="2011-01-10T00:00:00"/>
  </r>
  <r>
    <n v="28451"/>
    <x v="719"/>
    <x v="3"/>
    <s v="Critical"/>
    <n v="41"/>
    <n v="218.49902439024387"/>
    <n v="8958.4599999999991"/>
    <n v="21.21"/>
    <n v="8979.6699999999983"/>
    <n v="4.7610000000000001"/>
    <n v="426.51228059999994"/>
    <s v="Regular Air"/>
    <x v="1"/>
    <s v="Small Business"/>
    <x v="0"/>
    <x v="0"/>
    <s v="Large Box"/>
    <d v="2009-01-06T00:00:00"/>
  </r>
  <r>
    <n v="37669"/>
    <x v="1354"/>
    <x v="7"/>
    <s v="Not Specified"/>
    <n v="39"/>
    <n v="232.87128205128204"/>
    <n v="9081.98"/>
    <n v="19.989999999999998"/>
    <n v="9101.9699999999993"/>
    <n v="3.5455000000000001"/>
    <n v="322.00160089999997"/>
    <s v="Express Air"/>
    <x v="1"/>
    <s v="Corporate"/>
    <x v="2"/>
    <x v="16"/>
    <s v="Small Box"/>
    <d v="2010-10-31T00:00:00"/>
  </r>
  <r>
    <n v="34022"/>
    <x v="1307"/>
    <x v="6"/>
    <s v="Not Specified"/>
    <n v="50"/>
    <n v="4.7256"/>
    <n v="236.28"/>
    <n v="3.05"/>
    <n v="239.33"/>
    <n v="4.7610000000000001"/>
    <n v="11.249290800000001"/>
    <s v="Regular Air"/>
    <x v="4"/>
    <s v="Small Business"/>
    <x v="0"/>
    <x v="0"/>
    <s v="Small Pack"/>
    <d v="2012-11-03T00:00:00"/>
  </r>
  <r>
    <n v="24066"/>
    <x v="181"/>
    <x v="11"/>
    <s v="High"/>
    <n v="30"/>
    <n v="142.62033333333332"/>
    <n v="4278.6099999999997"/>
    <n v="66.27"/>
    <n v="4344.88"/>
    <n v="4.7610000000000001"/>
    <n v="203.70462209999997"/>
    <s v="Delivery Truck"/>
    <x v="8"/>
    <s v="Home Office"/>
    <x v="0"/>
    <x v="15"/>
    <s v="Jumbo Box"/>
    <d v="2012-04-15T00:00:00"/>
  </r>
  <r>
    <n v="13410"/>
    <x v="642"/>
    <x v="5"/>
    <s v="Not Specified"/>
    <n v="4"/>
    <n v="8.41"/>
    <n v="33.64"/>
    <n v="2.83"/>
    <n v="36.47"/>
    <n v="5.3265000000000002"/>
    <n v="1.7918346000000003"/>
    <s v="Regular Air"/>
    <x v="1"/>
    <s v="Corporate"/>
    <x v="1"/>
    <x v="4"/>
    <s v="Small Pack"/>
    <d v="2010-06-08T00:00:00"/>
  </r>
  <r>
    <n v="38178"/>
    <x v="604"/>
    <x v="8"/>
    <s v="Medium"/>
    <n v="32"/>
    <n v="4.8118749999999997"/>
    <n v="153.97999999999999"/>
    <n v="0.5"/>
    <n v="154.47999999999999"/>
    <n v="3.5455000000000001"/>
    <n v="5.4593608999999992"/>
    <s v="Regular Air"/>
    <x v="5"/>
    <s v="Small Business"/>
    <x v="2"/>
    <x v="13"/>
    <s v="Small Box"/>
    <d v="2012-08-30T00:00:00"/>
  </r>
  <r>
    <n v="33924"/>
    <x v="470"/>
    <x v="7"/>
    <s v="Not Specified"/>
    <n v="12"/>
    <n v="514.00583333333327"/>
    <n v="6168.07"/>
    <n v="28.14"/>
    <n v="6196.21"/>
    <n v="5.3265000000000002"/>
    <n v="328.54224855000001"/>
    <s v="Delivery Truck"/>
    <x v="0"/>
    <s v="Consumer"/>
    <x v="1"/>
    <x v="11"/>
    <s v="Jumbo Drum"/>
    <d v="2012-10-20T00:00:00"/>
  </r>
  <r>
    <n v="31684"/>
    <x v="292"/>
    <x v="10"/>
    <s v="Critical"/>
    <n v="15"/>
    <n v="5.9980000000000002"/>
    <n v="89.97"/>
    <n v="1.46"/>
    <n v="91.429999999999993"/>
    <n v="3.5455000000000001"/>
    <n v="3.1898863500000001"/>
    <s v="Regular Air"/>
    <x v="2"/>
    <s v="Corporate"/>
    <x v="2"/>
    <x v="5"/>
    <s v="Wrap Bag"/>
    <d v="2012-09-19T00:00:00"/>
  </r>
  <r>
    <n v="6754"/>
    <x v="1207"/>
    <x v="8"/>
    <s v="High"/>
    <n v="13"/>
    <n v="183.74123076923075"/>
    <n v="2388.636"/>
    <n v="5.26"/>
    <n v="2393.8960000000002"/>
    <n v="5.3265000000000002"/>
    <n v="127.23069654000001"/>
    <s v="Regular Air"/>
    <x v="1"/>
    <s v="Corporate"/>
    <x v="1"/>
    <x v="1"/>
    <s v="Small Box"/>
    <d v="2011-08-13T00:00:00"/>
  </r>
  <r>
    <n v="44036"/>
    <x v="827"/>
    <x v="3"/>
    <s v="High"/>
    <n v="40"/>
    <n v="6.2532499999999995"/>
    <n v="250.13"/>
    <n v="1.2"/>
    <n v="251.32999999999998"/>
    <n v="3.5455000000000001"/>
    <n v="8.8683591499999999"/>
    <s v="Express Air"/>
    <x v="4"/>
    <s v="Consumer"/>
    <x v="2"/>
    <x v="2"/>
    <s v="Wrap Bag"/>
    <d v="2012-01-13T00:00:00"/>
  </r>
  <r>
    <n v="44167"/>
    <x v="662"/>
    <x v="3"/>
    <s v="Critical"/>
    <n v="23"/>
    <n v="138.8717391304348"/>
    <n v="3194.05"/>
    <n v="19.989999999999998"/>
    <n v="3214.04"/>
    <n v="3.5455000000000001"/>
    <n v="113.24504275000001"/>
    <s v="Regular Air"/>
    <x v="10"/>
    <s v="Small Business"/>
    <x v="2"/>
    <x v="10"/>
    <s v="Small Box"/>
    <d v="2012-01-31T00:00:00"/>
  </r>
  <r>
    <n v="16961"/>
    <x v="692"/>
    <x v="3"/>
    <s v="Not Specified"/>
    <n v="34"/>
    <n v="32.046764705882353"/>
    <n v="1089.5899999999999"/>
    <n v="5.09"/>
    <n v="1094.6799999999998"/>
    <n v="3.5455000000000001"/>
    <n v="38.631413449999997"/>
    <s v="Regular Air"/>
    <x v="10"/>
    <s v="Consumer"/>
    <x v="2"/>
    <x v="5"/>
    <s v="Small Box"/>
    <d v="2009-01-08T00:00:00"/>
  </r>
  <r>
    <n v="512"/>
    <x v="192"/>
    <x v="4"/>
    <s v="Low"/>
    <n v="6"/>
    <n v="218.255"/>
    <n v="1309.53"/>
    <n v="18.059999999999999"/>
    <n v="1327.59"/>
    <n v="4.7610000000000001"/>
    <n v="62.346723300000001"/>
    <s v="Regular Air"/>
    <x v="6"/>
    <s v="Home Office"/>
    <x v="0"/>
    <x v="3"/>
    <s v="Large Box"/>
    <d v="2011-05-19T00:00:00"/>
  </r>
  <r>
    <n v="31303"/>
    <x v="1189"/>
    <x v="0"/>
    <s v="Low"/>
    <n v="50"/>
    <n v="6.1226000000000003"/>
    <n v="306.13"/>
    <n v="1.49"/>
    <n v="307.62"/>
    <n v="3.5455000000000001"/>
    <n v="10.853839150000001"/>
    <s v="Express Air"/>
    <x v="9"/>
    <s v="Home Office"/>
    <x v="2"/>
    <x v="6"/>
    <s v="Small Box"/>
    <d v="2011-03-22T00:00:00"/>
  </r>
  <r>
    <n v="6884"/>
    <x v="251"/>
    <x v="3"/>
    <s v="Low"/>
    <n v="47"/>
    <n v="6.3006382978723403"/>
    <n v="296.13"/>
    <n v="1.02"/>
    <n v="297.14999999999998"/>
    <n v="3.5455000000000001"/>
    <n v="10.499289149999999"/>
    <s v="Regular Air"/>
    <x v="11"/>
    <s v="Home Office"/>
    <x v="2"/>
    <x v="5"/>
    <s v="Wrap Bag"/>
    <d v="2009-01-20T00:00:00"/>
  </r>
  <r>
    <n v="25063"/>
    <x v="332"/>
    <x v="5"/>
    <s v="Not Specified"/>
    <n v="24"/>
    <n v="29.661458333333332"/>
    <n v="711.875"/>
    <n v="3.3"/>
    <n v="715.17499999999995"/>
    <n v="5.3265000000000002"/>
    <n v="37.918021875000001"/>
    <s v="Regular Air"/>
    <x v="5"/>
    <s v="Home Office"/>
    <x v="1"/>
    <x v="1"/>
    <s v="Small Pack"/>
    <d v="2009-06-29T00:00:00"/>
  </r>
  <r>
    <n v="7846"/>
    <x v="25"/>
    <x v="5"/>
    <s v="Low"/>
    <n v="12"/>
    <n v="2.1941666666666664"/>
    <n v="26.33"/>
    <n v="4.8600000000000003"/>
    <n v="31.189999999999998"/>
    <n v="4.7610000000000001"/>
    <n v="1.2535712999999999"/>
    <s v="Regular Air"/>
    <x v="4"/>
    <s v="Corporate"/>
    <x v="0"/>
    <x v="0"/>
    <s v="Small Box"/>
    <d v="2011-06-25T00:00:00"/>
  </r>
  <r>
    <n v="8835"/>
    <x v="253"/>
    <x v="7"/>
    <s v="Critical"/>
    <n v="12"/>
    <n v="12.786666666666667"/>
    <n v="153.44"/>
    <n v="6.02"/>
    <n v="159.46"/>
    <n v="4.7610000000000001"/>
    <n v="7.3052783999999997"/>
    <s v="Regular Air"/>
    <x v="1"/>
    <s v="Corporate"/>
    <x v="0"/>
    <x v="0"/>
    <s v="Small Pack"/>
    <d v="2009-10-14T00:00:00"/>
  </r>
  <r>
    <n v="57378"/>
    <x v="344"/>
    <x v="2"/>
    <s v="Not Specified"/>
    <n v="10"/>
    <n v="3.8439999999999999"/>
    <n v="38.44"/>
    <n v="3.97"/>
    <n v="42.41"/>
    <n v="3.5455000000000001"/>
    <n v="1.3628901999999998"/>
    <s v="Express Air"/>
    <x v="5"/>
    <s v="Small Business"/>
    <x v="2"/>
    <x v="2"/>
    <s v="Wrap Bag"/>
    <d v="2009-12-28T00:00:00"/>
  </r>
  <r>
    <n v="15618"/>
    <x v="198"/>
    <x v="8"/>
    <s v="Medium"/>
    <n v="14"/>
    <n v="55.889321428571428"/>
    <n v="782.45050000000003"/>
    <n v="3.99"/>
    <n v="786.44050000000004"/>
    <n v="5.3265000000000002"/>
    <n v="41.677225882500004"/>
    <s v="Regular Air"/>
    <x v="7"/>
    <s v="Consumer"/>
    <x v="1"/>
    <x v="1"/>
    <s v="Small Box"/>
    <d v="2010-08-06T00:00:00"/>
  </r>
  <r>
    <n v="42083"/>
    <x v="741"/>
    <x v="2"/>
    <s v="Critical"/>
    <n v="38"/>
    <n v="145.42526315789473"/>
    <n v="5526.16"/>
    <n v="24.49"/>
    <n v="5550.65"/>
    <n v="4.7610000000000001"/>
    <n v="263.10047760000003"/>
    <s v="Regular Air"/>
    <x v="5"/>
    <s v="Consumer"/>
    <x v="0"/>
    <x v="3"/>
    <s v="Large Box"/>
    <d v="2011-12-13T00:00:00"/>
  </r>
  <r>
    <n v="24579"/>
    <x v="1218"/>
    <x v="6"/>
    <s v="High"/>
    <n v="40"/>
    <n v="11.6875"/>
    <n v="467.5"/>
    <n v="4.9800000000000004"/>
    <n v="472.48"/>
    <n v="3.5455000000000001"/>
    <n v="16.575212499999999"/>
    <s v="Regular Air"/>
    <x v="1"/>
    <s v="Small Business"/>
    <x v="2"/>
    <x v="16"/>
    <s v="Small Box"/>
    <d v="2012-11-20T00:00:00"/>
  </r>
  <r>
    <n v="21286"/>
    <x v="512"/>
    <x v="4"/>
    <s v="Critical"/>
    <n v="17"/>
    <n v="16.493529411764705"/>
    <n v="280.39"/>
    <n v="6.75"/>
    <n v="287.14"/>
    <n v="3.5455000000000001"/>
    <n v="9.9412274499999995"/>
    <s v="Express Air"/>
    <x v="3"/>
    <s v="Small Business"/>
    <x v="2"/>
    <x v="16"/>
    <s v="Medium Box"/>
    <d v="2009-05-17T00:00:00"/>
  </r>
  <r>
    <n v="33922"/>
    <x v="59"/>
    <x v="9"/>
    <s v="Not Specified"/>
    <n v="31"/>
    <n v="491.98387096774195"/>
    <n v="15251.5"/>
    <n v="69.3"/>
    <n v="15320.8"/>
    <n v="5.3265000000000002"/>
    <n v="812.37114750000012"/>
    <s v="Delivery Truck"/>
    <x v="2"/>
    <s v="Home Office"/>
    <x v="1"/>
    <x v="11"/>
    <s v="Jumbo Drum"/>
    <d v="2010-02-27T00:00:00"/>
  </r>
  <r>
    <n v="7136"/>
    <x v="19"/>
    <x v="0"/>
    <s v="High"/>
    <n v="17"/>
    <n v="37.817647058823525"/>
    <n v="642.9"/>
    <n v="1.99"/>
    <n v="644.89"/>
    <n v="5.3265000000000002"/>
    <n v="34.244068499999997"/>
    <s v="Regular Air"/>
    <x v="0"/>
    <s v="Home Office"/>
    <x v="1"/>
    <x v="4"/>
    <s v="Small Pack"/>
    <d v="2009-03-24T00:00:00"/>
  </r>
  <r>
    <n v="28512"/>
    <x v="1086"/>
    <x v="11"/>
    <s v="Medium"/>
    <n v="10"/>
    <n v="18.559000000000001"/>
    <n v="185.59"/>
    <n v="5.77"/>
    <n v="191.36"/>
    <n v="3.5455000000000001"/>
    <n v="6.5800934500000006"/>
    <s v="Regular Air"/>
    <x v="6"/>
    <s v="Corporate"/>
    <x v="2"/>
    <x v="5"/>
    <s v="Small Box"/>
    <d v="2010-04-29T00:00:00"/>
  </r>
  <r>
    <n v="1539"/>
    <x v="381"/>
    <x v="0"/>
    <s v="Low"/>
    <n v="33"/>
    <n v="15.51"/>
    <n v="511.83"/>
    <n v="13.18"/>
    <n v="525.01"/>
    <n v="3.5455000000000001"/>
    <n v="18.14693265"/>
    <s v="Regular Air"/>
    <x v="11"/>
    <s v="Corporate"/>
    <x v="2"/>
    <x v="6"/>
    <s v="Small Box"/>
    <d v="2011-03-11T00:00:00"/>
  </r>
  <r>
    <n v="18855"/>
    <x v="156"/>
    <x v="10"/>
    <s v="High"/>
    <n v="31"/>
    <n v="7.4009677419354842"/>
    <n v="229.43"/>
    <n v="7.72"/>
    <n v="237.15"/>
    <n v="3.5455000000000001"/>
    <n v="8.1344406500000002"/>
    <s v="Regular Air"/>
    <x v="3"/>
    <s v="Small Business"/>
    <x v="2"/>
    <x v="6"/>
    <s v="Small Box"/>
    <d v="2009-09-18T00:00:00"/>
  </r>
  <r>
    <n v="9829"/>
    <x v="1033"/>
    <x v="2"/>
    <s v="Critical"/>
    <n v="23"/>
    <n v="32.625652173913046"/>
    <n v="750.39"/>
    <n v="11.63"/>
    <n v="762.02"/>
    <n v="3.5455000000000001"/>
    <n v="26.60507745"/>
    <s v="Regular Air"/>
    <x v="6"/>
    <s v="Consumer"/>
    <x v="2"/>
    <x v="6"/>
    <s v="Small Box"/>
    <d v="2011-12-09T00:00:00"/>
  </r>
  <r>
    <n v="43239"/>
    <x v="1020"/>
    <x v="0"/>
    <s v="Not Specified"/>
    <n v="14"/>
    <n v="19.303571428571427"/>
    <n v="270.25"/>
    <n v="1.49"/>
    <n v="271.74"/>
    <n v="3.5455000000000001"/>
    <n v="9.5817137500000005"/>
    <s v="Regular Air"/>
    <x v="6"/>
    <s v="Home Office"/>
    <x v="2"/>
    <x v="6"/>
    <s v="Small Box"/>
    <d v="2011-03-18T00:00:00"/>
  </r>
  <r>
    <n v="56384"/>
    <x v="255"/>
    <x v="1"/>
    <s v="Critical"/>
    <n v="29"/>
    <n v="211.70137931034483"/>
    <n v="6139.34"/>
    <n v="69.64"/>
    <n v="6208.9800000000005"/>
    <n v="4.7610000000000001"/>
    <n v="292.29397740000002"/>
    <s v="Delivery Truck"/>
    <x v="1"/>
    <s v="Small Business"/>
    <x v="0"/>
    <x v="9"/>
    <s v="Jumbo Box"/>
    <d v="2012-08-02T00:00:00"/>
  </r>
  <r>
    <n v="12897"/>
    <x v="437"/>
    <x v="1"/>
    <s v="Not Specified"/>
    <n v="31"/>
    <n v="6.8241935483870968"/>
    <n v="211.55"/>
    <n v="7.91"/>
    <n v="219.46"/>
    <n v="3.5455000000000001"/>
    <n v="7.5005052500000007"/>
    <s v="Express Air"/>
    <x v="1"/>
    <s v="Corporate"/>
    <x v="2"/>
    <x v="5"/>
    <s v="Small Box"/>
    <d v="2011-07-19T00:00:00"/>
  </r>
  <r>
    <n v="33731"/>
    <x v="1224"/>
    <x v="7"/>
    <s v="High"/>
    <n v="32"/>
    <n v="3.4065625000000002"/>
    <n v="109.01"/>
    <n v="1.63"/>
    <n v="110.64"/>
    <n v="3.5455000000000001"/>
    <n v="3.86494955"/>
    <s v="Regular Air"/>
    <x v="6"/>
    <s v="Corporate"/>
    <x v="2"/>
    <x v="14"/>
    <s v="Wrap Bag"/>
    <d v="2012-10-08T00:00:00"/>
  </r>
  <r>
    <n v="52934"/>
    <x v="433"/>
    <x v="1"/>
    <s v="Critical"/>
    <n v="20"/>
    <n v="4.6074999999999999"/>
    <n v="92.15"/>
    <n v="0.5"/>
    <n v="92.65"/>
    <n v="3.5455000000000001"/>
    <n v="3.2671782500000002"/>
    <s v="Regular Air"/>
    <x v="9"/>
    <s v="Corporate"/>
    <x v="2"/>
    <x v="13"/>
    <s v="Small Box"/>
    <d v="2011-07-28T00:00:00"/>
  </r>
  <r>
    <n v="15878"/>
    <x v="1100"/>
    <x v="6"/>
    <s v="High"/>
    <n v="36"/>
    <n v="7.6405555555555553"/>
    <n v="275.06"/>
    <n v="11.15"/>
    <n v="286.20999999999998"/>
    <n v="3.5455000000000001"/>
    <n v="9.7522523000000003"/>
    <s v="Regular Air"/>
    <x v="9"/>
    <s v="Corporate"/>
    <x v="2"/>
    <x v="5"/>
    <s v="Small Box"/>
    <d v="2010-11-06T00:00:00"/>
  </r>
  <r>
    <n v="37762"/>
    <x v="1070"/>
    <x v="5"/>
    <s v="Medium"/>
    <n v="20"/>
    <n v="6.7510000000000003"/>
    <n v="135.02000000000001"/>
    <n v="6.74"/>
    <n v="141.76000000000002"/>
    <n v="3.5455000000000001"/>
    <n v="4.7871341000000003"/>
    <s v="Regular Air"/>
    <x v="10"/>
    <s v="Small Business"/>
    <x v="2"/>
    <x v="5"/>
    <s v="Small Box"/>
    <d v="2012-06-07T00:00:00"/>
  </r>
  <r>
    <n v="41253"/>
    <x v="608"/>
    <x v="4"/>
    <s v="Medium"/>
    <n v="5"/>
    <n v="291.09800000000001"/>
    <n v="1455.49"/>
    <n v="7.18"/>
    <n v="1462.67"/>
    <n v="5.3265000000000002"/>
    <n v="77.526674850000006"/>
    <s v="Regular Air"/>
    <x v="1"/>
    <s v="Small Business"/>
    <x v="1"/>
    <x v="4"/>
    <s v="Small Box"/>
    <d v="2009-05-09T00:00:00"/>
  </r>
  <r>
    <n v="29536"/>
    <x v="1269"/>
    <x v="10"/>
    <s v="Medium"/>
    <n v="5"/>
    <n v="99.063999999999993"/>
    <n v="495.32"/>
    <n v="15.66"/>
    <n v="510.98"/>
    <n v="3.5455000000000001"/>
    <n v="17.5615706"/>
    <s v="Delivery Truck"/>
    <x v="5"/>
    <s v="Consumer"/>
    <x v="2"/>
    <x v="16"/>
    <s v="Jumbo Drum"/>
    <d v="2012-09-09T00:00:00"/>
  </r>
  <r>
    <n v="21223"/>
    <x v="482"/>
    <x v="0"/>
    <s v="Not Specified"/>
    <n v="8"/>
    <n v="54.411250000000003"/>
    <n v="435.29"/>
    <n v="18.45"/>
    <n v="453.74"/>
    <n v="4.7610000000000001"/>
    <n v="20.724156900000004"/>
    <s v="Regular Air"/>
    <x v="7"/>
    <s v="Consumer"/>
    <x v="0"/>
    <x v="0"/>
    <s v="Medium Box"/>
    <d v="2012-03-16T00:00:00"/>
  </r>
  <r>
    <n v="30917"/>
    <x v="1131"/>
    <x v="6"/>
    <s v="Low"/>
    <n v="8"/>
    <n v="94.224999999999994"/>
    <n v="753.8"/>
    <n v="13.99"/>
    <n v="767.79"/>
    <n v="5.3265000000000002"/>
    <n v="40.151156999999998"/>
    <s v="Regular Air"/>
    <x v="8"/>
    <s v="Corporate"/>
    <x v="1"/>
    <x v="11"/>
    <s v="Medium Box"/>
    <d v="2010-11-05T00:00:00"/>
  </r>
  <r>
    <n v="1504"/>
    <x v="459"/>
    <x v="8"/>
    <s v="Medium"/>
    <n v="31"/>
    <n v="9.4574193548387093"/>
    <n v="293.18"/>
    <n v="1.99"/>
    <n v="295.17"/>
    <n v="5.3265000000000002"/>
    <n v="15.616232700000001"/>
    <s v="Regular Air"/>
    <x v="10"/>
    <s v="Corporate"/>
    <x v="1"/>
    <x v="4"/>
    <s v="Small Pack"/>
    <d v="2012-08-28T00:00:00"/>
  </r>
  <r>
    <n v="13056"/>
    <x v="457"/>
    <x v="11"/>
    <s v="Not Specified"/>
    <n v="33"/>
    <n v="102.64606060606062"/>
    <n v="3387.32"/>
    <n v="7.18"/>
    <n v="3394.5"/>
    <n v="5.3265000000000002"/>
    <n v="180.42559980000001"/>
    <s v="Regular Air"/>
    <x v="1"/>
    <s v="Small Business"/>
    <x v="1"/>
    <x v="4"/>
    <s v="Small Box"/>
    <d v="2009-04-24T00:00:00"/>
  </r>
  <r>
    <n v="24070"/>
    <x v="413"/>
    <x v="0"/>
    <s v="High"/>
    <n v="36"/>
    <n v="4.7338888888888881"/>
    <n v="170.42"/>
    <n v="4.97"/>
    <n v="175.39"/>
    <n v="3.5455000000000001"/>
    <n v="6.0422411"/>
    <s v="Regular Air"/>
    <x v="0"/>
    <s v="Corporate"/>
    <x v="2"/>
    <x v="6"/>
    <s v="Small Box"/>
    <d v="2011-03-16T00:00:00"/>
  </r>
  <r>
    <n v="8513"/>
    <x v="212"/>
    <x v="1"/>
    <s v="Low"/>
    <n v="9"/>
    <n v="18.197777777777777"/>
    <n v="163.78"/>
    <n v="8.51"/>
    <n v="172.29"/>
    <n v="5.3265000000000002"/>
    <n v="8.7237416999999997"/>
    <s v="Regular Air"/>
    <x v="1"/>
    <s v="Small Business"/>
    <x v="1"/>
    <x v="11"/>
    <s v="Medium Box"/>
    <d v="2011-07-17T00:00:00"/>
  </r>
  <r>
    <n v="23808"/>
    <x v="1303"/>
    <x v="9"/>
    <s v="Low"/>
    <n v="28"/>
    <n v="100.49458928571428"/>
    <n v="2813.8485000000001"/>
    <n v="7.69"/>
    <n v="2821.5385000000001"/>
    <n v="5.3265000000000002"/>
    <n v="149.87964035250002"/>
    <s v="Regular Air"/>
    <x v="3"/>
    <s v="Consumer"/>
    <x v="1"/>
    <x v="1"/>
    <s v="Small Box"/>
    <d v="2009-02-09T00:00:00"/>
  </r>
  <r>
    <n v="20261"/>
    <x v="530"/>
    <x v="4"/>
    <s v="Medium"/>
    <n v="25"/>
    <n v="30.0608"/>
    <n v="751.52"/>
    <n v="12.62"/>
    <n v="764.14"/>
    <n v="3.5455000000000001"/>
    <n v="26.645141600000002"/>
    <s v="Express Air"/>
    <x v="1"/>
    <s v="Small Business"/>
    <x v="2"/>
    <x v="6"/>
    <s v="Small Box"/>
    <d v="2009-05-20T00:00:00"/>
  </r>
  <r>
    <n v="13958"/>
    <x v="878"/>
    <x v="3"/>
    <s v="Low"/>
    <n v="11"/>
    <n v="73.515727272727275"/>
    <n v="808.673"/>
    <n v="0.99"/>
    <n v="809.66300000000001"/>
    <n v="5.3265000000000002"/>
    <n v="43.073967345"/>
    <s v="Regular Air"/>
    <x v="3"/>
    <s v="Consumer"/>
    <x v="1"/>
    <x v="1"/>
    <s v="Wrap Bag"/>
    <d v="2010-02-01T00:00:00"/>
  </r>
  <r>
    <n v="6116"/>
    <x v="1171"/>
    <x v="0"/>
    <s v="Medium"/>
    <n v="7"/>
    <n v="21.53857142857143"/>
    <n v="150.77000000000001"/>
    <n v="4"/>
    <n v="154.77000000000001"/>
    <n v="5.3265000000000002"/>
    <n v="8.0307640500000019"/>
    <s v="Regular Air"/>
    <x v="9"/>
    <s v="Corporate"/>
    <x v="1"/>
    <x v="4"/>
    <s v="Small Box"/>
    <d v="2009-03-20T00:00:00"/>
  </r>
  <r>
    <n v="54083"/>
    <x v="510"/>
    <x v="1"/>
    <s v="High"/>
    <n v="10"/>
    <n v="270.041"/>
    <n v="2700.41"/>
    <n v="23.19"/>
    <n v="2723.6"/>
    <n v="3.5455000000000001"/>
    <n v="95.743036549999999"/>
    <s v="Delivery Truck"/>
    <x v="2"/>
    <s v="Home Office"/>
    <x v="2"/>
    <x v="16"/>
    <s v="Jumbo Drum"/>
    <d v="2011-07-23T00:00:00"/>
  </r>
  <r>
    <n v="7398"/>
    <x v="86"/>
    <x v="5"/>
    <s v="Not Specified"/>
    <n v="6"/>
    <n v="9.2949999999999999"/>
    <n v="55.77"/>
    <n v="2.25"/>
    <n v="58.02"/>
    <n v="3.5455000000000001"/>
    <n v="1.9773253500000001"/>
    <s v="Regular Air"/>
    <x v="5"/>
    <s v="Corporate"/>
    <x v="2"/>
    <x v="2"/>
    <s v="Wrap Bag"/>
    <d v="2009-06-04T00:00:00"/>
  </r>
  <r>
    <n v="11719"/>
    <x v="1080"/>
    <x v="9"/>
    <s v="Not Specified"/>
    <n v="30"/>
    <n v="20.533666666666665"/>
    <n v="616.01"/>
    <n v="8.99"/>
    <n v="625"/>
    <n v="3.5455000000000001"/>
    <n v="21.840634550000001"/>
    <s v="Regular Air"/>
    <x v="8"/>
    <s v="Home Office"/>
    <x v="2"/>
    <x v="2"/>
    <s v="Small Pack"/>
    <d v="2011-02-05T00:00:00"/>
  </r>
  <r>
    <n v="5317"/>
    <x v="1339"/>
    <x v="10"/>
    <s v="Low"/>
    <n v="10"/>
    <n v="146.94800000000001"/>
    <n v="1469.48"/>
    <n v="53.48"/>
    <n v="1522.96"/>
    <n v="4.7610000000000001"/>
    <n v="69.961942800000003"/>
    <s v="Delivery Truck"/>
    <x v="0"/>
    <s v="Small Business"/>
    <x v="0"/>
    <x v="15"/>
    <s v="Jumbo Box"/>
    <d v="2009-09-15T00:00:00"/>
  </r>
  <r>
    <n v="55335"/>
    <x v="1067"/>
    <x v="10"/>
    <s v="Not Specified"/>
    <n v="30"/>
    <n v="289.47433333333333"/>
    <n v="8684.23"/>
    <n v="35.67"/>
    <n v="8719.9"/>
    <n v="4.7610000000000001"/>
    <n v="413.4561903"/>
    <s v="Delivery Truck"/>
    <x v="10"/>
    <s v="Consumer"/>
    <x v="0"/>
    <x v="9"/>
    <s v="Jumbo Box"/>
    <d v="2012-09-17T00:00:00"/>
  </r>
  <r>
    <n v="30150"/>
    <x v="670"/>
    <x v="7"/>
    <s v="Critical"/>
    <n v="30"/>
    <n v="14.782"/>
    <n v="443.46"/>
    <n v="1.39"/>
    <n v="444.84999999999997"/>
    <n v="3.5455000000000001"/>
    <n v="15.722874299999999"/>
    <s v="Regular Air"/>
    <x v="4"/>
    <s v="Home Office"/>
    <x v="2"/>
    <x v="12"/>
    <s v="Small Box"/>
    <d v="2010-10-05T00:00:00"/>
  </r>
  <r>
    <n v="22338"/>
    <x v="435"/>
    <x v="4"/>
    <s v="Medium"/>
    <n v="36"/>
    <n v="5.5577777777777779"/>
    <n v="200.08"/>
    <n v="5.0599999999999996"/>
    <n v="205.14000000000001"/>
    <n v="3.5455000000000001"/>
    <n v="7.0938363999999998"/>
    <s v="Regular Air"/>
    <x v="9"/>
    <s v="Consumer"/>
    <x v="2"/>
    <x v="5"/>
    <s v="Small Box"/>
    <d v="2010-05-15T00:00:00"/>
  </r>
  <r>
    <n v="56710"/>
    <x v="912"/>
    <x v="4"/>
    <s v="Not Specified"/>
    <n v="6"/>
    <n v="30.439999999999998"/>
    <n v="182.64"/>
    <n v="6.5"/>
    <n v="189.14"/>
    <n v="5.3265000000000002"/>
    <n v="9.728319599999999"/>
    <s v="Regular Air"/>
    <x v="1"/>
    <s v="Consumer"/>
    <x v="1"/>
    <x v="4"/>
    <s v="Small Box"/>
    <d v="2010-05-13T00:00:00"/>
  </r>
  <r>
    <n v="55075"/>
    <x v="335"/>
    <x v="9"/>
    <s v="Critical"/>
    <n v="21"/>
    <n v="26.49761904761905"/>
    <n v="556.45000000000005"/>
    <n v="14.36"/>
    <n v="570.81000000000006"/>
    <n v="4.7610000000000001"/>
    <n v="26.492584500000003"/>
    <s v="Delivery Truck"/>
    <x v="9"/>
    <s v="Home Office"/>
    <x v="0"/>
    <x v="3"/>
    <s v="Jumbo Drum"/>
    <d v="2011-02-04T00:00:00"/>
  </r>
  <r>
    <n v="27265"/>
    <x v="421"/>
    <x v="4"/>
    <s v="Critical"/>
    <n v="49"/>
    <n v="305.74979591836734"/>
    <n v="14981.74"/>
    <n v="11.64"/>
    <n v="14993.38"/>
    <n v="5.3265000000000002"/>
    <n v="798.00238110000009"/>
    <s v="Regular Air"/>
    <x v="6"/>
    <s v="Corporate"/>
    <x v="1"/>
    <x v="8"/>
    <s v="Large Box"/>
    <d v="2012-05-06T00:00:00"/>
  </r>
  <r>
    <n v="43110"/>
    <x v="12"/>
    <x v="9"/>
    <s v="High"/>
    <n v="3"/>
    <n v="7.0033333333333339"/>
    <n v="21.01"/>
    <n v="5.0199999999999996"/>
    <n v="26.03"/>
    <n v="3.5455000000000001"/>
    <n v="0.74490955000000014"/>
    <s v="Regular Air"/>
    <x v="6"/>
    <s v="Corporate"/>
    <x v="2"/>
    <x v="5"/>
    <s v="Small Box"/>
    <d v="2011-02-06T00:00:00"/>
  </r>
  <r>
    <n v="38786"/>
    <x v="1214"/>
    <x v="5"/>
    <s v="Medium"/>
    <n v="10"/>
    <n v="23.616999999999997"/>
    <n v="236.17"/>
    <n v="15.68"/>
    <n v="251.85"/>
    <n v="4.7610000000000001"/>
    <n v="11.2440537"/>
    <s v="Delivery Truck"/>
    <x v="8"/>
    <s v="Consumer"/>
    <x v="0"/>
    <x v="0"/>
    <s v="Jumbo Drum"/>
    <d v="2011-06-20T00:00:00"/>
  </r>
  <r>
    <n v="3363"/>
    <x v="507"/>
    <x v="10"/>
    <s v="High"/>
    <n v="21"/>
    <n v="389.80428571428575"/>
    <n v="8185.89"/>
    <n v="11.37"/>
    <n v="8197.26"/>
    <n v="3.5455000000000001"/>
    <n v="290.23072995000001"/>
    <s v="Regular Air"/>
    <x v="1"/>
    <s v="Home Office"/>
    <x v="2"/>
    <x v="10"/>
    <s v="Small Box"/>
    <d v="2011-09-22T00:00:00"/>
  </r>
  <r>
    <n v="52673"/>
    <x v="871"/>
    <x v="4"/>
    <s v="Medium"/>
    <n v="14"/>
    <n v="146.07614285714286"/>
    <n v="2045.066"/>
    <n v="8.99"/>
    <n v="2054.056"/>
    <n v="5.3265000000000002"/>
    <n v="108.93044049"/>
    <s v="Regular Air"/>
    <x v="5"/>
    <s v="Corporate"/>
    <x v="1"/>
    <x v="1"/>
    <s v="Small Box"/>
    <d v="2012-05-09T00:00:00"/>
  </r>
  <r>
    <n v="12483"/>
    <x v="198"/>
    <x v="8"/>
    <s v="Critical"/>
    <n v="14"/>
    <n v="100.43357142857143"/>
    <n v="1406.07"/>
    <n v="57.38"/>
    <n v="1463.45"/>
    <n v="4.7610000000000001"/>
    <n v="66.942992699999991"/>
    <s v="Delivery Truck"/>
    <x v="8"/>
    <s v="Home Office"/>
    <x v="0"/>
    <x v="15"/>
    <s v="Jumbo Box"/>
    <d v="2010-08-06T00:00:00"/>
  </r>
  <r>
    <n v="14215"/>
    <x v="1210"/>
    <x v="1"/>
    <s v="Medium"/>
    <n v="44"/>
    <n v="51.750681818181825"/>
    <n v="2277.0300000000002"/>
    <n v="6.79"/>
    <n v="2283.8200000000002"/>
    <n v="3.5455000000000001"/>
    <n v="80.732098650000012"/>
    <s v="Regular Air"/>
    <x v="12"/>
    <s v="Home Office"/>
    <x v="2"/>
    <x v="5"/>
    <s v="Small Box"/>
    <d v="2012-07-14T00:00:00"/>
  </r>
  <r>
    <n v="3460"/>
    <x v="1143"/>
    <x v="7"/>
    <s v="High"/>
    <n v="27"/>
    <n v="5.6751851851851844"/>
    <n v="153.22999999999999"/>
    <n v="4.6900000000000004"/>
    <n v="157.91999999999999"/>
    <n v="3.5455000000000001"/>
    <n v="5.43276965"/>
    <s v="Regular Air"/>
    <x v="1"/>
    <s v="Consumer"/>
    <x v="2"/>
    <x v="10"/>
    <s v="Small Box"/>
    <d v="2011-10-04T00:00:00"/>
  </r>
  <r>
    <n v="26726"/>
    <x v="220"/>
    <x v="2"/>
    <s v="High"/>
    <n v="11"/>
    <n v="7.8800000000000008"/>
    <n v="86.68"/>
    <n v="49"/>
    <n v="135.68"/>
    <n v="3.5455000000000001"/>
    <n v="3.0732394000000003"/>
    <s v="Regular Air"/>
    <x v="9"/>
    <s v="Small Business"/>
    <x v="2"/>
    <x v="16"/>
    <s v="Large Box"/>
    <d v="2012-12-29T00:00:00"/>
  </r>
  <r>
    <n v="40454"/>
    <x v="807"/>
    <x v="11"/>
    <s v="Not Specified"/>
    <n v="43"/>
    <n v="28.92744186046512"/>
    <n v="1243.8800000000001"/>
    <n v="8.99"/>
    <n v="1252.8700000000001"/>
    <n v="3.5455000000000001"/>
    <n v="44.101765400000005"/>
    <s v="Regular Air"/>
    <x v="4"/>
    <s v="Corporate"/>
    <x v="2"/>
    <x v="2"/>
    <s v="Small Pack"/>
    <d v="2011-04-24T00:00:00"/>
  </r>
  <r>
    <n v="13606"/>
    <x v="1237"/>
    <x v="11"/>
    <s v="Not Specified"/>
    <n v="34"/>
    <n v="3.2311764705882351"/>
    <n v="109.86"/>
    <n v="0.85"/>
    <n v="110.71"/>
    <n v="3.5455000000000001"/>
    <n v="3.8950863"/>
    <s v="Regular Air"/>
    <x v="0"/>
    <s v="Small Business"/>
    <x v="2"/>
    <x v="2"/>
    <s v="Wrap Bag"/>
    <d v="2009-04-28T00:00:00"/>
  </r>
  <r>
    <n v="28773"/>
    <x v="1211"/>
    <x v="9"/>
    <s v="Low"/>
    <n v="48"/>
    <n v="45.300395833333333"/>
    <n v="2174.4189999999999"/>
    <n v="5"/>
    <n v="2179.4189999999999"/>
    <n v="5.3265000000000002"/>
    <n v="115.82042803500001"/>
    <s v="Regular Air"/>
    <x v="5"/>
    <s v="Small Business"/>
    <x v="1"/>
    <x v="1"/>
    <s v="Small Pack"/>
    <d v="2011-02-17T00:00:00"/>
  </r>
  <r>
    <n v="38913"/>
    <x v="762"/>
    <x v="10"/>
    <s v="Not Specified"/>
    <n v="7"/>
    <n v="32.898571428571429"/>
    <n v="230.29"/>
    <n v="12.62"/>
    <n v="242.91"/>
    <n v="3.5455000000000001"/>
    <n v="8.1649319499999997"/>
    <s v="Regular Air"/>
    <x v="0"/>
    <s v="Home Office"/>
    <x v="2"/>
    <x v="6"/>
    <s v="Small Box"/>
    <d v="2009-09-06T00:00:00"/>
  </r>
  <r>
    <n v="11429"/>
    <x v="478"/>
    <x v="0"/>
    <s v="Low"/>
    <n v="46"/>
    <n v="400.46086956521742"/>
    <n v="18421.2"/>
    <n v="42.52"/>
    <n v="18463.72"/>
    <n v="4.7610000000000001"/>
    <n v="877.03333200000009"/>
    <s v="Delivery Truck"/>
    <x v="4"/>
    <s v="Home Office"/>
    <x v="0"/>
    <x v="9"/>
    <s v="Jumbo Box"/>
    <d v="2010-03-05T00:00:00"/>
  </r>
  <r>
    <n v="11650"/>
    <x v="306"/>
    <x v="10"/>
    <s v="Not Specified"/>
    <n v="26"/>
    <n v="41.938461538461539"/>
    <n v="1090.4000000000001"/>
    <n v="8.99"/>
    <n v="1099.3900000000001"/>
    <n v="3.5455000000000001"/>
    <n v="38.660132000000004"/>
    <s v="Regular Air"/>
    <x v="4"/>
    <s v="Home Office"/>
    <x v="2"/>
    <x v="2"/>
    <s v="Small Pack"/>
    <d v="2012-09-26T00:00:00"/>
  </r>
  <r>
    <n v="39589"/>
    <x v="534"/>
    <x v="8"/>
    <s v="Critical"/>
    <n v="20"/>
    <n v="4.7539999999999996"/>
    <n v="95.08"/>
    <n v="0.5"/>
    <n v="95.58"/>
    <n v="3.5455000000000001"/>
    <n v="3.3710613999999999"/>
    <s v="Regular Air"/>
    <x v="1"/>
    <s v="Home Office"/>
    <x v="2"/>
    <x v="13"/>
    <s v="Small Box"/>
    <d v="2009-08-02T00:00:00"/>
  </r>
  <r>
    <n v="49952"/>
    <x v="147"/>
    <x v="6"/>
    <s v="High"/>
    <n v="12"/>
    <n v="110.30583333333334"/>
    <n v="1323.67"/>
    <n v="5.81"/>
    <n v="1329.48"/>
    <n v="4.7610000000000001"/>
    <n v="63.019928700000008"/>
    <s v="Express Air"/>
    <x v="2"/>
    <s v="Corporate"/>
    <x v="0"/>
    <x v="0"/>
    <s v="Medium Box"/>
    <d v="2011-11-20T00:00:00"/>
  </r>
  <r>
    <n v="46916"/>
    <x v="261"/>
    <x v="7"/>
    <s v="High"/>
    <n v="40"/>
    <n v="2.5947500000000003"/>
    <n v="103.79"/>
    <n v="0.5"/>
    <n v="104.29"/>
    <n v="3.5455000000000001"/>
    <n v="3.6798744500000002"/>
    <s v="Regular Air"/>
    <x v="10"/>
    <s v="Home Office"/>
    <x v="2"/>
    <x v="13"/>
    <s v="Small Box"/>
    <d v="2011-10-05T00:00:00"/>
  </r>
  <r>
    <n v="4645"/>
    <x v="173"/>
    <x v="10"/>
    <s v="Critical"/>
    <n v="30"/>
    <n v="30.666666666666668"/>
    <n v="920"/>
    <n v="4"/>
    <n v="924"/>
    <n v="5.3265000000000002"/>
    <n v="49.003799999999998"/>
    <s v="Regular Air"/>
    <x v="5"/>
    <s v="Small Business"/>
    <x v="1"/>
    <x v="4"/>
    <s v="Small Box"/>
    <d v="2009-09-19T00:00:00"/>
  </r>
  <r>
    <n v="55520"/>
    <x v="631"/>
    <x v="4"/>
    <s v="Critical"/>
    <n v="43"/>
    <n v="12.227209302325582"/>
    <n v="525.77"/>
    <n v="5.99"/>
    <n v="531.76"/>
    <n v="5.3265000000000002"/>
    <n v="28.005139050000004"/>
    <s v="Express Air"/>
    <x v="3"/>
    <s v="Small Business"/>
    <x v="1"/>
    <x v="11"/>
    <s v="Medium Box"/>
    <d v="2011-05-08T00:00:00"/>
  </r>
  <r>
    <n v="29383"/>
    <x v="1107"/>
    <x v="6"/>
    <s v="Medium"/>
    <n v="30"/>
    <n v="7.2473333333333327"/>
    <n v="217.42"/>
    <n v="4"/>
    <n v="221.42"/>
    <n v="4.7610000000000001"/>
    <n v="10.351366199999999"/>
    <s v="Regular Air"/>
    <x v="1"/>
    <s v="Corporate"/>
    <x v="0"/>
    <x v="0"/>
    <s v="Wrap Bag"/>
    <d v="2011-11-19T00:00:00"/>
  </r>
  <r>
    <n v="27015"/>
    <x v="85"/>
    <x v="2"/>
    <s v="Low"/>
    <n v="24"/>
    <n v="55.802083333333336"/>
    <n v="1339.25"/>
    <n v="13.22"/>
    <n v="1352.47"/>
    <n v="3.5455000000000001"/>
    <n v="47.48310875"/>
    <s v="Regular Air"/>
    <x v="1"/>
    <s v="Home Office"/>
    <x v="2"/>
    <x v="16"/>
    <s v="Small Box"/>
    <d v="2011-12-31T00:00:00"/>
  </r>
  <r>
    <n v="33571"/>
    <x v="753"/>
    <x v="7"/>
    <s v="Medium"/>
    <n v="1"/>
    <n v="7.15"/>
    <n v="7.15"/>
    <n v="2.0299999999999998"/>
    <n v="9.18"/>
    <n v="4.7610000000000001"/>
    <n v="0.34041150000000003"/>
    <s v="Regular Air"/>
    <x v="8"/>
    <s v="Consumer"/>
    <x v="0"/>
    <x v="0"/>
    <s v="Wrap Bag"/>
    <d v="2011-10-14T00:00:00"/>
  </r>
  <r>
    <n v="32803"/>
    <x v="141"/>
    <x v="2"/>
    <s v="Medium"/>
    <n v="22"/>
    <n v="4.3668181818181813"/>
    <n v="96.07"/>
    <n v="2.5"/>
    <n v="98.57"/>
    <n v="3.5455000000000001"/>
    <n v="3.4061618499999997"/>
    <s v="Regular Air"/>
    <x v="1"/>
    <s v="Corporate"/>
    <x v="2"/>
    <x v="12"/>
    <s v="Small Box"/>
    <d v="2011-12-18T00:00:00"/>
  </r>
  <r>
    <n v="24422"/>
    <x v="112"/>
    <x v="2"/>
    <s v="Critical"/>
    <n v="20"/>
    <n v="173.364"/>
    <n v="3467.28"/>
    <n v="29.21"/>
    <n v="3496.4900000000002"/>
    <n v="4.7610000000000001"/>
    <n v="165.07720080000001"/>
    <s v="Delivery Truck"/>
    <x v="9"/>
    <s v="Corporate"/>
    <x v="0"/>
    <x v="9"/>
    <s v="Jumbo Box"/>
    <d v="2011-12-31T00:00:00"/>
  </r>
  <r>
    <n v="44000"/>
    <x v="322"/>
    <x v="7"/>
    <s v="Not Specified"/>
    <n v="17"/>
    <n v="7.03"/>
    <n v="119.51"/>
    <n v="6.05"/>
    <n v="125.56"/>
    <n v="3.5455000000000001"/>
    <n v="4.2372270500000004"/>
    <s v="Regular Air"/>
    <x v="0"/>
    <s v="Small Business"/>
    <x v="2"/>
    <x v="6"/>
    <s v="Small Box"/>
    <d v="2012-10-04T00:00:00"/>
  </r>
  <r>
    <n v="7367"/>
    <x v="1114"/>
    <x v="5"/>
    <s v="Low"/>
    <n v="48"/>
    <n v="5.6235416666666671"/>
    <n v="269.93"/>
    <n v="0.95"/>
    <n v="270.88"/>
    <n v="3.5455000000000001"/>
    <n v="9.5703681500000002"/>
    <s v="Express Air"/>
    <x v="9"/>
    <s v="Small Business"/>
    <x v="2"/>
    <x v="5"/>
    <s v="Wrap Bag"/>
    <d v="2011-06-10T00:00:00"/>
  </r>
  <r>
    <n v="9701"/>
    <x v="59"/>
    <x v="9"/>
    <s v="Low"/>
    <n v="8"/>
    <n v="12.96875"/>
    <n v="103.75"/>
    <n v="1.49"/>
    <n v="105.24"/>
    <n v="3.5455000000000001"/>
    <n v="3.67845625"/>
    <s v="Regular Air"/>
    <x v="1"/>
    <s v="Small Business"/>
    <x v="2"/>
    <x v="6"/>
    <s v="Small Box"/>
    <d v="2010-03-04T00:00:00"/>
  </r>
  <r>
    <n v="57318"/>
    <x v="711"/>
    <x v="3"/>
    <s v="Medium"/>
    <n v="33"/>
    <n v="4.8118181818181816"/>
    <n v="158.79"/>
    <n v="0.5"/>
    <n v="159.29"/>
    <n v="3.5455000000000001"/>
    <n v="5.6298994499999999"/>
    <s v="Regular Air"/>
    <x v="0"/>
    <s v="Small Business"/>
    <x v="2"/>
    <x v="13"/>
    <s v="Small Box"/>
    <d v="2010-01-12T00:00:00"/>
  </r>
  <r>
    <n v="1031"/>
    <x v="976"/>
    <x v="8"/>
    <s v="Medium"/>
    <n v="34"/>
    <n v="6.6499999999999995"/>
    <n v="226.1"/>
    <n v="5.19"/>
    <n v="231.29"/>
    <n v="3.5455000000000001"/>
    <n v="8.0163755000000005"/>
    <s v="Regular Air"/>
    <x v="4"/>
    <s v="Consumer"/>
    <x v="2"/>
    <x v="6"/>
    <s v="Small Box"/>
    <d v="2009-09-02T00:00:00"/>
  </r>
  <r>
    <n v="23046"/>
    <x v="303"/>
    <x v="7"/>
    <s v="Critical"/>
    <n v="33"/>
    <n v="8.8712121212121211"/>
    <n v="292.75"/>
    <n v="2.0099999999999998"/>
    <n v="294.76"/>
    <n v="3.5455000000000001"/>
    <n v="10.379451249999999"/>
    <s v="Regular Air"/>
    <x v="5"/>
    <s v="Corporate"/>
    <x v="2"/>
    <x v="5"/>
    <s v="Wrap Bag"/>
    <d v="2010-10-08T00:00:00"/>
  </r>
  <r>
    <n v="34978"/>
    <x v="1360"/>
    <x v="9"/>
    <s v="High"/>
    <n v="49"/>
    <n v="3.3777551020408163"/>
    <n v="165.51"/>
    <n v="6.83"/>
    <n v="172.34"/>
    <n v="3.5455000000000001"/>
    <n v="5.8681570499999998"/>
    <s v="Regular Air"/>
    <x v="7"/>
    <s v="Consumer"/>
    <x v="2"/>
    <x v="6"/>
    <s v="Small Box"/>
    <d v="2011-02-06T00:00:00"/>
  </r>
  <r>
    <n v="46919"/>
    <x v="1379"/>
    <x v="5"/>
    <s v="Low"/>
    <n v="31"/>
    <n v="144.6425806451613"/>
    <n v="4483.92"/>
    <n v="6.5"/>
    <n v="4490.42"/>
    <n v="5.3265000000000002"/>
    <n v="238.83599880000003"/>
    <s v="Regular Air"/>
    <x v="1"/>
    <s v="Small Business"/>
    <x v="1"/>
    <x v="4"/>
    <s v="Small Box"/>
    <d v="2009-06-20T00:00:00"/>
  </r>
  <r>
    <n v="18215"/>
    <x v="104"/>
    <x v="10"/>
    <s v="Medium"/>
    <n v="29"/>
    <n v="33.304137931034482"/>
    <n v="965.82"/>
    <n v="5.5"/>
    <n v="971.32"/>
    <n v="5.3265000000000002"/>
    <n v="51.4444023"/>
    <s v="Regular Air"/>
    <x v="0"/>
    <s v="Home Office"/>
    <x v="1"/>
    <x v="4"/>
    <s v="Small Box"/>
    <d v="2010-09-20T00:00:00"/>
  </r>
  <r>
    <n v="6464"/>
    <x v="1351"/>
    <x v="4"/>
    <s v="Medium"/>
    <n v="42"/>
    <n v="95.047380952380948"/>
    <n v="3991.99"/>
    <n v="56.2"/>
    <n v="4048.1899999999996"/>
    <n v="4.7610000000000001"/>
    <n v="190.05864389999999"/>
    <s v="Regular Air"/>
    <x v="4"/>
    <s v="Consumer"/>
    <x v="0"/>
    <x v="0"/>
    <s v="Medium Box"/>
    <d v="2009-05-30T00:00:00"/>
  </r>
  <r>
    <n v="41793"/>
    <x v="838"/>
    <x v="4"/>
    <s v="High"/>
    <n v="48"/>
    <n v="26.809791666666666"/>
    <n v="1286.8699999999999"/>
    <n v="6.93"/>
    <n v="1293.8"/>
    <n v="4.7610000000000001"/>
    <n v="61.267880699999999"/>
    <s v="Regular Air"/>
    <x v="5"/>
    <s v="Small Business"/>
    <x v="0"/>
    <x v="0"/>
    <s v="Small Box"/>
    <d v="2009-05-16T00:00:00"/>
  </r>
  <r>
    <n v="34048"/>
    <x v="1380"/>
    <x v="0"/>
    <s v="Low"/>
    <n v="1"/>
    <n v="26.68"/>
    <n v="26.68"/>
    <n v="3.63"/>
    <n v="30.31"/>
    <n v="4.7610000000000001"/>
    <n v="1.2702348000000001"/>
    <s v="Regular Air"/>
    <x v="7"/>
    <s v="Corporate"/>
    <x v="0"/>
    <x v="0"/>
    <s v="Small Pack"/>
    <d v="2011-03-30T00:00:00"/>
  </r>
  <r>
    <n v="27430"/>
    <x v="1021"/>
    <x v="3"/>
    <s v="High"/>
    <n v="12"/>
    <n v="6.8866666666666667"/>
    <n v="82.64"/>
    <n v="2.35"/>
    <n v="84.99"/>
    <n v="3.5455000000000001"/>
    <n v="2.9300012000000004"/>
    <s v="Regular Air"/>
    <x v="4"/>
    <s v="Small Business"/>
    <x v="2"/>
    <x v="2"/>
    <s v="Wrap Bag"/>
    <d v="2011-02-01T00:00:00"/>
  </r>
  <r>
    <n v="19047"/>
    <x v="959"/>
    <x v="3"/>
    <s v="High"/>
    <n v="1"/>
    <n v="67.489999999999995"/>
    <n v="67.489999999999995"/>
    <n v="14.3"/>
    <n v="81.789999999999992"/>
    <n v="3.5455000000000001"/>
    <n v="2.3928579499999998"/>
    <s v="Regular Air"/>
    <x v="3"/>
    <s v="Corporate"/>
    <x v="2"/>
    <x v="5"/>
    <s v="Small Box"/>
    <d v="2009-01-29T00:00:00"/>
  </r>
  <r>
    <n v="22279"/>
    <x v="37"/>
    <x v="2"/>
    <s v="Not Specified"/>
    <n v="43"/>
    <n v="57.293023255813949"/>
    <n v="2463.6"/>
    <n v="10.75"/>
    <n v="2474.35"/>
    <n v="3.5455000000000001"/>
    <n v="87.346937999999994"/>
    <s v="Regular Air"/>
    <x v="1"/>
    <s v="Small Business"/>
    <x v="2"/>
    <x v="5"/>
    <s v="Small Box"/>
    <d v="2009-12-25T00:00:00"/>
  </r>
  <r>
    <n v="51558"/>
    <x v="492"/>
    <x v="0"/>
    <s v="Not Specified"/>
    <n v="47"/>
    <n v="88.886382978723404"/>
    <n v="4177.66"/>
    <n v="60"/>
    <n v="4237.66"/>
    <n v="4.7610000000000001"/>
    <n v="198.89839259999999"/>
    <s v="Delivery Truck"/>
    <x v="8"/>
    <s v="Corporate"/>
    <x v="0"/>
    <x v="9"/>
    <s v="Jumbo Drum"/>
    <d v="2010-03-29T00:00:00"/>
  </r>
  <r>
    <n v="21445"/>
    <x v="320"/>
    <x v="6"/>
    <s v="Low"/>
    <n v="43"/>
    <n v="9.3127906976744175"/>
    <n v="400.45"/>
    <n v="5.76"/>
    <n v="406.21"/>
    <n v="5.3265000000000002"/>
    <n v="21.329969249999998"/>
    <s v="Regular Air"/>
    <x v="1"/>
    <s v="Small Business"/>
    <x v="1"/>
    <x v="11"/>
    <s v="Medium Box"/>
    <d v="2009-11-21T00:00:00"/>
  </r>
  <r>
    <n v="21346"/>
    <x v="5"/>
    <x v="5"/>
    <s v="High"/>
    <n v="46"/>
    <n v="8.7063043478260873"/>
    <n v="400.49"/>
    <n v="9.86"/>
    <n v="410.35"/>
    <n v="3.5455000000000001"/>
    <n v="14.199372950000003"/>
    <s v="Regular Air"/>
    <x v="3"/>
    <s v="Consumer"/>
    <x v="2"/>
    <x v="5"/>
    <s v="Small Box"/>
    <d v="2011-06-07T00:00:00"/>
  </r>
  <r>
    <n v="59973"/>
    <x v="585"/>
    <x v="6"/>
    <s v="Low"/>
    <n v="29"/>
    <n v="380.68103448275861"/>
    <n v="11039.75"/>
    <n v="14.7"/>
    <n v="11054.45"/>
    <n v="5.3265000000000002"/>
    <n v="588.03228375000003"/>
    <s v="Delivery Truck"/>
    <x v="6"/>
    <s v="Small Business"/>
    <x v="1"/>
    <x v="11"/>
    <s v="Jumbo Drum"/>
    <d v="2011-11-15T00:00:00"/>
  </r>
  <r>
    <n v="55616"/>
    <x v="224"/>
    <x v="4"/>
    <s v="High"/>
    <n v="24"/>
    <n v="18.228249999999999"/>
    <n v="437.47800000000001"/>
    <n v="1.25"/>
    <n v="438.72800000000001"/>
    <n v="5.3265000000000002"/>
    <n v="23.302265670000001"/>
    <s v="Regular Air"/>
    <x v="4"/>
    <s v="Consumer"/>
    <x v="1"/>
    <x v="1"/>
    <s v="Small Pack"/>
    <d v="2011-05-09T00:00:00"/>
  </r>
  <r>
    <n v="33220"/>
    <x v="56"/>
    <x v="11"/>
    <s v="Not Specified"/>
    <n v="49"/>
    <n v="67.165918367346947"/>
    <n v="3291.13"/>
    <n v="3.5"/>
    <n v="3294.63"/>
    <n v="3.5455000000000001"/>
    <n v="116.68701415000001"/>
    <s v="Regular Air"/>
    <x v="6"/>
    <s v="Consumer"/>
    <x v="2"/>
    <x v="16"/>
    <s v="Small Box"/>
    <d v="2009-04-15T00:00:00"/>
  </r>
  <r>
    <n v="26854"/>
    <x v="668"/>
    <x v="5"/>
    <s v="Not Specified"/>
    <n v="1"/>
    <n v="34.11"/>
    <n v="34.11"/>
    <n v="8.99"/>
    <n v="43.1"/>
    <n v="4.7610000000000001"/>
    <n v="1.6239770999999998"/>
    <s v="Regular Air"/>
    <x v="2"/>
    <s v="Home Office"/>
    <x v="0"/>
    <x v="0"/>
    <s v="Small Pack"/>
    <d v="2009-06-22T00:00:00"/>
  </r>
  <r>
    <n v="42887"/>
    <x v="866"/>
    <x v="5"/>
    <s v="Medium"/>
    <n v="3"/>
    <n v="11.893333333333333"/>
    <n v="35.68"/>
    <n v="5.76"/>
    <n v="41.44"/>
    <n v="3.5455000000000001"/>
    <n v="1.2650344"/>
    <s v="Regular Air"/>
    <x v="8"/>
    <s v="Consumer"/>
    <x v="2"/>
    <x v="12"/>
    <s v="Small Box"/>
    <d v="2012-06-11T00:00:00"/>
  </r>
  <r>
    <n v="18147"/>
    <x v="490"/>
    <x v="1"/>
    <s v="Not Specified"/>
    <n v="42"/>
    <n v="1.9530952380952382"/>
    <n v="82.03"/>
    <n v="1.49"/>
    <n v="83.52"/>
    <n v="3.5455000000000001"/>
    <n v="2.9083736500000001"/>
    <s v="Regular Air"/>
    <x v="3"/>
    <s v="Home Office"/>
    <x v="2"/>
    <x v="6"/>
    <s v="Small Box"/>
    <d v="2009-07-18T00:00:00"/>
  </r>
  <r>
    <n v="37734"/>
    <x v="728"/>
    <x v="2"/>
    <s v="Critical"/>
    <n v="15"/>
    <n v="92.89266666666667"/>
    <n v="1393.39"/>
    <n v="7.18"/>
    <n v="1400.5700000000002"/>
    <n v="5.3265000000000002"/>
    <n v="74.21891835000001"/>
    <s v="Regular Air"/>
    <x v="4"/>
    <s v="Small Business"/>
    <x v="1"/>
    <x v="4"/>
    <s v="Small Box"/>
    <d v="2009-12-27T00:00:00"/>
  </r>
  <r>
    <n v="51009"/>
    <x v="149"/>
    <x v="6"/>
    <s v="Not Specified"/>
    <n v="10"/>
    <n v="4.8"/>
    <n v="48"/>
    <n v="6.92"/>
    <n v="54.92"/>
    <n v="4.7610000000000001"/>
    <n v="2.2852800000000002"/>
    <s v="Regular Air"/>
    <x v="8"/>
    <s v="Corporate"/>
    <x v="0"/>
    <x v="0"/>
    <s v="Small Box"/>
    <d v="2011-11-07T00:00:00"/>
  </r>
  <r>
    <n v="9954"/>
    <x v="1293"/>
    <x v="5"/>
    <s v="Not Specified"/>
    <n v="36"/>
    <n v="281.18666666666667"/>
    <n v="10122.719999999999"/>
    <n v="57"/>
    <n v="10179.719999999999"/>
    <n v="4.7610000000000001"/>
    <n v="481.94269919999999"/>
    <s v="Delivery Truck"/>
    <x v="8"/>
    <s v="Corporate"/>
    <x v="0"/>
    <x v="3"/>
    <s v="Jumbo Drum"/>
    <d v="2009-06-20T00:00:00"/>
  </r>
  <r>
    <n v="19649"/>
    <x v="870"/>
    <x v="4"/>
    <s v="High"/>
    <n v="36"/>
    <n v="30.419722222222219"/>
    <n v="1095.1099999999999"/>
    <n v="45.51"/>
    <n v="1140.6199999999999"/>
    <n v="4.7610000000000001"/>
    <n v="52.138187099999996"/>
    <s v="Delivery Truck"/>
    <x v="6"/>
    <s v="Consumer"/>
    <x v="0"/>
    <x v="9"/>
    <s v="Jumbo Box"/>
    <d v="2011-05-05T00:00:00"/>
  </r>
  <r>
    <n v="22054"/>
    <x v="764"/>
    <x v="1"/>
    <s v="Medium"/>
    <n v="32"/>
    <n v="6.7746874999999998"/>
    <n v="216.79"/>
    <n v="2.83"/>
    <n v="219.62"/>
    <n v="4.7610000000000001"/>
    <n v="10.321371899999999"/>
    <s v="Regular Air"/>
    <x v="1"/>
    <s v="Corporate"/>
    <x v="0"/>
    <x v="0"/>
    <s v="Small Pack"/>
    <d v="2010-07-31T00:00:00"/>
  </r>
  <r>
    <n v="8388"/>
    <x v="171"/>
    <x v="9"/>
    <s v="Low"/>
    <n v="37"/>
    <n v="11.732702702702703"/>
    <n v="434.11"/>
    <n v="5.63"/>
    <n v="439.74"/>
    <n v="3.5455000000000001"/>
    <n v="15.391370050000001"/>
    <s v="Regular Air"/>
    <x v="1"/>
    <s v="Home Office"/>
    <x v="2"/>
    <x v="6"/>
    <s v="Small Box"/>
    <d v="2012-02-25T00:00:00"/>
  </r>
  <r>
    <n v="48836"/>
    <x v="1190"/>
    <x v="9"/>
    <s v="Critical"/>
    <n v="8"/>
    <n v="331.40125"/>
    <n v="2651.21"/>
    <n v="40.19"/>
    <n v="2691.4"/>
    <n v="4.7610000000000001"/>
    <n v="126.22410810000001"/>
    <s v="Delivery Truck"/>
    <x v="0"/>
    <s v="Home Office"/>
    <x v="0"/>
    <x v="9"/>
    <s v="Jumbo Box"/>
    <d v="2009-02-16T00:00:00"/>
  </r>
  <r>
    <n v="23681"/>
    <x v="1064"/>
    <x v="4"/>
    <s v="High"/>
    <n v="42"/>
    <n v="99.583809523809535"/>
    <n v="4182.5200000000004"/>
    <n v="35"/>
    <n v="4217.5200000000004"/>
    <n v="3.5455000000000001"/>
    <n v="148.29124660000002"/>
    <s v="Express Air"/>
    <x v="1"/>
    <s v="Consumer"/>
    <x v="2"/>
    <x v="10"/>
    <s v="Large Box"/>
    <d v="2012-05-21T00:00:00"/>
  </r>
  <r>
    <n v="33696"/>
    <x v="608"/>
    <x v="4"/>
    <s v="High"/>
    <n v="2"/>
    <n v="28.864999999999998"/>
    <n v="57.73"/>
    <n v="4"/>
    <n v="61.73"/>
    <n v="5.3265000000000002"/>
    <n v="3.0749884500000002"/>
    <s v="Regular Air"/>
    <x v="0"/>
    <s v="Small Business"/>
    <x v="1"/>
    <x v="4"/>
    <s v="Small Box"/>
    <d v="2009-05-09T00:00:00"/>
  </r>
  <r>
    <n v="26499"/>
    <x v="888"/>
    <x v="9"/>
    <s v="Medium"/>
    <n v="11"/>
    <n v="2.9454545454545453"/>
    <n v="32.4"/>
    <n v="0.5"/>
    <n v="32.9"/>
    <n v="3.5455000000000001"/>
    <n v="1.1487419999999999"/>
    <s v="Regular Air"/>
    <x v="2"/>
    <s v="Corporate"/>
    <x v="2"/>
    <x v="13"/>
    <s v="Small Box"/>
    <d v="2010-02-22T00:00:00"/>
  </r>
  <r>
    <n v="45413"/>
    <x v="359"/>
    <x v="5"/>
    <s v="High"/>
    <n v="18"/>
    <n v="4.7633333333333328"/>
    <n v="85.74"/>
    <n v="6.21"/>
    <n v="91.949999999999989"/>
    <n v="3.5455000000000001"/>
    <n v="3.0399117000000002"/>
    <s v="Regular Air"/>
    <x v="8"/>
    <s v="Small Business"/>
    <x v="2"/>
    <x v="6"/>
    <s v="Small Box"/>
    <d v="2010-06-09T00:00:00"/>
  </r>
  <r>
    <n v="31330"/>
    <x v="876"/>
    <x v="5"/>
    <s v="High"/>
    <n v="2"/>
    <n v="6.75"/>
    <n v="13.5"/>
    <n v="1.67"/>
    <n v="15.17"/>
    <n v="3.5455000000000001"/>
    <n v="0.47864249999999997"/>
    <s v="Regular Air"/>
    <x v="6"/>
    <s v="Corporate"/>
    <x v="2"/>
    <x v="2"/>
    <s v="Wrap Bag"/>
    <d v="2010-06-02T00:00:00"/>
  </r>
  <r>
    <n v="13126"/>
    <x v="293"/>
    <x v="7"/>
    <s v="Not Specified"/>
    <n v="45"/>
    <n v="140.57"/>
    <n v="6325.65"/>
    <n v="28.63"/>
    <n v="6354.28"/>
    <n v="4.7610000000000001"/>
    <n v="301.1641965"/>
    <s v="Delivery Truck"/>
    <x v="5"/>
    <s v="Consumer"/>
    <x v="0"/>
    <x v="3"/>
    <s v="Jumbo Drum"/>
    <d v="2011-10-21T00:00:00"/>
  </r>
  <r>
    <n v="28867"/>
    <x v="602"/>
    <x v="1"/>
    <s v="Medium"/>
    <n v="43"/>
    <n v="20.156511627906976"/>
    <n v="866.73"/>
    <n v="6.5"/>
    <n v="873.23"/>
    <n v="5.3265000000000002"/>
    <n v="46.166373450000002"/>
    <s v="Regular Air"/>
    <x v="6"/>
    <s v="Corporate"/>
    <x v="1"/>
    <x v="4"/>
    <s v="Small Box"/>
    <d v="2011-07-23T00:00:00"/>
  </r>
  <r>
    <n v="45029"/>
    <x v="372"/>
    <x v="1"/>
    <s v="High"/>
    <n v="20"/>
    <n v="265.221"/>
    <n v="5304.42"/>
    <n v="62.74"/>
    <n v="5367.16"/>
    <n v="4.7610000000000001"/>
    <n v="252.5434362"/>
    <s v="Delivery Truck"/>
    <x v="1"/>
    <s v="Consumer"/>
    <x v="0"/>
    <x v="9"/>
    <s v="Jumbo Box"/>
    <d v="2010-07-03T00:00:00"/>
  </r>
  <r>
    <n v="44256"/>
    <x v="147"/>
    <x v="6"/>
    <s v="Low"/>
    <n v="17"/>
    <n v="6.7223529411764709"/>
    <n v="114.28"/>
    <n v="5.84"/>
    <n v="120.12"/>
    <n v="3.5455000000000001"/>
    <n v="4.0517974000000008"/>
    <s v="Regular Air"/>
    <x v="0"/>
    <s v="Corporate"/>
    <x v="2"/>
    <x v="5"/>
    <s v="Small Box"/>
    <d v="2011-11-24T00:00:00"/>
  </r>
  <r>
    <n v="4004"/>
    <x v="33"/>
    <x v="4"/>
    <s v="Medium"/>
    <n v="44"/>
    <n v="34.36931818181818"/>
    <n v="1512.25"/>
    <n v="8.99"/>
    <n v="1521.24"/>
    <n v="3.5455000000000001"/>
    <n v="53.616823750000002"/>
    <s v="Regular Air"/>
    <x v="4"/>
    <s v="Corporate"/>
    <x v="2"/>
    <x v="2"/>
    <s v="Small Pack"/>
    <d v="2010-05-07T00:00:00"/>
  </r>
  <r>
    <n v="24099"/>
    <x v="160"/>
    <x v="4"/>
    <s v="Not Specified"/>
    <n v="36"/>
    <n v="22.939444444444447"/>
    <n v="825.82"/>
    <n v="35"/>
    <n v="860.82"/>
    <n v="3.5455000000000001"/>
    <n v="29.279448100000003"/>
    <s v="Regular Air"/>
    <x v="4"/>
    <s v="Corporate"/>
    <x v="2"/>
    <x v="10"/>
    <s v="Large Box"/>
    <d v="2011-05-21T00:00:00"/>
  </r>
  <r>
    <n v="49319"/>
    <x v="349"/>
    <x v="8"/>
    <s v="Low"/>
    <n v="13"/>
    <n v="7.6015384615384614"/>
    <n v="98.82"/>
    <n v="5.53"/>
    <n v="104.35"/>
    <n v="5.3265000000000002"/>
    <n v="5.2636472999999997"/>
    <s v="Regular Air"/>
    <x v="6"/>
    <s v="Corporate"/>
    <x v="1"/>
    <x v="4"/>
    <s v="Small Pack"/>
    <d v="2011-08-27T00:00:00"/>
  </r>
  <r>
    <n v="41921"/>
    <x v="171"/>
    <x v="9"/>
    <s v="Medium"/>
    <n v="29"/>
    <n v="11.633793103448276"/>
    <n v="337.38"/>
    <n v="6.97"/>
    <n v="344.35"/>
    <n v="3.5455000000000001"/>
    <n v="11.961807900000002"/>
    <s v="Express Air"/>
    <x v="5"/>
    <s v="Consumer"/>
    <x v="2"/>
    <x v="12"/>
    <s v="Small Box"/>
    <d v="2012-02-24T00:00:00"/>
  </r>
  <r>
    <n v="16102"/>
    <x v="497"/>
    <x v="2"/>
    <s v="Not Specified"/>
    <n v="25"/>
    <n v="530.23720000000003"/>
    <n v="13255.93"/>
    <n v="26"/>
    <n v="13281.93"/>
    <n v="4.7610000000000001"/>
    <n v="631.1148273"/>
    <s v="Delivery Truck"/>
    <x v="3"/>
    <s v="Home Office"/>
    <x v="0"/>
    <x v="3"/>
    <s v="Jumbo Drum"/>
    <d v="2009-12-15T00:00:00"/>
  </r>
  <r>
    <n v="193"/>
    <x v="1154"/>
    <x v="8"/>
    <s v="Critical"/>
    <n v="14"/>
    <n v="12.492142857142856"/>
    <n v="174.89"/>
    <n v="6.27"/>
    <n v="181.16"/>
    <n v="3.5455000000000001"/>
    <n v="6.2007249499999997"/>
    <s v="Regular Air"/>
    <x v="4"/>
    <s v="Consumer"/>
    <x v="2"/>
    <x v="10"/>
    <s v="Medium Box"/>
    <d v="2010-08-09T00:00:00"/>
  </r>
  <r>
    <n v="20103"/>
    <x v="1000"/>
    <x v="9"/>
    <s v="Medium"/>
    <n v="30"/>
    <n v="10.497666666666667"/>
    <n v="314.93"/>
    <n v="6.24"/>
    <n v="321.17"/>
    <n v="5.3265000000000002"/>
    <n v="16.774746449999999"/>
    <s v="Regular Air"/>
    <x v="8"/>
    <s v="Small Business"/>
    <x v="1"/>
    <x v="11"/>
    <s v="Medium Box"/>
    <d v="2010-02-12T00:00:00"/>
  </r>
  <r>
    <n v="20037"/>
    <x v="553"/>
    <x v="3"/>
    <s v="Low"/>
    <n v="35"/>
    <n v="28.840571428571426"/>
    <n v="1009.42"/>
    <n v="8.5500000000000007"/>
    <n v="1017.9699999999999"/>
    <n v="4.7610000000000001"/>
    <n v="48.058486199999997"/>
    <s v="Regular Air"/>
    <x v="6"/>
    <s v="Corporate"/>
    <x v="0"/>
    <x v="0"/>
    <s v="Small Box"/>
    <d v="2009-01-15T00:00:00"/>
  </r>
  <r>
    <n v="16166"/>
    <x v="552"/>
    <x v="3"/>
    <s v="Critical"/>
    <n v="36"/>
    <n v="2.1808333333333336"/>
    <n v="78.510000000000005"/>
    <n v="1.38"/>
    <n v="79.89"/>
    <n v="3.5455000000000001"/>
    <n v="2.7835720500000001"/>
    <s v="Regular Air"/>
    <x v="0"/>
    <s v="Small Business"/>
    <x v="2"/>
    <x v="14"/>
    <s v="Wrap Bag"/>
    <d v="2010-02-01T00:00:00"/>
  </r>
  <r>
    <n v="32450"/>
    <x v="1215"/>
    <x v="2"/>
    <s v="Medium"/>
    <n v="37"/>
    <n v="71.318648648648647"/>
    <n v="2638.79"/>
    <n v="89.3"/>
    <n v="2728.09"/>
    <n v="4.7610000000000001"/>
    <n v="125.63279189999999"/>
    <s v="Delivery Truck"/>
    <x v="4"/>
    <s v="Small Business"/>
    <x v="0"/>
    <x v="9"/>
    <s v="Jumbo Box"/>
    <d v="2011-12-19T00:00:00"/>
  </r>
  <r>
    <n v="50310"/>
    <x v="157"/>
    <x v="8"/>
    <s v="Medium"/>
    <n v="42"/>
    <n v="43.126190476190473"/>
    <n v="1811.3"/>
    <n v="4.62"/>
    <n v="1815.9199999999998"/>
    <n v="3.5455000000000001"/>
    <n v="64.219641499999994"/>
    <s v="Express Air"/>
    <x v="0"/>
    <s v="Corporate"/>
    <x v="2"/>
    <x v="16"/>
    <s v="Small Box"/>
    <d v="2009-08-17T00:00:00"/>
  </r>
  <r>
    <n v="43909"/>
    <x v="928"/>
    <x v="3"/>
    <s v="High"/>
    <n v="46"/>
    <n v="16.027173913043477"/>
    <n v="737.25"/>
    <n v="13.18"/>
    <n v="750.43"/>
    <n v="3.5455000000000001"/>
    <n v="26.139198750000002"/>
    <s v="Regular Air"/>
    <x v="5"/>
    <s v="Consumer"/>
    <x v="2"/>
    <x v="6"/>
    <s v="Small Box"/>
    <d v="2009-01-08T00:00:00"/>
  </r>
  <r>
    <n v="32610"/>
    <x v="751"/>
    <x v="8"/>
    <s v="Not Specified"/>
    <n v="20"/>
    <n v="99.594925000000003"/>
    <n v="1991.8985"/>
    <n v="7.69"/>
    <n v="1999.5885000000001"/>
    <n v="5.3265000000000002"/>
    <n v="106.09847360249999"/>
    <s v="Regular Air"/>
    <x v="5"/>
    <s v="Consumer"/>
    <x v="1"/>
    <x v="1"/>
    <s v="Small Box"/>
    <d v="2012-08-20T00:00:00"/>
  </r>
  <r>
    <n v="6465"/>
    <x v="515"/>
    <x v="8"/>
    <s v="Low"/>
    <n v="36"/>
    <n v="6.6705555555555556"/>
    <n v="240.14"/>
    <n v="2"/>
    <n v="242.14"/>
    <n v="3.5455000000000001"/>
    <n v="8.514163700000001"/>
    <s v="Express Air"/>
    <x v="9"/>
    <s v="Small Business"/>
    <x v="2"/>
    <x v="5"/>
    <s v="Wrap Bag"/>
    <d v="2011-08-19T00:00:00"/>
  </r>
  <r>
    <n v="49313"/>
    <x v="745"/>
    <x v="7"/>
    <s v="Medium"/>
    <n v="34"/>
    <n v="9.051764705882352"/>
    <n v="307.76"/>
    <n v="4.93"/>
    <n v="312.69"/>
    <n v="4.7610000000000001"/>
    <n v="14.652453599999999"/>
    <s v="Express Air"/>
    <x v="1"/>
    <s v="Small Business"/>
    <x v="0"/>
    <x v="0"/>
    <s v="Small Box"/>
    <d v="2009-10-04T00:00:00"/>
  </r>
  <r>
    <n v="50852"/>
    <x v="1108"/>
    <x v="5"/>
    <s v="Medium"/>
    <n v="24"/>
    <n v="7.8529166666666663"/>
    <n v="188.47"/>
    <n v="11.51"/>
    <n v="199.98"/>
    <n v="3.5455000000000001"/>
    <n v="6.6822038499999996"/>
    <s v="Regular Air"/>
    <x v="6"/>
    <s v="Small Business"/>
    <x v="2"/>
    <x v="6"/>
    <s v="Small Box"/>
    <d v="2011-06-13T00:00:00"/>
  </r>
  <r>
    <n v="32000"/>
    <x v="945"/>
    <x v="10"/>
    <s v="Low"/>
    <n v="49"/>
    <n v="3.3093877551020405"/>
    <n v="162.16"/>
    <n v="1.35"/>
    <n v="163.51"/>
    <n v="3.5455000000000001"/>
    <n v="5.7493827999999993"/>
    <s v="Regular Air"/>
    <x v="1"/>
    <s v="Home Office"/>
    <x v="2"/>
    <x v="14"/>
    <s v="Wrap Bag"/>
    <d v="2012-09-15T00:00:00"/>
  </r>
  <r>
    <n v="20033"/>
    <x v="429"/>
    <x v="4"/>
    <s v="Critical"/>
    <n v="5"/>
    <n v="508.78999999999996"/>
    <n v="2543.9499999999998"/>
    <n v="24.49"/>
    <n v="2568.4399999999996"/>
    <n v="5.3265000000000002"/>
    <n v="135.50349674999998"/>
    <s v="Regular Air"/>
    <x v="7"/>
    <s v="Corporate"/>
    <x v="1"/>
    <x v="8"/>
    <s v="Large Box"/>
    <d v="2010-05-23T00:00:00"/>
  </r>
  <r>
    <n v="13602"/>
    <x v="1284"/>
    <x v="3"/>
    <s v="Low"/>
    <n v="13"/>
    <n v="50.845384615384617"/>
    <n v="660.99"/>
    <n v="5.09"/>
    <n v="666.08"/>
    <n v="3.5455000000000001"/>
    <n v="23.435400450000003"/>
    <s v="Regular Air"/>
    <x v="3"/>
    <s v="Corporate"/>
    <x v="2"/>
    <x v="5"/>
    <s v="Small Box"/>
    <d v="2009-01-13T00:00:00"/>
  </r>
  <r>
    <n v="18789"/>
    <x v="1020"/>
    <x v="0"/>
    <s v="High"/>
    <n v="50"/>
    <n v="31.163600000000002"/>
    <n v="1558.18"/>
    <n v="9.18"/>
    <n v="1567.3600000000001"/>
    <n v="3.5455000000000001"/>
    <n v="55.245271900000006"/>
    <s v="Regular Air"/>
    <x v="6"/>
    <s v="Small Business"/>
    <x v="2"/>
    <x v="5"/>
    <s v="Small Box"/>
    <d v="2011-03-18T00:00:00"/>
  </r>
  <r>
    <n v="39492"/>
    <x v="458"/>
    <x v="11"/>
    <s v="Not Specified"/>
    <n v="40"/>
    <n v="4.2370000000000001"/>
    <n v="169.48"/>
    <n v="5.68"/>
    <n v="175.16"/>
    <n v="3.5455000000000001"/>
    <n v="6.0089134"/>
    <s v="Regular Air"/>
    <x v="1"/>
    <s v="Corporate"/>
    <x v="2"/>
    <x v="5"/>
    <s v="Small Box"/>
    <d v="2011-04-19T00:00:00"/>
  </r>
  <r>
    <n v="11111"/>
    <x v="1162"/>
    <x v="3"/>
    <s v="Medium"/>
    <n v="7"/>
    <n v="44.074285714285715"/>
    <n v="308.52"/>
    <n v="34.200000000000003"/>
    <n v="342.71999999999997"/>
    <n v="4.7610000000000001"/>
    <n v="14.688637200000001"/>
    <s v="Regular Air"/>
    <x v="1"/>
    <s v="Corporate"/>
    <x v="0"/>
    <x v="0"/>
    <s v="Wrap Bag"/>
    <d v="2011-01-19T00:00:00"/>
  </r>
  <r>
    <n v="21478"/>
    <x v="169"/>
    <x v="0"/>
    <s v="Low"/>
    <n v="33"/>
    <n v="48.551818181818184"/>
    <n v="1602.21"/>
    <n v="5.79"/>
    <n v="1608"/>
    <n v="3.5455000000000001"/>
    <n v="56.806355549999999"/>
    <s v="Regular Air"/>
    <x v="8"/>
    <s v="Home Office"/>
    <x v="2"/>
    <x v="5"/>
    <s v="Small Box"/>
    <d v="2012-03-06T00:00:00"/>
  </r>
  <r>
    <n v="31620"/>
    <x v="1207"/>
    <x v="8"/>
    <s v="Critical"/>
    <n v="20"/>
    <n v="55.418300000000002"/>
    <n v="1108.366"/>
    <n v="2.5"/>
    <n v="1110.866"/>
    <n v="5.3265000000000002"/>
    <n v="59.037114989999999"/>
    <s v="Regular Air"/>
    <x v="6"/>
    <s v="Home Office"/>
    <x v="1"/>
    <x v="1"/>
    <s v="Small Box"/>
    <d v="2011-08-13T00:00:00"/>
  </r>
  <r>
    <n v="24996"/>
    <x v="1133"/>
    <x v="10"/>
    <s v="Critical"/>
    <n v="36"/>
    <n v="49.812222222222225"/>
    <n v="1793.24"/>
    <n v="5.0999999999999996"/>
    <n v="1798.34"/>
    <n v="3.5455000000000001"/>
    <n v="63.579324200000002"/>
    <s v="Regular Air"/>
    <x v="5"/>
    <s v="Consumer"/>
    <x v="2"/>
    <x v="16"/>
    <s v="Medium Box"/>
    <d v="2011-09-26T00:00:00"/>
  </r>
  <r>
    <n v="8995"/>
    <x v="828"/>
    <x v="4"/>
    <s v="High"/>
    <n v="46"/>
    <n v="1.943695652173913"/>
    <n v="89.41"/>
    <n v="0.76"/>
    <n v="90.17"/>
    <n v="3.5455000000000001"/>
    <n v="3.17003155"/>
    <s v="Regular Air"/>
    <x v="2"/>
    <s v="Consumer"/>
    <x v="2"/>
    <x v="14"/>
    <s v="Wrap Bag"/>
    <d v="2011-05-19T00:00:00"/>
  </r>
  <r>
    <n v="54368"/>
    <x v="775"/>
    <x v="6"/>
    <s v="Not Specified"/>
    <n v="43"/>
    <n v="39.092488372093023"/>
    <n v="1680.9770000000001"/>
    <n v="4.99"/>
    <n v="1685.9670000000001"/>
    <n v="5.3265000000000002"/>
    <n v="89.537239905000007"/>
    <s v="Regular Air"/>
    <x v="4"/>
    <s v="Small Business"/>
    <x v="1"/>
    <x v="1"/>
    <s v="Small Box"/>
    <d v="2011-11-02T00:00:00"/>
  </r>
  <r>
    <n v="31204"/>
    <x v="1069"/>
    <x v="8"/>
    <s v="Low"/>
    <n v="14"/>
    <n v="15.394285714285715"/>
    <n v="215.52"/>
    <n v="5"/>
    <n v="220.52"/>
    <n v="4.7610000000000001"/>
    <n v="10.260907200000002"/>
    <s v="Regular Air"/>
    <x v="0"/>
    <s v="Small Business"/>
    <x v="0"/>
    <x v="0"/>
    <s v="Small Pack"/>
    <d v="2010-08-26T00:00:00"/>
  </r>
  <r>
    <n v="55458"/>
    <x v="1118"/>
    <x v="0"/>
    <s v="High"/>
    <n v="13"/>
    <n v="16.170769230769231"/>
    <n v="210.22"/>
    <n v="7.69"/>
    <n v="217.91"/>
    <n v="3.5455000000000001"/>
    <n v="7.4533500999999998"/>
    <s v="Regular Air"/>
    <x v="1"/>
    <s v="Home Office"/>
    <x v="2"/>
    <x v="10"/>
    <s v="Small Box"/>
    <d v="2012-03-18T00:00:00"/>
  </r>
  <r>
    <n v="5957"/>
    <x v="97"/>
    <x v="2"/>
    <s v="High"/>
    <n v="15"/>
    <n v="4.554666666666666"/>
    <n v="68.319999999999993"/>
    <n v="6.72"/>
    <n v="75.039999999999992"/>
    <n v="3.5455000000000001"/>
    <n v="2.4222855999999999"/>
    <s v="Regular Air"/>
    <x v="10"/>
    <s v="Small Business"/>
    <x v="2"/>
    <x v="5"/>
    <s v="Small Box"/>
    <d v="2010-12-27T00:00:00"/>
  </r>
  <r>
    <n v="51269"/>
    <x v="207"/>
    <x v="3"/>
    <s v="Critical"/>
    <n v="20"/>
    <n v="21.520500000000002"/>
    <n v="430.41"/>
    <n v="7.58"/>
    <n v="437.99"/>
    <n v="4.7610000000000001"/>
    <n v="20.491820099999998"/>
    <s v="Regular Air"/>
    <x v="5"/>
    <s v="Small Business"/>
    <x v="0"/>
    <x v="0"/>
    <s v="Small Box"/>
    <d v="2012-01-13T00:00:00"/>
  </r>
  <r>
    <n v="9187"/>
    <x v="757"/>
    <x v="8"/>
    <s v="High"/>
    <n v="40"/>
    <n v="4.3659999999999997"/>
    <n v="174.64"/>
    <n v="5.15"/>
    <n v="179.79"/>
    <n v="3.5455000000000001"/>
    <n v="6.1918612"/>
    <s v="Regular Air"/>
    <x v="5"/>
    <s v="Small Business"/>
    <x v="2"/>
    <x v="16"/>
    <s v="Small Box"/>
    <d v="2009-08-22T00:00:00"/>
  </r>
  <r>
    <n v="21057"/>
    <x v="1015"/>
    <x v="9"/>
    <s v="Low"/>
    <n v="28"/>
    <n v="39.416785714285716"/>
    <n v="1103.67"/>
    <n v="1.99"/>
    <n v="1105.6600000000001"/>
    <n v="5.3265000000000002"/>
    <n v="58.786982550000005"/>
    <s v="Regular Air"/>
    <x v="4"/>
    <s v="Corporate"/>
    <x v="1"/>
    <x v="4"/>
    <s v="Small Pack"/>
    <d v="2011-02-10T00:00:00"/>
  </r>
  <r>
    <n v="8070"/>
    <x v="835"/>
    <x v="3"/>
    <s v="Medium"/>
    <n v="14"/>
    <n v="44.480000000000004"/>
    <n v="622.72"/>
    <n v="8.99"/>
    <n v="631.71"/>
    <n v="3.5455000000000001"/>
    <n v="22.078537600000001"/>
    <s v="Regular Air"/>
    <x v="6"/>
    <s v="Home Office"/>
    <x v="2"/>
    <x v="2"/>
    <s v="Small Pack"/>
    <d v="2012-01-29T00:00:00"/>
  </r>
  <r>
    <n v="59207"/>
    <x v="159"/>
    <x v="4"/>
    <s v="Critical"/>
    <n v="3"/>
    <n v="3.3733333333333331"/>
    <n v="10.119999999999999"/>
    <n v="1.58"/>
    <n v="11.7"/>
    <n v="3.5455000000000001"/>
    <n v="0.35880459999999997"/>
    <s v="Regular Air"/>
    <x v="6"/>
    <s v="Corporate"/>
    <x v="2"/>
    <x v="14"/>
    <s v="Wrap Bag"/>
    <d v="2009-05-19T00:00:00"/>
  </r>
  <r>
    <n v="12449"/>
    <x v="552"/>
    <x v="3"/>
    <s v="Medium"/>
    <n v="36"/>
    <n v="38.891666666666666"/>
    <n v="1400.1"/>
    <n v="4"/>
    <n v="1404.1"/>
    <n v="5.3265000000000002"/>
    <n v="74.576326499999993"/>
    <s v="Regular Air"/>
    <x v="0"/>
    <s v="Small Business"/>
    <x v="1"/>
    <x v="4"/>
    <s v="Small Box"/>
    <d v="2010-02-02T00:00:00"/>
  </r>
  <r>
    <n v="5509"/>
    <x v="1057"/>
    <x v="11"/>
    <s v="Low"/>
    <n v="11"/>
    <n v="6.2236363636363627"/>
    <n v="68.459999999999994"/>
    <n v="5.3"/>
    <n v="73.759999999999991"/>
    <n v="3.5455000000000001"/>
    <n v="2.4272492999999997"/>
    <s v="Regular Air"/>
    <x v="3"/>
    <s v="Home Office"/>
    <x v="2"/>
    <x v="12"/>
    <s v="Small Box"/>
    <d v="2009-04-12T00:00:00"/>
  </r>
  <r>
    <n v="58470"/>
    <x v="409"/>
    <x v="5"/>
    <s v="High"/>
    <n v="36"/>
    <n v="6.5608333333333331"/>
    <n v="236.19"/>
    <n v="5.94"/>
    <n v="242.13"/>
    <n v="3.5455000000000001"/>
    <n v="8.3741164500000007"/>
    <s v="Regular Air"/>
    <x v="0"/>
    <s v="Small Business"/>
    <x v="2"/>
    <x v="5"/>
    <s v="Small Box"/>
    <d v="2011-06-09T00:00:00"/>
  </r>
  <r>
    <n v="11782"/>
    <x v="596"/>
    <x v="1"/>
    <s v="Low"/>
    <n v="27"/>
    <n v="57.103000000000002"/>
    <n v="1541.7809999999999"/>
    <n v="13.99"/>
    <n v="1555.771"/>
    <n v="5.3265000000000002"/>
    <n v="82.122964964999994"/>
    <s v="Regular Air"/>
    <x v="0"/>
    <s v="Corporate"/>
    <x v="1"/>
    <x v="1"/>
    <s v="Medium Box"/>
    <d v="2012-08-04T00:00:00"/>
  </r>
  <r>
    <n v="30023"/>
    <x v="397"/>
    <x v="7"/>
    <s v="Low"/>
    <n v="28"/>
    <n v="366.20535714285717"/>
    <n v="10253.75"/>
    <n v="48.26"/>
    <n v="10302.01"/>
    <n v="5.3265000000000002"/>
    <n v="546.1659937500001"/>
    <s v="Delivery Truck"/>
    <x v="9"/>
    <s v="Consumer"/>
    <x v="1"/>
    <x v="11"/>
    <s v="Jumbo Box"/>
    <d v="2010-10-17T00:00:00"/>
  </r>
  <r>
    <n v="30786"/>
    <x v="166"/>
    <x v="1"/>
    <s v="Medium"/>
    <n v="23"/>
    <n v="2.8656521739130434"/>
    <n v="65.91"/>
    <n v="1.34"/>
    <n v="67.25"/>
    <n v="3.5455000000000001"/>
    <n v="2.33683905"/>
    <s v="Regular Air"/>
    <x v="5"/>
    <s v="Small Business"/>
    <x v="2"/>
    <x v="2"/>
    <s v="Wrap Bag"/>
    <d v="2012-07-16T00:00:00"/>
  </r>
  <r>
    <n v="26784"/>
    <x v="1"/>
    <x v="1"/>
    <s v="Critical"/>
    <n v="12"/>
    <n v="122.24583333333334"/>
    <n v="1466.95"/>
    <n v="30"/>
    <n v="1496.95"/>
    <n v="4.7610000000000001"/>
    <n v="69.841489500000009"/>
    <s v="Delivery Truck"/>
    <x v="4"/>
    <s v="Consumer"/>
    <x v="0"/>
    <x v="3"/>
    <s v="Jumbo Drum"/>
    <d v="2010-07-24T00:00:00"/>
  </r>
  <r>
    <n v="5441"/>
    <x v="872"/>
    <x v="1"/>
    <s v="Not Specified"/>
    <n v="16"/>
    <n v="17.432500000000001"/>
    <n v="278.92"/>
    <n v="4.96"/>
    <n v="283.88"/>
    <n v="3.5455000000000001"/>
    <n v="9.8891086000000001"/>
    <s v="Regular Air"/>
    <x v="5"/>
    <s v="Consumer"/>
    <x v="2"/>
    <x v="10"/>
    <s v="Small Box"/>
    <d v="2009-07-21T00:00:00"/>
  </r>
  <r>
    <n v="43488"/>
    <x v="1221"/>
    <x v="5"/>
    <s v="Critical"/>
    <n v="13"/>
    <n v="14.803076923076922"/>
    <n v="192.44"/>
    <n v="6.46"/>
    <n v="198.9"/>
    <n v="3.5455000000000001"/>
    <n v="6.8229601999999998"/>
    <s v="Regular Air"/>
    <x v="4"/>
    <s v="Home Office"/>
    <x v="2"/>
    <x v="6"/>
    <s v="Small Box"/>
    <d v="2012-06-20T00:00:00"/>
  </r>
  <r>
    <n v="55040"/>
    <x v="499"/>
    <x v="11"/>
    <s v="High"/>
    <n v="8"/>
    <n v="36.547499999999999"/>
    <n v="292.38"/>
    <n v="6.31"/>
    <n v="298.69"/>
    <n v="3.5455000000000001"/>
    <n v="10.3663329"/>
    <s v="Regular Air"/>
    <x v="0"/>
    <s v="Consumer"/>
    <x v="2"/>
    <x v="10"/>
    <s v="Small Box"/>
    <d v="2009-04-14T00:00:00"/>
  </r>
  <r>
    <n v="19559"/>
    <x v="75"/>
    <x v="11"/>
    <s v="High"/>
    <n v="18"/>
    <n v="135.84511111111112"/>
    <n v="2445.212"/>
    <n v="8.99"/>
    <n v="2454.2019999999998"/>
    <n v="5.3265000000000002"/>
    <n v="130.24421718000002"/>
    <s v="Express Air"/>
    <x v="5"/>
    <s v="Small Business"/>
    <x v="1"/>
    <x v="1"/>
    <s v="Small Box"/>
    <d v="2010-04-16T00:00:00"/>
  </r>
  <r>
    <n v="29350"/>
    <x v="66"/>
    <x v="8"/>
    <s v="High"/>
    <n v="46"/>
    <n v="35.525434782608698"/>
    <n v="1634.17"/>
    <n v="13.89"/>
    <n v="1648.0600000000002"/>
    <n v="3.5455000000000001"/>
    <n v="57.939497350000003"/>
    <s v="Express Air"/>
    <x v="4"/>
    <s v="Consumer"/>
    <x v="2"/>
    <x v="2"/>
    <s v="Wrap Bag"/>
    <d v="2009-08-26T00:00:00"/>
  </r>
  <r>
    <n v="10114"/>
    <x v="185"/>
    <x v="9"/>
    <s v="Critical"/>
    <n v="39"/>
    <n v="3.7917948717948717"/>
    <n v="147.88"/>
    <n v="5.47"/>
    <n v="153.35"/>
    <n v="3.5455000000000001"/>
    <n v="5.2430854"/>
    <s v="Regular Air"/>
    <x v="4"/>
    <s v="Small Business"/>
    <x v="2"/>
    <x v="6"/>
    <s v="Small Box"/>
    <d v="2010-02-10T00:00:00"/>
  </r>
  <r>
    <n v="10658"/>
    <x v="713"/>
    <x v="8"/>
    <s v="Low"/>
    <n v="12"/>
    <n v="15.894166666666665"/>
    <n v="190.73"/>
    <n v="9.4"/>
    <n v="200.13"/>
    <n v="5.3265000000000002"/>
    <n v="10.15923345"/>
    <s v="Regular Air"/>
    <x v="3"/>
    <s v="Consumer"/>
    <x v="1"/>
    <x v="11"/>
    <s v="Small Box"/>
    <d v="2009-08-27T00:00:00"/>
  </r>
  <r>
    <n v="454"/>
    <x v="1336"/>
    <x v="2"/>
    <s v="Low"/>
    <n v="42"/>
    <n v="5.5761904761904759"/>
    <n v="234.2"/>
    <n v="1.82"/>
    <n v="236.01999999999998"/>
    <n v="3.5455000000000001"/>
    <n v="8.3035610000000002"/>
    <s v="Regular Air"/>
    <x v="1"/>
    <s v="Small Business"/>
    <x v="2"/>
    <x v="14"/>
    <s v="Wrap Bag"/>
    <d v="2011-12-28T00:00:00"/>
  </r>
  <r>
    <n v="14530"/>
    <x v="679"/>
    <x v="11"/>
    <s v="High"/>
    <n v="44"/>
    <n v="110.26142045454544"/>
    <n v="4851.5024999999996"/>
    <n v="7.69"/>
    <n v="4859.1924999999992"/>
    <n v="5.3265000000000002"/>
    <n v="258.41528066249998"/>
    <s v="Regular Air"/>
    <x v="6"/>
    <s v="Home Office"/>
    <x v="1"/>
    <x v="1"/>
    <s v="Small Box"/>
    <d v="2009-04-06T00:00:00"/>
  </r>
  <r>
    <n v="24646"/>
    <x v="1292"/>
    <x v="11"/>
    <s v="Not Specified"/>
    <n v="21"/>
    <n v="2.9133333333333331"/>
    <n v="61.18"/>
    <n v="0.7"/>
    <n v="61.88"/>
    <n v="3.5455000000000001"/>
    <n v="2.1691368999999998"/>
    <s v="Regular Air"/>
    <x v="6"/>
    <s v="Small Business"/>
    <x v="2"/>
    <x v="2"/>
    <s v="Wrap Bag"/>
    <d v="2011-04-17T00:00:00"/>
  </r>
  <r>
    <n v="33541"/>
    <x v="727"/>
    <x v="5"/>
    <s v="Critical"/>
    <n v="43"/>
    <n v="11.925116279069767"/>
    <n v="512.78"/>
    <n v="6.02"/>
    <n v="518.79999999999995"/>
    <n v="4.7610000000000001"/>
    <n v="24.413455800000001"/>
    <s v="Regular Air"/>
    <x v="1"/>
    <s v="Small Business"/>
    <x v="0"/>
    <x v="0"/>
    <s v="Small Pack"/>
    <d v="2012-06-19T00:00:00"/>
  </r>
  <r>
    <n v="6"/>
    <x v="1381"/>
    <x v="9"/>
    <s v="Not Specified"/>
    <n v="2"/>
    <n v="3.4649999999999999"/>
    <n v="6.93"/>
    <n v="2.56"/>
    <n v="9.49"/>
    <n v="3.5455000000000001"/>
    <n v="0.24570315000000001"/>
    <s v="Regular Air"/>
    <x v="5"/>
    <s v="Corporate"/>
    <x v="2"/>
    <x v="7"/>
    <s v="Small Pack"/>
    <d v="2012-02-21T00:00:00"/>
  </r>
  <r>
    <n v="15397"/>
    <x v="374"/>
    <x v="9"/>
    <s v="Critical"/>
    <n v="29"/>
    <n v="40.622068965517244"/>
    <n v="1178.04"/>
    <n v="6.5"/>
    <n v="1184.54"/>
    <n v="5.3265000000000002"/>
    <n v="62.7483006"/>
    <s v="Regular Air"/>
    <x v="1"/>
    <s v="Home Office"/>
    <x v="1"/>
    <x v="4"/>
    <s v="Small Box"/>
    <d v="2010-02-06T00:00:00"/>
  </r>
  <r>
    <n v="31687"/>
    <x v="192"/>
    <x v="4"/>
    <s v="High"/>
    <n v="44"/>
    <n v="2.7968181818181819"/>
    <n v="123.06"/>
    <n v="1.34"/>
    <n v="124.4"/>
    <n v="3.5455000000000001"/>
    <n v="4.3630922999999999"/>
    <s v="Regular Air"/>
    <x v="6"/>
    <s v="Corporate"/>
    <x v="2"/>
    <x v="2"/>
    <s v="Wrap Bag"/>
    <d v="2011-05-19T00:00:00"/>
  </r>
  <r>
    <n v="7106"/>
    <x v="4"/>
    <x v="4"/>
    <s v="Low"/>
    <n v="8"/>
    <n v="14.8725"/>
    <n v="118.98"/>
    <n v="7.27"/>
    <n v="126.25"/>
    <n v="3.5455000000000001"/>
    <n v="4.2184359000000002"/>
    <s v="Regular Air"/>
    <x v="9"/>
    <s v="Home Office"/>
    <x v="2"/>
    <x v="6"/>
    <s v="Small Box"/>
    <d v="2012-05-12T00:00:00"/>
  </r>
  <r>
    <n v="41664"/>
    <x v="842"/>
    <x v="2"/>
    <s v="Critical"/>
    <n v="40"/>
    <n v="25.954750000000001"/>
    <n v="1038.19"/>
    <n v="4.08"/>
    <n v="1042.27"/>
    <n v="3.5455000000000001"/>
    <n v="36.809026450000005"/>
    <s v="Regular Air"/>
    <x v="1"/>
    <s v="Corporate"/>
    <x v="2"/>
    <x v="2"/>
    <s v="Small Pack"/>
    <d v="2011-12-06T00:00:00"/>
  </r>
  <r>
    <n v="57666"/>
    <x v="905"/>
    <x v="4"/>
    <s v="Not Specified"/>
    <n v="45"/>
    <n v="26.803333333333335"/>
    <n v="1206.1500000000001"/>
    <n v="4.08"/>
    <n v="1210.23"/>
    <n v="3.5455000000000001"/>
    <n v="42.764048250000002"/>
    <s v="Regular Air"/>
    <x v="4"/>
    <s v="Small Business"/>
    <x v="2"/>
    <x v="2"/>
    <s v="Small Pack"/>
    <d v="2009-05-25T00:00:00"/>
  </r>
  <r>
    <n v="35776"/>
    <x v="361"/>
    <x v="9"/>
    <s v="Medium"/>
    <n v="36"/>
    <n v="5.9372222222222222"/>
    <n v="213.74"/>
    <n v="3.37"/>
    <n v="217.11"/>
    <n v="3.5455000000000001"/>
    <n v="7.5781517000000012"/>
    <s v="Regular Air"/>
    <x v="8"/>
    <s v="Consumer"/>
    <x v="2"/>
    <x v="14"/>
    <s v="Wrap Bag"/>
    <d v="2009-02-06T00:00:00"/>
  </r>
  <r>
    <n v="48067"/>
    <x v="488"/>
    <x v="5"/>
    <s v="Low"/>
    <n v="31"/>
    <n v="104.18258064516128"/>
    <n v="3229.66"/>
    <n v="3"/>
    <n v="3232.66"/>
    <n v="5.3265000000000002"/>
    <n v="172.0278399"/>
    <s v="Express Air"/>
    <x v="7"/>
    <s v="Small Business"/>
    <x v="1"/>
    <x v="1"/>
    <s v="Small Box"/>
    <d v="2012-07-01T00:00:00"/>
  </r>
  <r>
    <n v="17510"/>
    <x v="89"/>
    <x v="7"/>
    <s v="Critical"/>
    <n v="28"/>
    <n v="16.504285714285714"/>
    <n v="462.12"/>
    <n v="1.39"/>
    <n v="463.51"/>
    <n v="3.5455000000000001"/>
    <n v="16.384464600000001"/>
    <s v="Regular Air"/>
    <x v="3"/>
    <s v="Small Business"/>
    <x v="2"/>
    <x v="12"/>
    <s v="Small Box"/>
    <d v="2012-10-31T00:00:00"/>
  </r>
  <r>
    <n v="31910"/>
    <x v="365"/>
    <x v="7"/>
    <s v="Medium"/>
    <n v="6"/>
    <n v="31.272916666666664"/>
    <n v="187.63749999999999"/>
    <n v="5"/>
    <n v="192.63749999999999"/>
    <n v="5.3265000000000002"/>
    <n v="9.9945114374999999"/>
    <s v="Regular Air"/>
    <x v="8"/>
    <s v="Small Business"/>
    <x v="1"/>
    <x v="1"/>
    <s v="Small Box"/>
    <d v="2009-10-30T00:00:00"/>
  </r>
  <r>
    <n v="50883"/>
    <x v="115"/>
    <x v="5"/>
    <s v="Low"/>
    <n v="35"/>
    <n v="192.56914285714285"/>
    <n v="6739.92"/>
    <n v="30"/>
    <n v="6769.92"/>
    <n v="4.7610000000000001"/>
    <n v="320.88759120000003"/>
    <s v="Delivery Truck"/>
    <x v="1"/>
    <s v="Corporate"/>
    <x v="0"/>
    <x v="3"/>
    <s v="Jumbo Drum"/>
    <d v="2012-06-01T00:00:00"/>
  </r>
  <r>
    <n v="57921"/>
    <x v="889"/>
    <x v="8"/>
    <s v="Medium"/>
    <n v="8"/>
    <n v="5.6550000000000002"/>
    <n v="45.24"/>
    <n v="4.62"/>
    <n v="49.86"/>
    <n v="5.3265000000000002"/>
    <n v="2.4097086000000001"/>
    <s v="Regular Air"/>
    <x v="8"/>
    <s v="Consumer"/>
    <x v="1"/>
    <x v="4"/>
    <s v="Small Pack"/>
    <d v="2010-08-18T00:00:00"/>
  </r>
  <r>
    <n v="45570"/>
    <x v="318"/>
    <x v="8"/>
    <s v="Critical"/>
    <n v="19"/>
    <n v="4.0826315789473684"/>
    <n v="77.569999999999993"/>
    <n v="5.47"/>
    <n v="83.039999999999992"/>
    <n v="3.5455000000000001"/>
    <n v="2.75024435"/>
    <s v="Regular Air"/>
    <x v="8"/>
    <s v="Corporate"/>
    <x v="2"/>
    <x v="6"/>
    <s v="Small Box"/>
    <d v="2010-08-10T00:00:00"/>
  </r>
  <r>
    <n v="24775"/>
    <x v="1048"/>
    <x v="9"/>
    <s v="Critical"/>
    <n v="15"/>
    <n v="107.77733333333335"/>
    <n v="1616.66"/>
    <n v="56.22"/>
    <n v="1672.88"/>
    <n v="4.7610000000000001"/>
    <n v="76.969182600000011"/>
    <s v="Delivery Truck"/>
    <x v="6"/>
    <s v="Home Office"/>
    <x v="0"/>
    <x v="15"/>
    <s v="Jumbo Box"/>
    <d v="2012-02-19T00:00:00"/>
  </r>
  <r>
    <n v="51463"/>
    <x v="925"/>
    <x v="2"/>
    <s v="Low"/>
    <n v="4"/>
    <n v="7.085"/>
    <n v="28.34"/>
    <n v="7.44"/>
    <n v="35.78"/>
    <n v="3.5455000000000001"/>
    <n v="1.0047947000000002"/>
    <s v="Regular Air"/>
    <x v="4"/>
    <s v="Corporate"/>
    <x v="2"/>
    <x v="5"/>
    <s v="Small Box"/>
    <d v="2011-12-26T00:00:00"/>
  </r>
  <r>
    <n v="13507"/>
    <x v="1333"/>
    <x v="2"/>
    <s v="Medium"/>
    <n v="27"/>
    <n v="6.5222222222222221"/>
    <n v="176.1"/>
    <n v="6.18"/>
    <n v="182.28"/>
    <n v="3.5455000000000001"/>
    <n v="6.2436254999999994"/>
    <s v="Regular Air"/>
    <x v="0"/>
    <s v="Small Business"/>
    <x v="2"/>
    <x v="5"/>
    <s v="Small Box"/>
    <d v="2012-12-30T00:00:00"/>
  </r>
  <r>
    <n v="43076"/>
    <x v="995"/>
    <x v="5"/>
    <s v="Not Specified"/>
    <n v="33"/>
    <n v="110.1930303030303"/>
    <n v="3636.37"/>
    <n v="30"/>
    <n v="3666.37"/>
    <n v="4.7610000000000001"/>
    <n v="173.12757570000002"/>
    <s v="Delivery Truck"/>
    <x v="4"/>
    <s v="Home Office"/>
    <x v="0"/>
    <x v="3"/>
    <s v="Jumbo Drum"/>
    <d v="2010-06-16T00:00:00"/>
  </r>
  <r>
    <n v="12516"/>
    <x v="434"/>
    <x v="4"/>
    <s v="Low"/>
    <n v="31"/>
    <n v="76.14290322580645"/>
    <n v="2360.4299999999998"/>
    <n v="33.6"/>
    <n v="2394.0299999999997"/>
    <n v="5.3265000000000002"/>
    <n v="125.72830395"/>
    <s v="Delivery Truck"/>
    <x v="1"/>
    <s v="Home Office"/>
    <x v="1"/>
    <x v="11"/>
    <s v="Jumbo Drum"/>
    <d v="2009-05-29T00:00:00"/>
  </r>
  <r>
    <n v="57600"/>
    <x v="67"/>
    <x v="6"/>
    <s v="Critical"/>
    <n v="12"/>
    <n v="33.93333333333333"/>
    <n v="407.2"/>
    <n v="17.079999999999998"/>
    <n v="424.28"/>
    <n v="3.5455000000000001"/>
    <n v="14.437275999999999"/>
    <s v="Regular Air"/>
    <x v="7"/>
    <s v="Small Business"/>
    <x v="2"/>
    <x v="5"/>
    <s v="Small Box"/>
    <d v="2012-11-13T00:00:00"/>
  </r>
  <r>
    <n v="19522"/>
    <x v="120"/>
    <x v="7"/>
    <s v="Medium"/>
    <n v="37"/>
    <n v="1.7394594594594595"/>
    <n v="64.36"/>
    <n v="0.7"/>
    <n v="65.06"/>
    <n v="3.5455000000000001"/>
    <n v="2.2818838000000001"/>
    <s v="Regular Air"/>
    <x v="4"/>
    <s v="Consumer"/>
    <x v="2"/>
    <x v="2"/>
    <s v="Wrap Bag"/>
    <d v="2009-10-21T00:00:00"/>
  </r>
  <r>
    <n v="36224"/>
    <x v="635"/>
    <x v="4"/>
    <s v="Medium"/>
    <n v="15"/>
    <n v="117.69666666666667"/>
    <n v="1765.45"/>
    <n v="3.99"/>
    <n v="1769.44"/>
    <n v="3.5455000000000001"/>
    <n v="62.594029749999997"/>
    <s v="Express Air"/>
    <x v="6"/>
    <s v="Corporate"/>
    <x v="2"/>
    <x v="16"/>
    <s v="Small Box"/>
    <d v="2009-05-05T00:00:00"/>
  </r>
  <r>
    <n v="45440"/>
    <x v="451"/>
    <x v="8"/>
    <s v="Critical"/>
    <n v="5"/>
    <n v="149.65799999999999"/>
    <n v="748.29"/>
    <n v="28.63"/>
    <n v="776.92"/>
    <n v="4.7610000000000001"/>
    <n v="35.626086899999997"/>
    <s v="Delivery Truck"/>
    <x v="2"/>
    <s v="Corporate"/>
    <x v="0"/>
    <x v="3"/>
    <s v="Jumbo Drum"/>
    <d v="2012-08-11T00:00:00"/>
  </r>
  <r>
    <n v="20098"/>
    <x v="1033"/>
    <x v="2"/>
    <s v="Medium"/>
    <n v="8"/>
    <n v="24.263750000000002"/>
    <n v="194.11"/>
    <n v="8.99"/>
    <n v="203.10000000000002"/>
    <n v="4.7610000000000001"/>
    <n v="9.2415771000000007"/>
    <s v="Regular Air"/>
    <x v="9"/>
    <s v="Consumer"/>
    <x v="0"/>
    <x v="0"/>
    <s v="Small Pack"/>
    <d v="2011-12-08T00:00:00"/>
  </r>
  <r>
    <n v="12097"/>
    <x v="963"/>
    <x v="6"/>
    <s v="Critical"/>
    <n v="9"/>
    <n v="5.543333333333333"/>
    <n v="49.89"/>
    <n v="6.07"/>
    <n v="55.96"/>
    <n v="3.5455000000000001"/>
    <n v="1.7688499500000001"/>
    <s v="Regular Air"/>
    <x v="8"/>
    <s v="Consumer"/>
    <x v="2"/>
    <x v="5"/>
    <s v="Small Box"/>
    <d v="2010-11-11T00:00:00"/>
  </r>
  <r>
    <n v="32642"/>
    <x v="985"/>
    <x v="0"/>
    <s v="Medium"/>
    <n v="50"/>
    <n v="30.1432"/>
    <n v="1507.16"/>
    <n v="1.99"/>
    <n v="1509.15"/>
    <n v="5.3265000000000002"/>
    <n v="80.278877400000013"/>
    <s v="Regular Air"/>
    <x v="1"/>
    <s v="Corporate"/>
    <x v="1"/>
    <x v="4"/>
    <s v="Small Pack"/>
    <d v="2012-03-31T00:00:00"/>
  </r>
  <r>
    <n v="18884"/>
    <x v="1376"/>
    <x v="5"/>
    <s v="Not Specified"/>
    <n v="29"/>
    <n v="467.98965517241379"/>
    <n v="13571.7"/>
    <n v="24.49"/>
    <n v="13596.19"/>
    <n v="5.3265000000000002"/>
    <n v="722.89660050000009"/>
    <s v="Regular Air"/>
    <x v="8"/>
    <s v="Home Office"/>
    <x v="1"/>
    <x v="8"/>
    <s v="Large Box"/>
    <d v="2011-06-26T00:00:00"/>
  </r>
  <r>
    <n v="30757"/>
    <x v="97"/>
    <x v="2"/>
    <s v="Medium"/>
    <n v="5"/>
    <n v="4.2640000000000002"/>
    <n v="21.32"/>
    <n v="0.85"/>
    <n v="22.17"/>
    <n v="3.5455000000000001"/>
    <n v="0.75590060000000003"/>
    <s v="Express Air"/>
    <x v="5"/>
    <s v="Home Office"/>
    <x v="2"/>
    <x v="2"/>
    <s v="Wrap Bag"/>
    <d v="2010-12-26T00:00:00"/>
  </r>
  <r>
    <n v="24451"/>
    <x v="245"/>
    <x v="2"/>
    <s v="Critical"/>
    <n v="24"/>
    <n v="70.415416666666673"/>
    <n v="1689.97"/>
    <n v="60"/>
    <n v="1749.97"/>
    <n v="3.5455000000000001"/>
    <n v="59.917886349999996"/>
    <s v="Delivery Truck"/>
    <x v="7"/>
    <s v="Corporate"/>
    <x v="2"/>
    <x v="16"/>
    <s v="Jumbo Drum"/>
    <d v="2012-12-04T00:00:00"/>
  </r>
  <r>
    <n v="2823"/>
    <x v="694"/>
    <x v="10"/>
    <s v="High"/>
    <n v="17"/>
    <n v="21.025294117647061"/>
    <n v="357.43"/>
    <n v="6.5"/>
    <n v="363.93"/>
    <n v="5.3265000000000002"/>
    <n v="19.038508950000001"/>
    <s v="Regular Air"/>
    <x v="8"/>
    <s v="Home Office"/>
    <x v="1"/>
    <x v="4"/>
    <s v="Small Box"/>
    <d v="2011-09-09T00:00:00"/>
  </r>
  <r>
    <n v="17924"/>
    <x v="1078"/>
    <x v="8"/>
    <s v="Critical"/>
    <n v="42"/>
    <n v="59.701904761904764"/>
    <n v="2507.48"/>
    <n v="4.5"/>
    <n v="2511.98"/>
    <n v="3.5455000000000001"/>
    <n v="88.902703400000007"/>
    <s v="Regular Air"/>
    <x v="6"/>
    <s v="Consumer"/>
    <x v="2"/>
    <x v="16"/>
    <s v="Small Box"/>
    <d v="2011-08-26T00:00:00"/>
  </r>
  <r>
    <n v="46052"/>
    <x v="1106"/>
    <x v="6"/>
    <s v="Medium"/>
    <n v="37"/>
    <n v="64.171621621621625"/>
    <n v="2374.35"/>
    <n v="14.48"/>
    <n v="2388.83"/>
    <n v="4.7610000000000001"/>
    <n v="113.04280349999999"/>
    <s v="Regular Air"/>
    <x v="1"/>
    <s v="Corporate"/>
    <x v="0"/>
    <x v="0"/>
    <s v="Small Box"/>
    <d v="2009-11-25T00:00:00"/>
  </r>
  <r>
    <n v="25120"/>
    <x v="361"/>
    <x v="9"/>
    <s v="Medium"/>
    <n v="22"/>
    <n v="8.1463636363636365"/>
    <n v="179.22"/>
    <n v="11.15"/>
    <n v="190.37"/>
    <n v="3.5455000000000001"/>
    <n v="6.3542451000000009"/>
    <s v="Regular Air"/>
    <x v="6"/>
    <s v="Corporate"/>
    <x v="2"/>
    <x v="5"/>
    <s v="Small Box"/>
    <d v="2009-02-05T00:00:00"/>
  </r>
  <r>
    <n v="29573"/>
    <x v="651"/>
    <x v="3"/>
    <s v="Critical"/>
    <n v="43"/>
    <n v="18.423488372093026"/>
    <n v="792.21"/>
    <n v="9.5399999999999991"/>
    <n v="801.75"/>
    <n v="3.5455000000000001"/>
    <n v="28.087805550000002"/>
    <s v="Regular Air"/>
    <x v="1"/>
    <s v="Home Office"/>
    <x v="2"/>
    <x v="5"/>
    <s v="Small Box"/>
    <d v="2012-01-18T00:00:00"/>
  </r>
  <r>
    <n v="32929"/>
    <x v="852"/>
    <x v="4"/>
    <s v="Low"/>
    <n v="8"/>
    <n v="5.57"/>
    <n v="44.56"/>
    <n v="1.39"/>
    <n v="45.95"/>
    <n v="3.5455000000000001"/>
    <n v="1.5798748"/>
    <s v="Regular Air"/>
    <x v="10"/>
    <s v="Corporate"/>
    <x v="2"/>
    <x v="12"/>
    <s v="Small Box"/>
    <d v="2011-05-06T00:00:00"/>
  </r>
  <r>
    <n v="9639"/>
    <x v="897"/>
    <x v="10"/>
    <s v="Not Specified"/>
    <n v="11"/>
    <n v="3.9609090909090909"/>
    <n v="43.57"/>
    <n v="0.99"/>
    <n v="44.56"/>
    <n v="3.5455000000000001"/>
    <n v="1.5447743500000002"/>
    <s v="Regular Air"/>
    <x v="5"/>
    <s v="Corporate"/>
    <x v="2"/>
    <x v="13"/>
    <s v="Small Box"/>
    <d v="2010-09-05T00:00:00"/>
  </r>
  <r>
    <n v="28389"/>
    <x v="941"/>
    <x v="6"/>
    <s v="High"/>
    <n v="7"/>
    <n v="299.70571428571429"/>
    <n v="2097.94"/>
    <n v="54.12"/>
    <n v="2152.06"/>
    <n v="4.7610000000000001"/>
    <n v="99.882923399999996"/>
    <s v="Delivery Truck"/>
    <x v="0"/>
    <s v="Home Office"/>
    <x v="0"/>
    <x v="9"/>
    <s v="Jumbo Box"/>
    <d v="2009-11-05T00:00:00"/>
  </r>
  <r>
    <n v="38087"/>
    <x v="1338"/>
    <x v="9"/>
    <s v="Critical"/>
    <n v="18"/>
    <n v="50.100555555555552"/>
    <n v="901.81"/>
    <n v="19.989999999999998"/>
    <n v="921.8"/>
    <n v="5.3265000000000002"/>
    <n v="48.034909650000003"/>
    <s v="Regular Air"/>
    <x v="9"/>
    <s v="Small Business"/>
    <x v="1"/>
    <x v="4"/>
    <s v="Small Box"/>
    <d v="2009-02-21T00:00:00"/>
  </r>
  <r>
    <n v="10661"/>
    <x v="1045"/>
    <x v="3"/>
    <s v="Not Specified"/>
    <n v="18"/>
    <n v="7.5783333333333331"/>
    <n v="136.41"/>
    <n v="8.3699999999999992"/>
    <n v="144.78"/>
    <n v="3.5455000000000001"/>
    <n v="4.83641655"/>
    <s v="Regular Air"/>
    <x v="0"/>
    <s v="Consumer"/>
    <x v="2"/>
    <x v="7"/>
    <s v="Small Pack"/>
    <d v="2009-01-24T00:00:00"/>
  </r>
  <r>
    <n v="15744"/>
    <x v="761"/>
    <x v="0"/>
    <s v="Critical"/>
    <n v="16"/>
    <n v="52.425624999999997"/>
    <n v="838.81"/>
    <n v="6.79"/>
    <n v="845.59999999999991"/>
    <n v="3.5455000000000001"/>
    <n v="29.740008549999999"/>
    <s v="Regular Air"/>
    <x v="1"/>
    <s v="Corporate"/>
    <x v="2"/>
    <x v="5"/>
    <s v="Small Box"/>
    <d v="2010-03-22T00:00:00"/>
  </r>
  <r>
    <n v="26182"/>
    <x v="779"/>
    <x v="3"/>
    <s v="Not Specified"/>
    <n v="4"/>
    <n v="192.69"/>
    <n v="770.76"/>
    <n v="23.76"/>
    <n v="794.52"/>
    <n v="4.7610000000000001"/>
    <n v="36.695883600000002"/>
    <s v="Delivery Truck"/>
    <x v="1"/>
    <s v="Corporate"/>
    <x v="0"/>
    <x v="3"/>
    <s v="Jumbo Drum"/>
    <d v="2010-01-16T00:00:00"/>
  </r>
  <r>
    <n v="21477"/>
    <x v="526"/>
    <x v="4"/>
    <s v="Low"/>
    <n v="7"/>
    <n v="27.104285714285712"/>
    <n v="189.73"/>
    <n v="2.99"/>
    <n v="192.72"/>
    <n v="3.5455000000000001"/>
    <n v="6.72687715"/>
    <s v="Regular Air"/>
    <x v="6"/>
    <s v="Home Office"/>
    <x v="2"/>
    <x v="6"/>
    <s v="Small Box"/>
    <d v="2011-05-21T00:00:00"/>
  </r>
  <r>
    <n v="40933"/>
    <x v="395"/>
    <x v="4"/>
    <s v="High"/>
    <n v="37"/>
    <n v="2.5791891891891892"/>
    <n v="95.43"/>
    <n v="4.28"/>
    <n v="99.710000000000008"/>
    <n v="3.5455000000000001"/>
    <n v="3.3834706500000005"/>
    <s v="Regular Air"/>
    <x v="5"/>
    <s v="Consumer"/>
    <x v="2"/>
    <x v="2"/>
    <s v="Wrap Bag"/>
    <d v="2012-05-28T00:00:00"/>
  </r>
  <r>
    <n v="8224"/>
    <x v="412"/>
    <x v="9"/>
    <s v="Not Specified"/>
    <n v="41"/>
    <n v="2.1895121951219512"/>
    <n v="89.77"/>
    <n v="1"/>
    <n v="90.77"/>
    <n v="3.5455000000000001"/>
    <n v="3.1827953500000001"/>
    <s v="Regular Air"/>
    <x v="1"/>
    <s v="Corporate"/>
    <x v="2"/>
    <x v="2"/>
    <s v="Wrap Bag"/>
    <d v="2012-02-09T00:00:00"/>
  </r>
  <r>
    <n v="28736"/>
    <x v="622"/>
    <x v="11"/>
    <s v="High"/>
    <n v="26"/>
    <n v="39.588076923076919"/>
    <n v="1029.29"/>
    <n v="17.48"/>
    <n v="1046.77"/>
    <n v="3.5455000000000001"/>
    <n v="36.493476950000002"/>
    <s v="Regular Air"/>
    <x v="4"/>
    <s v="Small Business"/>
    <x v="2"/>
    <x v="5"/>
    <s v="Small Box"/>
    <d v="2009-04-21T00:00:00"/>
  </r>
  <r>
    <n v="13795"/>
    <x v="934"/>
    <x v="11"/>
    <s v="Not Specified"/>
    <n v="23"/>
    <n v="11.963478260869566"/>
    <n v="275.16000000000003"/>
    <n v="5.01"/>
    <n v="280.17"/>
    <n v="3.5455000000000001"/>
    <n v="9.7557978000000016"/>
    <s v="Express Air"/>
    <x v="2"/>
    <s v="Small Business"/>
    <x v="2"/>
    <x v="5"/>
    <s v="Small Box"/>
    <d v="2011-04-13T00:00:00"/>
  </r>
  <r>
    <n v="26050"/>
    <x v="364"/>
    <x v="5"/>
    <s v="High"/>
    <n v="44"/>
    <n v="8.3009090909090908"/>
    <n v="365.24"/>
    <n v="8.2899999999999991"/>
    <n v="373.53000000000003"/>
    <n v="3.5455000000000001"/>
    <n v="12.949584200000002"/>
    <s v="Regular Air"/>
    <x v="1"/>
    <s v="Home Office"/>
    <x v="2"/>
    <x v="12"/>
    <s v="Small Box"/>
    <d v="2011-06-17T00:00:00"/>
  </r>
  <r>
    <n v="15718"/>
    <x v="1251"/>
    <x v="3"/>
    <s v="Critical"/>
    <n v="41"/>
    <n v="45.439512195121949"/>
    <n v="1863.02"/>
    <n v="8.99"/>
    <n v="1872.01"/>
    <n v="3.5455000000000001"/>
    <n v="66.053374099999999"/>
    <s v="Regular Air"/>
    <x v="1"/>
    <s v="Corporate"/>
    <x v="2"/>
    <x v="2"/>
    <s v="Small Pack"/>
    <d v="2009-01-29T00:00:00"/>
  </r>
  <r>
    <n v="53445"/>
    <x v="805"/>
    <x v="7"/>
    <s v="High"/>
    <n v="21"/>
    <n v="3.5142857142857142"/>
    <n v="73.8"/>
    <n v="1.35"/>
    <n v="75.149999999999991"/>
    <n v="3.5455000000000001"/>
    <n v="2.6165789999999998"/>
    <s v="Regular Air"/>
    <x v="1"/>
    <s v="Small Business"/>
    <x v="2"/>
    <x v="14"/>
    <s v="Wrap Bag"/>
    <d v="2012-10-26T00:00:00"/>
  </r>
  <r>
    <n v="10530"/>
    <x v="1251"/>
    <x v="3"/>
    <s v="Medium"/>
    <n v="4"/>
    <n v="94.303250000000006"/>
    <n v="377.21300000000002"/>
    <n v="2.5"/>
    <n v="379.71300000000002"/>
    <n v="5.3265000000000002"/>
    <n v="20.092250445000001"/>
    <s v="Regular Air"/>
    <x v="8"/>
    <s v="Consumer"/>
    <x v="1"/>
    <x v="1"/>
    <s v="Small Box"/>
    <d v="2009-01-29T00:00:00"/>
  </r>
  <r>
    <n v="25254"/>
    <x v="740"/>
    <x v="10"/>
    <s v="Critical"/>
    <n v="35"/>
    <n v="8.5622857142857143"/>
    <n v="299.68"/>
    <n v="5.6"/>
    <n v="305.28000000000003"/>
    <n v="3.5455000000000001"/>
    <n v="10.625154400000001"/>
    <s v="Regular Air"/>
    <x v="1"/>
    <s v="Small Business"/>
    <x v="2"/>
    <x v="6"/>
    <s v="Small Box"/>
    <d v="2010-09-19T00:00:00"/>
  </r>
  <r>
    <n v="39110"/>
    <x v="922"/>
    <x v="9"/>
    <s v="Medium"/>
    <n v="14"/>
    <n v="185.36214285714286"/>
    <n v="2595.0700000000002"/>
    <n v="11.54"/>
    <n v="2606.61"/>
    <n v="4.7610000000000001"/>
    <n v="123.55128270000002"/>
    <s v="Regular Air"/>
    <x v="0"/>
    <s v="Home Office"/>
    <x v="0"/>
    <x v="0"/>
    <s v="Large Box"/>
    <d v="2010-02-05T00:00:00"/>
  </r>
  <r>
    <n v="47462"/>
    <x v="368"/>
    <x v="5"/>
    <s v="High"/>
    <n v="41"/>
    <n v="3.3539024390243899"/>
    <n v="137.51"/>
    <n v="1.35"/>
    <n v="138.85999999999999"/>
    <n v="3.5455000000000001"/>
    <n v="4.8754170499999994"/>
    <s v="Regular Air"/>
    <x v="2"/>
    <s v="Corporate"/>
    <x v="2"/>
    <x v="14"/>
    <s v="Wrap Bag"/>
    <d v="2011-06-11T00:00:00"/>
  </r>
  <r>
    <n v="12483"/>
    <x v="198"/>
    <x v="8"/>
    <s v="Critical"/>
    <n v="30"/>
    <n v="59.055666666666667"/>
    <n v="1771.67"/>
    <n v="9.7100000000000009"/>
    <n v="1781.38"/>
    <n v="3.5455000000000001"/>
    <n v="62.814559850000002"/>
    <s v="Regular Air"/>
    <x v="8"/>
    <s v="Home Office"/>
    <x v="2"/>
    <x v="10"/>
    <s v="Small Box"/>
    <d v="2010-08-05T00:00:00"/>
  </r>
  <r>
    <n v="38976"/>
    <x v="917"/>
    <x v="2"/>
    <s v="Critical"/>
    <n v="16"/>
    <n v="425.87062500000002"/>
    <n v="6813.93"/>
    <n v="49"/>
    <n v="6862.93"/>
    <n v="5.3265000000000002"/>
    <n v="362.94398145000008"/>
    <s v="Delivery Truck"/>
    <x v="9"/>
    <s v="Corporate"/>
    <x v="1"/>
    <x v="8"/>
    <s v="Jumbo Drum"/>
    <d v="2010-12-26T00:00:00"/>
  </r>
  <r>
    <n v="21863"/>
    <x v="406"/>
    <x v="6"/>
    <s v="Not Specified"/>
    <n v="13"/>
    <n v="11.485384615384616"/>
    <n v="149.31"/>
    <n v="5.14"/>
    <n v="154.44999999999999"/>
    <n v="3.5455000000000001"/>
    <n v="5.2937860499999996"/>
    <s v="Regular Air"/>
    <x v="8"/>
    <s v="Small Business"/>
    <x v="2"/>
    <x v="6"/>
    <s v="Small Box"/>
    <d v="2010-11-22T00:00:00"/>
  </r>
  <r>
    <n v="30405"/>
    <x v="811"/>
    <x v="11"/>
    <s v="Low"/>
    <n v="7"/>
    <n v="398.43285714285719"/>
    <n v="2789.03"/>
    <n v="42.52"/>
    <n v="2831.55"/>
    <n v="4.7610000000000001"/>
    <n v="132.78571830000001"/>
    <s v="Delivery Truck"/>
    <x v="6"/>
    <s v="Home Office"/>
    <x v="0"/>
    <x v="9"/>
    <s v="Jumbo Box"/>
    <d v="2012-05-03T00:00:00"/>
  </r>
  <r>
    <n v="58054"/>
    <x v="233"/>
    <x v="3"/>
    <s v="High"/>
    <n v="26"/>
    <n v="2.3615384615384616"/>
    <n v="61.4"/>
    <n v="5.33"/>
    <n v="66.73"/>
    <n v="4.7610000000000001"/>
    <n v="2.923254"/>
    <s v="Regular Air"/>
    <x v="1"/>
    <s v="Consumer"/>
    <x v="0"/>
    <x v="0"/>
    <s v="Small Box"/>
    <d v="2011-01-04T00:00:00"/>
  </r>
  <r>
    <n v="47714"/>
    <x v="592"/>
    <x v="0"/>
    <s v="Medium"/>
    <n v="30"/>
    <n v="5.871666666666667"/>
    <n v="176.15"/>
    <n v="6.98"/>
    <n v="183.13"/>
    <n v="3.5455000000000001"/>
    <n v="6.2453982500000009"/>
    <s v="Regular Air"/>
    <x v="7"/>
    <s v="Corporate"/>
    <x v="2"/>
    <x v="6"/>
    <s v="Small Box"/>
    <d v="2011-03-11T00:00:00"/>
  </r>
  <r>
    <n v="34599"/>
    <x v="478"/>
    <x v="0"/>
    <s v="Low"/>
    <n v="29"/>
    <n v="32.374482758620687"/>
    <n v="938.86"/>
    <n v="17.079999999999998"/>
    <n v="955.94"/>
    <n v="3.5455000000000001"/>
    <n v="33.287281299999997"/>
    <s v="Regular Air"/>
    <x v="0"/>
    <s v="Small Business"/>
    <x v="2"/>
    <x v="5"/>
    <s v="Small Box"/>
    <d v="2010-03-07T00:00:00"/>
  </r>
  <r>
    <n v="9505"/>
    <x v="1296"/>
    <x v="5"/>
    <s v="High"/>
    <n v="5"/>
    <n v="31.077999999999996"/>
    <n v="155.38999999999999"/>
    <n v="5.5"/>
    <n v="160.88999999999999"/>
    <n v="5.3265000000000002"/>
    <n v="8.2768483499999999"/>
    <s v="Regular Air"/>
    <x v="0"/>
    <s v="Home Office"/>
    <x v="1"/>
    <x v="4"/>
    <s v="Small Box"/>
    <d v="2012-06-10T00:00:00"/>
  </r>
  <r>
    <n v="56002"/>
    <x v="117"/>
    <x v="1"/>
    <s v="Low"/>
    <n v="21"/>
    <n v="24.501428571428569"/>
    <n v="514.53"/>
    <n v="6.71"/>
    <n v="521.24"/>
    <n v="3.5455000000000001"/>
    <n v="18.24266115"/>
    <s v="Regular Air"/>
    <x v="1"/>
    <s v="Corporate"/>
    <x v="2"/>
    <x v="12"/>
    <s v="Small Box"/>
    <d v="2009-07-06T00:00:00"/>
  </r>
  <r>
    <n v="37763"/>
    <x v="723"/>
    <x v="9"/>
    <s v="Not Specified"/>
    <n v="24"/>
    <n v="51.996979166666669"/>
    <n v="1247.9275"/>
    <n v="2.5"/>
    <n v="1250.4275"/>
    <n v="5.3265000000000002"/>
    <n v="66.470858287500008"/>
    <s v="Regular Air"/>
    <x v="4"/>
    <s v="Consumer"/>
    <x v="1"/>
    <x v="1"/>
    <s v="Small Box"/>
    <d v="2012-02-09T00:00:00"/>
  </r>
  <r>
    <n v="46624"/>
    <x v="1256"/>
    <x v="11"/>
    <s v="Not Specified"/>
    <n v="28"/>
    <n v="3.9357142857142859"/>
    <n v="110.2"/>
    <n v="0.5"/>
    <n v="110.7"/>
    <n v="3.5455000000000001"/>
    <n v="3.9071410000000002"/>
    <s v="Regular Air"/>
    <x v="8"/>
    <s v="Home Office"/>
    <x v="2"/>
    <x v="13"/>
    <s v="Small Box"/>
    <d v="2010-04-27T00:00:00"/>
  </r>
  <r>
    <n v="59396"/>
    <x v="461"/>
    <x v="6"/>
    <s v="Critical"/>
    <n v="41"/>
    <n v="144.64243902439026"/>
    <n v="5930.34"/>
    <n v="6.5"/>
    <n v="5936.84"/>
    <n v="5.3265000000000002"/>
    <n v="315.87956009999999"/>
    <s v="Regular Air"/>
    <x v="6"/>
    <s v="Small Business"/>
    <x v="1"/>
    <x v="4"/>
    <s v="Small Box"/>
    <d v="2009-11-16T00:00:00"/>
  </r>
  <r>
    <n v="36131"/>
    <x v="975"/>
    <x v="4"/>
    <s v="High"/>
    <n v="26"/>
    <n v="18.978076923076923"/>
    <n v="493.43"/>
    <n v="4.0999999999999996"/>
    <n v="497.53000000000003"/>
    <n v="3.5455000000000001"/>
    <n v="17.49456065"/>
    <s v="Regular Air"/>
    <x v="0"/>
    <s v="Home Office"/>
    <x v="2"/>
    <x v="2"/>
    <s v="Wrap Bag"/>
    <d v="2009-05-18T00:00:00"/>
  </r>
  <r>
    <n v="42405"/>
    <x v="1382"/>
    <x v="3"/>
    <s v="High"/>
    <n v="13"/>
    <n v="6.2830769230769237"/>
    <n v="81.680000000000007"/>
    <n v="5.15"/>
    <n v="86.830000000000013"/>
    <n v="3.5455000000000001"/>
    <n v="2.8959644000000004"/>
    <s v="Regular Air"/>
    <x v="1"/>
    <s v="Home Office"/>
    <x v="2"/>
    <x v="5"/>
    <s v="Small Box"/>
    <d v="2010-01-23T00:00:00"/>
  </r>
  <r>
    <n v="19078"/>
    <x v="379"/>
    <x v="1"/>
    <s v="Critical"/>
    <n v="21"/>
    <n v="12.196190476190477"/>
    <n v="256.12"/>
    <n v="4.9800000000000004"/>
    <n v="261.10000000000002"/>
    <n v="3.5455000000000001"/>
    <n v="9.0807346000000013"/>
    <s v="Regular Air"/>
    <x v="2"/>
    <s v="Corporate"/>
    <x v="2"/>
    <x v="16"/>
    <s v="Small Box"/>
    <d v="2009-07-28T00:00:00"/>
  </r>
  <r>
    <n v="29058"/>
    <x v="919"/>
    <x v="3"/>
    <s v="High"/>
    <n v="23"/>
    <n v="5.5878260869565226"/>
    <n v="128.52000000000001"/>
    <n v="1"/>
    <n v="129.52000000000001"/>
    <n v="3.5455000000000001"/>
    <n v="4.5566766000000003"/>
    <s v="Regular Air"/>
    <x v="8"/>
    <s v="Consumer"/>
    <x v="2"/>
    <x v="2"/>
    <s v="Wrap Bag"/>
    <d v="2010-01-04T00:00:00"/>
  </r>
  <r>
    <n v="58210"/>
    <x v="996"/>
    <x v="2"/>
    <s v="Medium"/>
    <n v="38"/>
    <n v="3.7902631578947368"/>
    <n v="144.03"/>
    <n v="5.47"/>
    <n v="149.5"/>
    <n v="3.5455000000000001"/>
    <n v="5.1065836500000001"/>
    <s v="Regular Air"/>
    <x v="1"/>
    <s v="Home Office"/>
    <x v="2"/>
    <x v="6"/>
    <s v="Small Box"/>
    <d v="2012-12-07T00:00:00"/>
  </r>
  <r>
    <n v="55776"/>
    <x v="19"/>
    <x v="0"/>
    <s v="Not Specified"/>
    <n v="32"/>
    <n v="151.75312500000001"/>
    <n v="4856.1000000000004"/>
    <n v="17.850000000000001"/>
    <n v="4873.9500000000007"/>
    <n v="5.3265000000000002"/>
    <n v="258.6601665"/>
    <s v="Delivery Truck"/>
    <x v="1"/>
    <s v="Corporate"/>
    <x v="1"/>
    <x v="11"/>
    <s v="Jumbo Drum"/>
    <d v="2009-03-23T00:00:00"/>
  </r>
  <r>
    <n v="53536"/>
    <x v="89"/>
    <x v="7"/>
    <s v="High"/>
    <n v="5"/>
    <n v="203.07999999999998"/>
    <n v="1015.4"/>
    <n v="56.2"/>
    <n v="1071.5999999999999"/>
    <n v="4.7610000000000001"/>
    <n v="48.343194000000004"/>
    <s v="Delivery Truck"/>
    <x v="0"/>
    <s v="Home Office"/>
    <x v="0"/>
    <x v="9"/>
    <s v="Jumbo Box"/>
    <d v="2012-11-01T00:00:00"/>
  </r>
  <r>
    <n v="31845"/>
    <x v="139"/>
    <x v="7"/>
    <s v="Low"/>
    <n v="36"/>
    <n v="101.25333333333333"/>
    <n v="3645.12"/>
    <n v="15.66"/>
    <n v="3660.7799999999997"/>
    <n v="3.5455000000000001"/>
    <n v="129.23772959999999"/>
    <s v="Delivery Truck"/>
    <x v="9"/>
    <s v="Corporate"/>
    <x v="2"/>
    <x v="16"/>
    <s v="Jumbo Drum"/>
    <d v="2012-10-22T00:00:00"/>
  </r>
  <r>
    <n v="17252"/>
    <x v="113"/>
    <x v="11"/>
    <s v="Not Specified"/>
    <n v="48"/>
    <n v="47.567083333333329"/>
    <n v="2283.2199999999998"/>
    <n v="5.97"/>
    <n v="2289.1899999999996"/>
    <n v="3.5455000000000001"/>
    <n v="80.951565099999996"/>
    <s v="Regular Air"/>
    <x v="1"/>
    <s v="Consumer"/>
    <x v="2"/>
    <x v="5"/>
    <s v="Small Box"/>
    <d v="2011-04-30T00:00:00"/>
  </r>
  <r>
    <n v="9857"/>
    <x v="912"/>
    <x v="4"/>
    <s v="High"/>
    <n v="50"/>
    <n v="72.31680999999999"/>
    <n v="3615.8404999999998"/>
    <n v="3.3"/>
    <n v="3619.1405"/>
    <n v="5.3265000000000002"/>
    <n v="192.59774423250002"/>
    <s v="Regular Air"/>
    <x v="3"/>
    <s v="Home Office"/>
    <x v="1"/>
    <x v="1"/>
    <s v="Small Pack"/>
    <d v="2010-05-13T00:00:00"/>
  </r>
  <r>
    <n v="30947"/>
    <x v="442"/>
    <x v="1"/>
    <s v="Low"/>
    <n v="17"/>
    <n v="40.681764705882358"/>
    <n v="691.59"/>
    <n v="2.99"/>
    <n v="694.58"/>
    <n v="3.5455000000000001"/>
    <n v="24.520323449999999"/>
    <s v="Regular Air"/>
    <x v="2"/>
    <s v="Corporate"/>
    <x v="2"/>
    <x v="6"/>
    <s v="Small Box"/>
    <d v="2010-07-18T00:00:00"/>
  </r>
  <r>
    <n v="38944"/>
    <x v="1022"/>
    <x v="11"/>
    <s v="Medium"/>
    <n v="32"/>
    <n v="28.790624999999999"/>
    <n v="921.3"/>
    <n v="4.8600000000000003"/>
    <n v="926.16"/>
    <n v="3.5455000000000001"/>
    <n v="32.664691499999996"/>
    <s v="Regular Air"/>
    <x v="5"/>
    <s v="Small Business"/>
    <x v="2"/>
    <x v="5"/>
    <s v="Wrap Bag"/>
    <d v="2010-04-22T00:00:00"/>
  </r>
  <r>
    <n v="57190"/>
    <x v="954"/>
    <x v="4"/>
    <s v="Medium"/>
    <n v="48"/>
    <n v="42.767291666666665"/>
    <n v="2052.83"/>
    <n v="8.9700000000000006"/>
    <n v="2061.7999999999997"/>
    <n v="5.3265000000000002"/>
    <n v="109.34398994999999"/>
    <s v="Regular Air"/>
    <x v="0"/>
    <s v="Small Business"/>
    <x v="1"/>
    <x v="11"/>
    <s v="Small Box"/>
    <d v="2010-05-28T00:00:00"/>
  </r>
  <r>
    <n v="39943"/>
    <x v="1296"/>
    <x v="5"/>
    <s v="High"/>
    <n v="16"/>
    <n v="1.7906249999999999"/>
    <n v="28.65"/>
    <n v="1.99"/>
    <n v="30.639999999999997"/>
    <n v="5.3265000000000002"/>
    <n v="1.5260422499999999"/>
    <s v="Regular Air"/>
    <x v="1"/>
    <s v="Consumer"/>
    <x v="1"/>
    <x v="4"/>
    <s v="Small Pack"/>
    <d v="2012-06-08T00:00:00"/>
  </r>
  <r>
    <n v="54215"/>
    <x v="1369"/>
    <x v="7"/>
    <s v="High"/>
    <n v="14"/>
    <n v="22.943571428571428"/>
    <n v="321.20999999999998"/>
    <n v="1.99"/>
    <n v="323.2"/>
    <n v="5.3265000000000002"/>
    <n v="17.10925065"/>
    <s v="Regular Air"/>
    <x v="0"/>
    <s v="Small Business"/>
    <x v="1"/>
    <x v="4"/>
    <s v="Small Pack"/>
    <d v="2011-10-23T00:00:00"/>
  </r>
  <r>
    <n v="41696"/>
    <x v="143"/>
    <x v="1"/>
    <s v="Not Specified"/>
    <n v="45"/>
    <n v="5.2728888888888887"/>
    <n v="237.28"/>
    <n v="49"/>
    <n v="286.27999999999997"/>
    <n v="3.5455000000000001"/>
    <n v="8.4127624000000001"/>
    <s v="Express Air"/>
    <x v="2"/>
    <s v="Small Business"/>
    <x v="2"/>
    <x v="16"/>
    <s v="Large Box"/>
    <d v="2009-07-15T00:00:00"/>
  </r>
  <r>
    <n v="5538"/>
    <x v="392"/>
    <x v="2"/>
    <s v="Critical"/>
    <n v="4"/>
    <n v="107.712"/>
    <n v="430.84800000000001"/>
    <n v="5.63"/>
    <n v="436.47800000000001"/>
    <n v="5.3265000000000002"/>
    <n v="22.949118720000001"/>
    <s v="Regular Air"/>
    <x v="8"/>
    <s v="Consumer"/>
    <x v="1"/>
    <x v="1"/>
    <s v="Small Box"/>
    <d v="2010-12-27T00:00:00"/>
  </r>
  <r>
    <n v="33184"/>
    <x v="196"/>
    <x v="9"/>
    <s v="Not Specified"/>
    <n v="32"/>
    <n v="12.5778125"/>
    <n v="402.49"/>
    <n v="5.63"/>
    <n v="408.12"/>
    <n v="3.5455000000000001"/>
    <n v="14.27028295"/>
    <s v="Regular Air"/>
    <x v="6"/>
    <s v="Small Business"/>
    <x v="2"/>
    <x v="6"/>
    <s v="Small Box"/>
    <d v="2012-02-15T00:00:00"/>
  </r>
  <r>
    <n v="54528"/>
    <x v="233"/>
    <x v="3"/>
    <s v="Medium"/>
    <n v="8"/>
    <n v="11"/>
    <n v="88"/>
    <n v="2.89"/>
    <n v="90.89"/>
    <n v="3.5455000000000001"/>
    <n v="3.1200400000000004"/>
    <s v="Regular Air"/>
    <x v="2"/>
    <s v="Consumer"/>
    <x v="2"/>
    <x v="2"/>
    <s v="Small Pack"/>
    <d v="2011-01-06T00:00:00"/>
  </r>
  <r>
    <n v="22787"/>
    <x v="131"/>
    <x v="11"/>
    <s v="Medium"/>
    <n v="35"/>
    <n v="1.3268571428571427"/>
    <n v="46.44"/>
    <n v="0.7"/>
    <n v="47.14"/>
    <n v="3.5455000000000001"/>
    <n v="1.6465301999999999"/>
    <s v="Express Air"/>
    <x v="5"/>
    <s v="Corporate"/>
    <x v="2"/>
    <x v="14"/>
    <s v="Wrap Bag"/>
    <d v="2011-04-05T00:00:00"/>
  </r>
  <r>
    <n v="28485"/>
    <x v="207"/>
    <x v="3"/>
    <s v="High"/>
    <n v="12"/>
    <n v="4.0983333333333336"/>
    <n v="49.18"/>
    <n v="0.94"/>
    <n v="50.12"/>
    <n v="3.5455000000000001"/>
    <n v="1.7436769000000001"/>
    <s v="Regular Air"/>
    <x v="3"/>
    <s v="Consumer"/>
    <x v="2"/>
    <x v="2"/>
    <s v="Wrap Bag"/>
    <d v="2012-01-12T00:00:00"/>
  </r>
  <r>
    <n v="26981"/>
    <x v="504"/>
    <x v="8"/>
    <s v="Medium"/>
    <n v="13"/>
    <n v="46.411307692307687"/>
    <n v="603.34699999999998"/>
    <n v="1.25"/>
    <n v="604.59699999999998"/>
    <n v="5.3265000000000002"/>
    <n v="32.137277955000002"/>
    <s v="Regular Air"/>
    <x v="0"/>
    <s v="Home Office"/>
    <x v="1"/>
    <x v="1"/>
    <s v="Small Pack"/>
    <d v="2012-08-30T00:00:00"/>
  </r>
  <r>
    <n v="14529"/>
    <x v="328"/>
    <x v="10"/>
    <s v="Low"/>
    <n v="44"/>
    <n v="86.805000000000007"/>
    <n v="3819.42"/>
    <n v="42"/>
    <n v="3861.42"/>
    <n v="4.7610000000000001"/>
    <n v="181.8425862"/>
    <s v="Delivery Truck"/>
    <x v="0"/>
    <s v="Home Office"/>
    <x v="0"/>
    <x v="3"/>
    <s v="Jumbo Drum"/>
    <d v="2010-09-24T00:00:00"/>
  </r>
  <r>
    <n v="57509"/>
    <x v="1338"/>
    <x v="9"/>
    <s v="Low"/>
    <n v="11"/>
    <n v="251.85"/>
    <n v="2770.35"/>
    <n v="66.67"/>
    <n v="2837.02"/>
    <n v="4.7610000000000001"/>
    <n v="131.89636350000001"/>
    <s v="Delivery Truck"/>
    <x v="2"/>
    <s v="Home Office"/>
    <x v="0"/>
    <x v="9"/>
    <s v="Jumbo Box"/>
    <d v="2009-02-26T00:00:00"/>
  </r>
  <r>
    <n v="28451"/>
    <x v="719"/>
    <x v="3"/>
    <s v="Critical"/>
    <n v="33"/>
    <n v="148.9"/>
    <n v="4913.7"/>
    <n v="17.850000000000001"/>
    <n v="4931.55"/>
    <n v="5.3265000000000002"/>
    <n v="261.7282305"/>
    <s v="Delivery Truck"/>
    <x v="1"/>
    <s v="Small Business"/>
    <x v="1"/>
    <x v="11"/>
    <s v="Jumbo Drum"/>
    <d v="2009-01-07T00:00:00"/>
  </r>
  <r>
    <n v="27936"/>
    <x v="1025"/>
    <x v="1"/>
    <s v="High"/>
    <n v="23"/>
    <n v="44.702608695652181"/>
    <n v="1028.1600000000001"/>
    <n v="1.25"/>
    <n v="1029.4100000000001"/>
    <n v="5.3265000000000002"/>
    <n v="54.76494240000001"/>
    <s v="Regular Air"/>
    <x v="8"/>
    <s v="Consumer"/>
    <x v="1"/>
    <x v="1"/>
    <s v="Small Pack"/>
    <d v="2011-07-09T00:00:00"/>
  </r>
  <r>
    <n v="27879"/>
    <x v="399"/>
    <x v="9"/>
    <s v="Medium"/>
    <n v="30"/>
    <n v="10.053333333333335"/>
    <n v="301.60000000000002"/>
    <n v="6.22"/>
    <n v="307.82000000000005"/>
    <n v="4.7610000000000001"/>
    <n v="14.359176000000001"/>
    <s v="Express Air"/>
    <x v="10"/>
    <s v="Small Business"/>
    <x v="0"/>
    <x v="0"/>
    <s v="Small Box"/>
    <d v="2010-02-28T00:00:00"/>
  </r>
  <r>
    <n v="28929"/>
    <x v="283"/>
    <x v="7"/>
    <s v="Medium"/>
    <n v="46"/>
    <n v="15.721086956521738"/>
    <n v="723.17"/>
    <n v="12.39"/>
    <n v="735.56"/>
    <n v="3.5455000000000001"/>
    <n v="25.639992349999996"/>
    <s v="Regular Air"/>
    <x v="6"/>
    <s v="Corporate"/>
    <x v="2"/>
    <x v="12"/>
    <s v="Small Box"/>
    <d v="2012-10-11T00:00:00"/>
  </r>
  <r>
    <n v="52293"/>
    <x v="1292"/>
    <x v="11"/>
    <s v="High"/>
    <n v="4"/>
    <n v="7.7850000000000001"/>
    <n v="31.14"/>
    <n v="5.86"/>
    <n v="37"/>
    <n v="3.5455000000000001"/>
    <n v="1.1040687"/>
    <s v="Regular Air"/>
    <x v="5"/>
    <s v="Consumer"/>
    <x v="2"/>
    <x v="5"/>
    <s v="Small Box"/>
    <d v="2011-04-16T00:00:00"/>
  </r>
  <r>
    <n v="37414"/>
    <x v="467"/>
    <x v="10"/>
    <s v="Low"/>
    <n v="39"/>
    <n v="528.11743589743594"/>
    <n v="20596.580000000002"/>
    <n v="64.59"/>
    <n v="20661.170000000002"/>
    <n v="4.7610000000000001"/>
    <n v="980.60317380000004"/>
    <s v="Delivery Truck"/>
    <x v="4"/>
    <s v="Home Office"/>
    <x v="0"/>
    <x v="9"/>
    <s v="Jumbo Box"/>
    <d v="2011-09-11T00:00:00"/>
  </r>
  <r>
    <n v="7458"/>
    <x v="909"/>
    <x v="11"/>
    <s v="Critical"/>
    <n v="9"/>
    <n v="37.482222222222219"/>
    <n v="337.34"/>
    <n v="1.99"/>
    <n v="339.33"/>
    <n v="5.3265000000000002"/>
    <n v="17.968415100000001"/>
    <s v="Regular Air"/>
    <x v="3"/>
    <s v="Corporate"/>
    <x v="1"/>
    <x v="4"/>
    <s v="Small Pack"/>
    <d v="2012-04-06T00:00:00"/>
  </r>
  <r>
    <n v="23174"/>
    <x v="153"/>
    <x v="1"/>
    <s v="Low"/>
    <n v="16"/>
    <n v="221.86875000000001"/>
    <n v="3549.9"/>
    <n v="64.2"/>
    <n v="3614.1"/>
    <n v="4.7610000000000001"/>
    <n v="169.010739"/>
    <s v="Delivery Truck"/>
    <x v="1"/>
    <s v="Consumer"/>
    <x v="0"/>
    <x v="3"/>
    <s v="Jumbo Drum"/>
    <d v="2012-07-28T00:00:00"/>
  </r>
  <r>
    <n v="40194"/>
    <x v="303"/>
    <x v="7"/>
    <s v="Not Specified"/>
    <n v="16"/>
    <n v="131.89812499999999"/>
    <n v="2110.37"/>
    <n v="56.14"/>
    <n v="2166.5099999999998"/>
    <n v="5.3265000000000002"/>
    <n v="112.40885804999999"/>
    <s v="Delivery Truck"/>
    <x v="4"/>
    <s v="Consumer"/>
    <x v="1"/>
    <x v="11"/>
    <s v="Jumbo Box"/>
    <d v="2010-10-08T00:00:00"/>
  </r>
  <r>
    <n v="26370"/>
    <x v="214"/>
    <x v="8"/>
    <s v="Not Specified"/>
    <n v="12"/>
    <n v="22.519166666666667"/>
    <n v="270.23"/>
    <n v="5.47"/>
    <n v="275.70000000000005"/>
    <n v="3.5455000000000001"/>
    <n v="9.5810046500000006"/>
    <s v="Regular Air"/>
    <x v="2"/>
    <s v="Home Office"/>
    <x v="2"/>
    <x v="5"/>
    <s v="Small Box"/>
    <d v="2011-08-10T00:00:00"/>
  </r>
  <r>
    <n v="39078"/>
    <x v="650"/>
    <x v="5"/>
    <s v="Low"/>
    <n v="26"/>
    <n v="6.7411538461538463"/>
    <n v="175.27"/>
    <n v="5.14"/>
    <n v="180.41"/>
    <n v="3.5455000000000001"/>
    <n v="6.2141978500000006"/>
    <s v="Regular Air"/>
    <x v="1"/>
    <s v="Corporate"/>
    <x v="2"/>
    <x v="5"/>
    <s v="Small Box"/>
    <d v="2009-06-25T00:00:00"/>
  </r>
  <r>
    <n v="16807"/>
    <x v="1317"/>
    <x v="3"/>
    <s v="Medium"/>
    <n v="30"/>
    <n v="7.1949999999999994"/>
    <n v="215.85"/>
    <n v="1.71"/>
    <n v="217.56"/>
    <n v="3.5455000000000001"/>
    <n v="7.6529617499999993"/>
    <s v="Regular Air"/>
    <x v="3"/>
    <s v="Small Business"/>
    <x v="2"/>
    <x v="5"/>
    <s v="Wrap Bag"/>
    <d v="2012-01-17T00:00:00"/>
  </r>
  <r>
    <n v="34816"/>
    <x v="993"/>
    <x v="6"/>
    <s v="Not Specified"/>
    <n v="43"/>
    <n v="59.737441860465118"/>
    <n v="2568.71"/>
    <n v="19.989999999999998"/>
    <n v="2588.6999999999998"/>
    <n v="3.5455000000000001"/>
    <n v="91.073613050000006"/>
    <s v="Regular Air"/>
    <x v="0"/>
    <s v="Corporate"/>
    <x v="2"/>
    <x v="12"/>
    <s v="Small Box"/>
    <d v="2010-11-07T00:00:00"/>
  </r>
  <r>
    <n v="45218"/>
    <x v="68"/>
    <x v="4"/>
    <s v="Low"/>
    <n v="49"/>
    <n v="6.3155102040816322"/>
    <n v="309.45999999999998"/>
    <n v="2.74"/>
    <n v="312.2"/>
    <n v="5.3265000000000002"/>
    <n v="16.483386899999999"/>
    <s v="Regular Air"/>
    <x v="1"/>
    <s v="Home Office"/>
    <x v="1"/>
    <x v="4"/>
    <s v="Small Pack"/>
    <d v="2009-05-12T00:00:00"/>
  </r>
  <r>
    <n v="6979"/>
    <x v="860"/>
    <x v="9"/>
    <s v="Critical"/>
    <n v="28"/>
    <n v="11.960357142857143"/>
    <n v="334.89"/>
    <n v="5.99"/>
    <n v="340.88"/>
    <n v="5.3265000000000002"/>
    <n v="17.837915849999998"/>
    <s v="Regular Air"/>
    <x v="8"/>
    <s v="Home Office"/>
    <x v="1"/>
    <x v="11"/>
    <s v="Medium Box"/>
    <d v="2009-02-28T00:00:00"/>
  </r>
  <r>
    <n v="20455"/>
    <x v="1371"/>
    <x v="5"/>
    <s v="Critical"/>
    <n v="7"/>
    <n v="54.457071428571432"/>
    <n v="381.1995"/>
    <n v="8.99"/>
    <n v="390.18950000000001"/>
    <n v="5.3265000000000002"/>
    <n v="20.304591367500002"/>
    <s v="Express Air"/>
    <x v="9"/>
    <s v="Corporate"/>
    <x v="1"/>
    <x v="1"/>
    <s v="Small Box"/>
    <d v="2010-06-29T00:00:00"/>
  </r>
  <r>
    <n v="42279"/>
    <x v="750"/>
    <x v="5"/>
    <s v="Not Specified"/>
    <n v="44"/>
    <n v="32.522727272727273"/>
    <n v="1431"/>
    <n v="6.5"/>
    <n v="1437.5"/>
    <n v="5.3265000000000002"/>
    <n v="76.222215000000006"/>
    <s v="Express Air"/>
    <x v="1"/>
    <s v="Home Office"/>
    <x v="1"/>
    <x v="4"/>
    <s v="Small Box"/>
    <d v="2009-07-01T00:00:00"/>
  </r>
  <r>
    <n v="20646"/>
    <x v="1383"/>
    <x v="0"/>
    <s v="Medium"/>
    <n v="41"/>
    <n v="29.367914634146342"/>
    <n v="1204.0844999999999"/>
    <n v="1.1000000000000001"/>
    <n v="1205.1844999999998"/>
    <n v="5.3265000000000002"/>
    <n v="64.135560892499996"/>
    <s v="Regular Air"/>
    <x v="0"/>
    <s v="Corporate"/>
    <x v="1"/>
    <x v="1"/>
    <s v="Small Box"/>
    <d v="2011-04-01T00:00:00"/>
  </r>
  <r>
    <n v="42500"/>
    <x v="922"/>
    <x v="9"/>
    <s v="Not Specified"/>
    <n v="39"/>
    <n v="47.078461538461539"/>
    <n v="1836.06"/>
    <n v="4.5"/>
    <n v="1840.56"/>
    <n v="3.5455000000000001"/>
    <n v="65.097507300000004"/>
    <s v="Regular Air"/>
    <x v="0"/>
    <s v="Home Office"/>
    <x v="2"/>
    <x v="16"/>
    <s v="Small Box"/>
    <d v="2010-02-07T00:00:00"/>
  </r>
  <r>
    <n v="55270"/>
    <x v="660"/>
    <x v="3"/>
    <s v="Medium"/>
    <n v="1"/>
    <n v="35.14"/>
    <n v="35.14"/>
    <n v="6.27"/>
    <n v="41.41"/>
    <n v="3.5455000000000001"/>
    <n v="1.2458887000000001"/>
    <s v="Regular Air"/>
    <x v="1"/>
    <s v="Home Office"/>
    <x v="2"/>
    <x v="6"/>
    <s v="Small Box"/>
    <d v="2010-01-23T00:00:00"/>
  </r>
  <r>
    <n v="31844"/>
    <x v="1132"/>
    <x v="1"/>
    <s v="Not Specified"/>
    <n v="14"/>
    <n v="148.99499999999998"/>
    <n v="2085.9299999999998"/>
    <n v="66.27"/>
    <n v="2152.1999999999998"/>
    <n v="4.7610000000000001"/>
    <n v="99.311127299999995"/>
    <s v="Delivery Truck"/>
    <x v="5"/>
    <s v="Small Business"/>
    <x v="0"/>
    <x v="15"/>
    <s v="Jumbo Box"/>
    <d v="2011-07-02T00:00:00"/>
  </r>
  <r>
    <n v="43270"/>
    <x v="51"/>
    <x v="10"/>
    <s v="Critical"/>
    <n v="35"/>
    <n v="9.8262857142857154"/>
    <n v="343.92"/>
    <n v="0.99"/>
    <n v="344.91"/>
    <n v="3.5455000000000001"/>
    <n v="12.193683600000002"/>
    <s v="Regular Air"/>
    <x v="4"/>
    <s v="Consumer"/>
    <x v="2"/>
    <x v="13"/>
    <s v="Small Box"/>
    <d v="2012-09-03T00:00:00"/>
  </r>
  <r>
    <n v="2275"/>
    <x v="1340"/>
    <x v="7"/>
    <s v="Not Specified"/>
    <n v="49"/>
    <n v="5.6734693877551017"/>
    <n v="278"/>
    <n v="1.17"/>
    <n v="279.17"/>
    <n v="3.5455000000000001"/>
    <n v="9.8564900000000009"/>
    <s v="Regular Air"/>
    <x v="11"/>
    <s v="Small Business"/>
    <x v="2"/>
    <x v="2"/>
    <s v="Wrap Bag"/>
    <d v="2012-10-22T00:00:00"/>
  </r>
  <r>
    <n v="49831"/>
    <x v="809"/>
    <x v="8"/>
    <s v="Critical"/>
    <n v="18"/>
    <n v="15.24"/>
    <n v="274.32"/>
    <n v="4.53"/>
    <n v="278.84999999999997"/>
    <n v="3.5455000000000001"/>
    <n v="9.7260156000000002"/>
    <s v="Regular Air"/>
    <x v="4"/>
    <s v="Small Business"/>
    <x v="2"/>
    <x v="10"/>
    <s v="Small Box"/>
    <d v="2010-08-25T00:00:00"/>
  </r>
  <r>
    <n v="42884"/>
    <x v="964"/>
    <x v="0"/>
    <s v="Not Specified"/>
    <n v="29"/>
    <n v="417.20241379310346"/>
    <n v="12098.87"/>
    <n v="42.52"/>
    <n v="12141.390000000001"/>
    <n v="4.7610000000000001"/>
    <n v="576.02720069999998"/>
    <s v="Delivery Truck"/>
    <x v="12"/>
    <s v="Consumer"/>
    <x v="0"/>
    <x v="9"/>
    <s v="Jumbo Box"/>
    <d v="2010-03-12T00:00:00"/>
  </r>
  <r>
    <n v="6531"/>
    <x v="691"/>
    <x v="1"/>
    <s v="High"/>
    <n v="28"/>
    <n v="19.355357142857144"/>
    <n v="541.95000000000005"/>
    <n v="4.0999999999999996"/>
    <n v="546.05000000000007"/>
    <n v="3.5455000000000001"/>
    <n v="19.214837250000002"/>
    <s v="Regular Air"/>
    <x v="3"/>
    <s v="Home Office"/>
    <x v="2"/>
    <x v="2"/>
    <s v="Wrap Bag"/>
    <d v="2010-07-19T00:00:00"/>
  </r>
  <r>
    <n v="44900"/>
    <x v="1235"/>
    <x v="9"/>
    <s v="Medium"/>
    <n v="4"/>
    <n v="11.7575"/>
    <n v="47.03"/>
    <n v="5.03"/>
    <n v="52.06"/>
    <n v="3.5455000000000001"/>
    <n v="1.6674486500000001"/>
    <s v="Regular Air"/>
    <x v="1"/>
    <s v="Home Office"/>
    <x v="2"/>
    <x v="5"/>
    <s v="Small Box"/>
    <d v="2010-02-10T00:00:00"/>
  </r>
  <r>
    <n v="35042"/>
    <x v="241"/>
    <x v="2"/>
    <s v="Not Specified"/>
    <n v="23"/>
    <n v="52.037391304347821"/>
    <n v="1196.8599999999999"/>
    <n v="6.5"/>
    <n v="1203.3599999999999"/>
    <n v="5.3265000000000002"/>
    <n v="63.750747899999993"/>
    <s v="Regular Air"/>
    <x v="1"/>
    <s v="Home Office"/>
    <x v="1"/>
    <x v="4"/>
    <s v="Small Box"/>
    <d v="2010-12-03T00:00:00"/>
  </r>
  <r>
    <n v="36706"/>
    <x v="1259"/>
    <x v="11"/>
    <s v="Not Specified"/>
    <n v="47"/>
    <n v="18.881914893617022"/>
    <n v="887.45"/>
    <n v="1.49"/>
    <n v="888.94"/>
    <n v="3.5455000000000001"/>
    <n v="31.464539750000004"/>
    <s v="Regular Air"/>
    <x v="1"/>
    <s v="Small Business"/>
    <x v="2"/>
    <x v="6"/>
    <s v="Small Box"/>
    <d v="2009-04-13T00:00:00"/>
  </r>
  <r>
    <n v="37447"/>
    <x v="1384"/>
    <x v="1"/>
    <s v="Low"/>
    <n v="23"/>
    <n v="6.0630434782608686"/>
    <n v="139.44999999999999"/>
    <n v="8.49"/>
    <n v="147.94"/>
    <n v="3.5455000000000001"/>
    <n v="4.9441997499999992"/>
    <s v="Regular Air"/>
    <x v="9"/>
    <s v="Home Office"/>
    <x v="2"/>
    <x v="6"/>
    <s v="Small Box"/>
    <d v="2009-07-12T00:00:00"/>
  </r>
  <r>
    <n v="29280"/>
    <x v="287"/>
    <x v="0"/>
    <s v="Medium"/>
    <n v="30"/>
    <n v="28.544666666666668"/>
    <n v="856.34"/>
    <n v="1.99"/>
    <n v="858.33"/>
    <n v="5.3265000000000002"/>
    <n v="45.612950100000006"/>
    <s v="Regular Air"/>
    <x v="9"/>
    <s v="Small Business"/>
    <x v="1"/>
    <x v="4"/>
    <s v="Small Pack"/>
    <d v="2012-03-29T00:00:00"/>
  </r>
  <r>
    <n v="26240"/>
    <x v="1008"/>
    <x v="2"/>
    <s v="Critical"/>
    <n v="39"/>
    <n v="3.7353846153846155"/>
    <n v="145.68"/>
    <n v="1.61"/>
    <n v="147.29000000000002"/>
    <n v="4.7610000000000001"/>
    <n v="6.9358248000000007"/>
    <s v="Regular Air"/>
    <x v="7"/>
    <s v="Consumer"/>
    <x v="0"/>
    <x v="0"/>
    <s v="Wrap Bag"/>
    <d v="2009-12-20T00:00:00"/>
  </r>
  <r>
    <n v="27776"/>
    <x v="1312"/>
    <x v="4"/>
    <s v="Low"/>
    <n v="41"/>
    <n v="5.5287804878048785"/>
    <n v="226.68"/>
    <n v="7.28"/>
    <n v="233.96"/>
    <n v="3.5455000000000001"/>
    <n v="8.0369393999999996"/>
    <s v="Express Air"/>
    <x v="6"/>
    <s v="Corporate"/>
    <x v="2"/>
    <x v="5"/>
    <s v="Small Box"/>
    <d v="2010-05-08T00:00:00"/>
  </r>
  <r>
    <n v="14976"/>
    <x v="602"/>
    <x v="1"/>
    <s v="High"/>
    <n v="46"/>
    <n v="5.0293478260869566"/>
    <n v="231.35"/>
    <n v="4.7"/>
    <n v="236.04999999999998"/>
    <n v="3.5455000000000001"/>
    <n v="8.2025142500000001"/>
    <s v="Regular Air"/>
    <x v="10"/>
    <s v="Corporate"/>
    <x v="2"/>
    <x v="5"/>
    <s v="Small Box"/>
    <d v="2011-07-24T00:00:00"/>
  </r>
  <r>
    <n v="45542"/>
    <x v="343"/>
    <x v="9"/>
    <s v="High"/>
    <n v="40"/>
    <n v="101.60679999999999"/>
    <n v="4064.2719999999999"/>
    <n v="51.94"/>
    <n v="4116.2119999999995"/>
    <n v="4.7610000000000001"/>
    <n v="193.49998992000002"/>
    <s v="Delivery Truck"/>
    <x v="1"/>
    <s v="Corporate"/>
    <x v="0"/>
    <x v="9"/>
    <s v="Jumbo Box"/>
    <d v="2010-02-08T00:00:00"/>
  </r>
  <r>
    <n v="50054"/>
    <x v="1141"/>
    <x v="10"/>
    <s v="Not Specified"/>
    <n v="41"/>
    <n v="35.120975609756101"/>
    <n v="1439.96"/>
    <n v="8.74"/>
    <n v="1448.7"/>
    <n v="3.5455000000000001"/>
    <n v="51.053781800000003"/>
    <s v="Regular Air"/>
    <x v="8"/>
    <s v="Corporate"/>
    <x v="2"/>
    <x v="10"/>
    <s v="Small Box"/>
    <d v="2010-09-08T00:00:00"/>
  </r>
  <r>
    <n v="36994"/>
    <x v="968"/>
    <x v="5"/>
    <s v="Critical"/>
    <n v="40"/>
    <n v="131.61199999999999"/>
    <n v="5264.48"/>
    <n v="30"/>
    <n v="5294.48"/>
    <n v="4.7610000000000001"/>
    <n v="250.64189279999999"/>
    <s v="Delivery Truck"/>
    <x v="5"/>
    <s v="Corporate"/>
    <x v="0"/>
    <x v="3"/>
    <s v="Jumbo Drum"/>
    <d v="2011-06-17T00:00:00"/>
  </r>
  <r>
    <n v="930"/>
    <x v="1058"/>
    <x v="2"/>
    <s v="Critical"/>
    <n v="22"/>
    <n v="41.926818181818184"/>
    <n v="922.39"/>
    <n v="58.66"/>
    <n v="981.05"/>
    <n v="4.7610000000000001"/>
    <n v="43.9149879"/>
    <s v="Express Air"/>
    <x v="10"/>
    <s v="Small Business"/>
    <x v="0"/>
    <x v="0"/>
    <s v="Medium Box"/>
    <d v="2009-12-17T00:00:00"/>
  </r>
  <r>
    <n v="47303"/>
    <x v="132"/>
    <x v="2"/>
    <s v="Medium"/>
    <n v="45"/>
    <n v="6.8648888888888893"/>
    <n v="308.92"/>
    <n v="7.37"/>
    <n v="316.29000000000002"/>
    <n v="3.5455000000000001"/>
    <n v="10.952758600000003"/>
    <s v="Express Air"/>
    <x v="1"/>
    <s v="Corporate"/>
    <x v="2"/>
    <x v="5"/>
    <s v="Small Box"/>
    <d v="2011-12-07T00:00:00"/>
  </r>
  <r>
    <n v="20166"/>
    <x v="1385"/>
    <x v="0"/>
    <s v="Low"/>
    <n v="6"/>
    <n v="162.31033333333332"/>
    <n v="973.86199999999997"/>
    <n v="8.99"/>
    <n v="982.85199999999998"/>
    <n v="5.3265000000000002"/>
    <n v="51.872759429999995"/>
    <s v="Regular Air"/>
    <x v="8"/>
    <s v="Corporate"/>
    <x v="1"/>
    <x v="1"/>
    <s v="Small Box"/>
    <d v="2009-03-08T00:00:00"/>
  </r>
  <r>
    <n v="16802"/>
    <x v="88"/>
    <x v="11"/>
    <s v="Medium"/>
    <n v="26"/>
    <n v="103.97884615384615"/>
    <n v="2703.45"/>
    <n v="35"/>
    <n v="2738.45"/>
    <n v="3.5455000000000001"/>
    <n v="95.850819749999985"/>
    <s v="Regular Air"/>
    <x v="10"/>
    <s v="Home Office"/>
    <x v="2"/>
    <x v="10"/>
    <s v="Large Box"/>
    <d v="2011-04-22T00:00:00"/>
  </r>
  <r>
    <n v="52868"/>
    <x v="1341"/>
    <x v="9"/>
    <s v="Low"/>
    <n v="19"/>
    <n v="7.2657894736842108"/>
    <n v="138.05000000000001"/>
    <n v="5.53"/>
    <n v="143.58000000000001"/>
    <n v="5.3265000000000002"/>
    <n v="7.3532332500000006"/>
    <s v="Regular Air"/>
    <x v="8"/>
    <s v="Corporate"/>
    <x v="1"/>
    <x v="4"/>
    <s v="Small Pack"/>
    <d v="2011-02-18T00:00:00"/>
  </r>
  <r>
    <n v="24038"/>
    <x v="663"/>
    <x v="5"/>
    <s v="High"/>
    <n v="38"/>
    <n v="2.7123684210526315"/>
    <n v="103.07"/>
    <n v="1.34"/>
    <n v="104.41"/>
    <n v="3.5455000000000001"/>
    <n v="3.65434685"/>
    <s v="Regular Air"/>
    <x v="2"/>
    <s v="Corporate"/>
    <x v="2"/>
    <x v="2"/>
    <s v="Wrap Bag"/>
    <d v="2011-06-22T00:00:00"/>
  </r>
  <r>
    <n v="26726"/>
    <x v="220"/>
    <x v="2"/>
    <s v="High"/>
    <n v="41"/>
    <n v="20.32951219512195"/>
    <n v="833.51"/>
    <n v="1.49"/>
    <n v="835"/>
    <n v="3.5455000000000001"/>
    <n v="29.55209705"/>
    <s v="Regular Air"/>
    <x v="9"/>
    <s v="Small Business"/>
    <x v="2"/>
    <x v="6"/>
    <s v="Small Box"/>
    <d v="2012-12-28T00:00:00"/>
  </r>
  <r>
    <n v="54119"/>
    <x v="1377"/>
    <x v="4"/>
    <s v="Medium"/>
    <n v="45"/>
    <n v="5.8"/>
    <n v="261"/>
    <n v="3.37"/>
    <n v="264.37"/>
    <n v="3.5455000000000001"/>
    <n v="9.253755"/>
    <s v="Express Air"/>
    <x v="0"/>
    <s v="Corporate"/>
    <x v="2"/>
    <x v="14"/>
    <s v="Wrap Bag"/>
    <d v="2010-05-23T00:00:00"/>
  </r>
  <r>
    <n v="31718"/>
    <x v="568"/>
    <x v="6"/>
    <s v="Low"/>
    <n v="24"/>
    <n v="57.945562500000001"/>
    <n v="1390.6935000000001"/>
    <n v="7.69"/>
    <n v="1398.3835000000001"/>
    <n v="5.3265000000000002"/>
    <n v="74.075289277500005"/>
    <s v="Regular Air"/>
    <x v="10"/>
    <s v="Corporate"/>
    <x v="1"/>
    <x v="1"/>
    <s v="Small Box"/>
    <d v="2010-12-01T00:00:00"/>
  </r>
  <r>
    <n v="29383"/>
    <x v="1107"/>
    <x v="6"/>
    <s v="Medium"/>
    <n v="20"/>
    <n v="7.8564999999999996"/>
    <n v="157.13"/>
    <n v="2.38"/>
    <n v="159.51"/>
    <n v="5.3265000000000002"/>
    <n v="8.3695294499999999"/>
    <s v="Regular Air"/>
    <x v="1"/>
    <s v="Corporate"/>
    <x v="1"/>
    <x v="4"/>
    <s v="Small Pack"/>
    <d v="2011-11-20T00:00:00"/>
  </r>
  <r>
    <n v="9952"/>
    <x v="1386"/>
    <x v="4"/>
    <s v="High"/>
    <n v="47"/>
    <n v="167.8912765957447"/>
    <n v="7890.89"/>
    <n v="35"/>
    <n v="7925.89"/>
    <n v="3.5455000000000001"/>
    <n v="279.77150495000001"/>
    <s v="Express Air"/>
    <x v="10"/>
    <s v="Home Office"/>
    <x v="2"/>
    <x v="10"/>
    <s v="Large Box"/>
    <d v="2012-05-03T00:00:00"/>
  </r>
  <r>
    <n v="17826"/>
    <x v="1387"/>
    <x v="5"/>
    <s v="High"/>
    <n v="18"/>
    <n v="4.3850000000000007"/>
    <n v="78.930000000000007"/>
    <n v="7.01"/>
    <n v="85.940000000000012"/>
    <n v="3.5455000000000001"/>
    <n v="2.7984631499999999"/>
    <s v="Regular Air"/>
    <x v="0"/>
    <s v="Home Office"/>
    <x v="2"/>
    <x v="6"/>
    <s v="Small Box"/>
    <d v="2012-07-01T00:00:00"/>
  </r>
  <r>
    <n v="1985"/>
    <x v="924"/>
    <x v="10"/>
    <s v="Not Specified"/>
    <n v="33"/>
    <n v="468.60636363636365"/>
    <n v="15464.01"/>
    <n v="14.7"/>
    <n v="15478.710000000001"/>
    <n v="5.3265000000000002"/>
    <n v="823.69049265000012"/>
    <s v="Delivery Truck"/>
    <x v="1"/>
    <s v="Home Office"/>
    <x v="1"/>
    <x v="11"/>
    <s v="Jumbo Drum"/>
    <d v="2009-09-03T00:00:00"/>
  </r>
  <r>
    <n v="23911"/>
    <x v="115"/>
    <x v="5"/>
    <s v="Critical"/>
    <n v="3"/>
    <n v="40.42"/>
    <n v="121.26"/>
    <n v="7.5"/>
    <n v="128.76"/>
    <n v="3.5455000000000001"/>
    <n v="4.2992733000000003"/>
    <s v="Regular Air"/>
    <x v="5"/>
    <s v="Home Office"/>
    <x v="2"/>
    <x v="5"/>
    <s v="Small Box"/>
    <d v="2012-06-02T00:00:00"/>
  </r>
  <r>
    <n v="48161"/>
    <x v="832"/>
    <x v="4"/>
    <s v="Not Specified"/>
    <n v="39"/>
    <n v="154.63025641025641"/>
    <n v="6030.58"/>
    <n v="8.99"/>
    <n v="6039.57"/>
    <n v="5.3265000000000002"/>
    <n v="321.21884369999998"/>
    <s v="Regular Air"/>
    <x v="4"/>
    <s v="Home Office"/>
    <x v="1"/>
    <x v="1"/>
    <s v="Small Box"/>
    <d v="2011-05-24T00:00:00"/>
  </r>
  <r>
    <n v="55234"/>
    <x v="1255"/>
    <x v="1"/>
    <s v="Low"/>
    <n v="5"/>
    <n v="3.4119999999999999"/>
    <n v="17.059999999999999"/>
    <n v="2.0299999999999998"/>
    <n v="19.09"/>
    <n v="3.5455000000000001"/>
    <n v="0.60486229999999996"/>
    <s v="Regular Air"/>
    <x v="6"/>
    <s v="Corporate"/>
    <x v="2"/>
    <x v="2"/>
    <s v="Wrap Bag"/>
    <d v="2010-07-30T00:00:00"/>
  </r>
  <r>
    <n v="28228"/>
    <x v="825"/>
    <x v="1"/>
    <s v="Not Specified"/>
    <n v="5"/>
    <n v="69.246000000000009"/>
    <n v="346.23"/>
    <n v="19.989999999999998"/>
    <n v="366.22"/>
    <n v="3.5455000000000001"/>
    <n v="12.275584650000001"/>
    <s v="Regular Air"/>
    <x v="8"/>
    <s v="Small Business"/>
    <x v="2"/>
    <x v="12"/>
    <s v="Small Box"/>
    <d v="2012-07-12T00:00:00"/>
  </r>
  <r>
    <n v="4805"/>
    <x v="170"/>
    <x v="11"/>
    <s v="Not Specified"/>
    <n v="7"/>
    <n v="7.9114285714285719"/>
    <n v="55.38"/>
    <n v="7.37"/>
    <n v="62.75"/>
    <n v="3.5455000000000001"/>
    <n v="1.9634979000000001"/>
    <s v="Regular Air"/>
    <x v="5"/>
    <s v="Small Business"/>
    <x v="2"/>
    <x v="5"/>
    <s v="Small Box"/>
    <d v="2012-04-27T00:00:00"/>
  </r>
  <r>
    <n v="9792"/>
    <x v="128"/>
    <x v="1"/>
    <s v="Low"/>
    <n v="14"/>
    <n v="6.0064285714285717"/>
    <n v="84.09"/>
    <n v="7.78"/>
    <n v="91.87"/>
    <n v="3.5455000000000001"/>
    <n v="2.9814109499999999"/>
    <s v="Regular Air"/>
    <x v="0"/>
    <s v="Consumer"/>
    <x v="2"/>
    <x v="6"/>
    <s v="Small Box"/>
    <d v="2011-07-23T00:00:00"/>
  </r>
  <r>
    <n v="994"/>
    <x v="290"/>
    <x v="11"/>
    <s v="Low"/>
    <n v="38"/>
    <n v="3.4755263157894736"/>
    <n v="132.07"/>
    <n v="1.63"/>
    <n v="133.69999999999999"/>
    <n v="3.5455000000000001"/>
    <n v="4.6825418499999998"/>
    <s v="Regular Air"/>
    <x v="1"/>
    <s v="Corporate"/>
    <x v="2"/>
    <x v="14"/>
    <s v="Wrap Bag"/>
    <d v="2009-04-23T00:00:00"/>
  </r>
  <r>
    <n v="11044"/>
    <x v="1388"/>
    <x v="5"/>
    <s v="Medium"/>
    <n v="3"/>
    <n v="4.83"/>
    <n v="14.49"/>
    <n v="5"/>
    <n v="19.490000000000002"/>
    <n v="3.5455000000000001"/>
    <n v="0.51374295000000003"/>
    <s v="Regular Air"/>
    <x v="1"/>
    <s v="Home Office"/>
    <x v="2"/>
    <x v="2"/>
    <s v="Wrap Bag"/>
    <d v="2012-06-25T00:00:00"/>
  </r>
  <r>
    <n v="56960"/>
    <x v="684"/>
    <x v="8"/>
    <s v="High"/>
    <n v="48"/>
    <n v="58.017281249999996"/>
    <n v="2784.8294999999998"/>
    <n v="4.2"/>
    <n v="2789.0294999999996"/>
    <n v="5.3265000000000002"/>
    <n v="148.3339433175"/>
    <s v="Express Air"/>
    <x v="10"/>
    <s v="Small Business"/>
    <x v="1"/>
    <x v="1"/>
    <s v="Small Box"/>
    <d v="2009-08-08T00:00:00"/>
  </r>
  <r>
    <n v="3461"/>
    <x v="597"/>
    <x v="3"/>
    <s v="Critical"/>
    <n v="35"/>
    <n v="91.6113"/>
    <n v="3206.3955000000001"/>
    <n v="2.5"/>
    <n v="3208.8955000000001"/>
    <n v="5.3265000000000002"/>
    <n v="170.78865630750002"/>
    <s v="Regular Air"/>
    <x v="6"/>
    <s v="Home Office"/>
    <x v="1"/>
    <x v="1"/>
    <s v="Small Box"/>
    <d v="2010-02-01T00:00:00"/>
  </r>
  <r>
    <n v="54177"/>
    <x v="869"/>
    <x v="3"/>
    <s v="Critical"/>
    <n v="12"/>
    <n v="40.060833333333335"/>
    <n v="480.73"/>
    <n v="2.99"/>
    <n v="483.72"/>
    <n v="3.5455000000000001"/>
    <n v="17.044282150000001"/>
    <s v="Regular Air"/>
    <x v="1"/>
    <s v="Home Office"/>
    <x v="2"/>
    <x v="6"/>
    <s v="Small Box"/>
    <d v="2012-01-25T00:00:00"/>
  </r>
  <r>
    <n v="25669"/>
    <x v="1352"/>
    <x v="3"/>
    <s v="Critical"/>
    <n v="12"/>
    <n v="3.8025000000000002"/>
    <n v="45.63"/>
    <n v="0.5"/>
    <n v="46.13"/>
    <n v="3.5455000000000001"/>
    <n v="1.6178116500000002"/>
    <s v="Regular Air"/>
    <x v="9"/>
    <s v="Small Business"/>
    <x v="2"/>
    <x v="13"/>
    <s v="Small Box"/>
    <d v="2011-01-16T00:00:00"/>
  </r>
  <r>
    <n v="25191"/>
    <x v="1383"/>
    <x v="0"/>
    <s v="Medium"/>
    <n v="42"/>
    <n v="97.408380952380952"/>
    <n v="4091.152"/>
    <n v="2.5"/>
    <n v="4093.652"/>
    <n v="5.3265000000000002"/>
    <n v="217.91521127999999"/>
    <s v="Regular Air"/>
    <x v="5"/>
    <s v="Small Business"/>
    <x v="1"/>
    <x v="1"/>
    <s v="Small Box"/>
    <d v="2011-03-30T00:00:00"/>
  </r>
  <r>
    <n v="37669"/>
    <x v="1354"/>
    <x v="7"/>
    <s v="Not Specified"/>
    <n v="31"/>
    <n v="26.002580645161292"/>
    <n v="806.08"/>
    <n v="1.39"/>
    <n v="807.47"/>
    <n v="3.5455000000000001"/>
    <n v="28.579566400000004"/>
    <s v="Regular Air"/>
    <x v="1"/>
    <s v="Corporate"/>
    <x v="2"/>
    <x v="12"/>
    <s v="Small Box"/>
    <d v="2010-10-31T00:00:00"/>
  </r>
  <r>
    <n v="31777"/>
    <x v="293"/>
    <x v="7"/>
    <s v="Not Specified"/>
    <n v="10"/>
    <n v="13.777000000000001"/>
    <n v="137.77000000000001"/>
    <n v="6.47"/>
    <n v="144.24"/>
    <n v="3.5455000000000001"/>
    <n v="4.8846353499999999"/>
    <s v="Regular Air"/>
    <x v="8"/>
    <s v="Small Business"/>
    <x v="2"/>
    <x v="5"/>
    <s v="Small Box"/>
    <d v="2011-10-19T00:00:00"/>
  </r>
  <r>
    <n v="34275"/>
    <x v="625"/>
    <x v="1"/>
    <s v="Low"/>
    <n v="3"/>
    <n v="2013.67"/>
    <n v="6041.01"/>
    <n v="14.7"/>
    <n v="6055.71"/>
    <n v="5.3265000000000002"/>
    <n v="321.77439765000003"/>
    <s v="Delivery Truck"/>
    <x v="0"/>
    <s v="Small Business"/>
    <x v="1"/>
    <x v="11"/>
    <s v="Jumbo Drum"/>
    <d v="2009-07-06T00:00:00"/>
  </r>
  <r>
    <n v="4772"/>
    <x v="491"/>
    <x v="10"/>
    <s v="Critical"/>
    <n v="28"/>
    <n v="55.736321428571429"/>
    <n v="1560.617"/>
    <n v="8.99"/>
    <n v="1569.607"/>
    <n v="5.3265000000000002"/>
    <n v="83.126264504999995"/>
    <s v="Regular Air"/>
    <x v="6"/>
    <s v="Corporate"/>
    <x v="1"/>
    <x v="1"/>
    <s v="Small Box"/>
    <d v="2009-09-14T00:00:00"/>
  </r>
  <r>
    <n v="32070"/>
    <x v="490"/>
    <x v="1"/>
    <s v="Medium"/>
    <n v="50"/>
    <n v="1.734"/>
    <n v="86.7"/>
    <n v="4.8600000000000003"/>
    <n v="91.56"/>
    <n v="4.7610000000000001"/>
    <n v="4.1277870000000005"/>
    <s v="Regular Air"/>
    <x v="10"/>
    <s v="Home Office"/>
    <x v="0"/>
    <x v="0"/>
    <s v="Small Box"/>
    <d v="2009-07-17T00:00:00"/>
  </r>
  <r>
    <n v="48998"/>
    <x v="1040"/>
    <x v="9"/>
    <s v="Low"/>
    <n v="15"/>
    <n v="12.026"/>
    <n v="180.39"/>
    <n v="6.97"/>
    <n v="187.35999999999999"/>
    <n v="3.5455000000000001"/>
    <n v="6.395727449999999"/>
    <s v="Regular Air"/>
    <x v="5"/>
    <s v="Home Office"/>
    <x v="2"/>
    <x v="12"/>
    <s v="Small Box"/>
    <d v="2009-02-18T00:00:00"/>
  </r>
  <r>
    <n v="2240"/>
    <x v="357"/>
    <x v="0"/>
    <s v="Not Specified"/>
    <n v="5"/>
    <n v="28.488"/>
    <n v="142.44"/>
    <n v="6.17"/>
    <n v="148.60999999999999"/>
    <n v="3.5455000000000001"/>
    <n v="5.0502102000000004"/>
    <s v="Regular Air"/>
    <x v="6"/>
    <s v="Consumer"/>
    <x v="2"/>
    <x v="2"/>
    <s v="Small Pack"/>
    <d v="2012-03-06T00:00:00"/>
  </r>
  <r>
    <n v="11491"/>
    <x v="896"/>
    <x v="8"/>
    <s v="Low"/>
    <n v="38"/>
    <n v="46.993157894736839"/>
    <n v="1785.74"/>
    <n v="7.23"/>
    <n v="1792.97"/>
    <n v="4.7610000000000001"/>
    <n v="85.01908139999999"/>
    <s v="Express Air"/>
    <x v="1"/>
    <s v="Home Office"/>
    <x v="0"/>
    <x v="0"/>
    <s v="Small Box"/>
    <d v="2010-08-19T00:00:00"/>
  </r>
  <r>
    <n v="55906"/>
    <x v="1300"/>
    <x v="6"/>
    <s v="Critical"/>
    <n v="15"/>
    <n v="8.0346666666666664"/>
    <n v="120.52"/>
    <n v="1.25"/>
    <n v="121.77"/>
    <n v="3.5455000000000001"/>
    <n v="4.2730366000000002"/>
    <s v="Regular Air"/>
    <x v="6"/>
    <s v="Consumer"/>
    <x v="2"/>
    <x v="5"/>
    <s v="Wrap Bag"/>
    <d v="2009-11-27T00:00:00"/>
  </r>
  <r>
    <n v="1221"/>
    <x v="587"/>
    <x v="11"/>
    <s v="Not Specified"/>
    <n v="1"/>
    <n v="14.68"/>
    <n v="14.68"/>
    <n v="6.19"/>
    <n v="20.87"/>
    <n v="3.5455000000000001"/>
    <n v="0.52047939999999993"/>
    <s v="Regular Air"/>
    <x v="0"/>
    <s v="Corporate"/>
    <x v="2"/>
    <x v="6"/>
    <s v="Small Box"/>
    <d v="2012-04-18T00:00:00"/>
  </r>
  <r>
    <n v="38182"/>
    <x v="830"/>
    <x v="4"/>
    <s v="High"/>
    <n v="45"/>
    <n v="63.307333333333332"/>
    <n v="2848.83"/>
    <n v="35"/>
    <n v="2883.83"/>
    <n v="3.5455000000000001"/>
    <n v="101.00526765000001"/>
    <s v="Regular Air"/>
    <x v="6"/>
    <s v="Home Office"/>
    <x v="2"/>
    <x v="10"/>
    <s v="Large Box"/>
    <d v="2012-05-22T00:00:00"/>
  </r>
  <r>
    <n v="15009"/>
    <x v="1032"/>
    <x v="2"/>
    <s v="Not Specified"/>
    <n v="28"/>
    <n v="8.1939285714285717"/>
    <n v="229.43"/>
    <n v="2.5"/>
    <n v="231.93"/>
    <n v="3.5455000000000001"/>
    <n v="8.1344406500000002"/>
    <s v="Express Air"/>
    <x v="9"/>
    <s v="Small Business"/>
    <x v="2"/>
    <x v="12"/>
    <s v="Small Box"/>
    <d v="2011-12-22T00:00:00"/>
  </r>
  <r>
    <n v="32131"/>
    <x v="1320"/>
    <x v="2"/>
    <s v="Critical"/>
    <n v="34"/>
    <n v="3.7241176470588235"/>
    <n v="126.62"/>
    <n v="0.71"/>
    <n v="127.33"/>
    <n v="3.5455000000000001"/>
    <n v="4.4893121000000002"/>
    <s v="Regular Air"/>
    <x v="1"/>
    <s v="Small Business"/>
    <x v="2"/>
    <x v="14"/>
    <s v="Wrap Bag"/>
    <d v="2010-12-29T00:00:00"/>
  </r>
  <r>
    <n v="50756"/>
    <x v="932"/>
    <x v="10"/>
    <s v="Not Specified"/>
    <n v="2"/>
    <n v="7.52"/>
    <n v="15.04"/>
    <n v="0.49"/>
    <n v="15.53"/>
    <n v="3.5455000000000001"/>
    <n v="0.53324320000000003"/>
    <s v="Regular Air"/>
    <x v="6"/>
    <s v="Home Office"/>
    <x v="2"/>
    <x v="13"/>
    <s v="Small Box"/>
    <d v="2010-09-09T00:00:00"/>
  </r>
  <r>
    <n v="59329"/>
    <x v="1289"/>
    <x v="2"/>
    <s v="Critical"/>
    <n v="35"/>
    <n v="3.6605714285714286"/>
    <n v="128.12"/>
    <n v="5.44"/>
    <n v="133.56"/>
    <n v="3.5455000000000001"/>
    <n v="4.5424946000000004"/>
    <s v="Regular Air"/>
    <x v="5"/>
    <s v="Corporate"/>
    <x v="2"/>
    <x v="6"/>
    <s v="Small Box"/>
    <d v="2012-12-06T00:00:00"/>
  </r>
  <r>
    <n v="6529"/>
    <x v="391"/>
    <x v="6"/>
    <s v="Medium"/>
    <n v="35"/>
    <n v="2.5631428571428572"/>
    <n v="89.71"/>
    <n v="0.8"/>
    <n v="90.509999999999991"/>
    <n v="3.5455000000000001"/>
    <n v="3.18066805"/>
    <s v="Regular Air"/>
    <x v="6"/>
    <s v="Small Business"/>
    <x v="2"/>
    <x v="14"/>
    <s v="Wrap Bag"/>
    <d v="2012-11-28T00:00:00"/>
  </r>
  <r>
    <n v="13633"/>
    <x v="57"/>
    <x v="11"/>
    <s v="Not Specified"/>
    <n v="18"/>
    <n v="150.1872222222222"/>
    <n v="2703.37"/>
    <n v="57.2"/>
    <n v="2760.5699999999997"/>
    <n v="4.7610000000000001"/>
    <n v="128.70744569999999"/>
    <s v="Delivery Truck"/>
    <x v="1"/>
    <s v="Corporate"/>
    <x v="0"/>
    <x v="3"/>
    <s v="Jumbo Drum"/>
    <d v="2012-04-04T00:00:00"/>
  </r>
  <r>
    <n v="58308"/>
    <x v="429"/>
    <x v="4"/>
    <s v="Not Specified"/>
    <n v="2"/>
    <n v="20.170000000000002"/>
    <n v="40.340000000000003"/>
    <n v="7.74"/>
    <n v="48.080000000000005"/>
    <n v="4.7610000000000001"/>
    <n v="1.9205874000000003"/>
    <s v="Regular Air"/>
    <x v="6"/>
    <s v="Corporate"/>
    <x v="0"/>
    <x v="0"/>
    <s v="Small Box"/>
    <d v="2010-05-23T00:00:00"/>
  </r>
  <r>
    <n v="23271"/>
    <x v="709"/>
    <x v="6"/>
    <s v="High"/>
    <n v="1"/>
    <n v="794.58"/>
    <n v="794.58"/>
    <n v="55.3"/>
    <n v="849.88"/>
    <n v="5.3265000000000002"/>
    <n v="42.323303700000004"/>
    <s v="Delivery Truck"/>
    <x v="9"/>
    <s v="Small Business"/>
    <x v="1"/>
    <x v="11"/>
    <s v="Jumbo Drum"/>
    <d v="2010-11-04T00:00:00"/>
  </r>
  <r>
    <n v="32965"/>
    <x v="1115"/>
    <x v="9"/>
    <s v="High"/>
    <n v="2"/>
    <n v="5.5750000000000002"/>
    <n v="11.15"/>
    <n v="2.97"/>
    <n v="14.120000000000001"/>
    <n v="3.5455000000000001"/>
    <n v="0.39532325000000001"/>
    <s v="Regular Air"/>
    <x v="9"/>
    <s v="Small Business"/>
    <x v="2"/>
    <x v="5"/>
    <s v="Wrap Bag"/>
    <d v="2011-02-25T00:00:00"/>
  </r>
  <r>
    <n v="40005"/>
    <x v="219"/>
    <x v="1"/>
    <s v="High"/>
    <n v="20"/>
    <n v="43.691000000000003"/>
    <n v="873.82"/>
    <n v="4.8"/>
    <n v="878.62"/>
    <n v="4.7610000000000001"/>
    <n v="41.602570200000002"/>
    <s v="Regular Air"/>
    <x v="9"/>
    <s v="Small Business"/>
    <x v="0"/>
    <x v="0"/>
    <s v="Wrap Bag"/>
    <d v="2010-07-28T00:00:00"/>
  </r>
  <r>
    <n v="41632"/>
    <x v="80"/>
    <x v="2"/>
    <s v="Low"/>
    <n v="34"/>
    <n v="45.337000000000003"/>
    <n v="1541.4580000000001"/>
    <n v="5"/>
    <n v="1546.4580000000001"/>
    <n v="5.3265000000000002"/>
    <n v="82.105760370000013"/>
    <s v="Regular Air"/>
    <x v="10"/>
    <s v="Home Office"/>
    <x v="1"/>
    <x v="1"/>
    <s v="Small Pack"/>
    <d v="2010-12-08T00:00:00"/>
  </r>
  <r>
    <n v="18530"/>
    <x v="839"/>
    <x v="2"/>
    <s v="Not Specified"/>
    <n v="2"/>
    <n v="28.065000000000001"/>
    <n v="56.13"/>
    <n v="14.39"/>
    <n v="70.52000000000001"/>
    <n v="4.7610000000000001"/>
    <n v="2.6723493"/>
    <s v="Regular Air"/>
    <x v="3"/>
    <s v="Corporate"/>
    <x v="0"/>
    <x v="0"/>
    <s v="Small Box"/>
    <d v="2010-12-31T00:00:00"/>
  </r>
  <r>
    <n v="29539"/>
    <x v="1372"/>
    <x v="11"/>
    <s v="High"/>
    <n v="24"/>
    <n v="9.2999999999999989"/>
    <n v="223.2"/>
    <n v="1.39"/>
    <n v="224.58999999999997"/>
    <n v="3.5455000000000001"/>
    <n v="7.9135559999999998"/>
    <s v="Regular Air"/>
    <x v="6"/>
    <s v="Corporate"/>
    <x v="2"/>
    <x v="12"/>
    <s v="Small Box"/>
    <d v="2011-04-24T00:00:00"/>
  </r>
  <r>
    <n v="51424"/>
    <x v="704"/>
    <x v="3"/>
    <s v="Not Specified"/>
    <n v="48"/>
    <n v="2.3745833333333333"/>
    <n v="113.98"/>
    <n v="0.8"/>
    <n v="114.78"/>
    <n v="3.5455000000000001"/>
    <n v="4.0411609000000004"/>
    <s v="Regular Air"/>
    <x v="5"/>
    <s v="Home Office"/>
    <x v="2"/>
    <x v="14"/>
    <s v="Wrap Bag"/>
    <d v="2012-01-10T00:00:00"/>
  </r>
  <r>
    <n v="11202"/>
    <x v="1091"/>
    <x v="0"/>
    <s v="Medium"/>
    <n v="8"/>
    <n v="42.47625"/>
    <n v="339.81"/>
    <n v="2.99"/>
    <n v="342.8"/>
    <n v="3.5455000000000001"/>
    <n v="12.047963549999999"/>
    <s v="Regular Air"/>
    <x v="2"/>
    <s v="Corporate"/>
    <x v="2"/>
    <x v="6"/>
    <s v="Small Box"/>
    <d v="2012-03-18T00:00:00"/>
  </r>
  <r>
    <n v="12803"/>
    <x v="579"/>
    <x v="9"/>
    <s v="Not Specified"/>
    <n v="32"/>
    <n v="11.9940625"/>
    <n v="383.81"/>
    <n v="4.8099999999999996"/>
    <n v="388.62"/>
    <n v="3.5455000000000001"/>
    <n v="13.607983550000002"/>
    <s v="Regular Air"/>
    <x v="10"/>
    <s v="Home Office"/>
    <x v="2"/>
    <x v="10"/>
    <s v="Small Box"/>
    <d v="2010-02-27T00:00:00"/>
  </r>
  <r>
    <n v="8295"/>
    <x v="294"/>
    <x v="11"/>
    <s v="High"/>
    <n v="7"/>
    <n v="110.26199999999999"/>
    <n v="771.83399999999995"/>
    <n v="2.5"/>
    <n v="774.33399999999995"/>
    <n v="5.3265000000000002"/>
    <n v="41.111738009999996"/>
    <s v="Regular Air"/>
    <x v="10"/>
    <s v="Consumer"/>
    <x v="1"/>
    <x v="1"/>
    <s v="Small Box"/>
    <d v="2009-04-02T00:00:00"/>
  </r>
  <r>
    <n v="9095"/>
    <x v="726"/>
    <x v="5"/>
    <s v="High"/>
    <n v="23"/>
    <n v="12.82217391304348"/>
    <n v="294.91000000000003"/>
    <n v="6.27"/>
    <n v="301.18"/>
    <n v="3.5455000000000001"/>
    <n v="10.456034050000001"/>
    <s v="Regular Air"/>
    <x v="6"/>
    <s v="Small Business"/>
    <x v="2"/>
    <x v="10"/>
    <s v="Medium Box"/>
    <d v="2011-06-12T00:00:00"/>
  </r>
  <r>
    <n v="55847"/>
    <x v="872"/>
    <x v="1"/>
    <s v="Not Specified"/>
    <n v="21"/>
    <n v="6.340476190476191"/>
    <n v="133.15"/>
    <n v="5.36"/>
    <n v="138.51000000000002"/>
    <n v="3.5455000000000001"/>
    <n v="4.720833250000001"/>
    <s v="Regular Air"/>
    <x v="6"/>
    <s v="Consumer"/>
    <x v="2"/>
    <x v="6"/>
    <s v="Small Box"/>
    <d v="2009-07-23T00:00:00"/>
  </r>
  <r>
    <n v="16545"/>
    <x v="567"/>
    <x v="4"/>
    <s v="Not Specified"/>
    <n v="10"/>
    <n v="5.0969999999999995"/>
    <n v="50.97"/>
    <n v="0.73"/>
    <n v="51.699999999999996"/>
    <n v="3.5455000000000001"/>
    <n v="1.80714135"/>
    <s v="Regular Air"/>
    <x v="2"/>
    <s v="Small Business"/>
    <x v="2"/>
    <x v="2"/>
    <s v="Wrap Bag"/>
    <d v="2010-05-11T00:00:00"/>
  </r>
  <r>
    <n v="44737"/>
    <x v="1197"/>
    <x v="6"/>
    <s v="Medium"/>
    <n v="16"/>
    <n v="18.88328125"/>
    <n v="302.13249999999999"/>
    <n v="0.99"/>
    <n v="303.1225"/>
    <n v="5.3265000000000002"/>
    <n v="16.0930876125"/>
    <s v="Regular Air"/>
    <x v="1"/>
    <s v="Home Office"/>
    <x v="1"/>
    <x v="1"/>
    <s v="Wrap Bag"/>
    <d v="2012-11-21T00:00:00"/>
  </r>
  <r>
    <n v="34723"/>
    <x v="416"/>
    <x v="2"/>
    <s v="Medium"/>
    <n v="29"/>
    <n v="51.306879310344826"/>
    <n v="1487.8995"/>
    <n v="8.99"/>
    <n v="1496.8895"/>
    <n v="5.3265000000000002"/>
    <n v="79.252966867499993"/>
    <s v="Regular Air"/>
    <x v="6"/>
    <s v="Small Business"/>
    <x v="1"/>
    <x v="1"/>
    <s v="Small Box"/>
    <d v="2012-12-11T00:00:00"/>
  </r>
  <r>
    <n v="33764"/>
    <x v="1211"/>
    <x v="9"/>
    <s v="Critical"/>
    <n v="4"/>
    <n v="134.95500000000001"/>
    <n v="539.82000000000005"/>
    <n v="19.989999999999998"/>
    <n v="559.81000000000006"/>
    <n v="3.5455000000000001"/>
    <n v="19.139318100000004"/>
    <s v="Regular Air"/>
    <x v="5"/>
    <s v="Small Business"/>
    <x v="2"/>
    <x v="10"/>
    <s v="Small Box"/>
    <d v="2011-02-12T00:00:00"/>
  </r>
  <r>
    <n v="46497"/>
    <x v="727"/>
    <x v="5"/>
    <s v="High"/>
    <n v="30"/>
    <n v="21.017999999999997"/>
    <n v="630.54"/>
    <n v="8.99"/>
    <n v="639.53"/>
    <n v="3.5455000000000001"/>
    <n v="22.355795699999998"/>
    <s v="Regular Air"/>
    <x v="1"/>
    <s v="Corporate"/>
    <x v="2"/>
    <x v="2"/>
    <s v="Small Pack"/>
    <d v="2012-06-20T00:00:00"/>
  </r>
  <r>
    <n v="5441"/>
    <x v="872"/>
    <x v="1"/>
    <s v="Not Specified"/>
    <n v="34"/>
    <n v="6.6714705882352945"/>
    <n v="226.83"/>
    <n v="6.6"/>
    <n v="233.43"/>
    <n v="3.5455000000000001"/>
    <n v="8.0422576499999998"/>
    <s v="Regular Air"/>
    <x v="5"/>
    <s v="Consumer"/>
    <x v="2"/>
    <x v="5"/>
    <s v="Small Box"/>
    <d v="2009-07-22T00:00:00"/>
  </r>
  <r>
    <n v="54214"/>
    <x v="1261"/>
    <x v="3"/>
    <s v="Medium"/>
    <n v="38"/>
    <n v="192.77973684210528"/>
    <n v="7325.63"/>
    <n v="24.49"/>
    <n v="7350.12"/>
    <n v="5.3265000000000002"/>
    <n v="390.19968195000001"/>
    <s v="Express Air"/>
    <x v="5"/>
    <s v="Small Business"/>
    <x v="1"/>
    <x v="8"/>
    <s v="Large Box"/>
    <d v="2012-01-05T00:00:00"/>
  </r>
  <r>
    <n v="26439"/>
    <x v="464"/>
    <x v="10"/>
    <s v="Medium"/>
    <n v="23"/>
    <n v="51.171478260869563"/>
    <n v="1176.944"/>
    <n v="4.99"/>
    <n v="1181.934"/>
    <n v="5.3265000000000002"/>
    <n v="62.689922159999995"/>
    <s v="Regular Air"/>
    <x v="6"/>
    <s v="Corporate"/>
    <x v="1"/>
    <x v="1"/>
    <s v="Small Box"/>
    <d v="2011-09-17T00:00:00"/>
  </r>
  <r>
    <n v="47171"/>
    <x v="106"/>
    <x v="3"/>
    <s v="Medium"/>
    <n v="32"/>
    <n v="218.2146875"/>
    <n v="6982.87"/>
    <n v="29.1"/>
    <n v="7011.97"/>
    <n v="4.7610000000000001"/>
    <n v="332.45444069999996"/>
    <s v="Delivery Truck"/>
    <x v="1"/>
    <s v="Home Office"/>
    <x v="0"/>
    <x v="9"/>
    <s v="Jumbo Box"/>
    <d v="2010-01-07T00:00:00"/>
  </r>
  <r>
    <n v="28389"/>
    <x v="941"/>
    <x v="6"/>
    <s v="High"/>
    <n v="16"/>
    <n v="291.08437500000002"/>
    <n v="4657.3500000000004"/>
    <n v="18.059999999999999"/>
    <n v="4675.4100000000008"/>
    <n v="5.3265000000000002"/>
    <n v="248.07374775000005"/>
    <s v="Delivery Truck"/>
    <x v="0"/>
    <s v="Home Office"/>
    <x v="1"/>
    <x v="11"/>
    <s v="Jumbo Drum"/>
    <d v="2009-11-04T00:00:00"/>
  </r>
  <r>
    <n v="50054"/>
    <x v="1141"/>
    <x v="10"/>
    <s v="Not Specified"/>
    <n v="50"/>
    <n v="107.3892"/>
    <n v="5369.46"/>
    <n v="19.989999999999998"/>
    <n v="5389.45"/>
    <n v="5.3265000000000002"/>
    <n v="286.00428690000001"/>
    <s v="Regular Air"/>
    <x v="8"/>
    <s v="Corporate"/>
    <x v="1"/>
    <x v="11"/>
    <s v="Small Box"/>
    <d v="2010-09-08T00:00:00"/>
  </r>
  <r>
    <n v="24672"/>
    <x v="1091"/>
    <x v="0"/>
    <s v="Medium"/>
    <n v="37"/>
    <n v="284.67405405405407"/>
    <n v="10532.94"/>
    <n v="35"/>
    <n v="10567.94"/>
    <n v="3.5455000000000001"/>
    <n v="373.44538769999997"/>
    <s v="Regular Air"/>
    <x v="4"/>
    <s v="Consumer"/>
    <x v="2"/>
    <x v="10"/>
    <s v="Large Box"/>
    <d v="2012-03-19T00:00:00"/>
  </r>
  <r>
    <n v="17634"/>
    <x v="150"/>
    <x v="1"/>
    <s v="High"/>
    <n v="5"/>
    <n v="97.813999999999993"/>
    <n v="489.07"/>
    <n v="42"/>
    <n v="531.06999999999994"/>
    <n v="4.7610000000000001"/>
    <n v="23.2846227"/>
    <s v="Delivery Truck"/>
    <x v="1"/>
    <s v="Corporate"/>
    <x v="0"/>
    <x v="3"/>
    <s v="Jumbo Drum"/>
    <d v="2012-07-21T00:00:00"/>
  </r>
  <r>
    <n v="14755"/>
    <x v="817"/>
    <x v="3"/>
    <s v="High"/>
    <n v="31"/>
    <n v="3.5961290322580646"/>
    <n v="111.48"/>
    <n v="0.7"/>
    <n v="112.18"/>
    <n v="3.5455000000000001"/>
    <n v="3.9525234"/>
    <s v="Regular Air"/>
    <x v="1"/>
    <s v="Consumer"/>
    <x v="2"/>
    <x v="2"/>
    <s v="Wrap Bag"/>
    <d v="2010-01-05T00:00:00"/>
  </r>
  <r>
    <n v="24390"/>
    <x v="1070"/>
    <x v="5"/>
    <s v="Low"/>
    <n v="2"/>
    <n v="53.835000000000001"/>
    <n v="107.67"/>
    <n v="6.5"/>
    <n v="114.17"/>
    <n v="5.3265000000000002"/>
    <n v="5.7350425500000002"/>
    <s v="Express Air"/>
    <x v="1"/>
    <s v="Home Office"/>
    <x v="1"/>
    <x v="4"/>
    <s v="Small Box"/>
    <d v="2012-06-08T00:00:00"/>
  </r>
  <r>
    <n v="58914"/>
    <x v="877"/>
    <x v="11"/>
    <s v="Low"/>
    <n v="11"/>
    <n v="1.7"/>
    <n v="18.7"/>
    <n v="0.7"/>
    <n v="19.399999999999999"/>
    <n v="3.5455000000000001"/>
    <n v="0.6630085"/>
    <s v="Regular Air"/>
    <x v="5"/>
    <s v="Home Office"/>
    <x v="2"/>
    <x v="2"/>
    <s v="Wrap Bag"/>
    <d v="2009-04-16T00:00:00"/>
  </r>
  <r>
    <n v="24386"/>
    <x v="1265"/>
    <x v="5"/>
    <s v="High"/>
    <n v="41"/>
    <n v="103.81731707317074"/>
    <n v="4256.51"/>
    <n v="7.18"/>
    <n v="4263.6900000000005"/>
    <n v="5.3265000000000002"/>
    <n v="226.72300515000003"/>
    <s v="Regular Air"/>
    <x v="8"/>
    <s v="Corporate"/>
    <x v="1"/>
    <x v="4"/>
    <s v="Small Box"/>
    <d v="2012-06-28T00:00:00"/>
  </r>
  <r>
    <n v="17317"/>
    <x v="1389"/>
    <x v="2"/>
    <s v="Not Specified"/>
    <n v="7"/>
    <n v="4.9514285714285711"/>
    <n v="34.659999999999997"/>
    <n v="4.99"/>
    <n v="39.65"/>
    <n v="3.5455000000000001"/>
    <n v="1.2288702999999999"/>
    <s v="Regular Air"/>
    <x v="4"/>
    <s v="Corporate"/>
    <x v="2"/>
    <x v="12"/>
    <s v="Small Box"/>
    <d v="2009-12-05T00:00:00"/>
  </r>
  <r>
    <n v="3556"/>
    <x v="223"/>
    <x v="10"/>
    <s v="Not Specified"/>
    <n v="41"/>
    <n v="120.34121951219511"/>
    <n v="4933.99"/>
    <n v="12.65"/>
    <n v="4946.6399999999994"/>
    <n v="4.7610000000000001"/>
    <n v="234.9072639"/>
    <s v="Regular Air"/>
    <x v="9"/>
    <s v="Home Office"/>
    <x v="0"/>
    <x v="3"/>
    <s v="Medium Box"/>
    <d v="2012-09-22T00:00:00"/>
  </r>
  <r>
    <n v="47461"/>
    <x v="1193"/>
    <x v="11"/>
    <s v="High"/>
    <n v="45"/>
    <n v="7.1733333333333338"/>
    <n v="322.8"/>
    <n v="2.35"/>
    <n v="325.15000000000003"/>
    <n v="3.5455000000000001"/>
    <n v="11.444874"/>
    <s v="Regular Air"/>
    <x v="0"/>
    <s v="Small Business"/>
    <x v="2"/>
    <x v="2"/>
    <s v="Wrap Bag"/>
    <d v="2010-04-27T00:00:00"/>
  </r>
  <r>
    <n v="57699"/>
    <x v="36"/>
    <x v="6"/>
    <s v="Low"/>
    <n v="36"/>
    <n v="60.023055555555551"/>
    <n v="2160.83"/>
    <n v="19.989999999999998"/>
    <n v="2180.8199999999997"/>
    <n v="3.5455000000000001"/>
    <n v="76.612227649999994"/>
    <s v="Regular Air"/>
    <x v="1"/>
    <s v="Corporate"/>
    <x v="2"/>
    <x v="12"/>
    <s v="Small Box"/>
    <d v="2012-11-14T00:00:00"/>
  </r>
  <r>
    <n v="2791"/>
    <x v="999"/>
    <x v="7"/>
    <s v="High"/>
    <n v="49"/>
    <n v="114.00673469387755"/>
    <n v="5586.33"/>
    <n v="30"/>
    <n v="5616.33"/>
    <n v="4.7610000000000001"/>
    <n v="265.96517130000001"/>
    <s v="Delivery Truck"/>
    <x v="11"/>
    <s v="Corporate"/>
    <x v="0"/>
    <x v="3"/>
    <s v="Jumbo Drum"/>
    <d v="2009-10-11T00:00:00"/>
  </r>
  <r>
    <n v="24097"/>
    <x v="198"/>
    <x v="8"/>
    <s v="High"/>
    <n v="1"/>
    <n v="17.190000000000001"/>
    <n v="17.190000000000001"/>
    <n v="1.99"/>
    <n v="19.18"/>
    <n v="5.3265000000000002"/>
    <n v="0.91562535000000012"/>
    <s v="Regular Air"/>
    <x v="2"/>
    <s v="Small Business"/>
    <x v="1"/>
    <x v="4"/>
    <s v="Small Pack"/>
    <d v="2010-08-04T00:00:00"/>
  </r>
  <r>
    <n v="45893"/>
    <x v="562"/>
    <x v="4"/>
    <s v="High"/>
    <n v="15"/>
    <n v="4.535333333333333"/>
    <n v="68.03"/>
    <n v="1.49"/>
    <n v="69.52"/>
    <n v="3.5455000000000001"/>
    <n v="2.4120036499999999"/>
    <s v="Regular Air"/>
    <x v="6"/>
    <s v="Corporate"/>
    <x v="2"/>
    <x v="6"/>
    <s v="Small Box"/>
    <d v="2011-05-27T00:00:00"/>
  </r>
  <r>
    <n v="9509"/>
    <x v="341"/>
    <x v="7"/>
    <s v="Not Specified"/>
    <n v="36"/>
    <n v="338.21722222222223"/>
    <n v="12175.82"/>
    <n v="58.95"/>
    <n v="12234.77"/>
    <n v="4.7610000000000001"/>
    <n v="579.69079019999992"/>
    <s v="Delivery Truck"/>
    <x v="2"/>
    <s v="Home Office"/>
    <x v="0"/>
    <x v="3"/>
    <s v="Jumbo Drum"/>
    <d v="2012-10-08T00:00:00"/>
  </r>
  <r>
    <n v="36805"/>
    <x v="520"/>
    <x v="2"/>
    <s v="Medium"/>
    <n v="28"/>
    <n v="55.228446428571431"/>
    <n v="1546.3965000000001"/>
    <n v="5.26"/>
    <n v="1551.6565000000001"/>
    <n v="5.3265000000000002"/>
    <n v="82.368809572500012"/>
    <s v="Express Air"/>
    <x v="0"/>
    <s v="Corporate"/>
    <x v="1"/>
    <x v="1"/>
    <s v="Small Box"/>
    <d v="2010-12-16T00:00:00"/>
  </r>
  <r>
    <n v="34182"/>
    <x v="657"/>
    <x v="7"/>
    <s v="Critical"/>
    <n v="31"/>
    <n v="10.849677419354839"/>
    <n v="336.34"/>
    <n v="7.94"/>
    <n v="344.28"/>
    <n v="4.7610000000000001"/>
    <n v="16.013147400000001"/>
    <s v="Regular Air"/>
    <x v="4"/>
    <s v="Home Office"/>
    <x v="0"/>
    <x v="0"/>
    <s v="Small Pack"/>
    <d v="2012-10-19T00:00:00"/>
  </r>
  <r>
    <n v="21089"/>
    <x v="301"/>
    <x v="1"/>
    <s v="Medium"/>
    <n v="4"/>
    <n v="139.9375"/>
    <n v="559.75"/>
    <n v="70.2"/>
    <n v="629.95000000000005"/>
    <n v="4.7610000000000001"/>
    <n v="26.649697500000002"/>
    <s v="Delivery Truck"/>
    <x v="1"/>
    <s v="Corporate"/>
    <x v="0"/>
    <x v="3"/>
    <s v="Jumbo Drum"/>
    <d v="2011-07-30T00:00:00"/>
  </r>
  <r>
    <n v="21121"/>
    <x v="109"/>
    <x v="10"/>
    <s v="Not Specified"/>
    <n v="50"/>
    <n v="403.50959999999998"/>
    <n v="20175.48"/>
    <n v="19.989999999999998"/>
    <n v="20195.47"/>
    <n v="3.5455000000000001"/>
    <n v="715.32164340000008"/>
    <s v="Regular Air"/>
    <x v="10"/>
    <s v="Corporate"/>
    <x v="2"/>
    <x v="6"/>
    <s v="Small Box"/>
    <d v="2009-09-17T00:00:00"/>
  </r>
  <r>
    <n v="38784"/>
    <x v="1015"/>
    <x v="9"/>
    <s v="Medium"/>
    <n v="50"/>
    <n v="5.9623999999999997"/>
    <n v="298.12"/>
    <n v="0.5"/>
    <n v="298.62"/>
    <n v="3.5455000000000001"/>
    <n v="10.569844600000001"/>
    <s v="Regular Air"/>
    <x v="0"/>
    <s v="Home Office"/>
    <x v="2"/>
    <x v="13"/>
    <s v="Small Box"/>
    <d v="2011-02-05T00:00:00"/>
  </r>
  <r>
    <n v="40547"/>
    <x v="758"/>
    <x v="1"/>
    <s v="Critical"/>
    <n v="45"/>
    <n v="154.31315555555554"/>
    <n v="6944.0919999999996"/>
    <n v="13.99"/>
    <n v="6958.0819999999994"/>
    <n v="5.3265000000000002"/>
    <n v="369.87706037999999"/>
    <s v="Express Air"/>
    <x v="6"/>
    <s v="Small Business"/>
    <x v="1"/>
    <x v="1"/>
    <s v="Medium Box"/>
    <d v="2009-07-11T00:00:00"/>
  </r>
  <r>
    <n v="46374"/>
    <x v="369"/>
    <x v="1"/>
    <s v="High"/>
    <n v="7"/>
    <n v="260.40428571428572"/>
    <n v="1822.83"/>
    <n v="66.67"/>
    <n v="1889.5"/>
    <n v="4.7610000000000001"/>
    <n v="86.784936299999984"/>
    <s v="Delivery Truck"/>
    <x v="1"/>
    <s v="Small Business"/>
    <x v="0"/>
    <x v="9"/>
    <s v="Jumbo Box"/>
    <d v="2010-07-09T00:00:00"/>
  </r>
  <r>
    <n v="32869"/>
    <x v="453"/>
    <x v="0"/>
    <s v="Medium"/>
    <n v="2"/>
    <n v="7.63"/>
    <n v="15.26"/>
    <n v="1.5"/>
    <n v="16.759999999999998"/>
    <n v="3.5455000000000001"/>
    <n v="0.5410433"/>
    <s v="Regular Air"/>
    <x v="7"/>
    <s v="Corporate"/>
    <x v="2"/>
    <x v="2"/>
    <s v="Wrap Bag"/>
    <d v="2009-03-28T00:00:00"/>
  </r>
  <r>
    <n v="28899"/>
    <x v="983"/>
    <x v="5"/>
    <s v="Low"/>
    <n v="27"/>
    <n v="166.23198148148148"/>
    <n v="4488.2635"/>
    <n v="5"/>
    <n v="4493.2635"/>
    <n v="5.3265000000000002"/>
    <n v="239.0673553275"/>
    <s v="Regular Air"/>
    <x v="6"/>
    <s v="Consumer"/>
    <x v="1"/>
    <x v="1"/>
    <s v="Small Box"/>
    <d v="2012-06-16T00:00:00"/>
  </r>
  <r>
    <n v="20261"/>
    <x v="530"/>
    <x v="4"/>
    <s v="Medium"/>
    <n v="36"/>
    <n v="6.1244444444444444"/>
    <n v="220.48"/>
    <n v="1.02"/>
    <n v="221.5"/>
    <n v="3.5455000000000001"/>
    <n v="7.8171183999999991"/>
    <s v="Regular Air"/>
    <x v="1"/>
    <s v="Small Business"/>
    <x v="2"/>
    <x v="5"/>
    <s v="Wrap Bag"/>
    <d v="2009-05-23T00:00:00"/>
  </r>
  <r>
    <n v="23940"/>
    <x v="1184"/>
    <x v="11"/>
    <s v="Medium"/>
    <n v="11"/>
    <n v="157.78090909090909"/>
    <n v="1735.59"/>
    <n v="60.2"/>
    <n v="1795.79"/>
    <n v="4.7610000000000001"/>
    <n v="82.631439900000004"/>
    <s v="Delivery Truck"/>
    <x v="0"/>
    <s v="Home Office"/>
    <x v="0"/>
    <x v="3"/>
    <s v="Jumbo Drum"/>
    <d v="2011-04-11T00:00:00"/>
  </r>
  <r>
    <n v="37223"/>
    <x v="258"/>
    <x v="6"/>
    <s v="Low"/>
    <n v="21"/>
    <n v="130.08238095238096"/>
    <n v="2731.73"/>
    <n v="8.99"/>
    <n v="2740.72"/>
    <n v="5.3265000000000002"/>
    <n v="145.50559845000001"/>
    <s v="Express Air"/>
    <x v="1"/>
    <s v="Home Office"/>
    <x v="1"/>
    <x v="1"/>
    <s v="Small Box"/>
    <d v="2011-11-14T00:00:00"/>
  </r>
  <r>
    <n v="48902"/>
    <x v="947"/>
    <x v="7"/>
    <s v="Medium"/>
    <n v="7"/>
    <n v="7.612857142857143"/>
    <n v="53.29"/>
    <n v="7.49"/>
    <n v="60.78"/>
    <n v="3.5455000000000001"/>
    <n v="1.8893969500000001"/>
    <s v="Regular Air"/>
    <x v="1"/>
    <s v="Corporate"/>
    <x v="2"/>
    <x v="5"/>
    <s v="Small Box"/>
    <d v="2012-10-25T00:00:00"/>
  </r>
  <r>
    <n v="42882"/>
    <x v="1268"/>
    <x v="7"/>
    <s v="Low"/>
    <n v="17"/>
    <n v="12.004117647058823"/>
    <n v="204.07"/>
    <n v="4.9800000000000004"/>
    <n v="209.04999999999998"/>
    <n v="3.5455000000000001"/>
    <n v="7.2353018499999999"/>
    <s v="Express Air"/>
    <x v="1"/>
    <s v="Home Office"/>
    <x v="2"/>
    <x v="16"/>
    <s v="Small Box"/>
    <d v="2010-10-29T00:00:00"/>
  </r>
  <r>
    <n v="43745"/>
    <x v="1131"/>
    <x v="6"/>
    <s v="Low"/>
    <n v="5"/>
    <n v="25.718"/>
    <n v="128.59"/>
    <n v="5.37"/>
    <n v="133.96"/>
    <n v="3.5455000000000001"/>
    <n v="4.5591584500000009"/>
    <s v="Regular Air"/>
    <x v="10"/>
    <s v="Corporate"/>
    <x v="2"/>
    <x v="16"/>
    <s v="Medium Box"/>
    <d v="2010-11-08T00:00:00"/>
  </r>
  <r>
    <n v="37606"/>
    <x v="205"/>
    <x v="9"/>
    <s v="Critical"/>
    <n v="1"/>
    <n v="19.96"/>
    <n v="19.96"/>
    <n v="4.8600000000000003"/>
    <n v="24.82"/>
    <n v="3.5455000000000001"/>
    <n v="0.70768180000000003"/>
    <s v="Express Air"/>
    <x v="0"/>
    <s v="Consumer"/>
    <x v="2"/>
    <x v="5"/>
    <s v="Small Box"/>
    <d v="2010-02-23T00:00:00"/>
  </r>
  <r>
    <n v="12613"/>
    <x v="1227"/>
    <x v="11"/>
    <s v="Medium"/>
    <n v="18"/>
    <n v="12.520555555555555"/>
    <n v="225.37"/>
    <n v="2.85"/>
    <n v="228.22"/>
    <n v="4.7610000000000001"/>
    <n v="10.7298657"/>
    <s v="Express Air"/>
    <x v="6"/>
    <s v="Consumer"/>
    <x v="0"/>
    <x v="0"/>
    <s v="Small Pack"/>
    <d v="2010-04-11T00:00:00"/>
  </r>
  <r>
    <n v="5569"/>
    <x v="172"/>
    <x v="11"/>
    <s v="Not Specified"/>
    <n v="12"/>
    <n v="9.9141666666666666"/>
    <n v="118.97"/>
    <n v="6.22"/>
    <n v="125.19"/>
    <n v="4.7610000000000001"/>
    <n v="5.6641616999999993"/>
    <s v="Regular Air"/>
    <x v="11"/>
    <s v="Corporate"/>
    <x v="0"/>
    <x v="0"/>
    <s v="Small Box"/>
    <d v="2010-05-01T00:00:00"/>
  </r>
  <r>
    <n v="33670"/>
    <x v="114"/>
    <x v="11"/>
    <s v="High"/>
    <n v="50"/>
    <n v="4.1508000000000003"/>
    <n v="207.54"/>
    <n v="1.23"/>
    <n v="208.76999999999998"/>
    <n v="3.5455000000000001"/>
    <n v="7.3583306999999998"/>
    <s v="Regular Air"/>
    <x v="8"/>
    <s v="Home Office"/>
    <x v="2"/>
    <x v="2"/>
    <s v="Wrap Bag"/>
    <d v="2012-04-29T00:00:00"/>
  </r>
  <r>
    <n v="30147"/>
    <x v="311"/>
    <x v="5"/>
    <s v="Not Specified"/>
    <n v="37"/>
    <n v="20.003783783783785"/>
    <n v="740.14"/>
    <n v="10.49"/>
    <n v="750.63"/>
    <n v="4.7610000000000001"/>
    <n v="35.238065400000004"/>
    <s v="Regular Air"/>
    <x v="0"/>
    <s v="Consumer"/>
    <x v="0"/>
    <x v="0"/>
    <s v="Small Box"/>
    <d v="2012-06-19T00:00:00"/>
  </r>
  <r>
    <n v="26053"/>
    <x v="221"/>
    <x v="3"/>
    <s v="Low"/>
    <n v="48"/>
    <n v="18.307291666666668"/>
    <n v="878.75"/>
    <n v="9.0299999999999994"/>
    <n v="887.78"/>
    <n v="3.5455000000000001"/>
    <n v="31.156081250000003"/>
    <s v="Express Air"/>
    <x v="0"/>
    <s v="Corporate"/>
    <x v="2"/>
    <x v="5"/>
    <s v="Small Box"/>
    <d v="2012-01-24T00:00:00"/>
  </r>
  <r>
    <n v="51872"/>
    <x v="927"/>
    <x v="11"/>
    <s v="Medium"/>
    <n v="10"/>
    <n v="219.39299999999997"/>
    <n v="2193.9299999999998"/>
    <n v="24.49"/>
    <n v="2218.4199999999996"/>
    <n v="4.7610000000000001"/>
    <n v="104.4530073"/>
    <s v="Regular Air"/>
    <x v="5"/>
    <s v="Consumer"/>
    <x v="0"/>
    <x v="3"/>
    <s v="Large Box"/>
    <d v="2012-04-24T00:00:00"/>
  </r>
  <r>
    <n v="40800"/>
    <x v="674"/>
    <x v="2"/>
    <s v="Not Specified"/>
    <n v="18"/>
    <n v="5.63"/>
    <n v="101.34"/>
    <n v="1.39"/>
    <n v="102.73"/>
    <n v="3.5455000000000001"/>
    <n v="3.5930097000000001"/>
    <s v="Regular Air"/>
    <x v="7"/>
    <s v="Corporate"/>
    <x v="2"/>
    <x v="12"/>
    <s v="Small Box"/>
    <d v="2010-12-06T00:00:00"/>
  </r>
  <r>
    <n v="54181"/>
    <x v="800"/>
    <x v="4"/>
    <s v="High"/>
    <n v="12"/>
    <n v="217.39916666666667"/>
    <n v="2608.79"/>
    <n v="14.7"/>
    <n v="2623.49"/>
    <n v="5.3265000000000002"/>
    <n v="138.95719935"/>
    <s v="Delivery Truck"/>
    <x v="1"/>
    <s v="Home Office"/>
    <x v="1"/>
    <x v="11"/>
    <s v="Jumbo Drum"/>
    <d v="2012-05-20T00:00:00"/>
  </r>
  <r>
    <n v="5543"/>
    <x v="383"/>
    <x v="10"/>
    <s v="Medium"/>
    <n v="27"/>
    <n v="2.4925925925925925"/>
    <n v="67.3"/>
    <n v="5"/>
    <n v="72.3"/>
    <n v="3.5455000000000001"/>
    <n v="2.3861214999999998"/>
    <s v="Regular Air"/>
    <x v="4"/>
    <s v="Corporate"/>
    <x v="2"/>
    <x v="7"/>
    <s v="Wrap Bag"/>
    <d v="2010-09-26T00:00:00"/>
  </r>
  <r>
    <n v="37668"/>
    <x v="73"/>
    <x v="3"/>
    <s v="Low"/>
    <n v="33"/>
    <n v="14.493030303030302"/>
    <n v="478.27"/>
    <n v="7.51"/>
    <n v="485.78"/>
    <n v="5.3265000000000002"/>
    <n v="25.47505155"/>
    <s v="Regular Air"/>
    <x v="0"/>
    <s v="Corporate"/>
    <x v="1"/>
    <x v="11"/>
    <s v="Medium Box"/>
    <d v="2010-01-08T00:00:00"/>
  </r>
  <r>
    <n v="28741"/>
    <x v="390"/>
    <x v="9"/>
    <s v="Not Specified"/>
    <n v="5"/>
    <n v="11.952"/>
    <n v="59.76"/>
    <n v="3.37"/>
    <n v="63.129999999999995"/>
    <n v="3.5455000000000001"/>
    <n v="2.1187907999999998"/>
    <s v="Regular Air"/>
    <x v="8"/>
    <s v="Small Business"/>
    <x v="2"/>
    <x v="7"/>
    <s v="Small Pack"/>
    <d v="2011-03-01T00:00:00"/>
  </r>
  <r>
    <n v="35142"/>
    <x v="210"/>
    <x v="11"/>
    <s v="Low"/>
    <n v="11"/>
    <n v="21.024545454545457"/>
    <n v="231.27"/>
    <n v="6.67"/>
    <n v="237.94"/>
    <n v="4.7610000000000001"/>
    <n v="11.010764699999999"/>
    <s v="Regular Air"/>
    <x v="1"/>
    <s v="Corporate"/>
    <x v="0"/>
    <x v="0"/>
    <s v="Small Pack"/>
    <d v="2010-04-24T00:00:00"/>
  </r>
  <r>
    <n v="43392"/>
    <x v="839"/>
    <x v="2"/>
    <s v="Medium"/>
    <n v="39"/>
    <n v="168.03717948717949"/>
    <n v="6553.45"/>
    <n v="19.989999999999998"/>
    <n v="6573.44"/>
    <n v="3.5455000000000001"/>
    <n v="232.35256975000001"/>
    <s v="Regular Air"/>
    <x v="2"/>
    <s v="Small Business"/>
    <x v="2"/>
    <x v="12"/>
    <s v="Small Box"/>
    <d v="2011-01-02T00:00:00"/>
  </r>
  <r>
    <n v="24450"/>
    <x v="40"/>
    <x v="1"/>
    <s v="Critical"/>
    <n v="41"/>
    <n v="9.5758536585365857"/>
    <n v="392.61"/>
    <n v="7.29"/>
    <n v="399.90000000000003"/>
    <n v="4.7610000000000001"/>
    <n v="18.692162100000001"/>
    <s v="Express Air"/>
    <x v="0"/>
    <s v="Consumer"/>
    <x v="0"/>
    <x v="0"/>
    <s v="Small Pack"/>
    <d v="2012-07-12T00:00:00"/>
  </r>
  <r>
    <n v="35813"/>
    <x v="622"/>
    <x v="11"/>
    <s v="Critical"/>
    <n v="21"/>
    <n v="7.4433333333333334"/>
    <n v="156.31"/>
    <n v="4"/>
    <n v="160.31"/>
    <n v="4.7610000000000001"/>
    <n v="7.4419190999999998"/>
    <s v="Express Air"/>
    <x v="8"/>
    <s v="Corporate"/>
    <x v="0"/>
    <x v="0"/>
    <s v="Wrap Bag"/>
    <d v="2009-04-21T00:00:00"/>
  </r>
  <r>
    <n v="20225"/>
    <x v="951"/>
    <x v="1"/>
    <s v="Low"/>
    <n v="22"/>
    <n v="5.6090909090909093"/>
    <n v="123.4"/>
    <n v="0.83"/>
    <n v="124.23"/>
    <n v="3.5455000000000001"/>
    <n v="4.3751470000000001"/>
    <s v="Regular Air"/>
    <x v="3"/>
    <s v="Corporate"/>
    <x v="2"/>
    <x v="2"/>
    <s v="Wrap Bag"/>
    <d v="2010-08-02T00:00:00"/>
  </r>
  <r>
    <n v="26978"/>
    <x v="582"/>
    <x v="5"/>
    <s v="Medium"/>
    <n v="2"/>
    <n v="24.42"/>
    <n v="48.84"/>
    <n v="9.0299999999999994"/>
    <n v="57.870000000000005"/>
    <n v="3.5455000000000001"/>
    <n v="1.7316222000000001"/>
    <s v="Regular Air"/>
    <x v="0"/>
    <s v="Home Office"/>
    <x v="2"/>
    <x v="5"/>
    <s v="Small Box"/>
    <d v="2010-06-26T00:00:00"/>
  </r>
  <r>
    <n v="5984"/>
    <x v="1018"/>
    <x v="5"/>
    <s v="Low"/>
    <n v="37"/>
    <n v="10.665405405405405"/>
    <n v="394.62"/>
    <n v="4.5"/>
    <n v="399.12"/>
    <n v="3.5455000000000001"/>
    <n v="13.991252100000002"/>
    <s v="Regular Air"/>
    <x v="3"/>
    <s v="Consumer"/>
    <x v="2"/>
    <x v="16"/>
    <s v="Small Box"/>
    <d v="2009-06-22T00:00:00"/>
  </r>
  <r>
    <n v="51650"/>
    <x v="754"/>
    <x v="5"/>
    <s v="High"/>
    <n v="43"/>
    <n v="252.43790697674419"/>
    <n v="10854.83"/>
    <n v="28.06"/>
    <n v="10882.89"/>
    <n v="5.3265000000000002"/>
    <n v="578.18251995000003"/>
    <s v="Delivery Truck"/>
    <x v="8"/>
    <s v="Consumer"/>
    <x v="1"/>
    <x v="11"/>
    <s v="Jumbo Drum"/>
    <d v="2011-06-03T00:00:00"/>
  </r>
  <r>
    <n v="30915"/>
    <x v="79"/>
    <x v="3"/>
    <s v="Low"/>
    <n v="25"/>
    <n v="113.44202"/>
    <n v="2836.0504999999998"/>
    <n v="8.99"/>
    <n v="2845.0404999999996"/>
    <n v="5.3265000000000002"/>
    <n v="151.06222988249999"/>
    <s v="Regular Air"/>
    <x v="1"/>
    <s v="Corporate"/>
    <x v="1"/>
    <x v="1"/>
    <s v="Small Box"/>
    <d v="2009-01-21T00:00:00"/>
  </r>
  <r>
    <n v="56838"/>
    <x v="1144"/>
    <x v="1"/>
    <s v="Critical"/>
    <n v="44"/>
    <n v="98.324318181818185"/>
    <n v="4326.2700000000004"/>
    <n v="7.18"/>
    <n v="4333.4500000000007"/>
    <n v="5.3265000000000002"/>
    <n v="230.43877155000001"/>
    <s v="Regular Air"/>
    <x v="6"/>
    <s v="Corporate"/>
    <x v="1"/>
    <x v="4"/>
    <s v="Small Box"/>
    <d v="2011-07-30T00:00:00"/>
  </r>
  <r>
    <n v="2595"/>
    <x v="1244"/>
    <x v="2"/>
    <s v="Not Specified"/>
    <n v="4"/>
    <n v="6.2925000000000004"/>
    <n v="25.17"/>
    <n v="5.26"/>
    <n v="30.43"/>
    <n v="4.7610000000000001"/>
    <n v="1.1983437000000001"/>
    <s v="Regular Air"/>
    <x v="0"/>
    <s v="Corporate"/>
    <x v="0"/>
    <x v="0"/>
    <s v="Small Pack"/>
    <d v="2011-12-15T00:00:00"/>
  </r>
  <r>
    <n v="30497"/>
    <x v="12"/>
    <x v="9"/>
    <s v="Critical"/>
    <n v="31"/>
    <n v="6.1309677419354838"/>
    <n v="190.06"/>
    <n v="5.35"/>
    <n v="195.41"/>
    <n v="3.5455000000000001"/>
    <n v="6.7385773000000002"/>
    <s v="Regular Air"/>
    <x v="8"/>
    <s v="Corporate"/>
    <x v="2"/>
    <x v="5"/>
    <s v="Small Box"/>
    <d v="2011-02-08T00:00:00"/>
  </r>
  <r>
    <n v="47873"/>
    <x v="426"/>
    <x v="6"/>
    <s v="Critical"/>
    <n v="8"/>
    <n v="6.5487500000000001"/>
    <n v="52.39"/>
    <n v="5.57"/>
    <n v="57.96"/>
    <n v="4.7610000000000001"/>
    <n v="2.4942879000000002"/>
    <s v="Regular Air"/>
    <x v="2"/>
    <s v="Corporate"/>
    <x v="0"/>
    <x v="0"/>
    <s v="Small Box"/>
    <d v="2010-11-15T00:00:00"/>
  </r>
  <r>
    <n v="8293"/>
    <x v="511"/>
    <x v="8"/>
    <s v="Low"/>
    <n v="50"/>
    <n v="29.955189999999998"/>
    <n v="1497.7594999999999"/>
    <n v="1.1000000000000001"/>
    <n v="1498.8594999999998"/>
    <n v="5.3265000000000002"/>
    <n v="79.7781597675"/>
    <s v="Regular Air"/>
    <x v="4"/>
    <s v="Small Business"/>
    <x v="1"/>
    <x v="1"/>
    <s v="Small Box"/>
    <d v="2012-08-15T00:00:00"/>
  </r>
  <r>
    <n v="23008"/>
    <x v="999"/>
    <x v="7"/>
    <s v="Critical"/>
    <n v="2"/>
    <n v="162.905"/>
    <n v="325.81"/>
    <n v="6.5"/>
    <n v="332.31"/>
    <n v="5.3265000000000002"/>
    <n v="17.354269650000003"/>
    <s v="Express Air"/>
    <x v="1"/>
    <s v="Consumer"/>
    <x v="1"/>
    <x v="4"/>
    <s v="Small Box"/>
    <d v="2009-10-11T00:00:00"/>
  </r>
  <r>
    <n v="26146"/>
    <x v="1112"/>
    <x v="7"/>
    <s v="Low"/>
    <n v="49"/>
    <n v="12.151020408163264"/>
    <n v="595.4"/>
    <n v="7.95"/>
    <n v="603.35"/>
    <n v="3.5455000000000001"/>
    <n v="21.109907"/>
    <s v="Regular Air"/>
    <x v="6"/>
    <s v="Corporate"/>
    <x v="2"/>
    <x v="2"/>
    <s v="Small Pack"/>
    <d v="2009-10-20T00:00:00"/>
  </r>
  <r>
    <n v="51266"/>
    <x v="1105"/>
    <x v="0"/>
    <s v="Not Specified"/>
    <n v="11"/>
    <n v="146.38999999999999"/>
    <n v="1610.29"/>
    <n v="13.99"/>
    <n v="1624.28"/>
    <n v="5.3265000000000002"/>
    <n v="85.772096849999997"/>
    <s v="Regular Air"/>
    <x v="6"/>
    <s v="Corporate"/>
    <x v="1"/>
    <x v="11"/>
    <s v="Medium Box"/>
    <d v="2009-03-27T00:00:00"/>
  </r>
  <r>
    <n v="26276"/>
    <x v="493"/>
    <x v="10"/>
    <s v="Low"/>
    <n v="21"/>
    <n v="175.49428571428572"/>
    <n v="3685.38"/>
    <n v="13.99"/>
    <n v="3699.37"/>
    <n v="4.7610000000000001"/>
    <n v="175.4609418"/>
    <s v="Express Air"/>
    <x v="9"/>
    <s v="Corporate"/>
    <x v="0"/>
    <x v="0"/>
    <s v="Medium Box"/>
    <d v="2010-09-19T00:00:00"/>
  </r>
  <r>
    <n v="29216"/>
    <x v="1333"/>
    <x v="2"/>
    <s v="Critical"/>
    <n v="46"/>
    <n v="42.096739130434784"/>
    <n v="1936.45"/>
    <n v="4"/>
    <n v="1940.45"/>
    <n v="5.3265000000000002"/>
    <n v="103.14500925"/>
    <s v="Regular Air"/>
    <x v="6"/>
    <s v="Home Office"/>
    <x v="1"/>
    <x v="4"/>
    <s v="Small Box"/>
    <d v="2012-12-30T00:00:00"/>
  </r>
  <r>
    <n v="24608"/>
    <x v="1263"/>
    <x v="8"/>
    <s v="Medium"/>
    <n v="50"/>
    <n v="3.9472000000000005"/>
    <n v="197.36"/>
    <n v="2.99"/>
    <n v="200.35000000000002"/>
    <n v="3.5455000000000001"/>
    <n v="6.9973988000000009"/>
    <s v="Regular Air"/>
    <x v="3"/>
    <s v="Home Office"/>
    <x v="2"/>
    <x v="6"/>
    <s v="Small Box"/>
    <d v="2012-08-15T00:00:00"/>
  </r>
  <r>
    <n v="24705"/>
    <x v="464"/>
    <x v="10"/>
    <s v="Critical"/>
    <n v="34"/>
    <n v="7.6620588235294118"/>
    <n v="260.51"/>
    <n v="7.72"/>
    <n v="268.23"/>
    <n v="3.5455000000000001"/>
    <n v="9.2363820499999996"/>
    <s v="Regular Air"/>
    <x v="5"/>
    <s v="Consumer"/>
    <x v="2"/>
    <x v="6"/>
    <s v="Small Box"/>
    <d v="2011-09-17T00:00:00"/>
  </r>
  <r>
    <n v="26724"/>
    <x v="781"/>
    <x v="9"/>
    <s v="Critical"/>
    <n v="2"/>
    <n v="919.09"/>
    <n v="1838.18"/>
    <n v="13.99"/>
    <n v="1852.17"/>
    <n v="5.3265000000000002"/>
    <n v="97.910657700000016"/>
    <s v="Regular Air"/>
    <x v="4"/>
    <s v="Small Business"/>
    <x v="1"/>
    <x v="11"/>
    <s v="Medium Box"/>
    <d v="2009-02-08T00:00:00"/>
  </r>
  <r>
    <n v="9537"/>
    <x v="480"/>
    <x v="9"/>
    <s v="Not Specified"/>
    <n v="43"/>
    <n v="3.9739534883720928"/>
    <n v="170.88"/>
    <n v="5.44"/>
    <n v="176.32"/>
    <n v="3.5455000000000001"/>
    <n v="6.0585504000000006"/>
    <s v="Regular Air"/>
    <x v="7"/>
    <s v="Small Business"/>
    <x v="2"/>
    <x v="6"/>
    <s v="Small Box"/>
    <d v="2011-02-15T00:00:00"/>
  </r>
  <r>
    <n v="4642"/>
    <x v="271"/>
    <x v="9"/>
    <s v="Critical"/>
    <n v="9"/>
    <n v="7.29"/>
    <n v="65.61"/>
    <n v="3.52"/>
    <n v="69.13"/>
    <n v="5.3265000000000002"/>
    <n v="3.4947166500000004"/>
    <s v="Regular Air"/>
    <x v="0"/>
    <s v="Corporate"/>
    <x v="1"/>
    <x v="4"/>
    <s v="Small Pack"/>
    <d v="2011-02-27T00:00:00"/>
  </r>
  <r>
    <n v="23078"/>
    <x v="464"/>
    <x v="10"/>
    <s v="Medium"/>
    <n v="39"/>
    <n v="14.819230769230771"/>
    <n v="577.95000000000005"/>
    <n v="7.42"/>
    <n v="585.37"/>
    <n v="3.5455000000000001"/>
    <n v="20.491217250000005"/>
    <s v="Regular Air"/>
    <x v="9"/>
    <s v="Consumer"/>
    <x v="2"/>
    <x v="7"/>
    <s v="Small Pack"/>
    <d v="2011-09-17T00:00:00"/>
  </r>
  <r>
    <n v="53894"/>
    <x v="262"/>
    <x v="1"/>
    <s v="Critical"/>
    <n v="29"/>
    <n v="177.90939655172414"/>
    <n v="5159.3725000000004"/>
    <n v="8.08"/>
    <n v="5167.4525000000003"/>
    <n v="5.3265000000000002"/>
    <n v="274.81397621249999"/>
    <s v="Express Air"/>
    <x v="9"/>
    <s v="Consumer"/>
    <x v="1"/>
    <x v="1"/>
    <s v="Small Box"/>
    <d v="2009-07-07T00:00:00"/>
  </r>
  <r>
    <n v="1637"/>
    <x v="536"/>
    <x v="9"/>
    <s v="Not Specified"/>
    <n v="36"/>
    <n v="34.042222222222222"/>
    <n v="1225.52"/>
    <n v="35"/>
    <n v="1260.52"/>
    <n v="3.5455000000000001"/>
    <n v="43.450811599999994"/>
    <s v="Express Air"/>
    <x v="3"/>
    <s v="Corporate"/>
    <x v="2"/>
    <x v="10"/>
    <s v="Large Box"/>
    <d v="2011-02-07T00:00:00"/>
  </r>
  <r>
    <n v="29249"/>
    <x v="1182"/>
    <x v="5"/>
    <s v="Low"/>
    <n v="47"/>
    <n v="6.4402127659574466"/>
    <n v="302.69"/>
    <n v="1.02"/>
    <n v="303.70999999999998"/>
    <n v="3.5455000000000001"/>
    <n v="10.731873949999999"/>
    <s v="Express Air"/>
    <x v="8"/>
    <s v="Corporate"/>
    <x v="2"/>
    <x v="5"/>
    <s v="Wrap Bag"/>
    <d v="2011-06-18T00:00:00"/>
  </r>
  <r>
    <n v="10373"/>
    <x v="582"/>
    <x v="5"/>
    <s v="Critical"/>
    <n v="28"/>
    <n v="6.8985714285714286"/>
    <n v="193.16"/>
    <n v="6.6"/>
    <n v="199.76"/>
    <n v="3.5455000000000001"/>
    <n v="6.8484878"/>
    <s v="Regular Air"/>
    <x v="1"/>
    <s v="Consumer"/>
    <x v="2"/>
    <x v="5"/>
    <s v="Small Box"/>
    <d v="2010-06-27T00:00:00"/>
  </r>
  <r>
    <n v="50532"/>
    <x v="1263"/>
    <x v="8"/>
    <s v="Medium"/>
    <n v="22"/>
    <n v="3.771818181818182"/>
    <n v="82.98"/>
    <n v="1.3"/>
    <n v="84.28"/>
    <n v="3.5455000000000001"/>
    <n v="2.9420559000000002"/>
    <s v="Regular Air"/>
    <x v="6"/>
    <s v="Small Business"/>
    <x v="2"/>
    <x v="5"/>
    <s v="Wrap Bag"/>
    <d v="2012-08-15T00:00:00"/>
  </r>
  <r>
    <n v="58725"/>
    <x v="1075"/>
    <x v="4"/>
    <s v="Not Specified"/>
    <n v="39"/>
    <n v="8.5987179487179493"/>
    <n v="335.35"/>
    <n v="8.2899999999999991"/>
    <n v="343.64000000000004"/>
    <n v="3.5455000000000001"/>
    <n v="11.889834250000002"/>
    <s v="Regular Air"/>
    <x v="8"/>
    <s v="Corporate"/>
    <x v="2"/>
    <x v="12"/>
    <s v="Small Box"/>
    <d v="2010-05-21T00:00:00"/>
  </r>
  <r>
    <n v="55296"/>
    <x v="470"/>
    <x v="7"/>
    <s v="Low"/>
    <n v="32"/>
    <n v="9.9081250000000001"/>
    <n v="317.06"/>
    <n v="2.06"/>
    <n v="319.12"/>
    <n v="3.5455000000000001"/>
    <n v="11.2413623"/>
    <s v="Regular Air"/>
    <x v="6"/>
    <s v="Corporate"/>
    <x v="2"/>
    <x v="5"/>
    <s v="Wrap Bag"/>
    <d v="2012-10-22T00:00:00"/>
  </r>
  <r>
    <n v="28582"/>
    <x v="1183"/>
    <x v="3"/>
    <s v="Not Specified"/>
    <n v="40"/>
    <n v="37.504249999999999"/>
    <n v="1500.17"/>
    <n v="1.99"/>
    <n v="1502.16"/>
    <n v="5.3265000000000002"/>
    <n v="79.906555050000009"/>
    <s v="Express Air"/>
    <x v="0"/>
    <s v="Home Office"/>
    <x v="1"/>
    <x v="4"/>
    <s v="Small Pack"/>
    <d v="2012-01-23T00:00:00"/>
  </r>
  <r>
    <n v="28225"/>
    <x v="164"/>
    <x v="3"/>
    <s v="Critical"/>
    <n v="13"/>
    <n v="89.276153846153846"/>
    <n v="1160.5899999999999"/>
    <n v="35"/>
    <n v="1195.5899999999999"/>
    <n v="3.5455000000000001"/>
    <n v="41.148718449999997"/>
    <s v="Regular Air"/>
    <x v="1"/>
    <s v="Corporate"/>
    <x v="2"/>
    <x v="10"/>
    <s v="Large Box"/>
    <d v="2009-01-24T00:00:00"/>
  </r>
  <r>
    <n v="41157"/>
    <x v="98"/>
    <x v="11"/>
    <s v="Medium"/>
    <n v="39"/>
    <n v="98.830769230769235"/>
    <n v="3854.4"/>
    <n v="5.81"/>
    <n v="3860.21"/>
    <n v="4.7610000000000001"/>
    <n v="183.50798399999999"/>
    <s v="Regular Air"/>
    <x v="0"/>
    <s v="Home Office"/>
    <x v="0"/>
    <x v="0"/>
    <s v="Medium Box"/>
    <d v="2011-04-18T00:00:00"/>
  </r>
  <r>
    <n v="22466"/>
    <x v="287"/>
    <x v="0"/>
    <s v="Low"/>
    <n v="31"/>
    <n v="174.32838709677421"/>
    <n v="5404.18"/>
    <n v="30"/>
    <n v="5434.18"/>
    <n v="4.7610000000000001"/>
    <n v="257.29300980000005"/>
    <s v="Delivery Truck"/>
    <x v="3"/>
    <s v="Corporate"/>
    <x v="0"/>
    <x v="3"/>
    <s v="Jumbo Drum"/>
    <d v="2012-04-04T00:00:00"/>
  </r>
  <r>
    <n v="23232"/>
    <x v="771"/>
    <x v="11"/>
    <s v="High"/>
    <n v="31"/>
    <n v="4.975483870967742"/>
    <n v="154.24"/>
    <n v="0.49"/>
    <n v="154.73000000000002"/>
    <n v="3.5455000000000001"/>
    <n v="5.4685792000000006"/>
    <s v="Regular Air"/>
    <x v="8"/>
    <s v="Home Office"/>
    <x v="2"/>
    <x v="13"/>
    <s v="Small Box"/>
    <d v="2010-04-17T00:00:00"/>
  </r>
  <r>
    <n v="27364"/>
    <x v="160"/>
    <x v="4"/>
    <s v="Medium"/>
    <n v="29"/>
    <n v="52.726086206896547"/>
    <n v="1529.0564999999999"/>
    <n v="3.99"/>
    <n v="1533.0464999999999"/>
    <n v="5.3265000000000002"/>
    <n v="81.445194472499992"/>
    <s v="Regular Air"/>
    <x v="8"/>
    <s v="Corporate"/>
    <x v="1"/>
    <x v="1"/>
    <s v="Small Box"/>
    <d v="2011-05-22T00:00:00"/>
  </r>
  <r>
    <n v="2305"/>
    <x v="1002"/>
    <x v="3"/>
    <s v="High"/>
    <n v="11"/>
    <n v="125.7090909090909"/>
    <n v="1382.8"/>
    <n v="19.989999999999998"/>
    <n v="1402.79"/>
    <n v="3.5455000000000001"/>
    <n v="49.027173999999995"/>
    <s v="Regular Air"/>
    <x v="4"/>
    <s v="Home Office"/>
    <x v="2"/>
    <x v="10"/>
    <s v="Small Box"/>
    <d v="2010-01-25T00:00:00"/>
  </r>
  <r>
    <n v="49984"/>
    <x v="420"/>
    <x v="4"/>
    <s v="Low"/>
    <n v="32"/>
    <n v="7.1209375000000001"/>
    <n v="227.87"/>
    <n v="8.4"/>
    <n v="236.27"/>
    <n v="3.5455000000000001"/>
    <n v="8.0791308500000003"/>
    <s v="Regular Air"/>
    <x v="9"/>
    <s v="Small Business"/>
    <x v="2"/>
    <x v="5"/>
    <s v="Small Box"/>
    <d v="2009-05-11T00:00:00"/>
  </r>
  <r>
    <n v="19494"/>
    <x v="814"/>
    <x v="3"/>
    <s v="High"/>
    <n v="2"/>
    <n v="4.4349999999999996"/>
    <n v="8.8699999999999992"/>
    <n v="3.5"/>
    <n v="12.37"/>
    <n v="3.5455000000000001"/>
    <n v="0.31448584999999996"/>
    <s v="Regular Air"/>
    <x v="1"/>
    <s v="Small Business"/>
    <x v="2"/>
    <x v="2"/>
    <s v="Small Pack"/>
    <d v="2010-01-15T00:00:00"/>
  </r>
  <r>
    <n v="46597"/>
    <x v="1390"/>
    <x v="2"/>
    <s v="Not Specified"/>
    <n v="1"/>
    <n v="200.57"/>
    <n v="200.57"/>
    <n v="70.2"/>
    <n v="270.77"/>
    <n v="4.7610000000000001"/>
    <n v="9.5491376999999993"/>
    <s v="Delivery Truck"/>
    <x v="4"/>
    <s v="Consumer"/>
    <x v="0"/>
    <x v="3"/>
    <s v="Jumbo Drum"/>
    <d v="2010-01-02T00:00:00"/>
  </r>
  <r>
    <n v="59943"/>
    <x v="688"/>
    <x v="5"/>
    <s v="Critical"/>
    <n v="43"/>
    <n v="15.805813953488371"/>
    <n v="679.65"/>
    <n v="8.4"/>
    <n v="688.05"/>
    <n v="3.5455000000000001"/>
    <n v="24.09699075"/>
    <s v="Regular Air"/>
    <x v="6"/>
    <s v="Home Office"/>
    <x v="2"/>
    <x v="6"/>
    <s v="Small Box"/>
    <d v="2010-06-10T00:00:00"/>
  </r>
  <r>
    <n v="26145"/>
    <x v="487"/>
    <x v="1"/>
    <s v="Low"/>
    <n v="18"/>
    <n v="5.52"/>
    <n v="99.36"/>
    <n v="5.68"/>
    <n v="105.03999999999999"/>
    <n v="3.5455000000000001"/>
    <n v="3.5228088000000004"/>
    <s v="Regular Air"/>
    <x v="1"/>
    <s v="Corporate"/>
    <x v="2"/>
    <x v="6"/>
    <s v="Small Box"/>
    <d v="2011-07-08T00:00:00"/>
  </r>
  <r>
    <n v="10627"/>
    <x v="703"/>
    <x v="9"/>
    <s v="Low"/>
    <n v="4"/>
    <n v="10.057499999999999"/>
    <n v="40.229999999999997"/>
    <n v="9.23"/>
    <n v="49.459999999999994"/>
    <n v="3.5455000000000001"/>
    <n v="1.4263546499999997"/>
    <s v="Regular Air"/>
    <x v="4"/>
    <s v="Home Office"/>
    <x v="2"/>
    <x v="16"/>
    <s v="Small Box"/>
    <d v="2010-03-01T00:00:00"/>
  </r>
  <r>
    <n v="34244"/>
    <x v="770"/>
    <x v="10"/>
    <s v="Low"/>
    <n v="4"/>
    <n v="31.425000000000001"/>
    <n v="125.7"/>
    <n v="1.99"/>
    <n v="127.69"/>
    <n v="5.3265000000000002"/>
    <n v="6.6954105000000004"/>
    <s v="Regular Air"/>
    <x v="1"/>
    <s v="Consumer"/>
    <x v="1"/>
    <x v="4"/>
    <s v="Small Pack"/>
    <d v="2010-10-01T00:00:00"/>
  </r>
  <r>
    <n v="44450"/>
    <x v="348"/>
    <x v="7"/>
    <s v="Critical"/>
    <n v="14"/>
    <n v="17.373571428571427"/>
    <n v="243.23"/>
    <n v="1.99"/>
    <n v="245.22"/>
    <n v="5.3265000000000002"/>
    <n v="12.955645950000001"/>
    <s v="Regular Air"/>
    <x v="0"/>
    <s v="Corporate"/>
    <x v="1"/>
    <x v="4"/>
    <s v="Small Pack"/>
    <d v="2010-10-10T00:00:00"/>
  </r>
  <r>
    <n v="15014"/>
    <x v="854"/>
    <x v="9"/>
    <s v="Medium"/>
    <n v="10"/>
    <n v="63.313000000000002"/>
    <n v="633.13"/>
    <n v="36.61"/>
    <n v="669.74"/>
    <n v="4.7610000000000001"/>
    <n v="30.143319299999998"/>
    <s v="Delivery Truck"/>
    <x v="1"/>
    <s v="Corporate"/>
    <x v="0"/>
    <x v="15"/>
    <s v="Jumbo Box"/>
    <d v="2010-02-13T00:00:00"/>
  </r>
  <r>
    <n v="11712"/>
    <x v="1237"/>
    <x v="11"/>
    <s v="Low"/>
    <n v="9"/>
    <n v="4.3288888888888888"/>
    <n v="38.96"/>
    <n v="0.94"/>
    <n v="39.9"/>
    <n v="3.5455000000000001"/>
    <n v="1.3813267999999999"/>
    <s v="Regular Air"/>
    <x v="5"/>
    <s v="Consumer"/>
    <x v="2"/>
    <x v="2"/>
    <s v="Wrap Bag"/>
    <d v="2009-04-28T00:00:00"/>
  </r>
  <r>
    <n v="48294"/>
    <x v="1282"/>
    <x v="4"/>
    <s v="High"/>
    <n v="43"/>
    <n v="94.697906976744193"/>
    <n v="4072.01"/>
    <n v="0.99"/>
    <n v="4073"/>
    <n v="3.5455000000000001"/>
    <n v="144.37311455"/>
    <s v="Regular Air"/>
    <x v="0"/>
    <s v="Home Office"/>
    <x v="2"/>
    <x v="16"/>
    <s v="Small Box"/>
    <d v="2010-05-26T00:00:00"/>
  </r>
  <r>
    <n v="14819"/>
    <x v="1002"/>
    <x v="3"/>
    <s v="Not Specified"/>
    <n v="48"/>
    <n v="188.80687499999999"/>
    <n v="9062.73"/>
    <n v="0.99"/>
    <n v="9063.7199999999993"/>
    <n v="3.5455000000000001"/>
    <n v="321.31909215000002"/>
    <s v="Regular Air"/>
    <x v="2"/>
    <s v="Home Office"/>
    <x v="2"/>
    <x v="16"/>
    <s v="Small Box"/>
    <d v="2010-01-27T00:00:00"/>
  </r>
  <r>
    <n v="48448"/>
    <x v="1326"/>
    <x v="6"/>
    <s v="Low"/>
    <n v="20"/>
    <n v="17.047599999999999"/>
    <n v="340.952"/>
    <n v="0.99"/>
    <n v="341.94200000000001"/>
    <n v="5.3265000000000002"/>
    <n v="18.160808280000001"/>
    <s v="Regular Air"/>
    <x v="6"/>
    <s v="Home Office"/>
    <x v="1"/>
    <x v="1"/>
    <s v="Wrap Bag"/>
    <d v="2012-11-16T00:00:00"/>
  </r>
  <r>
    <n v="14274"/>
    <x v="692"/>
    <x v="3"/>
    <s v="Not Specified"/>
    <n v="2"/>
    <n v="30.859249999999999"/>
    <n v="61.718499999999999"/>
    <n v="1.1000000000000001"/>
    <n v="62.8185"/>
    <n v="5.3265000000000002"/>
    <n v="3.2874359025"/>
    <s v="Regular Air"/>
    <x v="6"/>
    <s v="Consumer"/>
    <x v="1"/>
    <x v="1"/>
    <s v="Small Box"/>
    <d v="2009-01-07T00:00:00"/>
  </r>
  <r>
    <n v="21671"/>
    <x v="1027"/>
    <x v="5"/>
    <s v="High"/>
    <n v="15"/>
    <n v="44.729333333333336"/>
    <n v="670.94"/>
    <n v="1.99"/>
    <n v="672.93000000000006"/>
    <n v="5.3265000000000002"/>
    <n v="35.737619100000003"/>
    <s v="Regular Air"/>
    <x v="0"/>
    <s v="Consumer"/>
    <x v="1"/>
    <x v="4"/>
    <s v="Small Pack"/>
    <d v="2010-06-18T00:00:00"/>
  </r>
  <r>
    <n v="25476"/>
    <x v="613"/>
    <x v="7"/>
    <s v="Not Specified"/>
    <n v="4"/>
    <n v="3424.74"/>
    <n v="13698.96"/>
    <n v="24.49"/>
    <n v="13723.449999999999"/>
    <n v="5.3265000000000002"/>
    <n v="729.67510440000001"/>
    <s v="Regular Air"/>
    <x v="3"/>
    <s v="Consumer"/>
    <x v="1"/>
    <x v="8"/>
    <s v="Large Box"/>
    <d v="2012-10-03T00:00:00"/>
  </r>
  <r>
    <n v="13413"/>
    <x v="952"/>
    <x v="3"/>
    <s v="Critical"/>
    <n v="29"/>
    <n v="5.1820689655172414"/>
    <n v="150.28"/>
    <n v="4.7"/>
    <n v="154.97999999999999"/>
    <n v="3.5455000000000001"/>
    <n v="5.3281774000000004"/>
    <s v="Regular Air"/>
    <x v="1"/>
    <s v="Consumer"/>
    <x v="2"/>
    <x v="5"/>
    <s v="Small Box"/>
    <d v="2010-01-31T00:00:00"/>
  </r>
  <r>
    <n v="41316"/>
    <x v="265"/>
    <x v="1"/>
    <s v="Not Specified"/>
    <n v="4"/>
    <n v="175.0915"/>
    <n v="700.36599999999999"/>
    <n v="5.99"/>
    <n v="706.35599999999999"/>
    <n v="5.3265000000000002"/>
    <n v="37.304994989999997"/>
    <s v="Regular Air"/>
    <x v="1"/>
    <s v="Consumer"/>
    <x v="1"/>
    <x v="1"/>
    <s v="Small Box"/>
    <d v="2009-07-24T00:00:00"/>
  </r>
  <r>
    <n v="46053"/>
    <x v="945"/>
    <x v="10"/>
    <s v="High"/>
    <n v="31"/>
    <n v="78.938951612903224"/>
    <n v="2447.1075000000001"/>
    <n v="0.99"/>
    <n v="2448.0974999999999"/>
    <n v="5.3265000000000002"/>
    <n v="130.34518098750002"/>
    <s v="Regular Air"/>
    <x v="0"/>
    <s v="Consumer"/>
    <x v="1"/>
    <x v="1"/>
    <s v="Wrap Bag"/>
    <d v="2012-09-14T00:00:00"/>
  </r>
  <r>
    <n v="14400"/>
    <x v="361"/>
    <x v="9"/>
    <s v="Medium"/>
    <n v="32"/>
    <n v="2.3231250000000001"/>
    <n v="74.34"/>
    <n v="6.05"/>
    <n v="80.39"/>
    <n v="3.5455000000000001"/>
    <n v="2.6357246999999999"/>
    <s v="Regular Air"/>
    <x v="8"/>
    <s v="Home Office"/>
    <x v="2"/>
    <x v="6"/>
    <s v="Small Box"/>
    <d v="2009-02-05T00:00:00"/>
  </r>
  <r>
    <n v="50532"/>
    <x v="1263"/>
    <x v="8"/>
    <s v="Medium"/>
    <n v="10"/>
    <n v="26.706"/>
    <n v="267.06"/>
    <n v="2.99"/>
    <n v="270.05"/>
    <n v="3.5455000000000001"/>
    <n v="9.4686123000000002"/>
    <s v="Regular Air"/>
    <x v="6"/>
    <s v="Small Business"/>
    <x v="2"/>
    <x v="6"/>
    <s v="Small Box"/>
    <d v="2012-08-16T00:00:00"/>
  </r>
  <r>
    <n v="57890"/>
    <x v="9"/>
    <x v="9"/>
    <s v="Critical"/>
    <n v="15"/>
    <n v="53.535999999999994"/>
    <n v="803.04"/>
    <n v="6.79"/>
    <n v="809.82999999999993"/>
    <n v="3.5455000000000001"/>
    <n v="28.471783200000001"/>
    <s v="Regular Air"/>
    <x v="12"/>
    <s v="Home Office"/>
    <x v="2"/>
    <x v="5"/>
    <s v="Small Box"/>
    <d v="2009-02-28T00:00:00"/>
  </r>
  <r>
    <n v="36294"/>
    <x v="342"/>
    <x v="8"/>
    <s v="Medium"/>
    <n v="46"/>
    <n v="13.286086956521739"/>
    <n v="611.16"/>
    <n v="4.9800000000000004"/>
    <n v="616.14"/>
    <n v="3.5455000000000001"/>
    <n v="21.668677800000001"/>
    <s v="Regular Air"/>
    <x v="12"/>
    <s v="Corporate"/>
    <x v="2"/>
    <x v="6"/>
    <s v="Small Box"/>
    <d v="2012-08-22T00:00:00"/>
  </r>
  <r>
    <n v="9606"/>
    <x v="379"/>
    <x v="1"/>
    <s v="Not Specified"/>
    <n v="37"/>
    <n v="5.1932432432432432"/>
    <n v="192.15"/>
    <n v="2.04"/>
    <n v="194.19"/>
    <n v="3.5455000000000001"/>
    <n v="6.8126782500000003"/>
    <s v="Express Air"/>
    <x v="1"/>
    <s v="Small Business"/>
    <x v="2"/>
    <x v="5"/>
    <s v="Wrap Bag"/>
    <d v="2009-07-29T00:00:00"/>
  </r>
  <r>
    <n v="4708"/>
    <x v="965"/>
    <x v="10"/>
    <s v="Critical"/>
    <n v="29"/>
    <n v="6.22"/>
    <n v="180.38"/>
    <n v="7.49"/>
    <n v="187.87"/>
    <n v="3.5455000000000001"/>
    <n v="6.3953728999999999"/>
    <s v="Regular Air"/>
    <x v="4"/>
    <s v="Corporate"/>
    <x v="2"/>
    <x v="5"/>
    <s v="Small Box"/>
    <d v="2009-10-02T00:00:00"/>
  </r>
  <r>
    <n v="43779"/>
    <x v="757"/>
    <x v="8"/>
    <s v="High"/>
    <n v="20"/>
    <n v="193.92449999999999"/>
    <n v="3878.49"/>
    <n v="21.21"/>
    <n v="3899.7"/>
    <n v="4.7610000000000001"/>
    <n v="184.65490890000001"/>
    <s v="Regular Air"/>
    <x v="4"/>
    <s v="Corporate"/>
    <x v="0"/>
    <x v="0"/>
    <s v="Large Box"/>
    <d v="2009-08-24T00:00:00"/>
  </r>
  <r>
    <n v="35"/>
    <x v="204"/>
    <x v="7"/>
    <s v="Not Specified"/>
    <n v="14"/>
    <n v="135.20342857142856"/>
    <n v="1892.848"/>
    <n v="8.99"/>
    <n v="1901.838"/>
    <n v="5.3265000000000002"/>
    <n v="100.82254872"/>
    <s v="Regular Air"/>
    <x v="0"/>
    <s v="Corporate"/>
    <x v="1"/>
    <x v="1"/>
    <s v="Small Box"/>
    <d v="2011-10-24T00:00:00"/>
  </r>
  <r>
    <n v="5925"/>
    <x v="1135"/>
    <x v="6"/>
    <s v="Low"/>
    <n v="44"/>
    <n v="89.145909090909086"/>
    <n v="3922.42"/>
    <n v="39.61"/>
    <n v="3962.03"/>
    <n v="4.7610000000000001"/>
    <n v="186.74641620000003"/>
    <s v="Regular Air"/>
    <x v="11"/>
    <s v="Home Office"/>
    <x v="0"/>
    <x v="0"/>
    <s v="Medium Box"/>
    <d v="2011-11-19T00:00:00"/>
  </r>
  <r>
    <n v="31046"/>
    <x v="536"/>
    <x v="9"/>
    <s v="Critical"/>
    <n v="42"/>
    <n v="92.869785714285712"/>
    <n v="3900.5309999999999"/>
    <n v="2.5"/>
    <n v="3903.0309999999999"/>
    <n v="5.3265000000000002"/>
    <n v="207.76178371500001"/>
    <s v="Regular Air"/>
    <x v="1"/>
    <s v="Corporate"/>
    <x v="1"/>
    <x v="1"/>
    <s v="Small Box"/>
    <d v="2011-02-08T00:00:00"/>
  </r>
  <r>
    <n v="21223"/>
    <x v="482"/>
    <x v="0"/>
    <s v="Not Specified"/>
    <n v="3"/>
    <n v="105.98333333333333"/>
    <n v="317.95"/>
    <n v="26.22"/>
    <n v="344.16999999999996"/>
    <n v="4.7610000000000001"/>
    <n v="15.137599499999999"/>
    <s v="Delivery Truck"/>
    <x v="7"/>
    <s v="Consumer"/>
    <x v="0"/>
    <x v="15"/>
    <s v="Jumbo Box"/>
    <d v="2012-03-16T00:00:00"/>
  </r>
  <r>
    <n v="59878"/>
    <x v="337"/>
    <x v="4"/>
    <s v="High"/>
    <n v="23"/>
    <n v="10.85391304347826"/>
    <n v="249.64"/>
    <n v="7.46"/>
    <n v="257.09999999999997"/>
    <n v="3.5455000000000001"/>
    <n v="8.8509861999999995"/>
    <s v="Regular Air"/>
    <x v="1"/>
    <s v="Corporate"/>
    <x v="2"/>
    <x v="10"/>
    <s v="Small Box"/>
    <d v="2012-05-29T00:00:00"/>
  </r>
  <r>
    <n v="28741"/>
    <x v="390"/>
    <x v="9"/>
    <s v="Not Specified"/>
    <n v="13"/>
    <n v="5.3946153846153839"/>
    <n v="70.13"/>
    <n v="0.95"/>
    <n v="71.08"/>
    <n v="3.5455000000000001"/>
    <n v="2.48645915"/>
    <s v="Regular Air"/>
    <x v="8"/>
    <s v="Small Business"/>
    <x v="2"/>
    <x v="5"/>
    <s v="Wrap Bag"/>
    <d v="2011-03-01T00:00:00"/>
  </r>
  <r>
    <n v="1286"/>
    <x v="400"/>
    <x v="4"/>
    <s v="Not Specified"/>
    <n v="14"/>
    <n v="71.454035714285709"/>
    <n v="1000.3565"/>
    <n v="3.3"/>
    <n v="1003.6564999999999"/>
    <n v="5.3265000000000002"/>
    <n v="53.283988972499998"/>
    <s v="Regular Air"/>
    <x v="1"/>
    <s v="Home Office"/>
    <x v="1"/>
    <x v="1"/>
    <s v="Small Pack"/>
    <d v="2010-05-15T00:00:00"/>
  </r>
  <r>
    <n v="37510"/>
    <x v="529"/>
    <x v="0"/>
    <s v="Critical"/>
    <n v="15"/>
    <n v="164.40133333333333"/>
    <n v="2466.02"/>
    <n v="19.989999999999998"/>
    <n v="2486.0099999999998"/>
    <n v="3.5455000000000001"/>
    <n v="87.432739099999992"/>
    <s v="Regular Air"/>
    <x v="10"/>
    <s v="Small Business"/>
    <x v="2"/>
    <x v="10"/>
    <s v="Small Box"/>
    <d v="2009-03-08T00:00:00"/>
  </r>
  <r>
    <n v="40804"/>
    <x v="964"/>
    <x v="0"/>
    <s v="Medium"/>
    <n v="36"/>
    <n v="118.71666666666667"/>
    <n v="4273.8"/>
    <n v="70.2"/>
    <n v="4344"/>
    <n v="4.7610000000000001"/>
    <n v="203.47561800000003"/>
    <s v="Delivery Truck"/>
    <x v="2"/>
    <s v="Consumer"/>
    <x v="0"/>
    <x v="3"/>
    <s v="Jumbo Drum"/>
    <d v="2010-03-14T00:00:00"/>
  </r>
  <r>
    <n v="56769"/>
    <x v="652"/>
    <x v="6"/>
    <s v="Medium"/>
    <n v="11"/>
    <n v="41.417272727272724"/>
    <n v="455.59"/>
    <n v="13.99"/>
    <n v="469.58"/>
    <n v="4.7610000000000001"/>
    <n v="21.690639900000001"/>
    <s v="Regular Air"/>
    <x v="3"/>
    <s v="Consumer"/>
    <x v="0"/>
    <x v="0"/>
    <s v="Wrap Bag"/>
    <d v="2010-12-01T00:00:00"/>
  </r>
  <r>
    <n v="16098"/>
    <x v="150"/>
    <x v="1"/>
    <s v="Low"/>
    <n v="31"/>
    <n v="15.497741935483871"/>
    <n v="480.43"/>
    <n v="8.99"/>
    <n v="489.42"/>
    <n v="4.7610000000000001"/>
    <n v="22.8732723"/>
    <s v="Regular Air"/>
    <x v="1"/>
    <s v="Home Office"/>
    <x v="0"/>
    <x v="0"/>
    <s v="Small Pack"/>
    <d v="2012-07-25T00:00:00"/>
  </r>
  <r>
    <n v="54464"/>
    <x v="924"/>
    <x v="10"/>
    <s v="High"/>
    <n v="50"/>
    <n v="1.7487999999999999"/>
    <n v="87.44"/>
    <n v="4.8600000000000003"/>
    <n v="92.3"/>
    <n v="4.7610000000000001"/>
    <n v="4.1630184000000003"/>
    <s v="Regular Air"/>
    <x v="8"/>
    <s v="Consumer"/>
    <x v="0"/>
    <x v="0"/>
    <s v="Small Box"/>
    <d v="2009-09-02T00:00:00"/>
  </r>
  <r>
    <n v="15111"/>
    <x v="1246"/>
    <x v="2"/>
    <s v="Not Specified"/>
    <n v="13"/>
    <n v="74.651538461538465"/>
    <n v="970.47"/>
    <n v="0.99"/>
    <n v="971.46"/>
    <n v="3.5455000000000001"/>
    <n v="34.408013850000003"/>
    <s v="Regular Air"/>
    <x v="3"/>
    <s v="Corporate"/>
    <x v="2"/>
    <x v="16"/>
    <s v="Small Box"/>
    <d v="2009-12-19T00:00:00"/>
  </r>
  <r>
    <n v="39907"/>
    <x v="1322"/>
    <x v="8"/>
    <s v="Low"/>
    <n v="12"/>
    <n v="31.569999999999997"/>
    <n v="378.84"/>
    <n v="4"/>
    <n v="382.84"/>
    <n v="5.3265000000000002"/>
    <n v="20.1789126"/>
    <s v="Regular Air"/>
    <x v="0"/>
    <s v="Home Office"/>
    <x v="1"/>
    <x v="4"/>
    <s v="Small Box"/>
    <d v="2010-09-07T00:00:00"/>
  </r>
  <r>
    <n v="10272"/>
    <x v="730"/>
    <x v="3"/>
    <s v="Medium"/>
    <n v="3"/>
    <n v="99.693333333333328"/>
    <n v="299.08"/>
    <n v="19.989999999999998"/>
    <n v="319.07"/>
    <n v="3.5455000000000001"/>
    <n v="10.603881400000001"/>
    <s v="Regular Air"/>
    <x v="8"/>
    <s v="Corporate"/>
    <x v="2"/>
    <x v="12"/>
    <s v="Small Box"/>
    <d v="2009-01-19T00:00:00"/>
  </r>
  <r>
    <n v="45984"/>
    <x v="278"/>
    <x v="3"/>
    <s v="Medium"/>
    <n v="27"/>
    <n v="2.9751851851851852"/>
    <n v="80.33"/>
    <n v="0.96"/>
    <n v="81.289999999999992"/>
    <n v="3.5455000000000001"/>
    <n v="2.8481001500000001"/>
    <s v="Regular Air"/>
    <x v="9"/>
    <s v="Corporate"/>
    <x v="2"/>
    <x v="2"/>
    <s v="Wrap Bag"/>
    <d v="2012-01-29T00:00:00"/>
  </r>
  <r>
    <n v="31522"/>
    <x v="858"/>
    <x v="4"/>
    <s v="Medium"/>
    <n v="14"/>
    <n v="21.599999999999998"/>
    <n v="302.39999999999998"/>
    <n v="3.63"/>
    <n v="306.02999999999997"/>
    <n v="4.7610000000000001"/>
    <n v="14.397264"/>
    <s v="Regular Air"/>
    <x v="1"/>
    <s v="Home Office"/>
    <x v="0"/>
    <x v="0"/>
    <s v="Small Pack"/>
    <d v="2010-05-27T00:00:00"/>
  </r>
  <r>
    <n v="8390"/>
    <x v="425"/>
    <x v="11"/>
    <s v="Medium"/>
    <n v="24"/>
    <n v="29.808333333333334"/>
    <n v="715.4"/>
    <n v="4"/>
    <n v="719.4"/>
    <n v="5.3265000000000002"/>
    <n v="38.105781"/>
    <s v="Regular Air"/>
    <x v="0"/>
    <s v="Home Office"/>
    <x v="1"/>
    <x v="4"/>
    <s v="Small Box"/>
    <d v="2012-04-21T00:00:00"/>
  </r>
  <r>
    <n v="38240"/>
    <x v="1008"/>
    <x v="2"/>
    <s v="High"/>
    <n v="4"/>
    <n v="10.3825"/>
    <n v="41.53"/>
    <n v="6.19"/>
    <n v="47.72"/>
    <n v="3.5455000000000001"/>
    <n v="1.4724461500000001"/>
    <s v="Regular Air"/>
    <x v="1"/>
    <s v="Consumer"/>
    <x v="2"/>
    <x v="6"/>
    <s v="Small Box"/>
    <d v="2009-12-19T00:00:00"/>
  </r>
  <r>
    <n v="5188"/>
    <x v="0"/>
    <x v="0"/>
    <s v="Not Specified"/>
    <n v="24"/>
    <n v="8.0333333333333332"/>
    <n v="192.8"/>
    <n v="2.87"/>
    <n v="195.67000000000002"/>
    <n v="3.5455000000000001"/>
    <n v="6.8357239999999999"/>
    <s v="Regular Air"/>
    <x v="3"/>
    <s v="Small Business"/>
    <x v="2"/>
    <x v="5"/>
    <s v="Wrap Bag"/>
    <d v="2011-03-04T00:00:00"/>
  </r>
  <r>
    <n v="15079"/>
    <x v="1082"/>
    <x v="3"/>
    <s v="Medium"/>
    <n v="45"/>
    <n v="83.409333333333336"/>
    <n v="3753.42"/>
    <n v="7.18"/>
    <n v="3760.6"/>
    <n v="5.3265000000000002"/>
    <n v="199.92591630000004"/>
    <s v="Regular Air"/>
    <x v="1"/>
    <s v="Small Business"/>
    <x v="1"/>
    <x v="4"/>
    <s v="Small Box"/>
    <d v="2010-01-18T00:00:00"/>
  </r>
  <r>
    <n v="5696"/>
    <x v="394"/>
    <x v="4"/>
    <s v="Critical"/>
    <n v="4"/>
    <n v="551.54250000000002"/>
    <n v="2206.17"/>
    <n v="19.989999999999998"/>
    <n v="2226.16"/>
    <n v="3.5455000000000001"/>
    <n v="78.219757350000009"/>
    <s v="Regular Air"/>
    <x v="8"/>
    <s v="Consumer"/>
    <x v="2"/>
    <x v="6"/>
    <s v="Small Box"/>
    <d v="2011-05-05T00:00:00"/>
  </r>
  <r>
    <n v="25601"/>
    <x v="719"/>
    <x v="3"/>
    <s v="Medium"/>
    <n v="43"/>
    <n v="5.9862790697674422"/>
    <n v="257.41000000000003"/>
    <n v="4.6900000000000004"/>
    <n v="262.10000000000002"/>
    <n v="3.5455000000000001"/>
    <n v="9.1264715500000015"/>
    <s v="Regular Air"/>
    <x v="8"/>
    <s v="Corporate"/>
    <x v="2"/>
    <x v="10"/>
    <s v="Small Box"/>
    <d v="2009-01-06T00:00:00"/>
  </r>
  <r>
    <n v="11910"/>
    <x v="1391"/>
    <x v="5"/>
    <s v="High"/>
    <n v="21"/>
    <n v="2.3442857142857143"/>
    <n v="49.23"/>
    <n v="4.7699999999999996"/>
    <n v="54"/>
    <n v="3.5455000000000001"/>
    <n v="1.7454496499999999"/>
    <s v="Regular Air"/>
    <x v="5"/>
    <s v="Home Office"/>
    <x v="2"/>
    <x v="6"/>
    <s v="Small Box"/>
    <d v="2011-06-17T00:00:00"/>
  </r>
  <r>
    <n v="56001"/>
    <x v="30"/>
    <x v="11"/>
    <s v="Low"/>
    <n v="17"/>
    <n v="6.9623529411764702"/>
    <n v="118.36"/>
    <n v="7.37"/>
    <n v="125.73"/>
    <n v="3.5455000000000001"/>
    <n v="4.1964537999999996"/>
    <s v="Express Air"/>
    <x v="0"/>
    <s v="Home Office"/>
    <x v="2"/>
    <x v="5"/>
    <s v="Small Box"/>
    <d v="2010-04-16T00:00:00"/>
  </r>
  <r>
    <n v="27778"/>
    <x v="1229"/>
    <x v="10"/>
    <s v="Critical"/>
    <n v="10"/>
    <n v="635.029"/>
    <n v="6350.29"/>
    <n v="24.49"/>
    <n v="6374.78"/>
    <n v="5.3265000000000002"/>
    <n v="338.24819685"/>
    <s v="Regular Air"/>
    <x v="8"/>
    <s v="Corporate"/>
    <x v="1"/>
    <x v="8"/>
    <s v="Large Box"/>
    <d v="2011-09-04T00:00:00"/>
  </r>
  <r>
    <n v="30403"/>
    <x v="408"/>
    <x v="1"/>
    <s v="High"/>
    <n v="41"/>
    <n v="7.439268292682927"/>
    <n v="305.01"/>
    <n v="7.72"/>
    <n v="312.73"/>
    <n v="3.5455000000000001"/>
    <n v="10.814129550000001"/>
    <s v="Express Air"/>
    <x v="5"/>
    <s v="Home Office"/>
    <x v="2"/>
    <x v="6"/>
    <s v="Small Box"/>
    <d v="2012-07-12T00:00:00"/>
  </r>
  <r>
    <n v="16642"/>
    <x v="697"/>
    <x v="0"/>
    <s v="Not Specified"/>
    <n v="46"/>
    <n v="166.09184782608696"/>
    <n v="7640.2250000000004"/>
    <n v="2.5"/>
    <n v="7642.7250000000004"/>
    <n v="5.3265000000000002"/>
    <n v="406.956584625"/>
    <s v="Regular Air"/>
    <x v="3"/>
    <s v="Corporate"/>
    <x v="1"/>
    <x v="1"/>
    <s v="Small Box"/>
    <d v="2011-03-04T00:00:00"/>
  </r>
  <r>
    <n v="4578"/>
    <x v="506"/>
    <x v="10"/>
    <s v="Low"/>
    <n v="48"/>
    <n v="15.086041666666667"/>
    <n v="724.13"/>
    <n v="13.32"/>
    <n v="737.45"/>
    <n v="3.5455000000000001"/>
    <n v="25.674029150000003"/>
    <s v="Regular Air"/>
    <x v="8"/>
    <s v="Corporate"/>
    <x v="2"/>
    <x v="16"/>
    <s v="Small Box"/>
    <d v="2012-09-19T00:00:00"/>
  </r>
  <r>
    <n v="29473"/>
    <x v="616"/>
    <x v="9"/>
    <s v="Medium"/>
    <n v="40"/>
    <n v="334.19549999999998"/>
    <n v="13367.82"/>
    <n v="29.2"/>
    <n v="13397.02"/>
    <n v="4.7610000000000001"/>
    <n v="636.44191019999994"/>
    <s v="Delivery Truck"/>
    <x v="4"/>
    <s v="Consumer"/>
    <x v="0"/>
    <x v="9"/>
    <s v="Jumbo Box"/>
    <d v="2012-02-16T00:00:00"/>
  </r>
  <r>
    <n v="47622"/>
    <x v="506"/>
    <x v="10"/>
    <s v="Not Specified"/>
    <n v="41"/>
    <n v="199.71195121951217"/>
    <n v="8188.19"/>
    <n v="13.99"/>
    <n v="8202.18"/>
    <n v="5.3265000000000002"/>
    <n v="436.14394034999998"/>
    <s v="Regular Air"/>
    <x v="8"/>
    <s v="Corporate"/>
    <x v="1"/>
    <x v="11"/>
    <s v="Medium Box"/>
    <d v="2012-09-13T00:00:00"/>
  </r>
  <r>
    <n v="43745"/>
    <x v="1131"/>
    <x v="6"/>
    <s v="Low"/>
    <n v="43"/>
    <n v="56.593720930232564"/>
    <n v="2433.5300000000002"/>
    <n v="0.99"/>
    <n v="2434.52"/>
    <n v="3.5455000000000001"/>
    <n v="86.280806150000004"/>
    <s v="Regular Air"/>
    <x v="4"/>
    <s v="Corporate"/>
    <x v="2"/>
    <x v="16"/>
    <s v="Small Box"/>
    <d v="2010-11-01T00:00:00"/>
  </r>
  <r>
    <n v="37223"/>
    <x v="258"/>
    <x v="6"/>
    <s v="Low"/>
    <n v="38"/>
    <n v="136.21763157894739"/>
    <n v="5176.2700000000004"/>
    <n v="35"/>
    <n v="5211.2700000000004"/>
    <n v="3.5455000000000001"/>
    <n v="183.52465285000002"/>
    <s v="Regular Air"/>
    <x v="1"/>
    <s v="Home Office"/>
    <x v="2"/>
    <x v="10"/>
    <s v="Large Box"/>
    <d v="2011-11-15T00:00:00"/>
  </r>
  <r>
    <n v="16005"/>
    <x v="1194"/>
    <x v="2"/>
    <s v="Not Specified"/>
    <n v="7"/>
    <n v="7.29"/>
    <n v="51.03"/>
    <n v="5.48"/>
    <n v="56.510000000000005"/>
    <n v="3.5455000000000001"/>
    <n v="1.8092686500000001"/>
    <s v="Regular Air"/>
    <x v="8"/>
    <s v="Corporate"/>
    <x v="2"/>
    <x v="6"/>
    <s v="Small Box"/>
    <d v="2012-12-26T00:00:00"/>
  </r>
  <r>
    <n v="21414"/>
    <x v="870"/>
    <x v="4"/>
    <s v="Critical"/>
    <n v="33"/>
    <n v="105.80645454545454"/>
    <n v="3491.6129999999998"/>
    <n v="5.63"/>
    <n v="3497.2429999999999"/>
    <n v="5.3265000000000002"/>
    <n v="185.980766445"/>
    <s v="Regular Air"/>
    <x v="1"/>
    <s v="Consumer"/>
    <x v="1"/>
    <x v="1"/>
    <s v="Small Box"/>
    <d v="2011-05-05T00:00:00"/>
  </r>
  <r>
    <n v="38950"/>
    <x v="1132"/>
    <x v="1"/>
    <s v="Not Specified"/>
    <n v="24"/>
    <n v="4.5512500000000005"/>
    <n v="109.23"/>
    <n v="6.21"/>
    <n v="115.44"/>
    <n v="3.5455000000000001"/>
    <n v="3.8727496500000003"/>
    <s v="Regular Air"/>
    <x v="10"/>
    <s v="Small Business"/>
    <x v="2"/>
    <x v="6"/>
    <s v="Small Box"/>
    <d v="2011-07-03T00:00:00"/>
  </r>
  <r>
    <n v="30149"/>
    <x v="673"/>
    <x v="2"/>
    <s v="Medium"/>
    <n v="5"/>
    <n v="34.724000000000004"/>
    <n v="173.62"/>
    <n v="19.190000000000001"/>
    <n v="192.81"/>
    <n v="4.7610000000000001"/>
    <n v="8.2660482000000002"/>
    <s v="Delivery Truck"/>
    <x v="0"/>
    <s v="Corporate"/>
    <x v="0"/>
    <x v="3"/>
    <s v="Jumbo Drum"/>
    <d v="2010-12-14T00:00:00"/>
  </r>
  <r>
    <n v="53443"/>
    <x v="563"/>
    <x v="7"/>
    <s v="Critical"/>
    <n v="35"/>
    <n v="42.218000000000004"/>
    <n v="1477.63"/>
    <n v="4.62"/>
    <n v="1482.25"/>
    <n v="3.5455000000000001"/>
    <n v="52.389371650000001"/>
    <s v="Regular Air"/>
    <x v="5"/>
    <s v="Consumer"/>
    <x v="2"/>
    <x v="16"/>
    <s v="Small Box"/>
    <d v="2011-10-09T00:00:00"/>
  </r>
  <r>
    <n v="44480"/>
    <x v="352"/>
    <x v="4"/>
    <s v="Medium"/>
    <n v="25"/>
    <n v="52.861999999999995"/>
    <n v="1321.55"/>
    <n v="10.75"/>
    <n v="1332.3"/>
    <n v="3.5455000000000001"/>
    <n v="46.855555249999995"/>
    <s v="Regular Air"/>
    <x v="4"/>
    <s v="Home Office"/>
    <x v="2"/>
    <x v="5"/>
    <s v="Small Box"/>
    <d v="2010-05-14T00:00:00"/>
  </r>
  <r>
    <n v="12580"/>
    <x v="1315"/>
    <x v="3"/>
    <s v="Low"/>
    <n v="50"/>
    <n v="160.76159999999999"/>
    <n v="8038.08"/>
    <n v="19.989999999999998"/>
    <n v="8058.07"/>
    <n v="3.5455000000000001"/>
    <n v="284.99012640000001"/>
    <s v="Regular Air"/>
    <x v="3"/>
    <s v="Small Business"/>
    <x v="2"/>
    <x v="6"/>
    <s v="Small Box"/>
    <d v="2010-01-15T00:00:00"/>
  </r>
  <r>
    <n v="24070"/>
    <x v="413"/>
    <x v="0"/>
    <s v="High"/>
    <n v="3"/>
    <n v="143.76333333333335"/>
    <n v="431.29"/>
    <n v="24.49"/>
    <n v="455.78000000000003"/>
    <n v="4.7610000000000001"/>
    <n v="20.533716899999998"/>
    <s v="Regular Air"/>
    <x v="0"/>
    <s v="Corporate"/>
    <x v="0"/>
    <x v="3"/>
    <s v="Large Box"/>
    <d v="2011-03-16T00:00:00"/>
  </r>
  <r>
    <n v="40386"/>
    <x v="1179"/>
    <x v="9"/>
    <s v="High"/>
    <n v="28"/>
    <n v="103.76071428571429"/>
    <n v="2905.3"/>
    <n v="0.49"/>
    <n v="2905.79"/>
    <n v="3.5455000000000001"/>
    <n v="103.00741150000002"/>
    <s v="Express Air"/>
    <x v="1"/>
    <s v="Small Business"/>
    <x v="2"/>
    <x v="13"/>
    <s v="Small Box"/>
    <d v="2011-02-20T00:00:00"/>
  </r>
  <r>
    <n v="31233"/>
    <x v="319"/>
    <x v="10"/>
    <s v="Low"/>
    <n v="19"/>
    <n v="223.47000000000003"/>
    <n v="4245.93"/>
    <n v="69"/>
    <n v="4314.93"/>
    <n v="4.7610000000000001"/>
    <n v="202.14872730000002"/>
    <s v="Regular Air"/>
    <x v="3"/>
    <s v="Home Office"/>
    <x v="0"/>
    <x v="9"/>
    <s v="Large Box"/>
    <d v="2011-10-03T00:00:00"/>
  </r>
  <r>
    <n v="8930"/>
    <x v="599"/>
    <x v="4"/>
    <s v="Medium"/>
    <n v="14"/>
    <n v="10.418571428571429"/>
    <n v="145.86000000000001"/>
    <n v="11.59"/>
    <n v="157.45000000000002"/>
    <n v="3.5455000000000001"/>
    <n v="5.1714663000000005"/>
    <s v="Regular Air"/>
    <x v="3"/>
    <s v="Corporate"/>
    <x v="2"/>
    <x v="5"/>
    <s v="Small Box"/>
    <d v="2009-05-21T00:00:00"/>
  </r>
  <r>
    <n v="37988"/>
    <x v="131"/>
    <x v="11"/>
    <s v="Not Specified"/>
    <n v="12"/>
    <n v="15.765833333333333"/>
    <n v="189.19"/>
    <n v="8.34"/>
    <n v="197.53"/>
    <n v="3.5455000000000001"/>
    <n v="6.7077314499999998"/>
    <s v="Regular Air"/>
    <x v="0"/>
    <s v="Home Office"/>
    <x v="2"/>
    <x v="10"/>
    <s v="Small Box"/>
    <d v="2011-04-05T00:00:00"/>
  </r>
  <r>
    <n v="11109"/>
    <x v="413"/>
    <x v="0"/>
    <s v="Medium"/>
    <n v="18"/>
    <n v="7.2433333333333332"/>
    <n v="130.38"/>
    <n v="1.71"/>
    <n v="132.09"/>
    <n v="3.5455000000000001"/>
    <n v="4.6226228999999996"/>
    <s v="Regular Air"/>
    <x v="6"/>
    <s v="Consumer"/>
    <x v="2"/>
    <x v="5"/>
    <s v="Wrap Bag"/>
    <d v="2011-03-16T00:00:00"/>
  </r>
  <r>
    <n v="56197"/>
    <x v="420"/>
    <x v="4"/>
    <s v="High"/>
    <n v="11"/>
    <n v="2.6027272727272726"/>
    <n v="28.63"/>
    <n v="4.08"/>
    <n v="32.71"/>
    <n v="4.7610000000000001"/>
    <n v="1.3630743000000001"/>
    <s v="Express Air"/>
    <x v="6"/>
    <s v="Consumer"/>
    <x v="0"/>
    <x v="0"/>
    <s v="Small Pack"/>
    <d v="2009-05-13T00:00:00"/>
  </r>
  <r>
    <n v="31173"/>
    <x v="148"/>
    <x v="8"/>
    <s v="Low"/>
    <n v="24"/>
    <n v="7.0564166666666672"/>
    <n v="169.35400000000001"/>
    <n v="5.03"/>
    <n v="174.38400000000001"/>
    <n v="5.3265000000000002"/>
    <n v="9.0206408100000015"/>
    <s v="Express Air"/>
    <x v="1"/>
    <s v="Consumer"/>
    <x v="1"/>
    <x v="1"/>
    <s v="Medium Box"/>
    <d v="2012-08-25T00:00:00"/>
  </r>
  <r>
    <n v="47009"/>
    <x v="569"/>
    <x v="5"/>
    <s v="Critical"/>
    <n v="32"/>
    <n v="49.598750000000003"/>
    <n v="1587.16"/>
    <n v="19.989999999999998"/>
    <n v="1607.15"/>
    <n v="5.3265000000000002"/>
    <n v="84.540077400000015"/>
    <s v="Express Air"/>
    <x v="1"/>
    <s v="Small Business"/>
    <x v="1"/>
    <x v="4"/>
    <s v="Small Box"/>
    <d v="2009-06-06T00:00:00"/>
  </r>
  <r>
    <n v="50563"/>
    <x v="1281"/>
    <x v="1"/>
    <s v="High"/>
    <n v="20"/>
    <n v="109.870575"/>
    <n v="2197.4115000000002"/>
    <n v="7.69"/>
    <n v="2205.1015000000002"/>
    <n v="5.3265000000000002"/>
    <n v="117.04512354750001"/>
    <s v="Express Air"/>
    <x v="5"/>
    <s v="Small Business"/>
    <x v="1"/>
    <x v="1"/>
    <s v="Small Box"/>
    <d v="2011-07-17T00:00:00"/>
  </r>
  <r>
    <n v="33889"/>
    <x v="564"/>
    <x v="6"/>
    <s v="Low"/>
    <n v="27"/>
    <n v="5.8907407407407408"/>
    <n v="159.05000000000001"/>
    <n v="2.5"/>
    <n v="161.55000000000001"/>
    <n v="3.5455000000000001"/>
    <n v="5.6391177500000005"/>
    <s v="Regular Air"/>
    <x v="1"/>
    <s v="Small Business"/>
    <x v="2"/>
    <x v="12"/>
    <s v="Small Box"/>
    <d v="2010-11-10T00:00:00"/>
  </r>
  <r>
    <n v="55206"/>
    <x v="1102"/>
    <x v="6"/>
    <s v="Medium"/>
    <n v="20"/>
    <n v="2.6350000000000002"/>
    <n v="52.7"/>
    <n v="4.79"/>
    <n v="57.49"/>
    <n v="3.5455000000000001"/>
    <n v="1.8684785000000002"/>
    <s v="Express Air"/>
    <x v="4"/>
    <s v="Home Office"/>
    <x v="2"/>
    <x v="6"/>
    <s v="Small Box"/>
    <d v="2011-11-03T00:00:00"/>
  </r>
  <r>
    <n v="24579"/>
    <x v="1218"/>
    <x v="6"/>
    <s v="High"/>
    <n v="45"/>
    <n v="309.36888888888888"/>
    <n v="13921.6"/>
    <n v="24.49"/>
    <n v="13946.09"/>
    <n v="3.5455000000000001"/>
    <n v="493.590328"/>
    <s v="Regular Air"/>
    <x v="1"/>
    <s v="Small Business"/>
    <x v="2"/>
    <x v="16"/>
    <s v="Large Box"/>
    <d v="2012-11-19T00:00:00"/>
  </r>
  <r>
    <n v="33732"/>
    <x v="808"/>
    <x v="8"/>
    <s v="Not Specified"/>
    <n v="33"/>
    <n v="10.08939393939394"/>
    <n v="332.95"/>
    <n v="6.22"/>
    <n v="339.17"/>
    <n v="4.7610000000000001"/>
    <n v="15.8517495"/>
    <s v="Regular Air"/>
    <x v="0"/>
    <s v="Corporate"/>
    <x v="0"/>
    <x v="0"/>
    <s v="Small Box"/>
    <d v="2009-08-29T00:00:00"/>
  </r>
  <r>
    <n v="55874"/>
    <x v="1040"/>
    <x v="9"/>
    <s v="Medium"/>
    <n v="28"/>
    <n v="7.4582142857142859"/>
    <n v="208.83"/>
    <n v="6.05"/>
    <n v="214.88000000000002"/>
    <n v="3.5455000000000001"/>
    <n v="7.4040676500000009"/>
    <s v="Regular Air"/>
    <x v="1"/>
    <s v="Small Business"/>
    <x v="2"/>
    <x v="6"/>
    <s v="Small Box"/>
    <d v="2009-02-17T00:00:00"/>
  </r>
  <r>
    <n v="37891"/>
    <x v="60"/>
    <x v="7"/>
    <s v="High"/>
    <n v="24"/>
    <n v="6.8066666666666675"/>
    <n v="163.36000000000001"/>
    <n v="6.6"/>
    <n v="169.96"/>
    <n v="3.5455000000000001"/>
    <n v="5.7919288000000009"/>
    <s v="Regular Air"/>
    <x v="1"/>
    <s v="Small Business"/>
    <x v="2"/>
    <x v="5"/>
    <s v="Small Box"/>
    <d v="2011-10-22T00:00:00"/>
  </r>
  <r>
    <n v="42274"/>
    <x v="239"/>
    <x v="10"/>
    <s v="High"/>
    <n v="45"/>
    <n v="11.299777777777779"/>
    <n v="508.49"/>
    <n v="6.2"/>
    <n v="514.69000000000005"/>
    <n v="4.7610000000000001"/>
    <n v="24.209208900000004"/>
    <s v="Express Air"/>
    <x v="1"/>
    <s v="Home Office"/>
    <x v="0"/>
    <x v="0"/>
    <s v="Wrap Bag"/>
    <d v="2011-09-05T00:00:00"/>
  </r>
  <r>
    <n v="53891"/>
    <x v="164"/>
    <x v="3"/>
    <s v="High"/>
    <n v="44"/>
    <n v="91.811818181818182"/>
    <n v="4039.72"/>
    <n v="39.61"/>
    <n v="4079.33"/>
    <n v="4.7610000000000001"/>
    <n v="192.33106919999997"/>
    <s v="Express Air"/>
    <x v="10"/>
    <s v="Home Office"/>
    <x v="0"/>
    <x v="0"/>
    <s v="Medium Box"/>
    <d v="2009-01-23T00:00:00"/>
  </r>
  <r>
    <n v="36355"/>
    <x v="10"/>
    <x v="2"/>
    <s v="Medium"/>
    <n v="6"/>
    <n v="21.583333333333332"/>
    <n v="129.5"/>
    <n v="6.68"/>
    <n v="136.18"/>
    <n v="4.7610000000000001"/>
    <n v="6.1654949999999999"/>
    <s v="Regular Air"/>
    <x v="4"/>
    <s v="Home Office"/>
    <x v="0"/>
    <x v="0"/>
    <s v="Small Box"/>
    <d v="2009-12-02T00:00:00"/>
  </r>
  <r>
    <n v="36836"/>
    <x v="399"/>
    <x v="9"/>
    <s v="Medium"/>
    <n v="43"/>
    <n v="374.79837209302326"/>
    <n v="16116.33"/>
    <n v="19.989999999999998"/>
    <n v="16136.32"/>
    <n v="3.5455000000000001"/>
    <n v="571.40448015000004"/>
    <s v="Regular Air"/>
    <x v="0"/>
    <s v="Corporate"/>
    <x v="2"/>
    <x v="6"/>
    <s v="Small Box"/>
    <d v="2010-03-01T00:00:00"/>
  </r>
  <r>
    <n v="39813"/>
    <x v="1119"/>
    <x v="9"/>
    <s v="Critical"/>
    <n v="48"/>
    <n v="6.5487499999999992"/>
    <n v="314.33999999999997"/>
    <n v="6.6"/>
    <n v="320.94"/>
    <n v="3.5455000000000001"/>
    <n v="11.144924699999999"/>
    <s v="Regular Air"/>
    <x v="5"/>
    <s v="Consumer"/>
    <x v="2"/>
    <x v="5"/>
    <s v="Small Box"/>
    <d v="2012-02-03T00:00:00"/>
  </r>
  <r>
    <n v="5858"/>
    <x v="1210"/>
    <x v="1"/>
    <s v="Not Specified"/>
    <n v="29"/>
    <n v="185.59691379310343"/>
    <n v="5382.3104999999996"/>
    <n v="8.99"/>
    <n v="5391.3004999999994"/>
    <n v="5.3265000000000002"/>
    <n v="286.68876878249995"/>
    <s v="Regular Air"/>
    <x v="5"/>
    <s v="Small Business"/>
    <x v="1"/>
    <x v="1"/>
    <s v="Small Box"/>
    <d v="2012-07-15T00:00:00"/>
  </r>
  <r>
    <n v="17124"/>
    <x v="611"/>
    <x v="7"/>
    <s v="Critical"/>
    <n v="39"/>
    <n v="3.29"/>
    <n v="128.31"/>
    <n v="1.92"/>
    <n v="130.22999999999999"/>
    <n v="3.5455000000000001"/>
    <n v="4.5492310500000004"/>
    <s v="Express Air"/>
    <x v="6"/>
    <s v="Home Office"/>
    <x v="2"/>
    <x v="7"/>
    <s v="Wrap Bag"/>
    <d v="2009-10-26T00:00:00"/>
  </r>
  <r>
    <n v="54567"/>
    <x v="534"/>
    <x v="8"/>
    <s v="Medium"/>
    <n v="31"/>
    <n v="6.346451612903226"/>
    <n v="196.74"/>
    <n v="5.41"/>
    <n v="202.15"/>
    <n v="4.7610000000000001"/>
    <n v="9.3667914000000003"/>
    <s v="Regular Air"/>
    <x v="2"/>
    <s v="Small Business"/>
    <x v="0"/>
    <x v="0"/>
    <s v="Small Box"/>
    <d v="2009-08-04T00:00:00"/>
  </r>
  <r>
    <n v="29255"/>
    <x v="398"/>
    <x v="2"/>
    <s v="Low"/>
    <n v="11"/>
    <n v="56.110818181818189"/>
    <n v="617.21900000000005"/>
    <n v="8.99"/>
    <n v="626.20900000000006"/>
    <n v="5.3265000000000002"/>
    <n v="32.876170035000001"/>
    <s v="Express Air"/>
    <x v="1"/>
    <s v="Consumer"/>
    <x v="1"/>
    <x v="1"/>
    <s v="Small Box"/>
    <d v="2011-12-07T00:00:00"/>
  </r>
  <r>
    <n v="29187"/>
    <x v="130"/>
    <x v="1"/>
    <s v="Low"/>
    <n v="5"/>
    <n v="28.46"/>
    <n v="142.30000000000001"/>
    <n v="12.98"/>
    <n v="155.28"/>
    <n v="3.5455000000000001"/>
    <n v="5.0452465000000011"/>
    <s v="Regular Air"/>
    <x v="5"/>
    <s v="Consumer"/>
    <x v="2"/>
    <x v="6"/>
    <s v="Small Box"/>
    <d v="2009-08-04T00:00:00"/>
  </r>
  <r>
    <n v="35302"/>
    <x v="176"/>
    <x v="5"/>
    <s v="Medium"/>
    <n v="13"/>
    <n v="97.345923076923086"/>
    <n v="1265.4970000000001"/>
    <n v="7.69"/>
    <n v="1273.1870000000001"/>
    <n v="5.3265000000000002"/>
    <n v="67.406697704999999"/>
    <s v="Regular Air"/>
    <x v="4"/>
    <s v="Small Business"/>
    <x v="1"/>
    <x v="1"/>
    <s v="Small Box"/>
    <d v="2010-06-08T00:00:00"/>
  </r>
  <r>
    <n v="9927"/>
    <x v="533"/>
    <x v="8"/>
    <s v="High"/>
    <n v="34"/>
    <n v="47.296470588235294"/>
    <n v="1608.08"/>
    <n v="6.5"/>
    <n v="1614.58"/>
    <n v="5.3265000000000002"/>
    <n v="85.654381200000003"/>
    <s v="Express Air"/>
    <x v="2"/>
    <s v="Corporate"/>
    <x v="1"/>
    <x v="4"/>
    <s v="Small Box"/>
    <d v="2011-08-17T00:00:00"/>
  </r>
  <r>
    <n v="52482"/>
    <x v="1021"/>
    <x v="3"/>
    <s v="Critical"/>
    <n v="30"/>
    <n v="23.907"/>
    <n v="717.21"/>
    <n v="3.63"/>
    <n v="720.84"/>
    <n v="4.7610000000000001"/>
    <n v="34.146368100000004"/>
    <s v="Regular Air"/>
    <x v="8"/>
    <s v="Corporate"/>
    <x v="0"/>
    <x v="0"/>
    <s v="Small Pack"/>
    <d v="2011-02-02T00:00:00"/>
  </r>
  <r>
    <n v="16165"/>
    <x v="749"/>
    <x v="1"/>
    <s v="Not Specified"/>
    <n v="19"/>
    <n v="187.12052631578948"/>
    <n v="3555.29"/>
    <n v="19.989999999999998"/>
    <n v="3575.2799999999997"/>
    <n v="3.5455000000000001"/>
    <n v="126.05280694999999"/>
    <s v="Express Air"/>
    <x v="8"/>
    <s v="Small Business"/>
    <x v="2"/>
    <x v="10"/>
    <s v="Small Box"/>
    <d v="2010-07-22T00:00:00"/>
  </r>
  <r>
    <n v="28390"/>
    <x v="412"/>
    <x v="9"/>
    <s v="High"/>
    <n v="44"/>
    <n v="18.403863636363635"/>
    <n v="809.77"/>
    <n v="6.68"/>
    <n v="816.44999999999993"/>
    <n v="4.7610000000000001"/>
    <n v="38.553149699999999"/>
    <s v="Regular Air"/>
    <x v="4"/>
    <s v="Small Business"/>
    <x v="0"/>
    <x v="0"/>
    <s v="Small Box"/>
    <d v="2012-02-09T00:00:00"/>
  </r>
  <r>
    <n v="22272"/>
    <x v="421"/>
    <x v="4"/>
    <s v="High"/>
    <n v="37"/>
    <n v="145.46594594594595"/>
    <n v="5382.24"/>
    <n v="4"/>
    <n v="5386.24"/>
    <n v="5.3265000000000002"/>
    <n v="286.68501359999999"/>
    <s v="Regular Air"/>
    <x v="1"/>
    <s v="Home Office"/>
    <x v="1"/>
    <x v="4"/>
    <s v="Small Box"/>
    <d v="2012-05-08T00:00:00"/>
  </r>
  <r>
    <n v="50565"/>
    <x v="504"/>
    <x v="8"/>
    <s v="High"/>
    <n v="43"/>
    <n v="15.894418604651163"/>
    <n v="683.46"/>
    <n v="12.39"/>
    <n v="695.85"/>
    <n v="3.5455000000000001"/>
    <n v="24.232074300000004"/>
    <s v="Regular Air"/>
    <x v="2"/>
    <s v="Corporate"/>
    <x v="2"/>
    <x v="12"/>
    <s v="Small Box"/>
    <d v="2012-08-30T00:00:00"/>
  </r>
  <r>
    <n v="44451"/>
    <x v="296"/>
    <x v="10"/>
    <s v="Low"/>
    <n v="4"/>
    <n v="3.1225000000000001"/>
    <n v="12.49"/>
    <n v="4.7699999999999996"/>
    <n v="17.259999999999998"/>
    <n v="3.5455000000000001"/>
    <n v="0.44283295"/>
    <s v="Regular Air"/>
    <x v="0"/>
    <s v="Home Office"/>
    <x v="2"/>
    <x v="6"/>
    <s v="Small Box"/>
    <d v="2011-09-15T00:00:00"/>
  </r>
  <r>
    <n v="46437"/>
    <x v="156"/>
    <x v="10"/>
    <s v="Medium"/>
    <n v="49"/>
    <n v="30.380816326530613"/>
    <n v="1488.66"/>
    <n v="7.87"/>
    <n v="1496.53"/>
    <n v="4.7610000000000001"/>
    <n v="70.875102600000005"/>
    <s v="Regular Air"/>
    <x v="5"/>
    <s v="Consumer"/>
    <x v="0"/>
    <x v="0"/>
    <s v="Small Box"/>
    <d v="2009-09-17T00:00:00"/>
  </r>
  <r>
    <n v="39943"/>
    <x v="1296"/>
    <x v="5"/>
    <s v="High"/>
    <n v="12"/>
    <n v="16.794583333333332"/>
    <n v="201.535"/>
    <n v="3.3"/>
    <n v="204.83500000000001"/>
    <n v="5.3265000000000002"/>
    <n v="10.734761774999999"/>
    <s v="Regular Air"/>
    <x v="1"/>
    <s v="Consumer"/>
    <x v="1"/>
    <x v="1"/>
    <s v="Small Pack"/>
    <d v="2012-06-09T00:00:00"/>
  </r>
  <r>
    <n v="9478"/>
    <x v="979"/>
    <x v="0"/>
    <s v="High"/>
    <n v="48"/>
    <n v="10.895208333333334"/>
    <n v="522.97"/>
    <n v="5.4"/>
    <n v="528.37"/>
    <n v="4.7610000000000001"/>
    <n v="24.898601700000004"/>
    <s v="Regular Air"/>
    <x v="1"/>
    <s v="Corporate"/>
    <x v="0"/>
    <x v="0"/>
    <s v="Small Pack"/>
    <d v="2009-03-29T00:00:00"/>
  </r>
  <r>
    <n v="50055"/>
    <x v="470"/>
    <x v="7"/>
    <s v="Medium"/>
    <n v="11"/>
    <n v="6.8900000000000006"/>
    <n v="75.790000000000006"/>
    <n v="4.91"/>
    <n v="80.7"/>
    <n v="3.5455000000000001"/>
    <n v="2.6871344500000003"/>
    <s v="Regular Air"/>
    <x v="6"/>
    <s v="Small Business"/>
    <x v="2"/>
    <x v="5"/>
    <s v="Small Box"/>
    <d v="2012-10-20T00:00:00"/>
  </r>
  <r>
    <n v="9639"/>
    <x v="897"/>
    <x v="10"/>
    <s v="Not Specified"/>
    <n v="47"/>
    <n v="23.921276595744679"/>
    <n v="1124.3"/>
    <n v="14.36"/>
    <n v="1138.6599999999999"/>
    <n v="4.7610000000000001"/>
    <n v="53.527923000000001"/>
    <s v="Delivery Truck"/>
    <x v="5"/>
    <s v="Corporate"/>
    <x v="0"/>
    <x v="3"/>
    <s v="Jumbo Drum"/>
    <d v="2010-09-07T00:00:00"/>
  </r>
  <r>
    <n v="21249"/>
    <x v="104"/>
    <x v="10"/>
    <s v="Low"/>
    <n v="22"/>
    <n v="49.218181818181819"/>
    <n v="1082.8"/>
    <n v="3.99"/>
    <n v="1086.79"/>
    <n v="3.5455000000000001"/>
    <n v="38.390673999999997"/>
    <s v="Regular Air"/>
    <x v="4"/>
    <s v="Small Business"/>
    <x v="2"/>
    <x v="16"/>
    <s v="Small Box"/>
    <d v="2010-09-21T00:00:00"/>
  </r>
  <r>
    <n v="224"/>
    <x v="1018"/>
    <x v="5"/>
    <s v="Not Specified"/>
    <n v="25"/>
    <n v="7.394400000000001"/>
    <n v="184.86"/>
    <n v="5.21"/>
    <n v="190.07000000000002"/>
    <n v="4.7610000000000001"/>
    <n v="8.8011846000000009"/>
    <s v="Regular Air"/>
    <x v="3"/>
    <s v="Corporate"/>
    <x v="0"/>
    <x v="0"/>
    <s v="Small Box"/>
    <d v="2009-06-18T00:00:00"/>
  </r>
  <r>
    <n v="33637"/>
    <x v="125"/>
    <x v="6"/>
    <s v="Low"/>
    <n v="35"/>
    <n v="5.491714285714286"/>
    <n v="192.21"/>
    <n v="5.26"/>
    <n v="197.47"/>
    <n v="4.7610000000000001"/>
    <n v="9.1511181000000015"/>
    <s v="Regular Air"/>
    <x v="8"/>
    <s v="Small Business"/>
    <x v="0"/>
    <x v="0"/>
    <s v="Small Pack"/>
    <d v="2012-11-26T00:00:00"/>
  </r>
  <r>
    <n v="31973"/>
    <x v="971"/>
    <x v="4"/>
    <s v="Not Specified"/>
    <n v="16"/>
    <n v="7.805625"/>
    <n v="124.89"/>
    <n v="11.15"/>
    <n v="136.04"/>
    <n v="3.5455000000000001"/>
    <n v="4.4279749500000003"/>
    <s v="Regular Air"/>
    <x v="10"/>
    <s v="Small Business"/>
    <x v="2"/>
    <x v="5"/>
    <s v="Small Box"/>
    <d v="2011-05-14T00:00:00"/>
  </r>
  <r>
    <n v="43110"/>
    <x v="12"/>
    <x v="9"/>
    <s v="High"/>
    <n v="1"/>
    <n v="3457.99"/>
    <n v="3457.99"/>
    <n v="24.49"/>
    <n v="3482.4799999999996"/>
    <n v="5.3265000000000002"/>
    <n v="184.18983734999998"/>
    <s v="Regular Air"/>
    <x v="6"/>
    <s v="Corporate"/>
    <x v="1"/>
    <x v="8"/>
    <s v="Large Box"/>
    <d v="2011-02-08T00:00:00"/>
  </r>
  <r>
    <n v="45991"/>
    <x v="471"/>
    <x v="9"/>
    <s v="Low"/>
    <n v="50"/>
    <n v="3.9277999999999995"/>
    <n v="196.39"/>
    <n v="0.5"/>
    <n v="196.89"/>
    <n v="3.5455000000000001"/>
    <n v="6.9630074500000001"/>
    <s v="Regular Air"/>
    <x v="1"/>
    <s v="Consumer"/>
    <x v="2"/>
    <x v="13"/>
    <s v="Small Box"/>
    <d v="2011-02-18T00:00:00"/>
  </r>
  <r>
    <n v="49634"/>
    <x v="619"/>
    <x v="0"/>
    <s v="Not Specified"/>
    <n v="3"/>
    <n v="28.95"/>
    <n v="86.85"/>
    <n v="1.99"/>
    <n v="88.839999999999989"/>
    <n v="5.3265000000000002"/>
    <n v="4.6260652499999999"/>
    <s v="Regular Air"/>
    <x v="9"/>
    <s v="Consumer"/>
    <x v="1"/>
    <x v="4"/>
    <s v="Small Pack"/>
    <d v="2012-03-25T00:00:00"/>
  </r>
  <r>
    <n v="48487"/>
    <x v="358"/>
    <x v="3"/>
    <s v="Low"/>
    <n v="27"/>
    <n v="13.359259259259259"/>
    <n v="360.7"/>
    <n v="1.49"/>
    <n v="362.19"/>
    <n v="3.5455000000000001"/>
    <n v="12.7886185"/>
    <s v="Regular Air"/>
    <x v="4"/>
    <s v="Home Office"/>
    <x v="2"/>
    <x v="6"/>
    <s v="Small Box"/>
    <d v="2010-01-13T00:00:00"/>
  </r>
  <r>
    <n v="14119"/>
    <x v="560"/>
    <x v="4"/>
    <s v="Low"/>
    <n v="31"/>
    <n v="31.233387096774194"/>
    <n v="968.23500000000001"/>
    <n v="5"/>
    <n v="973.23500000000001"/>
    <n v="5.3265000000000002"/>
    <n v="51.573037275000004"/>
    <s v="Regular Air"/>
    <x v="1"/>
    <s v="Home Office"/>
    <x v="1"/>
    <x v="1"/>
    <s v="Small Box"/>
    <d v="2010-06-02T00:00:00"/>
  </r>
  <r>
    <n v="48480"/>
    <x v="475"/>
    <x v="3"/>
    <s v="Critical"/>
    <n v="32"/>
    <n v="346.9921875"/>
    <n v="11103.75"/>
    <n v="99"/>
    <n v="11202.75"/>
    <n v="3.5455000000000001"/>
    <n v="393.68345625000001"/>
    <s v="Delivery Truck"/>
    <x v="8"/>
    <s v="Corporate"/>
    <x v="2"/>
    <x v="10"/>
    <s v="Jumbo Drum"/>
    <d v="2010-01-05T00:00:00"/>
  </r>
  <r>
    <n v="19777"/>
    <x v="718"/>
    <x v="7"/>
    <s v="Not Specified"/>
    <n v="22"/>
    <n v="14.632272727272728"/>
    <n v="321.91000000000003"/>
    <n v="8.4"/>
    <n v="330.31"/>
    <n v="3.5455000000000001"/>
    <n v="11.41331905"/>
    <s v="Regular Air"/>
    <x v="1"/>
    <s v="Corporate"/>
    <x v="2"/>
    <x v="6"/>
    <s v="Small Box"/>
    <d v="2012-10-19T00:00:00"/>
  </r>
  <r>
    <n v="6560"/>
    <x v="233"/>
    <x v="3"/>
    <s v="Low"/>
    <n v="37"/>
    <n v="223.03762162162161"/>
    <n v="8252.3919999999998"/>
    <n v="35.67"/>
    <n v="8288.0619999999999"/>
    <n v="4.7610000000000001"/>
    <n v="392.89638312000005"/>
    <s v="Delivery Truck"/>
    <x v="6"/>
    <s v="Corporate"/>
    <x v="0"/>
    <x v="9"/>
    <s v="Jumbo Box"/>
    <d v="2011-01-09T00:00:00"/>
  </r>
  <r>
    <n v="8580"/>
    <x v="1073"/>
    <x v="0"/>
    <s v="High"/>
    <n v="37"/>
    <n v="8.3302702702702707"/>
    <n v="308.22000000000003"/>
    <n v="9.23"/>
    <n v="317.45000000000005"/>
    <n v="3.5455000000000001"/>
    <n v="10.927940100000001"/>
    <s v="Regular Air"/>
    <x v="8"/>
    <s v="Consumer"/>
    <x v="2"/>
    <x v="16"/>
    <s v="Small Box"/>
    <d v="2011-03-23T00:00:00"/>
  </r>
  <r>
    <n v="7430"/>
    <x v="359"/>
    <x v="5"/>
    <s v="Medium"/>
    <n v="50"/>
    <n v="15.035399999999999"/>
    <n v="751.77"/>
    <n v="1.39"/>
    <n v="753.16"/>
    <n v="3.5455000000000001"/>
    <n v="26.654005350000002"/>
    <s v="Regular Air"/>
    <x v="11"/>
    <s v="Corporate"/>
    <x v="2"/>
    <x v="12"/>
    <s v="Small Box"/>
    <d v="2010-06-09T00:00:00"/>
  </r>
  <r>
    <n v="35110"/>
    <x v="411"/>
    <x v="7"/>
    <s v="High"/>
    <n v="14"/>
    <n v="914.66071428571433"/>
    <n v="12805.25"/>
    <n v="19.989999999999998"/>
    <n v="12825.24"/>
    <n v="3.5455000000000001"/>
    <n v="454.01013875000007"/>
    <s v="Regular Air"/>
    <x v="1"/>
    <s v="Corporate"/>
    <x v="2"/>
    <x v="6"/>
    <s v="Small Box"/>
    <d v="2011-10-19T00:00:00"/>
  </r>
  <r>
    <n v="34530"/>
    <x v="276"/>
    <x v="8"/>
    <s v="Low"/>
    <n v="22"/>
    <n v="68.915000000000006"/>
    <n v="1516.13"/>
    <n v="0.99"/>
    <n v="1517.1200000000001"/>
    <n v="3.5455000000000001"/>
    <n v="53.754389150000009"/>
    <s v="Express Air"/>
    <x v="1"/>
    <s v="Consumer"/>
    <x v="2"/>
    <x v="16"/>
    <s v="Small Box"/>
    <d v="2010-09-01T00:00:00"/>
  </r>
  <r>
    <n v="33159"/>
    <x v="114"/>
    <x v="11"/>
    <s v="Medium"/>
    <n v="3"/>
    <n v="18.898333333333333"/>
    <n v="56.695"/>
    <n v="0.99"/>
    <n v="57.685000000000002"/>
    <n v="5.3265000000000002"/>
    <n v="3.0198591750000001"/>
    <s v="Regular Air"/>
    <x v="2"/>
    <s v="Corporate"/>
    <x v="1"/>
    <x v="1"/>
    <s v="Wrap Bag"/>
    <d v="2012-04-29T00:00:00"/>
  </r>
  <r>
    <n v="9860"/>
    <x v="565"/>
    <x v="7"/>
    <s v="Critical"/>
    <n v="43"/>
    <n v="7.4346511627906979"/>
    <n v="319.69"/>
    <n v="3.52"/>
    <n v="323.20999999999998"/>
    <n v="5.3265000000000002"/>
    <n v="17.028287850000002"/>
    <s v="Regular Air"/>
    <x v="0"/>
    <s v="Home Office"/>
    <x v="1"/>
    <x v="4"/>
    <s v="Small Pack"/>
    <d v="2010-10-11T00:00:00"/>
  </r>
  <r>
    <n v="54787"/>
    <x v="1115"/>
    <x v="9"/>
    <s v="High"/>
    <n v="7"/>
    <n v="24.28857142857143"/>
    <n v="170.02"/>
    <n v="16.87"/>
    <n v="186.89000000000001"/>
    <n v="3.5455000000000001"/>
    <n v="6.0280591000000001"/>
    <s v="Regular Air"/>
    <x v="5"/>
    <s v="Home Office"/>
    <x v="2"/>
    <x v="5"/>
    <s v="Small Box"/>
    <d v="2011-02-25T00:00:00"/>
  </r>
  <r>
    <n v="3778"/>
    <x v="858"/>
    <x v="4"/>
    <s v="Critical"/>
    <n v="3"/>
    <n v="8.8433333333333337"/>
    <n v="26.53"/>
    <n v="6.92"/>
    <n v="33.450000000000003"/>
    <n v="3.5455000000000001"/>
    <n v="0.94062115000000002"/>
    <s v="Regular Air"/>
    <x v="4"/>
    <s v="Home Office"/>
    <x v="2"/>
    <x v="5"/>
    <s v="Small Box"/>
    <d v="2010-05-26T00:00:00"/>
  </r>
  <r>
    <n v="24097"/>
    <x v="198"/>
    <x v="8"/>
    <s v="High"/>
    <n v="2"/>
    <n v="7.6550000000000002"/>
    <n v="15.31"/>
    <n v="4.8600000000000003"/>
    <n v="20.170000000000002"/>
    <n v="3.5455000000000001"/>
    <n v="0.54281605000000011"/>
    <s v="Regular Air"/>
    <x v="2"/>
    <s v="Small Business"/>
    <x v="2"/>
    <x v="5"/>
    <s v="Small Box"/>
    <d v="2010-08-06T00:00:00"/>
  </r>
  <r>
    <n v="6116"/>
    <x v="1171"/>
    <x v="0"/>
    <s v="Medium"/>
    <n v="6"/>
    <n v="1603.47"/>
    <n v="9620.82"/>
    <n v="24.49"/>
    <n v="9645.31"/>
    <n v="3.5455000000000001"/>
    <n v="341.10617310000003"/>
    <s v="Regular Air"/>
    <x v="11"/>
    <s v="Corporate"/>
    <x v="2"/>
    <x v="7"/>
    <s v="Medium Box"/>
    <d v="2009-03-22T00:00:00"/>
  </r>
  <r>
    <n v="20995"/>
    <x v="1097"/>
    <x v="0"/>
    <s v="Medium"/>
    <n v="37"/>
    <n v="157.24"/>
    <n v="5817.88"/>
    <n v="66.27"/>
    <n v="5884.1500000000005"/>
    <n v="4.7610000000000001"/>
    <n v="276.9892668"/>
    <s v="Delivery Truck"/>
    <x v="3"/>
    <s v="Consumer"/>
    <x v="0"/>
    <x v="15"/>
    <s v="Jumbo Box"/>
    <d v="2012-03-28T00:00:00"/>
  </r>
  <r>
    <n v="58755"/>
    <x v="398"/>
    <x v="2"/>
    <s v="Low"/>
    <n v="7"/>
    <n v="2.23"/>
    <n v="15.61"/>
    <n v="1.49"/>
    <n v="17.099999999999998"/>
    <n v="3.5455000000000001"/>
    <n v="0.55345255000000004"/>
    <s v="Regular Air"/>
    <x v="6"/>
    <s v="Home Office"/>
    <x v="2"/>
    <x v="6"/>
    <s v="Small Box"/>
    <d v="2011-12-05T00:00:00"/>
  </r>
  <r>
    <n v="33888"/>
    <x v="1367"/>
    <x v="8"/>
    <s v="Not Specified"/>
    <n v="3"/>
    <n v="19.443333333333332"/>
    <n v="58.33"/>
    <n v="11.25"/>
    <n v="69.58"/>
    <n v="3.5455000000000001"/>
    <n v="2.0680901499999997"/>
    <s v="Regular Air"/>
    <x v="2"/>
    <s v="Home Office"/>
    <x v="2"/>
    <x v="10"/>
    <s v="Small Box"/>
    <d v="2009-08-21T00:00:00"/>
  </r>
  <r>
    <n v="5283"/>
    <x v="243"/>
    <x v="5"/>
    <s v="Medium"/>
    <n v="23"/>
    <n v="109.07273913043477"/>
    <n v="2508.6729999999998"/>
    <n v="7.69"/>
    <n v="2516.3629999999998"/>
    <n v="5.3265000000000002"/>
    <n v="133.624467345"/>
    <s v="Regular Air"/>
    <x v="1"/>
    <s v="Home Office"/>
    <x v="1"/>
    <x v="1"/>
    <s v="Small Box"/>
    <d v="2009-06-05T00:00:00"/>
  </r>
  <r>
    <n v="48868"/>
    <x v="187"/>
    <x v="5"/>
    <s v="Not Specified"/>
    <n v="47"/>
    <n v="162.72276595744682"/>
    <n v="7647.97"/>
    <n v="35"/>
    <n v="7682.97"/>
    <n v="3.5455000000000001"/>
    <n v="271.15877634999998"/>
    <s v="Express Air"/>
    <x v="6"/>
    <s v="Corporate"/>
    <x v="2"/>
    <x v="10"/>
    <s v="Large Box"/>
    <d v="2012-06-15T00:00:00"/>
  </r>
  <r>
    <n v="44839"/>
    <x v="855"/>
    <x v="5"/>
    <s v="Critical"/>
    <n v="27"/>
    <n v="33.332222222222221"/>
    <n v="899.97"/>
    <n v="19.989999999999998"/>
    <n v="919.96"/>
    <n v="4.7610000000000001"/>
    <n v="42.847571699999996"/>
    <s v="Express Air"/>
    <x v="2"/>
    <s v="Consumer"/>
    <x v="0"/>
    <x v="0"/>
    <s v="Small Box"/>
    <d v="2012-06-13T00:00:00"/>
  </r>
  <r>
    <n v="27430"/>
    <x v="1021"/>
    <x v="3"/>
    <s v="High"/>
    <n v="3"/>
    <n v="105.08999999999999"/>
    <n v="315.27"/>
    <n v="13.99"/>
    <n v="329.26"/>
    <n v="4.7610000000000001"/>
    <n v="15.0100047"/>
    <s v="Regular Air"/>
    <x v="9"/>
    <s v="Small Business"/>
    <x v="0"/>
    <x v="0"/>
    <s v="Medium Box"/>
    <d v="2011-02-01T00:00:00"/>
  </r>
  <r>
    <n v="28198"/>
    <x v="723"/>
    <x v="9"/>
    <s v="Medium"/>
    <n v="50"/>
    <n v="154.07933"/>
    <n v="7703.9665000000005"/>
    <n v="8.99"/>
    <n v="7712.9565000000002"/>
    <n v="5.3265000000000002"/>
    <n v="410.35177562250004"/>
    <s v="Regular Air"/>
    <x v="10"/>
    <s v="Consumer"/>
    <x v="1"/>
    <x v="1"/>
    <s v="Small Box"/>
    <d v="2012-02-09T00:00:00"/>
  </r>
  <r>
    <n v="31781"/>
    <x v="79"/>
    <x v="3"/>
    <s v="Medium"/>
    <n v="41"/>
    <n v="1.9143902439024389"/>
    <n v="78.489999999999995"/>
    <n v="0.75"/>
    <n v="79.239999999999995"/>
    <n v="3.5455000000000001"/>
    <n v="2.7828629500000002"/>
    <s v="Regular Air"/>
    <x v="2"/>
    <s v="Corporate"/>
    <x v="2"/>
    <x v="14"/>
    <s v="Wrap Bag"/>
    <d v="2009-01-17T00:00:00"/>
  </r>
  <r>
    <n v="44612"/>
    <x v="438"/>
    <x v="0"/>
    <s v="High"/>
    <n v="6"/>
    <n v="71.453833333333336"/>
    <n v="428.72300000000001"/>
    <n v="1.25"/>
    <n v="429.97300000000001"/>
    <n v="5.3265000000000002"/>
    <n v="22.835930595000001"/>
    <s v="Regular Air"/>
    <x v="1"/>
    <s v="Corporate"/>
    <x v="1"/>
    <x v="1"/>
    <s v="Small Pack"/>
    <d v="2011-03-15T00:00:00"/>
  </r>
  <r>
    <n v="29219"/>
    <x v="465"/>
    <x v="11"/>
    <s v="Not Specified"/>
    <n v="29"/>
    <n v="7.0137931034482763"/>
    <n v="203.4"/>
    <n v="2.35"/>
    <n v="205.75"/>
    <n v="3.5455000000000001"/>
    <n v="7.2115470000000004"/>
    <s v="Regular Air"/>
    <x v="1"/>
    <s v="Home Office"/>
    <x v="2"/>
    <x v="2"/>
    <s v="Wrap Bag"/>
    <d v="2009-04-11T00:00:00"/>
  </r>
  <r>
    <n v="12868"/>
    <x v="0"/>
    <x v="0"/>
    <s v="Critical"/>
    <n v="2"/>
    <n v="4.6849999999999996"/>
    <n v="9.3699999999999992"/>
    <n v="1.22"/>
    <n v="10.59"/>
    <n v="3.5455000000000001"/>
    <n v="0.33221334999999996"/>
    <s v="Regular Air"/>
    <x v="12"/>
    <s v="Consumer"/>
    <x v="2"/>
    <x v="5"/>
    <s v="Wrap Bag"/>
    <d v="2011-03-03T00:00:00"/>
  </r>
  <r>
    <n v="19745"/>
    <x v="1191"/>
    <x v="2"/>
    <s v="High"/>
    <n v="29"/>
    <n v="297.77965517241381"/>
    <n v="8635.61"/>
    <n v="7.18"/>
    <n v="8642.7900000000009"/>
    <n v="5.3265000000000002"/>
    <n v="459.97576665000008"/>
    <s v="Regular Air"/>
    <x v="5"/>
    <s v="Small Business"/>
    <x v="1"/>
    <x v="4"/>
    <s v="Small Box"/>
    <d v="2012-12-19T00:00:00"/>
  </r>
  <r>
    <n v="11396"/>
    <x v="150"/>
    <x v="1"/>
    <s v="Critical"/>
    <n v="42"/>
    <n v="292.14999999999998"/>
    <n v="12270.3"/>
    <n v="19.989999999999998"/>
    <n v="12290.289999999999"/>
    <n v="3.5455000000000001"/>
    <n v="435.04348649999997"/>
    <s v="Regular Air"/>
    <x v="1"/>
    <s v="Corporate"/>
    <x v="2"/>
    <x v="6"/>
    <s v="Small Box"/>
    <d v="2012-07-22T00:00:00"/>
  </r>
  <r>
    <n v="21572"/>
    <x v="1260"/>
    <x v="9"/>
    <s v="Critical"/>
    <n v="42"/>
    <n v="203.54857142857145"/>
    <n v="8549.0400000000009"/>
    <n v="11.54"/>
    <n v="8560.5800000000017"/>
    <n v="4.7610000000000001"/>
    <n v="407.01979440000002"/>
    <s v="Regular Air"/>
    <x v="0"/>
    <s v="Home Office"/>
    <x v="0"/>
    <x v="0"/>
    <s v="Large Box"/>
    <d v="2009-02-15T00:00:00"/>
  </r>
  <r>
    <n v="10437"/>
    <x v="27"/>
    <x v="8"/>
    <s v="Critical"/>
    <n v="50"/>
    <n v="16.410399999999999"/>
    <n v="820.52"/>
    <n v="13.18"/>
    <n v="833.69999999999993"/>
    <n v="3.5455000000000001"/>
    <n v="29.091536599999998"/>
    <s v="Regular Air"/>
    <x v="2"/>
    <s v="Corporate"/>
    <x v="2"/>
    <x v="6"/>
    <s v="Small Box"/>
    <d v="2009-08-20T00:00:00"/>
  </r>
  <r>
    <n v="38661"/>
    <x v="665"/>
    <x v="9"/>
    <s v="High"/>
    <n v="48"/>
    <n v="6.7937500000000002"/>
    <n v="326.10000000000002"/>
    <n v="6.6"/>
    <n v="332.70000000000005"/>
    <n v="3.5455000000000001"/>
    <n v="11.561875500000001"/>
    <s v="Regular Air"/>
    <x v="0"/>
    <s v="Corporate"/>
    <x v="2"/>
    <x v="5"/>
    <s v="Small Box"/>
    <d v="2012-02-13T00:00:00"/>
  </r>
  <r>
    <n v="20451"/>
    <x v="312"/>
    <x v="4"/>
    <s v="Critical"/>
    <n v="17"/>
    <n v="538.24058823529413"/>
    <n v="9150.09"/>
    <n v="45.7"/>
    <n v="9195.7900000000009"/>
    <n v="4.7610000000000001"/>
    <n v="435.63578489999998"/>
    <s v="Delivery Truck"/>
    <x v="1"/>
    <s v="Corporate"/>
    <x v="0"/>
    <x v="9"/>
    <s v="Jumbo Box"/>
    <d v="2012-05-27T00:00:00"/>
  </r>
  <r>
    <n v="20964"/>
    <x v="77"/>
    <x v="0"/>
    <s v="Critical"/>
    <n v="11"/>
    <n v="57.235136363636364"/>
    <n v="629.5865"/>
    <n v="8.99"/>
    <n v="638.57650000000001"/>
    <n v="5.3265000000000002"/>
    <n v="33.534924922499997"/>
    <s v="Regular Air"/>
    <x v="10"/>
    <s v="Consumer"/>
    <x v="1"/>
    <x v="1"/>
    <s v="Small Box"/>
    <d v="2012-04-01T00:00:00"/>
  </r>
  <r>
    <n v="8961"/>
    <x v="865"/>
    <x v="5"/>
    <s v="Low"/>
    <n v="15"/>
    <n v="41.846000000000004"/>
    <n v="627.69000000000005"/>
    <n v="4"/>
    <n v="631.69000000000005"/>
    <n v="5.3265000000000002"/>
    <n v="33.433907850000004"/>
    <s v="Regular Air"/>
    <x v="1"/>
    <s v="Small Business"/>
    <x v="1"/>
    <x v="4"/>
    <s v="Small Box"/>
    <d v="2011-07-03T00:00:00"/>
  </r>
  <r>
    <n v="20900"/>
    <x v="34"/>
    <x v="6"/>
    <s v="Low"/>
    <n v="50"/>
    <n v="39.567329999999998"/>
    <n v="1978.3665000000001"/>
    <n v="4.99"/>
    <n v="1983.3565000000001"/>
    <n v="5.3265000000000002"/>
    <n v="105.37769162250001"/>
    <s v="Regular Air"/>
    <x v="4"/>
    <s v="Corporate"/>
    <x v="1"/>
    <x v="1"/>
    <s v="Small Box"/>
    <d v="2010-11-26T00:00:00"/>
  </r>
  <r>
    <n v="51266"/>
    <x v="1105"/>
    <x v="0"/>
    <s v="Not Specified"/>
    <n v="23"/>
    <n v="12.123043478260868"/>
    <n v="278.83"/>
    <n v="4.8600000000000003"/>
    <n v="283.69"/>
    <n v="3.5455000000000001"/>
    <n v="9.8859176499999997"/>
    <s v="Regular Air"/>
    <x v="6"/>
    <s v="Corporate"/>
    <x v="2"/>
    <x v="5"/>
    <s v="Small Box"/>
    <d v="2009-03-26T00:00:00"/>
  </r>
  <r>
    <n v="43650"/>
    <x v="18"/>
    <x v="0"/>
    <s v="Not Specified"/>
    <n v="7"/>
    <n v="12.655714285714286"/>
    <n v="88.59"/>
    <n v="5.81"/>
    <n v="94.4"/>
    <n v="3.5455000000000001"/>
    <n v="3.1409584499999998"/>
    <s v="Regular Air"/>
    <x v="6"/>
    <s v="Corporate"/>
    <x v="2"/>
    <x v="2"/>
    <s v="Small Pack"/>
    <d v="2009-03-25T00:00:00"/>
  </r>
  <r>
    <n v="38950"/>
    <x v="1132"/>
    <x v="1"/>
    <s v="Not Specified"/>
    <n v="39"/>
    <n v="1.8974358974358974"/>
    <n v="74"/>
    <n v="0.76"/>
    <n v="74.760000000000005"/>
    <n v="3.5455000000000001"/>
    <n v="2.6236700000000002"/>
    <s v="Regular Air"/>
    <x v="10"/>
    <s v="Small Business"/>
    <x v="2"/>
    <x v="14"/>
    <s v="Wrap Bag"/>
    <d v="2011-07-03T00:00:00"/>
  </r>
  <r>
    <n v="50055"/>
    <x v="470"/>
    <x v="7"/>
    <s v="Medium"/>
    <n v="1"/>
    <n v="13.45"/>
    <n v="13.45"/>
    <n v="7.78"/>
    <n v="21.23"/>
    <n v="3.5455000000000001"/>
    <n v="0.47686974999999998"/>
    <s v="Regular Air"/>
    <x v="6"/>
    <s v="Small Business"/>
    <x v="2"/>
    <x v="6"/>
    <s v="Small Box"/>
    <d v="2012-10-20T00:00:00"/>
  </r>
  <r>
    <n v="13991"/>
    <x v="1160"/>
    <x v="0"/>
    <s v="High"/>
    <n v="24"/>
    <n v="7.1124999999999998"/>
    <n v="170.7"/>
    <n v="2.74"/>
    <n v="173.44"/>
    <n v="5.3265000000000002"/>
    <n v="9.092335499999999"/>
    <s v="Regular Air"/>
    <x v="3"/>
    <s v="Corporate"/>
    <x v="1"/>
    <x v="4"/>
    <s v="Small Pack"/>
    <d v="2012-03-08T00:00:00"/>
  </r>
  <r>
    <n v="39744"/>
    <x v="989"/>
    <x v="1"/>
    <s v="Medium"/>
    <n v="6"/>
    <n v="10.601666666666667"/>
    <n v="63.61"/>
    <n v="2.06"/>
    <n v="65.67"/>
    <n v="3.5455000000000001"/>
    <n v="2.2552925500000001"/>
    <s v="Regular Air"/>
    <x v="4"/>
    <s v="Consumer"/>
    <x v="2"/>
    <x v="5"/>
    <s v="Wrap Bag"/>
    <d v="2009-07-08T00:00:00"/>
  </r>
  <r>
    <n v="39333"/>
    <x v="347"/>
    <x v="9"/>
    <s v="Critical"/>
    <n v="18"/>
    <n v="5.29"/>
    <n v="95.22"/>
    <n v="4.7"/>
    <n v="99.92"/>
    <n v="3.5455000000000001"/>
    <n v="3.3760251000000001"/>
    <s v="Regular Air"/>
    <x v="1"/>
    <s v="Consumer"/>
    <x v="2"/>
    <x v="5"/>
    <s v="Small Box"/>
    <d v="2010-02-17T00:00:00"/>
  </r>
  <r>
    <n v="28901"/>
    <x v="855"/>
    <x v="5"/>
    <s v="High"/>
    <n v="23"/>
    <n v="37.883478260869566"/>
    <n v="871.32"/>
    <n v="5.86"/>
    <n v="877.18000000000006"/>
    <n v="3.5455000000000001"/>
    <n v="30.892650600000003"/>
    <s v="Regular Air"/>
    <x v="0"/>
    <s v="Small Business"/>
    <x v="2"/>
    <x v="5"/>
    <s v="Small Box"/>
    <d v="2012-06-12T00:00:00"/>
  </r>
  <r>
    <n v="48288"/>
    <x v="602"/>
    <x v="1"/>
    <s v="Medium"/>
    <n v="25"/>
    <n v="132.3312"/>
    <n v="3308.28"/>
    <n v="54.74"/>
    <n v="3363.02"/>
    <n v="4.7610000000000001"/>
    <n v="157.50721080000002"/>
    <s v="Delivery Truck"/>
    <x v="0"/>
    <s v="Consumer"/>
    <x v="0"/>
    <x v="15"/>
    <s v="Jumbo Box"/>
    <d v="2011-07-24T00:00:00"/>
  </r>
  <r>
    <n v="40356"/>
    <x v="1008"/>
    <x v="2"/>
    <s v="Not Specified"/>
    <n v="48"/>
    <n v="4.2079166666666667"/>
    <n v="201.98"/>
    <n v="6.89"/>
    <n v="208.86999999999998"/>
    <n v="3.5455000000000001"/>
    <n v="7.1612008999999999"/>
    <s v="Express Air"/>
    <x v="4"/>
    <s v="Corporate"/>
    <x v="2"/>
    <x v="16"/>
    <s v="Small Box"/>
    <d v="2009-12-21T00:00:00"/>
  </r>
  <r>
    <n v="898"/>
    <x v="632"/>
    <x v="5"/>
    <s v="High"/>
    <n v="26"/>
    <n v="294.94423076923078"/>
    <n v="7668.55"/>
    <n v="54.12"/>
    <n v="7722.67"/>
    <n v="4.7610000000000001"/>
    <n v="365.09966550000007"/>
    <s v="Delivery Truck"/>
    <x v="4"/>
    <s v="Consumer"/>
    <x v="0"/>
    <x v="9"/>
    <s v="Jumbo Box"/>
    <d v="2010-06-02T00:00:00"/>
  </r>
  <r>
    <n v="31877"/>
    <x v="332"/>
    <x v="5"/>
    <s v="Medium"/>
    <n v="34"/>
    <n v="8.3841176470588241"/>
    <n v="285.06"/>
    <n v="10.16"/>
    <n v="295.22000000000003"/>
    <n v="4.7610000000000001"/>
    <n v="13.571706600000001"/>
    <s v="Regular Air"/>
    <x v="1"/>
    <s v="Consumer"/>
    <x v="0"/>
    <x v="0"/>
    <s v="Large Box"/>
    <d v="2009-06-29T00:00:00"/>
  </r>
  <r>
    <n v="5699"/>
    <x v="295"/>
    <x v="1"/>
    <s v="Low"/>
    <n v="2"/>
    <n v="4.625"/>
    <n v="9.25"/>
    <n v="0.99"/>
    <n v="10.24"/>
    <n v="3.5455000000000001"/>
    <n v="0.32795875000000002"/>
    <s v="Regular Air"/>
    <x v="1"/>
    <s v="Small Business"/>
    <x v="2"/>
    <x v="13"/>
    <s v="Small Box"/>
    <d v="2012-08-03T00:00:00"/>
  </r>
  <r>
    <n v="4581"/>
    <x v="545"/>
    <x v="10"/>
    <s v="Not Specified"/>
    <n v="25"/>
    <n v="93.016800000000003"/>
    <n v="2325.42"/>
    <n v="19.989999999999998"/>
    <n v="2345.41"/>
    <n v="3.5455000000000001"/>
    <n v="82.44776610000001"/>
    <s v="Regular Air"/>
    <x v="3"/>
    <s v="Home Office"/>
    <x v="2"/>
    <x v="12"/>
    <s v="Small Box"/>
    <d v="2012-09-05T00:00:00"/>
  </r>
  <r>
    <n v="28933"/>
    <x v="758"/>
    <x v="1"/>
    <s v="Critical"/>
    <n v="38"/>
    <n v="4.1105263157894738"/>
    <n v="156.19999999999999"/>
    <n v="0.7"/>
    <n v="156.89999999999998"/>
    <n v="3.5455000000000001"/>
    <n v="5.5380709999999995"/>
    <s v="Regular Air"/>
    <x v="3"/>
    <s v="Corporate"/>
    <x v="2"/>
    <x v="2"/>
    <s v="Wrap Bag"/>
    <d v="2009-07-10T00:00:00"/>
  </r>
  <r>
    <n v="45767"/>
    <x v="408"/>
    <x v="1"/>
    <s v="High"/>
    <n v="49"/>
    <n v="17.173673469387754"/>
    <n v="841.51"/>
    <n v="6.25"/>
    <n v="847.76"/>
    <n v="3.5455000000000001"/>
    <n v="29.835737050000002"/>
    <s v="Express Air"/>
    <x v="6"/>
    <s v="Corporate"/>
    <x v="2"/>
    <x v="10"/>
    <s v="Small Box"/>
    <d v="2012-07-12T00:00:00"/>
  </r>
  <r>
    <n v="16229"/>
    <x v="555"/>
    <x v="0"/>
    <s v="High"/>
    <n v="27"/>
    <n v="39.581481481481482"/>
    <n v="1068.7"/>
    <n v="6.5"/>
    <n v="1075.2"/>
    <n v="5.3265000000000002"/>
    <n v="56.924305500000003"/>
    <s v="Regular Air"/>
    <x v="3"/>
    <s v="Small Business"/>
    <x v="1"/>
    <x v="4"/>
    <s v="Small Box"/>
    <d v="2009-03-30T00:00:00"/>
  </r>
  <r>
    <n v="43364"/>
    <x v="1225"/>
    <x v="11"/>
    <s v="High"/>
    <n v="21"/>
    <n v="24.961904761904766"/>
    <n v="524.20000000000005"/>
    <n v="6.71"/>
    <n v="530.91000000000008"/>
    <n v="3.5455000000000001"/>
    <n v="18.585511"/>
    <s v="Regular Air"/>
    <x v="2"/>
    <s v="Corporate"/>
    <x v="2"/>
    <x v="12"/>
    <s v="Small Box"/>
    <d v="2012-04-10T00:00:00"/>
  </r>
  <r>
    <n v="29350"/>
    <x v="66"/>
    <x v="8"/>
    <s v="High"/>
    <n v="10"/>
    <n v="15.033000000000001"/>
    <n v="150.33000000000001"/>
    <n v="4.53"/>
    <n v="154.86000000000001"/>
    <n v="3.5455000000000001"/>
    <n v="5.3299501500000011"/>
    <s v="Regular Air"/>
    <x v="4"/>
    <s v="Consumer"/>
    <x v="2"/>
    <x v="10"/>
    <s v="Small Box"/>
    <d v="2009-08-28T00:00:00"/>
  </r>
  <r>
    <n v="39972"/>
    <x v="547"/>
    <x v="10"/>
    <s v="Not Specified"/>
    <n v="35"/>
    <n v="6.4165714285714293"/>
    <n v="224.58"/>
    <n v="0.5"/>
    <n v="225.08"/>
    <n v="3.5455000000000001"/>
    <n v="7.9624839000000005"/>
    <s v="Regular Air"/>
    <x v="4"/>
    <s v="Corporate"/>
    <x v="2"/>
    <x v="13"/>
    <s v="Small Box"/>
    <d v="2012-09-26T00:00:00"/>
  </r>
  <r>
    <n v="43911"/>
    <x v="260"/>
    <x v="3"/>
    <s v="Medium"/>
    <n v="29"/>
    <n v="19.927241379310345"/>
    <n v="577.89"/>
    <n v="11.17"/>
    <n v="589.05999999999995"/>
    <n v="4.7610000000000001"/>
    <n v="27.513342899999998"/>
    <s v="Regular Air"/>
    <x v="5"/>
    <s v="Corporate"/>
    <x v="0"/>
    <x v="0"/>
    <s v="Large Box"/>
    <d v="2009-01-14T00:00:00"/>
  </r>
  <r>
    <n v="12389"/>
    <x v="216"/>
    <x v="8"/>
    <s v="Medium"/>
    <n v="34"/>
    <n v="75.311470588235295"/>
    <n v="2560.59"/>
    <n v="7.18"/>
    <n v="2567.77"/>
    <n v="5.3265000000000002"/>
    <n v="136.38982635000002"/>
    <s v="Regular Air"/>
    <x v="9"/>
    <s v="Corporate"/>
    <x v="1"/>
    <x v="4"/>
    <s v="Small Box"/>
    <d v="2009-08-06T00:00:00"/>
  </r>
  <r>
    <n v="22083"/>
    <x v="960"/>
    <x v="9"/>
    <s v="Critical"/>
    <n v="2"/>
    <n v="8.4049999999999994"/>
    <n v="16.809999999999999"/>
    <n v="2.14"/>
    <n v="18.95"/>
    <n v="3.5455000000000001"/>
    <n v="0.59599855000000002"/>
    <s v="Express Air"/>
    <x v="3"/>
    <s v="Corporate"/>
    <x v="2"/>
    <x v="5"/>
    <s v="Wrap Bag"/>
    <d v="2009-02-19T00:00:00"/>
  </r>
  <r>
    <n v="30149"/>
    <x v="673"/>
    <x v="2"/>
    <s v="Medium"/>
    <n v="50"/>
    <n v="13.8194"/>
    <n v="690.97"/>
    <n v="8.7799999999999994"/>
    <n v="699.75"/>
    <n v="4.7610000000000001"/>
    <n v="32.897081700000001"/>
    <s v="Regular Air"/>
    <x v="0"/>
    <s v="Corporate"/>
    <x v="0"/>
    <x v="0"/>
    <s v="Small Box"/>
    <d v="2010-12-15T00:00:00"/>
  </r>
  <r>
    <n v="13927"/>
    <x v="339"/>
    <x v="8"/>
    <s v="Low"/>
    <n v="26"/>
    <n v="7.2326923076923082"/>
    <n v="188.05"/>
    <n v="5.16"/>
    <n v="193.21"/>
    <n v="3.5455000000000001"/>
    <n v="6.6673127500000007"/>
    <s v="Express Air"/>
    <x v="7"/>
    <s v="Corporate"/>
    <x v="2"/>
    <x v="5"/>
    <s v="Small Box"/>
    <d v="2009-09-02T00:00:00"/>
  </r>
  <r>
    <n v="24871"/>
    <x v="518"/>
    <x v="0"/>
    <s v="Medium"/>
    <n v="6"/>
    <n v="23.963333333333335"/>
    <n v="143.78"/>
    <n v="8.99"/>
    <n v="152.77000000000001"/>
    <n v="4.7610000000000001"/>
    <n v="6.8453658000000006"/>
    <s v="Regular Air"/>
    <x v="2"/>
    <s v="Corporate"/>
    <x v="0"/>
    <x v="0"/>
    <s v="Small Pack"/>
    <d v="2011-03-24T00:00:00"/>
  </r>
  <r>
    <n v="3585"/>
    <x v="142"/>
    <x v="6"/>
    <s v="High"/>
    <n v="27"/>
    <n v="9.6192592592592607"/>
    <n v="259.72000000000003"/>
    <n v="2.06"/>
    <n v="261.78000000000003"/>
    <n v="3.5455000000000001"/>
    <n v="9.2083726000000006"/>
    <s v="Regular Air"/>
    <x v="1"/>
    <s v="Corporate"/>
    <x v="2"/>
    <x v="5"/>
    <s v="Wrap Bag"/>
    <d v="2009-11-22T00:00:00"/>
  </r>
  <r>
    <n v="24326"/>
    <x v="1253"/>
    <x v="10"/>
    <s v="Critical"/>
    <n v="12"/>
    <n v="6.53"/>
    <n v="78.36"/>
    <n v="1.5"/>
    <n v="79.86"/>
    <n v="3.5455000000000001"/>
    <n v="2.7782537999999999"/>
    <s v="Regular Air"/>
    <x v="6"/>
    <s v="Corporate"/>
    <x v="2"/>
    <x v="2"/>
    <s v="Wrap Bag"/>
    <d v="2011-09-30T00:00:00"/>
  </r>
  <r>
    <n v="37252"/>
    <x v="147"/>
    <x v="6"/>
    <s v="Low"/>
    <n v="21"/>
    <n v="71.59476190476191"/>
    <n v="1503.49"/>
    <n v="3.5"/>
    <n v="1506.99"/>
    <n v="3.5455000000000001"/>
    <n v="53.306237950000003"/>
    <s v="Regular Air"/>
    <x v="8"/>
    <s v="Corporate"/>
    <x v="2"/>
    <x v="16"/>
    <s v="Small Box"/>
    <d v="2011-11-21T00:00:00"/>
  </r>
  <r>
    <n v="8704"/>
    <x v="937"/>
    <x v="5"/>
    <s v="Medium"/>
    <n v="43"/>
    <n v="10.445813953488372"/>
    <n v="449.17"/>
    <n v="1.0900000000000001"/>
    <n v="450.26"/>
    <n v="3.5455000000000001"/>
    <n v="15.925322350000002"/>
    <s v="Regular Air"/>
    <x v="10"/>
    <s v="Home Office"/>
    <x v="2"/>
    <x v="2"/>
    <s v="Wrap Bag"/>
    <d v="2011-07-01T00:00:00"/>
  </r>
  <r>
    <n v="37505"/>
    <x v="17"/>
    <x v="5"/>
    <s v="Low"/>
    <n v="1"/>
    <n v="29.19"/>
    <n v="29.19"/>
    <n v="12.39"/>
    <n v="41.58"/>
    <n v="3.5455000000000001"/>
    <n v="1.0349314500000002"/>
    <s v="Regular Air"/>
    <x v="0"/>
    <s v="Home Office"/>
    <x v="2"/>
    <x v="12"/>
    <s v="Small Box"/>
    <d v="2011-06-05T00:00:00"/>
  </r>
  <r>
    <n v="57794"/>
    <x v="191"/>
    <x v="1"/>
    <s v="Low"/>
    <n v="16"/>
    <n v="5.5525000000000002"/>
    <n v="88.84"/>
    <n v="6.07"/>
    <n v="94.91"/>
    <n v="3.5455000000000001"/>
    <n v="3.1498222000000005"/>
    <s v="Regular Air"/>
    <x v="1"/>
    <s v="Home Office"/>
    <x v="2"/>
    <x v="5"/>
    <s v="Small Box"/>
    <d v="2009-07-28T00:00:00"/>
  </r>
  <r>
    <n v="52518"/>
    <x v="57"/>
    <x v="11"/>
    <s v="Critical"/>
    <n v="8"/>
    <n v="21.123750000000001"/>
    <n v="168.99"/>
    <n v="4"/>
    <n v="172.99"/>
    <n v="5.3265000000000002"/>
    <n v="9.0012523500000015"/>
    <s v="Regular Air"/>
    <x v="5"/>
    <s v="Consumer"/>
    <x v="1"/>
    <x v="4"/>
    <s v="Small Box"/>
    <d v="2012-04-04T00:00:00"/>
  </r>
  <r>
    <n v="44290"/>
    <x v="761"/>
    <x v="0"/>
    <s v="Medium"/>
    <n v="28"/>
    <n v="10.038928571428571"/>
    <n v="281.08999999999997"/>
    <n v="9.86"/>
    <n v="290.95"/>
    <n v="3.5455000000000001"/>
    <n v="9.9660459499999998"/>
    <s v="Regular Air"/>
    <x v="6"/>
    <s v="Corporate"/>
    <x v="2"/>
    <x v="5"/>
    <s v="Small Box"/>
    <d v="2010-03-23T00:00:00"/>
  </r>
  <r>
    <n v="44738"/>
    <x v="102"/>
    <x v="2"/>
    <s v="Not Specified"/>
    <n v="34"/>
    <n v="2.2226470588235294"/>
    <n v="75.569999999999993"/>
    <n v="0.7"/>
    <n v="76.27"/>
    <n v="3.5455000000000001"/>
    <n v="2.6793343499999995"/>
    <s v="Regular Air"/>
    <x v="1"/>
    <s v="Home Office"/>
    <x v="2"/>
    <x v="2"/>
    <s v="Wrap Bag"/>
    <d v="2010-12-07T00:00:00"/>
  </r>
  <r>
    <n v="50337"/>
    <x v="656"/>
    <x v="11"/>
    <s v="Not Specified"/>
    <n v="6"/>
    <n v="2455.7849999999999"/>
    <n v="14734.71"/>
    <n v="29.7"/>
    <n v="14764.41"/>
    <n v="5.3265000000000002"/>
    <n v="784.84432814999991"/>
    <s v="Delivery Truck"/>
    <x v="0"/>
    <s v="Consumer"/>
    <x v="1"/>
    <x v="11"/>
    <s v="Jumbo Drum"/>
    <d v="2009-04-18T00:00:00"/>
  </r>
  <r>
    <n v="28933"/>
    <x v="758"/>
    <x v="1"/>
    <s v="Critical"/>
    <n v="1"/>
    <n v="11.16"/>
    <n v="11.16"/>
    <n v="5.3"/>
    <n v="16.46"/>
    <n v="3.5455000000000001"/>
    <n v="0.39567779999999997"/>
    <s v="Regular Air"/>
    <x v="3"/>
    <s v="Corporate"/>
    <x v="2"/>
    <x v="12"/>
    <s v="Small Box"/>
    <d v="2009-07-10T00:00:00"/>
  </r>
  <r>
    <n v="481"/>
    <x v="341"/>
    <x v="7"/>
    <s v="High"/>
    <n v="44"/>
    <n v="102.48585227272726"/>
    <n v="4509.3774999999996"/>
    <n v="5.26"/>
    <n v="4514.6374999999998"/>
    <n v="5.3265000000000002"/>
    <n v="240.19199253749997"/>
    <s v="Regular Air"/>
    <x v="0"/>
    <s v="Home Office"/>
    <x v="1"/>
    <x v="1"/>
    <s v="Small Box"/>
    <d v="2012-10-09T00:00:00"/>
  </r>
  <r>
    <n v="55877"/>
    <x v="955"/>
    <x v="9"/>
    <s v="Not Specified"/>
    <n v="19"/>
    <n v="6.6594736842105267"/>
    <n v="126.53"/>
    <n v="7.5"/>
    <n v="134.03"/>
    <n v="3.5455000000000001"/>
    <n v="4.4861211499999998"/>
    <s v="Regular Air"/>
    <x v="10"/>
    <s v="Corporate"/>
    <x v="2"/>
    <x v="5"/>
    <s v="Small Box"/>
    <d v="2010-02-03T00:00:00"/>
  </r>
  <r>
    <n v="34177"/>
    <x v="157"/>
    <x v="8"/>
    <s v="High"/>
    <n v="50"/>
    <n v="17.06324"/>
    <n v="853.16200000000003"/>
    <n v="2.5"/>
    <n v="855.66200000000003"/>
    <n v="5.3265000000000002"/>
    <n v="45.443673930000003"/>
    <s v="Regular Air"/>
    <x v="2"/>
    <s v="Corporate"/>
    <x v="1"/>
    <x v="1"/>
    <s v="Wrap Bag"/>
    <d v="2009-08-16T00:00:00"/>
  </r>
  <r>
    <n v="30725"/>
    <x v="344"/>
    <x v="2"/>
    <s v="Medium"/>
    <n v="39"/>
    <n v="422.27051282051281"/>
    <n v="16468.55"/>
    <n v="49"/>
    <n v="16517.55"/>
    <n v="5.3265000000000002"/>
    <n v="877.19731575000003"/>
    <s v="Delivery Truck"/>
    <x v="4"/>
    <s v="Small Business"/>
    <x v="1"/>
    <x v="8"/>
    <s v="Jumbo Drum"/>
    <d v="2009-12-29T00:00:00"/>
  </r>
  <r>
    <n v="57666"/>
    <x v="905"/>
    <x v="4"/>
    <s v="Not Specified"/>
    <n v="44"/>
    <n v="21.408863636363638"/>
    <n v="941.99"/>
    <n v="53.03"/>
    <n v="995.02"/>
    <n v="3.5455000000000001"/>
    <n v="33.398255450000001"/>
    <s v="Delivery Truck"/>
    <x v="4"/>
    <s v="Small Business"/>
    <x v="2"/>
    <x v="10"/>
    <s v="Jumbo Drum"/>
    <d v="2009-05-22T00:00:00"/>
  </r>
  <r>
    <n v="5698"/>
    <x v="530"/>
    <x v="4"/>
    <s v="Medium"/>
    <n v="7"/>
    <n v="15.465714285714286"/>
    <n v="108.26"/>
    <n v="1.39"/>
    <n v="109.65"/>
    <n v="3.5455000000000001"/>
    <n v="3.8383583000000003"/>
    <s v="Regular Air"/>
    <x v="0"/>
    <s v="Consumer"/>
    <x v="2"/>
    <x v="12"/>
    <s v="Small Box"/>
    <d v="2009-05-21T00:00:00"/>
  </r>
  <r>
    <n v="9665"/>
    <x v="661"/>
    <x v="11"/>
    <s v="Low"/>
    <n v="19"/>
    <n v="139.84842105263158"/>
    <n v="2657.12"/>
    <n v="36.090000000000003"/>
    <n v="2693.21"/>
    <n v="4.7610000000000001"/>
    <n v="126.5054832"/>
    <s v="Delivery Truck"/>
    <x v="1"/>
    <s v="Home Office"/>
    <x v="0"/>
    <x v="15"/>
    <s v="Jumbo Box"/>
    <d v="2009-04-25T00:00:00"/>
  </r>
  <r>
    <n v="44679"/>
    <x v="1392"/>
    <x v="5"/>
    <s v="Medium"/>
    <n v="22"/>
    <n v="5.7959090909090909"/>
    <n v="127.51"/>
    <n v="1.49"/>
    <n v="129"/>
    <n v="3.5455000000000001"/>
    <n v="4.5208670500000006"/>
    <s v="Regular Air"/>
    <x v="0"/>
    <s v="Small Business"/>
    <x v="2"/>
    <x v="6"/>
    <s v="Small Box"/>
    <d v="2012-06-04T00:00:00"/>
  </r>
  <r>
    <n v="22820"/>
    <x v="896"/>
    <x v="8"/>
    <s v="High"/>
    <n v="18"/>
    <n v="8.0466666666666669"/>
    <n v="144.84"/>
    <n v="2.82"/>
    <n v="147.66"/>
    <n v="3.5455000000000001"/>
    <n v="5.1353021999999999"/>
    <s v="Regular Air"/>
    <x v="9"/>
    <s v="Consumer"/>
    <x v="2"/>
    <x v="14"/>
    <s v="Wrap Bag"/>
    <d v="2010-08-20T00:00:00"/>
  </r>
  <r>
    <n v="25154"/>
    <x v="731"/>
    <x v="8"/>
    <s v="High"/>
    <n v="16"/>
    <n v="6.40625"/>
    <n v="102.5"/>
    <n v="1.5"/>
    <n v="104"/>
    <n v="3.5455000000000001"/>
    <n v="3.6341375"/>
    <s v="Regular Air"/>
    <x v="7"/>
    <s v="Home Office"/>
    <x v="2"/>
    <x v="2"/>
    <s v="Wrap Bag"/>
    <d v="2010-08-21T00:00:00"/>
  </r>
  <r>
    <n v="57344"/>
    <x v="383"/>
    <x v="10"/>
    <s v="High"/>
    <n v="47"/>
    <n v="22.554478723404255"/>
    <n v="1060.0605"/>
    <n v="8.59"/>
    <n v="1068.6505"/>
    <n v="5.3265000000000002"/>
    <n v="56.464122532500006"/>
    <s v="Regular Air"/>
    <x v="2"/>
    <s v="Corporate"/>
    <x v="1"/>
    <x v="1"/>
    <s v="Medium Box"/>
    <d v="2010-09-26T00:00:00"/>
  </r>
  <r>
    <n v="38212"/>
    <x v="1158"/>
    <x v="11"/>
    <s v="Medium"/>
    <n v="38"/>
    <n v="100.56327631578948"/>
    <n v="3821.4045000000001"/>
    <n v="2.5"/>
    <n v="3823.9045000000001"/>
    <n v="5.3265000000000002"/>
    <n v="203.54711069250004"/>
    <s v="Regular Air"/>
    <x v="0"/>
    <s v="Home Office"/>
    <x v="1"/>
    <x v="1"/>
    <s v="Small Box"/>
    <d v="2011-04-06T00:00:00"/>
  </r>
  <r>
    <n v="26723"/>
    <x v="1272"/>
    <x v="0"/>
    <s v="Low"/>
    <n v="8"/>
    <n v="55.225562500000002"/>
    <n v="441.80450000000002"/>
    <n v="7.69"/>
    <n v="449.49450000000002"/>
    <n v="5.3265000000000002"/>
    <n v="23.532716692500003"/>
    <s v="Regular Air"/>
    <x v="5"/>
    <s v="Consumer"/>
    <x v="1"/>
    <x v="1"/>
    <s v="Small Box"/>
    <d v="2011-03-08T00:00:00"/>
  </r>
  <r>
    <n v="10917"/>
    <x v="776"/>
    <x v="9"/>
    <s v="Critical"/>
    <n v="14"/>
    <n v="91.525571428571425"/>
    <n v="1281.3579999999999"/>
    <n v="5.99"/>
    <n v="1287.348"/>
    <n v="5.3265000000000002"/>
    <n v="68.251533870000003"/>
    <s v="Express Air"/>
    <x v="5"/>
    <s v="Corporate"/>
    <x v="1"/>
    <x v="1"/>
    <s v="Small Box"/>
    <d v="2012-02-12T00:00:00"/>
  </r>
  <r>
    <n v="37603"/>
    <x v="34"/>
    <x v="6"/>
    <s v="Medium"/>
    <n v="50"/>
    <n v="48.805200000000006"/>
    <n v="2440.2600000000002"/>
    <n v="1.99"/>
    <n v="2442.25"/>
    <n v="5.3265000000000002"/>
    <n v="129.9804489"/>
    <s v="Regular Air"/>
    <x v="6"/>
    <s v="Consumer"/>
    <x v="1"/>
    <x v="4"/>
    <s v="Small Pack"/>
    <d v="2010-11-26T00:00:00"/>
  </r>
  <r>
    <n v="6885"/>
    <x v="727"/>
    <x v="5"/>
    <s v="Low"/>
    <n v="40"/>
    <n v="21.988499999999998"/>
    <n v="879.54"/>
    <n v="6.3"/>
    <n v="885.83999999999992"/>
    <n v="5.3265000000000002"/>
    <n v="46.8486981"/>
    <s v="Regular Air"/>
    <x v="9"/>
    <s v="Corporate"/>
    <x v="1"/>
    <x v="11"/>
    <s v="Medium Box"/>
    <d v="2012-06-19T00:00:00"/>
  </r>
  <r>
    <n v="19745"/>
    <x v="1191"/>
    <x v="2"/>
    <s v="High"/>
    <n v="2"/>
    <n v="31.98"/>
    <n v="63.96"/>
    <n v="1.99"/>
    <n v="65.95"/>
    <n v="5.3265000000000002"/>
    <n v="3.4068294000000003"/>
    <s v="Regular Air"/>
    <x v="5"/>
    <s v="Small Business"/>
    <x v="1"/>
    <x v="4"/>
    <s v="Small Pack"/>
    <d v="2012-12-20T00:00:00"/>
  </r>
  <r>
    <n v="37443"/>
    <x v="75"/>
    <x v="11"/>
    <s v="Not Specified"/>
    <n v="50"/>
    <n v="57.388800000000003"/>
    <n v="2869.44"/>
    <n v="3.99"/>
    <n v="2873.43"/>
    <n v="3.5455000000000001"/>
    <n v="101.73599519999999"/>
    <s v="Regular Air"/>
    <x v="9"/>
    <s v="Small Business"/>
    <x v="2"/>
    <x v="16"/>
    <s v="Small Box"/>
    <d v="2010-04-15T00:00:00"/>
  </r>
  <r>
    <n v="38501"/>
    <x v="1122"/>
    <x v="11"/>
    <s v="Critical"/>
    <n v="11"/>
    <n v="7.1527272727272733"/>
    <n v="78.680000000000007"/>
    <n v="6.22"/>
    <n v="84.9"/>
    <n v="3.5455000000000001"/>
    <n v="2.7895994000000002"/>
    <s v="Regular Air"/>
    <x v="1"/>
    <s v="Corporate"/>
    <x v="2"/>
    <x v="5"/>
    <s v="Small Box"/>
    <d v="2009-04-29T00:00:00"/>
  </r>
  <r>
    <n v="14852"/>
    <x v="911"/>
    <x v="2"/>
    <s v="Medium"/>
    <n v="9"/>
    <n v="422.26666666666665"/>
    <n v="3800.4"/>
    <n v="19.989999999999998"/>
    <n v="3820.39"/>
    <n v="3.5455000000000001"/>
    <n v="134.74318200000002"/>
    <s v="Express Air"/>
    <x v="0"/>
    <s v="Consumer"/>
    <x v="2"/>
    <x v="6"/>
    <s v="Small Box"/>
    <d v="2011-12-24T00:00:00"/>
  </r>
  <r>
    <n v="59586"/>
    <x v="495"/>
    <x v="0"/>
    <s v="Low"/>
    <n v="25"/>
    <n v="6.6891999999999996"/>
    <n v="167.23"/>
    <n v="5.41"/>
    <n v="172.64"/>
    <n v="3.5455000000000001"/>
    <n v="5.9291396499999998"/>
    <s v="Regular Air"/>
    <x v="5"/>
    <s v="Consumer"/>
    <x v="2"/>
    <x v="5"/>
    <s v="Small Box"/>
    <d v="2012-03-11T00:00:00"/>
  </r>
  <r>
    <n v="4611"/>
    <x v="797"/>
    <x v="3"/>
    <s v="High"/>
    <n v="32"/>
    <n v="505.38875000000002"/>
    <n v="16172.44"/>
    <n v="28.14"/>
    <n v="16200.58"/>
    <n v="5.3265000000000002"/>
    <n v="861.42501660000005"/>
    <s v="Delivery Truck"/>
    <x v="8"/>
    <s v="Consumer"/>
    <x v="1"/>
    <x v="11"/>
    <s v="Jumbo Drum"/>
    <d v="2010-01-09T00:00:00"/>
  </r>
  <r>
    <n v="17507"/>
    <x v="1061"/>
    <x v="5"/>
    <s v="Medium"/>
    <n v="27"/>
    <n v="14.805925925925926"/>
    <n v="399.76"/>
    <n v="3.5"/>
    <n v="403.26"/>
    <n v="3.5455000000000001"/>
    <n v="14.1734908"/>
    <s v="Regular Air"/>
    <x v="0"/>
    <s v="Corporate"/>
    <x v="2"/>
    <x v="16"/>
    <s v="Small Box"/>
    <d v="2012-06-12T00:00:00"/>
  </r>
  <r>
    <n v="41094"/>
    <x v="692"/>
    <x v="3"/>
    <s v="Low"/>
    <n v="46"/>
    <n v="6.4993478260869573"/>
    <n v="298.97000000000003"/>
    <n v="8.73"/>
    <n v="307.70000000000005"/>
    <n v="3.5455000000000001"/>
    <n v="10.59998135"/>
    <s v="Regular Air"/>
    <x v="10"/>
    <s v="Corporate"/>
    <x v="2"/>
    <x v="5"/>
    <s v="Small Box"/>
    <d v="2009-01-08T00:00:00"/>
  </r>
  <r>
    <n v="9509"/>
    <x v="341"/>
    <x v="7"/>
    <s v="Not Specified"/>
    <n v="32"/>
    <n v="49.551250000000003"/>
    <n v="1585.64"/>
    <n v="5.81"/>
    <n v="1591.45"/>
    <n v="3.5455000000000001"/>
    <n v="56.218866200000001"/>
    <s v="Regular Air"/>
    <x v="2"/>
    <s v="Home Office"/>
    <x v="2"/>
    <x v="5"/>
    <s v="Small Box"/>
    <d v="2012-10-07T00:00:00"/>
  </r>
  <r>
    <n v="54086"/>
    <x v="617"/>
    <x v="10"/>
    <s v="Low"/>
    <n v="23"/>
    <n v="220.09478260869565"/>
    <n v="5062.18"/>
    <n v="28.06"/>
    <n v="5090.2400000000007"/>
    <n v="5.3265000000000002"/>
    <n v="269.63701770000006"/>
    <s v="Delivery Truck"/>
    <x v="0"/>
    <s v="Small Business"/>
    <x v="1"/>
    <x v="11"/>
    <s v="Jumbo Drum"/>
    <d v="2012-09-08T00:00:00"/>
  </r>
  <r>
    <n v="46310"/>
    <x v="468"/>
    <x v="1"/>
    <s v="High"/>
    <n v="42"/>
    <n v="129.13285714285715"/>
    <n v="5423.58"/>
    <n v="19.989999999999998"/>
    <n v="5443.57"/>
    <n v="3.5455000000000001"/>
    <n v="192.2930289"/>
    <s v="Regular Air"/>
    <x v="1"/>
    <s v="Home Office"/>
    <x v="2"/>
    <x v="10"/>
    <s v="Small Box"/>
    <d v="2010-07-21T00:00:00"/>
  </r>
  <r>
    <n v="38625"/>
    <x v="388"/>
    <x v="6"/>
    <s v="Not Specified"/>
    <n v="28"/>
    <n v="98.285714285714292"/>
    <n v="2752"/>
    <n v="19.989999999999998"/>
    <n v="2771.99"/>
    <n v="5.3265000000000002"/>
    <n v="146.58528000000001"/>
    <s v="Express Air"/>
    <x v="0"/>
    <s v="Corporate"/>
    <x v="1"/>
    <x v="4"/>
    <s v="Small Box"/>
    <d v="2010-11-19T00:00:00"/>
  </r>
  <r>
    <n v="23648"/>
    <x v="306"/>
    <x v="10"/>
    <s v="Critical"/>
    <n v="44"/>
    <n v="153.82181818181817"/>
    <n v="6768.16"/>
    <n v="6.5"/>
    <n v="6774.66"/>
    <n v="5.3265000000000002"/>
    <n v="360.50604240000001"/>
    <s v="Regular Air"/>
    <x v="6"/>
    <s v="Corporate"/>
    <x v="1"/>
    <x v="4"/>
    <s v="Small Box"/>
    <d v="2012-09-25T00:00:00"/>
  </r>
  <r>
    <n v="55654"/>
    <x v="104"/>
    <x v="10"/>
    <s v="High"/>
    <n v="2"/>
    <n v="8.65"/>
    <n v="17.3"/>
    <n v="2.83"/>
    <n v="20.130000000000003"/>
    <n v="4.7610000000000001"/>
    <n v="0.82365300000000008"/>
    <s v="Regular Air"/>
    <x v="6"/>
    <s v="Home Office"/>
    <x v="0"/>
    <x v="0"/>
    <s v="Small Pack"/>
    <d v="2010-09-21T00:00:00"/>
  </r>
  <r>
    <n v="20128"/>
    <x v="976"/>
    <x v="8"/>
    <s v="Not Specified"/>
    <n v="32"/>
    <n v="8.7321875000000002"/>
    <n v="279.43"/>
    <n v="1.99"/>
    <n v="281.42"/>
    <n v="5.3265000000000002"/>
    <n v="14.883838950000001"/>
    <s v="Regular Air"/>
    <x v="5"/>
    <s v="Corporate"/>
    <x v="1"/>
    <x v="4"/>
    <s v="Small Pack"/>
    <d v="2009-09-02T00:00:00"/>
  </r>
  <r>
    <n v="7429"/>
    <x v="1282"/>
    <x v="4"/>
    <s v="Not Specified"/>
    <n v="6"/>
    <n v="28.041666666666668"/>
    <n v="168.25"/>
    <n v="6.93"/>
    <n v="175.18"/>
    <n v="4.7610000000000001"/>
    <n v="8.0103825000000004"/>
    <s v="Express Air"/>
    <x v="1"/>
    <s v="Home Office"/>
    <x v="0"/>
    <x v="0"/>
    <s v="Small Box"/>
    <d v="2010-05-27T00:00:00"/>
  </r>
  <r>
    <n v="5735"/>
    <x v="1062"/>
    <x v="2"/>
    <s v="Medium"/>
    <n v="10"/>
    <n v="266.56399999999996"/>
    <n v="2665.64"/>
    <n v="35.67"/>
    <n v="2701.31"/>
    <n v="4.7610000000000001"/>
    <n v="126.9111204"/>
    <s v="Delivery Truck"/>
    <x v="0"/>
    <s v="Home Office"/>
    <x v="0"/>
    <x v="9"/>
    <s v="Jumbo Box"/>
    <d v="2009-12-11T00:00:00"/>
  </r>
  <r>
    <n v="16258"/>
    <x v="929"/>
    <x v="1"/>
    <s v="Medium"/>
    <n v="1"/>
    <n v="9.69"/>
    <n v="9.69"/>
    <n v="4.72"/>
    <n v="14.41"/>
    <n v="3.5455000000000001"/>
    <n v="0.34355894999999997"/>
    <s v="Regular Air"/>
    <x v="10"/>
    <s v="Corporate"/>
    <x v="2"/>
    <x v="5"/>
    <s v="Small Box"/>
    <d v="2011-07-07T00:00:00"/>
  </r>
  <r>
    <n v="24581"/>
    <x v="777"/>
    <x v="11"/>
    <s v="High"/>
    <n v="8"/>
    <n v="4.82"/>
    <n v="38.56"/>
    <n v="1.49"/>
    <n v="40.050000000000004"/>
    <n v="3.5455000000000001"/>
    <n v="1.3671448000000002"/>
    <s v="Regular Air"/>
    <x v="1"/>
    <s v="Consumer"/>
    <x v="2"/>
    <x v="6"/>
    <s v="Small Box"/>
    <d v="2010-04-10T00:00:00"/>
  </r>
  <r>
    <n v="9285"/>
    <x v="522"/>
    <x v="3"/>
    <s v="Critical"/>
    <n v="3"/>
    <n v="41.603333333333332"/>
    <n v="124.81"/>
    <n v="2.99"/>
    <n v="127.8"/>
    <n v="3.5455000000000001"/>
    <n v="4.4251385500000007"/>
    <s v="Regular Air"/>
    <x v="9"/>
    <s v="Consumer"/>
    <x v="2"/>
    <x v="6"/>
    <s v="Small Box"/>
    <d v="2009-01-04T00:00:00"/>
  </r>
  <r>
    <n v="29958"/>
    <x v="1103"/>
    <x v="3"/>
    <s v="High"/>
    <n v="32"/>
    <n v="464.40843749999999"/>
    <n v="14861.07"/>
    <n v="26"/>
    <n v="14887.07"/>
    <n v="4.7610000000000001"/>
    <n v="707.53554269999995"/>
    <s v="Delivery Truck"/>
    <x v="4"/>
    <s v="Consumer"/>
    <x v="0"/>
    <x v="3"/>
    <s v="Jumbo Drum"/>
    <d v="2011-01-08T00:00:00"/>
  </r>
  <r>
    <n v="35584"/>
    <x v="394"/>
    <x v="4"/>
    <s v="Medium"/>
    <n v="15"/>
    <n v="10.022"/>
    <n v="150.33000000000001"/>
    <n v="9.4499999999999993"/>
    <n v="159.78"/>
    <n v="3.5455000000000001"/>
    <n v="5.3299501500000011"/>
    <s v="Express Air"/>
    <x v="1"/>
    <s v="Corporate"/>
    <x v="2"/>
    <x v="10"/>
    <s v="Small Box"/>
    <d v="2011-05-03T00:00:00"/>
  </r>
  <r>
    <n v="31175"/>
    <x v="238"/>
    <x v="10"/>
    <s v="Critical"/>
    <n v="26"/>
    <n v="20.756153846153843"/>
    <n v="539.66"/>
    <n v="5.97"/>
    <n v="545.63"/>
    <n v="3.5455000000000001"/>
    <n v="19.133645299999998"/>
    <s v="Express Air"/>
    <x v="6"/>
    <s v="Corporate"/>
    <x v="2"/>
    <x v="5"/>
    <s v="Small Box"/>
    <d v="2009-09-29T00:00:00"/>
  </r>
  <r>
    <n v="42467"/>
    <x v="1030"/>
    <x v="7"/>
    <s v="High"/>
    <n v="39"/>
    <n v="31.674102564102562"/>
    <n v="1235.29"/>
    <n v="6.5"/>
    <n v="1241.79"/>
    <n v="5.3265000000000002"/>
    <n v="65.797721850000002"/>
    <s v="Express Air"/>
    <x v="0"/>
    <s v="Home Office"/>
    <x v="1"/>
    <x v="4"/>
    <s v="Small Box"/>
    <d v="2010-10-16T00:00:00"/>
  </r>
  <r>
    <n v="10245"/>
    <x v="480"/>
    <x v="9"/>
    <s v="Medium"/>
    <n v="20"/>
    <n v="128.6645"/>
    <n v="2573.29"/>
    <n v="70.2"/>
    <n v="2643.49"/>
    <n v="4.7610000000000001"/>
    <n v="122.5143369"/>
    <s v="Delivery Truck"/>
    <x v="1"/>
    <s v="Corporate"/>
    <x v="0"/>
    <x v="3"/>
    <s v="Jumbo Drum"/>
    <d v="2011-02-14T00:00:00"/>
  </r>
  <r>
    <n v="44224"/>
    <x v="318"/>
    <x v="8"/>
    <s v="High"/>
    <n v="32"/>
    <n v="6.2093749999999996"/>
    <n v="198.7"/>
    <n v="2.74"/>
    <n v="201.44"/>
    <n v="5.3265000000000002"/>
    <n v="10.583755500000001"/>
    <s v="Regular Air"/>
    <x v="8"/>
    <s v="Corporate"/>
    <x v="1"/>
    <x v="4"/>
    <s v="Small Pack"/>
    <d v="2010-08-10T00:00:00"/>
  </r>
  <r>
    <n v="57475"/>
    <x v="670"/>
    <x v="7"/>
    <s v="Low"/>
    <n v="34"/>
    <n v="16.32"/>
    <n v="554.88"/>
    <n v="13.18"/>
    <n v="568.05999999999995"/>
    <n v="3.5455000000000001"/>
    <n v="19.6732704"/>
    <s v="Regular Air"/>
    <x v="10"/>
    <s v="Home Office"/>
    <x v="2"/>
    <x v="6"/>
    <s v="Small Box"/>
    <d v="2010-10-04T00:00:00"/>
  </r>
  <r>
    <n v="7301"/>
    <x v="441"/>
    <x v="2"/>
    <s v="Low"/>
    <n v="17"/>
    <n v="56.417000000000002"/>
    <n v="959.08900000000006"/>
    <n v="2.5"/>
    <n v="961.58900000000006"/>
    <n v="5.3265000000000002"/>
    <n v="51.085875585000004"/>
    <s v="Regular Air"/>
    <x v="4"/>
    <s v="Corporate"/>
    <x v="1"/>
    <x v="1"/>
    <s v="Small Box"/>
    <d v="2011-01-14T00:00:00"/>
  </r>
  <r>
    <n v="6502"/>
    <x v="8"/>
    <x v="8"/>
    <s v="Medium"/>
    <n v="30"/>
    <n v="10.230666666666668"/>
    <n v="306.92"/>
    <n v="5.12"/>
    <n v="312.04000000000002"/>
    <n v="3.5455000000000001"/>
    <n v="10.881848600000001"/>
    <s v="Regular Air"/>
    <x v="1"/>
    <s v="Home Office"/>
    <x v="2"/>
    <x v="5"/>
    <s v="Small Box"/>
    <d v="2011-08-23T00:00:00"/>
  </r>
  <r>
    <n v="18405"/>
    <x v="928"/>
    <x v="3"/>
    <s v="Medium"/>
    <n v="30"/>
    <n v="20.355"/>
    <n v="610.65"/>
    <n v="8.83"/>
    <n v="619.48"/>
    <n v="3.5455000000000001"/>
    <n v="21.650595749999997"/>
    <s v="Express Air"/>
    <x v="1"/>
    <s v="Consumer"/>
    <x v="2"/>
    <x v="6"/>
    <s v="Small Box"/>
    <d v="2009-01-09T00:00:00"/>
  </r>
  <r>
    <n v="37380"/>
    <x v="725"/>
    <x v="11"/>
    <s v="Critical"/>
    <n v="29"/>
    <n v="25.426896551724138"/>
    <n v="737.38"/>
    <n v="5.3"/>
    <n v="742.68"/>
    <n v="4.7610000000000001"/>
    <n v="35.106661800000005"/>
    <s v="Regular Air"/>
    <x v="0"/>
    <s v="Home Office"/>
    <x v="0"/>
    <x v="3"/>
    <s v="Medium Box"/>
    <d v="2011-04-02T00:00:00"/>
  </r>
  <r>
    <n v="16291"/>
    <x v="1184"/>
    <x v="11"/>
    <s v="Not Specified"/>
    <n v="31"/>
    <n v="28.859354838709677"/>
    <n v="894.64"/>
    <n v="19.46"/>
    <n v="914.1"/>
    <n v="4.7610000000000001"/>
    <n v="42.593810400000002"/>
    <s v="Regular Air"/>
    <x v="1"/>
    <s v="Consumer"/>
    <x v="0"/>
    <x v="0"/>
    <s v="Small Box"/>
    <d v="2011-04-09T00:00:00"/>
  </r>
  <r>
    <n v="25280"/>
    <x v="526"/>
    <x v="4"/>
    <s v="Not Specified"/>
    <n v="16"/>
    <n v="11.203749999999999"/>
    <n v="179.26"/>
    <n v="2.99"/>
    <n v="182.25"/>
    <n v="3.5455000000000001"/>
    <n v="6.3556632999999998"/>
    <s v="Regular Air"/>
    <x v="1"/>
    <s v="Corporate"/>
    <x v="2"/>
    <x v="6"/>
    <s v="Small Box"/>
    <d v="2011-05-23T00:00:00"/>
  </r>
  <r>
    <n v="46212"/>
    <x v="506"/>
    <x v="10"/>
    <s v="Not Specified"/>
    <n v="7"/>
    <n v="553.98285714285714"/>
    <n v="3877.88"/>
    <n v="45.7"/>
    <n v="3923.58"/>
    <n v="4.7610000000000001"/>
    <n v="184.62586680000001"/>
    <s v="Delivery Truck"/>
    <x v="1"/>
    <s v="Consumer"/>
    <x v="0"/>
    <x v="9"/>
    <s v="Jumbo Box"/>
    <d v="2012-09-14T00:00:00"/>
  </r>
  <r>
    <n v="56128"/>
    <x v="1059"/>
    <x v="1"/>
    <s v="Medium"/>
    <n v="41"/>
    <n v="22.004634146341466"/>
    <n v="902.19"/>
    <n v="8.99"/>
    <n v="911.18000000000006"/>
    <n v="3.5455000000000001"/>
    <n v="31.987146450000004"/>
    <s v="Regular Air"/>
    <x v="1"/>
    <s v="Small Business"/>
    <x v="2"/>
    <x v="2"/>
    <s v="Small Pack"/>
    <d v="2010-07-30T00:00:00"/>
  </r>
  <r>
    <n v="42528"/>
    <x v="856"/>
    <x v="9"/>
    <s v="Medium"/>
    <n v="13"/>
    <n v="19.28846153846154"/>
    <n v="250.75"/>
    <n v="9.4700000000000006"/>
    <n v="260.22000000000003"/>
    <n v="3.5455000000000001"/>
    <n v="8.8903412500000005"/>
    <s v="Regular Air"/>
    <x v="9"/>
    <s v="Consumer"/>
    <x v="2"/>
    <x v="10"/>
    <s v="Small Box"/>
    <d v="2010-02-24T00:00:00"/>
  </r>
  <r>
    <n v="34980"/>
    <x v="1166"/>
    <x v="8"/>
    <s v="Not Specified"/>
    <n v="7"/>
    <n v="20.110000000000003"/>
    <n v="140.77000000000001"/>
    <n v="3.77"/>
    <n v="144.54000000000002"/>
    <n v="4.7610000000000001"/>
    <n v="6.7020597000000013"/>
    <s v="Regular Air"/>
    <x v="0"/>
    <s v="Corporate"/>
    <x v="0"/>
    <x v="0"/>
    <s v="Small Pack"/>
    <d v="2010-08-04T00:00:00"/>
  </r>
  <r>
    <n v="55906"/>
    <x v="1300"/>
    <x v="6"/>
    <s v="Critical"/>
    <n v="42"/>
    <n v="54.024047619047622"/>
    <n v="2269.0100000000002"/>
    <n v="19.989999999999998"/>
    <n v="2289"/>
    <n v="3.5455000000000001"/>
    <n v="80.447749550000012"/>
    <s v="Regular Air"/>
    <x v="6"/>
    <s v="Consumer"/>
    <x v="2"/>
    <x v="10"/>
    <s v="Small Box"/>
    <d v="2009-11-27T00:00:00"/>
  </r>
  <r>
    <n v="27364"/>
    <x v="160"/>
    <x v="4"/>
    <s v="Medium"/>
    <n v="25"/>
    <n v="2.9627999999999997"/>
    <n v="74.069999999999993"/>
    <n v="1.49"/>
    <n v="75.559999999999988"/>
    <n v="3.5455000000000001"/>
    <n v="2.6261518499999998"/>
    <s v="Regular Air"/>
    <x v="8"/>
    <s v="Corporate"/>
    <x v="2"/>
    <x v="6"/>
    <s v="Small Box"/>
    <d v="2011-05-22T00:00:00"/>
  </r>
  <r>
    <n v="6720"/>
    <x v="932"/>
    <x v="10"/>
    <s v="Not Specified"/>
    <n v="8"/>
    <n v="6.7362500000000001"/>
    <n v="53.89"/>
    <n v="0.5"/>
    <n v="54.39"/>
    <n v="3.5455000000000001"/>
    <n v="1.9106699500000002"/>
    <s v="Regular Air"/>
    <x v="10"/>
    <s v="Home Office"/>
    <x v="2"/>
    <x v="13"/>
    <s v="Small Box"/>
    <d v="2010-09-11T00:00:00"/>
  </r>
  <r>
    <n v="33060"/>
    <x v="844"/>
    <x v="9"/>
    <s v="High"/>
    <n v="3"/>
    <n v="5.2933333333333339"/>
    <n v="15.88"/>
    <n v="4.6900000000000004"/>
    <n v="20.57"/>
    <n v="3.5455000000000001"/>
    <n v="0.56302540000000012"/>
    <s v="Regular Air"/>
    <x v="8"/>
    <s v="Home Office"/>
    <x v="2"/>
    <x v="6"/>
    <s v="Small Box"/>
    <d v="2010-02-20T00:00:00"/>
  </r>
  <r>
    <n v="39655"/>
    <x v="619"/>
    <x v="0"/>
    <s v="High"/>
    <n v="35"/>
    <n v="7.2328571428571431"/>
    <n v="253.15"/>
    <n v="3.52"/>
    <n v="256.67"/>
    <n v="5.3265000000000002"/>
    <n v="13.484034750000001"/>
    <s v="Regular Air"/>
    <x v="0"/>
    <s v="Corporate"/>
    <x v="1"/>
    <x v="4"/>
    <s v="Small Pack"/>
    <d v="2012-03-23T00:00:00"/>
  </r>
  <r>
    <n v="25157"/>
    <x v="858"/>
    <x v="4"/>
    <s v="Not Specified"/>
    <n v="24"/>
    <n v="22.724166666666665"/>
    <n v="545.38"/>
    <n v="8.18"/>
    <n v="553.55999999999995"/>
    <n v="3.5455000000000001"/>
    <n v="19.3364479"/>
    <s v="Regular Air"/>
    <x v="3"/>
    <s v="Corporate"/>
    <x v="2"/>
    <x v="5"/>
    <s v="Small Box"/>
    <d v="2010-05-27T00:00:00"/>
  </r>
  <r>
    <n v="31106"/>
    <x v="601"/>
    <x v="9"/>
    <s v="Low"/>
    <n v="45"/>
    <n v="5.7593333333333341"/>
    <n v="259.17"/>
    <n v="3.6"/>
    <n v="262.77000000000004"/>
    <n v="3.5455000000000001"/>
    <n v="9.1888723500000005"/>
    <s v="Regular Air"/>
    <x v="6"/>
    <s v="Corporate"/>
    <x v="2"/>
    <x v="7"/>
    <s v="Small Pack"/>
    <d v="2012-02-18T00:00:00"/>
  </r>
  <r>
    <n v="46018"/>
    <x v="340"/>
    <x v="8"/>
    <s v="Medium"/>
    <n v="31"/>
    <n v="90.239032258064512"/>
    <n v="2797.41"/>
    <n v="14"/>
    <n v="2811.41"/>
    <n v="5.3265000000000002"/>
    <n v="149.00404365"/>
    <s v="Delivery Truck"/>
    <x v="6"/>
    <s v="Home Office"/>
    <x v="1"/>
    <x v="11"/>
    <s v="Jumbo Drum"/>
    <d v="2009-08-12T00:00:00"/>
  </r>
  <r>
    <n v="43298"/>
    <x v="54"/>
    <x v="1"/>
    <s v="Not Specified"/>
    <n v="33"/>
    <n v="180.73303030303029"/>
    <n v="5964.19"/>
    <n v="24.49"/>
    <n v="5988.6799999999994"/>
    <n v="5.3265000000000002"/>
    <n v="317.68258034999997"/>
    <s v="Regular Air"/>
    <x v="5"/>
    <s v="Consumer"/>
    <x v="1"/>
    <x v="8"/>
    <s v="Large Box"/>
    <d v="2011-07-12T00:00:00"/>
  </r>
  <r>
    <n v="30278"/>
    <x v="965"/>
    <x v="10"/>
    <s v="Low"/>
    <n v="50"/>
    <n v="57.218599999999995"/>
    <n v="2860.93"/>
    <n v="5.26"/>
    <n v="2866.19"/>
    <n v="5.3265000000000002"/>
    <n v="152.38743645"/>
    <s v="Regular Air"/>
    <x v="10"/>
    <s v="Home Office"/>
    <x v="1"/>
    <x v="1"/>
    <s v="Small Box"/>
    <d v="2009-10-09T00:00:00"/>
  </r>
  <r>
    <n v="13408"/>
    <x v="1190"/>
    <x v="9"/>
    <s v="Low"/>
    <n v="4"/>
    <n v="64.192499999999995"/>
    <n v="256.77"/>
    <n v="12.23"/>
    <n v="269"/>
    <n v="4.7610000000000001"/>
    <n v="12.224819700000001"/>
    <s v="Regular Air"/>
    <x v="1"/>
    <s v="Home Office"/>
    <x v="0"/>
    <x v="0"/>
    <s v="Medium Box"/>
    <d v="2009-02-16T00:00:00"/>
  </r>
  <r>
    <n v="1925"/>
    <x v="702"/>
    <x v="0"/>
    <s v="Critical"/>
    <n v="7"/>
    <n v="267.76714285714286"/>
    <n v="1874.37"/>
    <n v="24.49"/>
    <n v="1898.86"/>
    <n v="4.7610000000000001"/>
    <n v="89.238755699999999"/>
    <s v="Regular Air"/>
    <x v="0"/>
    <s v="Corporate"/>
    <x v="0"/>
    <x v="3"/>
    <s v="Large Box"/>
    <d v="2012-03-05T00:00:00"/>
  </r>
  <r>
    <n v="35430"/>
    <x v="70"/>
    <x v="0"/>
    <s v="Low"/>
    <n v="16"/>
    <n v="114.74"/>
    <n v="1835.84"/>
    <n v="13.99"/>
    <n v="1849.83"/>
    <n v="4.7610000000000001"/>
    <n v="87.404342400000004"/>
    <s v="Regular Air"/>
    <x v="1"/>
    <s v="Home Office"/>
    <x v="0"/>
    <x v="0"/>
    <s v="Medium Box"/>
    <d v="2010-04-01T00:00:00"/>
  </r>
  <r>
    <n v="8101"/>
    <x v="1138"/>
    <x v="0"/>
    <s v="Medium"/>
    <n v="35"/>
    <n v="99.763142857142853"/>
    <n v="3491.71"/>
    <n v="74.349999999999994"/>
    <n v="3566.06"/>
    <n v="4.7610000000000001"/>
    <n v="166.24031310000001"/>
    <s v="Delivery Truck"/>
    <x v="3"/>
    <s v="Consumer"/>
    <x v="0"/>
    <x v="3"/>
    <s v="Jumbo Drum"/>
    <d v="2010-03-06T00:00:00"/>
  </r>
  <r>
    <n v="32613"/>
    <x v="141"/>
    <x v="2"/>
    <s v="Low"/>
    <n v="38"/>
    <n v="137.58421052631579"/>
    <n v="5228.2"/>
    <n v="35"/>
    <n v="5263.2"/>
    <n v="3.5455000000000001"/>
    <n v="185.36583099999999"/>
    <s v="Regular Air"/>
    <x v="4"/>
    <s v="Consumer"/>
    <x v="2"/>
    <x v="10"/>
    <s v="Large Box"/>
    <d v="2011-12-18T00:00:00"/>
  </r>
  <r>
    <n v="47620"/>
    <x v="1265"/>
    <x v="5"/>
    <s v="Low"/>
    <n v="27"/>
    <n v="11.192592592592591"/>
    <n v="302.2"/>
    <n v="3.37"/>
    <n v="305.57"/>
    <n v="3.5455000000000001"/>
    <n v="10.714501"/>
    <s v="Regular Air"/>
    <x v="2"/>
    <s v="Corporate"/>
    <x v="2"/>
    <x v="7"/>
    <s v="Small Pack"/>
    <d v="2012-07-05T00:00:00"/>
  </r>
  <r>
    <n v="28068"/>
    <x v="96"/>
    <x v="8"/>
    <s v="Low"/>
    <n v="23"/>
    <n v="27.477826086956522"/>
    <n v="631.99"/>
    <n v="4"/>
    <n v="635.99"/>
    <n v="5.3265000000000002"/>
    <n v="33.662947350000003"/>
    <s v="Regular Air"/>
    <x v="0"/>
    <s v="Corporate"/>
    <x v="1"/>
    <x v="4"/>
    <s v="Small Box"/>
    <d v="2010-08-28T00:00:00"/>
  </r>
  <r>
    <n v="48195"/>
    <x v="568"/>
    <x v="6"/>
    <s v="Not Specified"/>
    <n v="47"/>
    <n v="57.002627659574472"/>
    <n v="2679.1235000000001"/>
    <n v="19.989999999999998"/>
    <n v="2699.1134999999999"/>
    <n v="5.3265000000000002"/>
    <n v="142.7035132275"/>
    <s v="Regular Air"/>
    <x v="1"/>
    <s v="Corporate"/>
    <x v="1"/>
    <x v="1"/>
    <s v="Small Box"/>
    <d v="2010-11-28T00:00:00"/>
  </r>
  <r>
    <n v="16676"/>
    <x v="325"/>
    <x v="0"/>
    <s v="High"/>
    <n v="39"/>
    <n v="24.020564102564101"/>
    <n v="936.80200000000002"/>
    <n v="8.59"/>
    <n v="945.39200000000005"/>
    <n v="5.3265000000000002"/>
    <n v="49.898758530000002"/>
    <s v="Regular Air"/>
    <x v="1"/>
    <s v="Consumer"/>
    <x v="1"/>
    <x v="1"/>
    <s v="Medium Box"/>
    <d v="2009-03-19T00:00:00"/>
  </r>
  <r>
    <n v="59781"/>
    <x v="422"/>
    <x v="2"/>
    <s v="Not Specified"/>
    <n v="28"/>
    <n v="871.11285714285714"/>
    <n v="24391.16"/>
    <n v="44.55"/>
    <n v="24435.71"/>
    <n v="4.7610000000000001"/>
    <n v="1161.2631276"/>
    <s v="Delivery Truck"/>
    <x v="4"/>
    <s v="Corporate"/>
    <x v="0"/>
    <x v="15"/>
    <s v="Jumbo Box"/>
    <d v="2012-12-13T00:00:00"/>
  </r>
  <r>
    <n v="20832"/>
    <x v="1059"/>
    <x v="1"/>
    <s v="Not Specified"/>
    <n v="39"/>
    <n v="2.7151282051282051"/>
    <n v="105.89"/>
    <n v="0.93"/>
    <n v="106.82000000000001"/>
    <n v="3.5455000000000001"/>
    <n v="3.7543299500000002"/>
    <s v="Regular Air"/>
    <x v="6"/>
    <s v="Home Office"/>
    <x v="2"/>
    <x v="2"/>
    <s v="Wrap Bag"/>
    <d v="2010-08-01T00:00:00"/>
  </r>
  <r>
    <n v="1829"/>
    <x v="608"/>
    <x v="4"/>
    <s v="High"/>
    <n v="48"/>
    <n v="2.7716666666666665"/>
    <n v="133.04"/>
    <n v="1.49"/>
    <n v="134.53"/>
    <n v="3.5455000000000001"/>
    <n v="4.7169331999999997"/>
    <s v="Regular Air"/>
    <x v="6"/>
    <s v="Small Business"/>
    <x v="2"/>
    <x v="6"/>
    <s v="Small Box"/>
    <d v="2009-05-08T00:00:00"/>
  </r>
  <r>
    <n v="48832"/>
    <x v="308"/>
    <x v="4"/>
    <s v="High"/>
    <n v="48"/>
    <n v="93.351875000000007"/>
    <n v="4480.8900000000003"/>
    <n v="30"/>
    <n v="4510.8900000000003"/>
    <n v="4.7610000000000001"/>
    <n v="213.33517290000003"/>
    <s v="Delivery Truck"/>
    <x v="0"/>
    <s v="Small Business"/>
    <x v="0"/>
    <x v="3"/>
    <s v="Jumbo Drum"/>
    <d v="2010-05-05T00:00:00"/>
  </r>
  <r>
    <n v="22627"/>
    <x v="712"/>
    <x v="11"/>
    <s v="Low"/>
    <n v="46"/>
    <n v="147.89130434782609"/>
    <n v="6803"/>
    <n v="66.27"/>
    <n v="6869.27"/>
    <n v="4.7610000000000001"/>
    <n v="323.89083000000005"/>
    <s v="Delivery Truck"/>
    <x v="3"/>
    <s v="Small Business"/>
    <x v="0"/>
    <x v="15"/>
    <s v="Jumbo Box"/>
    <d v="2010-04-03T00:00:00"/>
  </r>
  <r>
    <n v="1221"/>
    <x v="587"/>
    <x v="11"/>
    <s v="Not Specified"/>
    <n v="16"/>
    <n v="4.2781250000000002"/>
    <n v="68.45"/>
    <n v="5.41"/>
    <n v="73.86"/>
    <n v="3.5455000000000001"/>
    <n v="2.4268947500000002"/>
    <s v="Regular Air"/>
    <x v="0"/>
    <s v="Corporate"/>
    <x v="2"/>
    <x v="6"/>
    <s v="Small Box"/>
    <d v="2012-04-20T00:00:00"/>
  </r>
  <r>
    <n v="12451"/>
    <x v="970"/>
    <x v="11"/>
    <s v="Low"/>
    <n v="21"/>
    <n v="15.684285714285714"/>
    <n v="329.37"/>
    <n v="4.53"/>
    <n v="333.9"/>
    <n v="3.5455000000000001"/>
    <n v="11.677813350000001"/>
    <s v="Express Air"/>
    <x v="8"/>
    <s v="Small Business"/>
    <x v="2"/>
    <x v="10"/>
    <s v="Small Box"/>
    <d v="2010-04-21T00:00:00"/>
  </r>
  <r>
    <n v="21542"/>
    <x v="526"/>
    <x v="4"/>
    <s v="High"/>
    <n v="18"/>
    <n v="22.461111111111112"/>
    <n v="404.3"/>
    <n v="8.99"/>
    <n v="413.29"/>
    <n v="3.5455000000000001"/>
    <n v="14.334456500000002"/>
    <s v="Regular Air"/>
    <x v="7"/>
    <s v="Corporate"/>
    <x v="2"/>
    <x v="2"/>
    <s v="Small Pack"/>
    <d v="2011-05-22T00:00:00"/>
  </r>
  <r>
    <n v="58656"/>
    <x v="674"/>
    <x v="2"/>
    <s v="High"/>
    <n v="3"/>
    <n v="3.67"/>
    <n v="11.01"/>
    <n v="5.33"/>
    <n v="16.34"/>
    <n v="4.7610000000000001"/>
    <n v="0.52418609999999999"/>
    <s v="Regular Air"/>
    <x v="1"/>
    <s v="Small Business"/>
    <x v="0"/>
    <x v="0"/>
    <s v="Small Box"/>
    <d v="2010-12-06T00:00:00"/>
  </r>
  <r>
    <n v="11425"/>
    <x v="407"/>
    <x v="5"/>
    <s v="Critical"/>
    <n v="23"/>
    <n v="129.11463043478261"/>
    <n v="2969.6365000000001"/>
    <n v="8.99"/>
    <n v="2978.6264999999999"/>
    <n v="5.3265000000000002"/>
    <n v="158.17768817250001"/>
    <s v="Express Air"/>
    <x v="1"/>
    <s v="Consumer"/>
    <x v="1"/>
    <x v="1"/>
    <s v="Small Box"/>
    <d v="2011-06-24T00:00:00"/>
  </r>
  <r>
    <n v="32229"/>
    <x v="276"/>
    <x v="8"/>
    <s v="High"/>
    <n v="8"/>
    <n v="152.39875000000001"/>
    <n v="1219.19"/>
    <n v="13.99"/>
    <n v="1233.18"/>
    <n v="5.3265000000000002"/>
    <n v="64.940155349999998"/>
    <s v="Regular Air"/>
    <x v="2"/>
    <s v="Corporate"/>
    <x v="1"/>
    <x v="11"/>
    <s v="Medium Box"/>
    <d v="2010-08-30T00:00:00"/>
  </r>
  <r>
    <n v="19299"/>
    <x v="590"/>
    <x v="0"/>
    <s v="Not Specified"/>
    <n v="10"/>
    <n v="2.923"/>
    <n v="29.23"/>
    <n v="0.5"/>
    <n v="29.73"/>
    <n v="3.5455000000000001"/>
    <n v="1.03634965"/>
    <s v="Regular Air"/>
    <x v="3"/>
    <s v="Corporate"/>
    <x v="2"/>
    <x v="13"/>
    <s v="Small Box"/>
    <d v="2009-03-20T00:00:00"/>
  </r>
  <r>
    <n v="41508"/>
    <x v="383"/>
    <x v="10"/>
    <s v="High"/>
    <n v="39"/>
    <n v="475.93102564102566"/>
    <n v="18561.310000000001"/>
    <n v="26"/>
    <n v="18587.310000000001"/>
    <n v="4.7610000000000001"/>
    <n v="883.70396910000011"/>
    <s v="Delivery Truck"/>
    <x v="1"/>
    <s v="Home Office"/>
    <x v="0"/>
    <x v="3"/>
    <s v="Jumbo Drum"/>
    <d v="2010-09-26T00:00:00"/>
  </r>
  <r>
    <n v="19425"/>
    <x v="306"/>
    <x v="10"/>
    <s v="Not Specified"/>
    <n v="34"/>
    <n v="6.1835294117647059"/>
    <n v="210.24"/>
    <n v="3.6"/>
    <n v="213.84"/>
    <n v="3.5455000000000001"/>
    <n v="7.4540592000000006"/>
    <s v="Regular Air"/>
    <x v="5"/>
    <s v="Home Office"/>
    <x v="2"/>
    <x v="7"/>
    <s v="Small Pack"/>
    <d v="2012-09-25T00:00:00"/>
  </r>
  <r>
    <n v="48071"/>
    <x v="1272"/>
    <x v="0"/>
    <s v="Low"/>
    <n v="1"/>
    <n v="22.74"/>
    <n v="22.74"/>
    <n v="4.9800000000000004"/>
    <n v="27.72"/>
    <n v="4.7610000000000001"/>
    <n v="1.0826514"/>
    <s v="Express Air"/>
    <x v="9"/>
    <s v="Home Office"/>
    <x v="0"/>
    <x v="0"/>
    <s v="Small Pack"/>
    <d v="2011-03-12T00:00:00"/>
  </r>
  <r>
    <n v="35812"/>
    <x v="660"/>
    <x v="3"/>
    <s v="Critical"/>
    <n v="24"/>
    <n v="113.45208333333333"/>
    <n v="2722.85"/>
    <n v="30"/>
    <n v="2752.85"/>
    <n v="4.7610000000000001"/>
    <n v="129.63488849999999"/>
    <s v="Delivery Truck"/>
    <x v="0"/>
    <s v="Small Business"/>
    <x v="0"/>
    <x v="3"/>
    <s v="Jumbo Drum"/>
    <d v="2010-01-24T00:00:00"/>
  </r>
  <r>
    <n v="20354"/>
    <x v="524"/>
    <x v="10"/>
    <s v="Critical"/>
    <n v="24"/>
    <n v="3.1691666666666669"/>
    <n v="76.06"/>
    <n v="0.49"/>
    <n v="76.55"/>
    <n v="3.5455000000000001"/>
    <n v="2.6967072999999999"/>
    <s v="Regular Air"/>
    <x v="4"/>
    <s v="Corporate"/>
    <x v="2"/>
    <x v="13"/>
    <s v="Small Box"/>
    <d v="2012-09-21T00:00:00"/>
  </r>
  <r>
    <n v="20135"/>
    <x v="750"/>
    <x v="5"/>
    <s v="Critical"/>
    <n v="44"/>
    <n v="2.6190909090909091"/>
    <n v="115.24"/>
    <n v="0.5"/>
    <n v="115.74"/>
    <n v="3.5455000000000001"/>
    <n v="4.0858341999999999"/>
    <s v="Regular Air"/>
    <x v="8"/>
    <s v="Corporate"/>
    <x v="2"/>
    <x v="13"/>
    <s v="Small Box"/>
    <d v="2009-06-30T00:00:00"/>
  </r>
  <r>
    <n v="38503"/>
    <x v="848"/>
    <x v="4"/>
    <s v="Low"/>
    <n v="10"/>
    <n v="50.329349999999998"/>
    <n v="503.29349999999999"/>
    <n v="5"/>
    <n v="508.29349999999999"/>
    <n v="5.3265000000000002"/>
    <n v="26.8079282775"/>
    <s v="Regular Air"/>
    <x v="1"/>
    <s v="Corporate"/>
    <x v="1"/>
    <x v="1"/>
    <s v="Small Pack"/>
    <d v="2009-05-05T00:00:00"/>
  </r>
  <r>
    <n v="54401"/>
    <x v="842"/>
    <x v="2"/>
    <s v="High"/>
    <n v="34"/>
    <n v="19.706470588235295"/>
    <n v="670.02"/>
    <n v="1.49"/>
    <n v="671.51"/>
    <n v="3.5455000000000001"/>
    <n v="23.755559099999999"/>
    <s v="Regular Air"/>
    <x v="1"/>
    <s v="Home Office"/>
    <x v="2"/>
    <x v="6"/>
    <s v="Small Box"/>
    <d v="2011-12-06T00:00:00"/>
  </r>
  <r>
    <n v="17287"/>
    <x v="131"/>
    <x v="11"/>
    <s v="High"/>
    <n v="38"/>
    <n v="152.45947368421054"/>
    <n v="5793.46"/>
    <n v="13.99"/>
    <n v="5807.45"/>
    <n v="5.3265000000000002"/>
    <n v="308.58864690000001"/>
    <s v="Regular Air"/>
    <x v="5"/>
    <s v="Home Office"/>
    <x v="1"/>
    <x v="11"/>
    <s v="Medium Box"/>
    <d v="2011-04-06T00:00:00"/>
  </r>
  <r>
    <n v="33126"/>
    <x v="1135"/>
    <x v="6"/>
    <s v="Critical"/>
    <n v="28"/>
    <n v="6.2771428571428567"/>
    <n v="175.76"/>
    <n v="0.5"/>
    <n v="176.26"/>
    <n v="3.5455000000000001"/>
    <n v="6.2315707999999992"/>
    <s v="Regular Air"/>
    <x v="0"/>
    <s v="Small Business"/>
    <x v="2"/>
    <x v="13"/>
    <s v="Small Box"/>
    <d v="2011-11-14T00:00:00"/>
  </r>
  <r>
    <n v="42727"/>
    <x v="113"/>
    <x v="11"/>
    <s v="Not Specified"/>
    <n v="21"/>
    <n v="8.4314285714285724"/>
    <n v="177.06"/>
    <n v="7.77"/>
    <n v="184.83"/>
    <n v="3.5455000000000001"/>
    <n v="6.2776623000000003"/>
    <s v="Regular Air"/>
    <x v="6"/>
    <s v="Consumer"/>
    <x v="2"/>
    <x v="7"/>
    <s v="Small Pack"/>
    <d v="2011-04-30T00:00:00"/>
  </r>
  <r>
    <n v="54914"/>
    <x v="988"/>
    <x v="8"/>
    <s v="Critical"/>
    <n v="32"/>
    <n v="6.1853125000000002"/>
    <n v="197.93"/>
    <n v="5.46"/>
    <n v="203.39000000000001"/>
    <n v="3.5455000000000001"/>
    <n v="7.0176081500000009"/>
    <s v="Regular Air"/>
    <x v="1"/>
    <s v="Small Business"/>
    <x v="2"/>
    <x v="5"/>
    <s v="Small Box"/>
    <d v="2011-08-29T00:00:00"/>
  </r>
  <r>
    <n v="35712"/>
    <x v="947"/>
    <x v="7"/>
    <s v="High"/>
    <n v="42"/>
    <n v="93.599285714285713"/>
    <n v="3931.17"/>
    <n v="7.18"/>
    <n v="3938.35"/>
    <n v="5.3265000000000002"/>
    <n v="209.39377005000003"/>
    <s v="Regular Air"/>
    <x v="1"/>
    <s v="Consumer"/>
    <x v="1"/>
    <x v="4"/>
    <s v="Small Box"/>
    <d v="2012-10-24T00:00:00"/>
  </r>
  <r>
    <n v="49541"/>
    <x v="79"/>
    <x v="3"/>
    <s v="Medium"/>
    <n v="35"/>
    <n v="14.392857142857142"/>
    <n v="503.75"/>
    <n v="5.5"/>
    <n v="509.25"/>
    <n v="3.5455000000000001"/>
    <n v="17.860456249999999"/>
    <s v="Regular Air"/>
    <x v="8"/>
    <s v="Home Office"/>
    <x v="2"/>
    <x v="10"/>
    <s v="Small Box"/>
    <d v="2009-01-17T00:00:00"/>
  </r>
  <r>
    <n v="12771"/>
    <x v="730"/>
    <x v="3"/>
    <s v="Critical"/>
    <n v="46"/>
    <n v="1.6973913043478261"/>
    <n v="78.08"/>
    <n v="1.57"/>
    <n v="79.649999999999991"/>
    <n v="3.5455000000000001"/>
    <n v="2.7683264000000003"/>
    <s v="Regular Air"/>
    <x v="2"/>
    <s v="Small Business"/>
    <x v="2"/>
    <x v="2"/>
    <s v="Wrap Bag"/>
    <d v="2009-01-19T00:00:00"/>
  </r>
  <r>
    <n v="15264"/>
    <x v="612"/>
    <x v="6"/>
    <s v="Medium"/>
    <n v="3"/>
    <n v="1193.8399999999999"/>
    <n v="3581.52"/>
    <n v="19.989999999999998"/>
    <n v="3601.5099999999998"/>
    <n v="3.5455000000000001"/>
    <n v="126.9827916"/>
    <s v="Regular Air"/>
    <x v="4"/>
    <s v="Home Office"/>
    <x v="2"/>
    <x v="6"/>
    <s v="Small Box"/>
    <d v="2011-11-19T00:00:00"/>
  </r>
  <r>
    <n v="10309"/>
    <x v="280"/>
    <x v="6"/>
    <s v="Low"/>
    <n v="23"/>
    <n v="21.571739130434782"/>
    <n v="496.15"/>
    <n v="1.49"/>
    <n v="497.64"/>
    <n v="3.5455000000000001"/>
    <n v="17.590998249999998"/>
    <s v="Regular Air"/>
    <x v="6"/>
    <s v="Small Business"/>
    <x v="2"/>
    <x v="6"/>
    <s v="Small Box"/>
    <d v="2009-11-21T00:00:00"/>
  </r>
  <r>
    <n v="51969"/>
    <x v="58"/>
    <x v="10"/>
    <s v="High"/>
    <n v="33"/>
    <n v="53.233181818181819"/>
    <n v="1756.6949999999999"/>
    <n v="8.8000000000000007"/>
    <n v="1765.4949999999999"/>
    <n v="5.3265000000000002"/>
    <n v="93.570359174999993"/>
    <s v="Regular Air"/>
    <x v="0"/>
    <s v="Consumer"/>
    <x v="1"/>
    <x v="1"/>
    <s v="Small Box"/>
    <d v="2011-09-07T00:00:00"/>
  </r>
  <r>
    <n v="14272"/>
    <x v="665"/>
    <x v="9"/>
    <s v="Medium"/>
    <n v="32"/>
    <n v="75.311250000000001"/>
    <n v="2409.96"/>
    <n v="4.5"/>
    <n v="2414.46"/>
    <n v="3.5455000000000001"/>
    <n v="85.445131799999999"/>
    <s v="Regular Air"/>
    <x v="4"/>
    <s v="Home Office"/>
    <x v="2"/>
    <x v="16"/>
    <s v="Small Box"/>
    <d v="2012-02-14T00:00:00"/>
  </r>
  <r>
    <n v="7845"/>
    <x v="497"/>
    <x v="2"/>
    <s v="Critical"/>
    <n v="45"/>
    <n v="47.667777777777779"/>
    <n v="2145.0500000000002"/>
    <n v="5.86"/>
    <n v="2150.9100000000003"/>
    <n v="3.5455000000000001"/>
    <n v="76.052747750000009"/>
    <s v="Express Air"/>
    <x v="1"/>
    <s v="Small Business"/>
    <x v="2"/>
    <x v="5"/>
    <s v="Small Box"/>
    <d v="2009-12-14T00:00:00"/>
  </r>
  <r>
    <n v="19300"/>
    <x v="1058"/>
    <x v="2"/>
    <s v="Critical"/>
    <n v="10"/>
    <n v="7.8719999999999999"/>
    <n v="78.72"/>
    <n v="5.83"/>
    <n v="84.55"/>
    <n v="3.5455000000000001"/>
    <n v="2.7910176"/>
    <s v="Regular Air"/>
    <x v="8"/>
    <s v="Corporate"/>
    <x v="2"/>
    <x v="5"/>
    <s v="Wrap Bag"/>
    <d v="2009-12-17T00:00:00"/>
  </r>
  <r>
    <n v="56135"/>
    <x v="426"/>
    <x v="6"/>
    <s v="Medium"/>
    <n v="48"/>
    <n v="1.6614583333333333"/>
    <n v="79.75"/>
    <n v="1.56"/>
    <n v="81.31"/>
    <n v="3.5455000000000001"/>
    <n v="2.8275362500000001"/>
    <s v="Regular Air"/>
    <x v="8"/>
    <s v="Corporate"/>
    <x v="2"/>
    <x v="14"/>
    <s v="Wrap Bag"/>
    <d v="2010-11-14T00:00:00"/>
  </r>
  <r>
    <n v="35238"/>
    <x v="244"/>
    <x v="11"/>
    <s v="Low"/>
    <n v="27"/>
    <n v="51.963962962962967"/>
    <n v="1403.027"/>
    <n v="5.63"/>
    <n v="1408.6570000000002"/>
    <n v="5.3265000000000002"/>
    <n v="74.732233155000003"/>
    <s v="Express Air"/>
    <x v="6"/>
    <s v="Small Business"/>
    <x v="1"/>
    <x v="1"/>
    <s v="Small Box"/>
    <d v="2011-04-28T00:00:00"/>
  </r>
  <r>
    <n v="47232"/>
    <x v="896"/>
    <x v="8"/>
    <s v="Not Specified"/>
    <n v="39"/>
    <n v="14.01025641025641"/>
    <n v="546.4"/>
    <n v="4.53"/>
    <n v="550.92999999999995"/>
    <n v="3.5455000000000001"/>
    <n v="19.372612"/>
    <s v="Express Air"/>
    <x v="6"/>
    <s v="Corporate"/>
    <x v="2"/>
    <x v="10"/>
    <s v="Small Box"/>
    <d v="2010-08-19T00:00:00"/>
  </r>
  <r>
    <n v="47367"/>
    <x v="98"/>
    <x v="11"/>
    <s v="Medium"/>
    <n v="7"/>
    <n v="3.9985714285714282"/>
    <n v="27.99"/>
    <n v="1.49"/>
    <n v="29.479999999999997"/>
    <n v="3.5455000000000001"/>
    <n v="0.99238545"/>
    <s v="Regular Air"/>
    <x v="0"/>
    <s v="Corporate"/>
    <x v="2"/>
    <x v="6"/>
    <s v="Small Box"/>
    <d v="2011-04-16T00:00:00"/>
  </r>
  <r>
    <n v="7878"/>
    <x v="121"/>
    <x v="4"/>
    <s v="Critical"/>
    <n v="50"/>
    <n v="78.082399999999993"/>
    <n v="3904.12"/>
    <n v="55.81"/>
    <n v="3959.93"/>
    <n v="4.7610000000000001"/>
    <n v="185.8751532"/>
    <s v="Delivery Truck"/>
    <x v="8"/>
    <s v="Corporate"/>
    <x v="0"/>
    <x v="15"/>
    <s v="Jumbo Box"/>
    <d v="2011-05-06T00:00:00"/>
  </r>
  <r>
    <n v="49027"/>
    <x v="535"/>
    <x v="11"/>
    <s v="High"/>
    <n v="41"/>
    <n v="17.288536585365854"/>
    <n v="708.83"/>
    <n v="8.99"/>
    <n v="717.82"/>
    <n v="4.7610000000000001"/>
    <n v="33.747396300000005"/>
    <s v="Regular Air"/>
    <x v="0"/>
    <s v="Home Office"/>
    <x v="0"/>
    <x v="0"/>
    <s v="Small Pack"/>
    <d v="2011-04-12T00:00:00"/>
  </r>
  <r>
    <n v="13634"/>
    <x v="1147"/>
    <x v="11"/>
    <s v="High"/>
    <n v="27"/>
    <n v="5.6066666666666665"/>
    <n v="151.38"/>
    <n v="5.3"/>
    <n v="156.68"/>
    <n v="3.5455000000000001"/>
    <n v="5.3671779000000006"/>
    <s v="Regular Air"/>
    <x v="4"/>
    <s v="Consumer"/>
    <x v="2"/>
    <x v="12"/>
    <s v="Small Box"/>
    <d v="2011-04-19T00:00:00"/>
  </r>
  <r>
    <n v="3591"/>
    <x v="414"/>
    <x v="2"/>
    <s v="Medium"/>
    <n v="12"/>
    <n v="90.43"/>
    <n v="1085.1600000000001"/>
    <n v="42"/>
    <n v="1127.1600000000001"/>
    <n v="4.7610000000000001"/>
    <n v="51.664467600000009"/>
    <s v="Delivery Truck"/>
    <x v="1"/>
    <s v="Small Business"/>
    <x v="0"/>
    <x v="3"/>
    <s v="Jumbo Drum"/>
    <d v="2010-12-08T00:00:00"/>
  </r>
  <r>
    <n v="20484"/>
    <x v="759"/>
    <x v="3"/>
    <s v="Critical"/>
    <n v="14"/>
    <n v="80.188392857142858"/>
    <n v="1122.6375"/>
    <n v="4.9000000000000004"/>
    <n v="1127.5375000000001"/>
    <n v="5.3265000000000002"/>
    <n v="59.797286437500006"/>
    <s v="Regular Air"/>
    <x v="10"/>
    <s v="Consumer"/>
    <x v="1"/>
    <x v="1"/>
    <s v="Small Box"/>
    <d v="2009-01-31T00:00:00"/>
  </r>
  <r>
    <n v="12228"/>
    <x v="598"/>
    <x v="5"/>
    <s v="Not Specified"/>
    <n v="1"/>
    <n v="159.51"/>
    <n v="159.51"/>
    <n v="30"/>
    <n v="189.51"/>
    <n v="4.7610000000000001"/>
    <n v="7.5942710999999994"/>
    <s v="Delivery Truck"/>
    <x v="9"/>
    <s v="Corporate"/>
    <x v="0"/>
    <x v="3"/>
    <s v="Jumbo Drum"/>
    <d v="2009-06-28T00:00:00"/>
  </r>
  <r>
    <n v="28932"/>
    <x v="468"/>
    <x v="1"/>
    <s v="Low"/>
    <n v="18"/>
    <n v="5.4966666666666661"/>
    <n v="98.94"/>
    <n v="2.27"/>
    <n v="101.21"/>
    <n v="3.5455000000000001"/>
    <n v="3.5079176999999997"/>
    <s v="Regular Air"/>
    <x v="1"/>
    <s v="Consumer"/>
    <x v="2"/>
    <x v="2"/>
    <s v="Wrap Bag"/>
    <d v="2010-07-28T00:00:00"/>
  </r>
  <r>
    <n v="53990"/>
    <x v="264"/>
    <x v="6"/>
    <s v="Not Specified"/>
    <n v="44"/>
    <n v="96.907534090909081"/>
    <n v="4263.9314999999997"/>
    <n v="2.5"/>
    <n v="4266.4314999999997"/>
    <n v="5.3265000000000002"/>
    <n v="227.1183113475"/>
    <s v="Regular Air"/>
    <x v="2"/>
    <s v="Corporate"/>
    <x v="1"/>
    <x v="1"/>
    <s v="Small Box"/>
    <d v="2012-11-02T00:00:00"/>
  </r>
  <r>
    <n v="55265"/>
    <x v="1280"/>
    <x v="10"/>
    <s v="Low"/>
    <n v="39"/>
    <n v="18.112628205128207"/>
    <n v="706.39250000000004"/>
    <n v="0.99"/>
    <n v="707.38250000000005"/>
    <n v="5.3265000000000002"/>
    <n v="37.625996512500002"/>
    <s v="Regular Air"/>
    <x v="1"/>
    <s v="Corporate"/>
    <x v="1"/>
    <x v="1"/>
    <s v="Wrap Bag"/>
    <d v="2009-09-28T00:00:00"/>
  </r>
  <r>
    <n v="18562"/>
    <x v="282"/>
    <x v="2"/>
    <s v="Critical"/>
    <n v="41"/>
    <n v="3.9051219512195123"/>
    <n v="160.11000000000001"/>
    <n v="2.97"/>
    <n v="163.08000000000001"/>
    <n v="3.5455000000000001"/>
    <n v="5.6767000500000009"/>
    <s v="Regular Air"/>
    <x v="4"/>
    <s v="Home Office"/>
    <x v="2"/>
    <x v="5"/>
    <s v="Wrap Bag"/>
    <d v="2011-12-22T00:00:00"/>
  </r>
  <r>
    <n v="26176"/>
    <x v="147"/>
    <x v="6"/>
    <s v="High"/>
    <n v="30"/>
    <n v="18.480983333333331"/>
    <n v="554.42949999999996"/>
    <n v="4.8099999999999996"/>
    <n v="559.23949999999991"/>
    <n v="5.3265000000000002"/>
    <n v="29.531687317500001"/>
    <s v="Regular Air"/>
    <x v="8"/>
    <s v="Home Office"/>
    <x v="1"/>
    <x v="1"/>
    <s v="Medium Box"/>
    <d v="2011-11-20T00:00:00"/>
  </r>
  <r>
    <n v="38503"/>
    <x v="848"/>
    <x v="4"/>
    <s v="Low"/>
    <n v="47"/>
    <n v="118.46361702127659"/>
    <n v="5567.79"/>
    <n v="3.99"/>
    <n v="5571.78"/>
    <n v="3.5455000000000001"/>
    <n v="197.40599445000001"/>
    <s v="Regular Air"/>
    <x v="1"/>
    <s v="Corporate"/>
    <x v="2"/>
    <x v="16"/>
    <s v="Small Box"/>
    <d v="2009-05-05T00:00:00"/>
  </r>
  <r>
    <n v="39238"/>
    <x v="477"/>
    <x v="10"/>
    <s v="Critical"/>
    <n v="9"/>
    <n v="41.497777777777777"/>
    <n v="373.48"/>
    <n v="2.99"/>
    <n v="376.47"/>
    <n v="3.5455000000000001"/>
    <n v="13.241733400000001"/>
    <s v="Express Air"/>
    <x v="4"/>
    <s v="Corporate"/>
    <x v="2"/>
    <x v="6"/>
    <s v="Small Box"/>
    <d v="2010-09-27T00:00:00"/>
  </r>
  <r>
    <n v="28258"/>
    <x v="1285"/>
    <x v="0"/>
    <s v="Critical"/>
    <n v="25"/>
    <n v="99.729599999999991"/>
    <n v="2493.2399999999998"/>
    <n v="19.989999999999998"/>
    <n v="2513.2299999999996"/>
    <n v="5.3265000000000002"/>
    <n v="132.80242860000001"/>
    <s v="Regular Air"/>
    <x v="1"/>
    <s v="Home Office"/>
    <x v="1"/>
    <x v="4"/>
    <s v="Small Box"/>
    <d v="2009-03-14T00:00:00"/>
  </r>
  <r>
    <n v="58759"/>
    <x v="375"/>
    <x v="3"/>
    <s v="Low"/>
    <n v="4"/>
    <n v="8.36"/>
    <n v="33.44"/>
    <n v="2.87"/>
    <n v="36.309999999999995"/>
    <n v="3.5455000000000001"/>
    <n v="1.1856152"/>
    <s v="Regular Air"/>
    <x v="0"/>
    <s v="Corporate"/>
    <x v="2"/>
    <x v="5"/>
    <s v="Wrap Bag"/>
    <d v="2009-01-28T00:00:00"/>
  </r>
  <r>
    <n v="22561"/>
    <x v="1009"/>
    <x v="3"/>
    <s v="Critical"/>
    <n v="5"/>
    <n v="100.958"/>
    <n v="504.79"/>
    <n v="19.989999999999998"/>
    <n v="524.78"/>
    <n v="5.3265000000000002"/>
    <n v="26.887639350000004"/>
    <s v="Express Air"/>
    <x v="9"/>
    <s v="Consumer"/>
    <x v="1"/>
    <x v="4"/>
    <s v="Small Box"/>
    <d v="2011-01-22T00:00:00"/>
  </r>
  <r>
    <n v="17926"/>
    <x v="258"/>
    <x v="6"/>
    <s v="Critical"/>
    <n v="37"/>
    <n v="16.441351351351351"/>
    <n v="608.33000000000004"/>
    <n v="8.7799999999999994"/>
    <n v="617.11"/>
    <n v="3.5455000000000001"/>
    <n v="21.568340150000004"/>
    <s v="Regular Air"/>
    <x v="0"/>
    <s v="Consumer"/>
    <x v="2"/>
    <x v="10"/>
    <s v="Small Box"/>
    <d v="2011-11-12T00:00:00"/>
  </r>
  <r>
    <n v="52743"/>
    <x v="1204"/>
    <x v="1"/>
    <s v="High"/>
    <n v="46"/>
    <n v="123.89608695652174"/>
    <n v="5699.22"/>
    <n v="13.99"/>
    <n v="5713.21"/>
    <n v="5.3265000000000002"/>
    <n v="303.56895330000003"/>
    <s v="Regular Air"/>
    <x v="3"/>
    <s v="Small Business"/>
    <x v="1"/>
    <x v="11"/>
    <s v="Medium Box"/>
    <d v="2010-07-04T00:00:00"/>
  </r>
  <r>
    <n v="135"/>
    <x v="60"/>
    <x v="7"/>
    <s v="Not Specified"/>
    <n v="25"/>
    <n v="5.0339999999999998"/>
    <n v="125.85"/>
    <n v="4.62"/>
    <n v="130.47"/>
    <n v="5.3265000000000002"/>
    <n v="6.7034002499999996"/>
    <s v="Regular Air"/>
    <x v="4"/>
    <s v="Consumer"/>
    <x v="1"/>
    <x v="4"/>
    <s v="Small Pack"/>
    <d v="2011-10-22T00:00:00"/>
  </r>
  <r>
    <n v="54342"/>
    <x v="1228"/>
    <x v="5"/>
    <s v="Low"/>
    <n v="2"/>
    <n v="5.24"/>
    <n v="10.48"/>
    <n v="0.71"/>
    <n v="11.190000000000001"/>
    <n v="3.5455000000000001"/>
    <n v="0.37156840000000002"/>
    <s v="Regular Air"/>
    <x v="5"/>
    <s v="Consumer"/>
    <x v="2"/>
    <x v="2"/>
    <s v="Wrap Bag"/>
    <d v="2009-06-08T00:00:00"/>
  </r>
  <r>
    <n v="46951"/>
    <x v="612"/>
    <x v="6"/>
    <s v="Critical"/>
    <n v="26"/>
    <n v="91.512634615384613"/>
    <n v="2379.3285000000001"/>
    <n v="5.92"/>
    <n v="2385.2485000000001"/>
    <n v="5.3265000000000002"/>
    <n v="126.73493255250001"/>
    <s v="Regular Air"/>
    <x v="8"/>
    <s v="Corporate"/>
    <x v="1"/>
    <x v="1"/>
    <s v="Small Box"/>
    <d v="2011-11-18T00:00:00"/>
  </r>
  <r>
    <n v="8576"/>
    <x v="746"/>
    <x v="3"/>
    <s v="High"/>
    <n v="43"/>
    <n v="12.59186046511628"/>
    <n v="541.45000000000005"/>
    <n v="8.99"/>
    <n v="550.44000000000005"/>
    <n v="3.5455000000000001"/>
    <n v="19.197109750000003"/>
    <s v="Express Air"/>
    <x v="3"/>
    <s v="Corporate"/>
    <x v="2"/>
    <x v="2"/>
    <s v="Small Pack"/>
    <d v="2009-01-11T00:00:00"/>
  </r>
  <r>
    <n v="8551"/>
    <x v="473"/>
    <x v="1"/>
    <s v="Critical"/>
    <n v="34"/>
    <n v="6.6464705882352941"/>
    <n v="225.98"/>
    <n v="7.86"/>
    <n v="233.84"/>
    <n v="3.5455000000000001"/>
    <n v="8.0121208999999993"/>
    <s v="Regular Air"/>
    <x v="8"/>
    <s v="Corporate"/>
    <x v="2"/>
    <x v="5"/>
    <s v="Small Box"/>
    <d v="2009-07-31T00:00:00"/>
  </r>
  <r>
    <n v="28290"/>
    <x v="553"/>
    <x v="3"/>
    <s v="Low"/>
    <n v="43"/>
    <n v="30.403488372093022"/>
    <n v="1307.3499999999999"/>
    <n v="8.65"/>
    <n v="1316"/>
    <n v="5.3265000000000002"/>
    <n v="69.635997750000001"/>
    <s v="Express Air"/>
    <x v="1"/>
    <s v="Home Office"/>
    <x v="1"/>
    <x v="4"/>
    <s v="Small Box"/>
    <d v="2009-01-14T00:00:00"/>
  </r>
  <r>
    <n v="46597"/>
    <x v="1390"/>
    <x v="2"/>
    <s v="Not Specified"/>
    <n v="10"/>
    <n v="13.036000000000001"/>
    <n v="130.36000000000001"/>
    <n v="4.9800000000000004"/>
    <n v="135.34"/>
    <n v="3.5455000000000001"/>
    <n v="4.6219138000000006"/>
    <s v="Regular Air"/>
    <x v="4"/>
    <s v="Consumer"/>
    <x v="2"/>
    <x v="6"/>
    <s v="Small Box"/>
    <d v="2010-01-02T00:00:00"/>
  </r>
  <r>
    <n v="35555"/>
    <x v="291"/>
    <x v="0"/>
    <s v="Medium"/>
    <n v="2"/>
    <n v="5.2149999999999999"/>
    <n v="10.43"/>
    <n v="0.8"/>
    <n v="11.23"/>
    <n v="3.5455000000000001"/>
    <n v="0.36979565000000003"/>
    <s v="Regular Air"/>
    <x v="1"/>
    <s v="Corporate"/>
    <x v="2"/>
    <x v="5"/>
    <s v="Wrap Bag"/>
    <d v="2011-03-04T00:00:00"/>
  </r>
  <r>
    <n v="43686"/>
    <x v="631"/>
    <x v="4"/>
    <s v="Medium"/>
    <n v="16"/>
    <n v="82.102500000000006"/>
    <n v="1313.64"/>
    <n v="6.13"/>
    <n v="1319.7700000000002"/>
    <n v="5.3265000000000002"/>
    <n v="69.97103460000001"/>
    <s v="Regular Air"/>
    <x v="5"/>
    <s v="Corporate"/>
    <x v="1"/>
    <x v="4"/>
    <s v="Small Box"/>
    <d v="2011-05-08T00:00:00"/>
  </r>
  <r>
    <n v="50503"/>
    <x v="1198"/>
    <x v="6"/>
    <s v="Medium"/>
    <n v="28"/>
    <n v="54.959482142857148"/>
    <n v="1538.8655000000001"/>
    <n v="19.989999999999998"/>
    <n v="1558.8555000000001"/>
    <n v="5.3265000000000002"/>
    <n v="81.967670857500011"/>
    <s v="Regular Air"/>
    <x v="0"/>
    <s v="Home Office"/>
    <x v="1"/>
    <x v="1"/>
    <s v="Small Box"/>
    <d v="2012-11-23T00:00:00"/>
  </r>
  <r>
    <n v="2052"/>
    <x v="653"/>
    <x v="11"/>
    <s v="High"/>
    <n v="23"/>
    <n v="4.692608695652174"/>
    <n v="107.93"/>
    <n v="5.34"/>
    <n v="113.27000000000001"/>
    <n v="3.5455000000000001"/>
    <n v="3.8266581500000001"/>
    <s v="Regular Air"/>
    <x v="3"/>
    <s v="Small Business"/>
    <x v="2"/>
    <x v="6"/>
    <s v="Small Box"/>
    <d v="2012-04-14T00:00:00"/>
  </r>
  <r>
    <n v="40870"/>
    <x v="741"/>
    <x v="2"/>
    <s v="Critical"/>
    <n v="28"/>
    <n v="5.2389285714285716"/>
    <n v="146.69"/>
    <n v="5.32"/>
    <n v="152.01"/>
    <n v="4.7610000000000001"/>
    <n v="6.9839108999999997"/>
    <s v="Regular Air"/>
    <x v="4"/>
    <s v="Corporate"/>
    <x v="0"/>
    <x v="0"/>
    <s v="Small Box"/>
    <d v="2011-12-13T00:00:00"/>
  </r>
  <r>
    <n v="27654"/>
    <x v="383"/>
    <x v="10"/>
    <s v="High"/>
    <n v="12"/>
    <n v="7.9024999999999999"/>
    <n v="94.83"/>
    <n v="1.39"/>
    <n v="96.22"/>
    <n v="3.5455000000000001"/>
    <n v="3.3621976500000001"/>
    <s v="Regular Air"/>
    <x v="1"/>
    <s v="Home Office"/>
    <x v="2"/>
    <x v="12"/>
    <s v="Small Box"/>
    <d v="2010-09-26T00:00:00"/>
  </r>
  <r>
    <n v="21638"/>
    <x v="1134"/>
    <x v="11"/>
    <s v="High"/>
    <n v="13"/>
    <n v="32.225384615384613"/>
    <n v="418.93"/>
    <n v="8.74"/>
    <n v="427.67"/>
    <n v="3.5455000000000001"/>
    <n v="14.85316315"/>
    <s v="Regular Air"/>
    <x v="6"/>
    <s v="Small Business"/>
    <x v="2"/>
    <x v="5"/>
    <s v="Small Box"/>
    <d v="2012-04-17T00:00:00"/>
  </r>
  <r>
    <n v="43399"/>
    <x v="151"/>
    <x v="1"/>
    <s v="High"/>
    <n v="2"/>
    <n v="188.50800000000001"/>
    <n v="377.01600000000002"/>
    <n v="69.64"/>
    <n v="446.65600000000001"/>
    <n v="4.7610000000000001"/>
    <n v="17.949731760000002"/>
    <s v="Delivery Truck"/>
    <x v="1"/>
    <s v="Corporate"/>
    <x v="0"/>
    <x v="9"/>
    <s v="Jumbo Box"/>
    <d v="2009-08-01T00:00:00"/>
  </r>
  <r>
    <n v="40224"/>
    <x v="750"/>
    <x v="5"/>
    <s v="Low"/>
    <n v="14"/>
    <n v="63.635714285714286"/>
    <n v="890.9"/>
    <n v="14.48"/>
    <n v="905.38"/>
    <n v="4.7610000000000001"/>
    <n v="42.415748999999998"/>
    <s v="Express Air"/>
    <x v="1"/>
    <s v="Consumer"/>
    <x v="0"/>
    <x v="0"/>
    <s v="Small Box"/>
    <d v="2009-07-07T00:00:00"/>
  </r>
  <r>
    <n v="25637"/>
    <x v="1393"/>
    <x v="9"/>
    <s v="Not Specified"/>
    <n v="12"/>
    <n v="200.78533333333334"/>
    <n v="2409.424"/>
    <n v="66.67"/>
    <n v="2476.0940000000001"/>
    <n v="4.7610000000000001"/>
    <n v="114.71267664000001"/>
    <s v="Delivery Truck"/>
    <x v="10"/>
    <s v="Small Business"/>
    <x v="0"/>
    <x v="9"/>
    <s v="Jumbo Box"/>
    <d v="2012-02-27T00:00:00"/>
  </r>
  <r>
    <n v="50310"/>
    <x v="157"/>
    <x v="8"/>
    <s v="Medium"/>
    <n v="22"/>
    <n v="21.925909090909091"/>
    <n v="482.37"/>
    <n v="4"/>
    <n v="486.37"/>
    <n v="5.3265000000000002"/>
    <n v="25.693438050000001"/>
    <s v="Regular Air"/>
    <x v="0"/>
    <s v="Corporate"/>
    <x v="1"/>
    <x v="4"/>
    <s v="Small Box"/>
    <d v="2009-08-17T00:00:00"/>
  </r>
  <r>
    <n v="33956"/>
    <x v="87"/>
    <x v="3"/>
    <s v="Low"/>
    <n v="13"/>
    <n v="8.4292307692307684"/>
    <n v="109.58"/>
    <n v="4"/>
    <n v="113.58"/>
    <n v="4.7610000000000001"/>
    <n v="5.2171038000000003"/>
    <s v="Regular Air"/>
    <x v="4"/>
    <s v="Small Business"/>
    <x v="0"/>
    <x v="0"/>
    <s v="Wrap Bag"/>
    <d v="2012-01-21T00:00:00"/>
  </r>
  <r>
    <n v="34402"/>
    <x v="885"/>
    <x v="4"/>
    <s v="High"/>
    <n v="38"/>
    <n v="79.390789473684208"/>
    <n v="3016.85"/>
    <n v="35"/>
    <n v="3051.85"/>
    <n v="3.5455000000000001"/>
    <n v="106.96241674999999"/>
    <s v="Regular Air"/>
    <x v="6"/>
    <s v="Corporate"/>
    <x v="2"/>
    <x v="10"/>
    <s v="Large Box"/>
    <d v="2010-05-04T00:00:00"/>
  </r>
  <r>
    <n v="56321"/>
    <x v="771"/>
    <x v="11"/>
    <s v="Critical"/>
    <n v="24"/>
    <n v="5.6616666666666662"/>
    <n v="135.88"/>
    <n v="5.59"/>
    <n v="141.47"/>
    <n v="3.5455000000000001"/>
    <n v="4.8176253999999998"/>
    <s v="Regular Air"/>
    <x v="9"/>
    <s v="Consumer"/>
    <x v="2"/>
    <x v="6"/>
    <s v="Small Box"/>
    <d v="2010-04-18T00:00:00"/>
  </r>
  <r>
    <n v="32449"/>
    <x v="416"/>
    <x v="2"/>
    <s v="Critical"/>
    <n v="44"/>
    <n v="163.52860227272728"/>
    <n v="7195.2584999999999"/>
    <n v="8.08"/>
    <n v="7203.3384999999998"/>
    <n v="5.3265000000000002"/>
    <n v="383.25544400249998"/>
    <s v="Express Air"/>
    <x v="5"/>
    <s v="Corporate"/>
    <x v="1"/>
    <x v="1"/>
    <s v="Small Box"/>
    <d v="2012-12-10T00:00:00"/>
  </r>
  <r>
    <n v="45156"/>
    <x v="1222"/>
    <x v="9"/>
    <s v="Low"/>
    <n v="30"/>
    <n v="22.108000000000001"/>
    <n v="663.24"/>
    <n v="6.32"/>
    <n v="669.56000000000006"/>
    <n v="3.5455000000000001"/>
    <n v="23.515174200000001"/>
    <s v="Regular Air"/>
    <x v="6"/>
    <s v="Home Office"/>
    <x v="2"/>
    <x v="16"/>
    <s v="Small Box"/>
    <d v="2011-02-12T00:00:00"/>
  </r>
  <r>
    <n v="49735"/>
    <x v="1280"/>
    <x v="10"/>
    <s v="Not Specified"/>
    <n v="32"/>
    <n v="60.287187500000002"/>
    <n v="1929.19"/>
    <n v="4.5"/>
    <n v="1933.69"/>
    <n v="3.5455000000000001"/>
    <n v="68.399431450000009"/>
    <s v="Regular Air"/>
    <x v="6"/>
    <s v="Corporate"/>
    <x v="2"/>
    <x v="16"/>
    <s v="Small Box"/>
    <d v="2009-09-24T00:00:00"/>
  </r>
  <r>
    <n v="54592"/>
    <x v="1108"/>
    <x v="5"/>
    <s v="Low"/>
    <n v="34"/>
    <n v="4.5420588235294117"/>
    <n v="154.43"/>
    <n v="6.92"/>
    <n v="161.35"/>
    <n v="4.7610000000000001"/>
    <n v="7.352412300000001"/>
    <s v="Regular Air"/>
    <x v="4"/>
    <s v="Small Business"/>
    <x v="0"/>
    <x v="0"/>
    <s v="Small Box"/>
    <d v="2011-06-14T00:00:00"/>
  </r>
  <r>
    <n v="37765"/>
    <x v="125"/>
    <x v="6"/>
    <s v="Low"/>
    <n v="7"/>
    <n v="6.0942857142857134"/>
    <n v="42.66"/>
    <n v="6.89"/>
    <n v="49.55"/>
    <n v="3.5455000000000001"/>
    <n v="1.5125102999999998"/>
    <s v="Express Air"/>
    <x v="6"/>
    <s v="Consumer"/>
    <x v="2"/>
    <x v="16"/>
    <s v="Small Box"/>
    <d v="2012-11-29T00:00:00"/>
  </r>
  <r>
    <n v="51556"/>
    <x v="627"/>
    <x v="7"/>
    <s v="High"/>
    <n v="10"/>
    <n v="4.569"/>
    <n v="45.69"/>
    <n v="4.17"/>
    <n v="49.86"/>
    <n v="3.5455000000000001"/>
    <n v="1.6199389500000001"/>
    <s v="Express Air"/>
    <x v="4"/>
    <s v="Corporate"/>
    <x v="2"/>
    <x v="2"/>
    <s v="Small Pack"/>
    <d v="2012-10-29T00:00:00"/>
  </r>
  <r>
    <n v="13861"/>
    <x v="1161"/>
    <x v="8"/>
    <s v="High"/>
    <n v="7"/>
    <n v="5.3285714285714283"/>
    <n v="37.299999999999997"/>
    <n v="0.71"/>
    <n v="38.01"/>
    <n v="3.5455000000000001"/>
    <n v="1.3224715"/>
    <s v="Regular Air"/>
    <x v="1"/>
    <s v="Corporate"/>
    <x v="2"/>
    <x v="2"/>
    <s v="Wrap Bag"/>
    <d v="2010-08-11T00:00:00"/>
  </r>
  <r>
    <n v="19105"/>
    <x v="894"/>
    <x v="7"/>
    <s v="High"/>
    <n v="29"/>
    <n v="5.964827586206896"/>
    <n v="172.98"/>
    <n v="5.46"/>
    <n v="178.44"/>
    <n v="3.5455000000000001"/>
    <n v="6.1330058999999997"/>
    <s v="Regular Air"/>
    <x v="6"/>
    <s v="Corporate"/>
    <x v="2"/>
    <x v="5"/>
    <s v="Small Box"/>
    <d v="2009-10-28T00:00:00"/>
  </r>
  <r>
    <n v="15808"/>
    <x v="520"/>
    <x v="2"/>
    <s v="Critical"/>
    <n v="3"/>
    <n v="19.38"/>
    <n v="58.14"/>
    <n v="4.8099999999999996"/>
    <n v="62.95"/>
    <n v="5.3265000000000002"/>
    <n v="3.0968271000000005"/>
    <s v="Regular Air"/>
    <x v="1"/>
    <s v="Corporate"/>
    <x v="1"/>
    <x v="1"/>
    <s v="Medium Box"/>
    <d v="2010-12-15T00:00:00"/>
  </r>
  <r>
    <n v="929"/>
    <x v="486"/>
    <x v="7"/>
    <s v="High"/>
    <n v="39"/>
    <n v="2.1623076923076923"/>
    <n v="84.33"/>
    <n v="2.56"/>
    <n v="86.89"/>
    <n v="3.5455000000000001"/>
    <n v="2.9899201499999997"/>
    <s v="Regular Air"/>
    <x v="3"/>
    <s v="Corporate"/>
    <x v="2"/>
    <x v="7"/>
    <s v="Small Pack"/>
    <d v="2012-10-03T00:00:00"/>
  </r>
  <r>
    <n v="23361"/>
    <x v="372"/>
    <x v="1"/>
    <s v="Critical"/>
    <n v="36"/>
    <n v="79.490555555555545"/>
    <n v="2861.66"/>
    <n v="35"/>
    <n v="2896.66"/>
    <n v="3.5455000000000001"/>
    <n v="101.46015530000001"/>
    <s v="Regular Air"/>
    <x v="3"/>
    <s v="Corporate"/>
    <x v="2"/>
    <x v="10"/>
    <s v="Large Box"/>
    <d v="2010-07-04T00:00:00"/>
  </r>
  <r>
    <n v="17379"/>
    <x v="967"/>
    <x v="8"/>
    <s v="Critical"/>
    <n v="29"/>
    <n v="110.98"/>
    <n v="3218.42"/>
    <n v="58.72"/>
    <n v="3277.14"/>
    <n v="4.7610000000000001"/>
    <n v="153.22897620000001"/>
    <s v="Delivery Truck"/>
    <x v="1"/>
    <s v="Consumer"/>
    <x v="0"/>
    <x v="15"/>
    <s v="Jumbo Box"/>
    <d v="2011-08-16T00:00:00"/>
  </r>
  <r>
    <n v="44231"/>
    <x v="941"/>
    <x v="6"/>
    <s v="Not Specified"/>
    <n v="24"/>
    <n v="97.628166666666672"/>
    <n v="2343.076"/>
    <n v="8.99"/>
    <n v="2352.0659999999998"/>
    <n v="5.3265000000000002"/>
    <n v="124.80394314000002"/>
    <s v="Regular Air"/>
    <x v="0"/>
    <s v="Home Office"/>
    <x v="1"/>
    <x v="1"/>
    <s v="Small Box"/>
    <d v="2009-11-04T00:00:00"/>
  </r>
  <r>
    <n v="54023"/>
    <x v="1361"/>
    <x v="1"/>
    <s v="Not Specified"/>
    <n v="45"/>
    <n v="9.0133333333333336"/>
    <n v="405.6"/>
    <n v="5.6"/>
    <n v="411.20000000000005"/>
    <n v="3.5455000000000001"/>
    <n v="14.380548000000001"/>
    <s v="Regular Air"/>
    <x v="1"/>
    <s v="Small Business"/>
    <x v="2"/>
    <x v="6"/>
    <s v="Small Box"/>
    <d v="2012-07-23T00:00:00"/>
  </r>
  <r>
    <n v="5764"/>
    <x v="699"/>
    <x v="7"/>
    <s v="Not Specified"/>
    <n v="23"/>
    <n v="8.4256521739130434"/>
    <n v="193.79"/>
    <n v="8.94"/>
    <n v="202.73"/>
    <n v="3.5455000000000001"/>
    <n v="6.8708244499999998"/>
    <s v="Regular Air"/>
    <x v="5"/>
    <s v="Small Business"/>
    <x v="2"/>
    <x v="6"/>
    <s v="Small Box"/>
    <d v="2010-10-03T00:00:00"/>
  </r>
  <r>
    <n v="42144"/>
    <x v="1298"/>
    <x v="6"/>
    <s v="Medium"/>
    <n v="10"/>
    <n v="67.003"/>
    <n v="670.03"/>
    <n v="35"/>
    <n v="705.03"/>
    <n v="3.5455000000000001"/>
    <n v="23.755913649999997"/>
    <s v="Express Air"/>
    <x v="4"/>
    <s v="Consumer"/>
    <x v="2"/>
    <x v="10"/>
    <s v="Large Box"/>
    <d v="2009-11-14T00:00:00"/>
  </r>
  <r>
    <n v="42887"/>
    <x v="866"/>
    <x v="5"/>
    <s v="Medium"/>
    <n v="3"/>
    <n v="166.16333333333333"/>
    <n v="498.49"/>
    <n v="51.92"/>
    <n v="550.41"/>
    <n v="4.7610000000000001"/>
    <n v="23.733108900000001"/>
    <s v="Delivery Truck"/>
    <x v="8"/>
    <s v="Consumer"/>
    <x v="0"/>
    <x v="9"/>
    <s v="Jumbo Box"/>
    <d v="2012-06-12T00:00:00"/>
  </r>
  <r>
    <n v="46402"/>
    <x v="298"/>
    <x v="3"/>
    <s v="Medium"/>
    <n v="27"/>
    <n v="30.602592592592593"/>
    <n v="826.27"/>
    <n v="8.5500000000000007"/>
    <n v="834.81999999999994"/>
    <n v="4.7610000000000001"/>
    <n v="39.338714699999997"/>
    <s v="Regular Air"/>
    <x v="1"/>
    <s v="Consumer"/>
    <x v="0"/>
    <x v="0"/>
    <s v="Small Box"/>
    <d v="2011-01-10T00:00:00"/>
  </r>
  <r>
    <n v="29280"/>
    <x v="287"/>
    <x v="0"/>
    <s v="Medium"/>
    <n v="19"/>
    <n v="12.544736842105262"/>
    <n v="238.35"/>
    <n v="7.95"/>
    <n v="246.29999999999998"/>
    <n v="3.5455000000000001"/>
    <n v="8.4506992499999996"/>
    <s v="Regular Air"/>
    <x v="4"/>
    <s v="Small Business"/>
    <x v="2"/>
    <x v="2"/>
    <s v="Small Pack"/>
    <d v="2012-03-29T00:00:00"/>
  </r>
  <r>
    <n v="34753"/>
    <x v="904"/>
    <x v="3"/>
    <s v="Not Specified"/>
    <n v="7"/>
    <n v="16.723142857142857"/>
    <n v="117.062"/>
    <n v="0.99"/>
    <n v="118.05199999999999"/>
    <n v="5.3265000000000002"/>
    <n v="6.2353074300000007"/>
    <s v="Regular Air"/>
    <x v="0"/>
    <s v="Small Business"/>
    <x v="1"/>
    <x v="1"/>
    <s v="Wrap Bag"/>
    <d v="2010-01-20T00:00:00"/>
  </r>
  <r>
    <n v="19905"/>
    <x v="269"/>
    <x v="8"/>
    <s v="Critical"/>
    <n v="20"/>
    <n v="4.1485000000000003"/>
    <n v="82.97"/>
    <n v="0.5"/>
    <n v="83.47"/>
    <n v="3.5455000000000001"/>
    <n v="2.9417013500000002"/>
    <s v="Regular Air"/>
    <x v="9"/>
    <s v="Home Office"/>
    <x v="2"/>
    <x v="13"/>
    <s v="Small Box"/>
    <d v="2012-08-14T00:00:00"/>
  </r>
  <r>
    <n v="17571"/>
    <x v="482"/>
    <x v="0"/>
    <s v="Not Specified"/>
    <n v="50"/>
    <n v="33.913000000000004"/>
    <n v="1695.65"/>
    <n v="5.5"/>
    <n v="1701.15"/>
    <n v="5.3265000000000002"/>
    <n v="90.318797250000003"/>
    <s v="Express Air"/>
    <x v="3"/>
    <s v="Consumer"/>
    <x v="1"/>
    <x v="4"/>
    <s v="Small Box"/>
    <d v="2012-03-17T00:00:00"/>
  </r>
  <r>
    <n v="19207"/>
    <x v="482"/>
    <x v="0"/>
    <s v="Not Specified"/>
    <n v="11"/>
    <n v="1.4118181818181819"/>
    <n v="15.53"/>
    <n v="0.7"/>
    <n v="16.23"/>
    <n v="3.5455000000000001"/>
    <n v="0.55061614999999997"/>
    <s v="Regular Air"/>
    <x v="3"/>
    <s v="Corporate"/>
    <x v="2"/>
    <x v="14"/>
    <s v="Wrap Bag"/>
    <d v="2012-03-16T00:00:00"/>
  </r>
  <r>
    <n v="12641"/>
    <x v="1180"/>
    <x v="9"/>
    <s v="Low"/>
    <n v="2"/>
    <n v="53.56"/>
    <n v="107.12"/>
    <n v="4.8600000000000003"/>
    <n v="111.98"/>
    <n v="3.5455000000000001"/>
    <n v="3.7979396000000003"/>
    <s v="Regular Air"/>
    <x v="5"/>
    <s v="Home Office"/>
    <x v="2"/>
    <x v="5"/>
    <s v="Small Box"/>
    <d v="2011-02-28T00:00:00"/>
  </r>
  <r>
    <n v="8609"/>
    <x v="1042"/>
    <x v="11"/>
    <s v="Critical"/>
    <n v="4"/>
    <n v="18.000875000000001"/>
    <n v="72.003500000000003"/>
    <n v="2.5"/>
    <n v="74.503500000000003"/>
    <n v="5.3265000000000002"/>
    <n v="3.8352664275000001"/>
    <s v="Regular Air"/>
    <x v="5"/>
    <s v="Corporate"/>
    <x v="1"/>
    <x v="1"/>
    <s v="Wrap Bag"/>
    <d v="2012-04-15T00:00:00"/>
  </r>
  <r>
    <n v="19205"/>
    <x v="951"/>
    <x v="1"/>
    <s v="Medium"/>
    <n v="31"/>
    <n v="3.4829032258064516"/>
    <n v="107.97"/>
    <n v="1.86"/>
    <n v="109.83"/>
    <n v="3.5455000000000001"/>
    <n v="3.8280763499999999"/>
    <s v="Regular Air"/>
    <x v="1"/>
    <s v="Small Business"/>
    <x v="2"/>
    <x v="2"/>
    <s v="Wrap Bag"/>
    <d v="2010-07-28T00:00:00"/>
  </r>
  <r>
    <n v="9286"/>
    <x v="503"/>
    <x v="11"/>
    <s v="Critical"/>
    <n v="26"/>
    <n v="4.7369230769230768"/>
    <n v="123.16"/>
    <n v="0.8"/>
    <n v="123.96"/>
    <n v="3.5455000000000001"/>
    <n v="4.3666377999999995"/>
    <s v="Regular Air"/>
    <x v="5"/>
    <s v="Consumer"/>
    <x v="2"/>
    <x v="5"/>
    <s v="Wrap Bag"/>
    <d v="2011-04-05T00:00:00"/>
  </r>
  <r>
    <n v="58434"/>
    <x v="806"/>
    <x v="0"/>
    <s v="High"/>
    <n v="42"/>
    <n v="20.084047619047617"/>
    <n v="843.53"/>
    <n v="6.15"/>
    <n v="849.68"/>
    <n v="4.7610000000000001"/>
    <n v="40.160463300000004"/>
    <s v="Regular Air"/>
    <x v="7"/>
    <s v="Home Office"/>
    <x v="0"/>
    <x v="0"/>
    <s v="Small Pack"/>
    <d v="2009-03-10T00:00:00"/>
  </r>
  <r>
    <n v="15872"/>
    <x v="89"/>
    <x v="7"/>
    <s v="Not Specified"/>
    <n v="19"/>
    <n v="37.811052631578946"/>
    <n v="718.41"/>
    <n v="17.48"/>
    <n v="735.89"/>
    <n v="3.5455000000000001"/>
    <n v="25.471226550000001"/>
    <s v="Regular Air"/>
    <x v="8"/>
    <s v="Corporate"/>
    <x v="2"/>
    <x v="5"/>
    <s v="Small Box"/>
    <d v="2012-10-31T00:00:00"/>
  </r>
  <r>
    <n v="46721"/>
    <x v="491"/>
    <x v="10"/>
    <s v="Medium"/>
    <n v="35"/>
    <n v="6.8745714285714286"/>
    <n v="240.61"/>
    <n v="7.91"/>
    <n v="248.52"/>
    <n v="3.5455000000000001"/>
    <n v="8.5308275499999997"/>
    <s v="Regular Air"/>
    <x v="8"/>
    <s v="Corporate"/>
    <x v="2"/>
    <x v="5"/>
    <s v="Small Box"/>
    <d v="2009-09-14T00:00:00"/>
  </r>
  <r>
    <n v="13120"/>
    <x v="377"/>
    <x v="2"/>
    <s v="Low"/>
    <n v="8"/>
    <n v="27.041250000000002"/>
    <n v="216.33"/>
    <n v="12.98"/>
    <n v="229.31"/>
    <n v="3.5455000000000001"/>
    <n v="7.6699801499999998"/>
    <s v="Regular Air"/>
    <x v="7"/>
    <s v="Consumer"/>
    <x v="2"/>
    <x v="6"/>
    <s v="Small Box"/>
    <d v="2009-12-14T00:00:00"/>
  </r>
  <r>
    <n v="42370"/>
    <x v="765"/>
    <x v="6"/>
    <s v="High"/>
    <n v="33"/>
    <n v="3.7960606060606059"/>
    <n v="125.27"/>
    <n v="4.83"/>
    <n v="130.1"/>
    <n v="3.5455000000000001"/>
    <n v="4.4414478500000003"/>
    <s v="Regular Air"/>
    <x v="5"/>
    <s v="Home Office"/>
    <x v="2"/>
    <x v="6"/>
    <s v="Small Box"/>
    <d v="2011-11-23T00:00:00"/>
  </r>
  <r>
    <n v="55367"/>
    <x v="553"/>
    <x v="3"/>
    <s v="Critical"/>
    <n v="48"/>
    <n v="11.899374999999999"/>
    <n v="571.16999999999996"/>
    <n v="2.36"/>
    <n v="573.53"/>
    <n v="3.5455000000000001"/>
    <n v="20.25083235"/>
    <s v="Regular Air"/>
    <x v="9"/>
    <s v="Consumer"/>
    <x v="2"/>
    <x v="2"/>
    <s v="Wrap Bag"/>
    <d v="2009-01-12T00:00:00"/>
  </r>
  <r>
    <n v="5317"/>
    <x v="1339"/>
    <x v="10"/>
    <s v="Low"/>
    <n v="25"/>
    <n v="171.1696"/>
    <n v="4279.24"/>
    <n v="5.26"/>
    <n v="4284.5"/>
    <n v="5.3265000000000002"/>
    <n v="227.93371859999999"/>
    <s v="Regular Air"/>
    <x v="0"/>
    <s v="Small Business"/>
    <x v="1"/>
    <x v="1"/>
    <s v="Small Box"/>
    <d v="2009-09-15T00:00:00"/>
  </r>
  <r>
    <n v="32291"/>
    <x v="950"/>
    <x v="6"/>
    <s v="Medium"/>
    <n v="13"/>
    <n v="14.093846153846155"/>
    <n v="183.22"/>
    <n v="14.37"/>
    <n v="197.59"/>
    <n v="4.7610000000000001"/>
    <n v="8.7231041999999999"/>
    <s v="Regular Air"/>
    <x v="0"/>
    <s v="Small Business"/>
    <x v="0"/>
    <x v="0"/>
    <s v="Large Box"/>
    <d v="2009-11-05T00:00:00"/>
  </r>
  <r>
    <n v="14500"/>
    <x v="1376"/>
    <x v="5"/>
    <s v="Not Specified"/>
    <n v="46"/>
    <n v="36.141304347826086"/>
    <n v="1662.5"/>
    <n v="8.99"/>
    <n v="1671.49"/>
    <n v="3.5455000000000001"/>
    <n v="58.943937500000004"/>
    <s v="Regular Air"/>
    <x v="8"/>
    <s v="Consumer"/>
    <x v="2"/>
    <x v="2"/>
    <s v="Small Pack"/>
    <d v="2011-06-25T00:00:00"/>
  </r>
  <r>
    <n v="8000"/>
    <x v="104"/>
    <x v="10"/>
    <s v="Low"/>
    <n v="10"/>
    <n v="14.925000000000001"/>
    <n v="149.25"/>
    <n v="8.4"/>
    <n v="157.65"/>
    <n v="3.5455000000000001"/>
    <n v="5.2916587499999999"/>
    <s v="Regular Air"/>
    <x v="4"/>
    <s v="Small Business"/>
    <x v="2"/>
    <x v="6"/>
    <s v="Small Box"/>
    <d v="2010-09-21T00:00:00"/>
  </r>
  <r>
    <n v="11687"/>
    <x v="184"/>
    <x v="2"/>
    <s v="High"/>
    <n v="26"/>
    <n v="7.2665384615384614"/>
    <n v="188.93"/>
    <n v="1.77"/>
    <n v="190.70000000000002"/>
    <n v="3.5455000000000001"/>
    <n v="6.6985131500000001"/>
    <s v="Regular Air"/>
    <x v="4"/>
    <s v="Home Office"/>
    <x v="2"/>
    <x v="5"/>
    <s v="Wrap Bag"/>
    <d v="2011-12-25T00:00:00"/>
  </r>
  <r>
    <n v="15045"/>
    <x v="731"/>
    <x v="8"/>
    <s v="Not Specified"/>
    <n v="11"/>
    <n v="125.33818181818182"/>
    <n v="1378.72"/>
    <n v="70.2"/>
    <n v="1448.92"/>
    <n v="4.7610000000000001"/>
    <n v="65.640859200000008"/>
    <s v="Delivery Truck"/>
    <x v="8"/>
    <s v="Small Business"/>
    <x v="0"/>
    <x v="3"/>
    <s v="Jumbo Drum"/>
    <d v="2010-08-22T00:00:00"/>
  </r>
  <r>
    <n v="33095"/>
    <x v="310"/>
    <x v="9"/>
    <s v="Not Specified"/>
    <n v="34"/>
    <n v="74.95"/>
    <n v="2548.3000000000002"/>
    <n v="19.989999999999998"/>
    <n v="2568.29"/>
    <n v="4.7610000000000001"/>
    <n v="121.32456300000001"/>
    <s v="Regular Air"/>
    <x v="0"/>
    <s v="Consumer"/>
    <x v="0"/>
    <x v="0"/>
    <s v="Small Box"/>
    <d v="2009-02-16T00:00:00"/>
  </r>
  <r>
    <n v="47617"/>
    <x v="1375"/>
    <x v="2"/>
    <s v="Not Specified"/>
    <n v="17"/>
    <n v="294.1935294117647"/>
    <n v="5001.29"/>
    <n v="19.989999999999998"/>
    <n v="5021.28"/>
    <n v="3.5455000000000001"/>
    <n v="177.32073695"/>
    <s v="Regular Air"/>
    <x v="4"/>
    <s v="Corporate"/>
    <x v="2"/>
    <x v="6"/>
    <s v="Small Box"/>
    <d v="2009-12-09T00:00:00"/>
  </r>
  <r>
    <n v="55618"/>
    <x v="1248"/>
    <x v="3"/>
    <s v="Medium"/>
    <n v="48"/>
    <n v="31.129833333333334"/>
    <n v="1494.232"/>
    <n v="1.25"/>
    <n v="1495.482"/>
    <n v="5.3265000000000002"/>
    <n v="79.590267480000009"/>
    <s v="Regular Air"/>
    <x v="8"/>
    <s v="Corporate"/>
    <x v="1"/>
    <x v="1"/>
    <s v="Small Pack"/>
    <d v="2012-01-22T00:00:00"/>
  </r>
  <r>
    <n v="40961"/>
    <x v="1383"/>
    <x v="0"/>
    <s v="Medium"/>
    <n v="7"/>
    <n v="3.4057142857142857"/>
    <n v="23.84"/>
    <n v="0.5"/>
    <n v="24.34"/>
    <n v="3.5455000000000001"/>
    <n v="0.84524719999999998"/>
    <s v="Regular Air"/>
    <x v="1"/>
    <s v="Corporate"/>
    <x v="2"/>
    <x v="13"/>
    <s v="Small Box"/>
    <d v="2011-03-31T00:00:00"/>
  </r>
  <r>
    <n v="40098"/>
    <x v="334"/>
    <x v="9"/>
    <s v="Low"/>
    <n v="50"/>
    <n v="9.8173999999999992"/>
    <n v="490.87"/>
    <n v="2.0299999999999998"/>
    <n v="492.9"/>
    <n v="3.5455000000000001"/>
    <n v="17.403795850000002"/>
    <s v="Regular Air"/>
    <x v="3"/>
    <s v="Corporate"/>
    <x v="2"/>
    <x v="5"/>
    <s v="Wrap Bag"/>
    <d v="2012-02-09T00:00:00"/>
  </r>
  <r>
    <n v="36517"/>
    <x v="544"/>
    <x v="0"/>
    <s v="Not Specified"/>
    <n v="18"/>
    <n v="48.757777777777775"/>
    <n v="877.64"/>
    <n v="3.99"/>
    <n v="881.63"/>
    <n v="3.5455000000000001"/>
    <n v="31.116726199999999"/>
    <s v="Regular Air"/>
    <x v="1"/>
    <s v="Corporate"/>
    <x v="2"/>
    <x v="16"/>
    <s v="Small Box"/>
    <d v="2010-03-02T00:00:00"/>
  </r>
  <r>
    <n v="18017"/>
    <x v="70"/>
    <x v="0"/>
    <s v="Critical"/>
    <n v="22"/>
    <n v="236.49527272727272"/>
    <n v="5202.8959999999997"/>
    <n v="54.12"/>
    <n v="5257.0159999999996"/>
    <n v="4.7610000000000001"/>
    <n v="247.70987855999999"/>
    <s v="Delivery Truck"/>
    <x v="4"/>
    <s v="Small Business"/>
    <x v="0"/>
    <x v="9"/>
    <s v="Jumbo Box"/>
    <d v="2010-03-27T00:00:00"/>
  </r>
  <r>
    <n v="50790"/>
    <x v="1281"/>
    <x v="1"/>
    <s v="Critical"/>
    <n v="47"/>
    <n v="5.4393617021276599"/>
    <n v="255.65"/>
    <n v="5.71"/>
    <n v="261.36"/>
    <n v="4.7610000000000001"/>
    <n v="12.1714965"/>
    <s v="Regular Air"/>
    <x v="5"/>
    <s v="Home Office"/>
    <x v="0"/>
    <x v="0"/>
    <s v="Medium Box"/>
    <d v="2011-07-18T00:00:00"/>
  </r>
  <r>
    <n v="43620"/>
    <x v="730"/>
    <x v="3"/>
    <s v="Medium"/>
    <n v="13"/>
    <n v="15.093846153846155"/>
    <n v="196.22"/>
    <n v="13.32"/>
    <n v="209.54"/>
    <n v="3.5455000000000001"/>
    <n v="6.9569801000000009"/>
    <s v="Regular Air"/>
    <x v="6"/>
    <s v="Home Office"/>
    <x v="2"/>
    <x v="16"/>
    <s v="Small Box"/>
    <d v="2009-01-20T00:00:00"/>
  </r>
  <r>
    <n v="7654"/>
    <x v="854"/>
    <x v="9"/>
    <s v="High"/>
    <n v="3"/>
    <n v="6.4899999999999993"/>
    <n v="19.47"/>
    <n v="6.89"/>
    <n v="26.36"/>
    <n v="3.5455000000000001"/>
    <n v="0.69030884999999997"/>
    <s v="Regular Air"/>
    <x v="5"/>
    <s v="Small Business"/>
    <x v="2"/>
    <x v="13"/>
    <s v="Small Box"/>
    <d v="2010-02-12T00:00:00"/>
  </r>
  <r>
    <n v="57127"/>
    <x v="892"/>
    <x v="9"/>
    <s v="Low"/>
    <n v="13"/>
    <n v="56.58"/>
    <n v="735.54"/>
    <n v="14.3"/>
    <n v="749.83999999999992"/>
    <n v="3.5455000000000001"/>
    <n v="26.0785707"/>
    <s v="Regular Air"/>
    <x v="2"/>
    <s v="Consumer"/>
    <x v="2"/>
    <x v="5"/>
    <s v="Small Box"/>
    <d v="2010-02-18T00:00:00"/>
  </r>
  <r>
    <n v="31270"/>
    <x v="998"/>
    <x v="6"/>
    <s v="Medium"/>
    <n v="21"/>
    <n v="324.12666666666667"/>
    <n v="6806.66"/>
    <n v="87.01"/>
    <n v="6893.67"/>
    <n v="4.7610000000000001"/>
    <n v="324.06508259999998"/>
    <s v="Delivery Truck"/>
    <x v="2"/>
    <s v="Corporate"/>
    <x v="0"/>
    <x v="3"/>
    <s v="Jumbo Drum"/>
    <d v="2012-11-24T00:00:00"/>
  </r>
  <r>
    <n v="50275"/>
    <x v="327"/>
    <x v="2"/>
    <s v="Medium"/>
    <n v="31"/>
    <n v="6.8367741935483872"/>
    <n v="211.94"/>
    <n v="5.84"/>
    <n v="217.78"/>
    <n v="3.5455000000000001"/>
    <n v="7.5143326999999998"/>
    <s v="Regular Air"/>
    <x v="8"/>
    <s v="Home Office"/>
    <x v="2"/>
    <x v="5"/>
    <s v="Small Box"/>
    <d v="2009-12-06T00:00:00"/>
  </r>
  <r>
    <n v="11431"/>
    <x v="791"/>
    <x v="8"/>
    <s v="High"/>
    <n v="8"/>
    <n v="159.15825000000001"/>
    <n v="1273.2660000000001"/>
    <n v="8.99"/>
    <n v="1282.2560000000001"/>
    <n v="5.3265000000000002"/>
    <n v="67.820513489999996"/>
    <s v="Regular Air"/>
    <x v="8"/>
    <s v="Small Business"/>
    <x v="1"/>
    <x v="1"/>
    <s v="Small Box"/>
    <d v="2012-08-02T00:00:00"/>
  </r>
  <r>
    <n v="130"/>
    <x v="179"/>
    <x v="4"/>
    <s v="High"/>
    <n v="29"/>
    <n v="19.831379310344829"/>
    <n v="575.11"/>
    <n v="9.0299999999999994"/>
    <n v="584.14"/>
    <n v="3.5455000000000001"/>
    <n v="20.390525050000001"/>
    <s v="Regular Air"/>
    <x v="6"/>
    <s v="Corporate"/>
    <x v="2"/>
    <x v="5"/>
    <s v="Small Box"/>
    <d v="2012-05-08T00:00:00"/>
  </r>
  <r>
    <n v="18464"/>
    <x v="287"/>
    <x v="0"/>
    <s v="High"/>
    <n v="27"/>
    <n v="181.17999999999998"/>
    <n v="4891.8599999999997"/>
    <n v="55.24"/>
    <n v="4947.0999999999995"/>
    <n v="3.5455000000000001"/>
    <n v="173.44089629999999"/>
    <s v="Delivery Truck"/>
    <x v="9"/>
    <s v="Small Business"/>
    <x v="2"/>
    <x v="16"/>
    <s v="Jumbo Drum"/>
    <d v="2012-03-30T00:00:00"/>
  </r>
  <r>
    <n v="10277"/>
    <x v="1057"/>
    <x v="11"/>
    <s v="Medium"/>
    <n v="36"/>
    <n v="59.581222222222223"/>
    <n v="2144.924"/>
    <n v="5.26"/>
    <n v="2150.1840000000002"/>
    <n v="5.3265000000000002"/>
    <n v="114.24937686000001"/>
    <s v="Regular Air"/>
    <x v="3"/>
    <s v="Corporate"/>
    <x v="1"/>
    <x v="1"/>
    <s v="Small Box"/>
    <d v="2009-04-08T00:00:00"/>
  </r>
  <r>
    <n v="16579"/>
    <x v="673"/>
    <x v="2"/>
    <s v="Not Specified"/>
    <n v="33"/>
    <n v="1.9381818181818182"/>
    <n v="63.96"/>
    <n v="1.49"/>
    <n v="65.45"/>
    <n v="3.5455000000000001"/>
    <n v="2.2677018000000002"/>
    <s v="Regular Air"/>
    <x v="6"/>
    <s v="Consumer"/>
    <x v="2"/>
    <x v="6"/>
    <s v="Small Box"/>
    <d v="2010-12-13T00:00:00"/>
  </r>
  <r>
    <n v="28647"/>
    <x v="1152"/>
    <x v="0"/>
    <s v="Critical"/>
    <n v="38"/>
    <n v="149.46289473684212"/>
    <n v="5679.59"/>
    <n v="69"/>
    <n v="5748.59"/>
    <n v="4.7610000000000001"/>
    <n v="270.40527990000004"/>
    <s v="Express Air"/>
    <x v="4"/>
    <s v="Corporate"/>
    <x v="0"/>
    <x v="9"/>
    <s v="Large Box"/>
    <d v="2009-03-15T00:00:00"/>
  </r>
  <r>
    <n v="12773"/>
    <x v="236"/>
    <x v="3"/>
    <s v="Low"/>
    <n v="21"/>
    <n v="3.6961904761904765"/>
    <n v="77.62"/>
    <n v="3.97"/>
    <n v="81.59"/>
    <n v="3.5455000000000001"/>
    <n v="2.7520171000000007"/>
    <s v="Regular Air"/>
    <x v="7"/>
    <s v="Corporate"/>
    <x v="2"/>
    <x v="2"/>
    <s v="Wrap Bag"/>
    <d v="2011-01-16T00:00:00"/>
  </r>
  <r>
    <n v="3202"/>
    <x v="1127"/>
    <x v="2"/>
    <s v="Low"/>
    <n v="10"/>
    <n v="55.421000000000006"/>
    <n v="554.21"/>
    <n v="5.5"/>
    <n v="559.71"/>
    <n v="5.3265000000000002"/>
    <n v="29.519995650000006"/>
    <s v="Regular Air"/>
    <x v="6"/>
    <s v="Consumer"/>
    <x v="1"/>
    <x v="4"/>
    <s v="Small Box"/>
    <d v="2012-12-27T00:00:00"/>
  </r>
  <r>
    <n v="44071"/>
    <x v="275"/>
    <x v="11"/>
    <s v="Not Specified"/>
    <n v="19"/>
    <n v="5.8247368421052634"/>
    <n v="110.67"/>
    <n v="4.92"/>
    <n v="115.59"/>
    <n v="3.5455000000000001"/>
    <n v="3.9238048500000002"/>
    <s v="Regular Air"/>
    <x v="2"/>
    <s v="Corporate"/>
    <x v="2"/>
    <x v="6"/>
    <s v="Small Box"/>
    <d v="2012-04-16T00:00:00"/>
  </r>
  <r>
    <n v="53795"/>
    <x v="662"/>
    <x v="3"/>
    <s v="High"/>
    <n v="21"/>
    <n v="159.84452380952382"/>
    <n v="3356.7350000000001"/>
    <n v="4.2"/>
    <n v="3360.9349999999999"/>
    <n v="5.3265000000000002"/>
    <n v="178.796489775"/>
    <s v="Regular Air"/>
    <x v="1"/>
    <s v="Home Office"/>
    <x v="1"/>
    <x v="1"/>
    <s v="Small Box"/>
    <d v="2012-02-01T00:00:00"/>
  </r>
  <r>
    <n v="39078"/>
    <x v="650"/>
    <x v="5"/>
    <s v="Low"/>
    <n v="10"/>
    <n v="3.6909999999999998"/>
    <n v="36.909999999999997"/>
    <n v="3.97"/>
    <n v="40.879999999999995"/>
    <n v="3.5455000000000001"/>
    <n v="1.3086440500000001"/>
    <s v="Regular Air"/>
    <x v="1"/>
    <s v="Corporate"/>
    <x v="2"/>
    <x v="2"/>
    <s v="Wrap Bag"/>
    <d v="2009-06-23T00:00:00"/>
  </r>
  <r>
    <n v="26688"/>
    <x v="889"/>
    <x v="8"/>
    <s v="Medium"/>
    <n v="7"/>
    <n v="9.9142857142857146"/>
    <n v="69.400000000000006"/>
    <n v="1.0900000000000001"/>
    <n v="70.490000000000009"/>
    <n v="3.5455000000000001"/>
    <n v="2.4605770000000002"/>
    <s v="Regular Air"/>
    <x v="5"/>
    <s v="Home Office"/>
    <x v="2"/>
    <x v="2"/>
    <s v="Wrap Bag"/>
    <d v="2010-08-19T00:00:00"/>
  </r>
  <r>
    <n v="52007"/>
    <x v="1042"/>
    <x v="11"/>
    <s v="Medium"/>
    <n v="19"/>
    <n v="544.79"/>
    <n v="10351.01"/>
    <n v="45.7"/>
    <n v="10396.710000000001"/>
    <n v="4.7610000000000001"/>
    <n v="492.81158610000006"/>
    <s v="Delivery Truck"/>
    <x v="1"/>
    <s v="Consumer"/>
    <x v="0"/>
    <x v="9"/>
    <s v="Jumbo Box"/>
    <d v="2012-04-15T00:00:00"/>
  </r>
  <r>
    <n v="41254"/>
    <x v="257"/>
    <x v="3"/>
    <s v="Critical"/>
    <n v="17"/>
    <n v="104.86352941176472"/>
    <n v="1782.68"/>
    <n v="5.81"/>
    <n v="1788.49"/>
    <n v="4.7610000000000001"/>
    <n v="84.8733948"/>
    <s v="Regular Air"/>
    <x v="4"/>
    <s v="Corporate"/>
    <x v="0"/>
    <x v="0"/>
    <s v="Medium Box"/>
    <d v="2011-01-12T00:00:00"/>
  </r>
  <r>
    <n v="9219"/>
    <x v="432"/>
    <x v="10"/>
    <s v="Low"/>
    <n v="24"/>
    <n v="51.658749999999998"/>
    <n v="1239.81"/>
    <n v="6.5"/>
    <n v="1246.31"/>
    <n v="5.3265000000000002"/>
    <n v="66.038479649999999"/>
    <s v="Regular Air"/>
    <x v="5"/>
    <s v="Consumer"/>
    <x v="1"/>
    <x v="4"/>
    <s v="Small Box"/>
    <d v="2009-10-03T00:00:00"/>
  </r>
  <r>
    <n v="8000"/>
    <x v="104"/>
    <x v="10"/>
    <s v="Low"/>
    <n v="1"/>
    <n v="10.14"/>
    <n v="10.14"/>
    <n v="5.24"/>
    <n v="15.38"/>
    <n v="3.5455000000000001"/>
    <n v="0.35951370000000005"/>
    <s v="Regular Air"/>
    <x v="4"/>
    <s v="Small Business"/>
    <x v="2"/>
    <x v="6"/>
    <s v="Small Box"/>
    <d v="2010-09-21T00:00:00"/>
  </r>
  <r>
    <n v="45728"/>
    <x v="821"/>
    <x v="5"/>
    <s v="High"/>
    <n v="49"/>
    <n v="34.934489795918367"/>
    <n v="1711.79"/>
    <n v="1.99"/>
    <n v="1713.78"/>
    <n v="5.3265000000000002"/>
    <n v="91.178494349999994"/>
    <s v="Regular Air"/>
    <x v="0"/>
    <s v="Small Business"/>
    <x v="1"/>
    <x v="4"/>
    <s v="Small Pack"/>
    <d v="2010-06-22T00:00:00"/>
  </r>
  <r>
    <n v="14211"/>
    <x v="177"/>
    <x v="9"/>
    <s v="Not Specified"/>
    <n v="22"/>
    <n v="146.38999999999999"/>
    <n v="3220.58"/>
    <n v="13.99"/>
    <n v="3234.5699999999997"/>
    <n v="5.3265000000000002"/>
    <n v="171.54419369999999"/>
    <s v="Regular Air"/>
    <x v="1"/>
    <s v="Home Office"/>
    <x v="1"/>
    <x v="11"/>
    <s v="Medium Box"/>
    <d v="2009-02-15T00:00:00"/>
  </r>
  <r>
    <n v="23488"/>
    <x v="692"/>
    <x v="3"/>
    <s v="Critical"/>
    <n v="30"/>
    <n v="871.11299999999994"/>
    <n v="26133.39"/>
    <n v="44.55"/>
    <n v="26177.94"/>
    <n v="4.7610000000000001"/>
    <n v="1244.2106979"/>
    <s v="Delivery Truck"/>
    <x v="2"/>
    <s v="Home Office"/>
    <x v="0"/>
    <x v="15"/>
    <s v="Jumbo Box"/>
    <d v="2009-01-07T00:00:00"/>
  </r>
  <r>
    <n v="24544"/>
    <x v="259"/>
    <x v="3"/>
    <s v="High"/>
    <n v="39"/>
    <n v="31.883333333333333"/>
    <n v="1243.45"/>
    <n v="35"/>
    <n v="1278.45"/>
    <n v="3.5455000000000001"/>
    <n v="44.086519750000008"/>
    <s v="Regular Air"/>
    <x v="8"/>
    <s v="Corporate"/>
    <x v="2"/>
    <x v="10"/>
    <s v="Large Box"/>
    <d v="2009-01-27T00:00:00"/>
  </r>
  <r>
    <n v="20517"/>
    <x v="646"/>
    <x v="10"/>
    <s v="Low"/>
    <n v="39"/>
    <n v="2.9905128205128202"/>
    <n v="116.63"/>
    <n v="0.96"/>
    <n v="117.58999999999999"/>
    <n v="3.5455000000000001"/>
    <n v="4.1351166499999996"/>
    <s v="Regular Air"/>
    <x v="6"/>
    <s v="Small Business"/>
    <x v="2"/>
    <x v="2"/>
    <s v="Wrap Bag"/>
    <d v="2010-09-17T00:00:00"/>
  </r>
  <r>
    <n v="29410"/>
    <x v="588"/>
    <x v="10"/>
    <s v="Critical"/>
    <n v="36"/>
    <n v="168.25750000000002"/>
    <n v="6057.27"/>
    <n v="4.2"/>
    <n v="6061.47"/>
    <n v="5.3265000000000002"/>
    <n v="322.64048655000005"/>
    <s v="Regular Air"/>
    <x v="1"/>
    <s v="Corporate"/>
    <x v="1"/>
    <x v="1"/>
    <s v="Small Box"/>
    <d v="2009-09-19T00:00:00"/>
  </r>
  <r>
    <n v="58626"/>
    <x v="763"/>
    <x v="2"/>
    <s v="High"/>
    <n v="23"/>
    <n v="288.74521739130438"/>
    <n v="6641.14"/>
    <n v="64.73"/>
    <n v="6705.87"/>
    <n v="4.7610000000000001"/>
    <n v="316.1846754"/>
    <s v="Delivery Truck"/>
    <x v="7"/>
    <s v="Small Business"/>
    <x v="0"/>
    <x v="3"/>
    <s v="Jumbo Drum"/>
    <d v="2012-01-01T00:00:00"/>
  </r>
  <r>
    <n v="58470"/>
    <x v="409"/>
    <x v="5"/>
    <s v="High"/>
    <n v="13"/>
    <n v="3.7753846153846151"/>
    <n v="49.08"/>
    <n v="1.93"/>
    <n v="51.01"/>
    <n v="3.5455000000000001"/>
    <n v="1.7401313999999999"/>
    <s v="Regular Air"/>
    <x v="0"/>
    <s v="Small Business"/>
    <x v="2"/>
    <x v="5"/>
    <s v="Wrap Bag"/>
    <d v="2011-06-08T00:00:00"/>
  </r>
  <r>
    <n v="30727"/>
    <x v="1110"/>
    <x v="1"/>
    <s v="Medium"/>
    <n v="28"/>
    <n v="41.653214285714284"/>
    <n v="1166.29"/>
    <n v="4.5"/>
    <n v="1170.79"/>
    <n v="3.5455000000000001"/>
    <n v="41.350811950000001"/>
    <s v="Express Air"/>
    <x v="1"/>
    <s v="Small Business"/>
    <x v="2"/>
    <x v="16"/>
    <s v="Small Box"/>
    <d v="2012-07-27T00:00:00"/>
  </r>
  <r>
    <n v="47778"/>
    <x v="1252"/>
    <x v="9"/>
    <s v="Critical"/>
    <n v="12"/>
    <n v="14.509166666666667"/>
    <n v="174.11"/>
    <n v="6.85"/>
    <n v="180.96"/>
    <n v="4.7610000000000001"/>
    <n v="8.2893771000000012"/>
    <s v="Regular Air"/>
    <x v="5"/>
    <s v="Corporate"/>
    <x v="0"/>
    <x v="0"/>
    <s v="Wrap Bag"/>
    <d v="2010-02-16T00:00:00"/>
  </r>
  <r>
    <n v="21827"/>
    <x v="42"/>
    <x v="6"/>
    <s v="Not Specified"/>
    <n v="25"/>
    <n v="54.071199999999997"/>
    <n v="1351.78"/>
    <n v="13.22"/>
    <n v="1365"/>
    <n v="3.5455000000000001"/>
    <n v="47.927359899999999"/>
    <s v="Regular Air"/>
    <x v="3"/>
    <s v="Corporate"/>
    <x v="2"/>
    <x v="16"/>
    <s v="Small Box"/>
    <d v="2012-11-11T00:00:00"/>
  </r>
  <r>
    <n v="57093"/>
    <x v="201"/>
    <x v="4"/>
    <s v="Low"/>
    <n v="3"/>
    <n v="6.3233333333333333"/>
    <n v="18.97"/>
    <n v="2.99"/>
    <n v="21.96"/>
    <n v="3.5455000000000001"/>
    <n v="0.67258134999999997"/>
    <s v="Regular Air"/>
    <x v="5"/>
    <s v="Small Business"/>
    <x v="2"/>
    <x v="6"/>
    <s v="Small Box"/>
    <d v="2012-05-09T00:00:00"/>
  </r>
  <r>
    <n v="8097"/>
    <x v="991"/>
    <x v="2"/>
    <s v="Medium"/>
    <n v="48"/>
    <n v="156.72499999999999"/>
    <n v="7522.8"/>
    <n v="19.989999999999998"/>
    <n v="7542.79"/>
    <n v="3.5455000000000001"/>
    <n v="266.72087399999998"/>
    <s v="Express Air"/>
    <x v="4"/>
    <s v="Home Office"/>
    <x v="2"/>
    <x v="12"/>
    <s v="Small Box"/>
    <d v="2010-12-11T00:00:00"/>
  </r>
  <r>
    <n v="26567"/>
    <x v="546"/>
    <x v="10"/>
    <s v="Critical"/>
    <n v="48"/>
    <n v="127.28785416666666"/>
    <n v="6109.817"/>
    <n v="8.08"/>
    <n v="6117.8969999999999"/>
    <n v="5.3265000000000002"/>
    <n v="325.43940250499998"/>
    <s v="Regular Air"/>
    <x v="2"/>
    <s v="Corporate"/>
    <x v="1"/>
    <x v="1"/>
    <s v="Small Box"/>
    <d v="2009-09-05T00:00:00"/>
  </r>
  <r>
    <n v="23426"/>
    <x v="1341"/>
    <x v="9"/>
    <s v="Critical"/>
    <n v="12"/>
    <n v="2.4758333333333336"/>
    <n v="29.71"/>
    <n v="1.92"/>
    <n v="31.630000000000003"/>
    <n v="3.5455000000000001"/>
    <n v="1.0533680500000002"/>
    <s v="Regular Air"/>
    <x v="1"/>
    <s v="Consumer"/>
    <x v="2"/>
    <x v="7"/>
    <s v="Wrap Bag"/>
    <d v="2011-02-17T00:00:00"/>
  </r>
  <r>
    <n v="57059"/>
    <x v="754"/>
    <x v="5"/>
    <s v="Medium"/>
    <n v="50"/>
    <n v="4.2423999999999999"/>
    <n v="212.12"/>
    <n v="5.26"/>
    <n v="217.38"/>
    <n v="3.5455000000000001"/>
    <n v="7.5207145999999998"/>
    <s v="Regular Air"/>
    <x v="10"/>
    <s v="Corporate"/>
    <x v="2"/>
    <x v="6"/>
    <s v="Small Box"/>
    <d v="2011-06-03T00:00:00"/>
  </r>
  <r>
    <n v="58181"/>
    <x v="341"/>
    <x v="7"/>
    <s v="Not Specified"/>
    <n v="5"/>
    <n v="7.2859999999999996"/>
    <n v="36.43"/>
    <n v="7.15"/>
    <n v="43.58"/>
    <n v="3.5455000000000001"/>
    <n v="1.2916256500000001"/>
    <s v="Regular Air"/>
    <x v="6"/>
    <s v="Corporate"/>
    <x v="2"/>
    <x v="5"/>
    <s v="Small Box"/>
    <d v="2012-10-09T00:00:00"/>
  </r>
  <r>
    <n v="35811"/>
    <x v="277"/>
    <x v="3"/>
    <s v="Critical"/>
    <n v="49"/>
    <n v="15.134081632653062"/>
    <n v="741.57"/>
    <n v="1.39"/>
    <n v="742.96"/>
    <n v="3.5455000000000001"/>
    <n v="26.292364350000003"/>
    <s v="Regular Air"/>
    <x v="5"/>
    <s v="Corporate"/>
    <x v="2"/>
    <x v="12"/>
    <s v="Small Box"/>
    <d v="2012-01-04T00:00:00"/>
  </r>
  <r>
    <n v="2656"/>
    <x v="1004"/>
    <x v="4"/>
    <s v="Critical"/>
    <n v="29"/>
    <n v="31.496896551724138"/>
    <n v="913.41"/>
    <n v="1.25"/>
    <n v="914.66"/>
    <n v="5.3265000000000002"/>
    <n v="48.652783650000003"/>
    <s v="Regular Air"/>
    <x v="9"/>
    <s v="Consumer"/>
    <x v="1"/>
    <x v="1"/>
    <s v="Small Pack"/>
    <d v="2010-05-05T00:00:00"/>
  </r>
  <r>
    <n v="14855"/>
    <x v="272"/>
    <x v="11"/>
    <s v="Not Specified"/>
    <n v="48"/>
    <n v="2.1625000000000001"/>
    <n v="103.8"/>
    <n v="4.57"/>
    <n v="108.37"/>
    <n v="4.7610000000000001"/>
    <n v="4.9419180000000003"/>
    <s v="Regular Air"/>
    <x v="8"/>
    <s v="Corporate"/>
    <x v="0"/>
    <x v="0"/>
    <s v="Small Pack"/>
    <d v="2010-05-02T00:00:00"/>
  </r>
  <r>
    <n v="20096"/>
    <x v="751"/>
    <x v="8"/>
    <s v="Low"/>
    <n v="35"/>
    <n v="174.74599999999998"/>
    <n v="6116.11"/>
    <n v="29.21"/>
    <n v="6145.32"/>
    <n v="4.7610000000000001"/>
    <n v="291.18799710000002"/>
    <s v="Delivery Truck"/>
    <x v="3"/>
    <s v="Consumer"/>
    <x v="0"/>
    <x v="9"/>
    <s v="Jumbo Box"/>
    <d v="2012-08-24T00:00:00"/>
  </r>
  <r>
    <n v="325"/>
    <x v="7"/>
    <x v="7"/>
    <s v="Low"/>
    <n v="9"/>
    <n v="98.236388888888897"/>
    <n v="884.12750000000005"/>
    <n v="4.2300000000000004"/>
    <n v="888.35750000000007"/>
    <n v="5.3265000000000002"/>
    <n v="47.093051287500003"/>
    <s v="Regular Air"/>
    <x v="9"/>
    <s v="Corporate"/>
    <x v="1"/>
    <x v="1"/>
    <s v="Small Box"/>
    <d v="2010-10-20T00:00:00"/>
  </r>
  <r>
    <n v="3911"/>
    <x v="1020"/>
    <x v="0"/>
    <s v="Not Specified"/>
    <n v="24"/>
    <n v="15.446666666666667"/>
    <n v="370.72"/>
    <n v="11.25"/>
    <n v="381.97"/>
    <n v="3.5455000000000001"/>
    <n v="13.143877600000001"/>
    <s v="Regular Air"/>
    <x v="3"/>
    <s v="Small Business"/>
    <x v="2"/>
    <x v="10"/>
    <s v="Small Box"/>
    <d v="2011-03-16T00:00:00"/>
  </r>
  <r>
    <n v="59781"/>
    <x v="422"/>
    <x v="2"/>
    <s v="Not Specified"/>
    <n v="18"/>
    <n v="102.10777777777778"/>
    <n v="1837.94"/>
    <n v="8.99"/>
    <n v="1846.93"/>
    <n v="4.7610000000000001"/>
    <n v="87.504323400000018"/>
    <s v="Regular Air"/>
    <x v="4"/>
    <s v="Corporate"/>
    <x v="0"/>
    <x v="0"/>
    <s v="Small Pack"/>
    <d v="2012-12-14T00:00:00"/>
  </r>
  <r>
    <n v="26919"/>
    <x v="550"/>
    <x v="2"/>
    <s v="Low"/>
    <n v="12"/>
    <n v="294.54666666666668"/>
    <n v="3534.56"/>
    <n v="24.49"/>
    <n v="3559.0499999999997"/>
    <n v="3.5455000000000001"/>
    <n v="125.3178248"/>
    <s v="Regular Air"/>
    <x v="8"/>
    <s v="Home Office"/>
    <x v="2"/>
    <x v="16"/>
    <s v="Large Box"/>
    <d v="2012-12-12T00:00:00"/>
  </r>
  <r>
    <n v="12704"/>
    <x v="1235"/>
    <x v="9"/>
    <s v="Low"/>
    <n v="44"/>
    <n v="488.79022727272729"/>
    <n v="21506.77"/>
    <n v="24.49"/>
    <n v="21531.260000000002"/>
    <n v="5.3265000000000002"/>
    <n v="1145.5581040500001"/>
    <s v="Regular Air"/>
    <x v="2"/>
    <s v="Small Business"/>
    <x v="1"/>
    <x v="8"/>
    <s v="Large Box"/>
    <d v="2010-02-09T00:00:00"/>
  </r>
  <r>
    <n v="18208"/>
    <x v="158"/>
    <x v="11"/>
    <s v="Not Specified"/>
    <n v="34"/>
    <n v="5.8073529411764699"/>
    <n v="197.45"/>
    <n v="1.39"/>
    <n v="198.83999999999997"/>
    <n v="3.5455000000000001"/>
    <n v="7.0005897500000005"/>
    <s v="Regular Air"/>
    <x v="6"/>
    <s v="Corporate"/>
    <x v="2"/>
    <x v="12"/>
    <s v="Small Box"/>
    <d v="2012-04-03T00:00:00"/>
  </r>
  <r>
    <n v="6018"/>
    <x v="148"/>
    <x v="8"/>
    <s v="Low"/>
    <n v="2"/>
    <n v="62.125"/>
    <n v="124.25"/>
    <n v="13.88"/>
    <n v="138.13"/>
    <n v="3.5455000000000001"/>
    <n v="4.4052837500000006"/>
    <s v="Regular Air"/>
    <x v="6"/>
    <s v="Home Office"/>
    <x v="2"/>
    <x v="5"/>
    <s v="Small Box"/>
    <d v="2012-08-23T00:00:00"/>
  </r>
  <r>
    <n v="31522"/>
    <x v="858"/>
    <x v="4"/>
    <s v="Medium"/>
    <n v="42"/>
    <n v="25.794523809523806"/>
    <n v="1083.3699999999999"/>
    <n v="14.36"/>
    <n v="1097.7299999999998"/>
    <n v="4.7610000000000001"/>
    <n v="51.579245699999994"/>
    <s v="Delivery Truck"/>
    <x v="1"/>
    <s v="Home Office"/>
    <x v="0"/>
    <x v="3"/>
    <s v="Jumbo Drum"/>
    <d v="2010-05-27T00:00:00"/>
  </r>
  <r>
    <n v="11815"/>
    <x v="373"/>
    <x v="10"/>
    <s v="Low"/>
    <n v="22"/>
    <n v="15.966818181818182"/>
    <n v="351.27"/>
    <n v="7.42"/>
    <n v="358.69"/>
    <n v="3.5455000000000001"/>
    <n v="12.454277849999999"/>
    <s v="Regular Air"/>
    <x v="8"/>
    <s v="Consumer"/>
    <x v="2"/>
    <x v="7"/>
    <s v="Small Pack"/>
    <d v="2011-09-14T00:00:00"/>
  </r>
  <r>
    <n v="55014"/>
    <x v="1131"/>
    <x v="6"/>
    <s v="High"/>
    <n v="38"/>
    <n v="6.1881578947368423"/>
    <n v="235.15"/>
    <n v="2.27"/>
    <n v="237.42000000000002"/>
    <n v="3.5455000000000001"/>
    <n v="8.3372432500000002"/>
    <s v="Regular Air"/>
    <x v="5"/>
    <s v="Small Business"/>
    <x v="2"/>
    <x v="2"/>
    <s v="Wrap Bag"/>
    <d v="2010-11-02T00:00:00"/>
  </r>
  <r>
    <n v="17382"/>
    <x v="487"/>
    <x v="1"/>
    <s v="Not Specified"/>
    <n v="20"/>
    <n v="108.14082499999999"/>
    <n v="2162.8164999999999"/>
    <n v="8.99"/>
    <n v="2171.8064999999997"/>
    <n v="5.3265000000000002"/>
    <n v="115.2024208725"/>
    <s v="Regular Air"/>
    <x v="0"/>
    <s v="Home Office"/>
    <x v="1"/>
    <x v="1"/>
    <s v="Small Box"/>
    <d v="2011-07-05T00:00:00"/>
  </r>
  <r>
    <n v="13540"/>
    <x v="62"/>
    <x v="4"/>
    <s v="High"/>
    <n v="27"/>
    <n v="54.969814814814811"/>
    <n v="1484.1849999999999"/>
    <n v="4.99"/>
    <n v="1489.175"/>
    <n v="5.3265000000000002"/>
    <n v="79.055114025000009"/>
    <s v="Regular Air"/>
    <x v="4"/>
    <s v="Consumer"/>
    <x v="1"/>
    <x v="1"/>
    <s v="Small Box"/>
    <d v="2010-05-25T00:00:00"/>
  </r>
  <r>
    <n v="40132"/>
    <x v="171"/>
    <x v="9"/>
    <s v="Low"/>
    <n v="16"/>
    <n v="21.716875000000002"/>
    <n v="347.47"/>
    <n v="15.1"/>
    <n v="362.57000000000005"/>
    <n v="3.5455000000000001"/>
    <n v="12.31954885"/>
    <s v="Regular Air"/>
    <x v="2"/>
    <s v="Corporate"/>
    <x v="2"/>
    <x v="6"/>
    <s v="Small Box"/>
    <d v="2012-03-02T00:00:00"/>
  </r>
  <r>
    <n v="58278"/>
    <x v="1226"/>
    <x v="10"/>
    <s v="High"/>
    <n v="37"/>
    <n v="94.943243243243245"/>
    <n v="3512.9"/>
    <n v="8.99"/>
    <n v="3521.89"/>
    <n v="4.7610000000000001"/>
    <n v="167.24916899999999"/>
    <s v="Regular Air"/>
    <x v="8"/>
    <s v="Corporate"/>
    <x v="0"/>
    <x v="0"/>
    <s v="Small Pack"/>
    <d v="2012-09-12T00:00:00"/>
  </r>
  <r>
    <n v="9155"/>
    <x v="504"/>
    <x v="8"/>
    <s v="Critical"/>
    <n v="17"/>
    <n v="30.517647058823528"/>
    <n v="518.79999999999995"/>
    <n v="11.63"/>
    <n v="530.42999999999995"/>
    <n v="3.5455000000000001"/>
    <n v="18.394053999999997"/>
    <s v="Regular Air"/>
    <x v="8"/>
    <s v="Consumer"/>
    <x v="2"/>
    <x v="6"/>
    <s v="Small Box"/>
    <d v="2012-08-31T00:00:00"/>
  </r>
  <r>
    <n v="12129"/>
    <x v="647"/>
    <x v="2"/>
    <s v="Medium"/>
    <n v="36"/>
    <n v="134.77916666666667"/>
    <n v="4852.05"/>
    <n v="70.2"/>
    <n v="4922.25"/>
    <n v="4.7610000000000001"/>
    <n v="231.00610050000003"/>
    <s v="Delivery Truck"/>
    <x v="0"/>
    <s v="Corporate"/>
    <x v="0"/>
    <x v="3"/>
    <s v="Jumbo Drum"/>
    <d v="2012-12-28T00:00:00"/>
  </r>
  <r>
    <n v="14212"/>
    <x v="601"/>
    <x v="9"/>
    <s v="Critical"/>
    <n v="8"/>
    <n v="2.7487499999999998"/>
    <n v="21.99"/>
    <n v="0.5"/>
    <n v="22.49"/>
    <n v="3.5455000000000001"/>
    <n v="0.77965544999999992"/>
    <s v="Regular Air"/>
    <x v="5"/>
    <s v="Small Business"/>
    <x v="2"/>
    <x v="13"/>
    <s v="Small Box"/>
    <d v="2012-02-18T00:00:00"/>
  </r>
  <r>
    <n v="33923"/>
    <x v="928"/>
    <x v="3"/>
    <s v="Low"/>
    <n v="34"/>
    <n v="57.699750000000002"/>
    <n v="1961.7915"/>
    <n v="5.99"/>
    <n v="1967.7815000000001"/>
    <n v="5.3265000000000002"/>
    <n v="104.49482424750001"/>
    <s v="Regular Air"/>
    <x v="0"/>
    <s v="Small Business"/>
    <x v="1"/>
    <x v="1"/>
    <s v="Small Box"/>
    <d v="2009-01-11T00:00:00"/>
  </r>
  <r>
    <n v="16359"/>
    <x v="826"/>
    <x v="4"/>
    <s v="Critical"/>
    <n v="8"/>
    <n v="4.41"/>
    <n v="35.28"/>
    <n v="7.49"/>
    <n v="42.77"/>
    <n v="3.5455000000000001"/>
    <n v="1.2508524000000001"/>
    <s v="Regular Air"/>
    <x v="1"/>
    <s v="Consumer"/>
    <x v="2"/>
    <x v="2"/>
    <s v="Wrap Bag"/>
    <d v="2012-05-14T00:00:00"/>
  </r>
  <r>
    <n v="21607"/>
    <x v="482"/>
    <x v="0"/>
    <s v="Not Specified"/>
    <n v="17"/>
    <n v="36.405882352941177"/>
    <n v="618.9"/>
    <n v="13.89"/>
    <n v="632.79"/>
    <n v="3.5455000000000001"/>
    <n v="21.943099499999999"/>
    <s v="Regular Air"/>
    <x v="2"/>
    <s v="Home Office"/>
    <x v="2"/>
    <x v="2"/>
    <s v="Wrap Bag"/>
    <d v="2012-03-17T00:00:00"/>
  </r>
  <r>
    <n v="27106"/>
    <x v="940"/>
    <x v="2"/>
    <s v="High"/>
    <n v="1"/>
    <n v="13.96"/>
    <n v="13.96"/>
    <n v="2.99"/>
    <n v="16.950000000000003"/>
    <n v="3.5455000000000001"/>
    <n v="0.49495180000000005"/>
    <s v="Regular Air"/>
    <x v="1"/>
    <s v="Home Office"/>
    <x v="2"/>
    <x v="6"/>
    <s v="Small Box"/>
    <d v="2011-12-03T00:00:00"/>
  </r>
  <r>
    <n v="36739"/>
    <x v="786"/>
    <x v="7"/>
    <s v="Not Specified"/>
    <n v="16"/>
    <n v="4.2525000000000004"/>
    <n v="68.040000000000006"/>
    <n v="5.26"/>
    <n v="73.300000000000011"/>
    <n v="3.5455000000000001"/>
    <n v="2.4123582000000003"/>
    <s v="Regular Air"/>
    <x v="4"/>
    <s v="Consumer"/>
    <x v="2"/>
    <x v="6"/>
    <s v="Small Box"/>
    <d v="2009-10-10T00:00:00"/>
  </r>
  <r>
    <n v="6502"/>
    <x v="8"/>
    <x v="8"/>
    <s v="Medium"/>
    <n v="16"/>
    <n v="7.256875"/>
    <n v="116.11"/>
    <n v="5.83"/>
    <n v="121.94"/>
    <n v="3.5455000000000001"/>
    <n v="4.1166800500000003"/>
    <s v="Express Air"/>
    <x v="1"/>
    <s v="Home Office"/>
    <x v="2"/>
    <x v="5"/>
    <s v="Wrap Bag"/>
    <d v="2011-08-20T00:00:00"/>
  </r>
  <r>
    <n v="30343"/>
    <x v="554"/>
    <x v="4"/>
    <s v="Critical"/>
    <n v="28"/>
    <n v="4.652857142857143"/>
    <n v="130.28"/>
    <n v="0.5"/>
    <n v="130.78"/>
    <n v="3.5455000000000001"/>
    <n v="4.6190774000000001"/>
    <s v="Regular Air"/>
    <x v="5"/>
    <s v="Corporate"/>
    <x v="2"/>
    <x v="13"/>
    <s v="Small Box"/>
    <d v="2012-05-23T00:00:00"/>
  </r>
  <r>
    <n v="46050"/>
    <x v="778"/>
    <x v="3"/>
    <s v="High"/>
    <n v="5"/>
    <n v="449.81000000000006"/>
    <n v="2249.0500000000002"/>
    <n v="24.49"/>
    <n v="2273.54"/>
    <n v="5.3265000000000002"/>
    <n v="119.79564825000001"/>
    <s v="Regular Air"/>
    <x v="1"/>
    <s v="Home Office"/>
    <x v="1"/>
    <x v="8"/>
    <s v="Large Box"/>
    <d v="2010-01-05T00:00:00"/>
  </r>
  <r>
    <n v="55046"/>
    <x v="829"/>
    <x v="11"/>
    <s v="Critical"/>
    <n v="2"/>
    <n v="14.66"/>
    <n v="29.32"/>
    <n v="11.15"/>
    <n v="40.47"/>
    <n v="3.5455000000000001"/>
    <n v="1.0395406"/>
    <s v="Express Air"/>
    <x v="8"/>
    <s v="Small Business"/>
    <x v="2"/>
    <x v="5"/>
    <s v="Small Box"/>
    <d v="2009-04-14T00:00:00"/>
  </r>
  <r>
    <n v="48673"/>
    <x v="363"/>
    <x v="11"/>
    <s v="Not Specified"/>
    <n v="36"/>
    <n v="15.837222222222222"/>
    <n v="570.14"/>
    <n v="8.7799999999999994"/>
    <n v="578.91999999999996"/>
    <n v="3.5455000000000001"/>
    <n v="20.214313700000002"/>
    <s v="Regular Air"/>
    <x v="5"/>
    <s v="Home Office"/>
    <x v="2"/>
    <x v="10"/>
    <s v="Small Box"/>
    <d v="2012-04-27T00:00:00"/>
  </r>
  <r>
    <n v="20579"/>
    <x v="486"/>
    <x v="7"/>
    <s v="Medium"/>
    <n v="16"/>
    <n v="89.630375000000001"/>
    <n v="1434.086"/>
    <n v="8.99"/>
    <n v="1443.076"/>
    <n v="5.3265000000000002"/>
    <n v="76.38659079"/>
    <s v="Regular Air"/>
    <x v="10"/>
    <s v="Small Business"/>
    <x v="1"/>
    <x v="1"/>
    <s v="Small Box"/>
    <d v="2012-10-04T00:00:00"/>
  </r>
  <r>
    <n v="24003"/>
    <x v="321"/>
    <x v="7"/>
    <s v="Critical"/>
    <n v="49"/>
    <n v="1.7844897959183672"/>
    <n v="87.44"/>
    <n v="0.7"/>
    <n v="88.14"/>
    <n v="3.5455000000000001"/>
    <n v="3.1001852000000003"/>
    <s v="Regular Air"/>
    <x v="12"/>
    <s v="Corporate"/>
    <x v="2"/>
    <x v="2"/>
    <s v="Wrap Bag"/>
    <d v="2009-11-02T00:00:00"/>
  </r>
  <r>
    <n v="52999"/>
    <x v="65"/>
    <x v="11"/>
    <s v="Not Specified"/>
    <n v="39"/>
    <n v="8.796153846153846"/>
    <n v="343.05"/>
    <n v="2.15"/>
    <n v="345.2"/>
    <n v="3.5455000000000001"/>
    <n v="12.162837750000001"/>
    <s v="Regular Air"/>
    <x v="1"/>
    <s v="Home Office"/>
    <x v="2"/>
    <x v="5"/>
    <s v="Wrap Bag"/>
    <d v="2012-04-27T00:00:00"/>
  </r>
  <r>
    <n v="33988"/>
    <x v="553"/>
    <x v="3"/>
    <s v="Medium"/>
    <n v="30"/>
    <n v="5.4926666666666666"/>
    <n v="164.78"/>
    <n v="5.14"/>
    <n v="169.92"/>
    <n v="5.3265000000000002"/>
    <n v="8.7770067000000012"/>
    <s v="Regular Air"/>
    <x v="1"/>
    <s v="Consumer"/>
    <x v="1"/>
    <x v="4"/>
    <s v="Small Pack"/>
    <d v="2009-01-11T00:00:00"/>
  </r>
  <r>
    <n v="49954"/>
    <x v="240"/>
    <x v="9"/>
    <s v="Critical"/>
    <n v="36"/>
    <n v="53.364652777777778"/>
    <n v="1921.1275000000001"/>
    <n v="8.99"/>
    <n v="1930.1175000000001"/>
    <n v="5.3265000000000002"/>
    <n v="102.3288562875"/>
    <s v="Regular Air"/>
    <x v="5"/>
    <s v="Home Office"/>
    <x v="1"/>
    <x v="1"/>
    <s v="Small Box"/>
    <d v="2012-02-29T00:00:00"/>
  </r>
  <r>
    <n v="24996"/>
    <x v="1133"/>
    <x v="10"/>
    <s v="Critical"/>
    <n v="2"/>
    <n v="71.833500000000001"/>
    <n v="143.667"/>
    <n v="1.25"/>
    <n v="144.917"/>
    <n v="5.3265000000000002"/>
    <n v="7.6524227549999999"/>
    <s v="Regular Air"/>
    <x v="5"/>
    <s v="Consumer"/>
    <x v="1"/>
    <x v="1"/>
    <s v="Small Pack"/>
    <d v="2011-09-27T00:00:00"/>
  </r>
  <r>
    <n v="21285"/>
    <x v="372"/>
    <x v="1"/>
    <s v="Medium"/>
    <n v="47"/>
    <n v="6.4857446808510639"/>
    <n v="304.83"/>
    <n v="2.35"/>
    <n v="307.18"/>
    <n v="3.5455000000000001"/>
    <n v="10.80774765"/>
    <s v="Regular Air"/>
    <x v="2"/>
    <s v="Corporate"/>
    <x v="2"/>
    <x v="2"/>
    <s v="Wrap Bag"/>
    <d v="2010-07-05T00:00:00"/>
  </r>
  <r>
    <n v="37765"/>
    <x v="125"/>
    <x v="6"/>
    <s v="Low"/>
    <n v="12"/>
    <n v="122.11083333333333"/>
    <n v="1465.33"/>
    <n v="30"/>
    <n v="1495.33"/>
    <n v="4.7610000000000001"/>
    <n v="69.764361300000004"/>
    <s v="Delivery Truck"/>
    <x v="6"/>
    <s v="Consumer"/>
    <x v="0"/>
    <x v="3"/>
    <s v="Jumbo Drum"/>
    <d v="2012-11-29T00:00:00"/>
  </r>
  <r>
    <n v="44290"/>
    <x v="761"/>
    <x v="0"/>
    <s v="Medium"/>
    <n v="49"/>
    <n v="10.375102040816326"/>
    <n v="508.38"/>
    <n v="5.4"/>
    <n v="513.78"/>
    <n v="4.7610000000000001"/>
    <n v="24.203971799999998"/>
    <s v="Regular Air"/>
    <x v="6"/>
    <s v="Corporate"/>
    <x v="0"/>
    <x v="0"/>
    <s v="Small Pack"/>
    <d v="2010-03-23T00:00:00"/>
  </r>
  <r>
    <n v="19555"/>
    <x v="1000"/>
    <x v="9"/>
    <s v="Low"/>
    <n v="36"/>
    <n v="6.84"/>
    <n v="246.24"/>
    <n v="7.3"/>
    <n v="253.54000000000002"/>
    <n v="3.5455000000000001"/>
    <n v="8.7304392000000011"/>
    <s v="Regular Air"/>
    <x v="0"/>
    <s v="Small Business"/>
    <x v="2"/>
    <x v="5"/>
    <s v="Small Box"/>
    <d v="2010-02-15T00:00:00"/>
  </r>
  <r>
    <n v="3649"/>
    <x v="1035"/>
    <x v="1"/>
    <s v="Low"/>
    <n v="8"/>
    <n v="9.9275000000000002"/>
    <n v="79.42"/>
    <n v="6.28"/>
    <n v="85.7"/>
    <n v="3.5455000000000001"/>
    <n v="2.8158361000000003"/>
    <s v="Regular Air"/>
    <x v="3"/>
    <s v="Home Office"/>
    <x v="2"/>
    <x v="6"/>
    <s v="Small Box"/>
    <d v="2009-07-10T00:00:00"/>
  </r>
  <r>
    <n v="29282"/>
    <x v="483"/>
    <x v="6"/>
    <s v="Medium"/>
    <n v="4"/>
    <n v="8.5675000000000008"/>
    <n v="34.270000000000003"/>
    <n v="9.5399999999999991"/>
    <n v="43.81"/>
    <n v="3.5455000000000001"/>
    <n v="1.2150428500000001"/>
    <s v="Regular Air"/>
    <x v="8"/>
    <s v="Corporate"/>
    <x v="2"/>
    <x v="5"/>
    <s v="Small Box"/>
    <d v="2012-11-30T00:00:00"/>
  </r>
  <r>
    <n v="3877"/>
    <x v="1075"/>
    <x v="4"/>
    <s v="Low"/>
    <n v="14"/>
    <n v="50.032857142857146"/>
    <n v="700.46"/>
    <n v="7.23"/>
    <n v="707.69"/>
    <n v="3.5455000000000001"/>
    <n v="24.834809300000003"/>
    <s v="Express Air"/>
    <x v="4"/>
    <s v="Corporate"/>
    <x v="2"/>
    <x v="5"/>
    <s v="Small Box"/>
    <d v="2010-05-20T00:00:00"/>
  </r>
  <r>
    <n v="41316"/>
    <x v="265"/>
    <x v="1"/>
    <s v="Not Specified"/>
    <n v="8"/>
    <n v="15.217499999999999"/>
    <n v="121.74"/>
    <n v="2.99"/>
    <n v="124.72999999999999"/>
    <n v="3.5455000000000001"/>
    <n v="4.3162916999999998"/>
    <s v="Regular Air"/>
    <x v="1"/>
    <s v="Consumer"/>
    <x v="2"/>
    <x v="6"/>
    <s v="Small Box"/>
    <d v="2009-07-22T00:00:00"/>
  </r>
  <r>
    <n v="58599"/>
    <x v="795"/>
    <x v="3"/>
    <s v="Critical"/>
    <n v="49"/>
    <n v="108.82489795918367"/>
    <n v="5332.42"/>
    <n v="30"/>
    <n v="5362.42"/>
    <n v="4.7610000000000001"/>
    <n v="253.8765162"/>
    <s v="Delivery Truck"/>
    <x v="9"/>
    <s v="Small Business"/>
    <x v="0"/>
    <x v="3"/>
    <s v="Jumbo Drum"/>
    <d v="2010-01-15T00:00:00"/>
  </r>
  <r>
    <n v="21125"/>
    <x v="271"/>
    <x v="9"/>
    <s v="Not Specified"/>
    <n v="17"/>
    <n v="9.1276470588235288"/>
    <n v="155.16999999999999"/>
    <n v="4.3899999999999997"/>
    <n v="159.55999999999997"/>
    <n v="3.5455000000000001"/>
    <n v="5.5015523499999999"/>
    <s v="Regular Air"/>
    <x v="1"/>
    <s v="Home Office"/>
    <x v="2"/>
    <x v="5"/>
    <s v="Wrap Bag"/>
    <d v="2011-02-27T00:00:00"/>
  </r>
  <r>
    <n v="56483"/>
    <x v="1231"/>
    <x v="9"/>
    <s v="High"/>
    <n v="37"/>
    <n v="4.287027027027027"/>
    <n v="158.62"/>
    <n v="5.17"/>
    <n v="163.79"/>
    <n v="3.5455000000000001"/>
    <n v="5.6238720999999998"/>
    <s v="Regular Air"/>
    <x v="0"/>
    <s v="Small Business"/>
    <x v="2"/>
    <x v="5"/>
    <s v="Small Box"/>
    <d v="2009-02-19T00:00:00"/>
  </r>
  <r>
    <n v="15205"/>
    <x v="15"/>
    <x v="0"/>
    <s v="Critical"/>
    <n v="18"/>
    <n v="255.85333333333332"/>
    <n v="4605.3599999999997"/>
    <n v="43.32"/>
    <n v="4648.6799999999994"/>
    <n v="4.7610000000000001"/>
    <n v="219.26118959999999"/>
    <s v="Delivery Truck"/>
    <x v="2"/>
    <s v="Corporate"/>
    <x v="0"/>
    <x v="3"/>
    <s v="Jumbo Drum"/>
    <d v="2011-03-19T00:00:00"/>
  </r>
  <r>
    <n v="19745"/>
    <x v="1191"/>
    <x v="2"/>
    <s v="High"/>
    <n v="25"/>
    <n v="42.870800000000003"/>
    <n v="1071.77"/>
    <n v="4.8"/>
    <n v="1076.57"/>
    <n v="4.7610000000000001"/>
    <n v="51.026969700000002"/>
    <s v="Regular Air"/>
    <x v="5"/>
    <s v="Small Business"/>
    <x v="0"/>
    <x v="0"/>
    <s v="Wrap Bag"/>
    <d v="2012-12-19T00:00:00"/>
  </r>
  <r>
    <n v="2818"/>
    <x v="714"/>
    <x v="2"/>
    <s v="Medium"/>
    <n v="2"/>
    <n v="44.615000000000002"/>
    <n v="89.23"/>
    <n v="13.26"/>
    <n v="102.49000000000001"/>
    <n v="3.5455000000000001"/>
    <n v="3.1636496500000004"/>
    <s v="Regular Air"/>
    <x v="8"/>
    <s v="Corporate"/>
    <x v="2"/>
    <x v="5"/>
    <s v="Small Box"/>
    <d v="2009-12-12T00:00:00"/>
  </r>
  <r>
    <n v="33797"/>
    <x v="513"/>
    <x v="3"/>
    <s v="Not Specified"/>
    <n v="29"/>
    <n v="4.764482758620689"/>
    <n v="138.16999999999999"/>
    <n v="6.6"/>
    <n v="144.76999999999998"/>
    <n v="4.7610000000000001"/>
    <n v="6.5782736999999996"/>
    <s v="Express Air"/>
    <x v="4"/>
    <s v="Small Business"/>
    <x v="0"/>
    <x v="0"/>
    <s v="Small Box"/>
    <d v="2009-01-13T00:00:00"/>
  </r>
  <r>
    <n v="17666"/>
    <x v="48"/>
    <x v="10"/>
    <s v="Medium"/>
    <n v="19"/>
    <n v="4.3452631578947374"/>
    <n v="82.56"/>
    <n v="1.3"/>
    <n v="83.86"/>
    <n v="3.5455000000000001"/>
    <n v="2.9271647999999999"/>
    <s v="Regular Air"/>
    <x v="6"/>
    <s v="Home Office"/>
    <x v="2"/>
    <x v="5"/>
    <s v="Wrap Bag"/>
    <d v="2010-09-10T00:00:00"/>
  </r>
  <r>
    <n v="32356"/>
    <x v="1219"/>
    <x v="7"/>
    <s v="Not Specified"/>
    <n v="12"/>
    <n v="64.034166666666664"/>
    <n v="768.41"/>
    <n v="19.989999999999998"/>
    <n v="788.4"/>
    <n v="3.5455000000000001"/>
    <n v="27.243976549999999"/>
    <s v="Regular Air"/>
    <x v="6"/>
    <s v="Home Office"/>
    <x v="2"/>
    <x v="6"/>
    <s v="Small Box"/>
    <d v="2012-10-11T00:00:00"/>
  </r>
  <r>
    <n v="29028"/>
    <x v="1080"/>
    <x v="9"/>
    <s v="Critical"/>
    <n v="43"/>
    <n v="398.40372093023257"/>
    <n v="17131.36"/>
    <n v="14.7"/>
    <n v="17146.060000000001"/>
    <n v="5.3265000000000002"/>
    <n v="912.50189040000009"/>
    <s v="Delivery Truck"/>
    <x v="8"/>
    <s v="Corporate"/>
    <x v="1"/>
    <x v="11"/>
    <s v="Jumbo Drum"/>
    <d v="2011-02-07T00:00:00"/>
  </r>
  <r>
    <n v="18951"/>
    <x v="323"/>
    <x v="5"/>
    <s v="Critical"/>
    <n v="10"/>
    <n v="32.431750000000001"/>
    <n v="324.3175"/>
    <n v="5"/>
    <n v="329.3175"/>
    <n v="5.3265000000000002"/>
    <n v="17.274771637499999"/>
    <s v="Express Air"/>
    <x v="9"/>
    <s v="Corporate"/>
    <x v="1"/>
    <x v="1"/>
    <s v="Small Box"/>
    <d v="2011-07-01T00:00:00"/>
  </r>
  <r>
    <n v="16640"/>
    <x v="452"/>
    <x v="1"/>
    <s v="Low"/>
    <n v="6"/>
    <n v="108.72166666666668"/>
    <n v="652.33000000000004"/>
    <n v="30"/>
    <n v="682.33"/>
    <n v="4.7610000000000001"/>
    <n v="31.057431300000005"/>
    <s v="Delivery Truck"/>
    <x v="4"/>
    <s v="Corporate"/>
    <x v="0"/>
    <x v="3"/>
    <s v="Jumbo Drum"/>
    <d v="2010-07-29T00:00:00"/>
  </r>
  <r>
    <n v="15236"/>
    <x v="559"/>
    <x v="11"/>
    <s v="Not Specified"/>
    <n v="33"/>
    <n v="10.346060606060606"/>
    <n v="341.42"/>
    <n v="2.99"/>
    <n v="344.41"/>
    <n v="3.5455000000000001"/>
    <n v="12.105046100000003"/>
    <s v="Regular Air"/>
    <x v="1"/>
    <s v="Home Office"/>
    <x v="2"/>
    <x v="6"/>
    <s v="Small Box"/>
    <d v="2012-04-10T00:00:00"/>
  </r>
  <r>
    <n v="55813"/>
    <x v="596"/>
    <x v="1"/>
    <s v="Low"/>
    <n v="39"/>
    <n v="67.96846153846154"/>
    <n v="2650.77"/>
    <n v="37.58"/>
    <n v="2688.35"/>
    <n v="4.7610000000000001"/>
    <n v="126.2031597"/>
    <s v="Regular Air"/>
    <x v="5"/>
    <s v="Corporate"/>
    <x v="0"/>
    <x v="0"/>
    <s v="Wrap Bag"/>
    <d v="2012-07-28T00:00:00"/>
  </r>
  <r>
    <n v="43911"/>
    <x v="260"/>
    <x v="3"/>
    <s v="Medium"/>
    <n v="36"/>
    <n v="275.57916666666665"/>
    <n v="9920.85"/>
    <n v="17.86"/>
    <n v="9938.7100000000009"/>
    <n v="5.3265000000000002"/>
    <n v="528.43407524999998"/>
    <s v="Delivery Truck"/>
    <x v="5"/>
    <s v="Corporate"/>
    <x v="1"/>
    <x v="11"/>
    <s v="Jumbo Drum"/>
    <d v="2009-01-15T00:00:00"/>
  </r>
  <r>
    <n v="55429"/>
    <x v="332"/>
    <x v="5"/>
    <s v="High"/>
    <n v="43"/>
    <n v="6.0602325581395347"/>
    <n v="260.58999999999997"/>
    <n v="7.03"/>
    <n v="267.61999999999995"/>
    <n v="3.5455000000000001"/>
    <n v="9.2392184499999992"/>
    <s v="Regular Air"/>
    <x v="8"/>
    <s v="Consumer"/>
    <x v="2"/>
    <x v="5"/>
    <s v="Small Box"/>
    <d v="2009-07-01T00:00:00"/>
  </r>
  <r>
    <n v="44387"/>
    <x v="361"/>
    <x v="9"/>
    <s v="Low"/>
    <n v="20"/>
    <n v="8.6545000000000005"/>
    <n v="173.09"/>
    <n v="4.82"/>
    <n v="177.91"/>
    <n v="3.5455000000000001"/>
    <n v="6.1369059500000001"/>
    <s v="Regular Air"/>
    <x v="7"/>
    <s v="Corporate"/>
    <x v="2"/>
    <x v="5"/>
    <s v="Small Box"/>
    <d v="2009-02-08T00:00:00"/>
  </r>
  <r>
    <n v="14596"/>
    <x v="553"/>
    <x v="3"/>
    <s v="Critical"/>
    <n v="19"/>
    <n v="3.3231578947368421"/>
    <n v="63.14"/>
    <n v="3.97"/>
    <n v="67.11"/>
    <n v="3.5455000000000001"/>
    <n v="2.2386287"/>
    <s v="Regular Air"/>
    <x v="1"/>
    <s v="Corporate"/>
    <x v="2"/>
    <x v="2"/>
    <s v="Wrap Bag"/>
    <d v="2009-01-11T00:00:00"/>
  </r>
  <r>
    <n v="19010"/>
    <x v="285"/>
    <x v="5"/>
    <s v="Low"/>
    <n v="18"/>
    <n v="1321.8294444444446"/>
    <n v="23792.93"/>
    <n v="19.989999999999998"/>
    <n v="23812.920000000002"/>
    <n v="3.5455000000000001"/>
    <n v="843.57833314999993"/>
    <s v="Regular Air"/>
    <x v="2"/>
    <s v="Small Business"/>
    <x v="2"/>
    <x v="6"/>
    <s v="Small Box"/>
    <d v="2009-06-09T00:00:00"/>
  </r>
  <r>
    <n v="54791"/>
    <x v="182"/>
    <x v="2"/>
    <s v="High"/>
    <n v="27"/>
    <n v="40.28074074074074"/>
    <n v="1087.58"/>
    <n v="3.04"/>
    <n v="1090.6199999999999"/>
    <n v="4.7610000000000001"/>
    <n v="51.779683799999994"/>
    <s v="Regular Air"/>
    <x v="10"/>
    <s v="Corporate"/>
    <x v="0"/>
    <x v="0"/>
    <s v="Wrap Bag"/>
    <d v="2012-12-21T00:00:00"/>
  </r>
  <r>
    <n v="17952"/>
    <x v="624"/>
    <x v="7"/>
    <s v="Medium"/>
    <n v="28"/>
    <n v="15.361785714285714"/>
    <n v="430.13"/>
    <n v="6.75"/>
    <n v="436.88"/>
    <n v="3.5455000000000001"/>
    <n v="15.25025915"/>
    <s v="Regular Air"/>
    <x v="5"/>
    <s v="Small Business"/>
    <x v="2"/>
    <x v="16"/>
    <s v="Medium Box"/>
    <d v="2010-10-12T00:00:00"/>
  </r>
  <r>
    <n v="24677"/>
    <x v="357"/>
    <x v="0"/>
    <s v="Low"/>
    <n v="44"/>
    <n v="8.2818181818181813"/>
    <n v="364.4"/>
    <n v="1.99"/>
    <n v="366.39"/>
    <n v="5.3265000000000002"/>
    <n v="19.409766000000001"/>
    <s v="Regular Air"/>
    <x v="3"/>
    <s v="Consumer"/>
    <x v="1"/>
    <x v="4"/>
    <s v="Small Pack"/>
    <d v="2012-03-07T00:00:00"/>
  </r>
  <r>
    <n v="47106"/>
    <x v="804"/>
    <x v="7"/>
    <s v="Medium"/>
    <n v="37"/>
    <n v="59.260270270270276"/>
    <n v="2192.63"/>
    <n v="3.99"/>
    <n v="2196.62"/>
    <n v="3.5455000000000001"/>
    <n v="77.739696649999999"/>
    <s v="Regular Air"/>
    <x v="4"/>
    <s v="Home Office"/>
    <x v="2"/>
    <x v="16"/>
    <s v="Small Box"/>
    <d v="2011-10-27T00:00:00"/>
  </r>
  <r>
    <n v="44614"/>
    <x v="1274"/>
    <x v="5"/>
    <s v="Low"/>
    <n v="27"/>
    <n v="25.93888888888889"/>
    <n v="700.35"/>
    <n v="5.89"/>
    <n v="706.24"/>
    <n v="5.3265000000000002"/>
    <n v="37.304142750000004"/>
    <s v="Regular Air"/>
    <x v="1"/>
    <s v="Corporate"/>
    <x v="1"/>
    <x v="4"/>
    <s v="Small Box"/>
    <d v="2010-06-23T00:00:00"/>
  </r>
  <r>
    <n v="10663"/>
    <x v="1129"/>
    <x v="4"/>
    <s v="High"/>
    <n v="40"/>
    <n v="2.60975"/>
    <n v="104.39"/>
    <n v="0.5"/>
    <n v="104.89"/>
    <n v="3.5455000000000001"/>
    <n v="3.7011474500000001"/>
    <s v="Regular Air"/>
    <x v="5"/>
    <s v="Home Office"/>
    <x v="2"/>
    <x v="13"/>
    <s v="Small Box"/>
    <d v="2009-05-23T00:00:00"/>
  </r>
  <r>
    <n v="13635"/>
    <x v="696"/>
    <x v="4"/>
    <s v="Critical"/>
    <n v="28"/>
    <n v="5.3214285714285712"/>
    <n v="149"/>
    <n v="7.44"/>
    <n v="156.44"/>
    <n v="3.5455000000000001"/>
    <n v="5.2827950000000001"/>
    <s v="Regular Air"/>
    <x v="6"/>
    <s v="Home Office"/>
    <x v="2"/>
    <x v="5"/>
    <s v="Small Box"/>
    <d v="2009-05-02T00:00:00"/>
  </r>
  <r>
    <n v="2593"/>
    <x v="1125"/>
    <x v="10"/>
    <s v="High"/>
    <n v="15"/>
    <n v="256.11466666666666"/>
    <n v="3841.72"/>
    <n v="43.32"/>
    <n v="3885.04"/>
    <n v="4.7610000000000001"/>
    <n v="182.90428919999999"/>
    <s v="Delivery Truck"/>
    <x v="6"/>
    <s v="Corporate"/>
    <x v="0"/>
    <x v="3"/>
    <s v="Jumbo Drum"/>
    <d v="2010-09-04T00:00:00"/>
  </r>
  <r>
    <n v="53120"/>
    <x v="129"/>
    <x v="4"/>
    <s v="Not Specified"/>
    <n v="5"/>
    <n v="4.55"/>
    <n v="22.75"/>
    <n v="0.88"/>
    <n v="23.63"/>
    <n v="3.5455000000000001"/>
    <n v="0.80660125000000005"/>
    <s v="Regular Air"/>
    <x v="3"/>
    <s v="Corporate"/>
    <x v="2"/>
    <x v="5"/>
    <s v="Wrap Bag"/>
    <d v="2012-05-19T00:00:00"/>
  </r>
  <r>
    <n v="47168"/>
    <x v="668"/>
    <x v="5"/>
    <s v="Not Specified"/>
    <n v="42"/>
    <n v="6.2452380952380953"/>
    <n v="262.3"/>
    <n v="9.68"/>
    <n v="271.98"/>
    <n v="3.5455000000000001"/>
    <n v="9.299846500000001"/>
    <s v="Regular Air"/>
    <x v="1"/>
    <s v="Corporate"/>
    <x v="2"/>
    <x v="5"/>
    <s v="Small Box"/>
    <d v="2009-06-22T00:00:00"/>
  </r>
  <r>
    <n v="52162"/>
    <x v="775"/>
    <x v="6"/>
    <s v="Not Specified"/>
    <n v="47"/>
    <n v="3.3025531914893618"/>
    <n v="155.22"/>
    <n v="1.35"/>
    <n v="156.57"/>
    <n v="4.7610000000000001"/>
    <n v="7.3900242"/>
    <s v="Regular Air"/>
    <x v="1"/>
    <s v="Home Office"/>
    <x v="0"/>
    <x v="3"/>
    <s v="Jumbo Drum"/>
    <d v="2011-11-02T00:00:00"/>
  </r>
  <r>
    <n v="54467"/>
    <x v="603"/>
    <x v="7"/>
    <s v="Low"/>
    <n v="17"/>
    <n v="4.4017647058823526"/>
    <n v="74.83"/>
    <n v="6.89"/>
    <n v="81.72"/>
    <n v="3.5455000000000001"/>
    <n v="2.6530976500000003"/>
    <s v="Regular Air"/>
    <x v="0"/>
    <s v="Small Business"/>
    <x v="2"/>
    <x v="16"/>
    <s v="Small Box"/>
    <d v="2010-10-23T00:00:00"/>
  </r>
  <r>
    <n v="38625"/>
    <x v="388"/>
    <x v="6"/>
    <s v="Not Specified"/>
    <n v="12"/>
    <n v="6.0683333333333325"/>
    <n v="72.819999999999993"/>
    <n v="2.5"/>
    <n v="75.319999999999993"/>
    <n v="3.5455000000000001"/>
    <n v="2.5818330999999999"/>
    <s v="Regular Air"/>
    <x v="0"/>
    <s v="Corporate"/>
    <x v="2"/>
    <x v="12"/>
    <s v="Small Box"/>
    <d v="2010-11-19T00:00:00"/>
  </r>
  <r>
    <n v="23168"/>
    <x v="646"/>
    <x v="10"/>
    <s v="Low"/>
    <n v="46"/>
    <n v="520.64152173913044"/>
    <n v="23949.51"/>
    <n v="24.49"/>
    <n v="23974"/>
    <n v="5.3265000000000002"/>
    <n v="1275.67065015"/>
    <s v="Express Air"/>
    <x v="3"/>
    <s v="Home Office"/>
    <x v="1"/>
    <x v="8"/>
    <s v="Large Box"/>
    <d v="2010-09-22T00:00:00"/>
  </r>
  <r>
    <n v="44679"/>
    <x v="1392"/>
    <x v="5"/>
    <s v="Medium"/>
    <n v="35"/>
    <n v="57.26342857142857"/>
    <n v="2004.22"/>
    <n v="12.23"/>
    <n v="2016.45"/>
    <n v="4.7610000000000001"/>
    <n v="95.420914200000013"/>
    <s v="Regular Air"/>
    <x v="0"/>
    <s v="Small Business"/>
    <x v="0"/>
    <x v="0"/>
    <s v="Medium Box"/>
    <d v="2012-06-05T00:00:00"/>
  </r>
  <r>
    <n v="29287"/>
    <x v="197"/>
    <x v="1"/>
    <s v="High"/>
    <n v="50"/>
    <n v="5.6277999999999997"/>
    <n v="281.39"/>
    <n v="5.01"/>
    <n v="286.39999999999998"/>
    <n v="3.5455000000000001"/>
    <n v="9.9766824500000002"/>
    <s v="Regular Air"/>
    <x v="2"/>
    <s v="Consumer"/>
    <x v="2"/>
    <x v="6"/>
    <s v="Small Box"/>
    <d v="2009-07-04T00:00:00"/>
  </r>
  <r>
    <n v="17702"/>
    <x v="181"/>
    <x v="11"/>
    <s v="High"/>
    <n v="9"/>
    <n v="29.403333333333332"/>
    <n v="264.63"/>
    <n v="4"/>
    <n v="268.63"/>
    <n v="5.3265000000000002"/>
    <n v="14.09551695"/>
    <s v="Express Air"/>
    <x v="0"/>
    <s v="Home Office"/>
    <x v="1"/>
    <x v="4"/>
    <s v="Small Box"/>
    <d v="2012-04-13T00:00:00"/>
  </r>
  <r>
    <n v="48931"/>
    <x v="1018"/>
    <x v="5"/>
    <s v="Low"/>
    <n v="8"/>
    <n v="31.79"/>
    <n v="254.32"/>
    <n v="6.5"/>
    <n v="260.82"/>
    <n v="5.3265000000000002"/>
    <n v="13.5463548"/>
    <s v="Regular Air"/>
    <x v="8"/>
    <s v="Corporate"/>
    <x v="1"/>
    <x v="4"/>
    <s v="Small Box"/>
    <d v="2009-06-19T00:00:00"/>
  </r>
  <r>
    <n v="20325"/>
    <x v="372"/>
    <x v="1"/>
    <s v="Critical"/>
    <n v="35"/>
    <n v="115.52257142857142"/>
    <n v="4043.29"/>
    <n v="56.14"/>
    <n v="4099.43"/>
    <n v="5.3265000000000002"/>
    <n v="215.36584185000001"/>
    <s v="Delivery Truck"/>
    <x v="3"/>
    <s v="Small Business"/>
    <x v="1"/>
    <x v="11"/>
    <s v="Jumbo Box"/>
    <d v="2010-07-05T00:00:00"/>
  </r>
  <r>
    <n v="26374"/>
    <x v="950"/>
    <x v="6"/>
    <s v="Not Specified"/>
    <n v="5"/>
    <n v="18.188300000000002"/>
    <n v="90.941500000000005"/>
    <n v="3.3"/>
    <n v="94.241500000000002"/>
    <n v="5.3265000000000002"/>
    <n v="4.8439989975"/>
    <s v="Regular Air"/>
    <x v="0"/>
    <s v="Corporate"/>
    <x v="1"/>
    <x v="1"/>
    <s v="Small Pack"/>
    <d v="2009-11-06T00:00:00"/>
  </r>
  <r>
    <n v="10630"/>
    <x v="23"/>
    <x v="9"/>
    <s v="Medium"/>
    <n v="44"/>
    <n v="63.041818181818186"/>
    <n v="2773.84"/>
    <n v="36.61"/>
    <n v="2810.4500000000003"/>
    <n v="4.7610000000000001"/>
    <n v="132.06252240000001"/>
    <s v="Delivery Truck"/>
    <x v="10"/>
    <s v="Corporate"/>
    <x v="0"/>
    <x v="15"/>
    <s v="Jumbo Box"/>
    <d v="2010-02-06T00:00:00"/>
  </r>
  <r>
    <n v="51553"/>
    <x v="1145"/>
    <x v="6"/>
    <s v="Not Specified"/>
    <n v="12"/>
    <n v="7.3808333333333325"/>
    <n v="88.57"/>
    <n v="6.15"/>
    <n v="94.72"/>
    <n v="3.5455000000000001"/>
    <n v="3.1402493499999995"/>
    <s v="Regular Air"/>
    <x v="5"/>
    <s v="Small Business"/>
    <x v="2"/>
    <x v="5"/>
    <s v="Small Box"/>
    <d v="2011-11-29T00:00:00"/>
  </r>
  <r>
    <n v="58818"/>
    <x v="56"/>
    <x v="11"/>
    <s v="Critical"/>
    <n v="41"/>
    <n v="24.342682926829266"/>
    <n v="998.05"/>
    <n v="1.99"/>
    <n v="1000.04"/>
    <n v="5.3265000000000002"/>
    <n v="53.161133250000006"/>
    <s v="Regular Air"/>
    <x v="10"/>
    <s v="Consumer"/>
    <x v="1"/>
    <x v="4"/>
    <s v="Small Pack"/>
    <d v="2009-04-16T00:00:00"/>
  </r>
  <r>
    <n v="50048"/>
    <x v="904"/>
    <x v="3"/>
    <s v="High"/>
    <n v="1"/>
    <n v="15"/>
    <n v="15"/>
    <n v="8.3699999999999992"/>
    <n v="23.369999999999997"/>
    <n v="3.5455000000000001"/>
    <n v="0.53182499999999999"/>
    <s v="Regular Air"/>
    <x v="8"/>
    <s v="Corporate"/>
    <x v="2"/>
    <x v="7"/>
    <s v="Small Pack"/>
    <d v="2010-01-20T00:00:00"/>
  </r>
  <r>
    <n v="261"/>
    <x v="1371"/>
    <x v="5"/>
    <s v="Medium"/>
    <n v="47"/>
    <n v="120.80019148936171"/>
    <n v="5677.6090000000004"/>
    <n v="4.2"/>
    <n v="5681.8090000000002"/>
    <n v="5.3265000000000002"/>
    <n v="302.41784338500003"/>
    <s v="Regular Air"/>
    <x v="0"/>
    <s v="Small Business"/>
    <x v="1"/>
    <x v="1"/>
    <s v="Small Box"/>
    <d v="2010-06-29T00:00:00"/>
  </r>
  <r>
    <n v="8997"/>
    <x v="625"/>
    <x v="1"/>
    <s v="Low"/>
    <n v="40"/>
    <n v="431.9905"/>
    <n v="17279.62"/>
    <n v="24.49"/>
    <n v="17304.11"/>
    <n v="5.3265000000000002"/>
    <n v="920.3989593"/>
    <s v="Regular Air"/>
    <x v="5"/>
    <s v="Small Business"/>
    <x v="1"/>
    <x v="8"/>
    <s v="Large Box"/>
    <d v="2009-07-05T00:00:00"/>
  </r>
  <r>
    <n v="58854"/>
    <x v="1347"/>
    <x v="11"/>
    <s v="Critical"/>
    <n v="10"/>
    <n v="19.320500000000003"/>
    <n v="193.20500000000001"/>
    <n v="4.8099999999999996"/>
    <n v="198.01500000000001"/>
    <n v="5.3265000000000002"/>
    <n v="10.291064325000002"/>
    <s v="Regular Air"/>
    <x v="4"/>
    <s v="Corporate"/>
    <x v="1"/>
    <x v="1"/>
    <s v="Medium Box"/>
    <d v="2010-04-26T00:00:00"/>
  </r>
  <r>
    <n v="48452"/>
    <x v="348"/>
    <x v="7"/>
    <s v="High"/>
    <n v="19"/>
    <n v="93.742631578947368"/>
    <n v="1781.11"/>
    <n v="19.989999999999998"/>
    <n v="1801.1"/>
    <n v="5.3265000000000002"/>
    <n v="94.870824150000004"/>
    <s v="Regular Air"/>
    <x v="9"/>
    <s v="Corporate"/>
    <x v="1"/>
    <x v="4"/>
    <s v="Small Box"/>
    <d v="2010-10-09T00:00:00"/>
  </r>
  <r>
    <n v="22468"/>
    <x v="901"/>
    <x v="5"/>
    <s v="Not Specified"/>
    <n v="19"/>
    <n v="8.6184210526315788"/>
    <n v="163.75"/>
    <n v="4.95"/>
    <n v="168.7"/>
    <n v="4.7610000000000001"/>
    <n v="7.7961374999999995"/>
    <s v="Regular Air"/>
    <x v="1"/>
    <s v="Small Business"/>
    <x v="0"/>
    <x v="0"/>
    <s v="Small Box"/>
    <d v="2010-06-12T00:00:00"/>
  </r>
  <r>
    <n v="30913"/>
    <x v="223"/>
    <x v="10"/>
    <s v="Medium"/>
    <n v="24"/>
    <n v="20.692499999999999"/>
    <n v="496.62"/>
    <n v="10.49"/>
    <n v="507.11"/>
    <n v="4.7610000000000001"/>
    <n v="23.644078199999999"/>
    <s v="Express Air"/>
    <x v="5"/>
    <s v="Corporate"/>
    <x v="0"/>
    <x v="0"/>
    <s v="Small Box"/>
    <d v="2012-09-24T00:00:00"/>
  </r>
  <r>
    <n v="56327"/>
    <x v="358"/>
    <x v="3"/>
    <s v="Medium"/>
    <n v="47"/>
    <n v="27.164468085106382"/>
    <n v="1276.73"/>
    <n v="8.5500000000000007"/>
    <n v="1285.28"/>
    <n v="4.7610000000000001"/>
    <n v="60.785115300000008"/>
    <s v="Express Air"/>
    <x v="5"/>
    <s v="Small Business"/>
    <x v="0"/>
    <x v="0"/>
    <s v="Small Box"/>
    <d v="2010-01-12T00:00:00"/>
  </r>
  <r>
    <n v="5408"/>
    <x v="756"/>
    <x v="1"/>
    <s v="Low"/>
    <n v="20"/>
    <n v="4.4409999999999998"/>
    <n v="88.82"/>
    <n v="0.5"/>
    <n v="89.32"/>
    <n v="3.5455000000000001"/>
    <n v="3.1491130999999997"/>
    <s v="Regular Air"/>
    <x v="3"/>
    <s v="Small Business"/>
    <x v="2"/>
    <x v="13"/>
    <s v="Small Box"/>
    <d v="2012-07-27T00:00:00"/>
  </r>
  <r>
    <n v="52162"/>
    <x v="775"/>
    <x v="6"/>
    <s v="Not Specified"/>
    <n v="39"/>
    <n v="6.6964102564102568"/>
    <n v="261.16000000000003"/>
    <n v="9.68"/>
    <n v="270.84000000000003"/>
    <n v="4.7610000000000001"/>
    <n v="12.433827600000003"/>
    <s v="Regular Air"/>
    <x v="1"/>
    <s v="Home Office"/>
    <x v="0"/>
    <x v="15"/>
    <s v="Jumbo Box"/>
    <d v="2011-11-01T00:00:00"/>
  </r>
  <r>
    <n v="41409"/>
    <x v="510"/>
    <x v="1"/>
    <s v="Not Specified"/>
    <n v="1"/>
    <n v="18.920000000000002"/>
    <n v="18.920000000000002"/>
    <n v="7.19"/>
    <n v="26.110000000000003"/>
    <n v="3.5455000000000001"/>
    <n v="0.67080859999999998"/>
    <s v="Regular Air"/>
    <x v="2"/>
    <s v="Corporate"/>
    <x v="2"/>
    <x v="6"/>
    <s v="Small Box"/>
    <d v="2011-07-23T00:00:00"/>
  </r>
  <r>
    <n v="57287"/>
    <x v="449"/>
    <x v="7"/>
    <s v="Not Specified"/>
    <n v="11"/>
    <n v="42.92"/>
    <n v="472.12"/>
    <n v="1.99"/>
    <n v="474.11"/>
    <n v="5.3265000000000002"/>
    <n v="25.147471800000002"/>
    <s v="Regular Air"/>
    <x v="6"/>
    <s v="Corporate"/>
    <x v="1"/>
    <x v="4"/>
    <s v="Small Pack"/>
    <d v="2011-10-29T00:00:00"/>
  </r>
  <r>
    <n v="49312"/>
    <x v="1208"/>
    <x v="9"/>
    <s v="Critical"/>
    <n v="19"/>
    <n v="99.062105263157903"/>
    <n v="1882.18"/>
    <n v="5.81"/>
    <n v="1887.99"/>
    <n v="4.7610000000000001"/>
    <n v="89.6105898"/>
    <s v="Express Air"/>
    <x v="9"/>
    <s v="Corporate"/>
    <x v="0"/>
    <x v="0"/>
    <s v="Medium Box"/>
    <d v="2011-02-23T00:00:00"/>
  </r>
  <r>
    <n v="27844"/>
    <x v="323"/>
    <x v="5"/>
    <s v="Low"/>
    <n v="1"/>
    <n v="11.08"/>
    <n v="11.08"/>
    <n v="5.59"/>
    <n v="16.670000000000002"/>
    <n v="3.5455000000000001"/>
    <n v="0.39284140000000001"/>
    <s v="Regular Air"/>
    <x v="5"/>
    <s v="Home Office"/>
    <x v="2"/>
    <x v="6"/>
    <s v="Small Box"/>
    <d v="2011-07-06T00:00:00"/>
  </r>
  <r>
    <n v="27840"/>
    <x v="1065"/>
    <x v="1"/>
    <s v="High"/>
    <n v="8"/>
    <n v="151.17124999999999"/>
    <n v="1209.3699999999999"/>
    <n v="66.27"/>
    <n v="1275.6399999999999"/>
    <n v="4.7610000000000001"/>
    <n v="57.578105699999995"/>
    <s v="Delivery Truck"/>
    <x v="1"/>
    <s v="Home Office"/>
    <x v="0"/>
    <x v="15"/>
    <s v="Jumbo Box"/>
    <d v="2009-07-04T00:00:00"/>
  </r>
  <r>
    <n v="14661"/>
    <x v="575"/>
    <x v="3"/>
    <s v="Not Specified"/>
    <n v="38"/>
    <n v="34.869999999999997"/>
    <n v="1325.06"/>
    <n v="9.02"/>
    <n v="1334.08"/>
    <n v="5.3265000000000002"/>
    <n v="70.579320899999999"/>
    <s v="Regular Air"/>
    <x v="0"/>
    <s v="Home Office"/>
    <x v="1"/>
    <x v="4"/>
    <s v="Small Box"/>
    <d v="2010-01-25T00:00:00"/>
  </r>
  <r>
    <n v="4741"/>
    <x v="1394"/>
    <x v="1"/>
    <s v="Not Specified"/>
    <n v="40"/>
    <n v="8.574250000000001"/>
    <n v="342.97"/>
    <n v="8.5399999999999991"/>
    <n v="351.51000000000005"/>
    <n v="4.7610000000000001"/>
    <n v="16.3288017"/>
    <s v="Regular Air"/>
    <x v="0"/>
    <s v="Consumer"/>
    <x v="0"/>
    <x v="0"/>
    <s v="Small Pack"/>
    <d v="2012-07-07T00:00:00"/>
  </r>
  <r>
    <n v="58247"/>
    <x v="1003"/>
    <x v="10"/>
    <s v="Not Specified"/>
    <n v="14"/>
    <n v="6.5764285714285711"/>
    <n v="92.07"/>
    <n v="7.86"/>
    <n v="99.929999999999993"/>
    <n v="3.5455000000000001"/>
    <n v="3.2643418499999997"/>
    <s v="Regular Air"/>
    <x v="0"/>
    <s v="Home Office"/>
    <x v="2"/>
    <x v="5"/>
    <s v="Small Box"/>
    <d v="2011-09-25T00:00:00"/>
  </r>
  <r>
    <n v="14855"/>
    <x v="272"/>
    <x v="11"/>
    <s v="Not Specified"/>
    <n v="19"/>
    <n v="134.60578947368421"/>
    <n v="2557.5100000000002"/>
    <n v="51.94"/>
    <n v="2609.4500000000003"/>
    <n v="4.7610000000000001"/>
    <n v="121.76305110000001"/>
    <s v="Delivery Truck"/>
    <x v="8"/>
    <s v="Corporate"/>
    <x v="0"/>
    <x v="9"/>
    <s v="Jumbo Box"/>
    <d v="2010-05-02T00:00:00"/>
  </r>
  <r>
    <n v="19521"/>
    <x v="1106"/>
    <x v="6"/>
    <s v="Not Specified"/>
    <n v="9"/>
    <n v="39.006666666666668"/>
    <n v="351.06"/>
    <n v="35"/>
    <n v="386.06"/>
    <n v="3.5455000000000001"/>
    <n v="12.446832300000001"/>
    <s v="Regular Air"/>
    <x v="5"/>
    <s v="Home Office"/>
    <x v="2"/>
    <x v="10"/>
    <s v="Large Box"/>
    <d v="2009-11-24T00:00:00"/>
  </r>
  <r>
    <n v="36608"/>
    <x v="1010"/>
    <x v="10"/>
    <s v="Low"/>
    <n v="40"/>
    <n v="20.645"/>
    <n v="825.8"/>
    <n v="2.87"/>
    <n v="828.67"/>
    <n v="3.5455000000000001"/>
    <n v="29.278739000000002"/>
    <s v="Regular Air"/>
    <x v="5"/>
    <s v="Small Business"/>
    <x v="2"/>
    <x v="2"/>
    <s v="Small Pack"/>
    <d v="2011-10-02T00:00:00"/>
  </r>
  <r>
    <n v="32164"/>
    <x v="955"/>
    <x v="9"/>
    <s v="Not Specified"/>
    <n v="23"/>
    <n v="284.90869565217389"/>
    <n v="6552.9"/>
    <n v="54.12"/>
    <n v="6607.0199999999995"/>
    <n v="4.7610000000000001"/>
    <n v="311.98356899999999"/>
    <s v="Delivery Truck"/>
    <x v="5"/>
    <s v="Small Business"/>
    <x v="0"/>
    <x v="9"/>
    <s v="Jumbo Box"/>
    <d v="2010-02-03T00:00:00"/>
  </r>
  <r>
    <n v="55138"/>
    <x v="481"/>
    <x v="10"/>
    <s v="High"/>
    <n v="22"/>
    <n v="51.479090909090907"/>
    <n v="1132.54"/>
    <n v="35"/>
    <n v="1167.54"/>
    <n v="3.5455000000000001"/>
    <n v="40.154205699999999"/>
    <s v="Regular Air"/>
    <x v="8"/>
    <s v="Corporate"/>
    <x v="2"/>
    <x v="10"/>
    <s v="Large Box"/>
    <d v="2009-09-25T00:00:00"/>
  </r>
  <r>
    <n v="5284"/>
    <x v="1365"/>
    <x v="1"/>
    <s v="Not Specified"/>
    <n v="7"/>
    <n v="8.482857142857144"/>
    <n v="59.38"/>
    <n v="2.99"/>
    <n v="62.370000000000005"/>
    <n v="3.5455000000000001"/>
    <n v="2.1053179000000002"/>
    <s v="Regular Air"/>
    <x v="11"/>
    <s v="Home Office"/>
    <x v="2"/>
    <x v="6"/>
    <s v="Small Box"/>
    <d v="2011-07-10T00:00:00"/>
  </r>
  <r>
    <n v="42848"/>
    <x v="561"/>
    <x v="7"/>
    <s v="Not Specified"/>
    <n v="50"/>
    <n v="7.7558000000000007"/>
    <n v="387.79"/>
    <n v="5.83"/>
    <n v="393.62"/>
    <n v="3.5455000000000001"/>
    <n v="13.749094449999999"/>
    <s v="Regular Air"/>
    <x v="1"/>
    <s v="Consumer"/>
    <x v="2"/>
    <x v="5"/>
    <s v="Wrap Bag"/>
    <d v="2012-10-08T00:00:00"/>
  </r>
  <r>
    <n v="50978"/>
    <x v="227"/>
    <x v="0"/>
    <s v="High"/>
    <n v="4"/>
    <n v="204.02250000000001"/>
    <n v="816.09"/>
    <n v="9.99"/>
    <n v="826.08"/>
    <n v="3.5455000000000001"/>
    <n v="28.934470950000001"/>
    <s v="Regular Air"/>
    <x v="3"/>
    <s v="Corporate"/>
    <x v="2"/>
    <x v="10"/>
    <s v="Small Box"/>
    <d v="2012-04-02T00:00:00"/>
  </r>
  <r>
    <n v="47461"/>
    <x v="1193"/>
    <x v="11"/>
    <s v="High"/>
    <n v="39"/>
    <n v="8.1610256410256401"/>
    <n v="318.27999999999997"/>
    <n v="1.69"/>
    <n v="319.96999999999997"/>
    <n v="3.5455000000000001"/>
    <n v="11.2846174"/>
    <s v="Regular Air"/>
    <x v="0"/>
    <s v="Small Business"/>
    <x v="2"/>
    <x v="5"/>
    <s v="Wrap Bag"/>
    <d v="2010-04-26T00:00:00"/>
  </r>
  <r>
    <n v="12551"/>
    <x v="855"/>
    <x v="5"/>
    <s v="Low"/>
    <n v="46"/>
    <n v="109.20116304347826"/>
    <n v="5023.2534999999998"/>
    <n v="5.26"/>
    <n v="5028.5135"/>
    <n v="5.3265000000000002"/>
    <n v="267.56359767750001"/>
    <s v="Regular Air"/>
    <x v="1"/>
    <s v="Small Business"/>
    <x v="1"/>
    <x v="1"/>
    <s v="Small Box"/>
    <d v="2012-06-18T00:00:00"/>
  </r>
  <r>
    <n v="16961"/>
    <x v="692"/>
    <x v="3"/>
    <s v="Not Specified"/>
    <n v="27"/>
    <n v="1.7355555555555555"/>
    <n v="46.86"/>
    <n v="1.99"/>
    <n v="48.85"/>
    <n v="5.3265000000000002"/>
    <n v="2.4959979000000003"/>
    <s v="Regular Air"/>
    <x v="10"/>
    <s v="Consumer"/>
    <x v="1"/>
    <x v="4"/>
    <s v="Small Pack"/>
    <d v="2009-01-07T00:00:00"/>
  </r>
  <r>
    <n v="45700"/>
    <x v="1395"/>
    <x v="6"/>
    <s v="High"/>
    <n v="43"/>
    <n v="39.641395348837207"/>
    <n v="1704.58"/>
    <n v="4.5"/>
    <n v="1709.08"/>
    <n v="3.5455000000000001"/>
    <n v="60.4358839"/>
    <s v="Regular Air"/>
    <x v="1"/>
    <s v="Home Office"/>
    <x v="2"/>
    <x v="16"/>
    <s v="Small Box"/>
    <d v="2012-11-13T00:00:00"/>
  </r>
  <r>
    <n v="36103"/>
    <x v="824"/>
    <x v="11"/>
    <s v="Critical"/>
    <n v="45"/>
    <n v="29.67368888888889"/>
    <n v="1335.316"/>
    <n v="0.99"/>
    <n v="1336.306"/>
    <n v="5.3265000000000002"/>
    <n v="71.125606740000009"/>
    <s v="Regular Air"/>
    <x v="10"/>
    <s v="Home Office"/>
    <x v="1"/>
    <x v="1"/>
    <s v="Small Pack"/>
    <d v="2012-05-01T00:00:00"/>
  </r>
  <r>
    <n v="19911"/>
    <x v="729"/>
    <x v="7"/>
    <s v="High"/>
    <n v="38"/>
    <n v="140.76868421052632"/>
    <n v="5349.21"/>
    <n v="28.63"/>
    <n v="5377.84"/>
    <n v="4.7610000000000001"/>
    <n v="254.67588810000001"/>
    <s v="Delivery Truck"/>
    <x v="6"/>
    <s v="Consumer"/>
    <x v="0"/>
    <x v="3"/>
    <s v="Jumbo Drum"/>
    <d v="2011-10-08T00:00:00"/>
  </r>
  <r>
    <n v="19621"/>
    <x v="1205"/>
    <x v="10"/>
    <s v="Critical"/>
    <n v="15"/>
    <n v="9.3879999999999999"/>
    <n v="140.82"/>
    <n v="6.5"/>
    <n v="147.32"/>
    <n v="3.5455000000000001"/>
    <n v="4.9927731"/>
    <s v="Express Air"/>
    <x v="8"/>
    <s v="Corporate"/>
    <x v="2"/>
    <x v="10"/>
    <s v="Medium Box"/>
    <d v="2011-09-08T00:00:00"/>
  </r>
  <r>
    <n v="50533"/>
    <x v="735"/>
    <x v="4"/>
    <s v="Not Specified"/>
    <n v="3"/>
    <n v="24.48"/>
    <n v="73.44"/>
    <n v="27.75"/>
    <n v="101.19"/>
    <n v="4.7610000000000001"/>
    <n v="3.4964783999999995"/>
    <s v="Delivery Truck"/>
    <x v="1"/>
    <s v="Small Business"/>
    <x v="0"/>
    <x v="9"/>
    <s v="Jumbo Box"/>
    <d v="2011-06-01T00:00:00"/>
  </r>
  <r>
    <n v="57959"/>
    <x v="763"/>
    <x v="2"/>
    <s v="Medium"/>
    <n v="48"/>
    <n v="26.453958333333333"/>
    <n v="1269.79"/>
    <n v="5.89"/>
    <n v="1275.68"/>
    <n v="5.3265000000000002"/>
    <n v="67.635364350000003"/>
    <s v="Express Air"/>
    <x v="0"/>
    <s v="Consumer"/>
    <x v="1"/>
    <x v="4"/>
    <s v="Small Box"/>
    <d v="2011-12-31T00:00:00"/>
  </r>
  <r>
    <n v="29856"/>
    <x v="583"/>
    <x v="5"/>
    <s v="Medium"/>
    <n v="24"/>
    <n v="4.8141666666666669"/>
    <n v="115.54"/>
    <n v="0.8"/>
    <n v="116.34"/>
    <n v="3.5455000000000001"/>
    <n v="4.0964707000000002"/>
    <s v="Regular Air"/>
    <x v="1"/>
    <s v="Consumer"/>
    <x v="2"/>
    <x v="5"/>
    <s v="Wrap Bag"/>
    <d v="2012-06-11T00:00:00"/>
  </r>
  <r>
    <n v="2752"/>
    <x v="645"/>
    <x v="6"/>
    <s v="High"/>
    <n v="41"/>
    <n v="3.7217073170731707"/>
    <n v="152.59"/>
    <n v="0.71"/>
    <n v="153.30000000000001"/>
    <n v="3.5455000000000001"/>
    <n v="5.4100784499999994"/>
    <s v="Regular Air"/>
    <x v="1"/>
    <s v="Small Business"/>
    <x v="2"/>
    <x v="14"/>
    <s v="Wrap Bag"/>
    <d v="2010-11-20T00:00:00"/>
  </r>
  <r>
    <n v="18308"/>
    <x v="999"/>
    <x v="7"/>
    <s v="Not Specified"/>
    <n v="15"/>
    <n v="29.07"/>
    <n v="436.05"/>
    <n v="4"/>
    <n v="440.05"/>
    <n v="5.3265000000000002"/>
    <n v="23.226203250000005"/>
    <s v="Regular Air"/>
    <x v="2"/>
    <s v="Corporate"/>
    <x v="1"/>
    <x v="4"/>
    <s v="Small Box"/>
    <d v="2009-10-09T00:00:00"/>
  </r>
  <r>
    <n v="33091"/>
    <x v="1019"/>
    <x v="3"/>
    <s v="High"/>
    <n v="24"/>
    <n v="11.05625"/>
    <n v="265.35000000000002"/>
    <n v="11.59"/>
    <n v="276.94"/>
    <n v="3.5455000000000001"/>
    <n v="9.4079842500000002"/>
    <s v="Regular Air"/>
    <x v="1"/>
    <s v="Home Office"/>
    <x v="2"/>
    <x v="5"/>
    <s v="Small Box"/>
    <d v="2011-01-27T00:00:00"/>
  </r>
  <r>
    <n v="28737"/>
    <x v="261"/>
    <x v="7"/>
    <s v="Critical"/>
    <n v="17"/>
    <n v="101.27300000000001"/>
    <n v="1721.6410000000001"/>
    <n v="4.2300000000000004"/>
    <n v="1725.8710000000001"/>
    <n v="5.3265000000000002"/>
    <n v="91.70320786500001"/>
    <s v="Regular Air"/>
    <x v="3"/>
    <s v="Home Office"/>
    <x v="1"/>
    <x v="1"/>
    <s v="Small Box"/>
    <d v="2011-10-05T00:00:00"/>
  </r>
  <r>
    <n v="19556"/>
    <x v="521"/>
    <x v="2"/>
    <s v="Not Specified"/>
    <n v="35"/>
    <n v="92.518371428571427"/>
    <n v="3238.143"/>
    <n v="4.2300000000000004"/>
    <n v="3242.373"/>
    <n v="5.3265000000000002"/>
    <n v="172.47968689500001"/>
    <s v="Regular Air"/>
    <x v="3"/>
    <s v="Consumer"/>
    <x v="1"/>
    <x v="1"/>
    <s v="Small Box"/>
    <d v="2011-01-27T00:00:00"/>
  </r>
  <r>
    <n v="8294"/>
    <x v="489"/>
    <x v="5"/>
    <s v="Medium"/>
    <n v="28"/>
    <n v="7.0562142857142858"/>
    <n v="197.57400000000001"/>
    <n v="5.03"/>
    <n v="202.60400000000001"/>
    <n v="5.3265000000000002"/>
    <n v="10.52377911"/>
    <s v="Regular Air"/>
    <x v="8"/>
    <s v="Home Office"/>
    <x v="1"/>
    <x v="1"/>
    <s v="Medium Box"/>
    <d v="2012-06-21T00:00:00"/>
  </r>
  <r>
    <n v="17377"/>
    <x v="449"/>
    <x v="7"/>
    <s v="Low"/>
    <n v="39"/>
    <n v="2.8302564102564101"/>
    <n v="110.38"/>
    <n v="1.2"/>
    <n v="111.58"/>
    <n v="3.5455000000000001"/>
    <n v="3.9135228999999998"/>
    <s v="Regular Air"/>
    <x v="1"/>
    <s v="Corporate"/>
    <x v="2"/>
    <x v="2"/>
    <s v="Wrap Bag"/>
    <d v="2011-10-30T00:00:00"/>
  </r>
  <r>
    <n v="5954"/>
    <x v="744"/>
    <x v="2"/>
    <s v="Critical"/>
    <n v="32"/>
    <n v="572.38437499999998"/>
    <n v="18316.3"/>
    <n v="14.7"/>
    <n v="18331"/>
    <n v="5.3265000000000002"/>
    <n v="975.61771949999991"/>
    <s v="Delivery Truck"/>
    <x v="6"/>
    <s v="Corporate"/>
    <x v="1"/>
    <x v="11"/>
    <s v="Jumbo Drum"/>
    <d v="2012-12-04T00:00:00"/>
  </r>
  <r>
    <n v="38851"/>
    <x v="866"/>
    <x v="5"/>
    <s v="Critical"/>
    <n v="1"/>
    <n v="8.49"/>
    <n v="8.49"/>
    <n v="4.6900000000000004"/>
    <n v="13.18"/>
    <n v="3.5455000000000001"/>
    <n v="0.30101295"/>
    <s v="Regular Air"/>
    <x v="9"/>
    <s v="Corporate"/>
    <x v="2"/>
    <x v="6"/>
    <s v="Small Box"/>
    <d v="2012-06-11T00:00:00"/>
  </r>
  <r>
    <n v="7653"/>
    <x v="240"/>
    <x v="9"/>
    <s v="Medium"/>
    <n v="32"/>
    <n v="44.533124999999998"/>
    <n v="1425.06"/>
    <n v="5.09"/>
    <n v="1430.1499999999999"/>
    <n v="3.5455000000000001"/>
    <n v="50.525502299999999"/>
    <s v="Regular Air"/>
    <x v="8"/>
    <s v="Consumer"/>
    <x v="2"/>
    <x v="5"/>
    <s v="Small Box"/>
    <d v="2012-03-01T00:00:00"/>
  </r>
  <r>
    <n v="24450"/>
    <x v="40"/>
    <x v="1"/>
    <s v="Critical"/>
    <n v="4"/>
    <n v="7.7125000000000004"/>
    <n v="30.85"/>
    <n v="5.79"/>
    <n v="36.64"/>
    <n v="3.5455000000000001"/>
    <n v="1.09378675"/>
    <s v="Regular Air"/>
    <x v="0"/>
    <s v="Consumer"/>
    <x v="2"/>
    <x v="5"/>
    <s v="Small Box"/>
    <d v="2012-07-11T00:00:00"/>
  </r>
  <r>
    <n v="27078"/>
    <x v="269"/>
    <x v="8"/>
    <s v="Not Specified"/>
    <n v="22"/>
    <n v="6.9290909090909087"/>
    <n v="152.44"/>
    <n v="5.86"/>
    <n v="158.30000000000001"/>
    <n v="3.5455000000000001"/>
    <n v="5.404760200000001"/>
    <s v="Regular Air"/>
    <x v="10"/>
    <s v="Corporate"/>
    <x v="2"/>
    <x v="5"/>
    <s v="Small Box"/>
    <d v="2012-08-13T00:00:00"/>
  </r>
  <r>
    <n v="48773"/>
    <x v="251"/>
    <x v="3"/>
    <s v="Medium"/>
    <n v="7"/>
    <n v="7.3242857142857147"/>
    <n v="51.27"/>
    <n v="2.17"/>
    <n v="53.440000000000005"/>
    <n v="3.5455000000000001"/>
    <n v="1.8177778500000001"/>
    <s v="Regular Air"/>
    <x v="1"/>
    <s v="Small Business"/>
    <x v="2"/>
    <x v="5"/>
    <s v="Wrap Bag"/>
    <d v="2009-01-17T00:00:00"/>
  </r>
  <r>
    <n v="27876"/>
    <x v="1142"/>
    <x v="10"/>
    <s v="Low"/>
    <n v="44"/>
    <n v="17.67340909090909"/>
    <n v="777.63"/>
    <n v="8.99"/>
    <n v="786.62"/>
    <n v="3.5455000000000001"/>
    <n v="27.570871650000001"/>
    <s v="Regular Air"/>
    <x v="0"/>
    <s v="Corporate"/>
    <x v="2"/>
    <x v="2"/>
    <s v="Small Pack"/>
    <d v="2010-09-14T00:00:00"/>
  </r>
  <r>
    <n v="10820"/>
    <x v="1396"/>
    <x v="2"/>
    <s v="Not Specified"/>
    <n v="33"/>
    <n v="4.5815151515151511"/>
    <n v="151.19"/>
    <n v="0.7"/>
    <n v="151.88999999999999"/>
    <n v="3.5455000000000001"/>
    <n v="5.3604414499999997"/>
    <s v="Regular Air"/>
    <x v="5"/>
    <s v="Small Business"/>
    <x v="2"/>
    <x v="14"/>
    <s v="Wrap Bag"/>
    <d v="2011-12-27T00:00:00"/>
  </r>
  <r>
    <n v="57984"/>
    <x v="699"/>
    <x v="7"/>
    <s v="High"/>
    <n v="6"/>
    <n v="32.164999999999999"/>
    <n v="192.99"/>
    <n v="4"/>
    <n v="196.99"/>
    <n v="5.3265000000000002"/>
    <n v="10.279612350000001"/>
    <s v="Express Air"/>
    <x v="6"/>
    <s v="Home Office"/>
    <x v="1"/>
    <x v="4"/>
    <s v="Small Box"/>
    <d v="2010-10-03T00:00:00"/>
  </r>
  <r>
    <n v="29058"/>
    <x v="919"/>
    <x v="3"/>
    <s v="High"/>
    <n v="33"/>
    <n v="860.27696969696967"/>
    <n v="28389.14"/>
    <n v="44.55"/>
    <n v="28433.69"/>
    <n v="4.7610000000000001"/>
    <n v="1351.6069554000001"/>
    <s v="Delivery Truck"/>
    <x v="5"/>
    <s v="Consumer"/>
    <x v="0"/>
    <x v="15"/>
    <s v="Jumbo Box"/>
    <d v="2010-01-05T00:00:00"/>
  </r>
  <r>
    <n v="1637"/>
    <x v="536"/>
    <x v="9"/>
    <s v="Not Specified"/>
    <n v="10"/>
    <n v="102.429"/>
    <n v="1024.29"/>
    <n v="19.989999999999998"/>
    <n v="1044.28"/>
    <n v="5.3265000000000002"/>
    <n v="54.558806850000003"/>
    <s v="Regular Air"/>
    <x v="3"/>
    <s v="Corporate"/>
    <x v="1"/>
    <x v="4"/>
    <s v="Small Box"/>
    <d v="2011-02-07T00:00:00"/>
  </r>
  <r>
    <n v="54850"/>
    <x v="392"/>
    <x v="2"/>
    <s v="Not Specified"/>
    <n v="9"/>
    <n v="105.99877777777778"/>
    <n v="953.98900000000003"/>
    <n v="8.08"/>
    <n v="962.06900000000007"/>
    <n v="5.3265000000000002"/>
    <n v="50.814224085000006"/>
    <s v="Regular Air"/>
    <x v="1"/>
    <s v="Home Office"/>
    <x v="1"/>
    <x v="1"/>
    <s v="Small Box"/>
    <d v="2010-12-25T00:00:00"/>
  </r>
  <r>
    <n v="17376"/>
    <x v="842"/>
    <x v="2"/>
    <s v="High"/>
    <n v="44"/>
    <n v="25.632045454545452"/>
    <n v="1127.81"/>
    <n v="1.99"/>
    <n v="1129.8"/>
    <n v="5.3265000000000002"/>
    <n v="60.07279965"/>
    <s v="Regular Air"/>
    <x v="7"/>
    <s v="Corporate"/>
    <x v="1"/>
    <x v="4"/>
    <s v="Small Pack"/>
    <d v="2011-12-06T00:00:00"/>
  </r>
  <r>
    <n v="18852"/>
    <x v="772"/>
    <x v="10"/>
    <s v="High"/>
    <n v="17"/>
    <n v="20.661764705882351"/>
    <n v="351.25"/>
    <n v="5.97"/>
    <n v="357.22"/>
    <n v="3.5455000000000001"/>
    <n v="12.453568749999999"/>
    <s v="Express Air"/>
    <x v="4"/>
    <s v="Small Business"/>
    <x v="2"/>
    <x v="5"/>
    <s v="Small Box"/>
    <d v="2011-09-21T00:00:00"/>
  </r>
  <r>
    <n v="22342"/>
    <x v="1344"/>
    <x v="4"/>
    <s v="Low"/>
    <n v="13"/>
    <n v="18.592769230769228"/>
    <n v="241.70599999999999"/>
    <n v="3.3"/>
    <n v="245.006"/>
    <n v="5.3265000000000002"/>
    <n v="12.874470089999999"/>
    <s v="Regular Air"/>
    <x v="2"/>
    <s v="Small Business"/>
    <x v="1"/>
    <x v="1"/>
    <s v="Small Pack"/>
    <d v="2009-06-05T00:00:00"/>
  </r>
  <r>
    <n v="45059"/>
    <x v="1015"/>
    <x v="9"/>
    <s v="Not Specified"/>
    <n v="4"/>
    <n v="32.534999999999997"/>
    <n v="130.13999999999999"/>
    <n v="8.65"/>
    <n v="138.79"/>
    <n v="5.3265000000000002"/>
    <n v="6.9319071000000001"/>
    <s v="Regular Air"/>
    <x v="1"/>
    <s v="Consumer"/>
    <x v="1"/>
    <x v="4"/>
    <s v="Small Box"/>
    <d v="2011-02-05T00:00:00"/>
  </r>
  <r>
    <n v="37152"/>
    <x v="1071"/>
    <x v="4"/>
    <s v="Medium"/>
    <n v="45"/>
    <n v="55.62947777777778"/>
    <n v="2503.3265000000001"/>
    <n v="8.8000000000000007"/>
    <n v="2512.1265000000003"/>
    <n v="5.3265000000000002"/>
    <n v="133.33968602250002"/>
    <s v="Regular Air"/>
    <x v="1"/>
    <s v="Corporate"/>
    <x v="1"/>
    <x v="1"/>
    <s v="Small Box"/>
    <d v="2011-05-24T00:00:00"/>
  </r>
  <r>
    <n v="31237"/>
    <x v="1144"/>
    <x v="1"/>
    <s v="Not Specified"/>
    <n v="13"/>
    <n v="45.367692307692309"/>
    <n v="589.78"/>
    <n v="2.99"/>
    <n v="592.77"/>
    <n v="3.5455000000000001"/>
    <n v="20.910649899999999"/>
    <s v="Regular Air"/>
    <x v="5"/>
    <s v="Small Business"/>
    <x v="2"/>
    <x v="6"/>
    <s v="Small Box"/>
    <d v="2011-07-29T00:00:00"/>
  </r>
  <r>
    <n v="19936"/>
    <x v="1395"/>
    <x v="6"/>
    <s v="Critical"/>
    <n v="41"/>
    <n v="27.200000000000003"/>
    <n v="1115.2"/>
    <n v="1.99"/>
    <n v="1117.19"/>
    <n v="5.3265000000000002"/>
    <n v="59.401128000000007"/>
    <s v="Regular Air"/>
    <x v="0"/>
    <s v="Home Office"/>
    <x v="1"/>
    <x v="4"/>
    <s v="Small Pack"/>
    <d v="2012-11-14T00:00:00"/>
  </r>
  <r>
    <n v="12931"/>
    <x v="170"/>
    <x v="11"/>
    <s v="Medium"/>
    <n v="11"/>
    <n v="59.447272727272725"/>
    <n v="653.91999999999996"/>
    <n v="9.7100000000000009"/>
    <n v="663.63"/>
    <n v="3.5455000000000001"/>
    <n v="23.184733600000001"/>
    <s v="Regular Air"/>
    <x v="4"/>
    <s v="Home Office"/>
    <x v="2"/>
    <x v="10"/>
    <s v="Small Box"/>
    <d v="2012-04-25T00:00:00"/>
  </r>
  <r>
    <n v="47015"/>
    <x v="480"/>
    <x v="9"/>
    <s v="Not Specified"/>
    <n v="19"/>
    <n v="286.37157894736845"/>
    <n v="5441.06"/>
    <n v="61.76"/>
    <n v="5502.8200000000006"/>
    <n v="4.7610000000000001"/>
    <n v="259.04886660000005"/>
    <s v="Delivery Truck"/>
    <x v="6"/>
    <s v="Corporate"/>
    <x v="0"/>
    <x v="9"/>
    <s v="Jumbo Box"/>
    <d v="2011-02-14T00:00:00"/>
  </r>
  <r>
    <n v="21028"/>
    <x v="1296"/>
    <x v="5"/>
    <s v="Critical"/>
    <n v="38"/>
    <n v="11.522631578947369"/>
    <n v="437.86"/>
    <n v="6.97"/>
    <n v="444.83000000000004"/>
    <n v="3.5455000000000001"/>
    <n v="15.5243263"/>
    <s v="Regular Air"/>
    <x v="1"/>
    <s v="Consumer"/>
    <x v="2"/>
    <x v="12"/>
    <s v="Small Box"/>
    <d v="2012-06-09T00:00:00"/>
  </r>
  <r>
    <n v="4261"/>
    <x v="613"/>
    <x v="7"/>
    <s v="Critical"/>
    <n v="33"/>
    <n v="5.9387878787878785"/>
    <n v="195.98"/>
    <n v="5.35"/>
    <n v="201.32999999999998"/>
    <n v="3.5455000000000001"/>
    <n v="6.9484709000000002"/>
    <s v="Regular Air"/>
    <x v="0"/>
    <s v="Corporate"/>
    <x v="2"/>
    <x v="5"/>
    <s v="Small Box"/>
    <d v="2012-10-04T00:00:00"/>
  </r>
  <r>
    <n v="59619"/>
    <x v="1397"/>
    <x v="9"/>
    <s v="Not Specified"/>
    <n v="12"/>
    <n v="6.3366666666666669"/>
    <n v="76.040000000000006"/>
    <n v="7.15"/>
    <n v="83.190000000000012"/>
    <n v="3.5455000000000001"/>
    <n v="2.6959982"/>
    <s v="Regular Air"/>
    <x v="9"/>
    <s v="Consumer"/>
    <x v="2"/>
    <x v="5"/>
    <s v="Small Box"/>
    <d v="2010-02-15T00:00:00"/>
  </r>
  <r>
    <n v="16805"/>
    <x v="763"/>
    <x v="2"/>
    <s v="Low"/>
    <n v="26"/>
    <n v="6.6280769230769234"/>
    <n v="172.33"/>
    <n v="5.74"/>
    <n v="178.07000000000002"/>
    <n v="3.5455000000000001"/>
    <n v="6.1099601500000009"/>
    <s v="Regular Air"/>
    <x v="5"/>
    <s v="Corporate"/>
    <x v="2"/>
    <x v="5"/>
    <s v="Small Box"/>
    <d v="2012-01-01T00:00:00"/>
  </r>
  <r>
    <n v="37792"/>
    <x v="112"/>
    <x v="2"/>
    <s v="High"/>
    <n v="49"/>
    <n v="3.7363265306122453"/>
    <n v="183.08"/>
    <n v="0.5"/>
    <n v="183.58"/>
    <n v="3.5455000000000001"/>
    <n v="6.4911014000000016"/>
    <s v="Regular Air"/>
    <x v="9"/>
    <s v="Corporate"/>
    <x v="2"/>
    <x v="13"/>
    <s v="Small Box"/>
    <d v="2011-12-31T00:00:00"/>
  </r>
  <r>
    <n v="25478"/>
    <x v="170"/>
    <x v="11"/>
    <s v="Critical"/>
    <n v="47"/>
    <n v="100.53384042553192"/>
    <n v="4725.0905000000002"/>
    <n v="2.5"/>
    <n v="4727.5905000000002"/>
    <n v="5.3265000000000002"/>
    <n v="251.68194548250003"/>
    <s v="Regular Air"/>
    <x v="1"/>
    <s v="Consumer"/>
    <x v="1"/>
    <x v="1"/>
    <s v="Small Box"/>
    <d v="2012-04-24T00:00:00"/>
  </r>
  <r>
    <n v="54791"/>
    <x v="182"/>
    <x v="2"/>
    <s v="High"/>
    <n v="45"/>
    <n v="92.556444444444438"/>
    <n v="4165.04"/>
    <n v="30"/>
    <n v="4195.04"/>
    <n v="4.7610000000000001"/>
    <n v="198.2975544"/>
    <s v="Delivery Truck"/>
    <x v="1"/>
    <s v="Corporate"/>
    <x v="0"/>
    <x v="3"/>
    <s v="Jumbo Drum"/>
    <d v="2012-12-22T00:00:00"/>
  </r>
  <r>
    <n v="27810"/>
    <x v="978"/>
    <x v="3"/>
    <s v="High"/>
    <n v="32"/>
    <n v="6.7659374999999997"/>
    <n v="216.51"/>
    <n v="0.5"/>
    <n v="217.01"/>
    <n v="3.5455000000000001"/>
    <n v="7.6763620499999998"/>
    <s v="Express Air"/>
    <x v="6"/>
    <s v="Consumer"/>
    <x v="2"/>
    <x v="13"/>
    <s v="Small Box"/>
    <d v="2010-01-30T00:00:00"/>
  </r>
  <r>
    <n v="14756"/>
    <x v="976"/>
    <x v="8"/>
    <s v="Low"/>
    <n v="2"/>
    <n v="21.15"/>
    <n v="42.3"/>
    <n v="6.15"/>
    <n v="48.449999999999996"/>
    <n v="4.7610000000000001"/>
    <n v="2.013903"/>
    <s v="Regular Air"/>
    <x v="8"/>
    <s v="Corporate"/>
    <x v="0"/>
    <x v="0"/>
    <s v="Small Pack"/>
    <d v="2009-08-31T00:00:00"/>
  </r>
  <r>
    <n v="33090"/>
    <x v="289"/>
    <x v="8"/>
    <s v="Medium"/>
    <n v="26"/>
    <n v="39.766538461538467"/>
    <n v="1033.93"/>
    <n v="12.9"/>
    <n v="1046.8300000000002"/>
    <n v="3.5455000000000001"/>
    <n v="36.657988150000001"/>
    <s v="Regular Air"/>
    <x v="1"/>
    <s v="Corporate"/>
    <x v="2"/>
    <x v="10"/>
    <s v="Small Box"/>
    <d v="2009-08-06T00:00:00"/>
  </r>
  <r>
    <n v="26214"/>
    <x v="557"/>
    <x v="6"/>
    <s v="Medium"/>
    <n v="41"/>
    <n v="46.372926829268295"/>
    <n v="1901.29"/>
    <n v="6.77"/>
    <n v="1908.06"/>
    <n v="4.7610000000000001"/>
    <n v="90.520416900000001"/>
    <s v="Regular Air"/>
    <x v="6"/>
    <s v="Small Business"/>
    <x v="0"/>
    <x v="0"/>
    <s v="Small Box"/>
    <d v="2011-11-21T00:00:00"/>
  </r>
  <r>
    <n v="37537"/>
    <x v="522"/>
    <x v="3"/>
    <s v="Low"/>
    <n v="32"/>
    <n v="153.199375"/>
    <n v="4902.38"/>
    <n v="7.07"/>
    <n v="4909.45"/>
    <n v="3.5455000000000001"/>
    <n v="173.81388290000004"/>
    <s v="Regular Air"/>
    <x v="0"/>
    <s v="Corporate"/>
    <x v="2"/>
    <x v="10"/>
    <s v="Small Box"/>
    <d v="2009-01-09T00:00:00"/>
  </r>
  <r>
    <n v="50657"/>
    <x v="123"/>
    <x v="2"/>
    <s v="High"/>
    <n v="49"/>
    <n v="151.29163265306121"/>
    <n v="7413.29"/>
    <n v="16.010000000000002"/>
    <n v="7429.3"/>
    <n v="4.7610000000000001"/>
    <n v="352.94673690000002"/>
    <s v="Delivery Truck"/>
    <x v="10"/>
    <s v="Corporate"/>
    <x v="0"/>
    <x v="9"/>
    <s v="Jumbo Box"/>
    <d v="2011-12-20T00:00:00"/>
  </r>
  <r>
    <n v="7623"/>
    <x v="894"/>
    <x v="7"/>
    <s v="Critical"/>
    <n v="37"/>
    <n v="48.470810810810811"/>
    <n v="1793.42"/>
    <n v="19.989999999999998"/>
    <n v="1813.41"/>
    <n v="5.3265000000000002"/>
    <n v="95.526516299999997"/>
    <s v="Regular Air"/>
    <x v="4"/>
    <s v="Corporate"/>
    <x v="1"/>
    <x v="4"/>
    <s v="Small Box"/>
    <d v="2009-10-30T00:00:00"/>
  </r>
  <r>
    <n v="48800"/>
    <x v="768"/>
    <x v="7"/>
    <s v="Not Specified"/>
    <n v="8"/>
    <n v="3595.19"/>
    <n v="28761.52"/>
    <n v="24.49"/>
    <n v="28786.010000000002"/>
    <n v="5.3265000000000002"/>
    <n v="1531.9823628000001"/>
    <s v="Regular Air"/>
    <x v="8"/>
    <s v="Home Office"/>
    <x v="1"/>
    <x v="8"/>
    <s v="Large Box"/>
    <d v="2010-10-23T00:00:00"/>
  </r>
  <r>
    <n v="22917"/>
    <x v="427"/>
    <x v="0"/>
    <s v="Medium"/>
    <n v="1"/>
    <n v="3550.28"/>
    <n v="3550.28"/>
    <n v="24.49"/>
    <n v="3574.77"/>
    <n v="5.3265000000000002"/>
    <n v="189.10566420000004"/>
    <s v="Express Air"/>
    <x v="10"/>
    <s v="Corporate"/>
    <x v="1"/>
    <x v="8"/>
    <s v="Large Box"/>
    <d v="2009-03-04T00:00:00"/>
  </r>
  <r>
    <n v="47398"/>
    <x v="968"/>
    <x v="5"/>
    <s v="Medium"/>
    <n v="6"/>
    <n v="217.864"/>
    <n v="1307.184"/>
    <n v="62.74"/>
    <n v="1369.924"/>
    <n v="4.7610000000000001"/>
    <n v="62.235030239999993"/>
    <s v="Delivery Truck"/>
    <x v="6"/>
    <s v="Corporate"/>
    <x v="0"/>
    <x v="9"/>
    <s v="Jumbo Box"/>
    <d v="2011-06-19T00:00:00"/>
  </r>
  <r>
    <n v="27589"/>
    <x v="464"/>
    <x v="10"/>
    <s v="Medium"/>
    <n v="20"/>
    <n v="42.285000000000004"/>
    <n v="845.7"/>
    <n v="1.99"/>
    <n v="847.69"/>
    <n v="5.3265000000000002"/>
    <n v="45.046210500000008"/>
    <s v="Express Air"/>
    <x v="1"/>
    <s v="Corporate"/>
    <x v="1"/>
    <x v="4"/>
    <s v="Small Pack"/>
    <d v="2011-09-17T00:00:00"/>
  </r>
  <r>
    <n v="54534"/>
    <x v="1024"/>
    <x v="0"/>
    <s v="Not Specified"/>
    <n v="16"/>
    <n v="7.7943749999999996"/>
    <n v="124.71"/>
    <n v="5.96"/>
    <n v="130.66999999999999"/>
    <n v="3.5455000000000001"/>
    <n v="4.4215930500000002"/>
    <s v="Regular Air"/>
    <x v="0"/>
    <s v="Small Business"/>
    <x v="2"/>
    <x v="5"/>
    <s v="Small Box"/>
    <d v="2012-03-21T00:00:00"/>
  </r>
  <r>
    <n v="17282"/>
    <x v="1398"/>
    <x v="6"/>
    <s v="Low"/>
    <n v="37"/>
    <n v="26.714054054054053"/>
    <n v="988.42"/>
    <n v="6.27"/>
    <n v="994.68999999999994"/>
    <n v="3.5455000000000001"/>
    <n v="35.044431100000004"/>
    <s v="Regular Air"/>
    <x v="6"/>
    <s v="Home Office"/>
    <x v="2"/>
    <x v="6"/>
    <s v="Small Box"/>
    <d v="2009-11-20T00:00:00"/>
  </r>
  <r>
    <n v="38466"/>
    <x v="281"/>
    <x v="8"/>
    <s v="Critical"/>
    <n v="22"/>
    <n v="6.19"/>
    <n v="136.18"/>
    <n v="5.46"/>
    <n v="141.64000000000001"/>
    <n v="3.5455000000000001"/>
    <n v="4.8282619000000002"/>
    <s v="Regular Air"/>
    <x v="1"/>
    <s v="Corporate"/>
    <x v="2"/>
    <x v="5"/>
    <s v="Small Box"/>
    <d v="2011-08-18T00:00:00"/>
  </r>
  <r>
    <n v="38406"/>
    <x v="241"/>
    <x v="2"/>
    <s v="Medium"/>
    <n v="12"/>
    <n v="62.911666666666669"/>
    <n v="754.94"/>
    <n v="36.61"/>
    <n v="791.55000000000007"/>
    <n v="4.7610000000000001"/>
    <n v="35.942693400000003"/>
    <s v="Delivery Truck"/>
    <x v="0"/>
    <s v="Small Business"/>
    <x v="0"/>
    <x v="15"/>
    <s v="Jumbo Box"/>
    <d v="2010-12-03T00:00:00"/>
  </r>
  <r>
    <n v="44864"/>
    <x v="626"/>
    <x v="5"/>
    <s v="Low"/>
    <n v="25"/>
    <n v="7.5020000000000007"/>
    <n v="187.55"/>
    <n v="9.23"/>
    <n v="196.78"/>
    <n v="3.5455000000000001"/>
    <n v="6.6495852500000003"/>
    <s v="Regular Air"/>
    <x v="1"/>
    <s v="Corporate"/>
    <x v="2"/>
    <x v="16"/>
    <s v="Small Box"/>
    <d v="2010-06-24T00:00:00"/>
  </r>
  <r>
    <n v="13094"/>
    <x v="889"/>
    <x v="8"/>
    <s v="Not Specified"/>
    <n v="7"/>
    <n v="40.51"/>
    <n v="283.57"/>
    <n v="5.08"/>
    <n v="288.64999999999998"/>
    <n v="3.5455000000000001"/>
    <n v="10.053974349999999"/>
    <s v="Regular Air"/>
    <x v="6"/>
    <s v="Consumer"/>
    <x v="2"/>
    <x v="5"/>
    <s v="Wrap Bag"/>
    <d v="2010-08-19T00:00:00"/>
  </r>
  <r>
    <n v="34017"/>
    <x v="18"/>
    <x v="0"/>
    <s v="High"/>
    <n v="28"/>
    <n v="15.549642857142857"/>
    <n v="435.39"/>
    <n v="7.69"/>
    <n v="443.08"/>
    <n v="3.5455000000000001"/>
    <n v="15.436752449999998"/>
    <s v="Regular Air"/>
    <x v="1"/>
    <s v="Corporate"/>
    <x v="2"/>
    <x v="10"/>
    <s v="Small Box"/>
    <d v="2009-03-25T00:00:00"/>
  </r>
  <r>
    <n v="55554"/>
    <x v="101"/>
    <x v="6"/>
    <s v="Critical"/>
    <n v="6"/>
    <n v="20.348333333333333"/>
    <n v="122.09"/>
    <n v="9.5399999999999991"/>
    <n v="131.63"/>
    <n v="3.5455000000000001"/>
    <n v="4.3287009500000009"/>
    <s v="Regular Air"/>
    <x v="0"/>
    <s v="Small Business"/>
    <x v="2"/>
    <x v="5"/>
    <s v="Small Box"/>
    <d v="2009-11-17T00:00:00"/>
  </r>
  <r>
    <n v="24384"/>
    <x v="485"/>
    <x v="0"/>
    <s v="Medium"/>
    <n v="44"/>
    <n v="4.6615909090909096"/>
    <n v="205.11"/>
    <n v="0.5"/>
    <n v="205.61"/>
    <n v="3.5455000000000001"/>
    <n v="7.2721750500000004"/>
    <s v="Regular Air"/>
    <x v="8"/>
    <s v="Consumer"/>
    <x v="2"/>
    <x v="13"/>
    <s v="Small Box"/>
    <d v="2011-03-28T00:00:00"/>
  </r>
  <r>
    <n v="22848"/>
    <x v="517"/>
    <x v="2"/>
    <s v="Not Specified"/>
    <n v="20"/>
    <n v="7.0185000000000004"/>
    <n v="140.37"/>
    <n v="49"/>
    <n v="189.37"/>
    <n v="3.5455000000000001"/>
    <n v="4.9768183500000003"/>
    <s v="Regular Air"/>
    <x v="3"/>
    <s v="Home Office"/>
    <x v="2"/>
    <x v="16"/>
    <s v="Large Box"/>
    <d v="2011-12-11T00:00:00"/>
  </r>
  <r>
    <n v="8005"/>
    <x v="594"/>
    <x v="11"/>
    <s v="Critical"/>
    <n v="24"/>
    <n v="32.942916666666669"/>
    <n v="790.63"/>
    <n v="14.72"/>
    <n v="805.35"/>
    <n v="3.5455000000000001"/>
    <n v="28.031786650000001"/>
    <s v="Regular Air"/>
    <x v="5"/>
    <s v="Small Business"/>
    <x v="2"/>
    <x v="6"/>
    <s v="Small Box"/>
    <d v="2012-04-07T00:00:00"/>
  </r>
  <r>
    <n v="9763"/>
    <x v="992"/>
    <x v="8"/>
    <s v="Medium"/>
    <n v="44"/>
    <n v="4.0059090909090909"/>
    <n v="176.26"/>
    <n v="0.5"/>
    <n v="176.76"/>
    <n v="3.5455000000000001"/>
    <n v="6.2492983000000004"/>
    <s v="Regular Air"/>
    <x v="2"/>
    <s v="Corporate"/>
    <x v="2"/>
    <x v="13"/>
    <s v="Small Box"/>
    <d v="2011-08-16T00:00:00"/>
  </r>
  <r>
    <n v="50405"/>
    <x v="1132"/>
    <x v="1"/>
    <s v="Medium"/>
    <n v="8"/>
    <n v="109.50125"/>
    <n v="876.01"/>
    <n v="8.64"/>
    <n v="884.65"/>
    <n v="3.5455000000000001"/>
    <n v="31.05893455"/>
    <s v="Regular Air"/>
    <x v="8"/>
    <s v="Small Business"/>
    <x v="2"/>
    <x v="10"/>
    <s v="Small Box"/>
    <d v="2011-07-02T00:00:00"/>
  </r>
  <r>
    <n v="10272"/>
    <x v="730"/>
    <x v="3"/>
    <s v="Medium"/>
    <n v="26"/>
    <n v="21.784230769230767"/>
    <n v="566.39"/>
    <n v="8.18"/>
    <n v="574.56999999999994"/>
    <n v="3.5455000000000001"/>
    <n v="20.081357449999999"/>
    <s v="Regular Air"/>
    <x v="8"/>
    <s v="Corporate"/>
    <x v="2"/>
    <x v="5"/>
    <s v="Small Box"/>
    <d v="2009-01-17T00:00:00"/>
  </r>
  <r>
    <n v="15941"/>
    <x v="517"/>
    <x v="2"/>
    <s v="Not Specified"/>
    <n v="15"/>
    <n v="63.405999999999999"/>
    <n v="951.09"/>
    <n v="36.61"/>
    <n v="987.7"/>
    <n v="4.7610000000000001"/>
    <n v="45.281394900000002"/>
    <s v="Delivery Truck"/>
    <x v="4"/>
    <s v="Consumer"/>
    <x v="0"/>
    <x v="15"/>
    <s v="Jumbo Box"/>
    <d v="2011-12-12T00:00:00"/>
  </r>
  <r>
    <n v="37987"/>
    <x v="1065"/>
    <x v="1"/>
    <s v="High"/>
    <n v="26"/>
    <n v="11.502692307692307"/>
    <n v="299.07"/>
    <n v="0.49"/>
    <n v="299.56"/>
    <n v="3.5455000000000001"/>
    <n v="10.603526850000002"/>
    <s v="Regular Air"/>
    <x v="8"/>
    <s v="Corporate"/>
    <x v="2"/>
    <x v="13"/>
    <s v="Small Box"/>
    <d v="2009-07-04T00:00:00"/>
  </r>
  <r>
    <n v="29666"/>
    <x v="763"/>
    <x v="2"/>
    <s v="Not Specified"/>
    <n v="29"/>
    <n v="5.3744827586206902"/>
    <n v="155.86000000000001"/>
    <n v="8.16"/>
    <n v="164.02"/>
    <n v="3.5455000000000001"/>
    <n v="5.5260163000000011"/>
    <s v="Regular Air"/>
    <x v="4"/>
    <s v="Small Business"/>
    <x v="2"/>
    <x v="5"/>
    <s v="Small Box"/>
    <d v="2011-12-31T00:00:00"/>
  </r>
  <r>
    <n v="50784"/>
    <x v="776"/>
    <x v="9"/>
    <s v="High"/>
    <n v="20"/>
    <n v="31.936"/>
    <n v="638.72"/>
    <n v="5.5"/>
    <n v="644.22"/>
    <n v="5.3265000000000002"/>
    <n v="34.021420800000001"/>
    <s v="Regular Air"/>
    <x v="8"/>
    <s v="Corporate"/>
    <x v="1"/>
    <x v="4"/>
    <s v="Small Box"/>
    <d v="2012-02-11T00:00:00"/>
  </r>
  <r>
    <n v="31138"/>
    <x v="375"/>
    <x v="3"/>
    <s v="High"/>
    <n v="37"/>
    <n v="33.815675675675678"/>
    <n v="1251.18"/>
    <n v="45.51"/>
    <n v="1296.69"/>
    <n v="4.7610000000000001"/>
    <n v="59.568679800000012"/>
    <s v="Delivery Truck"/>
    <x v="1"/>
    <s v="Small Business"/>
    <x v="0"/>
    <x v="9"/>
    <s v="Jumbo Box"/>
    <d v="2009-01-23T00:00:00"/>
  </r>
  <r>
    <n v="18723"/>
    <x v="595"/>
    <x v="8"/>
    <s v="Medium"/>
    <n v="1"/>
    <n v="52.096499999999999"/>
    <n v="52.096499999999999"/>
    <n v="2.5"/>
    <n v="54.596499999999999"/>
    <n v="5.3265000000000002"/>
    <n v="2.7749200725000005"/>
    <s v="Regular Air"/>
    <x v="1"/>
    <s v="Consumer"/>
    <x v="1"/>
    <x v="1"/>
    <s v="Small Pack"/>
    <d v="2009-08-14T00:00:00"/>
  </r>
  <r>
    <n v="44196"/>
    <x v="20"/>
    <x v="8"/>
    <s v="Not Specified"/>
    <n v="12"/>
    <n v="54.482166666666664"/>
    <n v="653.78599999999994"/>
    <n v="5.31"/>
    <n v="659.09599999999989"/>
    <n v="5.3265000000000002"/>
    <n v="34.823911289999998"/>
    <s v="Regular Air"/>
    <x v="4"/>
    <s v="Corporate"/>
    <x v="1"/>
    <x v="1"/>
    <s v="Small Box"/>
    <d v="2009-08-23T00:00:00"/>
  </r>
  <r>
    <n v="44775"/>
    <x v="356"/>
    <x v="10"/>
    <s v="Medium"/>
    <n v="29"/>
    <n v="7.2172413793103454"/>
    <n v="209.3"/>
    <n v="2.35"/>
    <n v="211.65"/>
    <n v="3.5455000000000001"/>
    <n v="7.4207315000000005"/>
    <s v="Express Air"/>
    <x v="4"/>
    <s v="Small Business"/>
    <x v="2"/>
    <x v="2"/>
    <s v="Wrap Bag"/>
    <d v="2009-09-30T00:00:00"/>
  </r>
  <r>
    <n v="39904"/>
    <x v="47"/>
    <x v="9"/>
    <s v="Not Specified"/>
    <n v="44"/>
    <n v="8.2709090909090914"/>
    <n v="363.92"/>
    <n v="7.96"/>
    <n v="371.88"/>
    <n v="4.7610000000000001"/>
    <n v="17.326231200000002"/>
    <s v="Regular Air"/>
    <x v="1"/>
    <s v="Consumer"/>
    <x v="0"/>
    <x v="0"/>
    <s v="Small Box"/>
    <d v="2009-02-03T00:00:00"/>
  </r>
  <r>
    <n v="53381"/>
    <x v="477"/>
    <x v="10"/>
    <s v="Critical"/>
    <n v="26"/>
    <n v="11.055"/>
    <n v="287.43"/>
    <n v="4.8"/>
    <n v="292.23"/>
    <n v="3.5455000000000001"/>
    <n v="10.190830650000001"/>
    <s v="Regular Air"/>
    <x v="0"/>
    <s v="Corporate"/>
    <x v="2"/>
    <x v="12"/>
    <s v="Small Box"/>
    <d v="2010-09-27T00:00:00"/>
  </r>
  <r>
    <n v="13313"/>
    <x v="1023"/>
    <x v="1"/>
    <s v="Not Specified"/>
    <n v="45"/>
    <n v="13.171777777777779"/>
    <n v="592.73"/>
    <n v="3.14"/>
    <n v="595.87"/>
    <n v="3.5455000000000001"/>
    <n v="21.015242149999999"/>
    <s v="Regular Air"/>
    <x v="1"/>
    <s v="Home Office"/>
    <x v="2"/>
    <x v="7"/>
    <s v="Small Pack"/>
    <d v="2009-07-19T00:00:00"/>
  </r>
  <r>
    <n v="52068"/>
    <x v="456"/>
    <x v="3"/>
    <s v="Not Specified"/>
    <n v="47"/>
    <n v="522.55127659574464"/>
    <n v="24559.91"/>
    <n v="16.63"/>
    <n v="24576.54"/>
    <n v="5.3265000000000002"/>
    <n v="1308.1836061500001"/>
    <s v="Delivery Truck"/>
    <x v="6"/>
    <s v="Corporate"/>
    <x v="1"/>
    <x v="11"/>
    <s v="Jumbo Box"/>
    <d v="2012-01-13T00:00:00"/>
  </r>
  <r>
    <n v="52130"/>
    <x v="270"/>
    <x v="10"/>
    <s v="Low"/>
    <n v="13"/>
    <n v="4.8715384615384618"/>
    <n v="63.33"/>
    <n v="5.34"/>
    <n v="68.67"/>
    <n v="3.5455000000000001"/>
    <n v="2.24536515"/>
    <s v="Regular Air"/>
    <x v="8"/>
    <s v="Consumer"/>
    <x v="2"/>
    <x v="6"/>
    <s v="Small Box"/>
    <d v="2012-09-07T00:00:00"/>
  </r>
  <r>
    <n v="59205"/>
    <x v="942"/>
    <x v="7"/>
    <s v="Critical"/>
    <n v="11"/>
    <n v="4.9627272727272729"/>
    <n v="54.59"/>
    <n v="6.89"/>
    <n v="61.480000000000004"/>
    <n v="3.5455000000000001"/>
    <n v="1.9354884500000002"/>
    <s v="Regular Air"/>
    <x v="6"/>
    <s v="Home Office"/>
    <x v="2"/>
    <x v="13"/>
    <s v="Small Box"/>
    <d v="2011-11-02T00:00:00"/>
  </r>
  <r>
    <n v="18661"/>
    <x v="22"/>
    <x v="10"/>
    <s v="Low"/>
    <n v="11"/>
    <n v="238.01018181818182"/>
    <n v="2618.1120000000001"/>
    <n v="61.76"/>
    <n v="2679.8720000000003"/>
    <n v="4.7610000000000001"/>
    <n v="124.64831232"/>
    <s v="Delivery Truck"/>
    <x v="1"/>
    <s v="Corporate"/>
    <x v="0"/>
    <x v="9"/>
    <s v="Jumbo Box"/>
    <d v="2012-09-10T00:00:00"/>
  </r>
  <r>
    <n v="224"/>
    <x v="1018"/>
    <x v="5"/>
    <s v="Not Specified"/>
    <n v="33"/>
    <n v="16.015151515151516"/>
    <n v="528.5"/>
    <n v="10.68"/>
    <n v="539.17999999999995"/>
    <n v="3.5455000000000001"/>
    <n v="18.7379675"/>
    <s v="Regular Air"/>
    <x v="3"/>
    <s v="Corporate"/>
    <x v="2"/>
    <x v="10"/>
    <s v="Small Box"/>
    <d v="2009-06-18T00:00:00"/>
  </r>
  <r>
    <n v="59971"/>
    <x v="735"/>
    <x v="4"/>
    <s v="Critical"/>
    <n v="26"/>
    <n v="16.837307692307693"/>
    <n v="437.77"/>
    <n v="8.99"/>
    <n v="446.76"/>
    <n v="5.3265000000000002"/>
    <n v="23.317819049999997"/>
    <s v="Express Air"/>
    <x v="0"/>
    <s v="Home Office"/>
    <x v="1"/>
    <x v="4"/>
    <s v="Small Pack"/>
    <d v="2011-06-02T00:00:00"/>
  </r>
  <r>
    <n v="42086"/>
    <x v="749"/>
    <x v="1"/>
    <s v="High"/>
    <n v="18"/>
    <n v="2.786111111111111"/>
    <n v="50.15"/>
    <n v="0.97"/>
    <n v="51.12"/>
    <n v="3.5455000000000001"/>
    <n v="1.77806825"/>
    <s v="Regular Air"/>
    <x v="1"/>
    <s v="Home Office"/>
    <x v="2"/>
    <x v="2"/>
    <s v="Wrap Bag"/>
    <d v="2010-07-23T00:00:00"/>
  </r>
  <r>
    <n v="46852"/>
    <x v="835"/>
    <x v="3"/>
    <s v="Not Specified"/>
    <n v="44"/>
    <n v="5.0015909090909085"/>
    <n v="220.07"/>
    <n v="4.93"/>
    <n v="225"/>
    <n v="5.3265000000000002"/>
    <n v="11.722028549999999"/>
    <s v="Regular Air"/>
    <x v="8"/>
    <s v="Small Business"/>
    <x v="1"/>
    <x v="4"/>
    <s v="Small Pack"/>
    <d v="2012-01-29T00:00:00"/>
  </r>
  <r>
    <n v="7904"/>
    <x v="849"/>
    <x v="4"/>
    <s v="Low"/>
    <n v="47"/>
    <n v="6.3468085106382981"/>
    <n v="298.3"/>
    <n v="0.5"/>
    <n v="298.8"/>
    <n v="3.5455000000000001"/>
    <n v="10.576226500000001"/>
    <s v="Express Air"/>
    <x v="5"/>
    <s v="Corporate"/>
    <x v="2"/>
    <x v="13"/>
    <s v="Small Box"/>
    <d v="2010-06-05T00:00:00"/>
  </r>
  <r>
    <n v="1600"/>
    <x v="701"/>
    <x v="0"/>
    <s v="Medium"/>
    <n v="32"/>
    <n v="9.4871874999999992"/>
    <n v="303.58999999999997"/>
    <n v="6.22"/>
    <n v="309.81"/>
    <n v="4.7610000000000001"/>
    <n v="14.453919899999999"/>
    <s v="Regular Air"/>
    <x v="1"/>
    <s v="Corporate"/>
    <x v="0"/>
    <x v="0"/>
    <s v="Small Box"/>
    <d v="2010-03-04T00:00:00"/>
  </r>
  <r>
    <n v="6854"/>
    <x v="692"/>
    <x v="3"/>
    <s v="Medium"/>
    <n v="19"/>
    <n v="6.8336842105263162"/>
    <n v="129.84"/>
    <n v="4.95"/>
    <n v="134.79"/>
    <n v="4.7610000000000001"/>
    <n v="6.1816824000000006"/>
    <s v="Express Air"/>
    <x v="8"/>
    <s v="Consumer"/>
    <x v="0"/>
    <x v="0"/>
    <s v="Small Pack"/>
    <d v="2009-01-08T00:00:00"/>
  </r>
  <r>
    <n v="8007"/>
    <x v="681"/>
    <x v="9"/>
    <s v="Low"/>
    <n v="5"/>
    <n v="164.1129"/>
    <n v="820.56449999999995"/>
    <n v="8.99"/>
    <n v="829.55449999999996"/>
    <n v="5.3265000000000002"/>
    <n v="43.707368092499998"/>
    <s v="Regular Air"/>
    <x v="9"/>
    <s v="Corporate"/>
    <x v="1"/>
    <x v="1"/>
    <s v="Small Box"/>
    <d v="2012-02-11T00:00:00"/>
  </r>
  <r>
    <n v="20807"/>
    <x v="150"/>
    <x v="1"/>
    <s v="Not Specified"/>
    <n v="16"/>
    <n v="29.184218749999999"/>
    <n v="466.94749999999999"/>
    <n v="3.3"/>
    <n v="470.2475"/>
    <n v="5.3265000000000002"/>
    <n v="24.8719585875"/>
    <s v="Regular Air"/>
    <x v="4"/>
    <s v="Consumer"/>
    <x v="1"/>
    <x v="1"/>
    <s v="Small Pack"/>
    <d v="2012-07-22T00:00:00"/>
  </r>
  <r>
    <n v="1095"/>
    <x v="195"/>
    <x v="8"/>
    <s v="Medium"/>
    <n v="28"/>
    <n v="5.0778571428571428"/>
    <n v="142.18"/>
    <n v="4.72"/>
    <n v="146.9"/>
    <n v="3.5455000000000001"/>
    <n v="5.0409918999999999"/>
    <s v="Regular Air"/>
    <x v="3"/>
    <s v="Consumer"/>
    <x v="2"/>
    <x v="5"/>
    <s v="Small Box"/>
    <d v="2011-08-23T00:00:00"/>
  </r>
  <r>
    <n v="46244"/>
    <x v="197"/>
    <x v="1"/>
    <s v="Medium"/>
    <n v="9"/>
    <n v="17.49111111111111"/>
    <n v="157.41999999999999"/>
    <n v="1.99"/>
    <n v="159.41"/>
    <n v="5.3265000000000002"/>
    <n v="8.3849762999999999"/>
    <s v="Regular Air"/>
    <x v="8"/>
    <s v="Consumer"/>
    <x v="1"/>
    <x v="4"/>
    <s v="Small Pack"/>
    <d v="2009-07-04T00:00:00"/>
  </r>
  <r>
    <n v="53443"/>
    <x v="563"/>
    <x v="7"/>
    <s v="Critical"/>
    <n v="22"/>
    <n v="6.7636363636363646"/>
    <n v="148.80000000000001"/>
    <n v="1.22"/>
    <n v="150.02000000000001"/>
    <n v="3.5455000000000001"/>
    <n v="5.2757040000000011"/>
    <s v="Regular Air"/>
    <x v="5"/>
    <s v="Consumer"/>
    <x v="2"/>
    <x v="2"/>
    <s v="Wrap Bag"/>
    <d v="2011-10-09T00:00:00"/>
  </r>
  <r>
    <n v="11169"/>
    <x v="429"/>
    <x v="4"/>
    <s v="Medium"/>
    <n v="5"/>
    <n v="5.718"/>
    <n v="28.59"/>
    <n v="4.7"/>
    <n v="33.29"/>
    <n v="3.5455000000000001"/>
    <n v="1.0136584500000001"/>
    <s v="Regular Air"/>
    <x v="5"/>
    <s v="Corporate"/>
    <x v="2"/>
    <x v="5"/>
    <s v="Small Box"/>
    <d v="2010-05-22T00:00:00"/>
  </r>
  <r>
    <n v="40965"/>
    <x v="92"/>
    <x v="6"/>
    <s v="Medium"/>
    <n v="48"/>
    <n v="150.57124999999999"/>
    <n v="7227.42"/>
    <n v="60"/>
    <n v="7287.42"/>
    <n v="4.7610000000000001"/>
    <n v="344.09746619999999"/>
    <s v="Delivery Truck"/>
    <x v="1"/>
    <s v="Corporate"/>
    <x v="0"/>
    <x v="9"/>
    <s v="Jumbo Drum"/>
    <d v="2009-11-22T00:00:00"/>
  </r>
  <r>
    <n v="24610"/>
    <x v="904"/>
    <x v="3"/>
    <s v="Not Specified"/>
    <n v="4"/>
    <n v="220.82749999999999"/>
    <n v="883.31"/>
    <n v="23.76"/>
    <n v="907.06999999999994"/>
    <n v="4.7610000000000001"/>
    <n v="42.054389100000002"/>
    <s v="Delivery Truck"/>
    <x v="3"/>
    <s v="Home Office"/>
    <x v="0"/>
    <x v="3"/>
    <s v="Jumbo Drum"/>
    <d v="2010-01-20T00:00:00"/>
  </r>
  <r>
    <n v="33857"/>
    <x v="172"/>
    <x v="11"/>
    <s v="Critical"/>
    <n v="18"/>
    <n v="7.2311111111111108"/>
    <n v="130.16"/>
    <n v="2.17"/>
    <n v="132.32999999999998"/>
    <n v="3.5455000000000001"/>
    <n v="4.6148227999999998"/>
    <s v="Regular Air"/>
    <x v="8"/>
    <s v="Home Office"/>
    <x v="2"/>
    <x v="5"/>
    <s v="Wrap Bag"/>
    <d v="2010-04-30T00:00:00"/>
  </r>
  <r>
    <n v="54368"/>
    <x v="775"/>
    <x v="6"/>
    <s v="Not Specified"/>
    <n v="16"/>
    <n v="4.9706250000000001"/>
    <n v="79.53"/>
    <n v="5.49"/>
    <n v="85.02"/>
    <n v="3.5455000000000001"/>
    <n v="2.8197361499999998"/>
    <s v="Regular Air"/>
    <x v="4"/>
    <s v="Small Business"/>
    <x v="2"/>
    <x v="5"/>
    <s v="Small Box"/>
    <d v="2011-11-02T00:00:00"/>
  </r>
  <r>
    <n v="19041"/>
    <x v="1345"/>
    <x v="1"/>
    <s v="Low"/>
    <n v="3"/>
    <n v="12.020000000000001"/>
    <n v="36.06"/>
    <n v="4.5"/>
    <n v="40.56"/>
    <n v="3.5455000000000001"/>
    <n v="1.2785073000000002"/>
    <s v="Regular Air"/>
    <x v="3"/>
    <s v="Corporate"/>
    <x v="2"/>
    <x v="16"/>
    <s v="Small Box"/>
    <d v="2011-07-30T00:00:00"/>
  </r>
  <r>
    <n v="22051"/>
    <x v="763"/>
    <x v="2"/>
    <s v="Not Specified"/>
    <n v="39"/>
    <n v="5.3674358974358976"/>
    <n v="209.33"/>
    <n v="7.44"/>
    <n v="216.77"/>
    <n v="3.5455000000000001"/>
    <n v="7.4217951500000003"/>
    <s v="Regular Air"/>
    <x v="8"/>
    <s v="Corporate"/>
    <x v="2"/>
    <x v="5"/>
    <s v="Small Box"/>
    <d v="2012-01-01T00:00:00"/>
  </r>
  <r>
    <n v="31809"/>
    <x v="1255"/>
    <x v="1"/>
    <s v="High"/>
    <n v="1"/>
    <n v="15"/>
    <n v="15"/>
    <n v="5.76"/>
    <n v="20.759999999999998"/>
    <n v="3.5455000000000001"/>
    <n v="0.53182499999999999"/>
    <s v="Regular Air"/>
    <x v="5"/>
    <s v="Corporate"/>
    <x v="2"/>
    <x v="12"/>
    <s v="Small Box"/>
    <d v="2010-07-30T00:00:00"/>
  </r>
  <r>
    <n v="20098"/>
    <x v="1033"/>
    <x v="2"/>
    <s v="Medium"/>
    <n v="11"/>
    <n v="16.665454545454544"/>
    <n v="183.32"/>
    <n v="9.4"/>
    <n v="192.72"/>
    <n v="5.3265000000000002"/>
    <n v="9.7645397999999997"/>
    <s v="Regular Air"/>
    <x v="9"/>
    <s v="Consumer"/>
    <x v="1"/>
    <x v="11"/>
    <s v="Small Box"/>
    <d v="2011-12-10T00:00:00"/>
  </r>
  <r>
    <n v="38850"/>
    <x v="172"/>
    <x v="11"/>
    <s v="Medium"/>
    <n v="34"/>
    <n v="369.72764705882355"/>
    <n v="12570.74"/>
    <n v="40.19"/>
    <n v="12610.93"/>
    <n v="4.7610000000000001"/>
    <n v="598.49293139999997"/>
    <s v="Delivery Truck"/>
    <x v="0"/>
    <s v="Home Office"/>
    <x v="0"/>
    <x v="9"/>
    <s v="Jumbo Box"/>
    <d v="2010-05-01T00:00:00"/>
  </r>
  <r>
    <n v="16612"/>
    <x v="1260"/>
    <x v="9"/>
    <s v="High"/>
    <n v="45"/>
    <n v="82.204888888888888"/>
    <n v="3699.22"/>
    <n v="30.06"/>
    <n v="3729.2799999999997"/>
    <n v="5.3265000000000002"/>
    <n v="197.0389533"/>
    <s v="Delivery Truck"/>
    <x v="9"/>
    <s v="Home Office"/>
    <x v="1"/>
    <x v="11"/>
    <s v="Jumbo Box"/>
    <d v="2009-02-14T00:00:00"/>
  </r>
  <r>
    <n v="42115"/>
    <x v="81"/>
    <x v="9"/>
    <s v="Critical"/>
    <n v="19"/>
    <n v="28.450526315789471"/>
    <n v="540.55999999999995"/>
    <n v="13.99"/>
    <n v="554.54999999999995"/>
    <n v="3.5455000000000001"/>
    <n v="19.165554799999999"/>
    <s v="Regular Air"/>
    <x v="3"/>
    <s v="Home Office"/>
    <x v="2"/>
    <x v="10"/>
    <s v="Medium Box"/>
    <d v="2012-02-19T00:00:00"/>
  </r>
  <r>
    <n v="19621"/>
    <x v="1205"/>
    <x v="10"/>
    <s v="Critical"/>
    <n v="20"/>
    <n v="3.3515000000000001"/>
    <n v="67.03"/>
    <n v="1.92"/>
    <n v="68.95"/>
    <n v="3.5455000000000001"/>
    <n v="2.3765486500000002"/>
    <s v="Regular Air"/>
    <x v="8"/>
    <s v="Corporate"/>
    <x v="2"/>
    <x v="7"/>
    <s v="Wrap Bag"/>
    <d v="2011-09-08T00:00:00"/>
  </r>
  <r>
    <n v="2433"/>
    <x v="757"/>
    <x v="8"/>
    <s v="Not Specified"/>
    <n v="14"/>
    <n v="1721.847857142857"/>
    <n v="24105.87"/>
    <n v="14.7"/>
    <n v="24120.57"/>
    <n v="5.3265000000000002"/>
    <n v="1283.99916555"/>
    <s v="Delivery Truck"/>
    <x v="5"/>
    <s v="Corporate"/>
    <x v="1"/>
    <x v="11"/>
    <s v="Jumbo Drum"/>
    <d v="2009-08-21T00:00:00"/>
  </r>
  <r>
    <n v="30720"/>
    <x v="401"/>
    <x v="10"/>
    <s v="Low"/>
    <n v="5"/>
    <n v="6.5540000000000003"/>
    <n v="32.770000000000003"/>
    <n v="5.01"/>
    <n v="37.78"/>
    <n v="3.5455000000000001"/>
    <n v="1.1618603500000002"/>
    <s v="Regular Air"/>
    <x v="3"/>
    <s v="Small Business"/>
    <x v="2"/>
    <x v="6"/>
    <s v="Small Box"/>
    <d v="2012-10-04T00:00:00"/>
  </r>
  <r>
    <n v="51714"/>
    <x v="455"/>
    <x v="10"/>
    <s v="Not Specified"/>
    <n v="33"/>
    <n v="5.8815151515151518"/>
    <n v="194.09"/>
    <n v="5.37"/>
    <n v="199.46"/>
    <n v="3.5455000000000001"/>
    <n v="6.881460950000001"/>
    <s v="Regular Air"/>
    <x v="0"/>
    <s v="Home Office"/>
    <x v="2"/>
    <x v="5"/>
    <s v="Small Box"/>
    <d v="2009-09-06T00:00:00"/>
  </r>
  <r>
    <n v="46627"/>
    <x v="316"/>
    <x v="5"/>
    <s v="Critical"/>
    <n v="24"/>
    <n v="57.859499999999997"/>
    <n v="1388.6279999999999"/>
    <n v="5.26"/>
    <n v="1393.8879999999999"/>
    <n v="5.3265000000000002"/>
    <n v="73.965270419999996"/>
    <s v="Regular Air"/>
    <x v="1"/>
    <s v="Home Office"/>
    <x v="1"/>
    <x v="1"/>
    <s v="Small Box"/>
    <d v="2009-06-12T00:00:00"/>
  </r>
  <r>
    <n v="48518"/>
    <x v="1217"/>
    <x v="11"/>
    <s v="Medium"/>
    <n v="17"/>
    <n v="34.439411764705881"/>
    <n v="585.47"/>
    <n v="5.08"/>
    <n v="590.55000000000007"/>
    <n v="3.5455000000000001"/>
    <n v="20.757838850000002"/>
    <s v="Express Air"/>
    <x v="1"/>
    <s v="Corporate"/>
    <x v="2"/>
    <x v="5"/>
    <s v="Wrap Bag"/>
    <d v="2009-04-04T00:00:00"/>
  </r>
  <r>
    <n v="17795"/>
    <x v="294"/>
    <x v="11"/>
    <s v="Medium"/>
    <n v="1"/>
    <n v="17.62"/>
    <n v="17.62"/>
    <n v="6.12"/>
    <n v="23.740000000000002"/>
    <n v="3.5455000000000001"/>
    <n v="0.62471710000000014"/>
    <s v="Regular Air"/>
    <x v="12"/>
    <s v="Small Business"/>
    <x v="2"/>
    <x v="16"/>
    <s v="Medium Box"/>
    <d v="2009-04-03T00:00:00"/>
  </r>
  <r>
    <n v="24452"/>
    <x v="608"/>
    <x v="4"/>
    <s v="High"/>
    <n v="18"/>
    <n v="6.4283333333333328"/>
    <n v="115.71"/>
    <n v="8.4"/>
    <n v="124.11"/>
    <n v="3.5455000000000001"/>
    <n v="4.1024980499999995"/>
    <s v="Regular Air"/>
    <x v="8"/>
    <s v="Consumer"/>
    <x v="2"/>
    <x v="5"/>
    <s v="Small Box"/>
    <d v="2009-05-07T00:00:00"/>
  </r>
  <r>
    <n v="9893"/>
    <x v="628"/>
    <x v="8"/>
    <s v="Medium"/>
    <n v="1"/>
    <n v="192.49"/>
    <n v="192.49"/>
    <n v="30"/>
    <n v="222.49"/>
    <n v="4.7610000000000001"/>
    <n v="9.1644489000000018"/>
    <s v="Delivery Truck"/>
    <x v="1"/>
    <s v="Home Office"/>
    <x v="0"/>
    <x v="3"/>
    <s v="Jumbo Drum"/>
    <d v="2009-08-19T00:00:00"/>
  </r>
  <r>
    <n v="12515"/>
    <x v="400"/>
    <x v="4"/>
    <s v="Medium"/>
    <n v="16"/>
    <n v="106.4061875"/>
    <n v="1702.499"/>
    <n v="5.99"/>
    <n v="1708.489"/>
    <n v="5.3265000000000002"/>
    <n v="90.683609235000006"/>
    <s v="Regular Air"/>
    <x v="4"/>
    <s v="Small Business"/>
    <x v="1"/>
    <x v="1"/>
    <s v="Small Box"/>
    <d v="2010-05-16T00:00:00"/>
  </r>
  <r>
    <n v="43362"/>
    <x v="165"/>
    <x v="3"/>
    <s v="Critical"/>
    <n v="33"/>
    <n v="1.772121212121212"/>
    <n v="58.48"/>
    <n v="1"/>
    <n v="59.48"/>
    <n v="3.5455000000000001"/>
    <n v="2.0734083999999999"/>
    <s v="Regular Air"/>
    <x v="4"/>
    <s v="Consumer"/>
    <x v="2"/>
    <x v="2"/>
    <s v="Wrap Bag"/>
    <d v="2009-01-14T00:00:00"/>
  </r>
  <r>
    <n v="57639"/>
    <x v="468"/>
    <x v="1"/>
    <s v="Critical"/>
    <n v="24"/>
    <n v="93.313333333333333"/>
    <n v="2239.52"/>
    <n v="18.13"/>
    <n v="2257.65"/>
    <n v="4.7610000000000001"/>
    <n v="106.62354719999999"/>
    <s v="Regular Air"/>
    <x v="1"/>
    <s v="Consumer"/>
    <x v="0"/>
    <x v="0"/>
    <s v="Large Box"/>
    <d v="2010-07-21T00:00:00"/>
  </r>
  <r>
    <n v="7744"/>
    <x v="320"/>
    <x v="6"/>
    <s v="Low"/>
    <n v="1"/>
    <n v="8.34"/>
    <n v="8.34"/>
    <n v="1.39"/>
    <n v="9.73"/>
    <n v="3.5455000000000001"/>
    <n v="0.29569469999999998"/>
    <s v="Regular Air"/>
    <x v="1"/>
    <s v="Corporate"/>
    <x v="2"/>
    <x v="12"/>
    <s v="Small Box"/>
    <d v="2009-11-26T00:00:00"/>
  </r>
  <r>
    <n v="28738"/>
    <x v="511"/>
    <x v="8"/>
    <s v="Medium"/>
    <n v="10"/>
    <n v="153.983"/>
    <n v="1539.83"/>
    <n v="19.989999999999998"/>
    <n v="1559.82"/>
    <n v="3.5455000000000001"/>
    <n v="54.59467265"/>
    <s v="Regular Air"/>
    <x v="10"/>
    <s v="Small Business"/>
    <x v="2"/>
    <x v="10"/>
    <s v="Small Box"/>
    <d v="2012-08-11T00:00:00"/>
  </r>
  <r>
    <n v="18241"/>
    <x v="452"/>
    <x v="1"/>
    <s v="Low"/>
    <n v="25"/>
    <n v="397.77960000000002"/>
    <n v="9944.49"/>
    <n v="76.37"/>
    <n v="10020.86"/>
    <n v="4.7610000000000001"/>
    <n v="473.45716890000006"/>
    <s v="Delivery Truck"/>
    <x v="1"/>
    <s v="Home Office"/>
    <x v="0"/>
    <x v="9"/>
    <s v="Jumbo Box"/>
    <d v="2010-07-29T00:00:00"/>
  </r>
  <r>
    <n v="18533"/>
    <x v="94"/>
    <x v="6"/>
    <s v="Not Specified"/>
    <n v="27"/>
    <n v="16.391481481481481"/>
    <n v="442.57"/>
    <n v="8.7799999999999994"/>
    <n v="451.34999999999997"/>
    <n v="3.5455000000000001"/>
    <n v="15.691319350000001"/>
    <s v="Regular Air"/>
    <x v="1"/>
    <s v="Home Office"/>
    <x v="2"/>
    <x v="10"/>
    <s v="Small Box"/>
    <d v="2009-11-07T00:00:00"/>
  </r>
  <r>
    <n v="36998"/>
    <x v="1052"/>
    <x v="10"/>
    <s v="Low"/>
    <n v="41"/>
    <n v="6.4729268292682924"/>
    <n v="265.39"/>
    <n v="9.5399999999999991"/>
    <n v="274.93"/>
    <n v="3.5455000000000001"/>
    <n v="9.40940245"/>
    <s v="Regular Air"/>
    <x v="5"/>
    <s v="Corporate"/>
    <x v="2"/>
    <x v="5"/>
    <s v="Small Box"/>
    <d v="2012-10-06T00:00:00"/>
  </r>
  <r>
    <n v="22817"/>
    <x v="1198"/>
    <x v="6"/>
    <s v="Critical"/>
    <n v="27"/>
    <n v="251.32814814814813"/>
    <n v="6785.86"/>
    <n v="62.74"/>
    <n v="6848.5999999999995"/>
    <n v="4.7610000000000001"/>
    <n v="323.07479459999996"/>
    <s v="Delivery Truck"/>
    <x v="5"/>
    <s v="Home Office"/>
    <x v="0"/>
    <x v="9"/>
    <s v="Jumbo Box"/>
    <d v="2012-11-23T00:00:00"/>
  </r>
  <r>
    <n v="4354"/>
    <x v="356"/>
    <x v="10"/>
    <s v="Not Specified"/>
    <n v="6"/>
    <n v="8.1733333333333338"/>
    <n v="49.04"/>
    <n v="5.21"/>
    <n v="54.25"/>
    <n v="4.7610000000000001"/>
    <n v="2.3347944000000003"/>
    <s v="Regular Air"/>
    <x v="1"/>
    <s v="Corporate"/>
    <x v="0"/>
    <x v="0"/>
    <s v="Small Box"/>
    <d v="2009-09-30T00:00:00"/>
  </r>
  <r>
    <n v="41318"/>
    <x v="226"/>
    <x v="7"/>
    <s v="Low"/>
    <n v="21"/>
    <n v="58.243333333333325"/>
    <n v="1223.1099999999999"/>
    <n v="13.22"/>
    <n v="1236.33"/>
    <n v="3.5455000000000001"/>
    <n v="43.365365050000001"/>
    <s v="Express Air"/>
    <x v="1"/>
    <s v="Consumer"/>
    <x v="2"/>
    <x v="16"/>
    <s v="Small Box"/>
    <d v="2011-10-18T00:00:00"/>
  </r>
  <r>
    <n v="28387"/>
    <x v="488"/>
    <x v="5"/>
    <s v="Not Specified"/>
    <n v="13"/>
    <n v="22.534615384615385"/>
    <n v="292.95"/>
    <n v="5.47"/>
    <n v="298.42"/>
    <n v="3.5455000000000001"/>
    <n v="10.38654225"/>
    <s v="Regular Air"/>
    <x v="3"/>
    <s v="Consumer"/>
    <x v="2"/>
    <x v="5"/>
    <s v="Small Box"/>
    <d v="2012-06-30T00:00:00"/>
  </r>
  <r>
    <n v="55077"/>
    <x v="415"/>
    <x v="7"/>
    <s v="Critical"/>
    <n v="2"/>
    <n v="15.85"/>
    <n v="31.7"/>
    <n v="1.99"/>
    <n v="33.69"/>
    <n v="5.3265000000000002"/>
    <n v="1.6885005000000002"/>
    <s v="Regular Air"/>
    <x v="4"/>
    <s v="Corporate"/>
    <x v="1"/>
    <x v="4"/>
    <s v="Small Pack"/>
    <d v="2011-10-06T00:00:00"/>
  </r>
  <r>
    <n v="34400"/>
    <x v="1194"/>
    <x v="2"/>
    <s v="Low"/>
    <n v="17"/>
    <n v="58.155500000000004"/>
    <n v="988.64350000000002"/>
    <n v="4.2"/>
    <n v="992.84350000000006"/>
    <n v="5.3265000000000002"/>
    <n v="52.660096027500003"/>
    <s v="Regular Air"/>
    <x v="8"/>
    <s v="Corporate"/>
    <x v="1"/>
    <x v="1"/>
    <s v="Small Box"/>
    <d v="2012-12-29T00:00:00"/>
  </r>
  <r>
    <n v="35104"/>
    <x v="943"/>
    <x v="11"/>
    <s v="High"/>
    <n v="18"/>
    <n v="21.563888888888886"/>
    <n v="388.15"/>
    <n v="14.87"/>
    <n v="403.02"/>
    <n v="4.7610000000000001"/>
    <n v="18.4798215"/>
    <s v="Regular Air"/>
    <x v="1"/>
    <s v="Small Business"/>
    <x v="0"/>
    <x v="0"/>
    <s v="Large Box"/>
    <d v="2012-04-24T00:00:00"/>
  </r>
  <r>
    <n v="24263"/>
    <x v="1067"/>
    <x v="10"/>
    <s v="Low"/>
    <n v="16"/>
    <n v="32.050624999999997"/>
    <n v="512.80999999999995"/>
    <n v="19.190000000000001"/>
    <n v="532"/>
    <n v="4.7610000000000001"/>
    <n v="24.414884099999998"/>
    <s v="Delivery Truck"/>
    <x v="1"/>
    <s v="Consumer"/>
    <x v="0"/>
    <x v="3"/>
    <s v="Jumbo Drum"/>
    <d v="2012-09-22T00:00:00"/>
  </r>
  <r>
    <n v="27811"/>
    <x v="291"/>
    <x v="0"/>
    <s v="Not Specified"/>
    <n v="31"/>
    <n v="6.3738709677419356"/>
    <n v="197.59"/>
    <n v="5.48"/>
    <n v="203.07"/>
    <n v="3.5455000000000001"/>
    <n v="7.0055534499999998"/>
    <s v="Regular Air"/>
    <x v="1"/>
    <s v="Small Business"/>
    <x v="2"/>
    <x v="6"/>
    <s v="Small Box"/>
    <d v="2011-03-06T00:00:00"/>
  </r>
  <r>
    <n v="16225"/>
    <x v="1351"/>
    <x v="4"/>
    <s v="Critical"/>
    <n v="30"/>
    <n v="18.343"/>
    <n v="550.29"/>
    <n v="9.4700000000000006"/>
    <n v="559.76"/>
    <n v="3.5455000000000001"/>
    <n v="19.510531950000001"/>
    <s v="Regular Air"/>
    <x v="8"/>
    <s v="Consumer"/>
    <x v="2"/>
    <x v="10"/>
    <s v="Small Box"/>
    <d v="2009-05-30T00:00:00"/>
  </r>
  <r>
    <n v="9091"/>
    <x v="462"/>
    <x v="6"/>
    <s v="High"/>
    <n v="44"/>
    <n v="33.657045454545454"/>
    <n v="1480.91"/>
    <n v="8.74"/>
    <n v="1489.65"/>
    <n v="3.5455000000000001"/>
    <n v="52.505664050000007"/>
    <s v="Regular Air"/>
    <x v="3"/>
    <s v="Corporate"/>
    <x v="2"/>
    <x v="5"/>
    <s v="Small Box"/>
    <d v="2010-11-12T00:00:00"/>
  </r>
  <r>
    <n v="29156"/>
    <x v="703"/>
    <x v="9"/>
    <s v="Low"/>
    <n v="10"/>
    <n v="20.877000000000002"/>
    <n v="208.77"/>
    <n v="4"/>
    <n v="212.77"/>
    <n v="5.3265000000000002"/>
    <n v="11.120134050000001"/>
    <s v="Regular Air"/>
    <x v="8"/>
    <s v="Home Office"/>
    <x v="1"/>
    <x v="4"/>
    <s v="Small Box"/>
    <d v="2010-03-01T00:00:00"/>
  </r>
  <r>
    <n v="33253"/>
    <x v="953"/>
    <x v="6"/>
    <s v="Not Specified"/>
    <n v="6"/>
    <n v="4.0333333333333332"/>
    <n v="24.2"/>
    <n v="1.17"/>
    <n v="25.369999999999997"/>
    <n v="3.5455000000000001"/>
    <n v="0.85801100000000008"/>
    <s v="Regular Air"/>
    <x v="4"/>
    <s v="Home Office"/>
    <x v="2"/>
    <x v="2"/>
    <s v="Wrap Bag"/>
    <d v="2011-12-02T00:00:00"/>
  </r>
  <r>
    <n v="45731"/>
    <x v="1140"/>
    <x v="8"/>
    <s v="Critical"/>
    <n v="44"/>
    <n v="288.40613636363639"/>
    <n v="12689.87"/>
    <n v="154.12"/>
    <n v="12843.990000000002"/>
    <n v="4.7610000000000001"/>
    <n v="604.16471070000011"/>
    <s v="Delivery Truck"/>
    <x v="8"/>
    <s v="Consumer"/>
    <x v="0"/>
    <x v="9"/>
    <s v="Jumbo Box"/>
    <d v="2009-08-11T00:00:00"/>
  </r>
  <r>
    <n v="32002"/>
    <x v="145"/>
    <x v="1"/>
    <s v="Low"/>
    <n v="7"/>
    <n v="14.078571428571427"/>
    <n v="98.55"/>
    <n v="8.7799999999999994"/>
    <n v="107.33"/>
    <n v="4.7610000000000001"/>
    <n v="4.6919655000000002"/>
    <s v="Regular Air"/>
    <x v="1"/>
    <s v="Consumer"/>
    <x v="0"/>
    <x v="0"/>
    <s v="Small Box"/>
    <d v="2010-07-20T00:00:00"/>
  </r>
  <r>
    <n v="50246"/>
    <x v="889"/>
    <x v="8"/>
    <s v="Medium"/>
    <n v="14"/>
    <n v="7.2885714285714291"/>
    <n v="102.04"/>
    <n v="7.37"/>
    <n v="109.41000000000001"/>
    <n v="3.5455000000000001"/>
    <n v="3.6178281999999999"/>
    <s v="Express Air"/>
    <x v="5"/>
    <s v="Corporate"/>
    <x v="2"/>
    <x v="5"/>
    <s v="Small Box"/>
    <d v="2010-08-19T00:00:00"/>
  </r>
  <r>
    <n v="26976"/>
    <x v="160"/>
    <x v="4"/>
    <s v="Not Specified"/>
    <n v="11"/>
    <n v="104.99431818181819"/>
    <n v="1154.9375"/>
    <n v="8.99"/>
    <n v="1163.9275"/>
    <n v="5.3265000000000002"/>
    <n v="61.517745937500003"/>
    <s v="Express Air"/>
    <x v="3"/>
    <s v="Home Office"/>
    <x v="1"/>
    <x v="1"/>
    <s v="Small Box"/>
    <d v="2011-05-21T00:00:00"/>
  </r>
  <r>
    <n v="51557"/>
    <x v="942"/>
    <x v="7"/>
    <s v="High"/>
    <n v="14"/>
    <n v="2.7071428571428569"/>
    <n v="37.9"/>
    <n v="2.4"/>
    <n v="40.299999999999997"/>
    <n v="3.5455000000000001"/>
    <n v="1.3437444999999999"/>
    <s v="Regular Air"/>
    <x v="5"/>
    <s v="Corporate"/>
    <x v="2"/>
    <x v="2"/>
    <s v="Wrap Bag"/>
    <d v="2011-10-31T00:00:00"/>
  </r>
  <r>
    <n v="57568"/>
    <x v="626"/>
    <x v="5"/>
    <s v="Not Specified"/>
    <n v="38"/>
    <n v="15.593157894736841"/>
    <n v="592.54"/>
    <n v="1.39"/>
    <n v="593.92999999999995"/>
    <n v="3.5455000000000001"/>
    <n v="21.008505700000001"/>
    <s v="Regular Air"/>
    <x v="10"/>
    <s v="Small Business"/>
    <x v="2"/>
    <x v="12"/>
    <s v="Small Box"/>
    <d v="2010-06-19T00:00:00"/>
  </r>
  <r>
    <n v="13762"/>
    <x v="821"/>
    <x v="5"/>
    <s v="Medium"/>
    <n v="7"/>
    <n v="7.38"/>
    <n v="51.66"/>
    <n v="1.39"/>
    <n v="53.05"/>
    <n v="3.5455000000000001"/>
    <n v="1.8316052999999999"/>
    <s v="Regular Air"/>
    <x v="8"/>
    <s v="Corporate"/>
    <x v="2"/>
    <x v="12"/>
    <s v="Small Box"/>
    <d v="2010-06-23T00:00:00"/>
  </r>
  <r>
    <n v="38656"/>
    <x v="511"/>
    <x v="8"/>
    <s v="Low"/>
    <n v="13"/>
    <n v="4.9584615384615383"/>
    <n v="64.459999999999994"/>
    <n v="0.5"/>
    <n v="64.959999999999994"/>
    <n v="3.5455000000000001"/>
    <n v="2.2854292999999997"/>
    <s v="Regular Air"/>
    <x v="0"/>
    <s v="Consumer"/>
    <x v="2"/>
    <x v="13"/>
    <s v="Small Box"/>
    <d v="2012-08-10T00:00:00"/>
  </r>
  <r>
    <n v="4261"/>
    <x v="613"/>
    <x v="7"/>
    <s v="Critical"/>
    <n v="32"/>
    <n v="288.62406249999998"/>
    <n v="9235.9699999999993"/>
    <n v="24.49"/>
    <n v="9260.4599999999991"/>
    <n v="3.5455000000000001"/>
    <n v="327.46131635"/>
    <s v="Regular Air"/>
    <x v="0"/>
    <s v="Corporate"/>
    <x v="2"/>
    <x v="16"/>
    <s v="Large Box"/>
    <d v="2012-10-04T00:00:00"/>
  </r>
  <r>
    <n v="34311"/>
    <x v="455"/>
    <x v="10"/>
    <s v="High"/>
    <n v="32"/>
    <n v="7.2765624999999998"/>
    <n v="232.85"/>
    <n v="9.69"/>
    <n v="242.54"/>
    <n v="3.5455000000000001"/>
    <n v="8.2556967500000003"/>
    <s v="Regular Air"/>
    <x v="5"/>
    <s v="Corporate"/>
    <x v="2"/>
    <x v="10"/>
    <s v="Small Box"/>
    <d v="2009-09-07T00:00:00"/>
  </r>
  <r>
    <n v="52324"/>
    <x v="488"/>
    <x v="5"/>
    <s v="Not Specified"/>
    <n v="4"/>
    <n v="189.2775"/>
    <n v="757.11"/>
    <n v="30"/>
    <n v="787.11"/>
    <n v="4.7610000000000001"/>
    <n v="36.046007100000004"/>
    <s v="Delivery Truck"/>
    <x v="1"/>
    <s v="Small Business"/>
    <x v="0"/>
    <x v="3"/>
    <s v="Jumbo Drum"/>
    <d v="2012-06-30T00:00:00"/>
  </r>
  <r>
    <n v="46310"/>
    <x v="468"/>
    <x v="1"/>
    <s v="High"/>
    <n v="29"/>
    <n v="66.732758620689651"/>
    <n v="1935.25"/>
    <n v="11.55"/>
    <n v="1946.8"/>
    <n v="3.5455000000000001"/>
    <n v="68.61428875"/>
    <s v="Regular Air"/>
    <x v="1"/>
    <s v="Home Office"/>
    <x v="2"/>
    <x v="6"/>
    <s v="Small Box"/>
    <d v="2010-07-22T00:00:00"/>
  </r>
  <r>
    <n v="43296"/>
    <x v="548"/>
    <x v="0"/>
    <s v="Medium"/>
    <n v="41"/>
    <n v="40.629512195121947"/>
    <n v="1665.81"/>
    <n v="7.47"/>
    <n v="1673.28"/>
    <n v="3.5455000000000001"/>
    <n v="59.061293550000002"/>
    <s v="Regular Air"/>
    <x v="5"/>
    <s v="Corporate"/>
    <x v="2"/>
    <x v="6"/>
    <s v="Small Box"/>
    <d v="2012-03-04T00:00:00"/>
  </r>
  <r>
    <n v="14336"/>
    <x v="1398"/>
    <x v="6"/>
    <s v="High"/>
    <n v="4"/>
    <n v="43.637500000000003"/>
    <n v="174.55"/>
    <n v="10.25"/>
    <n v="184.8"/>
    <n v="5.3265000000000002"/>
    <n v="9.2974057500000011"/>
    <s v="Express Air"/>
    <x v="8"/>
    <s v="Consumer"/>
    <x v="1"/>
    <x v="4"/>
    <s v="Small Box"/>
    <d v="2009-11-19T00:00:00"/>
  </r>
  <r>
    <n v="3073"/>
    <x v="928"/>
    <x v="3"/>
    <s v="Medium"/>
    <n v="3"/>
    <n v="3.5266666666666668"/>
    <n v="10.58"/>
    <n v="4.7699999999999996"/>
    <n v="15.35"/>
    <n v="3.5455000000000001"/>
    <n v="0.3751139"/>
    <s v="Regular Air"/>
    <x v="4"/>
    <s v="Home Office"/>
    <x v="2"/>
    <x v="6"/>
    <s v="Small Box"/>
    <d v="2009-01-08T00:00:00"/>
  </r>
  <r>
    <n v="8582"/>
    <x v="135"/>
    <x v="6"/>
    <s v="Low"/>
    <n v="15"/>
    <n v="103.77"/>
    <n v="1556.55"/>
    <n v="24.49"/>
    <n v="1581.04"/>
    <n v="4.7610000000000001"/>
    <n v="74.107345500000008"/>
    <s v="Regular Air"/>
    <x v="3"/>
    <s v="Home Office"/>
    <x v="0"/>
    <x v="0"/>
    <s v="Large Box"/>
    <d v="2010-11-20T00:00:00"/>
  </r>
  <r>
    <n v="10886"/>
    <x v="13"/>
    <x v="8"/>
    <s v="Critical"/>
    <n v="47"/>
    <n v="122.36042553191488"/>
    <n v="5750.94"/>
    <n v="56.14"/>
    <n v="5807.08"/>
    <n v="5.3265000000000002"/>
    <n v="306.32381909999998"/>
    <s v="Delivery Truck"/>
    <x v="10"/>
    <s v="Corporate"/>
    <x v="1"/>
    <x v="11"/>
    <s v="Jumbo Box"/>
    <d v="2009-08-24T00:00:00"/>
  </r>
  <r>
    <n v="27302"/>
    <x v="506"/>
    <x v="10"/>
    <s v="Low"/>
    <n v="16"/>
    <n v="14.84625"/>
    <n v="237.54"/>
    <n v="8.7799999999999994"/>
    <n v="246.32"/>
    <n v="4.7610000000000001"/>
    <n v="11.309279400000001"/>
    <s v="Regular Air"/>
    <x v="6"/>
    <s v="Corporate"/>
    <x v="0"/>
    <x v="0"/>
    <s v="Small Box"/>
    <d v="2012-09-12T00:00:00"/>
  </r>
  <r>
    <n v="25733"/>
    <x v="21"/>
    <x v="4"/>
    <s v="Low"/>
    <n v="24"/>
    <n v="23.217916666666667"/>
    <n v="557.23"/>
    <n v="12.98"/>
    <n v="570.21"/>
    <n v="3.5455000000000001"/>
    <n v="19.756589650000002"/>
    <s v="Regular Air"/>
    <x v="2"/>
    <s v="Home Office"/>
    <x v="2"/>
    <x v="6"/>
    <s v="Small Box"/>
    <d v="2012-05-17T00:00:00"/>
  </r>
  <r>
    <n v="43302"/>
    <x v="1088"/>
    <x v="8"/>
    <s v="Low"/>
    <n v="4"/>
    <n v="2.2174999999999998"/>
    <n v="8.8699999999999992"/>
    <n v="1.63"/>
    <n v="10.5"/>
    <n v="3.5455000000000001"/>
    <n v="0.31448584999999996"/>
    <s v="Regular Air"/>
    <x v="12"/>
    <s v="Corporate"/>
    <x v="2"/>
    <x v="2"/>
    <s v="Wrap Bag"/>
    <d v="2011-09-01T00:00:00"/>
  </r>
  <r>
    <n v="56486"/>
    <x v="1351"/>
    <x v="4"/>
    <s v="Critical"/>
    <n v="11"/>
    <n v="6.6927272727272733"/>
    <n v="73.62"/>
    <n v="5.35"/>
    <n v="78.97"/>
    <n v="3.5455000000000001"/>
    <n v="2.6101971000000002"/>
    <s v="Regular Air"/>
    <x v="4"/>
    <s v="Corporate"/>
    <x v="2"/>
    <x v="5"/>
    <s v="Small Box"/>
    <d v="2009-05-29T00:00:00"/>
  </r>
  <r>
    <n v="27875"/>
    <x v="980"/>
    <x v="0"/>
    <s v="Low"/>
    <n v="5"/>
    <n v="12.994"/>
    <n v="64.97"/>
    <n v="49"/>
    <n v="113.97"/>
    <n v="3.5455000000000001"/>
    <n v="2.30351135"/>
    <s v="Regular Air"/>
    <x v="10"/>
    <s v="Consumer"/>
    <x v="2"/>
    <x v="16"/>
    <s v="Large Box"/>
    <d v="2010-03-31T00:00:00"/>
  </r>
  <r>
    <n v="25157"/>
    <x v="858"/>
    <x v="4"/>
    <s v="Not Specified"/>
    <n v="47"/>
    <n v="5.7825531914893613"/>
    <n v="271.77999999999997"/>
    <n v="1.2"/>
    <n v="272.97999999999996"/>
    <n v="3.5455000000000001"/>
    <n v="9.6359598999999996"/>
    <s v="Regular Air"/>
    <x v="1"/>
    <s v="Corporate"/>
    <x v="2"/>
    <x v="2"/>
    <s v="Wrap Bag"/>
    <d v="2010-05-26T00:00:00"/>
  </r>
  <r>
    <n v="34246"/>
    <x v="949"/>
    <x v="7"/>
    <s v="Critical"/>
    <n v="18"/>
    <n v="104.89"/>
    <n v="1888.02"/>
    <n v="19.989999999999998"/>
    <n v="1908.01"/>
    <n v="5.3265000000000002"/>
    <n v="100.5653853"/>
    <s v="Regular Air"/>
    <x v="2"/>
    <s v="Home Office"/>
    <x v="1"/>
    <x v="11"/>
    <s v="Small Box"/>
    <d v="2010-10-08T00:00:00"/>
  </r>
  <r>
    <n v="1059"/>
    <x v="9"/>
    <x v="9"/>
    <s v="Critical"/>
    <n v="22"/>
    <n v="5.7877272727272731"/>
    <n v="127.33"/>
    <n v="2.99"/>
    <n v="130.32"/>
    <n v="3.5455000000000001"/>
    <n v="4.5144851499999996"/>
    <s v="Regular Air"/>
    <x v="1"/>
    <s v="Corporate"/>
    <x v="2"/>
    <x v="6"/>
    <s v="Small Box"/>
    <d v="2009-02-28T00:00:00"/>
  </r>
  <r>
    <n v="48322"/>
    <x v="702"/>
    <x v="0"/>
    <s v="Medium"/>
    <n v="14"/>
    <n v="2.9549999999999996"/>
    <n v="41.37"/>
    <n v="0.7"/>
    <n v="42.07"/>
    <n v="3.5455000000000001"/>
    <n v="1.46677335"/>
    <s v="Regular Air"/>
    <x v="0"/>
    <s v="Consumer"/>
    <x v="2"/>
    <x v="2"/>
    <s v="Wrap Bag"/>
    <d v="2012-03-05T00:00:00"/>
  </r>
  <r>
    <n v="36001"/>
    <x v="1380"/>
    <x v="0"/>
    <s v="Low"/>
    <n v="45"/>
    <n v="23.084888888888887"/>
    <n v="1038.82"/>
    <n v="15.1"/>
    <n v="1053.9199999999998"/>
    <n v="3.5455000000000001"/>
    <n v="36.831363099999997"/>
    <s v="Regular Air"/>
    <x v="2"/>
    <s v="Home Office"/>
    <x v="2"/>
    <x v="6"/>
    <s v="Small Box"/>
    <d v="2011-03-30T00:00:00"/>
  </r>
  <r>
    <n v="48161"/>
    <x v="832"/>
    <x v="4"/>
    <s v="Not Specified"/>
    <n v="16"/>
    <n v="8.7306249999999999"/>
    <n v="139.69"/>
    <n v="9.23"/>
    <n v="148.91999999999999"/>
    <n v="3.5455000000000001"/>
    <n v="4.9527089499999999"/>
    <s v="Regular Air"/>
    <x v="4"/>
    <s v="Home Office"/>
    <x v="2"/>
    <x v="16"/>
    <s v="Small Box"/>
    <d v="2011-05-25T00:00:00"/>
  </r>
  <r>
    <n v="43745"/>
    <x v="1131"/>
    <x v="6"/>
    <s v="Low"/>
    <n v="41"/>
    <n v="6.3570731707317067"/>
    <n v="260.64"/>
    <n v="6.15"/>
    <n v="266.78999999999996"/>
    <n v="3.5455000000000001"/>
    <n v="9.2409911999999998"/>
    <s v="Regular Air"/>
    <x v="4"/>
    <s v="Corporate"/>
    <x v="2"/>
    <x v="5"/>
    <s v="Small Box"/>
    <d v="2010-11-03T00:00:00"/>
  </r>
  <r>
    <n v="12706"/>
    <x v="92"/>
    <x v="6"/>
    <s v="Critical"/>
    <n v="46"/>
    <n v="54.232391304347829"/>
    <n v="2494.69"/>
    <n v="36.61"/>
    <n v="2531.3000000000002"/>
    <n v="4.7610000000000001"/>
    <n v="118.7721909"/>
    <s v="Delivery Truck"/>
    <x v="3"/>
    <s v="Corporate"/>
    <x v="0"/>
    <x v="15"/>
    <s v="Jumbo Box"/>
    <d v="2009-11-21T00:00:00"/>
  </r>
  <r>
    <n v="50657"/>
    <x v="123"/>
    <x v="2"/>
    <s v="High"/>
    <n v="40"/>
    <n v="7.8862499999999995"/>
    <n v="315.45"/>
    <n v="11.51"/>
    <n v="326.95999999999998"/>
    <n v="3.5455000000000001"/>
    <n v="11.18427975"/>
    <s v="Regular Air"/>
    <x v="10"/>
    <s v="Corporate"/>
    <x v="2"/>
    <x v="6"/>
    <s v="Small Box"/>
    <d v="2011-12-19T00:00:00"/>
  </r>
  <r>
    <n v="36356"/>
    <x v="184"/>
    <x v="2"/>
    <s v="Medium"/>
    <n v="45"/>
    <n v="105.96866666666666"/>
    <n v="4768.59"/>
    <n v="45"/>
    <n v="4813.59"/>
    <n v="4.7610000000000001"/>
    <n v="227.03256990000003"/>
    <s v="Delivery Truck"/>
    <x v="0"/>
    <s v="Consumer"/>
    <x v="0"/>
    <x v="3"/>
    <s v="Jumbo Drum"/>
    <d v="2011-12-27T00:00:00"/>
  </r>
  <r>
    <n v="55808"/>
    <x v="471"/>
    <x v="9"/>
    <s v="Not Specified"/>
    <n v="6"/>
    <n v="138.38"/>
    <n v="830.28"/>
    <n v="70.2"/>
    <n v="900.48"/>
    <n v="4.7610000000000001"/>
    <n v="39.5296308"/>
    <s v="Delivery Truck"/>
    <x v="8"/>
    <s v="Home Office"/>
    <x v="0"/>
    <x v="3"/>
    <s v="Jumbo Drum"/>
    <d v="2011-02-16T00:00:00"/>
  </r>
  <r>
    <n v="1895"/>
    <x v="1344"/>
    <x v="4"/>
    <s v="Medium"/>
    <n v="5"/>
    <n v="8.25"/>
    <n v="41.25"/>
    <n v="7.91"/>
    <n v="49.16"/>
    <n v="3.5455000000000001"/>
    <n v="1.4625187500000001"/>
    <s v="Regular Air"/>
    <x v="6"/>
    <s v="Corporate"/>
    <x v="2"/>
    <x v="5"/>
    <s v="Small Box"/>
    <d v="2009-05-31T00:00:00"/>
  </r>
  <r>
    <n v="56608"/>
    <x v="1398"/>
    <x v="6"/>
    <s v="Critical"/>
    <n v="23"/>
    <n v="1.836086956521739"/>
    <n v="42.23"/>
    <n v="0.76"/>
    <n v="42.989999999999995"/>
    <n v="3.5455000000000001"/>
    <n v="1.49726465"/>
    <s v="Regular Air"/>
    <x v="8"/>
    <s v="Consumer"/>
    <x v="2"/>
    <x v="14"/>
    <s v="Wrap Bag"/>
    <d v="2009-11-20T00:00:00"/>
  </r>
  <r>
    <n v="13282"/>
    <x v="387"/>
    <x v="4"/>
    <s v="Low"/>
    <n v="2"/>
    <n v="6.2949999999999999"/>
    <n v="12.59"/>
    <n v="0.5"/>
    <n v="13.09"/>
    <n v="3.5455000000000001"/>
    <n v="0.44637844999999998"/>
    <s v="Regular Air"/>
    <x v="5"/>
    <s v="Corporate"/>
    <x v="2"/>
    <x v="13"/>
    <s v="Small Box"/>
    <d v="2012-05-13T00:00:00"/>
  </r>
  <r>
    <n v="31751"/>
    <x v="562"/>
    <x v="4"/>
    <s v="High"/>
    <n v="31"/>
    <n v="13.326451612903226"/>
    <n v="413.12"/>
    <n v="7.27"/>
    <n v="420.39"/>
    <n v="3.5455000000000001"/>
    <n v="14.6471696"/>
    <s v="Express Air"/>
    <x v="1"/>
    <s v="Small Business"/>
    <x v="2"/>
    <x v="6"/>
    <s v="Small Box"/>
    <d v="2011-05-28T00:00:00"/>
  </r>
  <r>
    <n v="45184"/>
    <x v="626"/>
    <x v="5"/>
    <s v="Low"/>
    <n v="25"/>
    <n v="585.8904"/>
    <n v="14647.26"/>
    <n v="24.49"/>
    <n v="14671.75"/>
    <n v="5.3265000000000002"/>
    <n v="780.1863039000001"/>
    <s v="Regular Air"/>
    <x v="1"/>
    <s v="Home Office"/>
    <x v="1"/>
    <x v="8"/>
    <s v="Large Box"/>
    <d v="2010-06-26T00:00:00"/>
  </r>
  <r>
    <n v="50816"/>
    <x v="453"/>
    <x v="0"/>
    <s v="High"/>
    <n v="26"/>
    <n v="28.227692307692305"/>
    <n v="733.92"/>
    <n v="1.49"/>
    <n v="735.41"/>
    <n v="3.5455000000000001"/>
    <n v="26.021133599999999"/>
    <s v="Regular Air"/>
    <x v="0"/>
    <s v="Small Business"/>
    <x v="2"/>
    <x v="6"/>
    <s v="Small Box"/>
    <d v="2009-03-29T00:00:00"/>
  </r>
  <r>
    <n v="48484"/>
    <x v="881"/>
    <x v="5"/>
    <s v="Medium"/>
    <n v="43"/>
    <n v="20.507906976744188"/>
    <n v="881.84"/>
    <n v="9.0299999999999994"/>
    <n v="890.87"/>
    <n v="3.5455000000000001"/>
    <n v="31.2656372"/>
    <s v="Regular Air"/>
    <x v="0"/>
    <s v="Small Business"/>
    <x v="2"/>
    <x v="5"/>
    <s v="Small Box"/>
    <d v="2010-06-25T00:00:00"/>
  </r>
  <r>
    <n v="26176"/>
    <x v="147"/>
    <x v="6"/>
    <s v="High"/>
    <n v="14"/>
    <n v="6.7371428571428567"/>
    <n v="94.32"/>
    <n v="8.19"/>
    <n v="102.50999999999999"/>
    <n v="3.5455000000000001"/>
    <n v="3.3441156000000003"/>
    <s v="Regular Air"/>
    <x v="8"/>
    <s v="Home Office"/>
    <x v="2"/>
    <x v="5"/>
    <s v="Small Box"/>
    <d v="2011-11-21T00:00:00"/>
  </r>
  <r>
    <n v="18374"/>
    <x v="90"/>
    <x v="10"/>
    <s v="Low"/>
    <n v="21"/>
    <n v="7.1504761904761907"/>
    <n v="150.16"/>
    <n v="5.47"/>
    <n v="155.63"/>
    <n v="3.5455000000000001"/>
    <n v="5.3239228000000001"/>
    <s v="Regular Air"/>
    <x v="6"/>
    <s v="Corporate"/>
    <x v="2"/>
    <x v="5"/>
    <s v="Small Box"/>
    <d v="2012-10-02T00:00:00"/>
  </r>
  <r>
    <n v="548"/>
    <x v="721"/>
    <x v="10"/>
    <s v="Critical"/>
    <n v="41"/>
    <n v="3.1582926829268296"/>
    <n v="129.49"/>
    <n v="0.99"/>
    <n v="130.48000000000002"/>
    <n v="3.5455000000000001"/>
    <n v="4.5910679500000002"/>
    <s v="Regular Air"/>
    <x v="6"/>
    <s v="Home Office"/>
    <x v="2"/>
    <x v="13"/>
    <s v="Small Box"/>
    <d v="2009-09-21T00:00:00"/>
  </r>
  <r>
    <n v="28934"/>
    <x v="483"/>
    <x v="6"/>
    <s v="Medium"/>
    <n v="12"/>
    <n v="106.02916666666665"/>
    <n v="1272.3499999999999"/>
    <n v="7.18"/>
    <n v="1279.53"/>
    <n v="5.3265000000000002"/>
    <n v="67.771722749999995"/>
    <s v="Regular Air"/>
    <x v="5"/>
    <s v="Consumer"/>
    <x v="1"/>
    <x v="4"/>
    <s v="Small Box"/>
    <d v="2012-11-29T00:00:00"/>
  </r>
  <r>
    <n v="29572"/>
    <x v="333"/>
    <x v="5"/>
    <s v="Not Specified"/>
    <n v="18"/>
    <n v="147.64222222222222"/>
    <n v="2657.56"/>
    <n v="16.010000000000002"/>
    <n v="2673.57"/>
    <n v="4.7610000000000001"/>
    <n v="126.5264316"/>
    <s v="Delivery Truck"/>
    <x v="1"/>
    <s v="Home Office"/>
    <x v="0"/>
    <x v="9"/>
    <s v="Jumbo Box"/>
    <d v="2010-06-04T00:00:00"/>
  </r>
  <r>
    <n v="48321"/>
    <x v="764"/>
    <x v="1"/>
    <s v="High"/>
    <n v="31"/>
    <n v="189.5374193548387"/>
    <n v="5875.66"/>
    <n v="19.989999999999998"/>
    <n v="5895.65"/>
    <n v="3.5455000000000001"/>
    <n v="208.32152529999999"/>
    <s v="Regular Air"/>
    <x v="5"/>
    <s v="Consumer"/>
    <x v="2"/>
    <x v="10"/>
    <s v="Small Box"/>
    <d v="2010-07-30T00:00:00"/>
  </r>
  <r>
    <n v="2054"/>
    <x v="1296"/>
    <x v="5"/>
    <s v="Not Specified"/>
    <n v="1"/>
    <n v="343.78"/>
    <n v="343.78"/>
    <n v="19.989999999999998"/>
    <n v="363.77"/>
    <n v="3.5455000000000001"/>
    <n v="12.188719899999999"/>
    <s v="Regular Air"/>
    <x v="10"/>
    <s v="Consumer"/>
    <x v="2"/>
    <x v="16"/>
    <s v="Small Box"/>
    <d v="2012-06-10T00:00:00"/>
  </r>
  <r>
    <n v="2144"/>
    <x v="979"/>
    <x v="0"/>
    <s v="Medium"/>
    <n v="40"/>
    <n v="148.6341875"/>
    <n v="5945.3675000000003"/>
    <n v="4.99"/>
    <n v="5950.3575000000001"/>
    <n v="5.3265000000000002"/>
    <n v="316.6799998875"/>
    <s v="Regular Air"/>
    <x v="6"/>
    <s v="Corporate"/>
    <x v="1"/>
    <x v="1"/>
    <s v="Small Box"/>
    <d v="2009-03-28T00:00:00"/>
  </r>
  <r>
    <n v="42375"/>
    <x v="851"/>
    <x v="7"/>
    <s v="High"/>
    <n v="45"/>
    <n v="3.0766666666666662"/>
    <n v="138.44999999999999"/>
    <n v="0.7"/>
    <n v="139.14999999999998"/>
    <n v="3.5455000000000001"/>
    <n v="4.9087447499999994"/>
    <s v="Express Air"/>
    <x v="1"/>
    <s v="Home Office"/>
    <x v="2"/>
    <x v="2"/>
    <s v="Wrap Bag"/>
    <d v="2010-10-02T00:00:00"/>
  </r>
  <r>
    <n v="9665"/>
    <x v="661"/>
    <x v="11"/>
    <s v="Low"/>
    <n v="50"/>
    <n v="46.973199999999999"/>
    <n v="2348.66"/>
    <n v="5.0999999999999996"/>
    <n v="2353.7599999999998"/>
    <n v="3.5455000000000001"/>
    <n v="83.271740300000005"/>
    <s v="Regular Air"/>
    <x v="1"/>
    <s v="Home Office"/>
    <x v="2"/>
    <x v="16"/>
    <s v="Medium Box"/>
    <d v="2009-04-23T00:00:00"/>
  </r>
  <r>
    <n v="36293"/>
    <x v="521"/>
    <x v="2"/>
    <s v="Medium"/>
    <n v="13"/>
    <n v="97.91"/>
    <n v="1272.83"/>
    <n v="7.18"/>
    <n v="1280.01"/>
    <n v="5.3265000000000002"/>
    <n v="67.797289949999993"/>
    <s v="Regular Air"/>
    <x v="7"/>
    <s v="Small Business"/>
    <x v="1"/>
    <x v="4"/>
    <s v="Small Box"/>
    <d v="2011-01-10T00:00:00"/>
  </r>
  <r>
    <n v="18532"/>
    <x v="60"/>
    <x v="7"/>
    <s v="Not Specified"/>
    <n v="31"/>
    <n v="16.373548387096772"/>
    <n v="507.58"/>
    <n v="10.68"/>
    <n v="518.26"/>
    <n v="3.5455000000000001"/>
    <n v="17.996248900000001"/>
    <s v="Regular Air"/>
    <x v="4"/>
    <s v="Home Office"/>
    <x v="2"/>
    <x v="10"/>
    <s v="Small Box"/>
    <d v="2011-10-22T00:00:00"/>
  </r>
  <r>
    <n v="40518"/>
    <x v="1285"/>
    <x v="0"/>
    <s v="Critical"/>
    <n v="3"/>
    <n v="5.84"/>
    <n v="17.52"/>
    <n v="5.04"/>
    <n v="22.56"/>
    <n v="3.5455000000000001"/>
    <n v="0.62117159999999993"/>
    <s v="Regular Air"/>
    <x v="2"/>
    <s v="Home Office"/>
    <x v="2"/>
    <x v="6"/>
    <s v="Small Box"/>
    <d v="2009-03-14T00:00:00"/>
  </r>
  <r>
    <n v="10213"/>
    <x v="859"/>
    <x v="9"/>
    <s v="High"/>
    <n v="12"/>
    <n v="38.714166666666664"/>
    <n v="464.57"/>
    <n v="4"/>
    <n v="468.57"/>
    <n v="5.3265000000000002"/>
    <n v="24.745321050000001"/>
    <s v="Regular Air"/>
    <x v="3"/>
    <s v="Corporate"/>
    <x v="1"/>
    <x v="4"/>
    <s v="Small Box"/>
    <d v="2011-02-19T00:00:00"/>
  </r>
  <r>
    <n v="34083"/>
    <x v="334"/>
    <x v="9"/>
    <s v="Not Specified"/>
    <n v="29"/>
    <n v="48.798206896551719"/>
    <n v="1415.1479999999999"/>
    <n v="5"/>
    <n v="1420.1479999999999"/>
    <n v="5.3265000000000002"/>
    <n v="75.377858219999993"/>
    <s v="Express Air"/>
    <x v="0"/>
    <s v="Small Business"/>
    <x v="1"/>
    <x v="1"/>
    <s v="Small Pack"/>
    <d v="2012-02-05T00:00:00"/>
  </r>
  <r>
    <n v="36262"/>
    <x v="452"/>
    <x v="1"/>
    <s v="Not Specified"/>
    <n v="26"/>
    <n v="180.83423076923074"/>
    <n v="4701.6899999999996"/>
    <n v="2.5"/>
    <n v="4704.1899999999996"/>
    <n v="5.3265000000000002"/>
    <n v="250.43551785"/>
    <s v="Express Air"/>
    <x v="5"/>
    <s v="Corporate"/>
    <x v="1"/>
    <x v="1"/>
    <s v="Small Box"/>
    <d v="2010-07-27T00:00:00"/>
  </r>
  <r>
    <n v="36001"/>
    <x v="1380"/>
    <x v="0"/>
    <s v="Low"/>
    <n v="47"/>
    <n v="12.008297872340425"/>
    <n v="564.39"/>
    <n v="4.9800000000000004"/>
    <n v="569.37"/>
    <n v="3.5455000000000001"/>
    <n v="20.010447450000001"/>
    <s v="Regular Air"/>
    <x v="2"/>
    <s v="Home Office"/>
    <x v="2"/>
    <x v="6"/>
    <s v="Small Box"/>
    <d v="2011-04-01T00:00:00"/>
  </r>
  <r>
    <n v="42886"/>
    <x v="615"/>
    <x v="3"/>
    <s v="Medium"/>
    <n v="42"/>
    <n v="3.8707142857142856"/>
    <n v="162.57"/>
    <n v="0.5"/>
    <n v="163.07"/>
    <n v="3.5455000000000001"/>
    <n v="5.7639193500000001"/>
    <s v="Regular Air"/>
    <x v="6"/>
    <s v="Corporate"/>
    <x v="2"/>
    <x v="13"/>
    <s v="Small Box"/>
    <d v="2012-01-10T00:00:00"/>
  </r>
  <r>
    <n v="7841"/>
    <x v="558"/>
    <x v="4"/>
    <s v="Not Specified"/>
    <n v="17"/>
    <n v="10.478823529411764"/>
    <n v="178.14"/>
    <n v="2.06"/>
    <n v="180.2"/>
    <n v="4.7610000000000001"/>
    <n v="8.4812453999999988"/>
    <s v="Regular Air"/>
    <x v="1"/>
    <s v="Consumer"/>
    <x v="0"/>
    <x v="0"/>
    <s v="Wrap Bag"/>
    <d v="2012-05-22T00:00:00"/>
  </r>
  <r>
    <n v="24003"/>
    <x v="321"/>
    <x v="7"/>
    <s v="Critical"/>
    <n v="50"/>
    <n v="26.369800000000001"/>
    <n v="1318.49"/>
    <n v="8.7899999999999991"/>
    <n v="1327.28"/>
    <n v="3.5455000000000001"/>
    <n v="46.74706295"/>
    <s v="Regular Air"/>
    <x v="12"/>
    <s v="Corporate"/>
    <x v="2"/>
    <x v="10"/>
    <s v="Small Box"/>
    <d v="2009-11-01T00:00:00"/>
  </r>
  <r>
    <n v="55937"/>
    <x v="259"/>
    <x v="3"/>
    <s v="Medium"/>
    <n v="24"/>
    <n v="305.50366666666667"/>
    <n v="7332.0879999999997"/>
    <n v="85.63"/>
    <n v="7417.7179999999998"/>
    <n v="4.7610000000000001"/>
    <n v="349.08070967999998"/>
    <s v="Delivery Truck"/>
    <x v="8"/>
    <s v="Small Business"/>
    <x v="0"/>
    <x v="9"/>
    <s v="Jumbo Box"/>
    <d v="2009-01-28T00:00:00"/>
  </r>
  <r>
    <n v="20932"/>
    <x v="295"/>
    <x v="1"/>
    <s v="High"/>
    <n v="38"/>
    <n v="3.2436842105263159"/>
    <n v="123.26"/>
    <n v="1.86"/>
    <n v="125.12"/>
    <n v="3.5455000000000001"/>
    <n v="4.3701833000000008"/>
    <s v="Regular Air"/>
    <x v="9"/>
    <s v="Small Business"/>
    <x v="2"/>
    <x v="2"/>
    <s v="Wrap Bag"/>
    <d v="2012-07-31T00:00:00"/>
  </r>
  <r>
    <n v="57861"/>
    <x v="840"/>
    <x v="7"/>
    <s v="Medium"/>
    <n v="40"/>
    <n v="3.0037500000000001"/>
    <n v="120.15"/>
    <n v="1.49"/>
    <n v="121.64"/>
    <n v="3.5455000000000001"/>
    <n v="4.2599182500000001"/>
    <s v="Regular Air"/>
    <x v="0"/>
    <s v="Small Business"/>
    <x v="2"/>
    <x v="6"/>
    <s v="Small Box"/>
    <d v="2012-10-27T00:00:00"/>
  </r>
  <r>
    <n v="39650"/>
    <x v="1059"/>
    <x v="1"/>
    <s v="Not Specified"/>
    <n v="47"/>
    <n v="7.001276595744681"/>
    <n v="329.06"/>
    <n v="7.98"/>
    <n v="337.04"/>
    <n v="4.7610000000000001"/>
    <n v="15.666546600000002"/>
    <s v="Regular Air"/>
    <x v="1"/>
    <s v="Small Business"/>
    <x v="0"/>
    <x v="0"/>
    <s v="Wrap Bag"/>
    <d v="2010-07-31T00:00:00"/>
  </r>
  <r>
    <n v="46912"/>
    <x v="1387"/>
    <x v="5"/>
    <s v="Low"/>
    <n v="5"/>
    <n v="58.8"/>
    <n v="294"/>
    <n v="14.83"/>
    <n v="308.83"/>
    <n v="4.7610000000000001"/>
    <n v="13.997339999999999"/>
    <s v="Regular Air"/>
    <x v="2"/>
    <s v="Home Office"/>
    <x v="0"/>
    <x v="0"/>
    <s v="Small Box"/>
    <d v="2012-06-30T00:00:00"/>
  </r>
  <r>
    <n v="9478"/>
    <x v="979"/>
    <x v="0"/>
    <s v="High"/>
    <n v="48"/>
    <n v="4.1554166666666665"/>
    <n v="199.46"/>
    <n v="4.79"/>
    <n v="204.25"/>
    <n v="3.5455000000000001"/>
    <n v="7.0718543"/>
    <s v="Regular Air"/>
    <x v="1"/>
    <s v="Corporate"/>
    <x v="2"/>
    <x v="5"/>
    <s v="Small Box"/>
    <d v="2009-03-30T00:00:00"/>
  </r>
  <r>
    <n v="34246"/>
    <x v="949"/>
    <x v="7"/>
    <s v="Critical"/>
    <n v="27"/>
    <n v="11.951481481481482"/>
    <n v="322.69"/>
    <n v="6.97"/>
    <n v="329.66"/>
    <n v="3.5455000000000001"/>
    <n v="11.44097395"/>
    <s v="Regular Air"/>
    <x v="2"/>
    <s v="Home Office"/>
    <x v="2"/>
    <x v="12"/>
    <s v="Small Box"/>
    <d v="2010-10-09T00:00:00"/>
  </r>
  <r>
    <n v="23399"/>
    <x v="14"/>
    <x v="2"/>
    <s v="High"/>
    <n v="14"/>
    <n v="14.950000000000001"/>
    <n v="209.3"/>
    <n v="4.51"/>
    <n v="213.81"/>
    <n v="3.5455000000000001"/>
    <n v="7.4207315000000005"/>
    <s v="Express Air"/>
    <x v="6"/>
    <s v="Small Business"/>
    <x v="2"/>
    <x v="10"/>
    <s v="Small Box"/>
    <d v="2010-12-29T00:00:00"/>
  </r>
  <r>
    <n v="5958"/>
    <x v="464"/>
    <x v="10"/>
    <s v="Medium"/>
    <n v="21"/>
    <n v="125.22209523809525"/>
    <n v="2629.6640000000002"/>
    <n v="60"/>
    <n v="2689.6640000000002"/>
    <n v="4.7610000000000001"/>
    <n v="125.19830304000001"/>
    <s v="Delivery Truck"/>
    <x v="3"/>
    <s v="Small Business"/>
    <x v="0"/>
    <x v="9"/>
    <s v="Jumbo Drum"/>
    <d v="2011-09-15T00:00:00"/>
  </r>
  <r>
    <n v="4965"/>
    <x v="802"/>
    <x v="7"/>
    <s v="Low"/>
    <n v="46"/>
    <n v="6.2419565217391302"/>
    <n v="287.13"/>
    <n v="7.96"/>
    <n v="295.08999999999997"/>
    <n v="3.5455000000000001"/>
    <n v="10.18019415"/>
    <s v="Regular Air"/>
    <x v="1"/>
    <s v="Corporate"/>
    <x v="2"/>
    <x v="5"/>
    <s v="Small Box"/>
    <d v="2010-10-25T00:00:00"/>
  </r>
  <r>
    <n v="34402"/>
    <x v="885"/>
    <x v="4"/>
    <s v="High"/>
    <n v="11"/>
    <n v="4.4090909090909092"/>
    <n v="48.5"/>
    <n v="0.5"/>
    <n v="49"/>
    <n v="3.5455000000000001"/>
    <n v="1.7195674999999999"/>
    <s v="Express Air"/>
    <x v="6"/>
    <s v="Corporate"/>
    <x v="2"/>
    <x v="13"/>
    <s v="Small Box"/>
    <d v="2010-05-05T00:00:00"/>
  </r>
  <r>
    <n v="51783"/>
    <x v="111"/>
    <x v="6"/>
    <s v="Medium"/>
    <n v="13"/>
    <n v="49.734615384615381"/>
    <n v="646.54999999999995"/>
    <n v="5.79"/>
    <n v="652.33999999999992"/>
    <n v="3.5455000000000001"/>
    <n v="22.923430250000003"/>
    <s v="Regular Air"/>
    <x v="1"/>
    <s v="Consumer"/>
    <x v="2"/>
    <x v="5"/>
    <s v="Small Box"/>
    <d v="2011-11-13T00:00:00"/>
  </r>
  <r>
    <n v="56710"/>
    <x v="912"/>
    <x v="4"/>
    <s v="Not Specified"/>
    <n v="21"/>
    <n v="35.055714285714281"/>
    <n v="736.17"/>
    <n v="1.99"/>
    <n v="738.16"/>
    <n v="5.3265000000000002"/>
    <n v="39.212095049999995"/>
    <s v="Regular Air"/>
    <x v="1"/>
    <s v="Consumer"/>
    <x v="1"/>
    <x v="4"/>
    <s v="Small Pack"/>
    <d v="2010-05-13T00:00:00"/>
  </r>
  <r>
    <n v="32582"/>
    <x v="598"/>
    <x v="5"/>
    <s v="Not Specified"/>
    <n v="27"/>
    <n v="102.99555555555555"/>
    <n v="2780.88"/>
    <n v="24.49"/>
    <n v="2805.37"/>
    <n v="4.7610000000000001"/>
    <n v="132.39769680000001"/>
    <s v="Express Air"/>
    <x v="0"/>
    <s v="Consumer"/>
    <x v="0"/>
    <x v="0"/>
    <s v="Large Box"/>
    <d v="2009-06-26T00:00:00"/>
  </r>
  <r>
    <n v="41312"/>
    <x v="1128"/>
    <x v="3"/>
    <s v="Not Specified"/>
    <n v="21"/>
    <n v="37.506190476190476"/>
    <n v="787.63"/>
    <n v="1.99"/>
    <n v="789.62"/>
    <n v="5.3265000000000002"/>
    <n v="41.95311195"/>
    <s v="Regular Air"/>
    <x v="1"/>
    <s v="Consumer"/>
    <x v="1"/>
    <x v="4"/>
    <s v="Small Pack"/>
    <d v="2012-02-01T00:00:00"/>
  </r>
  <r>
    <n v="37669"/>
    <x v="1354"/>
    <x v="7"/>
    <s v="Not Specified"/>
    <n v="4"/>
    <n v="17.504999999999999"/>
    <n v="70.02"/>
    <n v="8.7799999999999994"/>
    <n v="78.8"/>
    <n v="3.5455000000000001"/>
    <n v="2.4825591"/>
    <s v="Regular Air"/>
    <x v="1"/>
    <s v="Corporate"/>
    <x v="2"/>
    <x v="10"/>
    <s v="Small Box"/>
    <d v="2010-11-01T00:00:00"/>
  </r>
  <r>
    <n v="2370"/>
    <x v="79"/>
    <x v="3"/>
    <s v="Critical"/>
    <n v="30"/>
    <n v="8.5806666666666676"/>
    <n v="257.42"/>
    <n v="2.87"/>
    <n v="260.29000000000002"/>
    <n v="3.5455000000000001"/>
    <n v="9.1268261000000006"/>
    <s v="Regular Air"/>
    <x v="4"/>
    <s v="Consumer"/>
    <x v="2"/>
    <x v="5"/>
    <s v="Wrap Bag"/>
    <d v="2009-01-18T00:00:00"/>
  </r>
  <r>
    <n v="1154"/>
    <x v="95"/>
    <x v="9"/>
    <s v="Critical"/>
    <n v="23"/>
    <n v="5.0043478260869563"/>
    <n v="115.1"/>
    <n v="0.5"/>
    <n v="115.6"/>
    <n v="3.5455000000000001"/>
    <n v="4.0808704999999996"/>
    <s v="Regular Air"/>
    <x v="4"/>
    <s v="Home Office"/>
    <x v="2"/>
    <x v="13"/>
    <s v="Small Box"/>
    <d v="2012-02-16T00:00:00"/>
  </r>
  <r>
    <n v="43045"/>
    <x v="983"/>
    <x v="5"/>
    <s v="Medium"/>
    <n v="47"/>
    <n v="112.79148936170212"/>
    <n v="5301.2"/>
    <n v="10.119999999999999"/>
    <n v="5311.32"/>
    <n v="4.7610000000000001"/>
    <n v="252.39013200000002"/>
    <s v="Regular Air"/>
    <x v="6"/>
    <s v="Corporate"/>
    <x v="0"/>
    <x v="0"/>
    <s v="Large Box"/>
    <d v="2012-06-16T00:00:00"/>
  </r>
  <r>
    <n v="54819"/>
    <x v="606"/>
    <x v="7"/>
    <s v="Low"/>
    <n v="46"/>
    <n v="58.924032608695654"/>
    <n v="2710.5055000000002"/>
    <n v="8.8000000000000007"/>
    <n v="2719.3055000000004"/>
    <n v="5.3265000000000002"/>
    <n v="144.37507545750003"/>
    <s v="Regular Air"/>
    <x v="8"/>
    <s v="Small Business"/>
    <x v="1"/>
    <x v="1"/>
    <s v="Small Box"/>
    <d v="2009-10-10T00:00:00"/>
  </r>
  <r>
    <n v="23751"/>
    <x v="590"/>
    <x v="0"/>
    <s v="Medium"/>
    <n v="44"/>
    <n v="235.55363636363637"/>
    <n v="10364.36"/>
    <n v="64.66"/>
    <n v="10429.02"/>
    <n v="4.7610000000000001"/>
    <n v="493.44717960000003"/>
    <s v="Delivery Truck"/>
    <x v="3"/>
    <s v="Corporate"/>
    <x v="0"/>
    <x v="15"/>
    <s v="Jumbo Box"/>
    <d v="2009-03-19T00:00:00"/>
  </r>
  <r>
    <n v="36416"/>
    <x v="350"/>
    <x v="6"/>
    <s v="Low"/>
    <n v="44"/>
    <n v="6.2727272727272725"/>
    <n v="276"/>
    <n v="5.82"/>
    <n v="281.82"/>
    <n v="3.5455000000000001"/>
    <n v="9.7855799999999995"/>
    <s v="Regular Air"/>
    <x v="1"/>
    <s v="Corporate"/>
    <x v="2"/>
    <x v="5"/>
    <s v="Small Box"/>
    <d v="2009-12-04T00:00:00"/>
  </r>
  <r>
    <n v="38080"/>
    <x v="1157"/>
    <x v="10"/>
    <s v="Not Specified"/>
    <n v="26"/>
    <n v="4.8080769230769231"/>
    <n v="125.01"/>
    <n v="4.7"/>
    <n v="129.71"/>
    <n v="3.5455000000000001"/>
    <n v="4.4322295499999997"/>
    <s v="Regular Air"/>
    <x v="1"/>
    <s v="Consumer"/>
    <x v="2"/>
    <x v="5"/>
    <s v="Small Box"/>
    <d v="2009-09-15T00:00:00"/>
  </r>
  <r>
    <n v="46691"/>
    <x v="1388"/>
    <x v="5"/>
    <s v="Critical"/>
    <n v="47"/>
    <n v="35.664893617021278"/>
    <n v="1676.25"/>
    <n v="22.6"/>
    <n v="1698.85"/>
    <n v="4.7610000000000001"/>
    <n v="79.806262500000003"/>
    <s v="Regular Air"/>
    <x v="0"/>
    <s v="Small Business"/>
    <x v="0"/>
    <x v="0"/>
    <s v="Large Box"/>
    <d v="2012-06-26T00:00:00"/>
  </r>
  <r>
    <n v="26469"/>
    <x v="155"/>
    <x v="1"/>
    <s v="Medium"/>
    <n v="4"/>
    <n v="1851.6224999999999"/>
    <n v="7406.49"/>
    <n v="19.989999999999998"/>
    <n v="7426.48"/>
    <n v="3.5455000000000001"/>
    <n v="262.59710295000002"/>
    <s v="Regular Air"/>
    <x v="1"/>
    <s v="Home Office"/>
    <x v="2"/>
    <x v="6"/>
    <s v="Small Box"/>
    <d v="2012-08-01T00:00:00"/>
  </r>
  <r>
    <n v="58179"/>
    <x v="640"/>
    <x v="10"/>
    <s v="Medium"/>
    <n v="3"/>
    <n v="13.163333333333334"/>
    <n v="39.49"/>
    <n v="5.72"/>
    <n v="45.21"/>
    <n v="3.5455000000000001"/>
    <n v="1.4001179500000001"/>
    <s v="Regular Air"/>
    <x v="0"/>
    <s v="Small Business"/>
    <x v="2"/>
    <x v="12"/>
    <s v="Small Box"/>
    <d v="2011-09-06T00:00:00"/>
  </r>
  <r>
    <n v="13252"/>
    <x v="19"/>
    <x v="0"/>
    <s v="Not Specified"/>
    <n v="44"/>
    <n v="166.20136363636362"/>
    <n v="7312.86"/>
    <n v="30"/>
    <n v="7342.86"/>
    <n v="4.7610000000000001"/>
    <n v="348.1652646"/>
    <s v="Delivery Truck"/>
    <x v="4"/>
    <s v="Consumer"/>
    <x v="0"/>
    <x v="3"/>
    <s v="Jumbo Drum"/>
    <d v="2009-03-25T00:00:00"/>
  </r>
  <r>
    <n v="28928"/>
    <x v="272"/>
    <x v="11"/>
    <s v="Low"/>
    <n v="46"/>
    <n v="30.377891304347827"/>
    <n v="1397.383"/>
    <n v="5"/>
    <n v="1402.383"/>
    <n v="5.3265000000000002"/>
    <n v="74.431605494999999"/>
    <s v="Regular Air"/>
    <x v="8"/>
    <s v="Corporate"/>
    <x v="1"/>
    <x v="1"/>
    <s v="Wrap Bag"/>
    <d v="2010-05-02T00:00:00"/>
  </r>
  <r>
    <n v="56327"/>
    <x v="358"/>
    <x v="3"/>
    <s v="Medium"/>
    <n v="11"/>
    <n v="196.73363636363638"/>
    <n v="2164.0700000000002"/>
    <n v="55.24"/>
    <n v="2219.31"/>
    <n v="3.5455000000000001"/>
    <n v="76.727101850000011"/>
    <s v="Delivery Truck"/>
    <x v="5"/>
    <s v="Small Business"/>
    <x v="2"/>
    <x v="16"/>
    <s v="Jumbo Drum"/>
    <d v="2010-01-13T00:00:00"/>
  </r>
  <r>
    <n v="45409"/>
    <x v="30"/>
    <x v="11"/>
    <s v="Critical"/>
    <n v="11"/>
    <n v="311.57363636363635"/>
    <n v="3427.31"/>
    <n v="58.95"/>
    <n v="3486.2599999999998"/>
    <n v="4.7610000000000001"/>
    <n v="163.17422909999999"/>
    <s v="Delivery Truck"/>
    <x v="0"/>
    <s v="Corporate"/>
    <x v="0"/>
    <x v="3"/>
    <s v="Jumbo Drum"/>
    <d v="2010-04-15T00:00:00"/>
  </r>
  <r>
    <n v="23524"/>
    <x v="1122"/>
    <x v="11"/>
    <s v="High"/>
    <n v="46"/>
    <n v="53.505000000000003"/>
    <n v="2461.23"/>
    <n v="14.3"/>
    <n v="2475.5300000000002"/>
    <n v="3.5455000000000001"/>
    <n v="87.262909649999997"/>
    <s v="Regular Air"/>
    <x v="1"/>
    <s v="Home Office"/>
    <x v="2"/>
    <x v="5"/>
    <s v="Small Box"/>
    <d v="2009-04-30T00:00:00"/>
  </r>
  <r>
    <n v="31204"/>
    <x v="1069"/>
    <x v="8"/>
    <s v="Low"/>
    <n v="8"/>
    <n v="1.3075000000000001"/>
    <n v="10.46"/>
    <n v="0.7"/>
    <n v="11.16"/>
    <n v="3.5455000000000001"/>
    <n v="0.37085930000000006"/>
    <s v="Regular Air"/>
    <x v="0"/>
    <s v="Small Business"/>
    <x v="2"/>
    <x v="14"/>
    <s v="Wrap Bag"/>
    <d v="2010-08-21T00:00:00"/>
  </r>
  <r>
    <n v="769"/>
    <x v="876"/>
    <x v="5"/>
    <s v="Medium"/>
    <n v="37"/>
    <n v="115.18756756756756"/>
    <n v="4261.9399999999996"/>
    <n v="56.14"/>
    <n v="4318.08"/>
    <n v="5.3265000000000002"/>
    <n v="227.0122341"/>
    <s v="Delivery Truck"/>
    <x v="7"/>
    <s v="Consumer"/>
    <x v="1"/>
    <x v="11"/>
    <s v="Jumbo Drum"/>
    <d v="2010-06-02T00:00:00"/>
  </r>
  <r>
    <n v="42151"/>
    <x v="1335"/>
    <x v="2"/>
    <s v="High"/>
    <n v="35"/>
    <n v="125.96198571428572"/>
    <n v="4408.6695"/>
    <n v="3.9"/>
    <n v="4412.5694999999996"/>
    <n v="5.3265000000000002"/>
    <n v="234.82778091750004"/>
    <s v="Regular Air"/>
    <x v="5"/>
    <s v="Consumer"/>
    <x v="1"/>
    <x v="1"/>
    <s v="Small Box"/>
    <d v="2010-12-18T00:00:00"/>
  </r>
  <r>
    <n v="49088"/>
    <x v="1280"/>
    <x v="10"/>
    <s v="Critical"/>
    <n v="15"/>
    <n v="267.50533333333334"/>
    <n v="4012.58"/>
    <n v="35"/>
    <n v="4047.58"/>
    <n v="3.5455000000000001"/>
    <n v="142.26602389999999"/>
    <s v="Express Air"/>
    <x v="9"/>
    <s v="Consumer"/>
    <x v="2"/>
    <x v="10"/>
    <s v="Large Box"/>
    <d v="2009-09-24T00:00:00"/>
  </r>
  <r>
    <n v="40678"/>
    <x v="446"/>
    <x v="11"/>
    <s v="Low"/>
    <n v="42"/>
    <n v="65.549285714285716"/>
    <n v="2753.07"/>
    <n v="19.989999999999998"/>
    <n v="2773.06"/>
    <n v="3.5455000000000001"/>
    <n v="97.610096850000005"/>
    <s v="Regular Air"/>
    <x v="5"/>
    <s v="Home Office"/>
    <x v="2"/>
    <x v="6"/>
    <s v="Small Box"/>
    <d v="2010-05-05T00:00:00"/>
  </r>
  <r>
    <n v="54501"/>
    <x v="1153"/>
    <x v="6"/>
    <s v="Critical"/>
    <n v="16"/>
    <n v="14.09125"/>
    <n v="225.46"/>
    <n v="7.51"/>
    <n v="232.97"/>
    <n v="5.3265000000000002"/>
    <n v="12.009126900000002"/>
    <s v="Regular Air"/>
    <x v="8"/>
    <s v="Corporate"/>
    <x v="1"/>
    <x v="11"/>
    <s v="Medium Box"/>
    <d v="2012-12-01T00:00:00"/>
  </r>
  <r>
    <n v="26432"/>
    <x v="787"/>
    <x v="2"/>
    <s v="Low"/>
    <n v="37"/>
    <n v="38.402432432432434"/>
    <n v="1420.89"/>
    <n v="4.5"/>
    <n v="1425.39"/>
    <n v="3.5455000000000001"/>
    <n v="50.377654950000007"/>
    <s v="Regular Air"/>
    <x v="4"/>
    <s v="Corporate"/>
    <x v="2"/>
    <x v="16"/>
    <s v="Small Box"/>
    <d v="2010-01-06T00:00:00"/>
  </r>
  <r>
    <n v="36"/>
    <x v="1102"/>
    <x v="6"/>
    <s v="Critical"/>
    <n v="46"/>
    <n v="54.016206521739129"/>
    <n v="2484.7455"/>
    <n v="4.2"/>
    <n v="2488.9454999999998"/>
    <n v="5.3265000000000002"/>
    <n v="132.3499690575"/>
    <s v="Regular Air"/>
    <x v="5"/>
    <s v="Home Office"/>
    <x v="1"/>
    <x v="1"/>
    <s v="Small Box"/>
    <d v="2011-11-02T00:00:00"/>
  </r>
  <r>
    <n v="9632"/>
    <x v="651"/>
    <x v="3"/>
    <s v="Low"/>
    <n v="33"/>
    <n v="110.09181818181818"/>
    <n v="3633.03"/>
    <n v="9.07"/>
    <n v="3642.1000000000004"/>
    <n v="3.5455000000000001"/>
    <n v="128.80907865"/>
    <s v="Regular Air"/>
    <x v="5"/>
    <s v="Home Office"/>
    <x v="2"/>
    <x v="6"/>
    <s v="Small Box"/>
    <d v="2012-01-20T00:00:00"/>
  </r>
  <r>
    <n v="46402"/>
    <x v="298"/>
    <x v="3"/>
    <s v="Medium"/>
    <n v="12"/>
    <n v="101.59554166666668"/>
    <n v="1219.1465000000001"/>
    <n v="2.5"/>
    <n v="1221.6465000000001"/>
    <n v="5.3265000000000002"/>
    <n v="64.937838322499999"/>
    <s v="Express Air"/>
    <x v="1"/>
    <s v="Consumer"/>
    <x v="1"/>
    <x v="1"/>
    <s v="Small Box"/>
    <d v="2011-01-09T00:00:00"/>
  </r>
  <r>
    <n v="28389"/>
    <x v="941"/>
    <x v="6"/>
    <s v="High"/>
    <n v="22"/>
    <n v="30.381363636363634"/>
    <n v="668.39"/>
    <n v="3.92"/>
    <n v="672.31"/>
    <n v="4.7610000000000001"/>
    <n v="31.822047900000001"/>
    <s v="Regular Air"/>
    <x v="0"/>
    <s v="Home Office"/>
    <x v="0"/>
    <x v="0"/>
    <s v="Small Pack"/>
    <d v="2009-11-04T00:00:00"/>
  </r>
  <r>
    <n v="57506"/>
    <x v="1260"/>
    <x v="9"/>
    <s v="Medium"/>
    <n v="48"/>
    <n v="6.9281250000000005"/>
    <n v="332.55"/>
    <n v="5.47"/>
    <n v="338.02000000000004"/>
    <n v="3.5455000000000001"/>
    <n v="11.79056025"/>
    <s v="Regular Air"/>
    <x v="8"/>
    <s v="Corporate"/>
    <x v="2"/>
    <x v="5"/>
    <s v="Small Box"/>
    <d v="2009-02-13T00:00:00"/>
  </r>
  <r>
    <n v="39040"/>
    <x v="386"/>
    <x v="4"/>
    <s v="Critical"/>
    <n v="26"/>
    <n v="46.327288461538458"/>
    <n v="1204.5094999999999"/>
    <n v="5"/>
    <n v="1209.5094999999999"/>
    <n v="5.3265000000000002"/>
    <n v="64.158198517499997"/>
    <s v="Regular Air"/>
    <x v="4"/>
    <s v="Corporate"/>
    <x v="1"/>
    <x v="1"/>
    <s v="Small Pack"/>
    <d v="2009-05-22T00:00:00"/>
  </r>
  <r>
    <n v="19748"/>
    <x v="198"/>
    <x v="8"/>
    <s v="Not Specified"/>
    <n v="6"/>
    <n v="20.775000000000002"/>
    <n v="124.65"/>
    <n v="5.21"/>
    <n v="129.86000000000001"/>
    <n v="3.5455000000000001"/>
    <n v="4.4194657500000005"/>
    <s v="Regular Air"/>
    <x v="6"/>
    <s v="Corporate"/>
    <x v="2"/>
    <x v="5"/>
    <s v="Small Box"/>
    <d v="2010-08-05T00:00:00"/>
  </r>
  <r>
    <n v="39488"/>
    <x v="39"/>
    <x v="5"/>
    <s v="Low"/>
    <n v="18"/>
    <n v="5.1333333333333337"/>
    <n v="92.4"/>
    <n v="2.5"/>
    <n v="94.9"/>
    <n v="3.5455000000000001"/>
    <n v="3.2760420000000003"/>
    <s v="Express Air"/>
    <x v="1"/>
    <s v="Home Office"/>
    <x v="2"/>
    <x v="12"/>
    <s v="Small Box"/>
    <d v="2009-06-26T00:00:00"/>
  </r>
  <r>
    <n v="41634"/>
    <x v="194"/>
    <x v="2"/>
    <s v="Not Specified"/>
    <n v="7"/>
    <n v="8.1928571428571431"/>
    <n v="57.35"/>
    <n v="1.99"/>
    <n v="59.34"/>
    <n v="5.3265000000000002"/>
    <n v="3.0547477500000002"/>
    <s v="Regular Air"/>
    <x v="6"/>
    <s v="Home Office"/>
    <x v="1"/>
    <x v="4"/>
    <s v="Small Pack"/>
    <d v="2012-12-09T00:00:00"/>
  </r>
  <r>
    <n v="21249"/>
    <x v="104"/>
    <x v="10"/>
    <s v="Low"/>
    <n v="7"/>
    <n v="180.0287857142857"/>
    <n v="1260.2014999999999"/>
    <n v="8.99"/>
    <n v="1269.1914999999999"/>
    <n v="5.3265000000000002"/>
    <n v="67.124632897499993"/>
    <s v="Regular Air"/>
    <x v="4"/>
    <s v="Small Business"/>
    <x v="1"/>
    <x v="1"/>
    <s v="Small Box"/>
    <d v="2010-09-21T00:00:00"/>
  </r>
  <r>
    <n v="30913"/>
    <x v="223"/>
    <x v="10"/>
    <s v="Medium"/>
    <n v="36"/>
    <n v="22.097777777777779"/>
    <n v="795.52"/>
    <n v="1.99"/>
    <n v="797.51"/>
    <n v="5.3265000000000002"/>
    <n v="42.373372799999999"/>
    <s v="Regular Air"/>
    <x v="5"/>
    <s v="Corporate"/>
    <x v="1"/>
    <x v="4"/>
    <s v="Small Pack"/>
    <d v="2012-09-24T00:00:00"/>
  </r>
  <r>
    <n v="20737"/>
    <x v="184"/>
    <x v="2"/>
    <s v="Medium"/>
    <n v="10"/>
    <n v="141.09300000000002"/>
    <n v="1410.93"/>
    <n v="36.090000000000003"/>
    <n v="1447.02"/>
    <n v="4.7610000000000001"/>
    <n v="67.174377300000003"/>
    <s v="Delivery Truck"/>
    <x v="4"/>
    <s v="Home Office"/>
    <x v="0"/>
    <x v="15"/>
    <s v="Jumbo Box"/>
    <d v="2011-12-26T00:00:00"/>
  </r>
  <r>
    <n v="59072"/>
    <x v="693"/>
    <x v="4"/>
    <s v="Not Specified"/>
    <n v="12"/>
    <n v="6.5783333333333331"/>
    <n v="78.94"/>
    <n v="7.46"/>
    <n v="86.399999999999991"/>
    <n v="3.5455000000000001"/>
    <n v="2.7988177000000003"/>
    <s v="Express Air"/>
    <x v="3"/>
    <s v="Corporate"/>
    <x v="2"/>
    <x v="6"/>
    <s v="Small Box"/>
    <d v="2009-05-27T00:00:00"/>
  </r>
  <r>
    <n v="36133"/>
    <x v="8"/>
    <x v="8"/>
    <s v="Medium"/>
    <n v="6"/>
    <n v="21.426666666666666"/>
    <n v="128.56"/>
    <n v="8.68"/>
    <n v="137.24"/>
    <n v="3.5455000000000001"/>
    <n v="4.5580948000000001"/>
    <s v="Regular Air"/>
    <x v="1"/>
    <s v="Consumer"/>
    <x v="2"/>
    <x v="5"/>
    <s v="Small Box"/>
    <d v="2011-08-21T00:00:00"/>
  </r>
  <r>
    <n v="31073"/>
    <x v="219"/>
    <x v="1"/>
    <s v="Medium"/>
    <n v="26"/>
    <n v="166.24076923076925"/>
    <n v="4322.26"/>
    <n v="35"/>
    <n v="4357.26"/>
    <n v="3.5455000000000001"/>
    <n v="153.2457283"/>
    <s v="Regular Air"/>
    <x v="1"/>
    <s v="Home Office"/>
    <x v="2"/>
    <x v="10"/>
    <s v="Large Box"/>
    <d v="2010-07-25T00:00:00"/>
  </r>
  <r>
    <n v="32164"/>
    <x v="955"/>
    <x v="9"/>
    <s v="Not Specified"/>
    <n v="12"/>
    <n v="6.4175000000000004"/>
    <n v="77.010000000000005"/>
    <n v="4.96"/>
    <n v="81.97"/>
    <n v="3.5455000000000001"/>
    <n v="2.7303895500000004"/>
    <s v="Regular Air"/>
    <x v="5"/>
    <s v="Small Business"/>
    <x v="2"/>
    <x v="5"/>
    <s v="Small Box"/>
    <d v="2010-02-03T00:00:00"/>
  </r>
  <r>
    <n v="50754"/>
    <x v="1209"/>
    <x v="2"/>
    <s v="Not Specified"/>
    <n v="9"/>
    <n v="7.1145000000000005"/>
    <n v="64.030500000000004"/>
    <n v="5.03"/>
    <n v="69.060500000000005"/>
    <n v="5.3265000000000002"/>
    <n v="3.4105845825000007"/>
    <s v="Regular Air"/>
    <x v="2"/>
    <s v="Consumer"/>
    <x v="1"/>
    <x v="1"/>
    <s v="Medium Box"/>
    <d v="2009-12-10T00:00:00"/>
  </r>
  <r>
    <n v="44134"/>
    <x v="1288"/>
    <x v="7"/>
    <s v="High"/>
    <n v="35"/>
    <n v="17.714857142857142"/>
    <n v="620.02"/>
    <n v="8.99"/>
    <n v="629.01"/>
    <n v="4.7610000000000001"/>
    <n v="29.519152199999997"/>
    <s v="Regular Air"/>
    <x v="4"/>
    <s v="Home Office"/>
    <x v="0"/>
    <x v="0"/>
    <s v="Small Pack"/>
    <d v="2009-11-01T00:00:00"/>
  </r>
  <r>
    <n v="19139"/>
    <x v="1243"/>
    <x v="2"/>
    <s v="Not Specified"/>
    <n v="15"/>
    <n v="6.3226666666666667"/>
    <n v="94.84"/>
    <n v="5.15"/>
    <n v="99.990000000000009"/>
    <n v="3.5455000000000001"/>
    <n v="3.3625522000000001"/>
    <s v="Regular Air"/>
    <x v="4"/>
    <s v="Corporate"/>
    <x v="2"/>
    <x v="5"/>
    <s v="Small Box"/>
    <d v="2010-12-04T00:00:00"/>
  </r>
  <r>
    <n v="13479"/>
    <x v="501"/>
    <x v="2"/>
    <s v="High"/>
    <n v="3"/>
    <n v="97.653333333333322"/>
    <n v="292.95999999999998"/>
    <n v="19.989999999999998"/>
    <n v="312.95"/>
    <n v="5.3265000000000002"/>
    <n v="15.604514400000001"/>
    <s v="Regular Air"/>
    <x v="1"/>
    <s v="Consumer"/>
    <x v="1"/>
    <x v="4"/>
    <s v="Small Box"/>
    <d v="2009-12-06T00:00:00"/>
  </r>
  <r>
    <n v="11782"/>
    <x v="596"/>
    <x v="1"/>
    <s v="Low"/>
    <n v="46"/>
    <n v="5.3741304347826091"/>
    <n v="247.21"/>
    <n v="4.75"/>
    <n v="251.96"/>
    <n v="3.5455000000000001"/>
    <n v="8.764830550000001"/>
    <s v="Regular Air"/>
    <x v="0"/>
    <s v="Corporate"/>
    <x v="2"/>
    <x v="5"/>
    <s v="Small Box"/>
    <d v="2012-08-02T00:00:00"/>
  </r>
  <r>
    <n v="13027"/>
    <x v="1317"/>
    <x v="3"/>
    <s v="Critical"/>
    <n v="42"/>
    <n v="6.9209523809523814"/>
    <n v="290.68"/>
    <n v="6.18"/>
    <n v="296.86"/>
    <n v="3.5455000000000001"/>
    <n v="10.306059400000002"/>
    <s v="Regular Air"/>
    <x v="4"/>
    <s v="Small Business"/>
    <x v="2"/>
    <x v="5"/>
    <s v="Small Box"/>
    <d v="2012-01-17T00:00:00"/>
  </r>
  <r>
    <n v="18790"/>
    <x v="987"/>
    <x v="9"/>
    <s v="High"/>
    <n v="7"/>
    <n v="1893.4185714285716"/>
    <n v="13253.93"/>
    <n v="14.7"/>
    <n v="13268.630000000001"/>
    <n v="5.3265000000000002"/>
    <n v="705.97058145000005"/>
    <s v="Delivery Truck"/>
    <x v="3"/>
    <s v="Consumer"/>
    <x v="1"/>
    <x v="11"/>
    <s v="Jumbo Drum"/>
    <d v="2009-02-13T00:00:00"/>
  </r>
  <r>
    <n v="42850"/>
    <x v="1216"/>
    <x v="5"/>
    <s v="Medium"/>
    <n v="27"/>
    <n v="30.470370370370372"/>
    <n v="822.7"/>
    <n v="5.5"/>
    <n v="828.2"/>
    <n v="5.3265000000000002"/>
    <n v="43.821115500000005"/>
    <s v="Express Air"/>
    <x v="1"/>
    <s v="Home Office"/>
    <x v="1"/>
    <x v="4"/>
    <s v="Small Box"/>
    <d v="2011-06-22T00:00:00"/>
  </r>
  <r>
    <n v="47138"/>
    <x v="746"/>
    <x v="3"/>
    <s v="Low"/>
    <n v="1"/>
    <n v="107.95"/>
    <n v="107.95"/>
    <n v="8.99"/>
    <n v="116.94"/>
    <n v="5.3265000000000002"/>
    <n v="5.7499567499999999"/>
    <s v="Regular Air"/>
    <x v="1"/>
    <s v="Corporate"/>
    <x v="1"/>
    <x v="1"/>
    <s v="Small Box"/>
    <d v="2009-01-16T00:00:00"/>
  </r>
  <r>
    <n v="39173"/>
    <x v="79"/>
    <x v="3"/>
    <s v="Critical"/>
    <n v="36"/>
    <n v="2.1244444444444444"/>
    <n v="76.48"/>
    <n v="0.78"/>
    <n v="77.260000000000005"/>
    <n v="3.5455000000000001"/>
    <n v="2.7115984000000002"/>
    <s v="Regular Air"/>
    <x v="4"/>
    <s v="Small Business"/>
    <x v="2"/>
    <x v="14"/>
    <s v="Wrap Bag"/>
    <d v="2009-01-18T00:00:00"/>
  </r>
  <r>
    <n v="12965"/>
    <x v="582"/>
    <x v="5"/>
    <s v="Medium"/>
    <n v="21"/>
    <n v="4.322857142857143"/>
    <n v="90.78"/>
    <n v="5.41"/>
    <n v="96.19"/>
    <n v="3.5455000000000001"/>
    <n v="3.2186049000000003"/>
    <s v="Regular Air"/>
    <x v="3"/>
    <s v="Corporate"/>
    <x v="2"/>
    <x v="6"/>
    <s v="Small Box"/>
    <d v="2010-06-26T00:00:00"/>
  </r>
  <r>
    <n v="6373"/>
    <x v="360"/>
    <x v="3"/>
    <s v="Not Specified"/>
    <n v="1"/>
    <n v="62.77"/>
    <n v="62.77"/>
    <n v="4.5"/>
    <n v="67.27000000000001"/>
    <n v="3.5455000000000001"/>
    <n v="2.22551035"/>
    <s v="Regular Air"/>
    <x v="9"/>
    <s v="Home Office"/>
    <x v="2"/>
    <x v="16"/>
    <s v="Small Box"/>
    <d v="2012-01-24T00:00:00"/>
  </r>
  <r>
    <n v="48548"/>
    <x v="485"/>
    <x v="0"/>
    <s v="Critical"/>
    <n v="3"/>
    <n v="4.57"/>
    <n v="13.71"/>
    <n v="3.97"/>
    <n v="17.68"/>
    <n v="3.5455000000000001"/>
    <n v="0.48608805000000005"/>
    <s v="Regular Air"/>
    <x v="4"/>
    <s v="Corporate"/>
    <x v="2"/>
    <x v="2"/>
    <s v="Wrap Bag"/>
    <d v="2011-03-27T00:00:00"/>
  </r>
  <r>
    <n v="33699"/>
    <x v="191"/>
    <x v="1"/>
    <s v="Low"/>
    <n v="31"/>
    <n v="6.3487096774193548"/>
    <n v="196.81"/>
    <n v="1.34"/>
    <n v="198.15"/>
    <n v="3.5455000000000001"/>
    <n v="6.9778985499999999"/>
    <s v="Regular Air"/>
    <x v="9"/>
    <s v="Small Business"/>
    <x v="2"/>
    <x v="5"/>
    <s v="Wrap Bag"/>
    <d v="2009-07-31T00:00:00"/>
  </r>
  <r>
    <n v="35361"/>
    <x v="679"/>
    <x v="11"/>
    <s v="Medium"/>
    <n v="37"/>
    <n v="8.4702702702702695"/>
    <n v="313.39999999999998"/>
    <n v="4.82"/>
    <n v="318.21999999999997"/>
    <n v="3.5455000000000001"/>
    <n v="11.111597"/>
    <s v="Regular Air"/>
    <x v="0"/>
    <s v="Home Office"/>
    <x v="2"/>
    <x v="5"/>
    <s v="Small Box"/>
    <d v="2009-04-07T00:00:00"/>
  </r>
  <r>
    <n v="49312"/>
    <x v="1208"/>
    <x v="9"/>
    <s v="Critical"/>
    <n v="30"/>
    <n v="5.4803333333333333"/>
    <n v="164.41"/>
    <n v="7.54"/>
    <n v="171.95"/>
    <n v="3.5455000000000001"/>
    <n v="5.8291565500000004"/>
    <s v="Regular Air"/>
    <x v="9"/>
    <s v="Corporate"/>
    <x v="2"/>
    <x v="5"/>
    <s v="Small Box"/>
    <d v="2011-02-22T00:00:00"/>
  </r>
  <r>
    <n v="44386"/>
    <x v="559"/>
    <x v="11"/>
    <s v="Medium"/>
    <n v="43"/>
    <n v="28.759069767441861"/>
    <n v="1236.6400000000001"/>
    <n v="1.99"/>
    <n v="1238.6300000000001"/>
    <n v="5.3265000000000002"/>
    <n v="65.86962960000001"/>
    <s v="Regular Air"/>
    <x v="1"/>
    <s v="Home Office"/>
    <x v="1"/>
    <x v="4"/>
    <s v="Small Pack"/>
    <d v="2012-04-11T00:00:00"/>
  </r>
  <r>
    <n v="51300"/>
    <x v="540"/>
    <x v="7"/>
    <s v="Medium"/>
    <n v="43"/>
    <n v="8.0055813953488375"/>
    <n v="344.24"/>
    <n v="1.99"/>
    <n v="346.23"/>
    <n v="5.3265000000000002"/>
    <n v="18.3359436"/>
    <s v="Regular Air"/>
    <x v="6"/>
    <s v="Home Office"/>
    <x v="1"/>
    <x v="4"/>
    <s v="Small Pack"/>
    <d v="2011-10-17T00:00:00"/>
  </r>
  <r>
    <n v="3522"/>
    <x v="29"/>
    <x v="10"/>
    <s v="Low"/>
    <n v="27"/>
    <n v="30.099259259259256"/>
    <n v="812.68"/>
    <n v="1.99"/>
    <n v="814.67"/>
    <n v="5.3265000000000002"/>
    <n v="43.2874002"/>
    <s v="Regular Air"/>
    <x v="10"/>
    <s v="Consumer"/>
    <x v="1"/>
    <x v="4"/>
    <s v="Small Pack"/>
    <d v="2009-09-27T00:00:00"/>
  </r>
  <r>
    <n v="964"/>
    <x v="192"/>
    <x v="4"/>
    <s v="Medium"/>
    <n v="50"/>
    <n v="6.3003999999999998"/>
    <n v="315.02"/>
    <n v="1.49"/>
    <n v="316.51"/>
    <n v="3.5455000000000001"/>
    <n v="11.169034099999999"/>
    <s v="Regular Air"/>
    <x v="4"/>
    <s v="Corporate"/>
    <x v="2"/>
    <x v="6"/>
    <s v="Small Box"/>
    <d v="2011-05-21T00:00:00"/>
  </r>
  <r>
    <n v="38659"/>
    <x v="313"/>
    <x v="0"/>
    <s v="Low"/>
    <n v="32"/>
    <n v="125.801875"/>
    <n v="4025.66"/>
    <n v="51.94"/>
    <n v="4077.6"/>
    <n v="4.7610000000000001"/>
    <n v="191.66167259999997"/>
    <s v="Delivery Truck"/>
    <x v="6"/>
    <s v="Corporate"/>
    <x v="0"/>
    <x v="9"/>
    <s v="Jumbo Box"/>
    <d v="2010-04-06T00:00:00"/>
  </r>
  <r>
    <n v="13089"/>
    <x v="1063"/>
    <x v="2"/>
    <s v="Not Specified"/>
    <n v="34"/>
    <n v="105.20911764705883"/>
    <n v="3577.11"/>
    <n v="58.72"/>
    <n v="3635.83"/>
    <n v="4.7610000000000001"/>
    <n v="170.30620709999999"/>
    <s v="Delivery Truck"/>
    <x v="4"/>
    <s v="Corporate"/>
    <x v="0"/>
    <x v="15"/>
    <s v="Jumbo Box"/>
    <d v="2011-12-17T00:00:00"/>
  </r>
  <r>
    <n v="15815"/>
    <x v="696"/>
    <x v="4"/>
    <s v="Critical"/>
    <n v="43"/>
    <n v="12.293023255813955"/>
    <n v="528.6"/>
    <n v="5.63"/>
    <n v="534.23"/>
    <n v="3.5455000000000001"/>
    <n v="18.741513000000001"/>
    <s v="Regular Air"/>
    <x v="6"/>
    <s v="Corporate"/>
    <x v="2"/>
    <x v="6"/>
    <s v="Small Box"/>
    <d v="2009-05-03T00:00:00"/>
  </r>
  <r>
    <n v="46499"/>
    <x v="285"/>
    <x v="5"/>
    <s v="Critical"/>
    <n v="1"/>
    <n v="46.94"/>
    <n v="46.94"/>
    <n v="3.5"/>
    <n v="50.44"/>
    <n v="3.5455000000000001"/>
    <n v="1.6642577000000001"/>
    <s v="Regular Air"/>
    <x v="0"/>
    <s v="Home Office"/>
    <x v="2"/>
    <x v="16"/>
    <s v="Small Box"/>
    <d v="2009-06-08T00:00:00"/>
  </r>
  <r>
    <n v="9765"/>
    <x v="1370"/>
    <x v="7"/>
    <s v="Low"/>
    <n v="26"/>
    <n v="134.83076923076922"/>
    <n v="3505.6"/>
    <n v="12.65"/>
    <n v="3518.25"/>
    <n v="4.7610000000000001"/>
    <n v="166.90161599999999"/>
    <s v="Regular Air"/>
    <x v="1"/>
    <s v="Home Office"/>
    <x v="0"/>
    <x v="3"/>
    <s v="Medium Box"/>
    <d v="2012-10-19T00:00:00"/>
  </r>
  <r>
    <n v="28545"/>
    <x v="1088"/>
    <x v="8"/>
    <s v="High"/>
    <n v="15"/>
    <n v="353.0793333333333"/>
    <n v="5296.19"/>
    <n v="19.989999999999998"/>
    <n v="5316.1799999999994"/>
    <n v="3.5455000000000001"/>
    <n v="187.77641645"/>
    <s v="Regular Air"/>
    <x v="6"/>
    <s v="Home Office"/>
    <x v="2"/>
    <x v="16"/>
    <s v="Small Box"/>
    <d v="2011-08-24T00:00:00"/>
  </r>
  <r>
    <n v="10688"/>
    <x v="21"/>
    <x v="4"/>
    <s v="Medium"/>
    <n v="14"/>
    <n v="44.202857142857148"/>
    <n v="618.84"/>
    <n v="34.200000000000003"/>
    <n v="653.04000000000008"/>
    <n v="4.7610000000000001"/>
    <n v="29.462972400000002"/>
    <s v="Regular Air"/>
    <x v="12"/>
    <s v="Corporate"/>
    <x v="0"/>
    <x v="0"/>
    <s v="Wrap Bag"/>
    <d v="2012-05-13T00:00:00"/>
  </r>
  <r>
    <n v="32804"/>
    <x v="1074"/>
    <x v="10"/>
    <s v="Medium"/>
    <n v="49"/>
    <n v="3.5675510204081635"/>
    <n v="174.81"/>
    <n v="0.5"/>
    <n v="175.31"/>
    <n v="3.5455000000000001"/>
    <n v="6.1978885500000001"/>
    <s v="Regular Air"/>
    <x v="6"/>
    <s v="Corporate"/>
    <x v="2"/>
    <x v="13"/>
    <s v="Small Box"/>
    <d v="2012-09-10T00:00:00"/>
  </r>
  <r>
    <n v="19718"/>
    <x v="1388"/>
    <x v="5"/>
    <s v="Low"/>
    <n v="6"/>
    <n v="14.958333333333334"/>
    <n v="89.75"/>
    <n v="7.51"/>
    <n v="97.26"/>
    <n v="5.3265000000000002"/>
    <n v="4.78053375"/>
    <s v="Regular Air"/>
    <x v="8"/>
    <s v="Consumer"/>
    <x v="1"/>
    <x v="11"/>
    <s v="Medium Box"/>
    <d v="2012-06-29T00:00:00"/>
  </r>
  <r>
    <n v="52711"/>
    <x v="1003"/>
    <x v="10"/>
    <s v="Not Specified"/>
    <n v="7"/>
    <n v="31.541428571428572"/>
    <n v="220.79"/>
    <n v="4"/>
    <n v="224.79"/>
    <n v="5.3265000000000002"/>
    <n v="11.760379350000001"/>
    <s v="Regular Air"/>
    <x v="10"/>
    <s v="Home Office"/>
    <x v="1"/>
    <x v="4"/>
    <s v="Small Box"/>
    <d v="2011-09-25T00:00:00"/>
  </r>
  <r>
    <n v="23808"/>
    <x v="1303"/>
    <x v="9"/>
    <s v="Low"/>
    <n v="30"/>
    <n v="21.004666666666665"/>
    <n v="630.14"/>
    <n v="8.68"/>
    <n v="638.81999999999994"/>
    <n v="3.5455000000000001"/>
    <n v="22.341613699999996"/>
    <s v="Regular Air"/>
    <x v="3"/>
    <s v="Consumer"/>
    <x v="2"/>
    <x v="5"/>
    <s v="Small Box"/>
    <d v="2009-02-14T00:00:00"/>
  </r>
  <r>
    <n v="39872"/>
    <x v="205"/>
    <x v="9"/>
    <s v="Critical"/>
    <n v="5"/>
    <n v="3.2479999999999998"/>
    <n v="16.239999999999998"/>
    <n v="0.99"/>
    <n v="17.229999999999997"/>
    <n v="3.5455000000000001"/>
    <n v="0.5757892"/>
    <s v="Regular Air"/>
    <x v="1"/>
    <s v="Home Office"/>
    <x v="2"/>
    <x v="13"/>
    <s v="Small Box"/>
    <d v="2010-02-23T00:00:00"/>
  </r>
  <r>
    <n v="7489"/>
    <x v="853"/>
    <x v="10"/>
    <s v="Critical"/>
    <n v="38"/>
    <n v="181.58236842105262"/>
    <n v="6900.13"/>
    <n v="23.58"/>
    <n v="6923.71"/>
    <n v="4.7610000000000001"/>
    <n v="328.51518929999997"/>
    <s v="Delivery Truck"/>
    <x v="0"/>
    <s v="Home Office"/>
    <x v="0"/>
    <x v="15"/>
    <s v="Jumbo Box"/>
    <d v="2010-10-03T00:00:00"/>
  </r>
  <r>
    <n v="32901"/>
    <x v="257"/>
    <x v="3"/>
    <s v="Critical"/>
    <n v="13"/>
    <n v="3.8261538461538462"/>
    <n v="49.74"/>
    <n v="0.5"/>
    <n v="50.24"/>
    <n v="3.5455000000000001"/>
    <n v="1.7635317000000001"/>
    <s v="Regular Air"/>
    <x v="0"/>
    <s v="Corporate"/>
    <x v="2"/>
    <x v="13"/>
    <s v="Small Box"/>
    <d v="2011-01-11T00:00:00"/>
  </r>
  <r>
    <n v="21636"/>
    <x v="1140"/>
    <x v="8"/>
    <s v="Low"/>
    <n v="6"/>
    <n v="6.6766666666666667"/>
    <n v="40.06"/>
    <n v="4.6900000000000004"/>
    <n v="44.75"/>
    <n v="3.5455000000000001"/>
    <n v="1.4203273000000001"/>
    <s v="Regular Air"/>
    <x v="1"/>
    <s v="Home Office"/>
    <x v="2"/>
    <x v="10"/>
    <s v="Small Box"/>
    <d v="2009-08-15T00:00:00"/>
  </r>
  <r>
    <n v="12067"/>
    <x v="23"/>
    <x v="9"/>
    <s v="Critical"/>
    <n v="45"/>
    <n v="6.0235555555555553"/>
    <n v="271.06"/>
    <n v="5.01"/>
    <n v="276.07"/>
    <n v="3.5455000000000001"/>
    <n v="9.6104322999999994"/>
    <s v="Regular Air"/>
    <x v="6"/>
    <s v="Small Business"/>
    <x v="2"/>
    <x v="6"/>
    <s v="Small Box"/>
    <d v="2010-02-04T00:00:00"/>
  </r>
  <r>
    <n v="8103"/>
    <x v="618"/>
    <x v="6"/>
    <s v="Low"/>
    <n v="16"/>
    <n v="28.605"/>
    <n v="457.68"/>
    <n v="6.27"/>
    <n v="463.95"/>
    <n v="3.5455000000000001"/>
    <n v="16.2270444"/>
    <s v="Regular Air"/>
    <x v="1"/>
    <s v="Corporate"/>
    <x v="2"/>
    <x v="6"/>
    <s v="Small Box"/>
    <d v="2009-11-06T00:00:00"/>
  </r>
  <r>
    <n v="48609"/>
    <x v="703"/>
    <x v="9"/>
    <s v="High"/>
    <n v="26"/>
    <n v="6.7823076923076924"/>
    <n v="176.34"/>
    <n v="7.86"/>
    <n v="184.20000000000002"/>
    <n v="3.5455000000000001"/>
    <n v="6.2521347"/>
    <s v="Regular Air"/>
    <x v="10"/>
    <s v="Corporate"/>
    <x v="2"/>
    <x v="5"/>
    <s v="Small Box"/>
    <d v="2010-02-25T00:00:00"/>
  </r>
  <r>
    <n v="58978"/>
    <x v="1092"/>
    <x v="9"/>
    <s v="Low"/>
    <n v="13"/>
    <n v="5.8376923076923077"/>
    <n v="75.89"/>
    <n v="5.15"/>
    <n v="81.040000000000006"/>
    <n v="3.5455000000000001"/>
    <n v="2.6906799499999998"/>
    <s v="Regular Air"/>
    <x v="9"/>
    <s v="Consumer"/>
    <x v="2"/>
    <x v="5"/>
    <s v="Small Box"/>
    <d v="2012-02-13T00:00:00"/>
  </r>
  <r>
    <n v="47270"/>
    <x v="1166"/>
    <x v="8"/>
    <s v="Critical"/>
    <n v="40"/>
    <n v="9.5662500000000001"/>
    <n v="382.65"/>
    <n v="4.3899999999999997"/>
    <n v="387.03999999999996"/>
    <n v="3.5455000000000001"/>
    <n v="13.56685575"/>
    <s v="Express Air"/>
    <x v="6"/>
    <s v="Home Office"/>
    <x v="2"/>
    <x v="5"/>
    <s v="Wrap Bag"/>
    <d v="2010-08-05T00:00:00"/>
  </r>
  <r>
    <n v="27938"/>
    <x v="848"/>
    <x v="4"/>
    <s v="Medium"/>
    <n v="40"/>
    <n v="30.83775"/>
    <n v="1233.51"/>
    <n v="9.18"/>
    <n v="1242.69"/>
    <n v="3.5455000000000001"/>
    <n v="43.734097050000003"/>
    <s v="Regular Air"/>
    <x v="9"/>
    <s v="Home Office"/>
    <x v="2"/>
    <x v="5"/>
    <s v="Small Box"/>
    <d v="2009-05-05T00:00:00"/>
  </r>
  <r>
    <n v="19075"/>
    <x v="238"/>
    <x v="10"/>
    <s v="Critical"/>
    <n v="36"/>
    <n v="51.155555555555551"/>
    <n v="1841.6"/>
    <n v="6.5"/>
    <n v="1848.1"/>
    <n v="5.3265000000000002"/>
    <n v="98.092824000000007"/>
    <s v="Regular Air"/>
    <x v="6"/>
    <s v="Home Office"/>
    <x v="1"/>
    <x v="4"/>
    <s v="Small Box"/>
    <d v="2009-09-27T00:00:00"/>
  </r>
  <r>
    <n v="19911"/>
    <x v="729"/>
    <x v="7"/>
    <s v="High"/>
    <n v="39"/>
    <n v="124.59923076923077"/>
    <n v="4859.37"/>
    <n v="13.99"/>
    <n v="4873.3599999999997"/>
    <n v="5.3265000000000002"/>
    <n v="258.83434304999997"/>
    <s v="Regular Air"/>
    <x v="6"/>
    <s v="Consumer"/>
    <x v="1"/>
    <x v="11"/>
    <s v="Medium Box"/>
    <d v="2011-10-06T00:00:00"/>
  </r>
  <r>
    <n v="28357"/>
    <x v="429"/>
    <x v="4"/>
    <s v="Not Specified"/>
    <n v="50"/>
    <n v="7.8091999999999997"/>
    <n v="390.46"/>
    <n v="7.72"/>
    <n v="398.18"/>
    <n v="3.5455000000000001"/>
    <n v="13.843759299999999"/>
    <s v="Regular Air"/>
    <x v="5"/>
    <s v="Home Office"/>
    <x v="2"/>
    <x v="6"/>
    <s v="Small Box"/>
    <d v="2010-05-22T00:00:00"/>
  </r>
  <r>
    <n v="294"/>
    <x v="886"/>
    <x v="1"/>
    <s v="Medium"/>
    <n v="35"/>
    <n v="182.15085714285715"/>
    <n v="6375.28"/>
    <n v="19.989999999999998"/>
    <n v="6395.2699999999995"/>
    <n v="3.5455000000000001"/>
    <n v="226.03555240000003"/>
    <s v="Regular Air"/>
    <x v="0"/>
    <s v="Home Office"/>
    <x v="2"/>
    <x v="10"/>
    <s v="Small Box"/>
    <d v="2010-07-16T00:00:00"/>
  </r>
  <r>
    <n v="32608"/>
    <x v="830"/>
    <x v="4"/>
    <s v="High"/>
    <n v="20"/>
    <n v="68.095500000000001"/>
    <n v="1361.91"/>
    <n v="3.5"/>
    <n v="1365.41"/>
    <n v="3.5455000000000001"/>
    <n v="48.28651905000001"/>
    <s v="Regular Air"/>
    <x v="1"/>
    <s v="Corporate"/>
    <x v="2"/>
    <x v="16"/>
    <s v="Small Box"/>
    <d v="2012-05-24T00:00:00"/>
  </r>
  <r>
    <n v="55553"/>
    <x v="490"/>
    <x v="1"/>
    <s v="Medium"/>
    <n v="32"/>
    <n v="5.5475000000000003"/>
    <n v="177.52"/>
    <n v="1.39"/>
    <n v="178.91"/>
    <n v="3.5455000000000001"/>
    <n v="6.2939716000000008"/>
    <s v="Regular Air"/>
    <x v="1"/>
    <s v="Small Business"/>
    <x v="2"/>
    <x v="12"/>
    <s v="Small Box"/>
    <d v="2009-07-18T00:00:00"/>
  </r>
  <r>
    <n v="3970"/>
    <x v="1123"/>
    <x v="0"/>
    <s v="Medium"/>
    <n v="39"/>
    <n v="26.486410256410256"/>
    <n v="1032.97"/>
    <n v="1.99"/>
    <n v="1034.96"/>
    <n v="5.3265000000000002"/>
    <n v="55.021147049999996"/>
    <s v="Regular Air"/>
    <x v="10"/>
    <s v="Home Office"/>
    <x v="1"/>
    <x v="4"/>
    <s v="Small Pack"/>
    <d v="2012-03-28T00:00:00"/>
  </r>
  <r>
    <n v="30884"/>
    <x v="477"/>
    <x v="10"/>
    <s v="Low"/>
    <n v="6"/>
    <n v="127.24133333333333"/>
    <n v="763.44799999999998"/>
    <n v="80.2"/>
    <n v="843.64800000000002"/>
    <n v="4.7610000000000001"/>
    <n v="36.347759279999998"/>
    <s v="Delivery Truck"/>
    <x v="9"/>
    <s v="Corporate"/>
    <x v="0"/>
    <x v="9"/>
    <s v="Jumbo Box"/>
    <d v="2010-10-01T00:00:00"/>
  </r>
  <r>
    <n v="37957"/>
    <x v="993"/>
    <x v="6"/>
    <s v="Not Specified"/>
    <n v="31"/>
    <n v="7.395483870967742"/>
    <n v="229.26"/>
    <n v="5.48"/>
    <n v="234.73999999999998"/>
    <n v="3.5455000000000001"/>
    <n v="8.1284133000000001"/>
    <s v="Regular Air"/>
    <x v="0"/>
    <s v="Small Business"/>
    <x v="2"/>
    <x v="6"/>
    <s v="Small Box"/>
    <d v="2010-11-06T00:00:00"/>
  </r>
  <r>
    <n v="57476"/>
    <x v="862"/>
    <x v="0"/>
    <s v="High"/>
    <n v="20"/>
    <n v="67.5715"/>
    <n v="1351.43"/>
    <n v="60"/>
    <n v="1411.43"/>
    <n v="3.5455000000000001"/>
    <n v="47.914950650000002"/>
    <s v="Delivery Truck"/>
    <x v="0"/>
    <s v="Small Business"/>
    <x v="2"/>
    <x v="16"/>
    <s v="Jumbo Drum"/>
    <d v="2009-03-17T00:00:00"/>
  </r>
  <r>
    <n v="1921"/>
    <x v="730"/>
    <x v="3"/>
    <s v="Medium"/>
    <n v="24"/>
    <n v="327.99624999999997"/>
    <n v="7871.91"/>
    <n v="91.05"/>
    <n v="7962.96"/>
    <n v="3.5455000000000001"/>
    <n v="279.09856904999998"/>
    <s v="Delivery Truck"/>
    <x v="1"/>
    <s v="Small Business"/>
    <x v="2"/>
    <x v="16"/>
    <s v="Jumbo Drum"/>
    <d v="2009-01-19T00:00:00"/>
  </r>
  <r>
    <n v="39619"/>
    <x v="1050"/>
    <x v="3"/>
    <s v="Low"/>
    <n v="15"/>
    <n v="49.519999999999996"/>
    <n v="742.8"/>
    <n v="10.25"/>
    <n v="753.05"/>
    <n v="4.7610000000000001"/>
    <n v="35.364708"/>
    <s v="Regular Air"/>
    <x v="8"/>
    <s v="Consumer"/>
    <x v="0"/>
    <x v="0"/>
    <s v="Large Box"/>
    <d v="2012-01-08T00:00:00"/>
  </r>
  <r>
    <n v="194"/>
    <x v="909"/>
    <x v="11"/>
    <s v="Medium"/>
    <n v="6"/>
    <n v="3.3650000000000002"/>
    <n v="20.190000000000001"/>
    <n v="1.92"/>
    <n v="22.11"/>
    <n v="3.5455000000000001"/>
    <n v="0.71583645000000007"/>
    <s v="Regular Air"/>
    <x v="5"/>
    <s v="Corporate"/>
    <x v="2"/>
    <x v="7"/>
    <s v="Wrap Bag"/>
    <d v="2012-04-06T00:00:00"/>
  </r>
  <r>
    <n v="34337"/>
    <x v="435"/>
    <x v="4"/>
    <s v="Medium"/>
    <n v="36"/>
    <n v="100.30138888888888"/>
    <n v="3610.85"/>
    <n v="8.99"/>
    <n v="3619.8399999999997"/>
    <n v="4.7610000000000001"/>
    <n v="171.91256850000002"/>
    <s v="Express Air"/>
    <x v="4"/>
    <s v="Corporate"/>
    <x v="0"/>
    <x v="0"/>
    <s v="Small Pack"/>
    <d v="2010-05-15T00:00:00"/>
  </r>
  <r>
    <n v="27681"/>
    <x v="34"/>
    <x v="6"/>
    <s v="Medium"/>
    <n v="30"/>
    <n v="6.1093333333333337"/>
    <n v="183.28"/>
    <n v="1.17"/>
    <n v="184.45"/>
    <n v="3.5455000000000001"/>
    <n v="6.4981924000000006"/>
    <s v="Regular Air"/>
    <x v="1"/>
    <s v="Home Office"/>
    <x v="2"/>
    <x v="2"/>
    <s v="Wrap Bag"/>
    <d v="2010-11-26T00:00:00"/>
  </r>
  <r>
    <n v="7106"/>
    <x v="4"/>
    <x v="4"/>
    <s v="Low"/>
    <n v="36"/>
    <n v="29.401388888888889"/>
    <n v="1058.45"/>
    <n v="19.989999999999998"/>
    <n v="1078.44"/>
    <n v="3.5455000000000001"/>
    <n v="37.527344750000005"/>
    <s v="Regular Air"/>
    <x v="9"/>
    <s v="Home Office"/>
    <x v="2"/>
    <x v="10"/>
    <s v="Small Box"/>
    <d v="2012-05-12T00:00:00"/>
  </r>
  <r>
    <n v="6246"/>
    <x v="1053"/>
    <x v="7"/>
    <s v="Not Specified"/>
    <n v="13"/>
    <n v="4.0292307692307698"/>
    <n v="52.38"/>
    <n v="0.99"/>
    <n v="53.370000000000005"/>
    <n v="3.5455000000000001"/>
    <n v="1.8571329000000001"/>
    <s v="Regular Air"/>
    <x v="1"/>
    <s v="Home Office"/>
    <x v="2"/>
    <x v="14"/>
    <s v="Wrap Bag"/>
    <d v="2009-10-23T00:00:00"/>
  </r>
  <r>
    <n v="37473"/>
    <x v="1093"/>
    <x v="7"/>
    <s v="Low"/>
    <n v="42"/>
    <n v="2.100714285714286"/>
    <n v="88.23"/>
    <n v="5"/>
    <n v="93.23"/>
    <n v="3.5455000000000001"/>
    <n v="3.1281946500000002"/>
    <s v="Regular Air"/>
    <x v="0"/>
    <s v="Small Business"/>
    <x v="2"/>
    <x v="7"/>
    <s v="Wrap Bag"/>
    <d v="2009-10-05T00:00:00"/>
  </r>
  <r>
    <n v="56516"/>
    <x v="794"/>
    <x v="8"/>
    <s v="Medium"/>
    <n v="24"/>
    <n v="106.70581249999999"/>
    <n v="2560.9395"/>
    <n v="2.5"/>
    <n v="2563.4395"/>
    <n v="5.3265000000000002"/>
    <n v="136.40844246750001"/>
    <s v="Regular Air"/>
    <x v="6"/>
    <s v="Corporate"/>
    <x v="1"/>
    <x v="1"/>
    <s v="Small Box"/>
    <d v="2009-08-05T00:00:00"/>
  </r>
  <r>
    <n v="38311"/>
    <x v="1372"/>
    <x v="11"/>
    <s v="Medium"/>
    <n v="9"/>
    <n v="133.5011111111111"/>
    <n v="1201.51"/>
    <n v="19.989999999999998"/>
    <n v="1221.5"/>
    <n v="3.5455000000000001"/>
    <n v="42.599537050000002"/>
    <s v="Express Air"/>
    <x v="5"/>
    <s v="Consumer"/>
    <x v="2"/>
    <x v="10"/>
    <s v="Small Box"/>
    <d v="2011-04-25T00:00:00"/>
  </r>
  <r>
    <n v="9187"/>
    <x v="757"/>
    <x v="8"/>
    <s v="High"/>
    <n v="8"/>
    <n v="124.27849999999999"/>
    <n v="994.22799999999995"/>
    <n v="8.99"/>
    <n v="1003.218"/>
    <n v="5.3265000000000002"/>
    <n v="52.957554419999994"/>
    <s v="Regular Air"/>
    <x v="5"/>
    <s v="Small Business"/>
    <x v="1"/>
    <x v="1"/>
    <s v="Small Box"/>
    <d v="2009-08-23T00:00:00"/>
  </r>
  <r>
    <n v="36647"/>
    <x v="750"/>
    <x v="5"/>
    <s v="High"/>
    <n v="21"/>
    <n v="8.5704761904761906"/>
    <n v="179.98"/>
    <n v="2.82"/>
    <n v="182.79999999999998"/>
    <n v="3.5455000000000001"/>
    <n v="6.3811909"/>
    <s v="Regular Air"/>
    <x v="0"/>
    <s v="Consumer"/>
    <x v="2"/>
    <x v="14"/>
    <s v="Wrap Bag"/>
    <d v="2009-07-01T00:00:00"/>
  </r>
  <r>
    <n v="9602"/>
    <x v="36"/>
    <x v="6"/>
    <s v="Critical"/>
    <n v="27"/>
    <n v="98.302222222222213"/>
    <n v="2654.16"/>
    <n v="28"/>
    <n v="2682.16"/>
    <n v="5.3265000000000002"/>
    <n v="141.3738324"/>
    <s v="Delivery Truck"/>
    <x v="12"/>
    <s v="Consumer"/>
    <x v="1"/>
    <x v="11"/>
    <s v="Jumbo Drum"/>
    <d v="2012-11-12T00:00:00"/>
  </r>
  <r>
    <n v="24965"/>
    <x v="833"/>
    <x v="0"/>
    <s v="Low"/>
    <n v="42"/>
    <n v="27.28833333333333"/>
    <n v="1146.1099999999999"/>
    <n v="8.5500000000000007"/>
    <n v="1154.6599999999999"/>
    <n v="4.7610000000000001"/>
    <n v="54.566297099999993"/>
    <s v="Regular Air"/>
    <x v="7"/>
    <s v="Corporate"/>
    <x v="0"/>
    <x v="0"/>
    <s v="Small Box"/>
    <d v="2011-03-29T00:00:00"/>
  </r>
  <r>
    <n v="16193"/>
    <x v="559"/>
    <x v="11"/>
    <s v="Not Specified"/>
    <n v="29"/>
    <n v="47.062155172413796"/>
    <n v="1364.8025"/>
    <n v="5"/>
    <n v="1369.8025"/>
    <n v="5.3265000000000002"/>
    <n v="72.696205162500007"/>
    <s v="Regular Air"/>
    <x v="2"/>
    <s v="Corporate"/>
    <x v="1"/>
    <x v="1"/>
    <s v="Small Pack"/>
    <d v="2012-04-11T00:00:00"/>
  </r>
  <r>
    <n v="26503"/>
    <x v="807"/>
    <x v="11"/>
    <s v="Medium"/>
    <n v="47"/>
    <n v="14.293191489361702"/>
    <n v="671.78"/>
    <n v="1.39"/>
    <n v="673.17"/>
    <n v="3.5455000000000001"/>
    <n v="23.817959900000002"/>
    <s v="Regular Air"/>
    <x v="8"/>
    <s v="Small Business"/>
    <x v="2"/>
    <x v="12"/>
    <s v="Small Box"/>
    <d v="2011-04-23T00:00:00"/>
  </r>
  <r>
    <n v="52711"/>
    <x v="1003"/>
    <x v="10"/>
    <s v="Not Specified"/>
    <n v="37"/>
    <n v="5.4362162162162155"/>
    <n v="201.14"/>
    <n v="3.37"/>
    <n v="204.51"/>
    <n v="3.5455000000000001"/>
    <n v="7.1314186999999993"/>
    <s v="Regular Air"/>
    <x v="1"/>
    <s v="Home Office"/>
    <x v="2"/>
    <x v="14"/>
    <s v="Wrap Bag"/>
    <d v="2011-09-23T00:00:00"/>
  </r>
  <r>
    <n v="35364"/>
    <x v="146"/>
    <x v="2"/>
    <s v="Critical"/>
    <n v="8"/>
    <n v="158.16162499999999"/>
    <n v="1265.2929999999999"/>
    <n v="8.99"/>
    <n v="1274.2829999999999"/>
    <n v="5.3265000000000002"/>
    <n v="67.395831645000001"/>
    <s v="Regular Air"/>
    <x v="0"/>
    <s v="Corporate"/>
    <x v="1"/>
    <x v="1"/>
    <s v="Small Box"/>
    <d v="2009-12-14T00:00:00"/>
  </r>
  <r>
    <n v="50656"/>
    <x v="611"/>
    <x v="7"/>
    <s v="Critical"/>
    <n v="15"/>
    <n v="7.3139999999999992"/>
    <n v="109.71"/>
    <n v="3.68"/>
    <n v="113.39"/>
    <n v="4.7610000000000001"/>
    <n v="5.2232930999999994"/>
    <s v="Regular Air"/>
    <x v="0"/>
    <s v="Consumer"/>
    <x v="0"/>
    <x v="0"/>
    <s v="Wrap Bag"/>
    <d v="2009-10-26T00:00:00"/>
  </r>
  <r>
    <n v="29187"/>
    <x v="130"/>
    <x v="1"/>
    <s v="Low"/>
    <n v="42"/>
    <n v="11.369761904761905"/>
    <n v="477.53"/>
    <n v="3.37"/>
    <n v="480.9"/>
    <n v="3.5455000000000001"/>
    <n v="16.930826150000001"/>
    <s v="Regular Air"/>
    <x v="5"/>
    <s v="Consumer"/>
    <x v="2"/>
    <x v="7"/>
    <s v="Small Pack"/>
    <d v="2009-08-04T00:00:00"/>
  </r>
  <r>
    <n v="48034"/>
    <x v="279"/>
    <x v="1"/>
    <s v="Not Specified"/>
    <n v="47"/>
    <n v="20.124680851063829"/>
    <n v="945.86"/>
    <n v="5.53"/>
    <n v="951.39"/>
    <n v="3.5455000000000001"/>
    <n v="33.535466300000003"/>
    <s v="Regular Air"/>
    <x v="1"/>
    <s v="Home Office"/>
    <x v="2"/>
    <x v="2"/>
    <s v="Small Pack"/>
    <d v="2009-07-15T00:00:00"/>
  </r>
  <r>
    <n v="49730"/>
    <x v="1270"/>
    <x v="3"/>
    <s v="High"/>
    <n v="3"/>
    <n v="346.52"/>
    <n v="1039.56"/>
    <n v="30"/>
    <n v="1069.56"/>
    <n v="4.7610000000000001"/>
    <n v="49.4934516"/>
    <s v="Delivery Truck"/>
    <x v="1"/>
    <s v="Home Office"/>
    <x v="0"/>
    <x v="3"/>
    <s v="Jumbo Drum"/>
    <d v="2009-01-05T00:00:00"/>
  </r>
  <r>
    <n v="15236"/>
    <x v="559"/>
    <x v="11"/>
    <s v="Not Specified"/>
    <n v="30"/>
    <n v="12.712999999999999"/>
    <n v="381.39"/>
    <n v="6.2"/>
    <n v="387.59"/>
    <n v="4.7610000000000001"/>
    <n v="18.157977900000002"/>
    <s v="Express Air"/>
    <x v="1"/>
    <s v="Home Office"/>
    <x v="0"/>
    <x v="0"/>
    <s v="Wrap Bag"/>
    <d v="2012-04-11T00:00:00"/>
  </r>
  <r>
    <n v="15907"/>
    <x v="535"/>
    <x v="11"/>
    <s v="High"/>
    <n v="36"/>
    <n v="51.04"/>
    <n v="1837.44"/>
    <n v="54.11"/>
    <n v="1891.55"/>
    <n v="4.7610000000000001"/>
    <n v="87.480518399999994"/>
    <s v="Delivery Truck"/>
    <x v="2"/>
    <s v="Home Office"/>
    <x v="0"/>
    <x v="15"/>
    <s v="Jumbo Box"/>
    <d v="2011-04-13T00:00:00"/>
  </r>
  <r>
    <n v="15907"/>
    <x v="535"/>
    <x v="11"/>
    <s v="High"/>
    <n v="4"/>
    <n v="7.0125000000000002"/>
    <n v="28.05"/>
    <n v="2.17"/>
    <n v="30.22"/>
    <n v="3.5455000000000001"/>
    <n v="0.99451275000000006"/>
    <s v="Regular Air"/>
    <x v="2"/>
    <s v="Home Office"/>
    <x v="2"/>
    <x v="5"/>
    <s v="Wrap Bag"/>
    <d v="2011-04-12T00:00:00"/>
  </r>
  <r>
    <n v="28294"/>
    <x v="830"/>
    <x v="4"/>
    <s v="High"/>
    <n v="47"/>
    <n v="1.3504255319148937"/>
    <n v="63.47"/>
    <n v="0.7"/>
    <n v="64.17"/>
    <n v="3.5455000000000001"/>
    <n v="2.2503288499999998"/>
    <s v="Regular Air"/>
    <x v="6"/>
    <s v="Corporate"/>
    <x v="2"/>
    <x v="14"/>
    <s v="Wrap Bag"/>
    <d v="2012-05-23T00:00:00"/>
  </r>
  <r>
    <n v="43109"/>
    <x v="122"/>
    <x v="2"/>
    <s v="Critical"/>
    <n v="25"/>
    <n v="20.380800000000001"/>
    <n v="509.52"/>
    <n v="6.5"/>
    <n v="516.02"/>
    <n v="5.3265000000000002"/>
    <n v="27.139582799999999"/>
    <s v="Regular Air"/>
    <x v="2"/>
    <s v="Corporate"/>
    <x v="1"/>
    <x v="4"/>
    <s v="Small Box"/>
    <d v="2012-12-22T00:00:00"/>
  </r>
  <r>
    <n v="56647"/>
    <x v="64"/>
    <x v="8"/>
    <s v="Medium"/>
    <n v="41"/>
    <n v="10.183658536585366"/>
    <n v="417.53"/>
    <n v="12.52"/>
    <n v="430.04999999999995"/>
    <n v="4.7610000000000001"/>
    <n v="19.878603299999998"/>
    <s v="Regular Air"/>
    <x v="10"/>
    <s v="Home Office"/>
    <x v="0"/>
    <x v="0"/>
    <s v="Small Box"/>
    <d v="2011-08-04T00:00:00"/>
  </r>
  <r>
    <n v="42599"/>
    <x v="679"/>
    <x v="11"/>
    <s v="Medium"/>
    <n v="31"/>
    <n v="305.1593548387097"/>
    <n v="9459.94"/>
    <n v="54.92"/>
    <n v="9514.86"/>
    <n v="4.7610000000000001"/>
    <n v="450.38774340000003"/>
    <s v="Delivery Truck"/>
    <x v="4"/>
    <s v="Consumer"/>
    <x v="0"/>
    <x v="15"/>
    <s v="Jumbo Box"/>
    <d v="2009-04-07T00:00:00"/>
  </r>
  <r>
    <n v="1824"/>
    <x v="256"/>
    <x v="4"/>
    <s v="Critical"/>
    <n v="39"/>
    <n v="273.23743589743589"/>
    <n v="10656.26"/>
    <n v="24.49"/>
    <n v="10680.75"/>
    <n v="4.7610000000000001"/>
    <n v="507.34453860000002"/>
    <s v="Regular Air"/>
    <x v="5"/>
    <s v="Corporate"/>
    <x v="0"/>
    <x v="3"/>
    <s v="Large Box"/>
    <d v="2009-05-05T00:00:00"/>
  </r>
  <r>
    <n v="27808"/>
    <x v="868"/>
    <x v="3"/>
    <s v="Low"/>
    <n v="9"/>
    <n v="21.79111111111111"/>
    <n v="196.12"/>
    <n v="1.99"/>
    <n v="198.11"/>
    <n v="5.3265000000000002"/>
    <n v="10.446331800000001"/>
    <s v="Express Air"/>
    <x v="1"/>
    <s v="Consumer"/>
    <x v="1"/>
    <x v="4"/>
    <s v="Small Pack"/>
    <d v="2010-02-02T00:00:00"/>
  </r>
  <r>
    <n v="19974"/>
    <x v="709"/>
    <x v="6"/>
    <s v="High"/>
    <n v="14"/>
    <n v="273.63142857142856"/>
    <n v="3830.84"/>
    <n v="23.19"/>
    <n v="3854.03"/>
    <n v="3.5455000000000001"/>
    <n v="135.82243220000001"/>
    <s v="Delivery Truck"/>
    <x v="6"/>
    <s v="Corporate"/>
    <x v="2"/>
    <x v="16"/>
    <s v="Jumbo Drum"/>
    <d v="2010-11-05T00:00:00"/>
  </r>
  <r>
    <n v="28291"/>
    <x v="1385"/>
    <x v="0"/>
    <s v="Critical"/>
    <n v="14"/>
    <n v="282.18571428571425"/>
    <n v="3950.6"/>
    <n v="57"/>
    <n v="4007.6"/>
    <n v="4.7610000000000001"/>
    <n v="188.088066"/>
    <s v="Delivery Truck"/>
    <x v="6"/>
    <s v="Consumer"/>
    <x v="0"/>
    <x v="3"/>
    <s v="Jumbo Drum"/>
    <d v="2009-03-05T00:00:00"/>
  </r>
  <r>
    <n v="45380"/>
    <x v="1188"/>
    <x v="11"/>
    <s v="Critical"/>
    <n v="24"/>
    <n v="173.78604166666665"/>
    <n v="4170.8649999999998"/>
    <n v="4.2"/>
    <n v="4175.0649999999996"/>
    <n v="5.3265000000000002"/>
    <n v="222.16112422499998"/>
    <s v="Express Air"/>
    <x v="0"/>
    <s v="Consumer"/>
    <x v="1"/>
    <x v="1"/>
    <s v="Small Box"/>
    <d v="2009-05-02T00:00:00"/>
  </r>
  <r>
    <n v="32902"/>
    <x v="548"/>
    <x v="0"/>
    <s v="High"/>
    <n v="23"/>
    <n v="71.246521739130444"/>
    <n v="1638.67"/>
    <n v="60"/>
    <n v="1698.67"/>
    <n v="3.5455000000000001"/>
    <n v="58.099044849999999"/>
    <s v="Delivery Truck"/>
    <x v="0"/>
    <s v="Home Office"/>
    <x v="2"/>
    <x v="16"/>
    <s v="Jumbo Drum"/>
    <d v="2012-03-05T00:00:00"/>
  </r>
  <r>
    <n v="26689"/>
    <x v="356"/>
    <x v="10"/>
    <s v="High"/>
    <n v="2"/>
    <n v="99.22"/>
    <n v="198.44"/>
    <n v="8.99"/>
    <n v="207.43"/>
    <n v="4.7610000000000001"/>
    <n v="9.447728399999999"/>
    <s v="Regular Air"/>
    <x v="3"/>
    <s v="Corporate"/>
    <x v="0"/>
    <x v="0"/>
    <s v="Small Pack"/>
    <d v="2009-10-02T00:00:00"/>
  </r>
  <r>
    <n v="56006"/>
    <x v="1155"/>
    <x v="7"/>
    <s v="Critical"/>
    <n v="16"/>
    <n v="6.4368749999999997"/>
    <n v="102.99"/>
    <n v="9.68"/>
    <n v="112.66999999999999"/>
    <n v="3.5455000000000001"/>
    <n v="3.65151045"/>
    <s v="Regular Air"/>
    <x v="0"/>
    <s v="Small Business"/>
    <x v="2"/>
    <x v="5"/>
    <s v="Small Box"/>
    <d v="2011-10-01T00:00:00"/>
  </r>
  <r>
    <n v="52197"/>
    <x v="680"/>
    <x v="8"/>
    <s v="Critical"/>
    <n v="23"/>
    <n v="3.997391304347826"/>
    <n v="91.94"/>
    <n v="2"/>
    <n v="93.94"/>
    <n v="3.5455000000000001"/>
    <n v="3.2597327000000003"/>
    <s v="Regular Air"/>
    <x v="6"/>
    <s v="Corporate"/>
    <x v="2"/>
    <x v="14"/>
    <s v="Wrap Bag"/>
    <d v="2012-08-05T00:00:00"/>
  </r>
  <r>
    <n v="26272"/>
    <x v="488"/>
    <x v="5"/>
    <s v="Low"/>
    <n v="6"/>
    <n v="150.99"/>
    <n v="905.94"/>
    <n v="24.49"/>
    <n v="930.43000000000006"/>
    <n v="4.7610000000000001"/>
    <n v="43.13180340000001"/>
    <s v="Express Air"/>
    <x v="2"/>
    <s v="Home Office"/>
    <x v="0"/>
    <x v="3"/>
    <s v="Large Box"/>
    <d v="2012-07-08T00:00:00"/>
  </r>
  <r>
    <n v="11652"/>
    <x v="258"/>
    <x v="6"/>
    <s v="Not Specified"/>
    <n v="25"/>
    <n v="4.8836000000000004"/>
    <n v="122.09"/>
    <n v="2.04"/>
    <n v="124.13000000000001"/>
    <n v="3.5455000000000001"/>
    <n v="4.3287009500000009"/>
    <s v="Regular Air"/>
    <x v="1"/>
    <s v="Home Office"/>
    <x v="2"/>
    <x v="5"/>
    <s v="Wrap Bag"/>
    <d v="2011-11-12T00:00:00"/>
  </r>
  <r>
    <n v="32418"/>
    <x v="719"/>
    <x v="3"/>
    <s v="Not Specified"/>
    <n v="5"/>
    <n v="248.83800000000002"/>
    <n v="1244.19"/>
    <n v="43.32"/>
    <n v="1287.51"/>
    <n v="4.7610000000000001"/>
    <n v="59.2358859"/>
    <s v="Delivery Truck"/>
    <x v="0"/>
    <s v="Corporate"/>
    <x v="0"/>
    <x v="3"/>
    <s v="Jumbo Drum"/>
    <d v="2009-01-06T00:00:00"/>
  </r>
  <r>
    <n v="18503"/>
    <x v="1245"/>
    <x v="4"/>
    <s v="Not Specified"/>
    <n v="46"/>
    <n v="144.29630434782609"/>
    <n v="6637.63"/>
    <n v="17.850000000000001"/>
    <n v="6655.4800000000005"/>
    <n v="5.3265000000000002"/>
    <n v="353.55336195000001"/>
    <s v="Delivery Truck"/>
    <x v="5"/>
    <s v="Consumer"/>
    <x v="1"/>
    <x v="11"/>
    <s v="Jumbo Drum"/>
    <d v="2011-05-07T00:00:00"/>
  </r>
  <r>
    <n v="33317"/>
    <x v="420"/>
    <x v="4"/>
    <s v="High"/>
    <n v="5"/>
    <n v="11.78"/>
    <n v="58.9"/>
    <n v="9.4499999999999993"/>
    <n v="68.349999999999994"/>
    <n v="3.5455000000000001"/>
    <n v="2.0882994999999998"/>
    <s v="Regular Air"/>
    <x v="0"/>
    <s v="Consumer"/>
    <x v="2"/>
    <x v="10"/>
    <s v="Small Box"/>
    <d v="2009-05-11T00:00:00"/>
  </r>
  <r>
    <n v="18819"/>
    <x v="969"/>
    <x v="9"/>
    <s v="Low"/>
    <n v="22"/>
    <n v="50.104545454545452"/>
    <n v="1102.3"/>
    <n v="22.24"/>
    <n v="1124.54"/>
    <n v="4.7610000000000001"/>
    <n v="52.480502999999999"/>
    <s v="Regular Air"/>
    <x v="3"/>
    <s v="Corporate"/>
    <x v="0"/>
    <x v="0"/>
    <s v="Large Box"/>
    <d v="2009-02-27T00:00:00"/>
  </r>
  <r>
    <n v="17927"/>
    <x v="638"/>
    <x v="8"/>
    <s v="Medium"/>
    <n v="42"/>
    <n v="20.600238095238097"/>
    <n v="865.21"/>
    <n v="5.99"/>
    <n v="871.2"/>
    <n v="5.3265000000000002"/>
    <n v="46.08541065"/>
    <s v="Regular Air"/>
    <x v="6"/>
    <s v="Consumer"/>
    <x v="1"/>
    <x v="4"/>
    <s v="Small Box"/>
    <d v="2009-08-10T00:00:00"/>
  </r>
  <r>
    <n v="21190"/>
    <x v="1351"/>
    <x v="4"/>
    <s v="Medium"/>
    <n v="28"/>
    <n v="37.953214285714289"/>
    <n v="1062.69"/>
    <n v="6.66"/>
    <n v="1069.3500000000001"/>
    <n v="3.5455000000000001"/>
    <n v="37.677673950000006"/>
    <s v="Regular Air"/>
    <x v="4"/>
    <s v="Small Business"/>
    <x v="2"/>
    <x v="12"/>
    <s v="Small Box"/>
    <d v="2009-05-28T00:00:00"/>
  </r>
  <r>
    <n v="36901"/>
    <x v="945"/>
    <x v="10"/>
    <s v="Critical"/>
    <n v="30"/>
    <n v="6.7030000000000003"/>
    <n v="201.09"/>
    <n v="5.66"/>
    <n v="206.75"/>
    <n v="3.5455000000000001"/>
    <n v="7.1296459500000005"/>
    <s v="Regular Air"/>
    <x v="0"/>
    <s v="Corporate"/>
    <x v="2"/>
    <x v="5"/>
    <s v="Small Box"/>
    <d v="2012-09-14T00:00:00"/>
  </r>
  <r>
    <n v="33987"/>
    <x v="804"/>
    <x v="7"/>
    <s v="High"/>
    <n v="27"/>
    <n v="56.338314814814808"/>
    <n v="1521.1344999999999"/>
    <n v="3.99"/>
    <n v="1525.1244999999999"/>
    <n v="5.3265000000000002"/>
    <n v="81.0232291425"/>
    <s v="Regular Air"/>
    <x v="0"/>
    <s v="Small Business"/>
    <x v="1"/>
    <x v="1"/>
    <s v="Small Box"/>
    <d v="2011-10-26T00:00:00"/>
  </r>
  <r>
    <n v="41412"/>
    <x v="588"/>
    <x v="10"/>
    <s v="Not Specified"/>
    <n v="47"/>
    <n v="5.6129787234042556"/>
    <n v="263.81"/>
    <n v="7.78"/>
    <n v="271.58999999999997"/>
    <n v="3.5455000000000001"/>
    <n v="9.3533835500000002"/>
    <s v="Regular Air"/>
    <x v="0"/>
    <s v="Consumer"/>
    <x v="2"/>
    <x v="6"/>
    <s v="Small Box"/>
    <d v="2009-09-19T00:00:00"/>
  </r>
  <r>
    <n v="21893"/>
    <x v="1230"/>
    <x v="7"/>
    <s v="Critical"/>
    <n v="30"/>
    <n v="17.737000000000002"/>
    <n v="532.11"/>
    <n v="8.1300000000000008"/>
    <n v="540.24"/>
    <n v="3.5455000000000001"/>
    <n v="18.865960050000002"/>
    <s v="Express Air"/>
    <x v="1"/>
    <s v="Home Office"/>
    <x v="2"/>
    <x v="12"/>
    <s v="Small Box"/>
    <d v="2011-10-25T00:00:00"/>
  </r>
  <r>
    <n v="40034"/>
    <x v="592"/>
    <x v="0"/>
    <s v="Medium"/>
    <n v="47"/>
    <n v="12.844468085106383"/>
    <n v="603.69000000000005"/>
    <n v="4.8600000000000003"/>
    <n v="608.55000000000007"/>
    <n v="3.5455000000000001"/>
    <n v="21.403828950000001"/>
    <s v="Express Air"/>
    <x v="5"/>
    <s v="Consumer"/>
    <x v="2"/>
    <x v="5"/>
    <s v="Small Box"/>
    <d v="2011-03-11T00:00:00"/>
  </r>
  <r>
    <n v="51493"/>
    <x v="929"/>
    <x v="1"/>
    <s v="Low"/>
    <n v="31"/>
    <n v="9.2341935483870969"/>
    <n v="286.26"/>
    <n v="5.16"/>
    <n v="291.42"/>
    <n v="3.5455000000000001"/>
    <n v="10.1493483"/>
    <s v="Regular Air"/>
    <x v="0"/>
    <s v="Corporate"/>
    <x v="2"/>
    <x v="5"/>
    <s v="Wrap Bag"/>
    <d v="2011-07-08T00:00:00"/>
  </r>
  <r>
    <n v="23940"/>
    <x v="1184"/>
    <x v="11"/>
    <s v="Medium"/>
    <n v="20"/>
    <n v="6.9260000000000002"/>
    <n v="138.52000000000001"/>
    <n v="49"/>
    <n v="187.52"/>
    <n v="3.5455000000000001"/>
    <n v="4.9112266000000009"/>
    <s v="Regular Air"/>
    <x v="0"/>
    <s v="Home Office"/>
    <x v="2"/>
    <x v="16"/>
    <s v="Large Box"/>
    <d v="2011-04-09T00:00:00"/>
  </r>
  <r>
    <n v="34689"/>
    <x v="1106"/>
    <x v="6"/>
    <s v="Low"/>
    <n v="36"/>
    <n v="15.899999999999999"/>
    <n v="572.4"/>
    <n v="6.25"/>
    <n v="578.65"/>
    <n v="3.5455000000000001"/>
    <n v="20.294442"/>
    <s v="Regular Air"/>
    <x v="4"/>
    <s v="Home Office"/>
    <x v="2"/>
    <x v="10"/>
    <s v="Small Box"/>
    <d v="2009-11-30T00:00:00"/>
  </r>
  <r>
    <n v="7846"/>
    <x v="25"/>
    <x v="5"/>
    <s v="Low"/>
    <n v="20"/>
    <n v="2.0024999999999999"/>
    <n v="40.049999999999997"/>
    <n v="1.49"/>
    <n v="41.54"/>
    <n v="3.5455000000000001"/>
    <n v="1.4199727500000001"/>
    <s v="Regular Air"/>
    <x v="4"/>
    <s v="Corporate"/>
    <x v="2"/>
    <x v="6"/>
    <s v="Small Box"/>
    <d v="2011-06-30T00:00:00"/>
  </r>
  <r>
    <n v="17953"/>
    <x v="342"/>
    <x v="8"/>
    <s v="High"/>
    <n v="30"/>
    <n v="32.503999999999998"/>
    <n v="975.12"/>
    <n v="19.510000000000002"/>
    <n v="994.63"/>
    <n v="3.5455000000000001"/>
    <n v="34.5728796"/>
    <s v="Regular Air"/>
    <x v="1"/>
    <s v="Small Business"/>
    <x v="2"/>
    <x v="12"/>
    <s v="Small Box"/>
    <d v="2012-08-22T00:00:00"/>
  </r>
  <r>
    <n v="56577"/>
    <x v="1102"/>
    <x v="6"/>
    <s v="Critical"/>
    <n v="30"/>
    <n v="249.90266666666668"/>
    <n v="7497.08"/>
    <n v="54.12"/>
    <n v="7551.2"/>
    <n v="4.7610000000000001"/>
    <n v="356.93597879999999"/>
    <s v="Delivery Truck"/>
    <x v="3"/>
    <s v="Small Business"/>
    <x v="0"/>
    <x v="9"/>
    <s v="Jumbo Box"/>
    <d v="2011-11-03T00:00:00"/>
  </r>
  <r>
    <n v="36676"/>
    <x v="349"/>
    <x v="8"/>
    <s v="Not Specified"/>
    <n v="15"/>
    <n v="23.567999999999998"/>
    <n v="353.52"/>
    <n v="8.18"/>
    <n v="361.7"/>
    <n v="3.5455000000000001"/>
    <n v="12.5340516"/>
    <s v="Regular Air"/>
    <x v="6"/>
    <s v="Corporate"/>
    <x v="2"/>
    <x v="5"/>
    <s v="Small Box"/>
    <d v="2011-08-26T00:00:00"/>
  </r>
  <r>
    <n v="59680"/>
    <x v="1221"/>
    <x v="5"/>
    <s v="Critical"/>
    <n v="15"/>
    <n v="1.1846666666666665"/>
    <n v="17.77"/>
    <n v="2.96"/>
    <n v="20.73"/>
    <n v="5.3265000000000002"/>
    <n v="0.94651905000000003"/>
    <s v="Regular Air"/>
    <x v="10"/>
    <s v="Consumer"/>
    <x v="1"/>
    <x v="4"/>
    <s v="Small Pack"/>
    <d v="2012-06-19T00:00:00"/>
  </r>
  <r>
    <n v="9221"/>
    <x v="834"/>
    <x v="3"/>
    <s v="Low"/>
    <n v="25"/>
    <n v="61.096800000000002"/>
    <n v="1527.42"/>
    <n v="19.989999999999998"/>
    <n v="1547.41"/>
    <n v="3.5455000000000001"/>
    <n v="54.154676100000003"/>
    <s v="Regular Air"/>
    <x v="5"/>
    <s v="Consumer"/>
    <x v="2"/>
    <x v="12"/>
    <s v="Small Box"/>
    <d v="2011-01-07T00:00:00"/>
  </r>
  <r>
    <n v="44325"/>
    <x v="1016"/>
    <x v="9"/>
    <s v="Medium"/>
    <n v="44"/>
    <n v="21.621136363636364"/>
    <n v="951.33"/>
    <n v="14.39"/>
    <n v="965.72"/>
    <n v="4.7610000000000001"/>
    <n v="45.292821300000007"/>
    <s v="Regular Air"/>
    <x v="8"/>
    <s v="Corporate"/>
    <x v="0"/>
    <x v="0"/>
    <s v="Small Box"/>
    <d v="2009-02-12T00:00:00"/>
  </r>
  <r>
    <n v="10342"/>
    <x v="180"/>
    <x v="6"/>
    <s v="Medium"/>
    <n v="2"/>
    <n v="1027.9849999999999"/>
    <n v="2055.9699999999998"/>
    <n v="13.99"/>
    <n v="2069.9599999999996"/>
    <n v="5.3265000000000002"/>
    <n v="109.51124205000001"/>
    <s v="Express Air"/>
    <x v="1"/>
    <s v="Consumer"/>
    <x v="1"/>
    <x v="11"/>
    <s v="Medium Box"/>
    <d v="2011-11-24T00:00:00"/>
  </r>
  <r>
    <n v="29090"/>
    <x v="651"/>
    <x v="3"/>
    <s v="Medium"/>
    <n v="36"/>
    <n v="10.565"/>
    <n v="380.34"/>
    <n v="6.91"/>
    <n v="387.25"/>
    <n v="3.5455000000000001"/>
    <n v="13.484954699999998"/>
    <s v="Regular Air"/>
    <x v="3"/>
    <s v="Consumer"/>
    <x v="2"/>
    <x v="10"/>
    <s v="Small Box"/>
    <d v="2012-01-16T00:00:00"/>
  </r>
  <r>
    <n v="29894"/>
    <x v="1142"/>
    <x v="10"/>
    <s v="Low"/>
    <n v="43"/>
    <n v="14.115813953488372"/>
    <n v="606.98"/>
    <n v="6.85"/>
    <n v="613.83000000000004"/>
    <n v="4.7610000000000001"/>
    <n v="28.898317800000001"/>
    <s v="Regular Air"/>
    <x v="1"/>
    <s v="Corporate"/>
    <x v="0"/>
    <x v="0"/>
    <s v="Wrap Bag"/>
    <d v="2010-09-16T00:00:00"/>
  </r>
  <r>
    <n v="48420"/>
    <x v="1112"/>
    <x v="7"/>
    <s v="Low"/>
    <n v="46"/>
    <n v="18.766521739130436"/>
    <n v="863.26"/>
    <n v="6.15"/>
    <n v="869.41"/>
    <n v="4.7610000000000001"/>
    <n v="41.099808599999996"/>
    <s v="Express Air"/>
    <x v="0"/>
    <s v="Corporate"/>
    <x v="0"/>
    <x v="0"/>
    <s v="Small Pack"/>
    <d v="2009-10-13T00:00:00"/>
  </r>
  <r>
    <n v="32610"/>
    <x v="751"/>
    <x v="8"/>
    <s v="Not Specified"/>
    <n v="47"/>
    <n v="6.7444680851063827"/>
    <n v="316.99"/>
    <n v="8.3699999999999992"/>
    <n v="325.36"/>
    <n v="3.5455000000000001"/>
    <n v="11.238880450000002"/>
    <s v="Regular Air"/>
    <x v="5"/>
    <s v="Consumer"/>
    <x v="2"/>
    <x v="7"/>
    <s v="Small Pack"/>
    <d v="2012-08-20T00:00:00"/>
  </r>
  <r>
    <n v="47078"/>
    <x v="970"/>
    <x v="11"/>
    <s v="Medium"/>
    <n v="18"/>
    <n v="4.7077777777777774"/>
    <n v="84.74"/>
    <n v="0.5"/>
    <n v="85.24"/>
    <n v="3.5455000000000001"/>
    <n v="3.0044567"/>
    <s v="Regular Air"/>
    <x v="10"/>
    <s v="Consumer"/>
    <x v="2"/>
    <x v="13"/>
    <s v="Small Box"/>
    <d v="2010-04-19T00:00:00"/>
  </r>
  <r>
    <n v="53127"/>
    <x v="708"/>
    <x v="4"/>
    <s v="High"/>
    <n v="49"/>
    <n v="53.633612244897961"/>
    <n v="2628.047"/>
    <n v="19.989999999999998"/>
    <n v="2648.0369999999998"/>
    <n v="5.3265000000000002"/>
    <n v="139.98292345499999"/>
    <s v="Regular Air"/>
    <x v="1"/>
    <s v="Consumer"/>
    <x v="1"/>
    <x v="1"/>
    <s v="Small Box"/>
    <d v="2011-05-13T00:00:00"/>
  </r>
  <r>
    <n v="35271"/>
    <x v="951"/>
    <x v="1"/>
    <s v="High"/>
    <n v="19"/>
    <n v="57.021131578947369"/>
    <n v="1083.4014999999999"/>
    <n v="8.99"/>
    <n v="1092.3915"/>
    <n v="5.3265000000000002"/>
    <n v="57.707380897499995"/>
    <s v="Regular Air"/>
    <x v="9"/>
    <s v="Home Office"/>
    <x v="1"/>
    <x v="1"/>
    <s v="Small Box"/>
    <d v="2010-07-27T00:00:00"/>
  </r>
  <r>
    <n v="1637"/>
    <x v="536"/>
    <x v="9"/>
    <s v="Not Specified"/>
    <n v="47"/>
    <n v="28.692978723404256"/>
    <n v="1348.57"/>
    <n v="8.99"/>
    <n v="1357.56"/>
    <n v="3.5455000000000001"/>
    <n v="47.813549350000002"/>
    <s v="Regular Air"/>
    <x v="3"/>
    <s v="Corporate"/>
    <x v="2"/>
    <x v="2"/>
    <s v="Small Pack"/>
    <d v="2011-02-09T00:00:00"/>
  </r>
  <r>
    <n v="29349"/>
    <x v="901"/>
    <x v="5"/>
    <s v="High"/>
    <n v="33"/>
    <n v="4.9209090909090909"/>
    <n v="162.38999999999999"/>
    <n v="5.57"/>
    <n v="167.95999999999998"/>
    <n v="3.5455000000000001"/>
    <n v="5.7575374500000001"/>
    <s v="Regular Air"/>
    <x v="4"/>
    <s v="Small Business"/>
    <x v="2"/>
    <x v="5"/>
    <s v="Small Box"/>
    <d v="2010-06-12T00:00:00"/>
  </r>
  <r>
    <n v="59591"/>
    <x v="999"/>
    <x v="7"/>
    <s v="Not Specified"/>
    <n v="34"/>
    <n v="98.877647058823527"/>
    <n v="3361.84"/>
    <n v="14"/>
    <n v="3375.84"/>
    <n v="5.3265000000000002"/>
    <n v="179.06840760000003"/>
    <s v="Delivery Truck"/>
    <x v="6"/>
    <s v="Home Office"/>
    <x v="1"/>
    <x v="11"/>
    <s v="Jumbo Drum"/>
    <d v="2009-10-10T00:00:00"/>
  </r>
  <r>
    <n v="35139"/>
    <x v="904"/>
    <x v="3"/>
    <s v="High"/>
    <n v="25"/>
    <n v="34.195999999999998"/>
    <n v="854.9"/>
    <n v="8.99"/>
    <n v="863.89"/>
    <n v="3.5455000000000001"/>
    <n v="30.3104795"/>
    <s v="Regular Air"/>
    <x v="0"/>
    <s v="Home Office"/>
    <x v="2"/>
    <x v="2"/>
    <s v="Small Pack"/>
    <d v="2010-01-20T00:00:00"/>
  </r>
  <r>
    <n v="15009"/>
    <x v="1032"/>
    <x v="2"/>
    <s v="Not Specified"/>
    <n v="46"/>
    <n v="26.089782608695653"/>
    <n v="1200.1300000000001"/>
    <n v="8.99"/>
    <n v="1209.1200000000001"/>
    <n v="3.5455000000000001"/>
    <n v="42.550609150000007"/>
    <s v="Express Air"/>
    <x v="4"/>
    <s v="Small Business"/>
    <x v="2"/>
    <x v="2"/>
    <s v="Small Pack"/>
    <d v="2011-12-23T00:00:00"/>
  </r>
  <r>
    <n v="57570"/>
    <x v="1223"/>
    <x v="10"/>
    <s v="High"/>
    <n v="27"/>
    <n v="67.52"/>
    <n v="1823.04"/>
    <n v="26.74"/>
    <n v="1849.78"/>
    <n v="4.7610000000000001"/>
    <n v="86.794934400000002"/>
    <s v="Delivery Truck"/>
    <x v="1"/>
    <s v="Corporate"/>
    <x v="0"/>
    <x v="15"/>
    <s v="Jumbo Box"/>
    <d v="2012-09-30T00:00:00"/>
  </r>
  <r>
    <n v="37926"/>
    <x v="1339"/>
    <x v="10"/>
    <s v="Critical"/>
    <n v="31"/>
    <n v="11.39516129032258"/>
    <n v="353.25"/>
    <n v="2.36"/>
    <n v="355.61"/>
    <n v="3.5455000000000001"/>
    <n v="12.52447875"/>
    <s v="Regular Air"/>
    <x v="6"/>
    <s v="Corporate"/>
    <x v="2"/>
    <x v="2"/>
    <s v="Wrap Bag"/>
    <d v="2009-09-10T00:00:00"/>
  </r>
  <r>
    <n v="56612"/>
    <x v="716"/>
    <x v="1"/>
    <s v="High"/>
    <n v="38"/>
    <n v="105.49282894736842"/>
    <n v="4008.7275"/>
    <n v="5.92"/>
    <n v="4014.6475"/>
    <n v="5.3265000000000002"/>
    <n v="213.52487028750002"/>
    <s v="Regular Air"/>
    <x v="8"/>
    <s v="Consumer"/>
    <x v="1"/>
    <x v="1"/>
    <s v="Small Box"/>
    <d v="2009-07-22T00:00:00"/>
  </r>
  <r>
    <n v="24193"/>
    <x v="1152"/>
    <x v="0"/>
    <s v="Not Specified"/>
    <n v="24"/>
    <n v="4.5774999999999997"/>
    <n v="109.86"/>
    <n v="5.17"/>
    <n v="115.03"/>
    <n v="3.5455000000000001"/>
    <n v="3.8950863"/>
    <s v="Regular Air"/>
    <x v="6"/>
    <s v="Small Business"/>
    <x v="2"/>
    <x v="5"/>
    <s v="Small Box"/>
    <d v="2009-03-15T00:00:00"/>
  </r>
  <r>
    <n v="23169"/>
    <x v="573"/>
    <x v="5"/>
    <s v="Critical"/>
    <n v="27"/>
    <n v="6.3962962962962955"/>
    <n v="172.7"/>
    <n v="5.1100000000000003"/>
    <n v="177.81"/>
    <n v="3.5455000000000001"/>
    <n v="6.1230785000000001"/>
    <s v="Regular Air"/>
    <x v="1"/>
    <s v="Home Office"/>
    <x v="2"/>
    <x v="5"/>
    <s v="Small Box"/>
    <d v="2011-06-25T00:00:00"/>
  </r>
  <r>
    <n v="7110"/>
    <x v="1117"/>
    <x v="8"/>
    <s v="Low"/>
    <n v="22"/>
    <n v="290.73636363636365"/>
    <n v="6396.2"/>
    <n v="24.49"/>
    <n v="6420.69"/>
    <n v="4.7610000000000001"/>
    <n v="304.52308199999999"/>
    <s v="Regular Air"/>
    <x v="11"/>
    <s v="Corporate"/>
    <x v="0"/>
    <x v="3"/>
    <s v="Large Box"/>
    <d v="2011-08-11T00:00:00"/>
  </r>
  <r>
    <n v="47333"/>
    <x v="1205"/>
    <x v="10"/>
    <s v="Critical"/>
    <n v="16"/>
    <n v="47.515531250000002"/>
    <n v="760.24850000000004"/>
    <n v="3.3"/>
    <n v="763.54849999999999"/>
    <n v="5.3265000000000002"/>
    <n v="40.494636352500002"/>
    <s v="Regular Air"/>
    <x v="8"/>
    <s v="Home Office"/>
    <x v="1"/>
    <x v="1"/>
    <s v="Small Pack"/>
    <d v="2011-09-07T00:00:00"/>
  </r>
  <r>
    <n v="21410"/>
    <x v="1386"/>
    <x v="4"/>
    <s v="Critical"/>
    <n v="16"/>
    <n v="131.34937500000001"/>
    <n v="2101.59"/>
    <n v="24.49"/>
    <n v="2126.08"/>
    <n v="3.5455000000000001"/>
    <n v="74.511873449999996"/>
    <s v="Express Air"/>
    <x v="5"/>
    <s v="Corporate"/>
    <x v="2"/>
    <x v="16"/>
    <s v="Large Box"/>
    <d v="2012-05-03T00:00:00"/>
  </r>
  <r>
    <n v="30915"/>
    <x v="79"/>
    <x v="3"/>
    <s v="Low"/>
    <n v="20"/>
    <n v="3.1390000000000002"/>
    <n v="62.78"/>
    <n v="2.0299999999999998"/>
    <n v="64.81"/>
    <n v="3.5455000000000001"/>
    <n v="2.2258648999999999"/>
    <s v="Express Air"/>
    <x v="1"/>
    <s v="Corporate"/>
    <x v="2"/>
    <x v="2"/>
    <s v="Wrap Bag"/>
    <d v="2009-01-16T00:00:00"/>
  </r>
  <r>
    <n v="225"/>
    <x v="199"/>
    <x v="4"/>
    <s v="Critical"/>
    <n v="24"/>
    <n v="5.2741666666666669"/>
    <n v="126.58"/>
    <n v="0.7"/>
    <n v="127.28"/>
    <n v="3.5455000000000001"/>
    <n v="4.4878939000000004"/>
    <s v="Regular Air"/>
    <x v="4"/>
    <s v="Home Office"/>
    <x v="2"/>
    <x v="2"/>
    <s v="Wrap Bag"/>
    <d v="2011-05-25T00:00:00"/>
  </r>
  <r>
    <n v="55462"/>
    <x v="1097"/>
    <x v="0"/>
    <s v="Medium"/>
    <n v="35"/>
    <n v="105.24942857142857"/>
    <n v="3683.73"/>
    <n v="8.99"/>
    <n v="3692.72"/>
    <n v="5.3265000000000002"/>
    <n v="196.21387845000001"/>
    <s v="Regular Air"/>
    <x v="8"/>
    <s v="Home Office"/>
    <x v="1"/>
    <x v="1"/>
    <s v="Small Box"/>
    <d v="2012-03-28T00:00:00"/>
  </r>
  <r>
    <n v="18496"/>
    <x v="838"/>
    <x v="4"/>
    <s v="High"/>
    <n v="29"/>
    <n v="43.704137931034488"/>
    <n v="1267.42"/>
    <n v="19.989999999999998"/>
    <n v="1287.4100000000001"/>
    <n v="3.5455000000000001"/>
    <n v="44.936376100000004"/>
    <s v="Regular Air"/>
    <x v="5"/>
    <s v="Corporate"/>
    <x v="2"/>
    <x v="5"/>
    <s v="Small Box"/>
    <d v="2009-05-18T00:00:00"/>
  </r>
  <r>
    <n v="7936"/>
    <x v="1304"/>
    <x v="11"/>
    <s v="Low"/>
    <n v="50"/>
    <n v="57.023400000000002"/>
    <n v="2851.17"/>
    <n v="36.61"/>
    <n v="2887.78"/>
    <n v="4.7610000000000001"/>
    <n v="135.74420369999999"/>
    <s v="Delivery Truck"/>
    <x v="4"/>
    <s v="Corporate"/>
    <x v="0"/>
    <x v="15"/>
    <s v="Jumbo Box"/>
    <d v="2010-04-05T00:00:00"/>
  </r>
  <r>
    <n v="9281"/>
    <x v="171"/>
    <x v="9"/>
    <s v="Critical"/>
    <n v="24"/>
    <n v="2.8737499999999998"/>
    <n v="68.97"/>
    <n v="0.97"/>
    <n v="69.94"/>
    <n v="3.5455000000000001"/>
    <n v="2.44533135"/>
    <s v="Regular Air"/>
    <x v="1"/>
    <s v="Small Business"/>
    <x v="2"/>
    <x v="2"/>
    <s v="Wrap Bag"/>
    <d v="2012-02-25T00:00:00"/>
  </r>
  <r>
    <n v="11841"/>
    <x v="1022"/>
    <x v="11"/>
    <s v="Medium"/>
    <n v="44"/>
    <n v="53.170909090909092"/>
    <n v="2339.52"/>
    <n v="10.75"/>
    <n v="2350.27"/>
    <n v="3.5455000000000001"/>
    <n v="82.947681599999996"/>
    <s v="Regular Air"/>
    <x v="1"/>
    <s v="Corporate"/>
    <x v="2"/>
    <x v="5"/>
    <s v="Small Box"/>
    <d v="2010-04-22T00:00:00"/>
  </r>
  <r>
    <n v="36163"/>
    <x v="252"/>
    <x v="6"/>
    <s v="Low"/>
    <n v="32"/>
    <n v="14.46875"/>
    <n v="463"/>
    <n v="7.17"/>
    <n v="470.17"/>
    <n v="3.5455000000000001"/>
    <n v="16.415665000000001"/>
    <s v="Regular Air"/>
    <x v="1"/>
    <s v="Small Business"/>
    <x v="2"/>
    <x v="6"/>
    <s v="Small Box"/>
    <d v="2012-11-05T00:00:00"/>
  </r>
  <r>
    <n v="30211"/>
    <x v="176"/>
    <x v="5"/>
    <s v="Medium"/>
    <n v="19"/>
    <n v="7.4715789473684211"/>
    <n v="141.96"/>
    <n v="1.71"/>
    <n v="143.67000000000002"/>
    <n v="3.5455000000000001"/>
    <n v="5.0331918"/>
    <s v="Regular Air"/>
    <x v="5"/>
    <s v="Small Business"/>
    <x v="2"/>
    <x v="5"/>
    <s v="Wrap Bag"/>
    <d v="2010-06-08T00:00:00"/>
  </r>
  <r>
    <n v="29985"/>
    <x v="825"/>
    <x v="1"/>
    <s v="Critical"/>
    <n v="22"/>
    <n v="8.9431818181818183"/>
    <n v="196.75"/>
    <n v="4.95"/>
    <n v="201.7"/>
    <n v="4.7610000000000001"/>
    <n v="9.3672675000000005"/>
    <s v="Express Air"/>
    <x v="0"/>
    <s v="Corporate"/>
    <x v="0"/>
    <x v="0"/>
    <s v="Small Box"/>
    <d v="2012-07-12T00:00:00"/>
  </r>
  <r>
    <n v="37696"/>
    <x v="758"/>
    <x v="1"/>
    <s v="Not Specified"/>
    <n v="5"/>
    <n v="4.8179999999999996"/>
    <n v="24.09"/>
    <n v="5.44"/>
    <n v="29.53"/>
    <n v="3.5455000000000001"/>
    <n v="0.85411095000000004"/>
    <s v="Regular Air"/>
    <x v="8"/>
    <s v="Corporate"/>
    <x v="2"/>
    <x v="6"/>
    <s v="Small Box"/>
    <d v="2009-07-11T00:00:00"/>
  </r>
  <r>
    <n v="14086"/>
    <x v="802"/>
    <x v="7"/>
    <s v="Low"/>
    <n v="13"/>
    <n v="135.76692307692309"/>
    <n v="1764.97"/>
    <n v="54.74"/>
    <n v="1819.71"/>
    <n v="4.7610000000000001"/>
    <n v="84.030221699999998"/>
    <s v="Delivery Truck"/>
    <x v="4"/>
    <s v="Consumer"/>
    <x v="0"/>
    <x v="15"/>
    <s v="Jumbo Box"/>
    <d v="2010-10-25T00:00:00"/>
  </r>
  <r>
    <n v="51940"/>
    <x v="657"/>
    <x v="7"/>
    <s v="High"/>
    <n v="11"/>
    <n v="5.9545454545454541"/>
    <n v="65.5"/>
    <n v="4.38"/>
    <n v="69.88"/>
    <n v="5.3265000000000002"/>
    <n v="3.4888575000000004"/>
    <s v="Regular Air"/>
    <x v="1"/>
    <s v="Corporate"/>
    <x v="1"/>
    <x v="4"/>
    <s v="Small Pack"/>
    <d v="2012-10-18T00:00:00"/>
  </r>
  <r>
    <n v="51171"/>
    <x v="821"/>
    <x v="5"/>
    <s v="High"/>
    <n v="34"/>
    <n v="23.043529411764705"/>
    <n v="783.48"/>
    <n v="15.1"/>
    <n v="798.58"/>
    <n v="3.5455000000000001"/>
    <n v="27.778283399999999"/>
    <s v="Regular Air"/>
    <x v="0"/>
    <s v="Small Business"/>
    <x v="2"/>
    <x v="6"/>
    <s v="Small Box"/>
    <d v="2010-06-23T00:00:00"/>
  </r>
  <r>
    <n v="53153"/>
    <x v="1280"/>
    <x v="10"/>
    <s v="Critical"/>
    <n v="29"/>
    <n v="19.84"/>
    <n v="575.36"/>
    <n v="3.99"/>
    <n v="579.35"/>
    <n v="3.5455000000000001"/>
    <n v="20.399388800000001"/>
    <s v="Regular Air"/>
    <x v="6"/>
    <s v="Corporate"/>
    <x v="2"/>
    <x v="16"/>
    <s v="Small Box"/>
    <d v="2009-09-24T00:00:00"/>
  </r>
  <r>
    <n v="8258"/>
    <x v="427"/>
    <x v="0"/>
    <s v="High"/>
    <n v="37"/>
    <n v="11.750540540540539"/>
    <n v="434.77"/>
    <n v="11.25"/>
    <n v="446.02"/>
    <n v="3.5455000000000001"/>
    <n v="15.41477035"/>
    <s v="Regular Air"/>
    <x v="1"/>
    <s v="Corporate"/>
    <x v="2"/>
    <x v="5"/>
    <s v="Small Box"/>
    <d v="2009-03-02T00:00:00"/>
  </r>
  <r>
    <n v="36449"/>
    <x v="897"/>
    <x v="10"/>
    <s v="Not Specified"/>
    <n v="6"/>
    <n v="15.125"/>
    <n v="90.75"/>
    <n v="14.37"/>
    <n v="105.12"/>
    <n v="4.7610000000000001"/>
    <n v="4.3206074999999995"/>
    <s v="Regular Air"/>
    <x v="1"/>
    <s v="Corporate"/>
    <x v="0"/>
    <x v="0"/>
    <s v="Large Box"/>
    <d v="2010-09-05T00:00:00"/>
  </r>
  <r>
    <n v="50148"/>
    <x v="124"/>
    <x v="9"/>
    <s v="Medium"/>
    <n v="9"/>
    <n v="1996.1611111111113"/>
    <n v="17965.45"/>
    <n v="13.99"/>
    <n v="17979.440000000002"/>
    <n v="5.3265000000000002"/>
    <n v="956.92969425000001"/>
    <s v="Regular Air"/>
    <x v="5"/>
    <s v="Consumer"/>
    <x v="1"/>
    <x v="11"/>
    <s v="Medium Box"/>
    <d v="2012-02-03T00:00:00"/>
  </r>
  <r>
    <n v="515"/>
    <x v="389"/>
    <x v="8"/>
    <s v="Not Specified"/>
    <n v="19"/>
    <n v="20.751052631578947"/>
    <n v="394.27"/>
    <n v="5.94"/>
    <n v="400.21"/>
    <n v="3.5455000000000001"/>
    <n v="13.978842849999999"/>
    <s v="Regular Air"/>
    <x v="11"/>
    <s v="Consumer"/>
    <x v="2"/>
    <x v="16"/>
    <s v="Medium Box"/>
    <d v="2010-08-30T00:00:00"/>
  </r>
  <r>
    <n v="2306"/>
    <x v="315"/>
    <x v="1"/>
    <s v="High"/>
    <n v="15"/>
    <n v="7.5666666666666664"/>
    <n v="113.5"/>
    <n v="6.28"/>
    <n v="119.78"/>
    <n v="3.5455000000000001"/>
    <n v="4.0241425"/>
    <s v="Regular Air"/>
    <x v="8"/>
    <s v="Corporate"/>
    <x v="2"/>
    <x v="6"/>
    <s v="Small Box"/>
    <d v="2011-07-27T00:00:00"/>
  </r>
  <r>
    <n v="38882"/>
    <x v="377"/>
    <x v="2"/>
    <s v="Critical"/>
    <n v="37"/>
    <n v="119.22972972972973"/>
    <n v="4411.5"/>
    <n v="70.2"/>
    <n v="4481.7"/>
    <n v="4.7610000000000001"/>
    <n v="210.03151500000001"/>
    <s v="Delivery Truck"/>
    <x v="0"/>
    <s v="Consumer"/>
    <x v="0"/>
    <x v="3"/>
    <s v="Jumbo Drum"/>
    <d v="2009-12-15T00:00:00"/>
  </r>
  <r>
    <n v="17831"/>
    <x v="840"/>
    <x v="7"/>
    <s v="Critical"/>
    <n v="38"/>
    <n v="6.8528947368421056"/>
    <n v="260.41000000000003"/>
    <n v="5.35"/>
    <n v="265.76000000000005"/>
    <n v="3.5455000000000001"/>
    <n v="9.23283655"/>
    <s v="Express Air"/>
    <x v="0"/>
    <s v="Corporate"/>
    <x v="2"/>
    <x v="5"/>
    <s v="Small Box"/>
    <d v="2012-10-28T00:00:00"/>
  </r>
  <r>
    <n v="26661"/>
    <x v="1278"/>
    <x v="2"/>
    <s v="Medium"/>
    <n v="31"/>
    <n v="57.168532258064516"/>
    <n v="1772.2245"/>
    <n v="4.99"/>
    <n v="1777.2145"/>
    <n v="5.3265000000000002"/>
    <n v="94.397537992500006"/>
    <s v="Regular Air"/>
    <x v="1"/>
    <s v="Corporate"/>
    <x v="1"/>
    <x v="1"/>
    <s v="Small Box"/>
    <d v="2012-12-20T00:00:00"/>
  </r>
  <r>
    <n v="21444"/>
    <x v="1292"/>
    <x v="11"/>
    <s v="Medium"/>
    <n v="17"/>
    <n v="2.0094117647058822"/>
    <n v="34.159999999999997"/>
    <n v="0.7"/>
    <n v="34.86"/>
    <n v="3.5455000000000001"/>
    <n v="1.2111428"/>
    <s v="Regular Air"/>
    <x v="8"/>
    <s v="Corporate"/>
    <x v="2"/>
    <x v="2"/>
    <s v="Wrap Bag"/>
    <d v="2011-04-16T00:00:00"/>
  </r>
  <r>
    <n v="42565"/>
    <x v="326"/>
    <x v="10"/>
    <s v="Low"/>
    <n v="33"/>
    <n v="8.6"/>
    <n v="283.8"/>
    <n v="2.99"/>
    <n v="286.79000000000002"/>
    <n v="3.5455000000000001"/>
    <n v="10.062129000000001"/>
    <s v="Regular Air"/>
    <x v="8"/>
    <s v="Home Office"/>
    <x v="2"/>
    <x v="6"/>
    <s v="Small Box"/>
    <d v="2010-09-29T00:00:00"/>
  </r>
  <r>
    <n v="38528"/>
    <x v="282"/>
    <x v="2"/>
    <s v="Critical"/>
    <n v="10"/>
    <n v="7.0019999999999998"/>
    <n v="70.02"/>
    <n v="0.5"/>
    <n v="70.52"/>
    <n v="3.5455000000000001"/>
    <n v="2.4825591"/>
    <s v="Regular Air"/>
    <x v="8"/>
    <s v="Small Business"/>
    <x v="2"/>
    <x v="13"/>
    <s v="Small Box"/>
    <d v="2011-12-22T00:00:00"/>
  </r>
  <r>
    <n v="9350"/>
    <x v="931"/>
    <x v="7"/>
    <s v="Critical"/>
    <n v="13"/>
    <n v="133.53384615384616"/>
    <n v="1735.94"/>
    <n v="53.48"/>
    <n v="1789.42"/>
    <n v="4.7610000000000001"/>
    <n v="82.648103399999997"/>
    <s v="Delivery Truck"/>
    <x v="1"/>
    <s v="Corporate"/>
    <x v="0"/>
    <x v="15"/>
    <s v="Jumbo Box"/>
    <d v="2012-11-01T00:00:00"/>
  </r>
  <r>
    <n v="56992"/>
    <x v="1399"/>
    <x v="11"/>
    <s v="Not Specified"/>
    <n v="10"/>
    <n v="31.542000000000002"/>
    <n v="315.42"/>
    <n v="17.079999999999998"/>
    <n v="332.5"/>
    <n v="3.5455000000000001"/>
    <n v="11.183216100000003"/>
    <s v="Regular Air"/>
    <x v="1"/>
    <s v="Corporate"/>
    <x v="2"/>
    <x v="5"/>
    <s v="Small Box"/>
    <d v="2010-04-18T00:00:00"/>
  </r>
  <r>
    <n v="46119"/>
    <x v="310"/>
    <x v="9"/>
    <s v="Critical"/>
    <n v="46"/>
    <n v="409.22652173913042"/>
    <n v="18824.419999999998"/>
    <n v="75.23"/>
    <n v="18899.649999999998"/>
    <n v="4.7610000000000001"/>
    <n v="896.23063620000005"/>
    <s v="Delivery Truck"/>
    <x v="7"/>
    <s v="Consumer"/>
    <x v="0"/>
    <x v="9"/>
    <s v="Jumbo Box"/>
    <d v="2009-02-16T00:00:00"/>
  </r>
  <r>
    <n v="24132"/>
    <x v="989"/>
    <x v="1"/>
    <s v="Low"/>
    <n v="12"/>
    <n v="3.9824999999999999"/>
    <n v="47.79"/>
    <n v="6.83"/>
    <n v="54.62"/>
    <n v="3.5455000000000001"/>
    <n v="1.6943944500000001"/>
    <s v="Regular Air"/>
    <x v="0"/>
    <s v="Corporate"/>
    <x v="2"/>
    <x v="6"/>
    <s v="Small Box"/>
    <d v="2009-07-15T00:00:00"/>
  </r>
  <r>
    <n v="20773"/>
    <x v="378"/>
    <x v="0"/>
    <s v="Not Specified"/>
    <n v="44"/>
    <n v="10.908181818181818"/>
    <n v="479.96"/>
    <n v="2.99"/>
    <n v="482.95"/>
    <n v="3.5455000000000001"/>
    <n v="17.0169818"/>
    <s v="Regular Air"/>
    <x v="8"/>
    <s v="Home Office"/>
    <x v="2"/>
    <x v="6"/>
    <s v="Small Box"/>
    <d v="2009-03-06T00:00:00"/>
  </r>
  <r>
    <n v="15425"/>
    <x v="315"/>
    <x v="1"/>
    <s v="Low"/>
    <n v="29"/>
    <n v="99.866896551724139"/>
    <n v="2896.14"/>
    <n v="19.989999999999998"/>
    <n v="2916.1299999999997"/>
    <n v="5.3265000000000002"/>
    <n v="154.2628971"/>
    <s v="Express Air"/>
    <x v="5"/>
    <s v="Home Office"/>
    <x v="1"/>
    <x v="4"/>
    <s v="Small Box"/>
    <d v="2011-07-29T00:00:00"/>
  </r>
  <r>
    <n v="36102"/>
    <x v="1075"/>
    <x v="4"/>
    <s v="Not Specified"/>
    <n v="36"/>
    <n v="12.816666666666666"/>
    <n v="461.4"/>
    <n v="6.2"/>
    <n v="467.59999999999997"/>
    <n v="4.7610000000000001"/>
    <n v="21.967253999999997"/>
    <s v="Regular Air"/>
    <x v="8"/>
    <s v="Consumer"/>
    <x v="0"/>
    <x v="0"/>
    <s v="Wrap Bag"/>
    <d v="2010-05-21T00:00:00"/>
  </r>
  <r>
    <n v="40832"/>
    <x v="492"/>
    <x v="0"/>
    <s v="High"/>
    <n v="22"/>
    <n v="20.328636363636363"/>
    <n v="447.23"/>
    <n v="6.67"/>
    <n v="453.90000000000003"/>
    <n v="4.7610000000000001"/>
    <n v="21.292620300000003"/>
    <s v="Regular Air"/>
    <x v="10"/>
    <s v="Small Business"/>
    <x v="0"/>
    <x v="0"/>
    <s v="Small Pack"/>
    <d v="2010-03-30T00:00:00"/>
  </r>
  <r>
    <n v="41413"/>
    <x v="514"/>
    <x v="6"/>
    <s v="Low"/>
    <n v="23"/>
    <n v="6.8043478260869561"/>
    <n v="156.5"/>
    <n v="6"/>
    <n v="162.5"/>
    <n v="3.5455000000000001"/>
    <n v="5.5487075000000008"/>
    <s v="Regular Air"/>
    <x v="0"/>
    <s v="Corporate"/>
    <x v="2"/>
    <x v="5"/>
    <s v="Small Box"/>
    <d v="2011-11-20T00:00:00"/>
  </r>
  <r>
    <n v="53029"/>
    <x v="379"/>
    <x v="1"/>
    <s v="Low"/>
    <n v="39"/>
    <n v="5.7266666666666666"/>
    <n v="223.34"/>
    <n v="0.5"/>
    <n v="223.84"/>
    <n v="3.5455000000000001"/>
    <n v="7.9185197000000009"/>
    <s v="Regular Air"/>
    <x v="6"/>
    <s v="Corporate"/>
    <x v="2"/>
    <x v="13"/>
    <s v="Small Box"/>
    <d v="2009-08-01T00:00:00"/>
  </r>
  <r>
    <n v="35936"/>
    <x v="375"/>
    <x v="3"/>
    <s v="Medium"/>
    <n v="41"/>
    <n v="7.6160975609756099"/>
    <n v="312.26"/>
    <n v="4.71"/>
    <n v="316.96999999999997"/>
    <n v="3.5455000000000001"/>
    <n v="11.0711783"/>
    <s v="Regular Air"/>
    <x v="5"/>
    <s v="Corporate"/>
    <x v="2"/>
    <x v="6"/>
    <s v="Small Box"/>
    <d v="2009-01-22T00:00:00"/>
  </r>
  <r>
    <n v="5767"/>
    <x v="811"/>
    <x v="11"/>
    <s v="High"/>
    <n v="31"/>
    <n v="77.114193548387092"/>
    <n v="2390.54"/>
    <n v="5.5"/>
    <n v="2396.04"/>
    <n v="5.3265000000000002"/>
    <n v="127.3321131"/>
    <s v="Regular Air"/>
    <x v="5"/>
    <s v="Small Business"/>
    <x v="1"/>
    <x v="4"/>
    <s v="Small Box"/>
    <d v="2012-04-30T00:00:00"/>
  </r>
  <r>
    <n v="53637"/>
    <x v="15"/>
    <x v="0"/>
    <s v="High"/>
    <n v="12"/>
    <n v="37.590833333333329"/>
    <n v="451.09"/>
    <n v="9.83"/>
    <n v="460.91999999999996"/>
    <n v="3.5455000000000001"/>
    <n v="15.99339595"/>
    <s v="Express Air"/>
    <x v="1"/>
    <s v="Consumer"/>
    <x v="2"/>
    <x v="12"/>
    <s v="Small Box"/>
    <d v="2011-03-18T00:00:00"/>
  </r>
  <r>
    <n v="59492"/>
    <x v="931"/>
    <x v="7"/>
    <s v="Not Specified"/>
    <n v="25"/>
    <n v="6.8159999999999998"/>
    <n v="170.4"/>
    <n v="10.050000000000001"/>
    <n v="180.45000000000002"/>
    <n v="3.5455000000000001"/>
    <n v="6.041532000000001"/>
    <s v="Regular Air"/>
    <x v="8"/>
    <s v="Home Office"/>
    <x v="2"/>
    <x v="5"/>
    <s v="Small Box"/>
    <d v="2012-11-01T00:00:00"/>
  </r>
  <r>
    <n v="19206"/>
    <x v="313"/>
    <x v="0"/>
    <s v="Low"/>
    <n v="40"/>
    <n v="2.2004999999999999"/>
    <n v="88.02"/>
    <n v="1.49"/>
    <n v="89.509999999999991"/>
    <n v="3.5455000000000001"/>
    <n v="3.1207490999999998"/>
    <s v="Regular Air"/>
    <x v="6"/>
    <s v="Corporate"/>
    <x v="2"/>
    <x v="6"/>
    <s v="Small Box"/>
    <d v="2010-04-03T00:00:00"/>
  </r>
  <r>
    <n v="5635"/>
    <x v="916"/>
    <x v="8"/>
    <s v="Medium"/>
    <n v="50"/>
    <n v="5.6315999999999997"/>
    <n v="281.58"/>
    <n v="5.92"/>
    <n v="287.5"/>
    <n v="4.7610000000000001"/>
    <n v="13.4060238"/>
    <s v="Regular Air"/>
    <x v="8"/>
    <s v="Corporate"/>
    <x v="0"/>
    <x v="0"/>
    <s v="Medium Box"/>
    <d v="2012-08-17T00:00:00"/>
  </r>
  <r>
    <n v="41861"/>
    <x v="845"/>
    <x v="6"/>
    <s v="Low"/>
    <n v="24"/>
    <n v="19.829166666666666"/>
    <n v="475.9"/>
    <n v="5.97"/>
    <n v="481.87"/>
    <n v="3.5455000000000001"/>
    <n v="16.873034499999999"/>
    <s v="Regular Air"/>
    <x v="1"/>
    <s v="Corporate"/>
    <x v="2"/>
    <x v="5"/>
    <s v="Small Box"/>
    <d v="2010-11-28T00:00:00"/>
  </r>
  <r>
    <n v="21510"/>
    <x v="871"/>
    <x v="4"/>
    <s v="High"/>
    <n v="16"/>
    <n v="23.255624999999998"/>
    <n v="372.09"/>
    <n v="1.99"/>
    <n v="374.08"/>
    <n v="5.3265000000000002"/>
    <n v="19.819373849999998"/>
    <s v="Express Air"/>
    <x v="5"/>
    <s v="Corporate"/>
    <x v="1"/>
    <x v="4"/>
    <s v="Small Pack"/>
    <d v="2012-05-08T00:00:00"/>
  </r>
  <r>
    <n v="33606"/>
    <x v="1175"/>
    <x v="0"/>
    <s v="High"/>
    <n v="46"/>
    <n v="8.9136956521739119"/>
    <n v="410.03"/>
    <n v="8.5399999999999991"/>
    <n v="418.57"/>
    <n v="4.7610000000000001"/>
    <n v="19.5215283"/>
    <s v="Regular Air"/>
    <x v="4"/>
    <s v="Small Business"/>
    <x v="0"/>
    <x v="0"/>
    <s v="Small Pack"/>
    <d v="2012-03-03T00:00:00"/>
  </r>
  <r>
    <n v="38530"/>
    <x v="458"/>
    <x v="11"/>
    <s v="Critical"/>
    <n v="47"/>
    <n v="42.135531914893612"/>
    <n v="1980.37"/>
    <n v="2.99"/>
    <n v="1983.36"/>
    <n v="3.5455000000000001"/>
    <n v="70.214018350000003"/>
    <s v="Regular Air"/>
    <x v="1"/>
    <s v="Home Office"/>
    <x v="2"/>
    <x v="6"/>
    <s v="Small Box"/>
    <d v="2011-04-17T00:00:00"/>
  </r>
  <r>
    <n v="19653"/>
    <x v="1400"/>
    <x v="10"/>
    <s v="Not Specified"/>
    <n v="34"/>
    <n v="3.69"/>
    <n v="125.46"/>
    <n v="5.47"/>
    <n v="130.93"/>
    <n v="3.5455000000000001"/>
    <n v="4.4481842999999994"/>
    <s v="Regular Air"/>
    <x v="1"/>
    <s v="Home Office"/>
    <x v="2"/>
    <x v="6"/>
    <s v="Small Box"/>
    <d v="2012-09-11T00:00:00"/>
  </r>
  <r>
    <n v="36416"/>
    <x v="350"/>
    <x v="6"/>
    <s v="Low"/>
    <n v="46"/>
    <n v="2.8697826086956519"/>
    <n v="132.01"/>
    <n v="1.01"/>
    <n v="133.01999999999998"/>
    <n v="3.5455000000000001"/>
    <n v="4.6804145500000001"/>
    <s v="Regular Air"/>
    <x v="1"/>
    <s v="Corporate"/>
    <x v="2"/>
    <x v="2"/>
    <s v="Wrap Bag"/>
    <d v="2009-12-04T00:00:00"/>
  </r>
  <r>
    <n v="29152"/>
    <x v="128"/>
    <x v="1"/>
    <s v="Low"/>
    <n v="3"/>
    <n v="19.543333333333333"/>
    <n v="58.63"/>
    <n v="1.99"/>
    <n v="60.620000000000005"/>
    <n v="5.3265000000000002"/>
    <n v="3.1229269500000005"/>
    <s v="Regular Air"/>
    <x v="6"/>
    <s v="Small Business"/>
    <x v="1"/>
    <x v="4"/>
    <s v="Small Pack"/>
    <d v="2011-07-27T00:00:00"/>
  </r>
  <r>
    <n v="39972"/>
    <x v="547"/>
    <x v="10"/>
    <s v="Not Specified"/>
    <n v="19"/>
    <n v="5.108421052631579"/>
    <n v="97.06"/>
    <n v="2.99"/>
    <n v="100.05"/>
    <n v="3.5455000000000001"/>
    <n v="3.4412623"/>
    <s v="Regular Air"/>
    <x v="4"/>
    <s v="Corporate"/>
    <x v="2"/>
    <x v="6"/>
    <s v="Small Box"/>
    <d v="2012-09-28T00:00:00"/>
  </r>
  <r>
    <n v="58656"/>
    <x v="674"/>
    <x v="2"/>
    <s v="High"/>
    <n v="5"/>
    <n v="7.8879999999999999"/>
    <n v="39.44"/>
    <n v="2.99"/>
    <n v="42.43"/>
    <n v="3.5455000000000001"/>
    <n v="1.3983452000000001"/>
    <s v="Regular Air"/>
    <x v="1"/>
    <s v="Small Business"/>
    <x v="2"/>
    <x v="6"/>
    <s v="Small Box"/>
    <d v="2010-12-06T00:00:00"/>
  </r>
  <r>
    <n v="35812"/>
    <x v="660"/>
    <x v="3"/>
    <s v="Critical"/>
    <n v="2"/>
    <n v="29.965"/>
    <n v="59.93"/>
    <n v="4"/>
    <n v="63.93"/>
    <n v="5.3265000000000002"/>
    <n v="3.19217145"/>
    <s v="Regular Air"/>
    <x v="0"/>
    <s v="Small Business"/>
    <x v="1"/>
    <x v="4"/>
    <s v="Small Box"/>
    <d v="2010-01-24T00:00:00"/>
  </r>
  <r>
    <n v="20453"/>
    <x v="592"/>
    <x v="0"/>
    <s v="Medium"/>
    <n v="17"/>
    <n v="70.183499999999995"/>
    <n v="1193.1195"/>
    <n v="0.99"/>
    <n v="1194.1095"/>
    <n v="5.3265000000000002"/>
    <n v="63.551510167499998"/>
    <s v="Express Air"/>
    <x v="1"/>
    <s v="Home Office"/>
    <x v="1"/>
    <x v="1"/>
    <s v="Wrap Bag"/>
    <d v="2011-03-12T00:00:00"/>
  </r>
  <r>
    <n v="9696"/>
    <x v="982"/>
    <x v="9"/>
    <s v="Not Specified"/>
    <n v="15"/>
    <n v="7.3433333333333337"/>
    <n v="110.15"/>
    <n v="2.99"/>
    <n v="113.14"/>
    <n v="3.5455000000000001"/>
    <n v="3.9053682500000004"/>
    <s v="Regular Air"/>
    <x v="5"/>
    <s v="Corporate"/>
    <x v="2"/>
    <x v="6"/>
    <s v="Small Box"/>
    <d v="2011-02-21T00:00:00"/>
  </r>
  <r>
    <n v="46787"/>
    <x v="985"/>
    <x v="0"/>
    <s v="Medium"/>
    <n v="28"/>
    <n v="6.2178571428571425"/>
    <n v="174.1"/>
    <n v="9.17"/>
    <n v="183.26999999999998"/>
    <n v="3.5455000000000001"/>
    <n v="6.1727155000000007"/>
    <s v="Regular Air"/>
    <x v="4"/>
    <s v="Corporate"/>
    <x v="2"/>
    <x v="5"/>
    <s v="Small Box"/>
    <d v="2012-03-31T00:00:00"/>
  </r>
  <r>
    <n v="49346"/>
    <x v="1245"/>
    <x v="4"/>
    <s v="Not Specified"/>
    <n v="50"/>
    <n v="5.5350000000000001"/>
    <n v="276.75"/>
    <n v="5.57"/>
    <n v="282.32"/>
    <n v="3.5455000000000001"/>
    <n v="9.8121712500000005"/>
    <s v="Regular Air"/>
    <x v="6"/>
    <s v="Corporate"/>
    <x v="2"/>
    <x v="5"/>
    <s v="Small Box"/>
    <d v="2011-05-06T00:00:00"/>
  </r>
  <r>
    <n v="59329"/>
    <x v="1289"/>
    <x v="2"/>
    <s v="Critical"/>
    <n v="41"/>
    <n v="5.2241463414634142"/>
    <n v="214.19"/>
    <n v="4.7"/>
    <n v="218.89"/>
    <n v="3.5455000000000001"/>
    <n v="7.5941064500000008"/>
    <s v="Regular Air"/>
    <x v="5"/>
    <s v="Corporate"/>
    <x v="2"/>
    <x v="5"/>
    <s v="Small Box"/>
    <d v="2012-12-05T00:00:00"/>
  </r>
  <r>
    <n v="48357"/>
    <x v="979"/>
    <x v="0"/>
    <s v="Not Specified"/>
    <n v="16"/>
    <n v="147.83937499999999"/>
    <n v="2365.4299999999998"/>
    <n v="13.99"/>
    <n v="2379.4199999999996"/>
    <n v="5.3265000000000002"/>
    <n v="125.99462895000001"/>
    <s v="Regular Air"/>
    <x v="1"/>
    <s v="Consumer"/>
    <x v="1"/>
    <x v="11"/>
    <s v="Medium Box"/>
    <d v="2009-03-28T00:00:00"/>
  </r>
  <r>
    <n v="49472"/>
    <x v="286"/>
    <x v="1"/>
    <s v="Low"/>
    <n v="9"/>
    <n v="3.4055555555555554"/>
    <n v="30.65"/>
    <n v="1.35"/>
    <n v="32"/>
    <n v="3.5455000000000001"/>
    <n v="1.0866957499999998"/>
    <s v="Regular Air"/>
    <x v="9"/>
    <s v="Small Business"/>
    <x v="2"/>
    <x v="14"/>
    <s v="Wrap Bag"/>
    <d v="2010-07-20T00:00:00"/>
  </r>
  <r>
    <n v="39332"/>
    <x v="226"/>
    <x v="7"/>
    <s v="Critical"/>
    <n v="4"/>
    <n v="49.68"/>
    <n v="198.72"/>
    <n v="14.45"/>
    <n v="213.17"/>
    <n v="4.7610000000000001"/>
    <n v="9.4610591999999993"/>
    <s v="Express Air"/>
    <x v="0"/>
    <s v="Consumer"/>
    <x v="0"/>
    <x v="0"/>
    <s v="Large Box"/>
    <d v="2011-10-10T00:00:00"/>
  </r>
  <r>
    <n v="54055"/>
    <x v="1260"/>
    <x v="9"/>
    <s v="Critical"/>
    <n v="44"/>
    <n v="124.63545454545455"/>
    <n v="5483.96"/>
    <n v="58.64"/>
    <n v="5542.6"/>
    <n v="4.7610000000000001"/>
    <n v="261.09133560000004"/>
    <s v="Delivery Truck"/>
    <x v="1"/>
    <s v="Home Office"/>
    <x v="0"/>
    <x v="15"/>
    <s v="Jumbo Box"/>
    <d v="2009-02-15T00:00:00"/>
  </r>
  <r>
    <n v="28037"/>
    <x v="146"/>
    <x v="2"/>
    <s v="High"/>
    <n v="31"/>
    <n v="6.5654838709677419"/>
    <n v="203.53"/>
    <n v="6.93"/>
    <n v="210.46"/>
    <n v="3.5455000000000001"/>
    <n v="7.2161561500000007"/>
    <s v="Regular Air"/>
    <x v="6"/>
    <s v="Corporate"/>
    <x v="2"/>
    <x v="5"/>
    <s v="Small Box"/>
    <d v="2009-12-13T00:00:00"/>
  </r>
  <r>
    <n v="45127"/>
    <x v="867"/>
    <x v="2"/>
    <s v="Medium"/>
    <n v="10"/>
    <n v="1.415"/>
    <n v="14.15"/>
    <n v="0.7"/>
    <n v="14.85"/>
    <n v="3.5455000000000001"/>
    <n v="0.50168825000000006"/>
    <s v="Regular Air"/>
    <x v="8"/>
    <s v="Consumer"/>
    <x v="2"/>
    <x v="14"/>
    <s v="Wrap Bag"/>
    <d v="2012-12-30T00:00:00"/>
  </r>
  <r>
    <n v="59812"/>
    <x v="407"/>
    <x v="5"/>
    <s v="Medium"/>
    <n v="2"/>
    <n v="14.49"/>
    <n v="28.98"/>
    <n v="4.9800000000000004"/>
    <n v="33.96"/>
    <n v="4.7610000000000001"/>
    <n v="1.3797378"/>
    <s v="Regular Air"/>
    <x v="0"/>
    <s v="Consumer"/>
    <x v="0"/>
    <x v="0"/>
    <s v="Small Pack"/>
    <d v="2011-06-23T00:00:00"/>
  </r>
  <r>
    <n v="54659"/>
    <x v="1286"/>
    <x v="8"/>
    <s v="High"/>
    <n v="38"/>
    <n v="6.9184210526315786"/>
    <n v="262.89999999999998"/>
    <n v="5.2"/>
    <n v="268.09999999999997"/>
    <n v="3.5455000000000001"/>
    <n v="9.3211195"/>
    <s v="Regular Air"/>
    <x v="4"/>
    <s v="Corporate"/>
    <x v="2"/>
    <x v="5"/>
    <s v="Small Box"/>
    <d v="2011-08-15T00:00:00"/>
  </r>
  <r>
    <n v="56420"/>
    <x v="1087"/>
    <x v="1"/>
    <s v="Low"/>
    <n v="26"/>
    <n v="5.0857692307692304"/>
    <n v="132.22999999999999"/>
    <n v="2.0299999999999998"/>
    <n v="134.26"/>
    <n v="4.7610000000000001"/>
    <n v="6.2954702999999999"/>
    <s v="Regular Air"/>
    <x v="5"/>
    <s v="Consumer"/>
    <x v="0"/>
    <x v="0"/>
    <s v="Wrap Bag"/>
    <d v="2011-07-26T00:00:00"/>
  </r>
  <r>
    <n v="14048"/>
    <x v="444"/>
    <x v="4"/>
    <s v="Not Specified"/>
    <n v="5"/>
    <n v="108.04400000000001"/>
    <n v="540.22"/>
    <n v="35"/>
    <n v="575.22"/>
    <n v="3.5455000000000001"/>
    <n v="19.153500100000002"/>
    <s v="Regular Air"/>
    <x v="3"/>
    <s v="Small Business"/>
    <x v="2"/>
    <x v="10"/>
    <s v="Large Box"/>
    <d v="2010-05-19T00:00:00"/>
  </r>
  <r>
    <n v="30784"/>
    <x v="179"/>
    <x v="4"/>
    <s v="Medium"/>
    <n v="48"/>
    <n v="6.9924999999999997"/>
    <n v="335.64"/>
    <n v="1.56"/>
    <n v="337.2"/>
    <n v="3.5455000000000001"/>
    <n v="11.900116199999999"/>
    <s v="Regular Air"/>
    <x v="4"/>
    <s v="Small Business"/>
    <x v="2"/>
    <x v="2"/>
    <s v="Wrap Bag"/>
    <d v="2012-05-08T00:00:00"/>
  </r>
  <r>
    <n v="8289"/>
    <x v="268"/>
    <x v="7"/>
    <s v="Low"/>
    <n v="38"/>
    <n v="15.072105263157894"/>
    <n v="572.74"/>
    <n v="7.17"/>
    <n v="579.91"/>
    <n v="3.5455000000000001"/>
    <n v="20.3064967"/>
    <s v="Regular Air"/>
    <x v="5"/>
    <s v="Consumer"/>
    <x v="2"/>
    <x v="6"/>
    <s v="Small Box"/>
    <d v="2012-10-28T00:00:00"/>
  </r>
  <r>
    <n v="59905"/>
    <x v="1042"/>
    <x v="11"/>
    <s v="High"/>
    <n v="6"/>
    <n v="8.1283333333333339"/>
    <n v="48.77"/>
    <n v="1.71"/>
    <n v="50.480000000000004"/>
    <n v="3.5455000000000001"/>
    <n v="1.7291403500000002"/>
    <s v="Regular Air"/>
    <x v="0"/>
    <s v="Small Business"/>
    <x v="2"/>
    <x v="5"/>
    <s v="Wrap Bag"/>
    <d v="2012-04-16T00:00:00"/>
  </r>
  <r>
    <n v="30757"/>
    <x v="97"/>
    <x v="2"/>
    <s v="Medium"/>
    <n v="42"/>
    <n v="10.893095238095238"/>
    <n v="457.51"/>
    <n v="7.95"/>
    <n v="465.46"/>
    <n v="3.5455000000000001"/>
    <n v="16.22101705"/>
    <s v="Regular Air"/>
    <x v="5"/>
    <s v="Home Office"/>
    <x v="2"/>
    <x v="2"/>
    <s v="Small Pack"/>
    <d v="2010-12-27T00:00:00"/>
  </r>
  <r>
    <n v="23522"/>
    <x v="535"/>
    <x v="11"/>
    <s v="Critical"/>
    <n v="20"/>
    <n v="53.890425000000008"/>
    <n v="1077.8085000000001"/>
    <n v="8.99"/>
    <n v="1086.7985000000001"/>
    <n v="5.3265000000000002"/>
    <n v="57.409469752500009"/>
    <s v="Express Air"/>
    <x v="4"/>
    <s v="Small Business"/>
    <x v="1"/>
    <x v="1"/>
    <s v="Small Box"/>
    <d v="2011-04-13T00:00:00"/>
  </r>
  <r>
    <n v="23971"/>
    <x v="280"/>
    <x v="6"/>
    <s v="Critical"/>
    <n v="5"/>
    <n v="13.325999999999999"/>
    <n v="66.63"/>
    <n v="4.9800000000000004"/>
    <n v="71.61"/>
    <n v="3.5455000000000001"/>
    <n v="2.3623666499999998"/>
    <s v="Regular Air"/>
    <x v="1"/>
    <s v="Home Office"/>
    <x v="2"/>
    <x v="16"/>
    <s v="Small Box"/>
    <d v="2009-11-24T00:00:00"/>
  </r>
  <r>
    <n v="1575"/>
    <x v="373"/>
    <x v="10"/>
    <s v="Medium"/>
    <n v="10"/>
    <n v="52.567399999999999"/>
    <n v="525.67399999999998"/>
    <n v="5.26"/>
    <n v="530.93399999999997"/>
    <n v="5.3265000000000002"/>
    <n v="28.000025609999998"/>
    <s v="Regular Air"/>
    <x v="3"/>
    <s v="Small Business"/>
    <x v="1"/>
    <x v="1"/>
    <s v="Small Box"/>
    <d v="2011-09-14T00:00:00"/>
  </r>
  <r>
    <n v="51239"/>
    <x v="171"/>
    <x v="9"/>
    <s v="Low"/>
    <n v="48"/>
    <n v="84.296875"/>
    <n v="4046.25"/>
    <n v="60"/>
    <n v="4106.25"/>
    <n v="4.7610000000000001"/>
    <n v="192.64196250000001"/>
    <s v="Delivery Truck"/>
    <x v="5"/>
    <s v="Consumer"/>
    <x v="0"/>
    <x v="9"/>
    <s v="Jumbo Drum"/>
    <d v="2012-02-25T00:00:00"/>
  </r>
  <r>
    <n v="11877"/>
    <x v="62"/>
    <x v="4"/>
    <s v="Not Specified"/>
    <n v="31"/>
    <n v="4.6116129032258071"/>
    <n v="142.96"/>
    <n v="1.52"/>
    <n v="144.48000000000002"/>
    <n v="3.5455000000000001"/>
    <n v="5.0686467999999998"/>
    <s v="Regular Air"/>
    <x v="9"/>
    <s v="Consumer"/>
    <x v="2"/>
    <x v="5"/>
    <s v="Wrap Bag"/>
    <d v="2010-05-25T00:00:00"/>
  </r>
  <r>
    <n v="18402"/>
    <x v="609"/>
    <x v="8"/>
    <s v="Low"/>
    <n v="5"/>
    <n v="309.69"/>
    <n v="1548.45"/>
    <n v="69.55"/>
    <n v="1618"/>
    <n v="4.7610000000000001"/>
    <n v="73.721704500000001"/>
    <s v="Delivery Truck"/>
    <x v="3"/>
    <s v="Corporate"/>
    <x v="0"/>
    <x v="3"/>
    <s v="Jumbo Drum"/>
    <d v="2009-09-05T00:00:00"/>
  </r>
  <r>
    <n v="17636"/>
    <x v="361"/>
    <x v="9"/>
    <s v="Low"/>
    <n v="2"/>
    <n v="3.5049999999999999"/>
    <n v="7.01"/>
    <n v="0.96"/>
    <n v="7.97"/>
    <n v="3.5455000000000001"/>
    <n v="0.24853955"/>
    <s v="Regular Air"/>
    <x v="3"/>
    <s v="Home Office"/>
    <x v="2"/>
    <x v="2"/>
    <s v="Wrap Bag"/>
    <d v="2009-02-08T00:00:00"/>
  </r>
  <r>
    <n v="8130"/>
    <x v="538"/>
    <x v="4"/>
    <s v="Critical"/>
    <n v="15"/>
    <n v="4.4219999999999997"/>
    <n v="66.33"/>
    <n v="5.04"/>
    <n v="71.37"/>
    <n v="3.5455000000000001"/>
    <n v="2.3517301499999999"/>
    <s v="Regular Air"/>
    <x v="8"/>
    <s v="Consumer"/>
    <x v="2"/>
    <x v="6"/>
    <s v="Small Box"/>
    <d v="2012-05-15T00:00:00"/>
  </r>
  <r>
    <n v="4067"/>
    <x v="561"/>
    <x v="7"/>
    <s v="High"/>
    <n v="16"/>
    <n v="7.3987499999999997"/>
    <n v="118.38"/>
    <n v="6.05"/>
    <n v="124.42999999999999"/>
    <n v="3.5455000000000001"/>
    <n v="4.1971629000000004"/>
    <s v="Regular Air"/>
    <x v="0"/>
    <s v="Corporate"/>
    <x v="2"/>
    <x v="6"/>
    <s v="Small Box"/>
    <d v="2012-10-08T00:00:00"/>
  </r>
  <r>
    <n v="6757"/>
    <x v="124"/>
    <x v="9"/>
    <s v="Medium"/>
    <n v="11"/>
    <n v="227.54618181818179"/>
    <n v="2503.0079999999998"/>
    <n v="61.76"/>
    <n v="2564.768"/>
    <n v="4.7610000000000001"/>
    <n v="119.16821087999999"/>
    <s v="Delivery Truck"/>
    <x v="5"/>
    <s v="Small Business"/>
    <x v="0"/>
    <x v="9"/>
    <s v="Jumbo Box"/>
    <d v="2012-02-02T00:00:00"/>
  </r>
  <r>
    <n v="21539"/>
    <x v="707"/>
    <x v="1"/>
    <s v="Medium"/>
    <n v="39"/>
    <n v="59.99589743589744"/>
    <n v="2339.84"/>
    <n v="69"/>
    <n v="2408.84"/>
    <n v="4.7610000000000001"/>
    <n v="111.39978240000001"/>
    <s v="Regular Air"/>
    <x v="3"/>
    <s v="Consumer"/>
    <x v="0"/>
    <x v="9"/>
    <s v="Large Box"/>
    <d v="2010-07-09T00:00:00"/>
  </r>
  <r>
    <n v="36452"/>
    <x v="74"/>
    <x v="11"/>
    <s v="High"/>
    <n v="18"/>
    <n v="7.1933333333333325"/>
    <n v="129.47999999999999"/>
    <n v="2.83"/>
    <n v="132.31"/>
    <n v="4.7610000000000001"/>
    <n v="6.1645427999999995"/>
    <s v="Regular Air"/>
    <x v="1"/>
    <s v="Home Office"/>
    <x v="0"/>
    <x v="0"/>
    <s v="Small Pack"/>
    <d v="2009-04-07T00:00:00"/>
  </r>
  <r>
    <n v="52519"/>
    <x v="824"/>
    <x v="11"/>
    <s v="High"/>
    <n v="6"/>
    <n v="20.063333333333333"/>
    <n v="120.38"/>
    <n v="6.32"/>
    <n v="126.69999999999999"/>
    <n v="3.5455000000000001"/>
    <n v="4.2680728999999999"/>
    <s v="Regular Air"/>
    <x v="4"/>
    <s v="Corporate"/>
    <x v="2"/>
    <x v="16"/>
    <s v="Small Box"/>
    <d v="2012-05-01T00:00:00"/>
  </r>
  <r>
    <n v="55809"/>
    <x v="841"/>
    <x v="10"/>
    <s v="Critical"/>
    <n v="2"/>
    <n v="125.35"/>
    <n v="250.7"/>
    <n v="45"/>
    <n v="295.7"/>
    <n v="4.7610000000000001"/>
    <n v="11.935827"/>
    <s v="Delivery Truck"/>
    <x v="1"/>
    <s v="Consumer"/>
    <x v="0"/>
    <x v="3"/>
    <s v="Jumbo Drum"/>
    <d v="2011-09-12T00:00:00"/>
  </r>
  <r>
    <n v="35878"/>
    <x v="154"/>
    <x v="8"/>
    <s v="Medium"/>
    <n v="45"/>
    <n v="3.5926666666666662"/>
    <n v="161.66999999999999"/>
    <n v="2.2000000000000002"/>
    <n v="163.86999999999998"/>
    <n v="3.5455000000000001"/>
    <n v="5.7320098499999999"/>
    <s v="Regular Air"/>
    <x v="1"/>
    <s v="Corporate"/>
    <x v="2"/>
    <x v="5"/>
    <s v="Wrap Bag"/>
    <d v="2010-08-15T00:00:00"/>
  </r>
  <r>
    <n v="21729"/>
    <x v="996"/>
    <x v="2"/>
    <s v="Low"/>
    <n v="28"/>
    <n v="4.3207142857142857"/>
    <n v="120.98"/>
    <n v="5.34"/>
    <n v="126.32000000000001"/>
    <n v="3.5455000000000001"/>
    <n v="4.2893458999999998"/>
    <s v="Regular Air"/>
    <x v="1"/>
    <s v="Corporate"/>
    <x v="2"/>
    <x v="6"/>
    <s v="Small Box"/>
    <d v="2012-12-10T00:00:00"/>
  </r>
  <r>
    <n v="59108"/>
    <x v="1005"/>
    <x v="7"/>
    <s v="Low"/>
    <n v="21"/>
    <n v="3.2633333333333332"/>
    <n v="68.53"/>
    <n v="3.97"/>
    <n v="72.5"/>
    <n v="3.5455000000000001"/>
    <n v="2.4297311500000003"/>
    <s v="Regular Air"/>
    <x v="1"/>
    <s v="Corporate"/>
    <x v="2"/>
    <x v="2"/>
    <s v="Wrap Bag"/>
    <d v="2011-10-12T00:00:00"/>
  </r>
  <r>
    <n v="29537"/>
    <x v="524"/>
    <x v="10"/>
    <s v="Low"/>
    <n v="30"/>
    <n v="10.618666666666666"/>
    <n v="318.56"/>
    <n v="4.5"/>
    <n v="323.06"/>
    <n v="3.5455000000000001"/>
    <n v="11.294544800000001"/>
    <s v="Express Air"/>
    <x v="1"/>
    <s v="Home Office"/>
    <x v="2"/>
    <x v="16"/>
    <s v="Small Box"/>
    <d v="2012-09-28T00:00:00"/>
  </r>
  <r>
    <n v="23618"/>
    <x v="1401"/>
    <x v="6"/>
    <s v="Medium"/>
    <n v="45"/>
    <n v="57.817566666666671"/>
    <n v="2601.7905000000001"/>
    <n v="5.26"/>
    <n v="2607.0505000000003"/>
    <n v="5.3265000000000002"/>
    <n v="138.58437098249999"/>
    <s v="Regular Air"/>
    <x v="8"/>
    <s v="Consumer"/>
    <x v="1"/>
    <x v="1"/>
    <s v="Small Box"/>
    <d v="2012-11-29T00:00:00"/>
  </r>
  <r>
    <n v="1665"/>
    <x v="608"/>
    <x v="4"/>
    <s v="High"/>
    <n v="26"/>
    <n v="29.061826923076922"/>
    <n v="755.60749999999996"/>
    <n v="1.1000000000000001"/>
    <n v="756.70749999999998"/>
    <n v="5.3265000000000002"/>
    <n v="40.247433487499997"/>
    <s v="Regular Air"/>
    <x v="1"/>
    <s v="Corporate"/>
    <x v="1"/>
    <x v="1"/>
    <s v="Small Box"/>
    <d v="2009-05-09T00:00:00"/>
  </r>
  <r>
    <n v="52357"/>
    <x v="1402"/>
    <x v="10"/>
    <s v="Not Specified"/>
    <n v="49"/>
    <n v="11.050408163265306"/>
    <n v="541.47"/>
    <n v="4.8"/>
    <n v="546.27"/>
    <n v="3.5455000000000001"/>
    <n v="19.197818850000001"/>
    <s v="Regular Air"/>
    <x v="5"/>
    <s v="Corporate"/>
    <x v="2"/>
    <x v="12"/>
    <s v="Small Box"/>
    <d v="2009-09-05T00:00:00"/>
  </r>
  <r>
    <n v="55269"/>
    <x v="580"/>
    <x v="0"/>
    <s v="Medium"/>
    <n v="1"/>
    <n v="49.61"/>
    <n v="49.61"/>
    <n v="17.079999999999998"/>
    <n v="66.69"/>
    <n v="3.5455000000000001"/>
    <n v="1.7589225500000001"/>
    <s v="Regular Air"/>
    <x v="1"/>
    <s v="Small Business"/>
    <x v="2"/>
    <x v="5"/>
    <s v="Small Box"/>
    <d v="2010-03-08T00:00:00"/>
  </r>
  <r>
    <n v="32292"/>
    <x v="616"/>
    <x v="9"/>
    <s v="Low"/>
    <n v="1"/>
    <n v="13.53"/>
    <n v="13.53"/>
    <n v="2.36"/>
    <n v="15.889999999999999"/>
    <n v="3.5455000000000001"/>
    <n v="0.47970615"/>
    <s v="Regular Air"/>
    <x v="1"/>
    <s v="Corporate"/>
    <x v="2"/>
    <x v="2"/>
    <s v="Wrap Bag"/>
    <d v="2012-02-17T00:00:00"/>
  </r>
  <r>
    <n v="20229"/>
    <x v="1288"/>
    <x v="7"/>
    <s v="Low"/>
    <n v="47"/>
    <n v="2.4693617021276597"/>
    <n v="116.06"/>
    <n v="0.8"/>
    <n v="116.86"/>
    <n v="3.5455000000000001"/>
    <n v="4.1149073000000005"/>
    <s v="Regular Air"/>
    <x v="8"/>
    <s v="Home Office"/>
    <x v="2"/>
    <x v="14"/>
    <s v="Wrap Bag"/>
    <d v="2009-11-06T00:00:00"/>
  </r>
  <r>
    <n v="18213"/>
    <x v="664"/>
    <x v="10"/>
    <s v="Medium"/>
    <n v="29"/>
    <n v="38.318275862068965"/>
    <n v="1111.23"/>
    <n v="19.989999999999998"/>
    <n v="1131.22"/>
    <n v="3.5455000000000001"/>
    <n v="39.398659649999999"/>
    <s v="Regular Air"/>
    <x v="1"/>
    <s v="Corporate"/>
    <x v="2"/>
    <x v="5"/>
    <s v="Small Box"/>
    <d v="2010-09-12T00:00:00"/>
  </r>
  <r>
    <n v="45381"/>
    <x v="195"/>
    <x v="8"/>
    <s v="Medium"/>
    <n v="1"/>
    <n v="11.81"/>
    <n v="11.81"/>
    <n v="5.57"/>
    <n v="17.380000000000003"/>
    <n v="4.7610000000000001"/>
    <n v="0.56227410000000011"/>
    <s v="Regular Air"/>
    <x v="9"/>
    <s v="Small Business"/>
    <x v="0"/>
    <x v="0"/>
    <s v="Small Box"/>
    <d v="2011-08-23T00:00:00"/>
  </r>
  <r>
    <n v="37127"/>
    <x v="699"/>
    <x v="7"/>
    <s v="High"/>
    <n v="19"/>
    <n v="9.391578947368421"/>
    <n v="178.44"/>
    <n v="2.15"/>
    <n v="180.59"/>
    <n v="3.5455000000000001"/>
    <n v="6.3265902000000009"/>
    <s v="Regular Air"/>
    <x v="6"/>
    <s v="Corporate"/>
    <x v="2"/>
    <x v="5"/>
    <s v="Wrap Bag"/>
    <d v="2010-10-03T00:00:00"/>
  </r>
  <r>
    <n v="23585"/>
    <x v="931"/>
    <x v="7"/>
    <s v="Critical"/>
    <n v="44"/>
    <n v="4.3813636363636368"/>
    <n v="192.78"/>
    <n v="1.6"/>
    <n v="194.38"/>
    <n v="3.5455000000000001"/>
    <n v="6.8350149"/>
    <s v="Regular Air"/>
    <x v="5"/>
    <s v="Home Office"/>
    <x v="2"/>
    <x v="2"/>
    <s v="Wrap Bag"/>
    <d v="2012-11-01T00:00:00"/>
  </r>
  <r>
    <n v="38791"/>
    <x v="900"/>
    <x v="0"/>
    <s v="Low"/>
    <n v="24"/>
    <n v="60.738"/>
    <n v="1457.712"/>
    <n v="89.3"/>
    <n v="1547.0119999999999"/>
    <n v="4.7610000000000001"/>
    <n v="69.401668319999999"/>
    <s v="Delivery Truck"/>
    <x v="5"/>
    <s v="Home Office"/>
    <x v="0"/>
    <x v="9"/>
    <s v="Jumbo Box"/>
    <d v="2010-03-21T00:00:00"/>
  </r>
  <r>
    <n v="10052"/>
    <x v="1325"/>
    <x v="10"/>
    <s v="Not Specified"/>
    <n v="16"/>
    <n v="5.9937500000000004"/>
    <n v="95.9"/>
    <n v="0.91"/>
    <n v="96.81"/>
    <n v="3.5455000000000001"/>
    <n v="3.4001345000000005"/>
    <s v="Regular Air"/>
    <x v="3"/>
    <s v="Corporate"/>
    <x v="2"/>
    <x v="2"/>
    <s v="Wrap Bag"/>
    <d v="2009-09-08T00:00:00"/>
  </r>
  <r>
    <n v="22755"/>
    <x v="235"/>
    <x v="0"/>
    <s v="Medium"/>
    <n v="35"/>
    <n v="5.3668571428571425"/>
    <n v="187.84"/>
    <n v="5.68"/>
    <n v="193.52"/>
    <n v="3.5455000000000001"/>
    <n v="6.6598671999999999"/>
    <s v="Regular Air"/>
    <x v="0"/>
    <s v="Home Office"/>
    <x v="2"/>
    <x v="6"/>
    <s v="Small Box"/>
    <d v="2009-03-31T00:00:00"/>
  </r>
  <r>
    <n v="34725"/>
    <x v="433"/>
    <x v="1"/>
    <s v="Low"/>
    <n v="14"/>
    <n v="134.67214285714286"/>
    <n v="1885.41"/>
    <n v="35"/>
    <n v="1920.41"/>
    <n v="3.5455000000000001"/>
    <n v="66.847211549999997"/>
    <s v="Regular Air"/>
    <x v="4"/>
    <s v="Small Business"/>
    <x v="2"/>
    <x v="10"/>
    <s v="Large Box"/>
    <d v="2011-07-29T00:00:00"/>
  </r>
  <r>
    <n v="6337"/>
    <x v="110"/>
    <x v="8"/>
    <s v="Not Specified"/>
    <n v="1"/>
    <n v="449.42"/>
    <n v="449.42"/>
    <n v="85.63"/>
    <n v="535.04999999999995"/>
    <n v="4.7610000000000001"/>
    <n v="21.396886200000004"/>
    <s v="Delivery Truck"/>
    <x v="0"/>
    <s v="Corporate"/>
    <x v="0"/>
    <x v="9"/>
    <s v="Jumbo Box"/>
    <d v="2011-09-01T00:00:00"/>
  </r>
  <r>
    <n v="4743"/>
    <x v="313"/>
    <x v="0"/>
    <s v="Low"/>
    <n v="29"/>
    <n v="12.156896551724138"/>
    <n v="352.55"/>
    <n v="1.49"/>
    <n v="354.04"/>
    <n v="3.5455000000000001"/>
    <n v="12.499660250000002"/>
    <s v="Regular Air"/>
    <x v="1"/>
    <s v="Home Office"/>
    <x v="2"/>
    <x v="6"/>
    <s v="Small Box"/>
    <d v="2010-04-03T00:00:00"/>
  </r>
  <r>
    <n v="58273"/>
    <x v="1266"/>
    <x v="5"/>
    <s v="High"/>
    <n v="31"/>
    <n v="7.9"/>
    <n v="244.9"/>
    <n v="3.62"/>
    <n v="248.52"/>
    <n v="5.3265000000000002"/>
    <n v="13.044598500000001"/>
    <s v="Regular Air"/>
    <x v="10"/>
    <s v="Corporate"/>
    <x v="1"/>
    <x v="4"/>
    <s v="Small Pack"/>
    <d v="2010-06-20T00:00:00"/>
  </r>
  <r>
    <n v="54051"/>
    <x v="1207"/>
    <x v="8"/>
    <s v="Medium"/>
    <n v="28"/>
    <n v="4.5339285714285715"/>
    <n v="126.95"/>
    <n v="0.99"/>
    <n v="127.94"/>
    <n v="3.5455000000000001"/>
    <n v="4.5010122499999996"/>
    <s v="Express Air"/>
    <x v="5"/>
    <s v="Corporate"/>
    <x v="2"/>
    <x v="13"/>
    <s v="Small Box"/>
    <d v="2011-08-12T00:00:00"/>
  </r>
  <r>
    <n v="10247"/>
    <x v="711"/>
    <x v="3"/>
    <s v="Medium"/>
    <n v="24"/>
    <n v="9.6645833333333329"/>
    <n v="231.95"/>
    <n v="1.99"/>
    <n v="233.94"/>
    <n v="5.3265000000000002"/>
    <n v="12.354816749999999"/>
    <s v="Regular Air"/>
    <x v="1"/>
    <s v="Home Office"/>
    <x v="1"/>
    <x v="4"/>
    <s v="Small Pack"/>
    <d v="2010-01-12T00:00:00"/>
  </r>
  <r>
    <n v="49479"/>
    <x v="433"/>
    <x v="1"/>
    <s v="Medium"/>
    <n v="46"/>
    <n v="122.07391304347826"/>
    <n v="5615.4"/>
    <n v="26.3"/>
    <n v="5641.7"/>
    <n v="5.3265000000000002"/>
    <n v="299.10428100000001"/>
    <s v="Delivery Truck"/>
    <x v="8"/>
    <s v="Consumer"/>
    <x v="1"/>
    <x v="11"/>
    <s v="Jumbo Drum"/>
    <d v="2011-07-29T00:00:00"/>
  </r>
  <r>
    <n v="34438"/>
    <x v="1098"/>
    <x v="2"/>
    <s v="High"/>
    <n v="28"/>
    <n v="21.019285714285711"/>
    <n v="588.54"/>
    <n v="8.99"/>
    <n v="597.53"/>
    <n v="3.5455000000000001"/>
    <n v="20.866685699999998"/>
    <s v="Regular Air"/>
    <x v="7"/>
    <s v="Consumer"/>
    <x v="2"/>
    <x v="2"/>
    <s v="Small Pack"/>
    <d v="2010-12-12T00:00:00"/>
  </r>
  <r>
    <n v="18210"/>
    <x v="436"/>
    <x v="8"/>
    <s v="Not Specified"/>
    <n v="27"/>
    <n v="344.21555555555557"/>
    <n v="9293.82"/>
    <n v="19.989999999999998"/>
    <n v="9313.81"/>
    <n v="3.5455000000000001"/>
    <n v="329.51238810000001"/>
    <s v="Regular Air"/>
    <x v="7"/>
    <s v="Small Business"/>
    <x v="2"/>
    <x v="16"/>
    <s v="Small Box"/>
    <d v="2010-08-07T00:00:00"/>
  </r>
  <r>
    <n v="18884"/>
    <x v="1376"/>
    <x v="5"/>
    <s v="Not Specified"/>
    <n v="5"/>
    <n v="26.254000000000001"/>
    <n v="131.27000000000001"/>
    <n v="14.36"/>
    <n v="145.63"/>
    <n v="4.7610000000000001"/>
    <n v="6.2497647000000009"/>
    <s v="Delivery Truck"/>
    <x v="8"/>
    <s v="Home Office"/>
    <x v="0"/>
    <x v="3"/>
    <s v="Jumbo Drum"/>
    <d v="2011-06-25T00:00:00"/>
  </r>
  <r>
    <n v="46468"/>
    <x v="236"/>
    <x v="3"/>
    <s v="Critical"/>
    <n v="46"/>
    <n v="163.82521739130434"/>
    <n v="7535.96"/>
    <n v="19.989999999999998"/>
    <n v="7555.95"/>
    <n v="3.5455000000000001"/>
    <n v="267.18746179999999"/>
    <s v="Regular Air"/>
    <x v="1"/>
    <s v="Home Office"/>
    <x v="2"/>
    <x v="6"/>
    <s v="Small Box"/>
    <d v="2011-01-12T00:00:00"/>
  </r>
  <r>
    <n v="38336"/>
    <x v="314"/>
    <x v="7"/>
    <s v="Critical"/>
    <n v="14"/>
    <n v="6.5535714285714288"/>
    <n v="91.75"/>
    <n v="2.99"/>
    <n v="94.74"/>
    <n v="3.5455000000000001"/>
    <n v="3.2529962499999998"/>
    <s v="Regular Air"/>
    <x v="0"/>
    <s v="Corporate"/>
    <x v="2"/>
    <x v="6"/>
    <s v="Small Box"/>
    <d v="2012-10-06T00:00:00"/>
  </r>
  <r>
    <n v="40194"/>
    <x v="303"/>
    <x v="7"/>
    <s v="Not Specified"/>
    <n v="34"/>
    <n v="32.203249999999997"/>
    <n v="1094.9105"/>
    <n v="5"/>
    <n v="1099.9105"/>
    <n v="5.3265000000000002"/>
    <n v="58.320407782499998"/>
    <s v="Regular Air"/>
    <x v="4"/>
    <s v="Consumer"/>
    <x v="1"/>
    <x v="1"/>
    <s v="Small Box"/>
    <d v="2010-10-08T00:00:00"/>
  </r>
  <r>
    <n v="43813"/>
    <x v="265"/>
    <x v="1"/>
    <s v="Not Specified"/>
    <n v="23"/>
    <n v="16.704782608695652"/>
    <n v="384.21"/>
    <n v="17.78"/>
    <n v="401.99"/>
    <n v="3.5455000000000001"/>
    <n v="13.62216555"/>
    <s v="Regular Air"/>
    <x v="9"/>
    <s v="Corporate"/>
    <x v="2"/>
    <x v="10"/>
    <s v="Small Box"/>
    <d v="2009-07-23T00:00:00"/>
  </r>
  <r>
    <n v="39744"/>
    <x v="989"/>
    <x v="1"/>
    <s v="Medium"/>
    <n v="9"/>
    <n v="57.772611111111104"/>
    <n v="519.95349999999996"/>
    <n v="5.92"/>
    <n v="525.87349999999992"/>
    <n v="5.3265000000000002"/>
    <n v="27.695323177500001"/>
    <s v="Regular Air"/>
    <x v="4"/>
    <s v="Consumer"/>
    <x v="1"/>
    <x v="1"/>
    <s v="Small Box"/>
    <d v="2009-07-08T00:00:00"/>
  </r>
  <r>
    <n v="6369"/>
    <x v="1008"/>
    <x v="2"/>
    <s v="High"/>
    <n v="30"/>
    <n v="497.40533333333332"/>
    <n v="14922.16"/>
    <n v="45.7"/>
    <n v="14967.86"/>
    <n v="4.7610000000000001"/>
    <n v="710.4440376"/>
    <s v="Delivery Truck"/>
    <x v="9"/>
    <s v="Corporate"/>
    <x v="0"/>
    <x v="9"/>
    <s v="Jumbo Box"/>
    <d v="2009-12-21T00:00:00"/>
  </r>
  <r>
    <n v="20934"/>
    <x v="799"/>
    <x v="3"/>
    <s v="Critical"/>
    <n v="5"/>
    <n v="250.77800000000002"/>
    <n v="1253.8900000000001"/>
    <n v="17.86"/>
    <n v="1271.75"/>
    <n v="5.3265000000000002"/>
    <n v="66.788450850000004"/>
    <s v="Delivery Truck"/>
    <x v="4"/>
    <s v="Corporate"/>
    <x v="1"/>
    <x v="11"/>
    <s v="Jumbo Drum"/>
    <d v="2010-01-21T00:00:00"/>
  </r>
  <r>
    <n v="34694"/>
    <x v="244"/>
    <x v="11"/>
    <s v="Low"/>
    <n v="11"/>
    <n v="5.0445454545454549"/>
    <n v="55.49"/>
    <n v="7.24"/>
    <n v="62.730000000000004"/>
    <n v="4.7610000000000001"/>
    <n v="2.6418789000000005"/>
    <s v="Regular Air"/>
    <x v="4"/>
    <s v="Consumer"/>
    <x v="0"/>
    <x v="0"/>
    <s v="Small Box"/>
    <d v="2011-04-28T00:00:00"/>
  </r>
  <r>
    <n v="54501"/>
    <x v="1153"/>
    <x v="6"/>
    <s v="Critical"/>
    <n v="38"/>
    <n v="20.630526315789474"/>
    <n v="783.96"/>
    <n v="35"/>
    <n v="818.96"/>
    <n v="3.5455000000000001"/>
    <n v="27.795301800000001"/>
    <s v="Regular Air"/>
    <x v="8"/>
    <s v="Corporate"/>
    <x v="2"/>
    <x v="10"/>
    <s v="Large Box"/>
    <d v="2012-12-01T00:00:00"/>
  </r>
  <r>
    <n v="23202"/>
    <x v="1309"/>
    <x v="1"/>
    <s v="High"/>
    <n v="39"/>
    <n v="7.8825641025641033"/>
    <n v="307.42"/>
    <n v="1.69"/>
    <n v="309.11"/>
    <n v="3.5455000000000001"/>
    <n v="10.899576100000001"/>
    <s v="Regular Air"/>
    <x v="1"/>
    <s v="Small Business"/>
    <x v="2"/>
    <x v="5"/>
    <s v="Wrap Bag"/>
    <d v="2011-08-01T00:00:00"/>
  </r>
  <r>
    <n v="57767"/>
    <x v="630"/>
    <x v="11"/>
    <s v="Critical"/>
    <n v="34"/>
    <n v="99.226749999999996"/>
    <n v="3373.7094999999999"/>
    <n v="8.99"/>
    <n v="3382.6994999999997"/>
    <n v="5.3265000000000002"/>
    <n v="179.70063651749999"/>
    <s v="Regular Air"/>
    <x v="6"/>
    <s v="Corporate"/>
    <x v="1"/>
    <x v="1"/>
    <s v="Small Box"/>
    <d v="2012-04-13T00:00:00"/>
  </r>
  <r>
    <n v="47750"/>
    <x v="1027"/>
    <x v="5"/>
    <s v="Low"/>
    <n v="37"/>
    <n v="2.7691891891891891"/>
    <n v="102.46"/>
    <n v="0.5"/>
    <n v="102.96"/>
    <n v="3.5455000000000001"/>
    <n v="3.6327192999999998"/>
    <s v="Regular Air"/>
    <x v="0"/>
    <s v="Corporate"/>
    <x v="2"/>
    <x v="13"/>
    <s v="Small Box"/>
    <d v="2010-06-20T00:00:00"/>
  </r>
  <r>
    <n v="13735"/>
    <x v="386"/>
    <x v="4"/>
    <s v="Medium"/>
    <n v="36"/>
    <n v="7.8252777777777771"/>
    <n v="281.70999999999998"/>
    <n v="1.39"/>
    <n v="283.09999999999997"/>
    <n v="3.5455000000000001"/>
    <n v="9.9880280499999987"/>
    <s v="Regular Air"/>
    <x v="1"/>
    <s v="Home Office"/>
    <x v="2"/>
    <x v="12"/>
    <s v="Small Box"/>
    <d v="2009-05-23T00:00:00"/>
  </r>
  <r>
    <n v="36741"/>
    <x v="556"/>
    <x v="2"/>
    <s v="Critical"/>
    <n v="6"/>
    <n v="50.651499999999999"/>
    <n v="303.90899999999999"/>
    <n v="5"/>
    <n v="308.90899999999999"/>
    <n v="5.3265000000000002"/>
    <n v="16.187712885"/>
    <s v="Regular Air"/>
    <x v="1"/>
    <s v="Home Office"/>
    <x v="1"/>
    <x v="1"/>
    <s v="Small Pack"/>
    <d v="2010-12-21T00:00:00"/>
  </r>
  <r>
    <n v="13761"/>
    <x v="1178"/>
    <x v="7"/>
    <s v="Low"/>
    <n v="32"/>
    <n v="75.67"/>
    <n v="2421.44"/>
    <n v="35"/>
    <n v="2456.44"/>
    <n v="3.5455000000000001"/>
    <n v="85.852155199999999"/>
    <s v="Regular Air"/>
    <x v="1"/>
    <s v="Home Office"/>
    <x v="2"/>
    <x v="10"/>
    <s v="Large Box"/>
    <d v="2009-10-21T00:00:00"/>
  </r>
  <r>
    <n v="38598"/>
    <x v="157"/>
    <x v="8"/>
    <s v="Low"/>
    <n v="24"/>
    <n v="13.540416666666667"/>
    <n v="324.97000000000003"/>
    <n v="4.95"/>
    <n v="329.92"/>
    <n v="4.7610000000000001"/>
    <n v="15.471821700000003"/>
    <s v="Regular Air"/>
    <x v="5"/>
    <s v="Consumer"/>
    <x v="0"/>
    <x v="0"/>
    <s v="Small Pack"/>
    <d v="2009-08-20T00:00:00"/>
  </r>
  <r>
    <n v="59809"/>
    <x v="926"/>
    <x v="0"/>
    <s v="Not Specified"/>
    <n v="12"/>
    <n v="11.555833333333332"/>
    <n v="138.66999999999999"/>
    <n v="5.63"/>
    <n v="144.29999999999998"/>
    <n v="3.5455000000000001"/>
    <n v="4.9165448499999993"/>
    <s v="Regular Air"/>
    <x v="6"/>
    <s v="Home Office"/>
    <x v="2"/>
    <x v="6"/>
    <s v="Small Box"/>
    <d v="2011-03-10T00:00:00"/>
  </r>
  <r>
    <n v="4647"/>
    <x v="648"/>
    <x v="4"/>
    <s v="Medium"/>
    <n v="6"/>
    <n v="12.531666666666666"/>
    <n v="75.19"/>
    <n v="5.72"/>
    <n v="80.91"/>
    <n v="3.5455000000000001"/>
    <n v="2.66586145"/>
    <s v="Regular Air"/>
    <x v="12"/>
    <s v="Corporate"/>
    <x v="2"/>
    <x v="12"/>
    <s v="Small Box"/>
    <d v="2009-05-15T00:00:00"/>
  </r>
  <r>
    <n v="38340"/>
    <x v="1332"/>
    <x v="3"/>
    <s v="Critical"/>
    <n v="36"/>
    <n v="60.19583333333334"/>
    <n v="2167.0500000000002"/>
    <n v="3.5"/>
    <n v="2170.5500000000002"/>
    <n v="3.5455000000000001"/>
    <n v="76.832757750000013"/>
    <s v="Regular Air"/>
    <x v="8"/>
    <s v="Corporate"/>
    <x v="2"/>
    <x v="16"/>
    <s v="Small Box"/>
    <d v="2009-01-21T00:00:00"/>
  </r>
  <r>
    <n v="52995"/>
    <x v="482"/>
    <x v="0"/>
    <s v="Not Specified"/>
    <n v="8"/>
    <n v="4.1737500000000001"/>
    <n v="33.39"/>
    <n v="6.27"/>
    <n v="39.659999999999997"/>
    <n v="3.5455000000000001"/>
    <n v="1.18384245"/>
    <s v="Regular Air"/>
    <x v="1"/>
    <s v="Consumer"/>
    <x v="2"/>
    <x v="6"/>
    <s v="Small Box"/>
    <d v="2012-03-15T00:00:00"/>
  </r>
  <r>
    <n v="53730"/>
    <x v="1333"/>
    <x v="2"/>
    <s v="High"/>
    <n v="40"/>
    <n v="4.5449999999999999"/>
    <n v="181.8"/>
    <n v="5.83"/>
    <n v="187.63000000000002"/>
    <n v="3.5455000000000001"/>
    <n v="6.4457190000000004"/>
    <s v="Regular Air"/>
    <x v="4"/>
    <s v="Corporate"/>
    <x v="2"/>
    <x v="6"/>
    <s v="Small Box"/>
    <d v="2012-12-30T00:00:00"/>
  </r>
  <r>
    <n v="16260"/>
    <x v="861"/>
    <x v="6"/>
    <s v="High"/>
    <n v="47"/>
    <n v="318.29991489361703"/>
    <n v="14960.096"/>
    <n v="42.52"/>
    <n v="15002.616"/>
    <n v="4.7610000000000001"/>
    <n v="712.25017056000002"/>
    <s v="Delivery Truck"/>
    <x v="1"/>
    <s v="Corporate"/>
    <x v="0"/>
    <x v="9"/>
    <s v="Jumbo Box"/>
    <d v="2011-11-14T00:00:00"/>
  </r>
  <r>
    <n v="4580"/>
    <x v="307"/>
    <x v="6"/>
    <s v="Not Specified"/>
    <n v="28"/>
    <n v="263.73357142857145"/>
    <n v="7384.54"/>
    <n v="81.98"/>
    <n v="7466.5199999999995"/>
    <n v="4.7610000000000001"/>
    <n v="351.57794940000002"/>
    <s v="Delivery Truck"/>
    <x v="4"/>
    <s v="Consumer"/>
    <x v="0"/>
    <x v="9"/>
    <s v="Jumbo Box"/>
    <d v="2010-11-15T00:00:00"/>
  </r>
  <r>
    <n v="7043"/>
    <x v="1173"/>
    <x v="3"/>
    <s v="Critical"/>
    <n v="4"/>
    <n v="2.77"/>
    <n v="11.08"/>
    <n v="4.08"/>
    <n v="15.16"/>
    <n v="4.7610000000000001"/>
    <n v="0.52751879999999995"/>
    <s v="Regular Air"/>
    <x v="3"/>
    <s v="Corporate"/>
    <x v="0"/>
    <x v="0"/>
    <s v="Small Pack"/>
    <d v="2009-01-26T00:00:00"/>
  </r>
  <r>
    <n v="25953"/>
    <x v="84"/>
    <x v="10"/>
    <s v="Critical"/>
    <n v="19"/>
    <n v="103.836"/>
    <n v="1972.884"/>
    <n v="7.69"/>
    <n v="1980.5740000000001"/>
    <n v="5.3265000000000002"/>
    <n v="105.08566626"/>
    <s v="Regular Air"/>
    <x v="6"/>
    <s v="Corporate"/>
    <x v="1"/>
    <x v="1"/>
    <s v="Small Box"/>
    <d v="2009-09-28T00:00:00"/>
  </r>
  <r>
    <n v="6402"/>
    <x v="1372"/>
    <x v="11"/>
    <s v="Low"/>
    <n v="35"/>
    <n v="10.666571428571428"/>
    <n v="373.33"/>
    <n v="4.68"/>
    <n v="378.01"/>
    <n v="3.5455000000000001"/>
    <n v="13.236415150000001"/>
    <s v="Regular Air"/>
    <x v="10"/>
    <s v="Corporate"/>
    <x v="2"/>
    <x v="7"/>
    <s v="Small Pack"/>
    <d v="2011-04-28T00:00:00"/>
  </r>
  <r>
    <n v="35239"/>
    <x v="1135"/>
    <x v="6"/>
    <s v="Critical"/>
    <n v="21"/>
    <n v="5.2042857142857146"/>
    <n v="109.29"/>
    <n v="6.26"/>
    <n v="115.55000000000001"/>
    <n v="3.5455000000000001"/>
    <n v="3.8748769500000004"/>
    <s v="Regular Air"/>
    <x v="0"/>
    <s v="Small Business"/>
    <x v="2"/>
    <x v="5"/>
    <s v="Small Box"/>
    <d v="2011-11-13T00:00:00"/>
  </r>
  <r>
    <n v="4034"/>
    <x v="426"/>
    <x v="6"/>
    <s v="Not Specified"/>
    <n v="37"/>
    <n v="154.68216216216214"/>
    <n v="5723.24"/>
    <n v="51.92"/>
    <n v="5775.16"/>
    <n v="4.7610000000000001"/>
    <n v="272.48345640000002"/>
    <s v="Delivery Truck"/>
    <x v="8"/>
    <s v="Small Business"/>
    <x v="0"/>
    <x v="9"/>
    <s v="Jumbo Box"/>
    <d v="2010-11-14T00:00:00"/>
  </r>
  <r>
    <n v="43459"/>
    <x v="385"/>
    <x v="6"/>
    <s v="Critical"/>
    <n v="26"/>
    <n v="534.84153846153845"/>
    <n v="13905.88"/>
    <n v="24.49"/>
    <n v="13930.369999999999"/>
    <n v="5.3265000000000002"/>
    <n v="740.6966981999999"/>
    <s v="Regular Air"/>
    <x v="3"/>
    <s v="Consumer"/>
    <x v="1"/>
    <x v="11"/>
    <s v="Large Box"/>
    <d v="2011-11-08T00:00:00"/>
  </r>
  <r>
    <n v="45408"/>
    <x v="97"/>
    <x v="2"/>
    <s v="Low"/>
    <n v="25"/>
    <n v="28.679600000000001"/>
    <n v="716.99"/>
    <n v="1.99"/>
    <n v="718.98"/>
    <n v="5.3265000000000002"/>
    <n v="38.19047235"/>
    <s v="Regular Air"/>
    <x v="10"/>
    <s v="Home Office"/>
    <x v="1"/>
    <x v="4"/>
    <s v="Small Pack"/>
    <d v="2011-01-17T00:00:00"/>
  </r>
  <r>
    <n v="4391"/>
    <x v="1048"/>
    <x v="9"/>
    <s v="High"/>
    <n v="20"/>
    <n v="129.6216"/>
    <n v="2592.4319999999998"/>
    <n v="3.9"/>
    <n v="2596.3319999999999"/>
    <n v="5.3265000000000002"/>
    <n v="138.08589047999999"/>
    <s v="Regular Air"/>
    <x v="0"/>
    <s v="Home Office"/>
    <x v="1"/>
    <x v="1"/>
    <s v="Small Box"/>
    <d v="2012-02-19T00:00:00"/>
  </r>
  <r>
    <n v="17507"/>
    <x v="1061"/>
    <x v="5"/>
    <s v="Medium"/>
    <n v="22"/>
    <n v="245.14863636363637"/>
    <n v="5393.27"/>
    <n v="28.06"/>
    <n v="5421.3300000000008"/>
    <n v="5.3265000000000002"/>
    <n v="287.27252655000007"/>
    <s v="Delivery Truck"/>
    <x v="0"/>
    <s v="Corporate"/>
    <x v="1"/>
    <x v="11"/>
    <s v="Jumbo Drum"/>
    <d v="2012-06-14T00:00:00"/>
  </r>
  <r>
    <n v="32647"/>
    <x v="1107"/>
    <x v="6"/>
    <s v="High"/>
    <n v="32"/>
    <n v="20.9921875"/>
    <n v="671.75"/>
    <n v="4"/>
    <n v="675.75"/>
    <n v="5.3265000000000002"/>
    <n v="35.780763749999998"/>
    <s v="Regular Air"/>
    <x v="8"/>
    <s v="Consumer"/>
    <x v="1"/>
    <x v="4"/>
    <s v="Small Box"/>
    <d v="2011-11-20T00:00:00"/>
  </r>
  <r>
    <n v="14789"/>
    <x v="652"/>
    <x v="6"/>
    <s v="Not Specified"/>
    <n v="19"/>
    <n v="6.1247368421052633"/>
    <n v="116.37"/>
    <n v="5.3"/>
    <n v="121.67"/>
    <n v="3.5455000000000001"/>
    <n v="4.1258983500000008"/>
    <s v="Regular Air"/>
    <x v="5"/>
    <s v="Consumer"/>
    <x v="2"/>
    <x v="12"/>
    <s v="Small Box"/>
    <d v="2010-11-30T00:00:00"/>
  </r>
  <r>
    <n v="27491"/>
    <x v="877"/>
    <x v="11"/>
    <s v="Not Specified"/>
    <n v="36"/>
    <n v="9.7419444444444441"/>
    <n v="350.71"/>
    <n v="6.02"/>
    <n v="356.72999999999996"/>
    <n v="4.7610000000000001"/>
    <n v="16.697303099999999"/>
    <s v="Regular Air"/>
    <x v="6"/>
    <s v="Corporate"/>
    <x v="0"/>
    <x v="0"/>
    <s v="Medium Box"/>
    <d v="2009-04-10T00:00:00"/>
  </r>
  <r>
    <n v="24960"/>
    <x v="736"/>
    <x v="3"/>
    <s v="High"/>
    <n v="35"/>
    <n v="165.648"/>
    <n v="5797.68"/>
    <n v="4.2"/>
    <n v="5801.88"/>
    <n v="5.3265000000000002"/>
    <n v="308.81342520000004"/>
    <s v="Regular Air"/>
    <x v="1"/>
    <s v="Small Business"/>
    <x v="1"/>
    <x v="1"/>
    <s v="Small Box"/>
    <d v="2011-01-28T00:00:00"/>
  </r>
  <r>
    <n v="26370"/>
    <x v="214"/>
    <x v="8"/>
    <s v="Not Specified"/>
    <n v="20"/>
    <n v="33.013500000000001"/>
    <n v="660.27"/>
    <n v="5.49"/>
    <n v="665.76"/>
    <n v="3.5455000000000001"/>
    <n v="23.409872850000003"/>
    <s v="Express Air"/>
    <x v="2"/>
    <s v="Home Office"/>
    <x v="2"/>
    <x v="10"/>
    <s v="Small Box"/>
    <d v="2011-08-10T00:00:00"/>
  </r>
  <r>
    <n v="6982"/>
    <x v="514"/>
    <x v="6"/>
    <s v="Not Specified"/>
    <n v="32"/>
    <n v="40.9765625"/>
    <n v="1311.25"/>
    <n v="1.99"/>
    <n v="1313.24"/>
    <n v="5.3265000000000002"/>
    <n v="69.843731250000005"/>
    <s v="Express Air"/>
    <x v="11"/>
    <s v="Corporate"/>
    <x v="1"/>
    <x v="4"/>
    <s v="Small Pack"/>
    <d v="2011-11-18T00:00:00"/>
  </r>
  <r>
    <n v="46884"/>
    <x v="730"/>
    <x v="3"/>
    <s v="Medium"/>
    <n v="25"/>
    <n v="11.2172"/>
    <n v="280.43"/>
    <n v="2.36"/>
    <n v="282.79000000000002"/>
    <n v="3.5455000000000001"/>
    <n v="9.9426456500000011"/>
    <s v="Regular Air"/>
    <x v="1"/>
    <s v="Corporate"/>
    <x v="2"/>
    <x v="2"/>
    <s v="Wrap Bag"/>
    <d v="2009-01-18T00:00:00"/>
  </r>
  <r>
    <n v="7457"/>
    <x v="853"/>
    <x v="10"/>
    <s v="Not Specified"/>
    <n v="36"/>
    <n v="63.901388888888881"/>
    <n v="2300.4499999999998"/>
    <n v="19.989999999999998"/>
    <n v="2320.4399999999996"/>
    <n v="3.5455000000000001"/>
    <n v="81.562454750000001"/>
    <s v="Regular Air"/>
    <x v="8"/>
    <s v="Small Business"/>
    <x v="2"/>
    <x v="12"/>
    <s v="Small Box"/>
    <d v="2010-10-03T00:00:00"/>
  </r>
  <r>
    <n v="36834"/>
    <x v="620"/>
    <x v="2"/>
    <s v="Low"/>
    <n v="11"/>
    <n v="175.91818181818181"/>
    <n v="1935.1"/>
    <n v="35.89"/>
    <n v="1970.99"/>
    <n v="4.7610000000000001"/>
    <n v="92.130110999999999"/>
    <s v="Delivery Truck"/>
    <x v="0"/>
    <s v="Corporate"/>
    <x v="0"/>
    <x v="15"/>
    <s v="Jumbo Box"/>
    <d v="2009-12-26T00:00:00"/>
  </r>
  <r>
    <n v="32902"/>
    <x v="548"/>
    <x v="0"/>
    <s v="High"/>
    <n v="34"/>
    <n v="4.2788235294117642"/>
    <n v="145.47999999999999"/>
    <n v="1.2"/>
    <n v="146.67999999999998"/>
    <n v="3.5455000000000001"/>
    <n v="5.1579934000000005"/>
    <s v="Express Air"/>
    <x v="4"/>
    <s v="Home Office"/>
    <x v="2"/>
    <x v="2"/>
    <s v="Wrap Bag"/>
    <d v="2012-03-04T00:00:00"/>
  </r>
  <r>
    <n v="30567"/>
    <x v="260"/>
    <x v="3"/>
    <s v="Not Specified"/>
    <n v="14"/>
    <n v="4.4714285714285715"/>
    <n v="62.6"/>
    <n v="0.94"/>
    <n v="63.54"/>
    <n v="3.5455000000000001"/>
    <n v="2.2194830000000003"/>
    <s v="Regular Air"/>
    <x v="6"/>
    <s v="Small Business"/>
    <x v="2"/>
    <x v="2"/>
    <s v="Wrap Bag"/>
    <d v="2009-01-15T00:00:00"/>
  </r>
  <r>
    <n v="1699"/>
    <x v="14"/>
    <x v="2"/>
    <s v="Critical"/>
    <n v="40"/>
    <n v="10.772"/>
    <n v="430.88"/>
    <n v="5.25"/>
    <n v="436.13"/>
    <n v="3.5455000000000001"/>
    <n v="15.276850400000001"/>
    <s v="Regular Air"/>
    <x v="9"/>
    <s v="Corporate"/>
    <x v="2"/>
    <x v="12"/>
    <s v="Small Box"/>
    <d v="2011-03-23T00:00:00"/>
  </r>
  <r>
    <n v="27813"/>
    <x v="165"/>
    <x v="3"/>
    <s v="Medium"/>
    <n v="10"/>
    <n v="40.113999999999997"/>
    <n v="401.14"/>
    <n v="6.5"/>
    <n v="407.64"/>
    <n v="5.3265000000000002"/>
    <n v="21.3667221"/>
    <s v="Regular Air"/>
    <x v="6"/>
    <s v="Consumer"/>
    <x v="1"/>
    <x v="4"/>
    <s v="Small Box"/>
    <d v="2009-01-14T00:00:00"/>
  </r>
  <r>
    <n v="59015"/>
    <x v="208"/>
    <x v="4"/>
    <s v="Medium"/>
    <n v="32"/>
    <n v="8.6934374999999999"/>
    <n v="278.19"/>
    <n v="0.96"/>
    <n v="279.14999999999998"/>
    <n v="4.7610000000000001"/>
    <n v="13.244625900000001"/>
    <s v="Regular Air"/>
    <x v="1"/>
    <s v="Small Business"/>
    <x v="0"/>
    <x v="0"/>
    <s v="Wrap Bag"/>
    <d v="2012-05-27T00:00:00"/>
  </r>
  <r>
    <n v="11431"/>
    <x v="791"/>
    <x v="8"/>
    <s v="High"/>
    <n v="5"/>
    <n v="7.9359999999999999"/>
    <n v="39.68"/>
    <n v="2.87"/>
    <n v="42.55"/>
    <n v="3.5455000000000001"/>
    <n v="1.4068544000000001"/>
    <s v="Regular Air"/>
    <x v="8"/>
    <s v="Small Business"/>
    <x v="2"/>
    <x v="5"/>
    <s v="Wrap Bag"/>
    <d v="2012-08-03T00:00:00"/>
  </r>
  <r>
    <n v="18178"/>
    <x v="618"/>
    <x v="6"/>
    <s v="Low"/>
    <n v="10"/>
    <n v="18.746000000000002"/>
    <n v="187.46"/>
    <n v="8.99"/>
    <n v="196.45000000000002"/>
    <n v="4.7610000000000001"/>
    <n v="8.9249706"/>
    <s v="Regular Air"/>
    <x v="1"/>
    <s v="Small Business"/>
    <x v="0"/>
    <x v="0"/>
    <s v="Small Pack"/>
    <d v="2009-11-09T00:00:00"/>
  </r>
  <r>
    <n v="58278"/>
    <x v="1226"/>
    <x v="10"/>
    <s v="High"/>
    <n v="4"/>
    <n v="70.386375000000001"/>
    <n v="281.5455"/>
    <n v="0.99"/>
    <n v="282.53550000000001"/>
    <n v="5.3265000000000002"/>
    <n v="14.996521057500001"/>
    <s v="Regular Air"/>
    <x v="8"/>
    <s v="Corporate"/>
    <x v="1"/>
    <x v="1"/>
    <s v="Wrap Bag"/>
    <d v="2012-09-13T00:00:00"/>
  </r>
  <r>
    <n v="36357"/>
    <x v="1403"/>
    <x v="3"/>
    <s v="Not Specified"/>
    <n v="38"/>
    <n v="463.30973684210528"/>
    <n v="17605.77"/>
    <n v="49"/>
    <n v="17654.77"/>
    <n v="5.3265000000000002"/>
    <n v="937.77133905000005"/>
    <s v="Delivery Truck"/>
    <x v="5"/>
    <s v="Small Business"/>
    <x v="1"/>
    <x v="8"/>
    <s v="Jumbo Drum"/>
    <d v="2012-01-15T00:00:00"/>
  </r>
  <r>
    <n v="30597"/>
    <x v="103"/>
    <x v="8"/>
    <s v="High"/>
    <n v="18"/>
    <n v="5.1677777777777774"/>
    <n v="93.02"/>
    <n v="2.0299999999999998"/>
    <n v="95.05"/>
    <n v="4.7610000000000001"/>
    <n v="4.4286821999999999"/>
    <s v="Regular Air"/>
    <x v="1"/>
    <s v="Consumer"/>
    <x v="0"/>
    <x v="0"/>
    <s v="Wrap Bag"/>
    <d v="2012-08-07T00:00:00"/>
  </r>
  <r>
    <n v="47943"/>
    <x v="461"/>
    <x v="6"/>
    <s v="Medium"/>
    <n v="48"/>
    <n v="16.203333333333333"/>
    <n v="777.76"/>
    <n v="5.45"/>
    <n v="783.21"/>
    <n v="3.5455000000000001"/>
    <n v="27.575480800000001"/>
    <s v="Regular Air"/>
    <x v="2"/>
    <s v="Home Office"/>
    <x v="2"/>
    <x v="2"/>
    <s v="Small Pack"/>
    <d v="2009-11-15T00:00:00"/>
  </r>
  <r>
    <n v="28839"/>
    <x v="1122"/>
    <x v="11"/>
    <s v="Low"/>
    <n v="30"/>
    <n v="3.4316666666666666"/>
    <n v="102.95"/>
    <n v="7.49"/>
    <n v="110.44"/>
    <n v="3.5455000000000001"/>
    <n v="3.6500922500000001"/>
    <s v="Express Air"/>
    <x v="0"/>
    <s v="Small Business"/>
    <x v="2"/>
    <x v="2"/>
    <s v="Wrap Bag"/>
    <d v="2009-04-30T00:00:00"/>
  </r>
  <r>
    <n v="4294"/>
    <x v="1263"/>
    <x v="8"/>
    <s v="Medium"/>
    <n v="8"/>
    <n v="2.2149999999999999"/>
    <n v="17.72"/>
    <n v="4.08"/>
    <n v="21.799999999999997"/>
    <n v="4.7610000000000001"/>
    <n v="0.84364919999999999"/>
    <s v="Regular Air"/>
    <x v="0"/>
    <s v="Small Business"/>
    <x v="0"/>
    <x v="0"/>
    <s v="Small Pack"/>
    <d v="2012-08-16T00:00:00"/>
  </r>
  <r>
    <n v="13959"/>
    <x v="1137"/>
    <x v="11"/>
    <s v="Medium"/>
    <n v="19"/>
    <n v="4.0847368421052632"/>
    <n v="77.61"/>
    <n v="1.3"/>
    <n v="78.91"/>
    <n v="3.5455000000000001"/>
    <n v="2.7516625499999998"/>
    <s v="Express Air"/>
    <x v="5"/>
    <s v="Home Office"/>
    <x v="2"/>
    <x v="5"/>
    <s v="Wrap Bag"/>
    <d v="2009-04-06T00:00:00"/>
  </r>
  <r>
    <n v="56224"/>
    <x v="840"/>
    <x v="7"/>
    <s v="Medium"/>
    <n v="9"/>
    <n v="100.22488888888888"/>
    <n v="902.024"/>
    <n v="51.94"/>
    <n v="953.96399999999994"/>
    <n v="4.7610000000000001"/>
    <n v="42.945362640000006"/>
    <s v="Delivery Truck"/>
    <x v="0"/>
    <s v="Home Office"/>
    <x v="0"/>
    <x v="9"/>
    <s v="Jumbo Box"/>
    <d v="2012-10-26T00:00:00"/>
  </r>
  <r>
    <n v="39972"/>
    <x v="547"/>
    <x v="10"/>
    <s v="Not Specified"/>
    <n v="36"/>
    <n v="3.8497222222222223"/>
    <n v="138.59"/>
    <n v="0.5"/>
    <n v="139.09"/>
    <n v="3.5455000000000001"/>
    <n v="4.9137084500000006"/>
    <s v="Regular Air"/>
    <x v="4"/>
    <s v="Corporate"/>
    <x v="2"/>
    <x v="13"/>
    <s v="Small Box"/>
    <d v="2012-09-27T00:00:00"/>
  </r>
  <r>
    <n v="51970"/>
    <x v="827"/>
    <x v="3"/>
    <s v="Not Specified"/>
    <n v="1"/>
    <n v="171.71"/>
    <n v="171.71"/>
    <n v="56.14"/>
    <n v="227.85000000000002"/>
    <n v="5.3265000000000002"/>
    <n v="9.1461331500000007"/>
    <s v="Delivery Truck"/>
    <x v="2"/>
    <s v="Small Business"/>
    <x v="1"/>
    <x v="11"/>
    <s v="Jumbo Drum"/>
    <d v="2012-01-13T00:00:00"/>
  </r>
  <r>
    <n v="34117"/>
    <x v="412"/>
    <x v="9"/>
    <s v="High"/>
    <n v="45"/>
    <n v="6.6653333333333329"/>
    <n v="299.94"/>
    <n v="2.99"/>
    <n v="302.93"/>
    <n v="3.5455000000000001"/>
    <n v="10.634372700000002"/>
    <s v="Regular Air"/>
    <x v="5"/>
    <s v="Small Business"/>
    <x v="2"/>
    <x v="6"/>
    <s v="Small Box"/>
    <d v="2012-02-09T00:00:00"/>
  </r>
  <r>
    <n v="28262"/>
    <x v="839"/>
    <x v="2"/>
    <s v="Medium"/>
    <n v="26"/>
    <n v="11.504230769230769"/>
    <n v="299.11"/>
    <n v="5.01"/>
    <n v="304.12"/>
    <n v="3.5455000000000001"/>
    <n v="10.604945050000001"/>
    <s v="Regular Air"/>
    <x v="5"/>
    <s v="Small Business"/>
    <x v="2"/>
    <x v="5"/>
    <s v="Small Box"/>
    <d v="2011-01-01T00:00:00"/>
  </r>
  <r>
    <n v="45958"/>
    <x v="476"/>
    <x v="4"/>
    <s v="Medium"/>
    <n v="16"/>
    <n v="7.2087500000000002"/>
    <n v="115.34"/>
    <n v="3.1"/>
    <n v="118.44"/>
    <n v="3.5455000000000001"/>
    <n v="4.0893797000000003"/>
    <s v="Regular Air"/>
    <x v="3"/>
    <s v="Small Business"/>
    <x v="2"/>
    <x v="5"/>
    <s v="Wrap Bag"/>
    <d v="2011-05-27T00:00:00"/>
  </r>
  <r>
    <n v="44292"/>
    <x v="206"/>
    <x v="5"/>
    <s v="Not Specified"/>
    <n v="1"/>
    <n v="10.48"/>
    <n v="10.48"/>
    <n v="2.04"/>
    <n v="12.52"/>
    <n v="3.5455000000000001"/>
    <n v="0.37156840000000002"/>
    <s v="Express Air"/>
    <x v="9"/>
    <s v="Corporate"/>
    <x v="2"/>
    <x v="5"/>
    <s v="Wrap Bag"/>
    <d v="2011-06-15T00:00:00"/>
  </r>
  <r>
    <n v="26437"/>
    <x v="676"/>
    <x v="6"/>
    <s v="Critical"/>
    <n v="48"/>
    <n v="5.3022916666666662"/>
    <n v="254.51"/>
    <n v="0.7"/>
    <n v="255.20999999999998"/>
    <n v="3.5455000000000001"/>
    <n v="9.023652049999999"/>
    <s v="Regular Air"/>
    <x v="3"/>
    <s v="Corporate"/>
    <x v="2"/>
    <x v="2"/>
    <s v="Wrap Bag"/>
    <d v="2011-11-30T00:00:00"/>
  </r>
  <r>
    <n v="30820"/>
    <x v="288"/>
    <x v="11"/>
    <s v="Critical"/>
    <n v="21"/>
    <n v="2.2861904761904759"/>
    <n v="48.01"/>
    <n v="1.1200000000000001"/>
    <n v="49.129999999999995"/>
    <n v="3.5455000000000001"/>
    <n v="1.7021945500000002"/>
    <s v="Express Air"/>
    <x v="1"/>
    <s v="Small Business"/>
    <x v="2"/>
    <x v="2"/>
    <s v="Wrap Bag"/>
    <d v="2011-04-10T00:00:00"/>
  </r>
  <r>
    <n v="24933"/>
    <x v="191"/>
    <x v="1"/>
    <s v="Low"/>
    <n v="32"/>
    <n v="106.761875"/>
    <n v="3416.38"/>
    <n v="57.38"/>
    <n v="3473.76"/>
    <n v="4.7610000000000001"/>
    <n v="162.65385180000001"/>
    <s v="Delivery Truck"/>
    <x v="0"/>
    <s v="Consumer"/>
    <x v="0"/>
    <x v="15"/>
    <s v="Jumbo Box"/>
    <d v="2009-07-28T00:00:00"/>
  </r>
  <r>
    <n v="194"/>
    <x v="909"/>
    <x v="11"/>
    <s v="Medium"/>
    <n v="49"/>
    <n v="6.7148979591836726"/>
    <n v="329.03"/>
    <n v="7.98"/>
    <n v="337.01"/>
    <n v="4.7610000000000001"/>
    <n v="15.6651183"/>
    <s v="Regular Air"/>
    <x v="5"/>
    <s v="Corporate"/>
    <x v="0"/>
    <x v="0"/>
    <s v="Wrap Bag"/>
    <d v="2012-04-06T00:00:00"/>
  </r>
  <r>
    <n v="18182"/>
    <x v="934"/>
    <x v="11"/>
    <s v="Medium"/>
    <n v="45"/>
    <n v="59.401777777777774"/>
    <n v="2673.08"/>
    <n v="52.2"/>
    <n v="2725.2799999999997"/>
    <n v="4.7610000000000001"/>
    <n v="127.26533880000001"/>
    <s v="Regular Air"/>
    <x v="1"/>
    <s v="Corporate"/>
    <x v="0"/>
    <x v="0"/>
    <s v="Medium Box"/>
    <d v="2011-04-11T00:00:00"/>
  </r>
  <r>
    <n v="8614"/>
    <x v="569"/>
    <x v="5"/>
    <s v="Low"/>
    <n v="13"/>
    <n v="99.163615384615383"/>
    <n v="1289.127"/>
    <n v="5.92"/>
    <n v="1295.047"/>
    <n v="5.3265000000000002"/>
    <n v="68.665349655"/>
    <s v="Regular Air"/>
    <x v="5"/>
    <s v="Corporate"/>
    <x v="1"/>
    <x v="1"/>
    <s v="Small Box"/>
    <d v="2009-06-06T00:00:00"/>
  </r>
  <r>
    <n v="21922"/>
    <x v="1301"/>
    <x v="6"/>
    <s v="High"/>
    <n v="17"/>
    <n v="525.72823529411755"/>
    <n v="8937.3799999999992"/>
    <n v="26"/>
    <n v="8963.3799999999992"/>
    <n v="4.7610000000000001"/>
    <n v="425.50866179999997"/>
    <s v="Delivery Truck"/>
    <x v="1"/>
    <s v="Corporate"/>
    <x v="0"/>
    <x v="3"/>
    <s v="Jumbo Drum"/>
    <d v="2009-11-12T00:00:00"/>
  </r>
  <r>
    <n v="35845"/>
    <x v="1103"/>
    <x v="3"/>
    <s v="High"/>
    <n v="15"/>
    <n v="380.89866666666666"/>
    <n v="5713.48"/>
    <n v="85.63"/>
    <n v="5799.11"/>
    <n v="4.7610000000000001"/>
    <n v="272.0187828"/>
    <s v="Delivery Truck"/>
    <x v="4"/>
    <s v="Corporate"/>
    <x v="0"/>
    <x v="9"/>
    <s v="Jumbo Box"/>
    <d v="2011-01-08T00:00:00"/>
  </r>
  <r>
    <n v="32931"/>
    <x v="1294"/>
    <x v="9"/>
    <s v="Low"/>
    <n v="25"/>
    <n v="11.9244"/>
    <n v="298.11"/>
    <n v="6.27"/>
    <n v="304.38"/>
    <n v="3.5455000000000001"/>
    <n v="10.569490050000002"/>
    <s v="Regular Air"/>
    <x v="5"/>
    <s v="Corporate"/>
    <x v="2"/>
    <x v="10"/>
    <s v="Medium Box"/>
    <d v="2010-02-20T00:00:00"/>
  </r>
  <r>
    <n v="54981"/>
    <x v="681"/>
    <x v="9"/>
    <s v="High"/>
    <n v="31"/>
    <n v="33.042258064516126"/>
    <n v="1024.31"/>
    <n v="12.62"/>
    <n v="1036.9299999999998"/>
    <n v="3.5455000000000001"/>
    <n v="36.316911050000002"/>
    <s v="Regular Air"/>
    <x v="4"/>
    <s v="Home Office"/>
    <x v="2"/>
    <x v="6"/>
    <s v="Small Box"/>
    <d v="2012-02-12T00:00:00"/>
  </r>
  <r>
    <n v="49351"/>
    <x v="77"/>
    <x v="0"/>
    <s v="Low"/>
    <n v="27"/>
    <n v="4.0711111111111116"/>
    <n v="109.92"/>
    <n v="0.83"/>
    <n v="110.75"/>
    <n v="3.5455000000000001"/>
    <n v="3.8972136000000002"/>
    <s v="Regular Air"/>
    <x v="6"/>
    <s v="Corporate"/>
    <x v="2"/>
    <x v="2"/>
    <s v="Wrap Bag"/>
    <d v="2012-04-03T00:00:00"/>
  </r>
  <r>
    <n v="13447"/>
    <x v="73"/>
    <x v="3"/>
    <s v="High"/>
    <n v="24"/>
    <n v="18.186812499999998"/>
    <n v="436.48349999999999"/>
    <n v="4.8099999999999996"/>
    <n v="441.29349999999999"/>
    <n v="5.3265000000000002"/>
    <n v="23.249293627500002"/>
    <s v="Regular Air"/>
    <x v="1"/>
    <s v="Corporate"/>
    <x v="1"/>
    <x v="1"/>
    <s v="Medium Box"/>
    <d v="2010-01-10T00:00:00"/>
  </r>
  <r>
    <n v="3905"/>
    <x v="1104"/>
    <x v="2"/>
    <s v="Not Specified"/>
    <n v="42"/>
    <n v="60.425714285714285"/>
    <n v="2537.88"/>
    <n v="32.409999999999997"/>
    <n v="2570.29"/>
    <n v="4.7610000000000001"/>
    <n v="120.8284668"/>
    <s v="Delivery Truck"/>
    <x v="9"/>
    <s v="Consumer"/>
    <x v="0"/>
    <x v="3"/>
    <s v="Jumbo Drum"/>
    <d v="2010-12-21T00:00:00"/>
  </r>
  <r>
    <n v="40871"/>
    <x v="948"/>
    <x v="10"/>
    <s v="Not Specified"/>
    <n v="18"/>
    <n v="112.36944444444445"/>
    <n v="2022.65"/>
    <n v="30"/>
    <n v="2052.65"/>
    <n v="4.7610000000000001"/>
    <n v="96.298366500000014"/>
    <s v="Delivery Truck"/>
    <x v="7"/>
    <s v="Corporate"/>
    <x v="0"/>
    <x v="3"/>
    <s v="Jumbo Drum"/>
    <d v="2011-09-15T00:00:00"/>
  </r>
  <r>
    <n v="23648"/>
    <x v="306"/>
    <x v="10"/>
    <s v="Critical"/>
    <n v="4"/>
    <n v="2.6625000000000001"/>
    <n v="10.65"/>
    <n v="0.5"/>
    <n v="11.15"/>
    <n v="3.5455000000000001"/>
    <n v="0.37759575000000006"/>
    <s v="Regular Air"/>
    <x v="6"/>
    <s v="Corporate"/>
    <x v="2"/>
    <x v="13"/>
    <s v="Small Box"/>
    <d v="2012-09-25T00:00:00"/>
  </r>
  <r>
    <n v="20737"/>
    <x v="184"/>
    <x v="2"/>
    <s v="Medium"/>
    <n v="15"/>
    <n v="224.28319999999999"/>
    <n v="3364.248"/>
    <n v="61.76"/>
    <n v="3426.0080000000003"/>
    <n v="4.7610000000000001"/>
    <n v="160.17184728000001"/>
    <s v="Delivery Truck"/>
    <x v="4"/>
    <s v="Home Office"/>
    <x v="0"/>
    <x v="9"/>
    <s v="Jumbo Box"/>
    <d v="2011-12-27T00:00:00"/>
  </r>
  <r>
    <n v="32037"/>
    <x v="1040"/>
    <x v="9"/>
    <s v="Low"/>
    <n v="15"/>
    <n v="657.50066666666669"/>
    <n v="9862.51"/>
    <n v="24.49"/>
    <n v="9887"/>
    <n v="5.3265000000000002"/>
    <n v="525.32659515000012"/>
    <s v="Regular Air"/>
    <x v="1"/>
    <s v="Home Office"/>
    <x v="1"/>
    <x v="8"/>
    <s v="Large Box"/>
    <d v="2009-02-20T00:00:00"/>
  </r>
  <r>
    <n v="2277"/>
    <x v="607"/>
    <x v="3"/>
    <s v="Not Specified"/>
    <n v="10"/>
    <n v="6.6540000000000008"/>
    <n v="66.540000000000006"/>
    <n v="4.38"/>
    <n v="70.92"/>
    <n v="5.3265000000000002"/>
    <n v="3.5442531000000002"/>
    <s v="Regular Air"/>
    <x v="11"/>
    <s v="Home Office"/>
    <x v="1"/>
    <x v="4"/>
    <s v="Small Pack"/>
    <d v="2011-01-02T00:00:00"/>
  </r>
  <r>
    <n v="39393"/>
    <x v="388"/>
    <x v="6"/>
    <s v="Not Specified"/>
    <n v="23"/>
    <n v="9.4908695652173911"/>
    <n v="218.29"/>
    <n v="5.76"/>
    <n v="224.04999999999998"/>
    <n v="5.3265000000000002"/>
    <n v="11.62721685"/>
    <s v="Regular Air"/>
    <x v="9"/>
    <s v="Small Business"/>
    <x v="1"/>
    <x v="11"/>
    <s v="Medium Box"/>
    <d v="2010-11-19T00:00:00"/>
  </r>
  <r>
    <n v="22368"/>
    <x v="844"/>
    <x v="9"/>
    <s v="Medium"/>
    <n v="33"/>
    <n v="118.71545454545455"/>
    <n v="3917.61"/>
    <n v="56.14"/>
    <n v="3973.75"/>
    <n v="5.3265000000000002"/>
    <n v="208.67149664999999"/>
    <s v="Delivery Truck"/>
    <x v="9"/>
    <s v="Consumer"/>
    <x v="1"/>
    <x v="11"/>
    <s v="Jumbo Box"/>
    <d v="2010-02-21T00:00:00"/>
  </r>
  <r>
    <n v="41921"/>
    <x v="171"/>
    <x v="9"/>
    <s v="Medium"/>
    <n v="32"/>
    <n v="509.79718750000001"/>
    <n v="16313.51"/>
    <n v="26"/>
    <n v="16339.51"/>
    <n v="4.7610000000000001"/>
    <n v="776.68621110000004"/>
    <s v="Delivery Truck"/>
    <x v="5"/>
    <s v="Consumer"/>
    <x v="0"/>
    <x v="3"/>
    <s v="Jumbo Drum"/>
    <d v="2012-02-26T00:00:00"/>
  </r>
  <r>
    <n v="20135"/>
    <x v="750"/>
    <x v="5"/>
    <s v="Critical"/>
    <n v="28"/>
    <n v="342.92642857142857"/>
    <n v="9601.94"/>
    <n v="60"/>
    <n v="9661.94"/>
    <n v="4.7610000000000001"/>
    <n v="457.14836339999999"/>
    <s v="Delivery Truck"/>
    <x v="8"/>
    <s v="Corporate"/>
    <x v="0"/>
    <x v="9"/>
    <s v="Jumbo Drum"/>
    <d v="2009-07-02T00:00:00"/>
  </r>
  <r>
    <n v="8960"/>
    <x v="1044"/>
    <x v="5"/>
    <s v="Medium"/>
    <n v="15"/>
    <n v="76.702299999999994"/>
    <n v="1150.5345"/>
    <n v="1.25"/>
    <n v="1151.7845"/>
    <n v="5.3265000000000002"/>
    <n v="61.283220142500006"/>
    <s v="Regular Air"/>
    <x v="1"/>
    <s v="Small Business"/>
    <x v="1"/>
    <x v="1"/>
    <s v="Small Pack"/>
    <d v="2010-06-07T00:00:00"/>
  </r>
  <r>
    <n v="384"/>
    <x v="169"/>
    <x v="0"/>
    <s v="Low"/>
    <n v="50"/>
    <n v="153.32079999999999"/>
    <n v="7666.04"/>
    <n v="80.2"/>
    <n v="7746.24"/>
    <n v="4.7610000000000001"/>
    <n v="364.98016439999998"/>
    <s v="Delivery Truck"/>
    <x v="5"/>
    <s v="Corporate"/>
    <x v="0"/>
    <x v="9"/>
    <s v="Jumbo Box"/>
    <d v="2012-03-09T00:00:00"/>
  </r>
  <r>
    <n v="3046"/>
    <x v="1212"/>
    <x v="6"/>
    <s v="High"/>
    <n v="24"/>
    <n v="420.60124999999999"/>
    <n v="10094.43"/>
    <n v="19.989999999999998"/>
    <n v="10114.42"/>
    <n v="3.5455000000000001"/>
    <n v="357.89801564999999"/>
    <s v="Regular Air"/>
    <x v="5"/>
    <s v="Small Business"/>
    <x v="2"/>
    <x v="6"/>
    <s v="Small Box"/>
    <d v="2011-12-01T00:00:00"/>
  </r>
  <r>
    <n v="12259"/>
    <x v="1252"/>
    <x v="9"/>
    <s v="High"/>
    <n v="45"/>
    <n v="30.658222222222221"/>
    <n v="1379.62"/>
    <n v="6.72"/>
    <n v="1386.34"/>
    <n v="3.5455000000000001"/>
    <n v="48.91442709999999"/>
    <s v="Regular Air"/>
    <x v="10"/>
    <s v="Consumer"/>
    <x v="2"/>
    <x v="10"/>
    <s v="Small Box"/>
    <d v="2010-02-15T00:00:00"/>
  </r>
  <r>
    <n v="44576"/>
    <x v="1156"/>
    <x v="2"/>
    <s v="Not Specified"/>
    <n v="38"/>
    <n v="132.00657894736841"/>
    <n v="5016.25"/>
    <n v="51.94"/>
    <n v="5068.1899999999996"/>
    <n v="4.7610000000000001"/>
    <n v="238.82366249999998"/>
    <s v="Delivery Truck"/>
    <x v="7"/>
    <s v="Small Business"/>
    <x v="0"/>
    <x v="9"/>
    <s v="Jumbo Box"/>
    <d v="2009-12-26T00:00:00"/>
  </r>
  <r>
    <n v="12450"/>
    <x v="816"/>
    <x v="0"/>
    <s v="Not Specified"/>
    <n v="15"/>
    <n v="76.427333333333337"/>
    <n v="1146.4100000000001"/>
    <n v="14.52"/>
    <n v="1160.93"/>
    <n v="5.3265000000000002"/>
    <n v="61.063528650000009"/>
    <s v="Regular Air"/>
    <x v="5"/>
    <s v="Small Business"/>
    <x v="1"/>
    <x v="4"/>
    <s v="Small Box"/>
    <d v="2009-03-14T00:00:00"/>
  </r>
  <r>
    <n v="40673"/>
    <x v="1048"/>
    <x v="9"/>
    <s v="Low"/>
    <n v="14"/>
    <n v="11.249285714285715"/>
    <n v="157.49"/>
    <n v="1.39"/>
    <n v="158.88"/>
    <n v="3.5455000000000001"/>
    <n v="5.5838079500000006"/>
    <s v="Regular Air"/>
    <x v="0"/>
    <s v="Home Office"/>
    <x v="2"/>
    <x v="12"/>
    <s v="Small Box"/>
    <d v="2012-02-22T00:00:00"/>
  </r>
  <r>
    <n v="17447"/>
    <x v="800"/>
    <x v="4"/>
    <s v="Low"/>
    <n v="42"/>
    <n v="20.509761904761906"/>
    <n v="861.41"/>
    <n v="9.5399999999999991"/>
    <n v="870.94999999999993"/>
    <n v="3.5455000000000001"/>
    <n v="30.54129155"/>
    <s v="Regular Air"/>
    <x v="0"/>
    <s v="Home Office"/>
    <x v="2"/>
    <x v="5"/>
    <s v="Small Box"/>
    <d v="2012-05-20T00:00:00"/>
  </r>
  <r>
    <n v="23936"/>
    <x v="1246"/>
    <x v="2"/>
    <s v="Medium"/>
    <n v="27"/>
    <n v="2.6440740740740742"/>
    <n v="71.39"/>
    <n v="2.4"/>
    <n v="73.790000000000006"/>
    <n v="3.5455000000000001"/>
    <n v="2.5311324499999999"/>
    <s v="Regular Air"/>
    <x v="6"/>
    <s v="Home Office"/>
    <x v="2"/>
    <x v="2"/>
    <s v="Wrap Bag"/>
    <d v="2009-12-19T00:00:00"/>
  </r>
  <r>
    <n v="41799"/>
    <x v="650"/>
    <x v="5"/>
    <s v="High"/>
    <n v="21"/>
    <n v="53.847904761904765"/>
    <n v="1130.806"/>
    <n v="4.99"/>
    <n v="1135.796"/>
    <n v="5.3265000000000002"/>
    <n v="60.232381590000003"/>
    <s v="Regular Air"/>
    <x v="6"/>
    <s v="Corporate"/>
    <x v="1"/>
    <x v="1"/>
    <s v="Small Box"/>
    <d v="2009-06-24T00:00:00"/>
  </r>
  <r>
    <n v="52327"/>
    <x v="282"/>
    <x v="2"/>
    <s v="Medium"/>
    <n v="27"/>
    <n v="142.7211111111111"/>
    <n v="3853.47"/>
    <n v="6.5"/>
    <n v="3859.97"/>
    <n v="5.3265000000000002"/>
    <n v="205.25507955"/>
    <s v="Regular Air"/>
    <x v="1"/>
    <s v="Home Office"/>
    <x v="1"/>
    <x v="4"/>
    <s v="Small Box"/>
    <d v="2011-12-21T00:00:00"/>
  </r>
  <r>
    <n v="23205"/>
    <x v="434"/>
    <x v="4"/>
    <s v="High"/>
    <n v="32"/>
    <n v="8.2309374999999996"/>
    <n v="263.39"/>
    <n v="2.83"/>
    <n v="266.21999999999997"/>
    <n v="5.3265000000000002"/>
    <n v="14.02946835"/>
    <s v="Express Air"/>
    <x v="1"/>
    <s v="Consumer"/>
    <x v="1"/>
    <x v="4"/>
    <s v="Small Pack"/>
    <d v="2009-05-25T00:00:00"/>
  </r>
  <r>
    <n v="45315"/>
    <x v="1404"/>
    <x v="11"/>
    <s v="Medium"/>
    <n v="32"/>
    <n v="35.684375000000003"/>
    <n v="1141.9000000000001"/>
    <n v="8.2200000000000006"/>
    <n v="1150.1200000000001"/>
    <n v="3.5455000000000001"/>
    <n v="40.486064500000005"/>
    <s v="Regular Air"/>
    <x v="0"/>
    <s v="Consumer"/>
    <x v="2"/>
    <x v="10"/>
    <s v="Small Box"/>
    <d v="2012-04-21T00:00:00"/>
  </r>
  <r>
    <n v="46662"/>
    <x v="112"/>
    <x v="2"/>
    <s v="Critical"/>
    <n v="33"/>
    <n v="4.9090909090909092"/>
    <n v="162"/>
    <n v="0.71"/>
    <n v="162.71"/>
    <n v="3.5455000000000001"/>
    <n v="5.7437100000000001"/>
    <s v="Regular Air"/>
    <x v="0"/>
    <s v="Home Office"/>
    <x v="2"/>
    <x v="2"/>
    <s v="Wrap Bag"/>
    <d v="2011-12-31T00:00:00"/>
  </r>
  <r>
    <n v="20741"/>
    <x v="404"/>
    <x v="7"/>
    <s v="Low"/>
    <n v="43"/>
    <n v="39.791162790697676"/>
    <n v="1711.02"/>
    <n v="8.99"/>
    <n v="1720.01"/>
    <n v="3.5455000000000001"/>
    <n v="60.664214100000002"/>
    <s v="Regular Air"/>
    <x v="5"/>
    <s v="Corporate"/>
    <x v="2"/>
    <x v="2"/>
    <s v="Small Pack"/>
    <d v="2010-11-06T00:00:00"/>
  </r>
  <r>
    <n v="39333"/>
    <x v="347"/>
    <x v="9"/>
    <s v="Critical"/>
    <n v="31"/>
    <n v="288.88193548387096"/>
    <n v="8955.34"/>
    <n v="24.49"/>
    <n v="8979.83"/>
    <n v="4.7610000000000001"/>
    <n v="426.36373740000005"/>
    <s v="Regular Air"/>
    <x v="1"/>
    <s v="Consumer"/>
    <x v="0"/>
    <x v="3"/>
    <s v="Large Box"/>
    <d v="2010-02-19T00:00:00"/>
  </r>
  <r>
    <n v="38979"/>
    <x v="399"/>
    <x v="9"/>
    <s v="Low"/>
    <n v="34"/>
    <n v="84.251470588235293"/>
    <n v="2864.55"/>
    <n v="5.5"/>
    <n v="2870.05"/>
    <n v="5.3265000000000002"/>
    <n v="152.58025575000002"/>
    <s v="Regular Air"/>
    <x v="8"/>
    <s v="Corporate"/>
    <x v="1"/>
    <x v="4"/>
    <s v="Small Box"/>
    <d v="2010-03-03T00:00:00"/>
  </r>
  <r>
    <n v="36003"/>
    <x v="738"/>
    <x v="7"/>
    <s v="Medium"/>
    <n v="40"/>
    <n v="5.1854999999999993"/>
    <n v="207.42"/>
    <n v="5.68"/>
    <n v="213.1"/>
    <n v="3.5455000000000001"/>
    <n v="7.3540760999999994"/>
    <s v="Regular Air"/>
    <x v="8"/>
    <s v="Consumer"/>
    <x v="2"/>
    <x v="6"/>
    <s v="Small Box"/>
    <d v="2010-11-02T00:00:00"/>
  </r>
  <r>
    <n v="13091"/>
    <x v="1363"/>
    <x v="6"/>
    <s v="Medium"/>
    <n v="39"/>
    <n v="22.644871794871793"/>
    <n v="883.15"/>
    <n v="35"/>
    <n v="918.15"/>
    <n v="3.5455000000000001"/>
    <n v="31.312083250000001"/>
    <s v="Regular Air"/>
    <x v="1"/>
    <s v="Corporate"/>
    <x v="2"/>
    <x v="10"/>
    <s v="Large Box"/>
    <d v="2009-11-16T00:00:00"/>
  </r>
  <r>
    <n v="258"/>
    <x v="441"/>
    <x v="2"/>
    <s v="Critical"/>
    <n v="33"/>
    <n v="6.5687878787878793"/>
    <n v="216.77"/>
    <n v="5.27"/>
    <n v="222.04000000000002"/>
    <n v="3.5455000000000001"/>
    <n v="7.6855803500000004"/>
    <s v="Regular Air"/>
    <x v="4"/>
    <s v="Home Office"/>
    <x v="2"/>
    <x v="6"/>
    <s v="Small Box"/>
    <d v="2010-12-30T00:00:00"/>
  </r>
  <r>
    <n v="14727"/>
    <x v="423"/>
    <x v="1"/>
    <s v="Medium"/>
    <n v="50"/>
    <n v="170.64304000000001"/>
    <n v="8532.152"/>
    <n v="52.2"/>
    <n v="8584.3520000000008"/>
    <n v="4.7610000000000001"/>
    <n v="406.21575672"/>
    <s v="Delivery Truck"/>
    <x v="12"/>
    <s v="Small Business"/>
    <x v="0"/>
    <x v="9"/>
    <s v="Jumbo Box"/>
    <d v="2012-07-22T00:00:00"/>
  </r>
  <r>
    <n v="46725"/>
    <x v="328"/>
    <x v="10"/>
    <s v="Not Specified"/>
    <n v="8"/>
    <n v="17.177499999999998"/>
    <n v="137.41999999999999"/>
    <n v="6.25"/>
    <n v="143.66999999999999"/>
    <n v="3.5455000000000001"/>
    <n v="4.8722260999999998"/>
    <s v="Regular Air"/>
    <x v="4"/>
    <s v="Consumer"/>
    <x v="2"/>
    <x v="10"/>
    <s v="Small Box"/>
    <d v="2010-09-21T00:00:00"/>
  </r>
  <r>
    <n v="13894"/>
    <x v="354"/>
    <x v="11"/>
    <s v="Medium"/>
    <n v="31"/>
    <n v="2.8767741935483873"/>
    <n v="89.18"/>
    <n v="0.81"/>
    <n v="89.990000000000009"/>
    <n v="3.5455000000000001"/>
    <n v="3.1618769000000002"/>
    <s v="Regular Air"/>
    <x v="1"/>
    <s v="Home Office"/>
    <x v="2"/>
    <x v="2"/>
    <s v="Wrap Bag"/>
    <d v="2012-04-11T00:00:00"/>
  </r>
  <r>
    <n v="22880"/>
    <x v="346"/>
    <x v="4"/>
    <s v="Medium"/>
    <n v="13"/>
    <n v="1.9200000000000002"/>
    <n v="24.96"/>
    <n v="1.99"/>
    <n v="26.95"/>
    <n v="5.3265000000000002"/>
    <n v="1.3294944000000002"/>
    <s v="Regular Air"/>
    <x v="9"/>
    <s v="Small Business"/>
    <x v="1"/>
    <x v="4"/>
    <s v="Small Pack"/>
    <d v="2010-06-02T00:00:00"/>
  </r>
  <r>
    <n v="47014"/>
    <x v="538"/>
    <x v="4"/>
    <s v="Critical"/>
    <n v="33"/>
    <n v="24.336666666666666"/>
    <n v="803.11"/>
    <n v="14.36"/>
    <n v="817.47"/>
    <n v="4.7610000000000001"/>
    <n v="38.2360671"/>
    <s v="Delivery Truck"/>
    <x v="6"/>
    <s v="Small Business"/>
    <x v="0"/>
    <x v="3"/>
    <s v="Jumbo Drum"/>
    <d v="2012-05-15T00:00:00"/>
  </r>
  <r>
    <n v="32449"/>
    <x v="416"/>
    <x v="2"/>
    <s v="Critical"/>
    <n v="39"/>
    <n v="7.1174358974358967"/>
    <n v="277.58"/>
    <n v="11.15"/>
    <n v="288.72999999999996"/>
    <n v="3.5455000000000001"/>
    <n v="9.841598900000001"/>
    <s v="Regular Air"/>
    <x v="5"/>
    <s v="Corporate"/>
    <x v="2"/>
    <x v="5"/>
    <s v="Small Box"/>
    <d v="2012-12-10T00:00:00"/>
  </r>
  <r>
    <n v="39586"/>
    <x v="192"/>
    <x v="4"/>
    <s v="Not Specified"/>
    <n v="1"/>
    <n v="10.48"/>
    <n v="10.48"/>
    <n v="6.83"/>
    <n v="17.310000000000002"/>
    <n v="3.5455000000000001"/>
    <n v="0.37156840000000002"/>
    <s v="Regular Air"/>
    <x v="0"/>
    <s v="Corporate"/>
    <x v="2"/>
    <x v="6"/>
    <s v="Small Box"/>
    <d v="2011-05-21T00:00:00"/>
  </r>
  <r>
    <n v="10435"/>
    <x v="875"/>
    <x v="8"/>
    <s v="Medium"/>
    <n v="38"/>
    <n v="22.92763157894737"/>
    <n v="871.25"/>
    <n v="8.99"/>
    <n v="880.24"/>
    <n v="3.5455000000000001"/>
    <n v="30.890168750000001"/>
    <s v="Regular Air"/>
    <x v="7"/>
    <s v="Corporate"/>
    <x v="2"/>
    <x v="2"/>
    <s v="Small Pack"/>
    <d v="2010-08-12T00:00:00"/>
  </r>
  <r>
    <n v="24679"/>
    <x v="631"/>
    <x v="4"/>
    <s v="Not Specified"/>
    <n v="7"/>
    <n v="4.8557142857142859"/>
    <n v="33.99"/>
    <n v="2.39"/>
    <n v="36.380000000000003"/>
    <n v="5.3265000000000002"/>
    <n v="1.8104773500000002"/>
    <s v="Regular Air"/>
    <x v="1"/>
    <s v="Corporate"/>
    <x v="1"/>
    <x v="4"/>
    <s v="Small Pack"/>
    <d v="2011-05-08T00:00:00"/>
  </r>
  <r>
    <n v="4743"/>
    <x v="313"/>
    <x v="0"/>
    <s v="Low"/>
    <n v="32"/>
    <n v="22.48875"/>
    <n v="719.64"/>
    <n v="11.52"/>
    <n v="731.16"/>
    <n v="3.5455000000000001"/>
    <n v="25.514836200000001"/>
    <s v="Regular Air"/>
    <x v="1"/>
    <s v="Home Office"/>
    <x v="2"/>
    <x v="10"/>
    <s v="Small Box"/>
    <d v="2010-04-06T00:00:00"/>
  </r>
  <r>
    <n v="43236"/>
    <x v="372"/>
    <x v="1"/>
    <s v="Not Specified"/>
    <n v="20"/>
    <n v="10.266500000000001"/>
    <n v="205.33"/>
    <n v="6.02"/>
    <n v="211.35000000000002"/>
    <n v="4.7610000000000001"/>
    <n v="9.775761300000001"/>
    <s v="Regular Air"/>
    <x v="2"/>
    <s v="Corporate"/>
    <x v="0"/>
    <x v="0"/>
    <s v="Medium Box"/>
    <d v="2010-07-05T00:00:00"/>
  </r>
  <r>
    <n v="42950"/>
    <x v="600"/>
    <x v="8"/>
    <s v="High"/>
    <n v="38"/>
    <n v="30.065394736842102"/>
    <n v="1142.4849999999999"/>
    <n v="1.25"/>
    <n v="1143.7349999999999"/>
    <n v="5.3265000000000002"/>
    <n v="60.854463525"/>
    <s v="Regular Air"/>
    <x v="4"/>
    <s v="Small Business"/>
    <x v="1"/>
    <x v="1"/>
    <s v="Small Pack"/>
    <d v="2010-08-23T00:00:00"/>
  </r>
  <r>
    <n v="46531"/>
    <x v="195"/>
    <x v="8"/>
    <s v="Low"/>
    <n v="2"/>
    <n v="9.67"/>
    <n v="19.34"/>
    <n v="6.05"/>
    <n v="25.39"/>
    <n v="3.5455000000000001"/>
    <n v="0.68569970000000002"/>
    <s v="Regular Air"/>
    <x v="1"/>
    <s v="Consumer"/>
    <x v="2"/>
    <x v="6"/>
    <s v="Small Box"/>
    <d v="2011-08-30T00:00:00"/>
  </r>
  <r>
    <n v="55203"/>
    <x v="677"/>
    <x v="11"/>
    <s v="Low"/>
    <n v="18"/>
    <n v="55.248583333333336"/>
    <n v="994.47450000000003"/>
    <n v="7.69"/>
    <n v="1002.1645000000001"/>
    <n v="5.3265000000000002"/>
    <n v="52.970684242499999"/>
    <s v="Regular Air"/>
    <x v="0"/>
    <s v="Corporate"/>
    <x v="1"/>
    <x v="1"/>
    <s v="Small Box"/>
    <d v="2010-04-11T00:00:00"/>
  </r>
  <r>
    <n v="50823"/>
    <x v="265"/>
    <x v="1"/>
    <s v="Low"/>
    <n v="12"/>
    <n v="103.72666666666667"/>
    <n v="1244.72"/>
    <n v="7.18"/>
    <n v="1251.9000000000001"/>
    <n v="5.3265000000000002"/>
    <n v="66.300010799999995"/>
    <s v="Regular Air"/>
    <x v="1"/>
    <s v="Home Office"/>
    <x v="1"/>
    <x v="4"/>
    <s v="Small Box"/>
    <d v="2009-07-26T00:00:00"/>
  </r>
  <r>
    <n v="8801"/>
    <x v="511"/>
    <x v="8"/>
    <s v="Low"/>
    <n v="32"/>
    <n v="81.033749999999998"/>
    <n v="2593.08"/>
    <n v="48.2"/>
    <n v="2641.2799999999997"/>
    <n v="4.7610000000000001"/>
    <n v="123.4565388"/>
    <s v="Express Air"/>
    <x v="0"/>
    <s v="Consumer"/>
    <x v="0"/>
    <x v="0"/>
    <s v="Medium Box"/>
    <d v="2012-08-15T00:00:00"/>
  </r>
  <r>
    <n v="18471"/>
    <x v="1231"/>
    <x v="9"/>
    <s v="Not Specified"/>
    <n v="37"/>
    <n v="6.1256756756756756"/>
    <n v="226.65"/>
    <n v="0.96"/>
    <n v="227.61"/>
    <n v="3.5455000000000001"/>
    <n v="8.0358757500000007"/>
    <s v="Regular Air"/>
    <x v="0"/>
    <s v="Corporate"/>
    <x v="2"/>
    <x v="2"/>
    <s v="Wrap Bag"/>
    <d v="2009-02-20T00:00:00"/>
  </r>
  <r>
    <n v="10048"/>
    <x v="838"/>
    <x v="4"/>
    <s v="Not Specified"/>
    <n v="46"/>
    <n v="69.509782608695645"/>
    <n v="3197.45"/>
    <n v="4"/>
    <n v="3201.45"/>
    <n v="5.3265000000000002"/>
    <n v="170.31217425"/>
    <s v="Regular Air"/>
    <x v="0"/>
    <s v="Corporate"/>
    <x v="1"/>
    <x v="4"/>
    <s v="Small Box"/>
    <d v="2009-05-18T00:00:00"/>
  </r>
  <r>
    <n v="52929"/>
    <x v="1184"/>
    <x v="11"/>
    <s v="High"/>
    <n v="43"/>
    <n v="16.313023255813956"/>
    <n v="701.46"/>
    <n v="9.4"/>
    <n v="710.86"/>
    <n v="5.3265000000000002"/>
    <n v="37.363266900000006"/>
    <s v="Express Air"/>
    <x v="2"/>
    <s v="Small Business"/>
    <x v="1"/>
    <x v="11"/>
    <s v="Small Box"/>
    <d v="2011-04-09T00:00:00"/>
  </r>
  <r>
    <n v="59075"/>
    <x v="393"/>
    <x v="9"/>
    <s v="Low"/>
    <n v="38"/>
    <n v="11.208157894736843"/>
    <n v="425.91"/>
    <n v="5.03"/>
    <n v="430.94"/>
    <n v="3.5455000000000001"/>
    <n v="15.100639050000002"/>
    <s v="Regular Air"/>
    <x v="1"/>
    <s v="Small Business"/>
    <x v="2"/>
    <x v="5"/>
    <s v="Small Box"/>
    <d v="2012-02-29T00:00:00"/>
  </r>
  <r>
    <n v="34246"/>
    <x v="949"/>
    <x v="7"/>
    <s v="Critical"/>
    <n v="49"/>
    <n v="4.0787755102040819"/>
    <n v="199.86"/>
    <n v="6.89"/>
    <n v="206.75"/>
    <n v="3.5455000000000001"/>
    <n v="7.0860363000000008"/>
    <s v="Regular Air"/>
    <x v="2"/>
    <s v="Home Office"/>
    <x v="2"/>
    <x v="16"/>
    <s v="Small Box"/>
    <d v="2010-10-08T00:00:00"/>
  </r>
  <r>
    <n v="57699"/>
    <x v="36"/>
    <x v="6"/>
    <s v="Low"/>
    <n v="20"/>
    <n v="2.1970000000000001"/>
    <n v="43.94"/>
    <n v="5.33"/>
    <n v="49.269999999999996"/>
    <n v="4.7610000000000001"/>
    <n v="2.0919834000000002"/>
    <s v="Regular Air"/>
    <x v="1"/>
    <s v="Corporate"/>
    <x v="0"/>
    <x v="0"/>
    <s v="Small Box"/>
    <d v="2012-11-12T00:00:00"/>
  </r>
  <r>
    <n v="20864"/>
    <x v="1355"/>
    <x v="2"/>
    <s v="High"/>
    <n v="19"/>
    <n v="13.234210526315788"/>
    <n v="251.45"/>
    <n v="4.95"/>
    <n v="256.39999999999998"/>
    <n v="4.7610000000000001"/>
    <n v="11.971534500000001"/>
    <s v="Regular Air"/>
    <x v="3"/>
    <s v="Corporate"/>
    <x v="0"/>
    <x v="0"/>
    <s v="Small Pack"/>
    <d v="2011-12-08T00:00:00"/>
  </r>
  <r>
    <n v="19047"/>
    <x v="959"/>
    <x v="3"/>
    <s v="High"/>
    <n v="3"/>
    <n v="2.2533333333333334"/>
    <n v="6.76"/>
    <n v="1.57"/>
    <n v="8.33"/>
    <n v="3.5455000000000001"/>
    <n v="0.23967580000000002"/>
    <s v="Regular Air"/>
    <x v="3"/>
    <s v="Corporate"/>
    <x v="2"/>
    <x v="2"/>
    <s v="Wrap Bag"/>
    <d v="2009-01-30T00:00:00"/>
  </r>
  <r>
    <n v="24966"/>
    <x v="925"/>
    <x v="2"/>
    <s v="Medium"/>
    <n v="34"/>
    <n v="122.12117647058824"/>
    <n v="4152.12"/>
    <n v="19.989999999999998"/>
    <n v="4172.1099999999997"/>
    <n v="3.5455000000000001"/>
    <n v="147.21341459999999"/>
    <s v="Regular Air"/>
    <x v="8"/>
    <s v="Corporate"/>
    <x v="2"/>
    <x v="10"/>
    <s v="Small Box"/>
    <d v="2011-12-18T00:00:00"/>
  </r>
  <r>
    <n v="5318"/>
    <x v="712"/>
    <x v="11"/>
    <s v="High"/>
    <n v="8"/>
    <n v="130.28125"/>
    <n v="1042.25"/>
    <n v="0.99"/>
    <n v="1043.24"/>
    <n v="3.5455000000000001"/>
    <n v="36.952973749999998"/>
    <s v="Regular Air"/>
    <x v="0"/>
    <s v="Consumer"/>
    <x v="2"/>
    <x v="16"/>
    <s v="Small Box"/>
    <d v="2010-04-05T00:00:00"/>
  </r>
  <r>
    <n v="54209"/>
    <x v="916"/>
    <x v="8"/>
    <s v="Medium"/>
    <n v="21"/>
    <n v="31.666142857142859"/>
    <n v="664.98900000000003"/>
    <n v="5.99"/>
    <n v="670.97900000000004"/>
    <n v="5.3265000000000002"/>
    <n v="35.420639085000005"/>
    <s v="Regular Air"/>
    <x v="1"/>
    <s v="Home Office"/>
    <x v="1"/>
    <x v="1"/>
    <s v="Wrap Bag"/>
    <d v="2012-08-17T00:00:00"/>
  </r>
  <r>
    <n v="42693"/>
    <x v="1137"/>
    <x v="11"/>
    <s v="High"/>
    <n v="33"/>
    <n v="64.189696969696982"/>
    <n v="2118.2600000000002"/>
    <n v="9.7100000000000009"/>
    <n v="2127.9700000000003"/>
    <n v="3.5455000000000001"/>
    <n v="75.10290830000001"/>
    <s v="Regular Air"/>
    <x v="1"/>
    <s v="Corporate"/>
    <x v="2"/>
    <x v="10"/>
    <s v="Small Box"/>
    <d v="2009-04-06T00:00:00"/>
  </r>
  <r>
    <n v="13668"/>
    <x v="1362"/>
    <x v="9"/>
    <s v="Critical"/>
    <n v="42"/>
    <n v="6.7288095238095238"/>
    <n v="282.61"/>
    <n v="5.22"/>
    <n v="287.83000000000004"/>
    <n v="4.7610000000000001"/>
    <n v="13.455062099999999"/>
    <s v="Regular Air"/>
    <x v="3"/>
    <s v="Home Office"/>
    <x v="0"/>
    <x v="0"/>
    <s v="Small Box"/>
    <d v="2012-02-26T00:00:00"/>
  </r>
  <r>
    <n v="24737"/>
    <x v="574"/>
    <x v="2"/>
    <s v="High"/>
    <n v="26"/>
    <n v="7.0034615384615382"/>
    <n v="182.09"/>
    <n v="5.19"/>
    <n v="187.28"/>
    <n v="3.5455000000000001"/>
    <n v="6.45600095"/>
    <s v="Regular Air"/>
    <x v="0"/>
    <s v="Small Business"/>
    <x v="2"/>
    <x v="5"/>
    <s v="Small Box"/>
    <d v="2009-12-07T00:00:00"/>
  </r>
  <r>
    <n v="45511"/>
    <x v="1069"/>
    <x v="8"/>
    <s v="Low"/>
    <n v="31"/>
    <n v="30.687419354838706"/>
    <n v="951.31"/>
    <n v="45.51"/>
    <n v="996.81999999999994"/>
    <n v="4.7610000000000001"/>
    <n v="45.291869099999992"/>
    <s v="Delivery Truck"/>
    <x v="5"/>
    <s v="Corporate"/>
    <x v="0"/>
    <x v="9"/>
    <s v="Jumbo Box"/>
    <d v="2010-08-28T00:00:00"/>
  </r>
  <r>
    <n v="50816"/>
    <x v="453"/>
    <x v="0"/>
    <s v="High"/>
    <n v="6"/>
    <n v="16.518333333333334"/>
    <n v="99.11"/>
    <n v="1.99"/>
    <n v="101.1"/>
    <n v="5.3265000000000002"/>
    <n v="5.2790941499999997"/>
    <s v="Regular Air"/>
    <x v="0"/>
    <s v="Small Business"/>
    <x v="1"/>
    <x v="4"/>
    <s v="Small Pack"/>
    <d v="2009-03-29T00:00:00"/>
  </r>
  <r>
    <n v="4007"/>
    <x v="626"/>
    <x v="5"/>
    <s v="High"/>
    <n v="18"/>
    <n v="57.688888888888897"/>
    <n v="1038.4000000000001"/>
    <n v="13.22"/>
    <n v="1051.6200000000001"/>
    <n v="3.5455000000000001"/>
    <n v="36.816472000000005"/>
    <s v="Regular Air"/>
    <x v="7"/>
    <s v="Corporate"/>
    <x v="2"/>
    <x v="16"/>
    <s v="Small Box"/>
    <d v="2010-06-18T00:00:00"/>
  </r>
  <r>
    <n v="49634"/>
    <x v="619"/>
    <x v="0"/>
    <s v="Not Specified"/>
    <n v="45"/>
    <n v="2.9402222222222223"/>
    <n v="132.31"/>
    <n v="1.49"/>
    <n v="133.80000000000001"/>
    <n v="3.5455000000000001"/>
    <n v="4.6910510500000004"/>
    <s v="Regular Air"/>
    <x v="0"/>
    <s v="Consumer"/>
    <x v="2"/>
    <x v="6"/>
    <s v="Small Box"/>
    <d v="2012-03-25T00:00:00"/>
  </r>
  <r>
    <n v="326"/>
    <x v="17"/>
    <x v="5"/>
    <s v="High"/>
    <n v="17"/>
    <n v="5.9382352941176473"/>
    <n v="100.95"/>
    <n v="3.37"/>
    <n v="104.32000000000001"/>
    <n v="3.5455000000000001"/>
    <n v="3.5791822500000001"/>
    <s v="Regular Air"/>
    <x v="4"/>
    <s v="Consumer"/>
    <x v="2"/>
    <x v="14"/>
    <s v="Wrap Bag"/>
    <d v="2011-06-04T00:00:00"/>
  </r>
  <r>
    <n v="50688"/>
    <x v="141"/>
    <x v="2"/>
    <s v="Critical"/>
    <n v="50"/>
    <n v="12.0044"/>
    <n v="600.22"/>
    <n v="3.14"/>
    <n v="603.36"/>
    <n v="3.5455000000000001"/>
    <n v="21.2808001"/>
    <s v="Regular Air"/>
    <x v="2"/>
    <s v="Home Office"/>
    <x v="2"/>
    <x v="7"/>
    <s v="Small Pack"/>
    <d v="2011-12-17T00:00:00"/>
  </r>
  <r>
    <n v="32129"/>
    <x v="1132"/>
    <x v="1"/>
    <s v="Critical"/>
    <n v="20"/>
    <n v="6.4635000000000007"/>
    <n v="129.27000000000001"/>
    <n v="8.74"/>
    <n v="138.01000000000002"/>
    <n v="3.5455000000000001"/>
    <n v="4.5832678500000004"/>
    <s v="Regular Air"/>
    <x v="0"/>
    <s v="Consumer"/>
    <x v="2"/>
    <x v="5"/>
    <s v="Small Box"/>
    <d v="2011-07-03T00:00:00"/>
  </r>
  <r>
    <n v="59170"/>
    <x v="960"/>
    <x v="9"/>
    <s v="High"/>
    <n v="44"/>
    <n v="5.5104545454545457"/>
    <n v="242.46"/>
    <n v="2.99"/>
    <n v="245.45000000000002"/>
    <n v="3.5455000000000001"/>
    <n v="8.5964193000000009"/>
    <s v="Regular Air"/>
    <x v="5"/>
    <s v="Consumer"/>
    <x v="2"/>
    <x v="6"/>
    <s v="Small Box"/>
    <d v="2009-02-18T00:00:00"/>
  </r>
  <r>
    <n v="2500"/>
    <x v="1263"/>
    <x v="8"/>
    <s v="High"/>
    <n v="5"/>
    <n v="4.5119999999999996"/>
    <n v="22.56"/>
    <n v="6.27"/>
    <n v="28.83"/>
    <n v="3.5455000000000001"/>
    <n v="0.79986480000000004"/>
    <s v="Regular Air"/>
    <x v="3"/>
    <s v="Small Business"/>
    <x v="2"/>
    <x v="6"/>
    <s v="Small Box"/>
    <d v="2012-08-16T00:00:00"/>
  </r>
  <r>
    <n v="34948"/>
    <x v="814"/>
    <x v="3"/>
    <s v="Critical"/>
    <n v="15"/>
    <n v="70.470666666666659"/>
    <n v="1057.06"/>
    <n v="60"/>
    <n v="1117.06"/>
    <n v="3.5455000000000001"/>
    <n v="37.478062299999998"/>
    <s v="Delivery Truck"/>
    <x v="5"/>
    <s v="Home Office"/>
    <x v="2"/>
    <x v="16"/>
    <s v="Jumbo Drum"/>
    <d v="2010-01-12T00:00:00"/>
  </r>
  <r>
    <n v="2562"/>
    <x v="255"/>
    <x v="1"/>
    <s v="Critical"/>
    <n v="28"/>
    <n v="2.3149999999999999"/>
    <n v="64.819999999999993"/>
    <n v="1.99"/>
    <n v="66.809999999999988"/>
    <n v="5.3265000000000002"/>
    <n v="3.4526372999999997"/>
    <s v="Regular Air"/>
    <x v="3"/>
    <s v="Consumer"/>
    <x v="1"/>
    <x v="4"/>
    <s v="Small Pack"/>
    <d v="2012-08-03T00:00:00"/>
  </r>
  <r>
    <n v="57444"/>
    <x v="127"/>
    <x v="4"/>
    <s v="Critical"/>
    <n v="24"/>
    <n v="7.4549999999999992"/>
    <n v="178.92"/>
    <n v="6.16"/>
    <n v="185.07999999999998"/>
    <n v="3.5455000000000001"/>
    <n v="6.3436085999999996"/>
    <s v="Regular Air"/>
    <x v="0"/>
    <s v="Consumer"/>
    <x v="2"/>
    <x v="6"/>
    <s v="Small Box"/>
    <d v="2011-05-15T00:00:00"/>
  </r>
  <r>
    <n v="40068"/>
    <x v="1022"/>
    <x v="11"/>
    <s v="Low"/>
    <n v="1"/>
    <n v="200.38"/>
    <n v="200.38"/>
    <n v="30"/>
    <n v="230.38"/>
    <n v="4.7610000000000001"/>
    <n v="9.5400918000000008"/>
    <s v="Delivery Truck"/>
    <x v="0"/>
    <s v="Home Office"/>
    <x v="0"/>
    <x v="3"/>
    <s v="Jumbo Drum"/>
    <d v="2010-04-22T00:00:00"/>
  </r>
  <r>
    <n v="19649"/>
    <x v="870"/>
    <x v="4"/>
    <s v="High"/>
    <n v="25"/>
    <n v="15.0296"/>
    <n v="375.74"/>
    <n v="6.75"/>
    <n v="382.49"/>
    <n v="3.5455000000000001"/>
    <n v="13.321861700000001"/>
    <s v="Express Air"/>
    <x v="6"/>
    <s v="Consumer"/>
    <x v="2"/>
    <x v="16"/>
    <s v="Medium Box"/>
    <d v="2011-05-06T00:00:00"/>
  </r>
  <r>
    <n v="2595"/>
    <x v="1244"/>
    <x v="2"/>
    <s v="Not Specified"/>
    <n v="13"/>
    <n v="904.94230769230774"/>
    <n v="11764.25"/>
    <n v="44.55"/>
    <n v="11808.8"/>
    <n v="4.7610000000000001"/>
    <n v="560.09594249999998"/>
    <s v="Delivery Truck"/>
    <x v="0"/>
    <s v="Corporate"/>
    <x v="0"/>
    <x v="15"/>
    <s v="Jumbo Box"/>
    <d v="2011-12-14T00:00:00"/>
  </r>
  <r>
    <n v="54753"/>
    <x v="923"/>
    <x v="11"/>
    <s v="Medium"/>
    <n v="36"/>
    <n v="130.86788888888887"/>
    <n v="4711.2439999999997"/>
    <n v="3.9"/>
    <n v="4715.1439999999993"/>
    <n v="5.3265000000000002"/>
    <n v="250.94441166000001"/>
    <s v="Regular Air"/>
    <x v="8"/>
    <s v="Corporate"/>
    <x v="1"/>
    <x v="1"/>
    <s v="Small Box"/>
    <d v="2009-04-19T00:00:00"/>
  </r>
  <r>
    <n v="25318"/>
    <x v="147"/>
    <x v="6"/>
    <s v="Critical"/>
    <n v="1"/>
    <n v="3.2"/>
    <n v="3.2"/>
    <n v="1.49"/>
    <n v="4.6900000000000004"/>
    <n v="3.5455000000000001"/>
    <n v="0.11345600000000002"/>
    <s v="Regular Air"/>
    <x v="5"/>
    <s v="Small Business"/>
    <x v="2"/>
    <x v="6"/>
    <s v="Small Box"/>
    <d v="2011-11-21T00:00:00"/>
  </r>
  <r>
    <n v="30785"/>
    <x v="1065"/>
    <x v="1"/>
    <s v="High"/>
    <n v="7"/>
    <n v="7.9728571428571433"/>
    <n v="55.81"/>
    <n v="8.73"/>
    <n v="64.540000000000006"/>
    <n v="3.5455000000000001"/>
    <n v="1.9787435500000001"/>
    <s v="Regular Air"/>
    <x v="0"/>
    <s v="Home Office"/>
    <x v="2"/>
    <x v="5"/>
    <s v="Small Box"/>
    <d v="2009-07-05T00:00:00"/>
  </r>
  <r>
    <n v="28007"/>
    <x v="1343"/>
    <x v="11"/>
    <s v="Not Specified"/>
    <n v="20"/>
    <n v="12.866999999999999"/>
    <n v="257.33999999999997"/>
    <n v="3.14"/>
    <n v="260.47999999999996"/>
    <n v="3.5455000000000001"/>
    <n v="9.1239896999999992"/>
    <s v="Regular Air"/>
    <x v="3"/>
    <s v="Small Business"/>
    <x v="2"/>
    <x v="7"/>
    <s v="Small Pack"/>
    <d v="2010-04-09T00:00:00"/>
  </r>
  <r>
    <n v="23041"/>
    <x v="145"/>
    <x v="1"/>
    <s v="Low"/>
    <n v="10"/>
    <n v="264.29499999999996"/>
    <n v="2642.95"/>
    <n v="62.74"/>
    <n v="2705.6899999999996"/>
    <n v="4.7610000000000001"/>
    <n v="125.83084949999999"/>
    <s v="Delivery Truck"/>
    <x v="8"/>
    <s v="Consumer"/>
    <x v="0"/>
    <x v="9"/>
    <s v="Jumbo Box"/>
    <d v="2010-07-27T00:00:00"/>
  </r>
  <r>
    <n v="3778"/>
    <x v="858"/>
    <x v="4"/>
    <s v="Critical"/>
    <n v="34"/>
    <n v="150.99775"/>
    <n v="5133.9234999999999"/>
    <n v="4.99"/>
    <n v="5138.9134999999997"/>
    <n v="5.3265000000000002"/>
    <n v="273.45843522749999"/>
    <s v="Regular Air"/>
    <x v="4"/>
    <s v="Home Office"/>
    <x v="1"/>
    <x v="1"/>
    <s v="Small Box"/>
    <d v="2010-05-26T00:00:00"/>
  </r>
  <r>
    <n v="20256"/>
    <x v="1128"/>
    <x v="3"/>
    <s v="Low"/>
    <n v="24"/>
    <n v="21.36791666666667"/>
    <n v="512.83000000000004"/>
    <n v="11.52"/>
    <n v="524.35"/>
    <n v="3.5455000000000001"/>
    <n v="18.182387650000003"/>
    <s v="Regular Air"/>
    <x v="9"/>
    <s v="Small Business"/>
    <x v="2"/>
    <x v="10"/>
    <s v="Small Box"/>
    <d v="2012-02-05T00:00:00"/>
  </r>
  <r>
    <n v="12419"/>
    <x v="540"/>
    <x v="7"/>
    <s v="Critical"/>
    <n v="12"/>
    <n v="1839.9558333333334"/>
    <n v="22079.47"/>
    <n v="13.99"/>
    <n v="22093.460000000003"/>
    <n v="5.3265000000000002"/>
    <n v="1176.0629695500002"/>
    <s v="Regular Air"/>
    <x v="2"/>
    <s v="Corporate"/>
    <x v="1"/>
    <x v="11"/>
    <s v="Medium Box"/>
    <d v="2011-10-17T00:00:00"/>
  </r>
  <r>
    <n v="16452"/>
    <x v="796"/>
    <x v="8"/>
    <s v="Medium"/>
    <n v="46"/>
    <n v="2.9221739130434781"/>
    <n v="134.41999999999999"/>
    <n v="1.01"/>
    <n v="135.42999999999998"/>
    <n v="3.5455000000000001"/>
    <n v="4.7658610999999995"/>
    <s v="Regular Air"/>
    <x v="9"/>
    <s v="Home Office"/>
    <x v="2"/>
    <x v="2"/>
    <s v="Wrap Bag"/>
    <d v="2012-08-24T00:00:00"/>
  </r>
  <r>
    <n v="30567"/>
    <x v="260"/>
    <x v="3"/>
    <s v="Not Specified"/>
    <n v="3"/>
    <n v="12.903333333333334"/>
    <n v="38.71"/>
    <n v="7.29"/>
    <n v="46"/>
    <n v="4.7610000000000001"/>
    <n v="1.8429831000000001"/>
    <s v="Express Air"/>
    <x v="6"/>
    <s v="Small Business"/>
    <x v="0"/>
    <x v="0"/>
    <s v="Small Pack"/>
    <d v="2009-01-16T00:00:00"/>
  </r>
  <r>
    <n v="23042"/>
    <x v="1237"/>
    <x v="11"/>
    <s v="Medium"/>
    <n v="20"/>
    <n v="402.42250000000001"/>
    <n v="8048.45"/>
    <n v="19.989999999999998"/>
    <n v="8068.44"/>
    <n v="3.5455000000000001"/>
    <n v="285.35779474999998"/>
    <s v="Regular Air"/>
    <x v="3"/>
    <s v="Home Office"/>
    <x v="2"/>
    <x v="10"/>
    <s v="Small Box"/>
    <d v="2009-04-27T00:00:00"/>
  </r>
  <r>
    <n v="58784"/>
    <x v="254"/>
    <x v="3"/>
    <s v="Medium"/>
    <n v="29"/>
    <n v="47.555172413793102"/>
    <n v="1379.1"/>
    <n v="5.81"/>
    <n v="1384.9099999999999"/>
    <n v="3.5455000000000001"/>
    <n v="48.895990499999996"/>
    <s v="Regular Air"/>
    <x v="6"/>
    <s v="Corporate"/>
    <x v="2"/>
    <x v="5"/>
    <s v="Small Box"/>
    <d v="2009-01-18T00:00:00"/>
  </r>
  <r>
    <n v="33703"/>
    <x v="374"/>
    <x v="9"/>
    <s v="Not Specified"/>
    <n v="4"/>
    <n v="15.88"/>
    <n v="63.52"/>
    <n v="4.8099999999999996"/>
    <n v="68.33"/>
    <n v="3.5455000000000001"/>
    <n v="2.2521016000000005"/>
    <s v="Express Air"/>
    <x v="2"/>
    <s v="Corporate"/>
    <x v="2"/>
    <x v="10"/>
    <s v="Small Box"/>
    <d v="2010-02-08T00:00:00"/>
  </r>
  <r>
    <n v="40357"/>
    <x v="150"/>
    <x v="1"/>
    <s v="Not Specified"/>
    <n v="4"/>
    <n v="60.122500000000002"/>
    <n v="240.49"/>
    <n v="13.22"/>
    <n v="253.71"/>
    <n v="3.5455000000000001"/>
    <n v="8.5265729500000003"/>
    <s v="Regular Air"/>
    <x v="5"/>
    <s v="Home Office"/>
    <x v="2"/>
    <x v="16"/>
    <s v="Small Box"/>
    <d v="2012-07-22T00:00:00"/>
  </r>
  <r>
    <n v="12804"/>
    <x v="312"/>
    <x v="4"/>
    <s v="Medium"/>
    <n v="34"/>
    <n v="17.438823529411764"/>
    <n v="592.91999999999996"/>
    <n v="8.34"/>
    <n v="601.26"/>
    <n v="3.5455000000000001"/>
    <n v="21.021978599999997"/>
    <s v="Express Air"/>
    <x v="6"/>
    <s v="Home Office"/>
    <x v="2"/>
    <x v="10"/>
    <s v="Small Box"/>
    <d v="2012-05-27T00:00:00"/>
  </r>
  <r>
    <n v="10053"/>
    <x v="1174"/>
    <x v="3"/>
    <s v="High"/>
    <n v="31"/>
    <n v="5.2445161290322586"/>
    <n v="162.58000000000001"/>
    <n v="4.93"/>
    <n v="167.51000000000002"/>
    <n v="5.3265000000000002"/>
    <n v="8.6598237000000005"/>
    <s v="Regular Air"/>
    <x v="6"/>
    <s v="Small Business"/>
    <x v="1"/>
    <x v="4"/>
    <s v="Small Pack"/>
    <d v="2012-01-13T00:00:00"/>
  </r>
  <r>
    <n v="42658"/>
    <x v="1027"/>
    <x v="5"/>
    <s v="Medium"/>
    <n v="29"/>
    <n v="5.0579310344827588"/>
    <n v="146.68"/>
    <n v="2.99"/>
    <n v="149.67000000000002"/>
    <n v="3.5455000000000001"/>
    <n v="5.2005394000000003"/>
    <s v="Regular Air"/>
    <x v="5"/>
    <s v="Home Office"/>
    <x v="2"/>
    <x v="6"/>
    <s v="Small Box"/>
    <d v="2010-06-15T00:00:00"/>
  </r>
  <r>
    <n v="21382"/>
    <x v="207"/>
    <x v="3"/>
    <s v="Critical"/>
    <n v="11"/>
    <n v="28.366363636363634"/>
    <n v="312.02999999999997"/>
    <n v="5.5"/>
    <n v="317.52999999999997"/>
    <n v="5.3265000000000002"/>
    <n v="16.620277949999998"/>
    <s v="Regular Air"/>
    <x v="6"/>
    <s v="Corporate"/>
    <x v="1"/>
    <x v="4"/>
    <s v="Small Box"/>
    <d v="2012-01-14T00:00:00"/>
  </r>
  <r>
    <n v="51783"/>
    <x v="111"/>
    <x v="6"/>
    <s v="Medium"/>
    <n v="47"/>
    <n v="76.33446808510638"/>
    <n v="3587.72"/>
    <n v="89.3"/>
    <n v="3677.02"/>
    <n v="4.7610000000000001"/>
    <n v="170.8113492"/>
    <s v="Delivery Truck"/>
    <x v="4"/>
    <s v="Consumer"/>
    <x v="0"/>
    <x v="9"/>
    <s v="Jumbo Box"/>
    <d v="2011-11-13T00:00:00"/>
  </r>
  <r>
    <n v="48801"/>
    <x v="231"/>
    <x v="7"/>
    <s v="High"/>
    <n v="43"/>
    <n v="55.525813953488374"/>
    <n v="2387.61"/>
    <n v="11.1"/>
    <n v="2398.71"/>
    <n v="4.7610000000000001"/>
    <n v="113.6741121"/>
    <s v="Regular Air"/>
    <x v="5"/>
    <s v="Home Office"/>
    <x v="0"/>
    <x v="0"/>
    <s v="Medium Box"/>
    <d v="2012-10-13T00:00:00"/>
  </r>
  <r>
    <n v="31873"/>
    <x v="634"/>
    <x v="6"/>
    <s v="Low"/>
    <n v="42"/>
    <n v="5.6402380952380948"/>
    <n v="236.89"/>
    <n v="6.26"/>
    <n v="243.14999999999998"/>
    <n v="3.5455000000000001"/>
    <n v="8.398934950000001"/>
    <s v="Regular Air"/>
    <x v="1"/>
    <s v="Home Office"/>
    <x v="2"/>
    <x v="5"/>
    <s v="Small Box"/>
    <d v="2009-11-15T00:00:00"/>
  </r>
  <r>
    <n v="16321"/>
    <x v="1093"/>
    <x v="7"/>
    <s v="Not Specified"/>
    <n v="50"/>
    <n v="143.13120000000001"/>
    <n v="7156.56"/>
    <n v="19.989999999999998"/>
    <n v="7176.55"/>
    <n v="3.5455000000000001"/>
    <n v="253.73583480000002"/>
    <s v="Regular Air"/>
    <x v="8"/>
    <s v="Corporate"/>
    <x v="2"/>
    <x v="10"/>
    <s v="Small Box"/>
    <d v="2009-10-03T00:00:00"/>
  </r>
  <r>
    <n v="19557"/>
    <x v="527"/>
    <x v="7"/>
    <s v="Low"/>
    <n v="26"/>
    <n v="2.5615384615384613"/>
    <n v="66.599999999999994"/>
    <n v="0.8"/>
    <n v="67.399999999999991"/>
    <n v="3.5455000000000001"/>
    <n v="2.3613029999999999"/>
    <s v="Regular Air"/>
    <x v="8"/>
    <s v="Corporate"/>
    <x v="2"/>
    <x v="14"/>
    <s v="Wrap Bag"/>
    <d v="2011-11-03T00:00:00"/>
  </r>
  <r>
    <n v="31460"/>
    <x v="1151"/>
    <x v="8"/>
    <s v="High"/>
    <n v="9"/>
    <n v="110.07444444444444"/>
    <n v="990.67"/>
    <n v="35"/>
    <n v="1025.67"/>
    <n v="3.5455000000000001"/>
    <n v="35.124204849999998"/>
    <s v="Regular Air"/>
    <x v="3"/>
    <s v="Corporate"/>
    <x v="2"/>
    <x v="10"/>
    <s v="Large Box"/>
    <d v="2012-08-28T00:00:00"/>
  </r>
  <r>
    <n v="12452"/>
    <x v="414"/>
    <x v="2"/>
    <s v="Medium"/>
    <n v="1"/>
    <n v="356.95"/>
    <n v="356.95"/>
    <n v="19.989999999999998"/>
    <n v="376.94"/>
    <n v="3.5455000000000001"/>
    <n v="12.655662250000001"/>
    <s v="Regular Air"/>
    <x v="1"/>
    <s v="Corporate"/>
    <x v="2"/>
    <x v="6"/>
    <s v="Small Box"/>
    <d v="2010-12-08T00:00:00"/>
  </r>
  <r>
    <n v="58599"/>
    <x v="795"/>
    <x v="3"/>
    <s v="Critical"/>
    <n v="19"/>
    <n v="122.55894736842104"/>
    <n v="2328.62"/>
    <n v="30"/>
    <n v="2358.62"/>
    <n v="4.7610000000000001"/>
    <n v="110.86559820000001"/>
    <s v="Delivery Truck"/>
    <x v="4"/>
    <s v="Small Business"/>
    <x v="0"/>
    <x v="3"/>
    <s v="Jumbo Drum"/>
    <d v="2010-01-15T00:00:00"/>
  </r>
  <r>
    <n v="13830"/>
    <x v="822"/>
    <x v="2"/>
    <s v="High"/>
    <n v="27"/>
    <n v="96.649259259259267"/>
    <n v="2609.5300000000002"/>
    <n v="19.989999999999998"/>
    <n v="2629.52"/>
    <n v="3.5455000000000001"/>
    <n v="92.52088615000001"/>
    <s v="Regular Air"/>
    <x v="1"/>
    <s v="Small Business"/>
    <x v="2"/>
    <x v="12"/>
    <s v="Small Box"/>
    <d v="2009-12-24T00:00:00"/>
  </r>
  <r>
    <n v="41888"/>
    <x v="1081"/>
    <x v="9"/>
    <s v="Low"/>
    <n v="23"/>
    <n v="8.1652173913043491"/>
    <n v="187.8"/>
    <n v="2.38"/>
    <n v="190.18"/>
    <n v="5.3265000000000002"/>
    <n v="10.003167000000001"/>
    <s v="Express Air"/>
    <x v="0"/>
    <s v="Corporate"/>
    <x v="1"/>
    <x v="4"/>
    <s v="Small Pack"/>
    <d v="2009-03-04T00:00:00"/>
  </r>
  <r>
    <n v="27553"/>
    <x v="515"/>
    <x v="8"/>
    <s v="Medium"/>
    <n v="48"/>
    <n v="379.90562500000004"/>
    <n v="18235.47"/>
    <n v="99"/>
    <n v="18334.47"/>
    <n v="3.5455000000000001"/>
    <n v="646.53858885000011"/>
    <s v="Delivery Truck"/>
    <x v="2"/>
    <s v="Corporate"/>
    <x v="2"/>
    <x v="10"/>
    <s v="Jumbo Drum"/>
    <d v="2011-08-14T00:00:00"/>
  </r>
  <r>
    <n v="58241"/>
    <x v="1142"/>
    <x v="10"/>
    <s v="Critical"/>
    <n v="36"/>
    <n v="4.075277777777778"/>
    <n v="146.71"/>
    <n v="1.3"/>
    <n v="148.01000000000002"/>
    <n v="3.5455000000000001"/>
    <n v="5.2016030500000001"/>
    <s v="Regular Air"/>
    <x v="10"/>
    <s v="Home Office"/>
    <x v="2"/>
    <x v="5"/>
    <s v="Wrap Bag"/>
    <d v="2010-09-08T00:00:00"/>
  </r>
  <r>
    <n v="54721"/>
    <x v="470"/>
    <x v="7"/>
    <s v="Not Specified"/>
    <n v="19"/>
    <n v="105.38947368421053"/>
    <n v="2002.4"/>
    <n v="26.22"/>
    <n v="2028.6200000000001"/>
    <n v="4.7610000000000001"/>
    <n v="95.334264000000005"/>
    <s v="Delivery Truck"/>
    <x v="4"/>
    <s v="Corporate"/>
    <x v="0"/>
    <x v="15"/>
    <s v="Jumbo Box"/>
    <d v="2012-10-19T00:00:00"/>
  </r>
  <r>
    <n v="21478"/>
    <x v="169"/>
    <x v="0"/>
    <s v="Low"/>
    <n v="16"/>
    <n v="26.441875"/>
    <n v="423.07"/>
    <n v="8.99"/>
    <n v="432.06"/>
    <n v="4.7610000000000001"/>
    <n v="20.1423627"/>
    <s v="Regular Air"/>
    <x v="8"/>
    <s v="Home Office"/>
    <x v="0"/>
    <x v="0"/>
    <s v="Small Pack"/>
    <d v="2012-03-04T00:00:00"/>
  </r>
  <r>
    <n v="1540"/>
    <x v="680"/>
    <x v="8"/>
    <s v="High"/>
    <n v="30"/>
    <n v="2.6966666666666668"/>
    <n v="80.900000000000006"/>
    <n v="0.7"/>
    <n v="81.600000000000009"/>
    <n v="3.5455000000000001"/>
    <n v="2.8683095000000005"/>
    <s v="Regular Air"/>
    <x v="11"/>
    <s v="Home Office"/>
    <x v="2"/>
    <x v="2"/>
    <s v="Wrap Bag"/>
    <d v="2012-08-06T00:00:00"/>
  </r>
  <r>
    <n v="42982"/>
    <x v="1297"/>
    <x v="1"/>
    <s v="Low"/>
    <n v="12"/>
    <n v="109.86166666666666"/>
    <n v="1318.34"/>
    <n v="24.49"/>
    <n v="1342.83"/>
    <n v="4.7610000000000001"/>
    <n v="62.766167399999993"/>
    <s v="Express Air"/>
    <x v="10"/>
    <s v="Consumer"/>
    <x v="0"/>
    <x v="0"/>
    <s v="Large Box"/>
    <d v="2012-08-05T00:00:00"/>
  </r>
  <r>
    <n v="35492"/>
    <x v="776"/>
    <x v="9"/>
    <s v="Medium"/>
    <n v="36"/>
    <n v="12.664722222222222"/>
    <n v="455.93"/>
    <n v="4.9800000000000004"/>
    <n v="460.91"/>
    <n v="4.7610000000000001"/>
    <n v="21.7068273"/>
    <s v="Express Air"/>
    <x v="4"/>
    <s v="Corporate"/>
    <x v="0"/>
    <x v="0"/>
    <s v="Small Pack"/>
    <d v="2012-02-12T00:00:00"/>
  </r>
  <r>
    <n v="24193"/>
    <x v="1152"/>
    <x v="0"/>
    <s v="Not Specified"/>
    <n v="45"/>
    <n v="211.99111111111111"/>
    <n v="9539.6"/>
    <n v="55.96"/>
    <n v="9595.56"/>
    <n v="4.7610000000000001"/>
    <n v="454.18035600000002"/>
    <s v="Delivery Truck"/>
    <x v="6"/>
    <s v="Small Business"/>
    <x v="0"/>
    <x v="15"/>
    <s v="Jumbo Box"/>
    <d v="2009-03-16T00:00:00"/>
  </r>
  <r>
    <n v="29185"/>
    <x v="799"/>
    <x v="3"/>
    <s v="High"/>
    <n v="5"/>
    <n v="43.57"/>
    <n v="217.85"/>
    <n v="17.48"/>
    <n v="235.32999999999998"/>
    <n v="3.5455000000000001"/>
    <n v="7.7238717499999998"/>
    <s v="Express Air"/>
    <x v="0"/>
    <s v="Corporate"/>
    <x v="2"/>
    <x v="5"/>
    <s v="Small Box"/>
    <d v="2010-01-22T00:00:00"/>
  </r>
  <r>
    <n v="17445"/>
    <x v="195"/>
    <x v="8"/>
    <s v="Not Specified"/>
    <n v="33"/>
    <n v="7.56"/>
    <n v="249.48"/>
    <n v="2.38"/>
    <n v="251.85999999999999"/>
    <n v="5.3265000000000002"/>
    <n v="13.2885522"/>
    <s v="Regular Air"/>
    <x v="5"/>
    <s v="Small Business"/>
    <x v="1"/>
    <x v="4"/>
    <s v="Small Pack"/>
    <d v="2011-08-24T00:00:00"/>
  </r>
  <r>
    <n v="17568"/>
    <x v="818"/>
    <x v="7"/>
    <s v="Not Specified"/>
    <n v="31"/>
    <n v="16.544193548387096"/>
    <n v="512.87"/>
    <n v="1.99"/>
    <n v="514.86"/>
    <n v="5.3265000000000002"/>
    <n v="27.31802055"/>
    <s v="Regular Air"/>
    <x v="3"/>
    <s v="Home Office"/>
    <x v="1"/>
    <x v="4"/>
    <s v="Small Pack"/>
    <d v="2010-10-09T00:00:00"/>
  </r>
  <r>
    <n v="11014"/>
    <x v="1142"/>
    <x v="10"/>
    <s v="High"/>
    <n v="13"/>
    <n v="12.214615384615383"/>
    <n v="158.79"/>
    <n v="5.63"/>
    <n v="164.42"/>
    <n v="3.5455000000000001"/>
    <n v="5.6298994499999999"/>
    <s v="Regular Air"/>
    <x v="3"/>
    <s v="Corporate"/>
    <x v="2"/>
    <x v="6"/>
    <s v="Small Box"/>
    <d v="2010-09-09T00:00:00"/>
  </r>
  <r>
    <n v="15907"/>
    <x v="535"/>
    <x v="11"/>
    <s v="High"/>
    <n v="36"/>
    <n v="103.39694444444444"/>
    <n v="3722.29"/>
    <n v="13.99"/>
    <n v="3736.2799999999997"/>
    <n v="4.7610000000000001"/>
    <n v="177.21822690000002"/>
    <s v="Express Air"/>
    <x v="2"/>
    <s v="Home Office"/>
    <x v="0"/>
    <x v="0"/>
    <s v="Medium Box"/>
    <d v="2011-04-14T00:00:00"/>
  </r>
  <r>
    <n v="33894"/>
    <x v="1274"/>
    <x v="5"/>
    <s v="Critical"/>
    <n v="13"/>
    <n v="33.763846153846153"/>
    <n v="438.93"/>
    <n v="5.5"/>
    <n v="444.43"/>
    <n v="5.3265000000000002"/>
    <n v="23.379606450000001"/>
    <s v="Express Air"/>
    <x v="2"/>
    <s v="Corporate"/>
    <x v="1"/>
    <x v="4"/>
    <s v="Small Box"/>
    <d v="2010-06-16T00:00:00"/>
  </r>
  <r>
    <n v="3970"/>
    <x v="1123"/>
    <x v="0"/>
    <s v="Medium"/>
    <n v="13"/>
    <n v="24.986923076923077"/>
    <n v="324.83"/>
    <n v="45"/>
    <n v="369.83"/>
    <n v="3.5455000000000001"/>
    <n v="11.516847649999999"/>
    <s v="Delivery Truck"/>
    <x v="10"/>
    <s v="Home Office"/>
    <x v="2"/>
    <x v="10"/>
    <s v="Jumbo Drum"/>
    <d v="2012-03-27T00:00:00"/>
  </r>
  <r>
    <n v="31744"/>
    <x v="1074"/>
    <x v="10"/>
    <s v="Medium"/>
    <n v="12"/>
    <n v="7.2241666666666662"/>
    <n v="86.69"/>
    <n v="7.37"/>
    <n v="94.06"/>
    <n v="3.5455000000000001"/>
    <n v="3.0735939500000002"/>
    <s v="Regular Air"/>
    <x v="8"/>
    <s v="Consumer"/>
    <x v="2"/>
    <x v="5"/>
    <s v="Small Box"/>
    <d v="2012-09-10T00:00:00"/>
  </r>
  <r>
    <n v="45542"/>
    <x v="343"/>
    <x v="9"/>
    <s v="High"/>
    <n v="37"/>
    <n v="7.6159459459459464"/>
    <n v="281.79000000000002"/>
    <n v="5.83"/>
    <n v="287.62"/>
    <n v="3.5455000000000001"/>
    <n v="9.9908644500000019"/>
    <s v="Express Air"/>
    <x v="1"/>
    <s v="Corporate"/>
    <x v="2"/>
    <x v="5"/>
    <s v="Wrap Bag"/>
    <d v="2010-02-10T00:00:00"/>
  </r>
  <r>
    <n v="22149"/>
    <x v="1003"/>
    <x v="10"/>
    <s v="Low"/>
    <n v="47"/>
    <n v="4.0665957446808507"/>
    <n v="191.13"/>
    <n v="1.2"/>
    <n v="192.32999999999998"/>
    <n v="3.5455000000000001"/>
    <n v="6.7765141500000006"/>
    <s v="Regular Air"/>
    <x v="12"/>
    <s v="Small Business"/>
    <x v="2"/>
    <x v="2"/>
    <s v="Wrap Bag"/>
    <d v="2011-09-25T00:00:00"/>
  </r>
  <r>
    <n v="3012"/>
    <x v="1312"/>
    <x v="4"/>
    <s v="Critical"/>
    <n v="41"/>
    <n v="2.9275609756097563"/>
    <n v="120.03"/>
    <n v="1.49"/>
    <n v="121.52"/>
    <n v="3.5455000000000001"/>
    <n v="4.2556636499999998"/>
    <s v="Regular Air"/>
    <x v="6"/>
    <s v="Corporate"/>
    <x v="2"/>
    <x v="6"/>
    <s v="Small Box"/>
    <d v="2010-05-06T00:00:00"/>
  </r>
  <r>
    <n v="19936"/>
    <x v="1395"/>
    <x v="6"/>
    <s v="Critical"/>
    <n v="19"/>
    <n v="1.9342105263157894"/>
    <n v="36.75"/>
    <n v="1.49"/>
    <n v="38.24"/>
    <n v="3.5455000000000001"/>
    <n v="1.3029712499999999"/>
    <s v="Regular Air"/>
    <x v="0"/>
    <s v="Home Office"/>
    <x v="2"/>
    <x v="6"/>
    <s v="Small Box"/>
    <d v="2012-11-14T00:00:00"/>
  </r>
  <r>
    <n v="38021"/>
    <x v="375"/>
    <x v="3"/>
    <s v="Medium"/>
    <n v="36"/>
    <n v="4.8116666666666665"/>
    <n v="173.22"/>
    <n v="0.5"/>
    <n v="173.72"/>
    <n v="3.5455000000000001"/>
    <n v="6.1415151000000003"/>
    <s v="Regular Air"/>
    <x v="1"/>
    <s v="Corporate"/>
    <x v="2"/>
    <x v="13"/>
    <s v="Small Box"/>
    <d v="2009-01-22T00:00:00"/>
  </r>
  <r>
    <n v="6180"/>
    <x v="535"/>
    <x v="11"/>
    <s v="Medium"/>
    <n v="44"/>
    <n v="55.530500000000004"/>
    <n v="2443.3420000000001"/>
    <n v="3.99"/>
    <n v="2447.3319999999999"/>
    <n v="5.3265000000000002"/>
    <n v="130.14461163000001"/>
    <s v="Regular Air"/>
    <x v="5"/>
    <s v="Home Office"/>
    <x v="1"/>
    <x v="1"/>
    <s v="Small Box"/>
    <d v="2011-04-13T00:00:00"/>
  </r>
  <r>
    <n v="2885"/>
    <x v="250"/>
    <x v="10"/>
    <s v="Not Specified"/>
    <n v="29"/>
    <n v="6.8072413793103443"/>
    <n v="197.41"/>
    <n v="8.4"/>
    <n v="205.81"/>
    <n v="3.5455000000000001"/>
    <n v="6.9991715499999998"/>
    <s v="Regular Air"/>
    <x v="10"/>
    <s v="Home Office"/>
    <x v="2"/>
    <x v="5"/>
    <s v="Small Box"/>
    <d v="2012-09-18T00:00:00"/>
  </r>
  <r>
    <n v="39877"/>
    <x v="1240"/>
    <x v="8"/>
    <s v="Critical"/>
    <n v="41"/>
    <n v="2.2165853658536583"/>
    <n v="90.88"/>
    <n v="0.78"/>
    <n v="91.66"/>
    <n v="3.5455000000000001"/>
    <n v="3.2221503999999999"/>
    <s v="Regular Air"/>
    <x v="0"/>
    <s v="Home Office"/>
    <x v="2"/>
    <x v="14"/>
    <s v="Wrap Bag"/>
    <d v="2012-08-18T00:00:00"/>
  </r>
  <r>
    <n v="40258"/>
    <x v="877"/>
    <x v="11"/>
    <s v="Not Specified"/>
    <n v="29"/>
    <n v="2.779655172413793"/>
    <n v="80.61"/>
    <n v="1.25"/>
    <n v="81.86"/>
    <n v="3.5455000000000001"/>
    <n v="2.8580275500000001"/>
    <s v="Regular Air"/>
    <x v="1"/>
    <s v="Small Business"/>
    <x v="2"/>
    <x v="2"/>
    <s v="Wrap Bag"/>
    <d v="2009-04-10T00:00:00"/>
  </r>
  <r>
    <n v="43556"/>
    <x v="1361"/>
    <x v="1"/>
    <s v="Low"/>
    <n v="31"/>
    <n v="15.392258064516129"/>
    <n v="477.16"/>
    <n v="1.97"/>
    <n v="479.13000000000005"/>
    <n v="3.5455000000000001"/>
    <n v="16.917707800000002"/>
    <s v="Regular Air"/>
    <x v="6"/>
    <s v="Consumer"/>
    <x v="2"/>
    <x v="5"/>
    <s v="Wrap Bag"/>
    <d v="2012-07-27T00:00:00"/>
  </r>
  <r>
    <n v="45731"/>
    <x v="1140"/>
    <x v="8"/>
    <s v="Critical"/>
    <n v="19"/>
    <n v="7.7173684210526314"/>
    <n v="146.63"/>
    <n v="6.22"/>
    <n v="152.85"/>
    <n v="3.5455000000000001"/>
    <n v="5.1987666499999996"/>
    <s v="Express Air"/>
    <x v="9"/>
    <s v="Consumer"/>
    <x v="2"/>
    <x v="5"/>
    <s v="Small Box"/>
    <d v="2009-08-11T00:00:00"/>
  </r>
  <r>
    <n v="1028"/>
    <x v="719"/>
    <x v="3"/>
    <s v="High"/>
    <n v="6"/>
    <n v="27.625"/>
    <n v="165.75"/>
    <n v="1.99"/>
    <n v="167.74"/>
    <n v="5.3265000000000002"/>
    <n v="8.8286737500000001"/>
    <s v="Regular Air"/>
    <x v="0"/>
    <s v="Consumer"/>
    <x v="1"/>
    <x v="4"/>
    <s v="Small Pack"/>
    <d v="2009-01-06T00:00:00"/>
  </r>
  <r>
    <n v="55171"/>
    <x v="843"/>
    <x v="7"/>
    <s v="High"/>
    <n v="43"/>
    <n v="6.0604651162790706"/>
    <n v="260.60000000000002"/>
    <n v="7.96"/>
    <n v="268.56"/>
    <n v="3.5455000000000001"/>
    <n v="9.2395730000000018"/>
    <s v="Regular Air"/>
    <x v="6"/>
    <s v="Home Office"/>
    <x v="2"/>
    <x v="5"/>
    <s v="Small Box"/>
    <d v="2012-10-26T00:00:00"/>
  </r>
  <r>
    <n v="30784"/>
    <x v="179"/>
    <x v="4"/>
    <s v="Medium"/>
    <n v="10"/>
    <n v="70.72999999999999"/>
    <n v="707.3"/>
    <n v="26.74"/>
    <n v="734.04"/>
    <n v="4.7610000000000001"/>
    <n v="33.674553000000003"/>
    <s v="Delivery Truck"/>
    <x v="4"/>
    <s v="Small Business"/>
    <x v="0"/>
    <x v="15"/>
    <s v="Jumbo Box"/>
    <d v="2012-05-09T00:00:00"/>
  </r>
  <r>
    <n v="8998"/>
    <x v="919"/>
    <x v="3"/>
    <s v="Low"/>
    <n v="13"/>
    <n v="13.702307692307691"/>
    <n v="178.13"/>
    <n v="5.5"/>
    <n v="183.63"/>
    <n v="3.5455000000000001"/>
    <n v="6.3155991500000006"/>
    <s v="Regular Air"/>
    <x v="8"/>
    <s v="Consumer"/>
    <x v="2"/>
    <x v="10"/>
    <s v="Small Box"/>
    <d v="2010-01-08T00:00:00"/>
  </r>
  <r>
    <n v="34338"/>
    <x v="792"/>
    <x v="5"/>
    <s v="Low"/>
    <n v="26"/>
    <n v="40.390769230769237"/>
    <n v="1050.1600000000001"/>
    <n v="13.26"/>
    <n v="1063.42"/>
    <n v="3.5455000000000001"/>
    <n v="37.2334228"/>
    <s v="Express Air"/>
    <x v="5"/>
    <s v="Corporate"/>
    <x v="2"/>
    <x v="5"/>
    <s v="Small Box"/>
    <d v="2010-07-05T00:00:00"/>
  </r>
  <r>
    <n v="24870"/>
    <x v="472"/>
    <x v="11"/>
    <s v="Low"/>
    <n v="38"/>
    <n v="36.752105263157894"/>
    <n v="1396.58"/>
    <n v="1.99"/>
    <n v="1398.57"/>
    <n v="5.3265000000000002"/>
    <n v="74.388833699999992"/>
    <s v="Regular Air"/>
    <x v="10"/>
    <s v="Small Business"/>
    <x v="1"/>
    <x v="4"/>
    <s v="Small Pack"/>
    <d v="2009-04-26T00:00:00"/>
  </r>
  <r>
    <n v="53698"/>
    <x v="938"/>
    <x v="5"/>
    <s v="Medium"/>
    <n v="10"/>
    <n v="5.5329999999999995"/>
    <n v="55.33"/>
    <n v="0.71"/>
    <n v="56.04"/>
    <n v="3.5455000000000001"/>
    <n v="1.9617251500000001"/>
    <s v="Express Air"/>
    <x v="1"/>
    <s v="Consumer"/>
    <x v="2"/>
    <x v="2"/>
    <s v="Wrap Bag"/>
    <d v="2012-06-17T00:00:00"/>
  </r>
  <r>
    <n v="51780"/>
    <x v="448"/>
    <x v="1"/>
    <s v="Low"/>
    <n v="42"/>
    <n v="8.8735714285714291"/>
    <n v="372.69"/>
    <n v="8.94"/>
    <n v="381.63"/>
    <n v="3.5455000000000001"/>
    <n v="13.21372395"/>
    <s v="Express Air"/>
    <x v="1"/>
    <s v="Consumer"/>
    <x v="2"/>
    <x v="6"/>
    <s v="Small Box"/>
    <d v="2010-07-31T00:00:00"/>
  </r>
  <r>
    <n v="417"/>
    <x v="1072"/>
    <x v="9"/>
    <s v="Medium"/>
    <n v="39"/>
    <n v="391.30205128205131"/>
    <n v="15260.78"/>
    <n v="28.14"/>
    <n v="15288.92"/>
    <n v="5.3265000000000002"/>
    <n v="812.86544670000001"/>
    <s v="Delivery Truck"/>
    <x v="3"/>
    <s v="Small Business"/>
    <x v="1"/>
    <x v="11"/>
    <s v="Jumbo Drum"/>
    <d v="2009-02-06T00:00:00"/>
  </r>
  <r>
    <n v="36512"/>
    <x v="287"/>
    <x v="0"/>
    <s v="Not Specified"/>
    <n v="30"/>
    <n v="347.12233333333336"/>
    <n v="10413.67"/>
    <n v="58.92"/>
    <n v="10472.59"/>
    <n v="4.7610000000000001"/>
    <n v="495.79482869999998"/>
    <s v="Delivery Truck"/>
    <x v="8"/>
    <s v="Small Business"/>
    <x v="0"/>
    <x v="3"/>
    <s v="Jumbo Drum"/>
    <d v="2012-03-29T00:00:00"/>
  </r>
  <r>
    <n v="40998"/>
    <x v="946"/>
    <x v="4"/>
    <s v="Medium"/>
    <n v="39"/>
    <n v="3.7133333333333334"/>
    <n v="144.82"/>
    <n v="1.3"/>
    <n v="146.12"/>
    <n v="3.5455000000000001"/>
    <n v="5.1345931"/>
    <s v="Regular Air"/>
    <x v="0"/>
    <s v="Small Business"/>
    <x v="2"/>
    <x v="5"/>
    <s v="Wrap Bag"/>
    <d v="2009-05-04T00:00:00"/>
  </r>
  <r>
    <n v="3554"/>
    <x v="364"/>
    <x v="5"/>
    <s v="Low"/>
    <n v="25"/>
    <n v="11.556400000000002"/>
    <n v="288.91000000000003"/>
    <n v="6.47"/>
    <n v="295.38000000000005"/>
    <n v="3.5455000000000001"/>
    <n v="10.243304050000001"/>
    <s v="Regular Air"/>
    <x v="6"/>
    <s v="Corporate"/>
    <x v="2"/>
    <x v="5"/>
    <s v="Small Box"/>
    <d v="2011-06-25T00:00:00"/>
  </r>
  <r>
    <n v="25985"/>
    <x v="133"/>
    <x v="10"/>
    <s v="Low"/>
    <n v="50"/>
    <n v="4.6125999999999996"/>
    <n v="230.63"/>
    <n v="3.05"/>
    <n v="233.68"/>
    <n v="4.7610000000000001"/>
    <n v="10.980294300000001"/>
    <s v="Regular Air"/>
    <x v="4"/>
    <s v="Small Business"/>
    <x v="0"/>
    <x v="0"/>
    <s v="Small Pack"/>
    <d v="2012-09-04T00:00:00"/>
  </r>
  <r>
    <n v="53795"/>
    <x v="662"/>
    <x v="3"/>
    <s v="High"/>
    <n v="40"/>
    <n v="6.6150000000000002"/>
    <n v="264.60000000000002"/>
    <n v="6.22"/>
    <n v="270.82000000000005"/>
    <n v="3.5455000000000001"/>
    <n v="9.381393000000001"/>
    <s v="Express Air"/>
    <x v="1"/>
    <s v="Home Office"/>
    <x v="2"/>
    <x v="5"/>
    <s v="Small Box"/>
    <d v="2012-01-31T00:00:00"/>
  </r>
  <r>
    <n v="26982"/>
    <x v="811"/>
    <x v="11"/>
    <s v="Not Specified"/>
    <n v="37"/>
    <n v="53.638108108108106"/>
    <n v="1984.61"/>
    <n v="14.3"/>
    <n v="1998.9099999999999"/>
    <n v="3.5455000000000001"/>
    <n v="70.364347550000005"/>
    <s v="Express Air"/>
    <x v="1"/>
    <s v="Small Business"/>
    <x v="2"/>
    <x v="5"/>
    <s v="Small Box"/>
    <d v="2012-04-29T00:00:00"/>
  </r>
  <r>
    <n v="26276"/>
    <x v="493"/>
    <x v="10"/>
    <s v="Low"/>
    <n v="19"/>
    <n v="1069.9894736842105"/>
    <n v="20329.8"/>
    <n v="13.99"/>
    <n v="20343.79"/>
    <n v="5.3265000000000002"/>
    <n v="1082.8667970000001"/>
    <s v="Regular Air"/>
    <x v="4"/>
    <s v="Corporate"/>
    <x v="1"/>
    <x v="11"/>
    <s v="Medium Box"/>
    <d v="2010-09-16T00:00:00"/>
  </r>
  <r>
    <n v="57572"/>
    <x v="229"/>
    <x v="1"/>
    <s v="Medium"/>
    <n v="30"/>
    <n v="4.6360000000000001"/>
    <n v="139.08000000000001"/>
    <n v="4.62"/>
    <n v="143.70000000000002"/>
    <n v="5.3265000000000002"/>
    <n v="7.408096200000001"/>
    <s v="Regular Air"/>
    <x v="5"/>
    <s v="Home Office"/>
    <x v="1"/>
    <x v="4"/>
    <s v="Small Pack"/>
    <d v="2011-07-14T00:00:00"/>
  </r>
  <r>
    <n v="28611"/>
    <x v="220"/>
    <x v="2"/>
    <s v="Low"/>
    <n v="42"/>
    <n v="92.463607142857143"/>
    <n v="3883.4715000000001"/>
    <n v="8.99"/>
    <n v="3892.4614999999999"/>
    <n v="5.3265000000000002"/>
    <n v="206.85310944750003"/>
    <s v="Regular Air"/>
    <x v="4"/>
    <s v="Consumer"/>
    <x v="1"/>
    <x v="1"/>
    <s v="Small Box"/>
    <d v="2012-12-29T00:00:00"/>
  </r>
  <r>
    <n v="54949"/>
    <x v="1140"/>
    <x v="8"/>
    <s v="Low"/>
    <n v="32"/>
    <n v="6.5918749999999999"/>
    <n v="210.94"/>
    <n v="6.81"/>
    <n v="217.75"/>
    <n v="3.5455000000000001"/>
    <n v="7.4788777000000008"/>
    <s v="Regular Air"/>
    <x v="5"/>
    <s v="Corporate"/>
    <x v="2"/>
    <x v="5"/>
    <s v="Small Box"/>
    <d v="2009-08-15T00:00:00"/>
  </r>
  <r>
    <n v="48614"/>
    <x v="790"/>
    <x v="4"/>
    <s v="Critical"/>
    <n v="46"/>
    <n v="173.17179347826087"/>
    <n v="7965.9025000000001"/>
    <n v="8.99"/>
    <n v="7974.8924999999999"/>
    <n v="5.3265000000000002"/>
    <n v="424.30379666250002"/>
    <s v="Regular Air"/>
    <x v="8"/>
    <s v="Corporate"/>
    <x v="1"/>
    <x v="1"/>
    <s v="Small Box"/>
    <d v="2012-05-31T00:00:00"/>
  </r>
  <r>
    <n v="23427"/>
    <x v="214"/>
    <x v="8"/>
    <s v="Low"/>
    <n v="30"/>
    <n v="14.758666666666667"/>
    <n v="442.76"/>
    <n v="8.4"/>
    <n v="451.15999999999997"/>
    <n v="3.5455000000000001"/>
    <n v="15.698055799999999"/>
    <s v="Regular Air"/>
    <x v="3"/>
    <s v="Corporate"/>
    <x v="2"/>
    <x v="6"/>
    <s v="Small Box"/>
    <d v="2011-08-15T00:00:00"/>
  </r>
  <r>
    <n v="9024"/>
    <x v="61"/>
    <x v="5"/>
    <s v="Medium"/>
    <n v="2"/>
    <n v="6.06"/>
    <n v="12.12"/>
    <n v="0.95"/>
    <n v="13.069999999999999"/>
    <n v="3.5455000000000001"/>
    <n v="0.4297146"/>
    <s v="Regular Air"/>
    <x v="4"/>
    <s v="Home Office"/>
    <x v="2"/>
    <x v="5"/>
    <s v="Wrap Bag"/>
    <d v="2012-06-03T00:00:00"/>
  </r>
  <r>
    <n v="10470"/>
    <x v="248"/>
    <x v="4"/>
    <s v="Critical"/>
    <n v="35"/>
    <n v="7.0565714285714281"/>
    <n v="246.98"/>
    <n v="5.21"/>
    <n v="252.19"/>
    <n v="4.7610000000000001"/>
    <n v="11.758717799999999"/>
    <s v="Regular Air"/>
    <x v="0"/>
    <s v="Corporate"/>
    <x v="0"/>
    <x v="0"/>
    <s v="Small Box"/>
    <d v="2012-05-09T00:00:00"/>
  </r>
  <r>
    <n v="7815"/>
    <x v="164"/>
    <x v="3"/>
    <s v="Critical"/>
    <n v="6"/>
    <n v="31.228333333333335"/>
    <n v="187.37"/>
    <n v="5.5"/>
    <n v="192.87"/>
    <n v="5.3265000000000002"/>
    <n v="9.9802630500000014"/>
    <s v="Regular Air"/>
    <x v="6"/>
    <s v="Home Office"/>
    <x v="1"/>
    <x v="4"/>
    <s v="Small Box"/>
    <d v="2009-01-23T00:00:00"/>
  </r>
  <r>
    <n v="29383"/>
    <x v="1107"/>
    <x v="6"/>
    <s v="Medium"/>
    <n v="29"/>
    <n v="94.440862068965515"/>
    <n v="2738.7849999999999"/>
    <n v="2.5"/>
    <n v="2741.2849999999999"/>
    <n v="5.3265000000000002"/>
    <n v="145.88138302499999"/>
    <s v="Regular Air"/>
    <x v="1"/>
    <s v="Corporate"/>
    <x v="1"/>
    <x v="1"/>
    <s v="Small Box"/>
    <d v="2011-11-20T00:00:00"/>
  </r>
  <r>
    <n v="40480"/>
    <x v="873"/>
    <x v="2"/>
    <s v="Critical"/>
    <n v="19"/>
    <n v="400.46736842105264"/>
    <n v="7608.88"/>
    <n v="19.989999999999998"/>
    <n v="7628.87"/>
    <n v="3.5455000000000001"/>
    <n v="269.77284040000001"/>
    <s v="Express Air"/>
    <x v="7"/>
    <s v="Home Office"/>
    <x v="2"/>
    <x v="6"/>
    <s v="Small Box"/>
    <d v="2011-12-07T00:00:00"/>
  </r>
  <r>
    <n v="37218"/>
    <x v="556"/>
    <x v="2"/>
    <s v="High"/>
    <n v="29"/>
    <n v="60.970000000000006"/>
    <n v="1768.13"/>
    <n v="4.5"/>
    <n v="1772.63"/>
    <n v="3.5455000000000001"/>
    <n v="62.68904915000001"/>
    <s v="Regular Air"/>
    <x v="5"/>
    <s v="Corporate"/>
    <x v="2"/>
    <x v="16"/>
    <s v="Small Box"/>
    <d v="2010-12-21T00:00:00"/>
  </r>
  <r>
    <n v="55011"/>
    <x v="1050"/>
    <x v="3"/>
    <s v="Critical"/>
    <n v="18"/>
    <n v="3.1011111111111109"/>
    <n v="55.82"/>
    <n v="0.81"/>
    <n v="56.63"/>
    <n v="3.5455000000000001"/>
    <n v="1.9790980999999999"/>
    <s v="Regular Air"/>
    <x v="5"/>
    <s v="Small Business"/>
    <x v="2"/>
    <x v="2"/>
    <s v="Wrap Bag"/>
    <d v="2012-01-05T00:00:00"/>
  </r>
  <r>
    <n v="3907"/>
    <x v="148"/>
    <x v="8"/>
    <s v="Medium"/>
    <n v="36"/>
    <n v="30.088611111111113"/>
    <n v="1083.19"/>
    <n v="5.5"/>
    <n v="1088.69"/>
    <n v="5.3265000000000002"/>
    <n v="57.696115350000007"/>
    <s v="Express Air"/>
    <x v="0"/>
    <s v="Small Business"/>
    <x v="1"/>
    <x v="4"/>
    <s v="Small Box"/>
    <d v="2012-08-19T00:00:00"/>
  </r>
  <r>
    <n v="32998"/>
    <x v="770"/>
    <x v="10"/>
    <s v="Not Specified"/>
    <n v="13"/>
    <n v="127.98692307692308"/>
    <n v="1663.83"/>
    <n v="54.74"/>
    <n v="1718.57"/>
    <n v="4.7610000000000001"/>
    <n v="79.214946300000008"/>
    <s v="Delivery Truck"/>
    <x v="1"/>
    <s v="Corporate"/>
    <x v="0"/>
    <x v="15"/>
    <s v="Jumbo Box"/>
    <d v="2010-09-30T00:00:00"/>
  </r>
  <r>
    <n v="32165"/>
    <x v="300"/>
    <x v="7"/>
    <s v="Not Specified"/>
    <n v="38"/>
    <n v="77.36006578947368"/>
    <n v="2939.6824999999999"/>
    <n v="0.99"/>
    <n v="2940.6724999999997"/>
    <n v="5.3265000000000002"/>
    <n v="156.58218836250001"/>
    <s v="Regular Air"/>
    <x v="5"/>
    <s v="Small Business"/>
    <x v="1"/>
    <x v="1"/>
    <s v="Wrap Bag"/>
    <d v="2012-10-15T00:00:00"/>
  </r>
  <r>
    <n v="13031"/>
    <x v="1289"/>
    <x v="2"/>
    <s v="Low"/>
    <n v="34"/>
    <n v="6.1782352941176475"/>
    <n v="210.06"/>
    <n v="7.37"/>
    <n v="217.43"/>
    <n v="3.5455000000000001"/>
    <n v="7.4476773000000005"/>
    <s v="Regular Air"/>
    <x v="5"/>
    <s v="Consumer"/>
    <x v="2"/>
    <x v="5"/>
    <s v="Small Box"/>
    <d v="2012-12-09T00:00:00"/>
  </r>
  <r>
    <n v="24486"/>
    <x v="463"/>
    <x v="11"/>
    <s v="Medium"/>
    <n v="14"/>
    <n v="1.9328571428571428"/>
    <n v="27.06"/>
    <n v="0.7"/>
    <n v="27.759999999999998"/>
    <n v="3.5455000000000001"/>
    <n v="0.9594123"/>
    <s v="Regular Air"/>
    <x v="1"/>
    <s v="Consumer"/>
    <x v="2"/>
    <x v="2"/>
    <s v="Wrap Bag"/>
    <d v="2011-04-23T00:00:00"/>
  </r>
  <r>
    <n v="16036"/>
    <x v="83"/>
    <x v="3"/>
    <s v="Medium"/>
    <n v="28"/>
    <n v="77.152500000000003"/>
    <n v="2160.27"/>
    <n v="35"/>
    <n v="2195.27"/>
    <n v="3.5455000000000001"/>
    <n v="76.592372850000004"/>
    <s v="Regular Air"/>
    <x v="9"/>
    <s v="Corporate"/>
    <x v="2"/>
    <x v="10"/>
    <s v="Large Box"/>
    <d v="2012-01-06T00:00:00"/>
  </r>
  <r>
    <n v="646"/>
    <x v="280"/>
    <x v="6"/>
    <s v="High"/>
    <n v="18"/>
    <n v="9.6222222222222218"/>
    <n v="173.2"/>
    <n v="3.98"/>
    <n v="177.17999999999998"/>
    <n v="3.5455000000000001"/>
    <n v="6.1408060000000004"/>
    <s v="Regular Air"/>
    <x v="1"/>
    <s v="Small Business"/>
    <x v="2"/>
    <x v="7"/>
    <s v="Small Pack"/>
    <d v="2009-11-22T00:00:00"/>
  </r>
  <r>
    <n v="30532"/>
    <x v="920"/>
    <x v="6"/>
    <s v="High"/>
    <n v="9"/>
    <n v="188.52222222222224"/>
    <n v="1696.7"/>
    <n v="23.58"/>
    <n v="1720.28"/>
    <n v="4.7610000000000001"/>
    <n v="80.779887000000002"/>
    <s v="Delivery Truck"/>
    <x v="1"/>
    <s v="Home Office"/>
    <x v="0"/>
    <x v="15"/>
    <s v="Jumbo Box"/>
    <d v="2011-11-28T00:00:00"/>
  </r>
  <r>
    <n v="25027"/>
    <x v="1058"/>
    <x v="2"/>
    <s v="Medium"/>
    <n v="25"/>
    <n v="143.43639999999999"/>
    <n v="3585.91"/>
    <n v="43.75"/>
    <n v="3629.66"/>
    <n v="4.7610000000000001"/>
    <n v="170.7251751"/>
    <s v="Delivery Truck"/>
    <x v="3"/>
    <s v="Consumer"/>
    <x v="0"/>
    <x v="9"/>
    <s v="Jumbo Box"/>
    <d v="2009-12-18T00:00:00"/>
  </r>
  <r>
    <n v="17701"/>
    <x v="554"/>
    <x v="4"/>
    <s v="Critical"/>
    <n v="21"/>
    <n v="3.8309523809523811"/>
    <n v="80.45"/>
    <n v="4.6900000000000004"/>
    <n v="85.14"/>
    <n v="3.5455000000000001"/>
    <n v="2.8523547499999999"/>
    <s v="Regular Air"/>
    <x v="3"/>
    <s v="Home Office"/>
    <x v="2"/>
    <x v="6"/>
    <s v="Small Box"/>
    <d v="2012-05-22T00:00:00"/>
  </r>
  <r>
    <n v="37158"/>
    <x v="223"/>
    <x v="10"/>
    <s v="Low"/>
    <n v="25"/>
    <n v="6.8815999999999997"/>
    <n v="172.04"/>
    <n v="7.37"/>
    <n v="179.41"/>
    <n v="3.5455000000000001"/>
    <n v="6.0996781999999996"/>
    <s v="Regular Air"/>
    <x v="0"/>
    <s v="Consumer"/>
    <x v="2"/>
    <x v="5"/>
    <s v="Small Box"/>
    <d v="2012-09-27T00:00:00"/>
  </r>
  <r>
    <n v="57155"/>
    <x v="1018"/>
    <x v="5"/>
    <s v="Critical"/>
    <n v="23"/>
    <n v="6.7617391304347834"/>
    <n v="155.52000000000001"/>
    <n v="9.68"/>
    <n v="165.20000000000002"/>
    <n v="3.5455000000000001"/>
    <n v="5.5139616"/>
    <s v="Regular Air"/>
    <x v="1"/>
    <s v="Consumer"/>
    <x v="2"/>
    <x v="5"/>
    <s v="Small Box"/>
    <d v="2009-06-18T00:00:00"/>
  </r>
  <r>
    <n v="59552"/>
    <x v="1315"/>
    <x v="3"/>
    <s v="Not Specified"/>
    <n v="39"/>
    <n v="8.057948717948717"/>
    <n v="314.26"/>
    <n v="6.28"/>
    <n v="320.53999999999996"/>
    <n v="3.5455000000000001"/>
    <n v="11.142088300000001"/>
    <s v="Regular Air"/>
    <x v="1"/>
    <s v="Home Office"/>
    <x v="2"/>
    <x v="6"/>
    <s v="Small Box"/>
    <d v="2010-01-14T00:00:00"/>
  </r>
  <r>
    <n v="39460"/>
    <x v="946"/>
    <x v="4"/>
    <s v="Not Specified"/>
    <n v="19"/>
    <n v="107.04855263157894"/>
    <n v="2033.9224999999999"/>
    <n v="2.5"/>
    <n v="2036.4224999999999"/>
    <n v="5.3265000000000002"/>
    <n v="108.33688196249999"/>
    <s v="Regular Air"/>
    <x v="1"/>
    <s v="Consumer"/>
    <x v="1"/>
    <x v="1"/>
    <s v="Small Box"/>
    <d v="2009-05-03T00:00:00"/>
  </r>
  <r>
    <n v="15937"/>
    <x v="305"/>
    <x v="6"/>
    <s v="Low"/>
    <n v="32"/>
    <n v="9.7324999999999999"/>
    <n v="311.44"/>
    <n v="1.99"/>
    <n v="313.43"/>
    <n v="5.3265000000000002"/>
    <n v="16.588851600000002"/>
    <s v="Regular Air"/>
    <x v="2"/>
    <s v="Corporate"/>
    <x v="1"/>
    <x v="4"/>
    <s v="Small Pack"/>
    <d v="2012-11-10T00:00:00"/>
  </r>
  <r>
    <n v="51044"/>
    <x v="1034"/>
    <x v="3"/>
    <s v="Low"/>
    <n v="19"/>
    <n v="6.1721052631578948"/>
    <n v="117.27"/>
    <n v="0.83"/>
    <n v="118.1"/>
    <n v="3.5455000000000001"/>
    <n v="4.1578078500000002"/>
    <s v="Regular Air"/>
    <x v="8"/>
    <s v="Consumer"/>
    <x v="2"/>
    <x v="2"/>
    <s v="Wrap Bag"/>
    <d v="2012-01-25T00:00:00"/>
  </r>
  <r>
    <n v="22885"/>
    <x v="1106"/>
    <x v="6"/>
    <s v="Medium"/>
    <n v="4"/>
    <n v="14.1175"/>
    <n v="56.47"/>
    <n v="4.59"/>
    <n v="61.06"/>
    <n v="3.5455000000000001"/>
    <n v="2.0021438499999999"/>
    <s v="Regular Air"/>
    <x v="9"/>
    <s v="Home Office"/>
    <x v="2"/>
    <x v="7"/>
    <s v="Wrap Bag"/>
    <d v="2009-11-25T00:00:00"/>
  </r>
  <r>
    <n v="31872"/>
    <x v="1141"/>
    <x v="10"/>
    <s v="Low"/>
    <n v="34"/>
    <n v="83.329117647058823"/>
    <n v="2833.19"/>
    <n v="5.01"/>
    <n v="2838.2000000000003"/>
    <n v="3.5455000000000001"/>
    <n v="100.45075145000001"/>
    <s v="Express Air"/>
    <x v="0"/>
    <s v="Home Office"/>
    <x v="2"/>
    <x v="12"/>
    <s v="Small Box"/>
    <d v="2010-09-10T00:00:00"/>
  </r>
  <r>
    <n v="46597"/>
    <x v="1390"/>
    <x v="2"/>
    <s v="Not Specified"/>
    <n v="47"/>
    <n v="174.82112765957447"/>
    <n v="8216.5930000000008"/>
    <n v="8.99"/>
    <n v="8225.5830000000005"/>
    <n v="5.3265000000000002"/>
    <n v="437.65682614500008"/>
    <s v="Regular Air"/>
    <x v="4"/>
    <s v="Consumer"/>
    <x v="1"/>
    <x v="1"/>
    <s v="Small Box"/>
    <d v="2009-12-31T00:00:00"/>
  </r>
  <r>
    <n v="45158"/>
    <x v="1227"/>
    <x v="11"/>
    <s v="Low"/>
    <n v="15"/>
    <n v="4.2560000000000002"/>
    <n v="63.84"/>
    <n v="0.71"/>
    <n v="64.55"/>
    <n v="3.5455000000000001"/>
    <n v="2.2634472000000003"/>
    <s v="Express Air"/>
    <x v="0"/>
    <s v="Corporate"/>
    <x v="2"/>
    <x v="14"/>
    <s v="Wrap Bag"/>
    <d v="2010-04-15T00:00:00"/>
  </r>
  <r>
    <n v="48000"/>
    <x v="1405"/>
    <x v="8"/>
    <s v="High"/>
    <n v="12"/>
    <n v="17.911666666666665"/>
    <n v="214.94"/>
    <n v="1.99"/>
    <n v="216.93"/>
    <n v="5.3265000000000002"/>
    <n v="11.448779099999999"/>
    <s v="Regular Air"/>
    <x v="5"/>
    <s v="Small Business"/>
    <x v="1"/>
    <x v="4"/>
    <s v="Small Pack"/>
    <d v="2012-08-14T00:00:00"/>
  </r>
  <r>
    <n v="13030"/>
    <x v="716"/>
    <x v="1"/>
    <s v="Medium"/>
    <n v="32"/>
    <n v="4.2562499999999996"/>
    <n v="136.19999999999999"/>
    <n v="7.01"/>
    <n v="143.20999999999998"/>
    <n v="3.5455000000000001"/>
    <n v="4.8289709999999992"/>
    <s v="Express Air"/>
    <x v="1"/>
    <s v="Home Office"/>
    <x v="2"/>
    <x v="6"/>
    <s v="Small Box"/>
    <d v="2009-07-24T00:00:00"/>
  </r>
  <r>
    <n v="47556"/>
    <x v="219"/>
    <x v="1"/>
    <s v="Low"/>
    <n v="29"/>
    <n v="16.399310344827587"/>
    <n v="475.58"/>
    <n v="4"/>
    <n v="479.58"/>
    <n v="5.3265000000000002"/>
    <n v="25.331768700000001"/>
    <s v="Regular Air"/>
    <x v="4"/>
    <s v="Home Office"/>
    <x v="1"/>
    <x v="4"/>
    <s v="Small Box"/>
    <d v="2010-07-27T00:00:00"/>
  </r>
  <r>
    <n v="66"/>
    <x v="695"/>
    <x v="3"/>
    <s v="Low"/>
    <n v="41"/>
    <n v="2.6378048780487808"/>
    <n v="108.15"/>
    <n v="0.7"/>
    <n v="108.85000000000001"/>
    <n v="3.5455000000000001"/>
    <n v="3.83445825"/>
    <s v="Regular Air"/>
    <x v="5"/>
    <s v="Consumer"/>
    <x v="2"/>
    <x v="2"/>
    <s v="Wrap Bag"/>
    <d v="2009-01-19T00:00:00"/>
  </r>
  <r>
    <n v="19874"/>
    <x v="583"/>
    <x v="5"/>
    <s v="High"/>
    <n v="31"/>
    <n v="10.014838709677418"/>
    <n v="310.45999999999998"/>
    <n v="9.4499999999999993"/>
    <n v="319.90999999999997"/>
    <n v="3.5455000000000001"/>
    <n v="11.007359300000001"/>
    <s v="Regular Air"/>
    <x v="4"/>
    <s v="Small Business"/>
    <x v="2"/>
    <x v="10"/>
    <s v="Small Box"/>
    <d v="2012-06-09T00:00:00"/>
  </r>
  <r>
    <n v="16806"/>
    <x v="626"/>
    <x v="5"/>
    <s v="High"/>
    <n v="18"/>
    <n v="57.035472222222225"/>
    <n v="1026.6385"/>
    <n v="19.989999999999998"/>
    <n v="1046.6285"/>
    <n v="5.3265000000000002"/>
    <n v="54.6838997025"/>
    <s v="Regular Air"/>
    <x v="0"/>
    <s v="Home Office"/>
    <x v="1"/>
    <x v="1"/>
    <s v="Small Box"/>
    <d v="2010-06-19T00:00:00"/>
  </r>
  <r>
    <n v="29319"/>
    <x v="531"/>
    <x v="3"/>
    <s v="Low"/>
    <n v="30"/>
    <n v="221.81300000000002"/>
    <n v="6654.39"/>
    <n v="24.49"/>
    <n v="6678.88"/>
    <n v="4.7610000000000001"/>
    <n v="316.8155079"/>
    <s v="Regular Air"/>
    <x v="7"/>
    <s v="Small Business"/>
    <x v="0"/>
    <x v="3"/>
    <s v="Large Box"/>
    <d v="2009-01-26T00:00:00"/>
  </r>
  <r>
    <n v="33925"/>
    <x v="394"/>
    <x v="4"/>
    <s v="Low"/>
    <n v="47"/>
    <n v="31.67787234042553"/>
    <n v="1488.86"/>
    <n v="19.989999999999998"/>
    <n v="1508.85"/>
    <n v="3.5455000000000001"/>
    <n v="52.787531299999998"/>
    <s v="Regular Air"/>
    <x v="5"/>
    <s v="Home Office"/>
    <x v="2"/>
    <x v="5"/>
    <s v="Small Box"/>
    <d v="2011-05-07T00:00:00"/>
  </r>
  <r>
    <n v="4134"/>
    <x v="236"/>
    <x v="3"/>
    <s v="Critical"/>
    <n v="48"/>
    <n v="133.40395833333335"/>
    <n v="6403.39"/>
    <n v="54.74"/>
    <n v="6458.13"/>
    <n v="4.7610000000000001"/>
    <n v="304.8653979"/>
    <s v="Delivery Truck"/>
    <x v="3"/>
    <s v="Small Business"/>
    <x v="0"/>
    <x v="15"/>
    <s v="Jumbo Box"/>
    <d v="2011-01-13T00:00:00"/>
  </r>
  <r>
    <n v="197"/>
    <x v="1356"/>
    <x v="11"/>
    <s v="High"/>
    <n v="23"/>
    <n v="13.500869565217391"/>
    <n v="310.52"/>
    <n v="3.14"/>
    <n v="313.65999999999997"/>
    <n v="3.5455000000000001"/>
    <n v="11.009486600000001"/>
    <s v="Regular Air"/>
    <x v="8"/>
    <s v="Home Office"/>
    <x v="2"/>
    <x v="7"/>
    <s v="Small Pack"/>
    <d v="2011-04-08T00:00:00"/>
  </r>
  <r>
    <n v="40838"/>
    <x v="391"/>
    <x v="6"/>
    <s v="Not Specified"/>
    <n v="10"/>
    <n v="17.585650000000001"/>
    <n v="175.85650000000001"/>
    <n v="1.25"/>
    <n v="177.10650000000001"/>
    <n v="5.3265000000000002"/>
    <n v="9.3669964725000003"/>
    <s v="Regular Air"/>
    <x v="5"/>
    <s v="Consumer"/>
    <x v="1"/>
    <x v="1"/>
    <s v="Small Pack"/>
    <d v="2012-11-27T00:00:00"/>
  </r>
  <r>
    <n v="16768"/>
    <x v="1406"/>
    <x v="1"/>
    <s v="High"/>
    <n v="9"/>
    <n v="11.274444444444445"/>
    <n v="101.47"/>
    <n v="4.5"/>
    <n v="105.97"/>
    <n v="3.5455000000000001"/>
    <n v="3.5976188499999999"/>
    <s v="Regular Air"/>
    <x v="0"/>
    <s v="Corporate"/>
    <x v="2"/>
    <x v="16"/>
    <s v="Small Box"/>
    <d v="2009-07-26T00:00:00"/>
  </r>
  <r>
    <n v="55621"/>
    <x v="413"/>
    <x v="0"/>
    <s v="Low"/>
    <n v="50"/>
    <n v="127.1336"/>
    <n v="6356.68"/>
    <n v="12.65"/>
    <n v="6369.33"/>
    <n v="4.7610000000000001"/>
    <n v="302.64153479999999"/>
    <s v="Regular Air"/>
    <x v="6"/>
    <s v="Home Office"/>
    <x v="0"/>
    <x v="3"/>
    <s v="Medium Box"/>
    <d v="2011-03-17T00:00:00"/>
  </r>
  <r>
    <n v="10342"/>
    <x v="180"/>
    <x v="6"/>
    <s v="Medium"/>
    <n v="38"/>
    <n v="278.09078947368425"/>
    <n v="10567.45"/>
    <n v="11.64"/>
    <n v="10579.09"/>
    <n v="5.3265000000000002"/>
    <n v="562.87522424999997"/>
    <s v="Regular Air"/>
    <x v="1"/>
    <s v="Consumer"/>
    <x v="1"/>
    <x v="8"/>
    <s v="Large Box"/>
    <d v="2011-11-23T00:00:00"/>
  </r>
  <r>
    <n v="21830"/>
    <x v="513"/>
    <x v="3"/>
    <s v="Low"/>
    <n v="19"/>
    <n v="367.9815789473684"/>
    <n v="6991.65"/>
    <n v="12.06"/>
    <n v="7003.71"/>
    <n v="5.3265000000000002"/>
    <n v="372.41023724999997"/>
    <s v="Delivery Truck"/>
    <x v="6"/>
    <s v="Consumer"/>
    <x v="1"/>
    <x v="11"/>
    <s v="Jumbo Box"/>
    <d v="2009-01-18T00:00:00"/>
  </r>
  <r>
    <n v="54115"/>
    <x v="882"/>
    <x v="3"/>
    <s v="Low"/>
    <n v="39"/>
    <n v="5.0541025641025641"/>
    <n v="197.11"/>
    <n v="4.95"/>
    <n v="202.06"/>
    <n v="3.5455000000000001"/>
    <n v="6.9885350500000003"/>
    <s v="Regular Air"/>
    <x v="8"/>
    <s v="Corporate"/>
    <x v="2"/>
    <x v="6"/>
    <s v="Small Box"/>
    <d v="2012-01-12T00:00:00"/>
  </r>
  <r>
    <n v="36896"/>
    <x v="941"/>
    <x v="6"/>
    <s v="Critical"/>
    <n v="12"/>
    <n v="2.8341666666666665"/>
    <n v="34.01"/>
    <n v="0.5"/>
    <n v="34.51"/>
    <n v="3.5455000000000001"/>
    <n v="1.20582455"/>
    <s v="Regular Air"/>
    <x v="1"/>
    <s v="Corporate"/>
    <x v="2"/>
    <x v="13"/>
    <s v="Small Box"/>
    <d v="2009-11-05T00:00:00"/>
  </r>
  <r>
    <n v="35840"/>
    <x v="138"/>
    <x v="4"/>
    <s v="High"/>
    <n v="49"/>
    <n v="71.278744897959186"/>
    <n v="3492.6585"/>
    <n v="0.99"/>
    <n v="3493.6484999999998"/>
    <n v="5.3265000000000002"/>
    <n v="186.03645500250002"/>
    <s v="Regular Air"/>
    <x v="3"/>
    <s v="Home Office"/>
    <x v="1"/>
    <x v="1"/>
    <s v="Wrap Bag"/>
    <d v="2010-05-31T00:00:00"/>
  </r>
  <r>
    <n v="49216"/>
    <x v="325"/>
    <x v="0"/>
    <s v="High"/>
    <n v="11"/>
    <n v="23.608181818181819"/>
    <n v="259.69"/>
    <n v="12.98"/>
    <n v="272.67"/>
    <n v="3.5455000000000001"/>
    <n v="9.2073089499999998"/>
    <s v="Regular Air"/>
    <x v="7"/>
    <s v="Home Office"/>
    <x v="2"/>
    <x v="6"/>
    <s v="Small Box"/>
    <d v="2009-03-19T00:00:00"/>
  </r>
  <r>
    <n v="7559"/>
    <x v="769"/>
    <x v="7"/>
    <s v="Critical"/>
    <n v="39"/>
    <n v="20.667948717948718"/>
    <n v="806.05"/>
    <n v="5.99"/>
    <n v="812.04"/>
    <n v="5.3265000000000002"/>
    <n v="42.934253250000005"/>
    <s v="Regular Air"/>
    <x v="6"/>
    <s v="Corporate"/>
    <x v="1"/>
    <x v="4"/>
    <s v="Small Box"/>
    <d v="2010-10-13T00:00:00"/>
  </r>
  <r>
    <n v="43079"/>
    <x v="265"/>
    <x v="1"/>
    <s v="Medium"/>
    <n v="40"/>
    <n v="29.600749999999998"/>
    <n v="1184.03"/>
    <n v="4"/>
    <n v="1188.03"/>
    <n v="5.3265000000000002"/>
    <n v="63.067357950000002"/>
    <s v="Regular Air"/>
    <x v="0"/>
    <s v="Home Office"/>
    <x v="1"/>
    <x v="4"/>
    <s v="Small Box"/>
    <d v="2009-07-22T00:00:00"/>
  </r>
  <r>
    <n v="42022"/>
    <x v="481"/>
    <x v="10"/>
    <s v="Medium"/>
    <n v="45"/>
    <n v="7.53"/>
    <n v="338.85"/>
    <n v="7.72"/>
    <n v="346.57000000000005"/>
    <n v="3.5455000000000001"/>
    <n v="12.013926750000001"/>
    <s v="Regular Air"/>
    <x v="1"/>
    <s v="Home Office"/>
    <x v="2"/>
    <x v="6"/>
    <s v="Small Box"/>
    <d v="2009-09-25T00:00:00"/>
  </r>
  <r>
    <n v="22115"/>
    <x v="1027"/>
    <x v="5"/>
    <s v="Low"/>
    <n v="5"/>
    <n v="150.38800000000001"/>
    <n v="751.94"/>
    <n v="17.850000000000001"/>
    <n v="769.79000000000008"/>
    <n v="5.3265000000000002"/>
    <n v="40.052084100000009"/>
    <s v="Delivery Truck"/>
    <x v="9"/>
    <s v="Consumer"/>
    <x v="1"/>
    <x v="11"/>
    <s v="Jumbo Drum"/>
    <d v="2010-06-15T00:00:00"/>
  </r>
  <r>
    <n v="55909"/>
    <x v="599"/>
    <x v="4"/>
    <s v="Low"/>
    <n v="3"/>
    <n v="175.58666666666667"/>
    <n v="526.76"/>
    <n v="19.989999999999998"/>
    <n v="546.75"/>
    <n v="3.5455000000000001"/>
    <n v="18.676275799999999"/>
    <s v="Regular Air"/>
    <x v="9"/>
    <s v="Home Office"/>
    <x v="2"/>
    <x v="6"/>
    <s v="Small Box"/>
    <d v="2009-05-23T00:00:00"/>
  </r>
  <r>
    <n v="5986"/>
    <x v="425"/>
    <x v="11"/>
    <s v="High"/>
    <n v="48"/>
    <n v="115.75375000000001"/>
    <n v="5556.18"/>
    <n v="3.99"/>
    <n v="5560.17"/>
    <n v="3.5455000000000001"/>
    <n v="196.9943619"/>
    <s v="Regular Air"/>
    <x v="1"/>
    <s v="Small Business"/>
    <x v="2"/>
    <x v="16"/>
    <s v="Small Box"/>
    <d v="2012-04-21T00:00:00"/>
  </r>
  <r>
    <n v="31874"/>
    <x v="1067"/>
    <x v="10"/>
    <s v="High"/>
    <n v="29"/>
    <n v="11.101724137931035"/>
    <n v="321.95"/>
    <n v="3.37"/>
    <n v="325.32"/>
    <n v="3.5455000000000001"/>
    <n v="11.41473725"/>
    <s v="Express Air"/>
    <x v="0"/>
    <s v="Corporate"/>
    <x v="2"/>
    <x v="7"/>
    <s v="Small Pack"/>
    <d v="2012-09-15T00:00:00"/>
  </r>
  <r>
    <n v="9957"/>
    <x v="639"/>
    <x v="6"/>
    <s v="Not Specified"/>
    <n v="31"/>
    <n v="2.411290322580645"/>
    <n v="74.75"/>
    <n v="5.2"/>
    <n v="79.95"/>
    <n v="3.5455000000000001"/>
    <n v="2.6502612499999998"/>
    <s v="Express Air"/>
    <x v="6"/>
    <s v="Corporate"/>
    <x v="2"/>
    <x v="2"/>
    <s v="Wrap Bag"/>
    <d v="2010-12-01T00:00:00"/>
  </r>
  <r>
    <n v="2247"/>
    <x v="791"/>
    <x v="8"/>
    <s v="Not Specified"/>
    <n v="6"/>
    <n v="3522.4516666666664"/>
    <n v="21134.71"/>
    <n v="8.73"/>
    <n v="21143.439999999999"/>
    <n v="5.3265000000000002"/>
    <n v="1125.7403281500001"/>
    <s v="Delivery Truck"/>
    <x v="5"/>
    <s v="Small Business"/>
    <x v="1"/>
    <x v="11"/>
    <s v="Jumbo Box"/>
    <d v="2012-08-03T00:00:00"/>
  </r>
  <r>
    <n v="32291"/>
    <x v="950"/>
    <x v="6"/>
    <s v="Medium"/>
    <n v="4"/>
    <n v="17.0075"/>
    <n v="68.03"/>
    <n v="4.53"/>
    <n v="72.56"/>
    <n v="3.5455000000000001"/>
    <n v="2.4120036499999999"/>
    <s v="Regular Air"/>
    <x v="0"/>
    <s v="Small Business"/>
    <x v="2"/>
    <x v="10"/>
    <s v="Small Box"/>
    <d v="2009-11-06T00:00:00"/>
  </r>
  <r>
    <n v="38052"/>
    <x v="616"/>
    <x v="9"/>
    <s v="Low"/>
    <n v="13"/>
    <n v="41.738461538461543"/>
    <n v="542.6"/>
    <n v="1.99"/>
    <n v="544.59"/>
    <n v="5.3265000000000002"/>
    <n v="28.901589000000005"/>
    <s v="Regular Air"/>
    <x v="1"/>
    <s v="Consumer"/>
    <x v="1"/>
    <x v="4"/>
    <s v="Small Pack"/>
    <d v="2012-02-15T00:00:00"/>
  </r>
  <r>
    <n v="5472"/>
    <x v="1227"/>
    <x v="11"/>
    <s v="Low"/>
    <n v="27"/>
    <n v="12.556666666666665"/>
    <n v="339.03"/>
    <n v="4.51"/>
    <n v="343.53999999999996"/>
    <n v="3.5455000000000001"/>
    <n v="12.020308649999999"/>
    <s v="Regular Air"/>
    <x v="3"/>
    <s v="Corporate"/>
    <x v="2"/>
    <x v="10"/>
    <s v="Small Box"/>
    <d v="2010-04-14T00:00:00"/>
  </r>
  <r>
    <n v="4257"/>
    <x v="78"/>
    <x v="0"/>
    <s v="Medium"/>
    <n v="45"/>
    <n v="5.6419999999999995"/>
    <n v="253.89"/>
    <n v="5.3"/>
    <n v="259.19"/>
    <n v="3.5455000000000001"/>
    <n v="9.0016699500000001"/>
    <s v="Regular Air"/>
    <x v="0"/>
    <s v="Consumer"/>
    <x v="2"/>
    <x v="12"/>
    <s v="Small Box"/>
    <d v="2011-03-26T00:00:00"/>
  </r>
  <r>
    <n v="18496"/>
    <x v="838"/>
    <x v="4"/>
    <s v="High"/>
    <n v="30"/>
    <n v="33.033666666666669"/>
    <n v="991.01"/>
    <n v="6.5"/>
    <n v="997.51"/>
    <n v="5.3265000000000002"/>
    <n v="52.786147650000004"/>
    <s v="Regular Air"/>
    <x v="5"/>
    <s v="Corporate"/>
    <x v="1"/>
    <x v="4"/>
    <s v="Small Box"/>
    <d v="2009-05-16T00:00:00"/>
  </r>
  <r>
    <n v="4578"/>
    <x v="506"/>
    <x v="10"/>
    <s v="Low"/>
    <n v="15"/>
    <n v="19.644000000000002"/>
    <n v="294.66000000000003"/>
    <n v="6.67"/>
    <n v="301.33000000000004"/>
    <n v="4.7610000000000001"/>
    <n v="14.028762600000002"/>
    <s v="Regular Air"/>
    <x v="8"/>
    <s v="Corporate"/>
    <x v="0"/>
    <x v="0"/>
    <s v="Small Pack"/>
    <d v="2012-09-19T00:00:00"/>
  </r>
  <r>
    <n v="7367"/>
    <x v="1114"/>
    <x v="5"/>
    <s v="Low"/>
    <n v="46"/>
    <n v="6.600434782608696"/>
    <n v="303.62"/>
    <n v="2.74"/>
    <n v="306.36"/>
    <n v="5.3265000000000002"/>
    <n v="16.172319300000002"/>
    <s v="Regular Air"/>
    <x v="12"/>
    <s v="Small Business"/>
    <x v="1"/>
    <x v="4"/>
    <s v="Small Pack"/>
    <d v="2011-06-12T00:00:00"/>
  </r>
  <r>
    <n v="967"/>
    <x v="489"/>
    <x v="5"/>
    <s v="Medium"/>
    <n v="6"/>
    <n v="15.093333333333334"/>
    <n v="90.56"/>
    <n v="7.51"/>
    <n v="98.070000000000007"/>
    <n v="5.3265000000000002"/>
    <n v="4.8236784000000004"/>
    <s v="Regular Air"/>
    <x v="3"/>
    <s v="Consumer"/>
    <x v="1"/>
    <x v="11"/>
    <s v="Medium Box"/>
    <d v="2012-06-22T00:00:00"/>
  </r>
  <r>
    <n v="20390"/>
    <x v="976"/>
    <x v="8"/>
    <s v="Not Specified"/>
    <n v="17"/>
    <n v="3.4411764705882355"/>
    <n v="58.5"/>
    <n v="1.92"/>
    <n v="60.42"/>
    <n v="3.5455000000000001"/>
    <n v="2.0741175000000003"/>
    <s v="Regular Air"/>
    <x v="1"/>
    <s v="Home Office"/>
    <x v="2"/>
    <x v="7"/>
    <s v="Wrap Bag"/>
    <d v="2009-09-02T00:00:00"/>
  </r>
  <r>
    <n v="29319"/>
    <x v="531"/>
    <x v="3"/>
    <s v="Low"/>
    <n v="21"/>
    <n v="210.93761904761902"/>
    <n v="4429.6899999999996"/>
    <n v="24.49"/>
    <n v="4454.1799999999994"/>
    <n v="5.3265000000000002"/>
    <n v="235.94743785"/>
    <s v="Express Air"/>
    <x v="7"/>
    <s v="Small Business"/>
    <x v="1"/>
    <x v="8"/>
    <s v="Large Box"/>
    <d v="2009-01-26T00:00:00"/>
  </r>
  <r>
    <n v="35266"/>
    <x v="257"/>
    <x v="3"/>
    <s v="Not Specified"/>
    <n v="28"/>
    <n v="214.06214285714285"/>
    <n v="5993.74"/>
    <n v="69.64"/>
    <n v="6063.38"/>
    <n v="4.7610000000000001"/>
    <n v="285.36196139999998"/>
    <s v="Delivery Truck"/>
    <x v="2"/>
    <s v="Corporate"/>
    <x v="0"/>
    <x v="9"/>
    <s v="Jumbo Box"/>
    <d v="2011-01-12T00:00:00"/>
  </r>
  <r>
    <n v="40001"/>
    <x v="1115"/>
    <x v="9"/>
    <s v="Medium"/>
    <n v="46"/>
    <n v="37.750652173913046"/>
    <n v="1736.53"/>
    <n v="3.99"/>
    <n v="1740.52"/>
    <n v="3.5455000000000001"/>
    <n v="61.56867115"/>
    <s v="Regular Air"/>
    <x v="1"/>
    <s v="Home Office"/>
    <x v="2"/>
    <x v="16"/>
    <s v="Small Box"/>
    <d v="2011-02-26T00:00:00"/>
  </r>
  <r>
    <n v="10662"/>
    <x v="971"/>
    <x v="4"/>
    <s v="Low"/>
    <n v="45"/>
    <n v="6.2917777777777779"/>
    <n v="283.13"/>
    <n v="6.81"/>
    <n v="289.94"/>
    <n v="3.5455000000000001"/>
    <n v="10.038374149999999"/>
    <s v="Regular Air"/>
    <x v="3"/>
    <s v="Home Office"/>
    <x v="2"/>
    <x v="5"/>
    <s v="Small Box"/>
    <d v="2011-05-21T00:00:00"/>
  </r>
  <r>
    <n v="49088"/>
    <x v="1280"/>
    <x v="10"/>
    <s v="Critical"/>
    <n v="16"/>
    <n v="8.1318750000000009"/>
    <n v="130.11000000000001"/>
    <n v="2.83"/>
    <n v="132.94000000000003"/>
    <n v="5.3265000000000002"/>
    <n v="6.9303091500000003"/>
    <s v="Regular Air"/>
    <x v="9"/>
    <s v="Consumer"/>
    <x v="1"/>
    <x v="4"/>
    <s v="Small Pack"/>
    <d v="2009-09-24T00:00:00"/>
  </r>
  <r>
    <n v="25953"/>
    <x v="84"/>
    <x v="10"/>
    <s v="Critical"/>
    <n v="27"/>
    <n v="9.5755555555555567"/>
    <n v="258.54000000000002"/>
    <n v="4.82"/>
    <n v="263.36"/>
    <n v="3.5455000000000001"/>
    <n v="9.1665357000000007"/>
    <s v="Regular Air"/>
    <x v="6"/>
    <s v="Corporate"/>
    <x v="2"/>
    <x v="2"/>
    <s v="Wrap Bag"/>
    <d v="2009-09-28T00:00:00"/>
  </r>
  <r>
    <n v="57447"/>
    <x v="487"/>
    <x v="1"/>
    <s v="Not Specified"/>
    <n v="39"/>
    <n v="8.0994871794871788"/>
    <n v="315.88"/>
    <n v="3.62"/>
    <n v="319.5"/>
    <n v="5.3265000000000002"/>
    <n v="16.825348200000001"/>
    <s v="Regular Air"/>
    <x v="1"/>
    <s v="Corporate"/>
    <x v="1"/>
    <x v="4"/>
    <s v="Small Pack"/>
    <d v="2011-07-04T00:00:00"/>
  </r>
  <r>
    <n v="27554"/>
    <x v="592"/>
    <x v="0"/>
    <s v="Critical"/>
    <n v="45"/>
    <n v="281.90097777777777"/>
    <n v="12685.544"/>
    <n v="40.19"/>
    <n v="12725.734"/>
    <n v="4.7610000000000001"/>
    <n v="603.95874984"/>
    <s v="Delivery Truck"/>
    <x v="3"/>
    <s v="Small Business"/>
    <x v="0"/>
    <x v="9"/>
    <s v="Jumbo Box"/>
    <d v="2011-03-12T00:00:00"/>
  </r>
  <r>
    <n v="47267"/>
    <x v="14"/>
    <x v="2"/>
    <s v="Medium"/>
    <n v="14"/>
    <n v="74.432857142857145"/>
    <n v="1042.06"/>
    <n v="89.3"/>
    <n v="1131.3599999999999"/>
    <n v="4.7610000000000001"/>
    <n v="49.612476600000001"/>
    <s v="Delivery Truck"/>
    <x v="8"/>
    <s v="Corporate"/>
    <x v="0"/>
    <x v="9"/>
    <s v="Jumbo Box"/>
    <d v="2010-12-30T00:00:00"/>
  </r>
  <r>
    <n v="11332"/>
    <x v="101"/>
    <x v="6"/>
    <s v="Low"/>
    <n v="6"/>
    <n v="30.721833333333333"/>
    <n v="184.33099999999999"/>
    <n v="5.99"/>
    <n v="190.321"/>
    <n v="5.3265000000000002"/>
    <n v="9.8183907149999996"/>
    <s v="Regular Air"/>
    <x v="0"/>
    <s v="Corporate"/>
    <x v="1"/>
    <x v="1"/>
    <s v="Wrap Bag"/>
    <d v="2009-11-20T00:00:00"/>
  </r>
  <r>
    <n v="11878"/>
    <x v="703"/>
    <x v="9"/>
    <s v="Not Specified"/>
    <n v="15"/>
    <n v="6.7879999999999994"/>
    <n v="101.82"/>
    <n v="7.03"/>
    <n v="108.85"/>
    <n v="3.5455000000000001"/>
    <n v="3.6100281000000001"/>
    <s v="Regular Air"/>
    <x v="1"/>
    <s v="Small Business"/>
    <x v="2"/>
    <x v="5"/>
    <s v="Small Box"/>
    <d v="2010-02-25T00:00:00"/>
  </r>
  <r>
    <n v="24261"/>
    <x v="52"/>
    <x v="10"/>
    <s v="Critical"/>
    <n v="28"/>
    <n v="33.795357142857142"/>
    <n v="946.27"/>
    <n v="8.74"/>
    <n v="955.01"/>
    <n v="3.5455000000000001"/>
    <n v="33.550002849999998"/>
    <s v="Regular Air"/>
    <x v="5"/>
    <s v="Small Business"/>
    <x v="2"/>
    <x v="10"/>
    <s v="Small Box"/>
    <d v="2012-09-19T00:00:00"/>
  </r>
  <r>
    <n v="47591"/>
    <x v="1261"/>
    <x v="3"/>
    <s v="Critical"/>
    <n v="27"/>
    <n v="10.348148148148148"/>
    <n v="279.39999999999998"/>
    <n v="6.91"/>
    <n v="286.31"/>
    <n v="3.5455000000000001"/>
    <n v="9.9061269999999997"/>
    <s v="Regular Air"/>
    <x v="3"/>
    <s v="Small Business"/>
    <x v="2"/>
    <x v="10"/>
    <s v="Small Box"/>
    <d v="2012-01-03T00:00:00"/>
  </r>
  <r>
    <n v="36069"/>
    <x v="327"/>
    <x v="2"/>
    <s v="Low"/>
    <n v="20"/>
    <n v="5.1304999999999996"/>
    <n v="102.61"/>
    <n v="7.44"/>
    <n v="110.05"/>
    <n v="3.5455000000000001"/>
    <n v="3.6380375500000004"/>
    <s v="Regular Air"/>
    <x v="3"/>
    <s v="Home Office"/>
    <x v="2"/>
    <x v="5"/>
    <s v="Small Box"/>
    <d v="2009-12-07T00:00:00"/>
  </r>
  <r>
    <n v="43493"/>
    <x v="4"/>
    <x v="4"/>
    <s v="High"/>
    <n v="37"/>
    <n v="45.945486486486487"/>
    <n v="1699.9829999999999"/>
    <n v="5"/>
    <n v="1704.9829999999999"/>
    <n v="5.3265000000000002"/>
    <n v="90.549594495000008"/>
    <s v="Regular Air"/>
    <x v="6"/>
    <s v="Corporate"/>
    <x v="1"/>
    <x v="1"/>
    <s v="Small Pack"/>
    <d v="2012-05-13T00:00:00"/>
  </r>
  <r>
    <n v="23362"/>
    <x v="186"/>
    <x v="8"/>
    <s v="Medium"/>
    <n v="45"/>
    <n v="18.934444444444445"/>
    <n v="852.05"/>
    <n v="10.49"/>
    <n v="862.54"/>
    <n v="4.7610000000000001"/>
    <n v="40.566100499999997"/>
    <s v="Regular Air"/>
    <x v="6"/>
    <s v="Small Business"/>
    <x v="0"/>
    <x v="0"/>
    <s v="Small Box"/>
    <d v="2010-08-29T00:00:00"/>
  </r>
  <r>
    <n v="12005"/>
    <x v="1388"/>
    <x v="5"/>
    <s v="Not Specified"/>
    <n v="4"/>
    <n v="415.21499999999997"/>
    <n v="1660.86"/>
    <n v="11.37"/>
    <n v="1672.2299999999998"/>
    <n v="3.5455000000000001"/>
    <n v="58.885791300000001"/>
    <s v="Regular Air"/>
    <x v="9"/>
    <s v="Home Office"/>
    <x v="2"/>
    <x v="10"/>
    <s v="Small Box"/>
    <d v="2012-06-26T00:00:00"/>
  </r>
  <r>
    <n v="51140"/>
    <x v="329"/>
    <x v="10"/>
    <s v="Low"/>
    <n v="3"/>
    <n v="131.44666666666666"/>
    <n v="394.34"/>
    <n v="24.49"/>
    <n v="418.83"/>
    <n v="4.7610000000000001"/>
    <n v="18.7745274"/>
    <s v="Regular Air"/>
    <x v="1"/>
    <s v="Corporate"/>
    <x v="0"/>
    <x v="0"/>
    <s v="Large Box"/>
    <d v="2012-09-21T00:00:00"/>
  </r>
  <r>
    <n v="15399"/>
    <x v="538"/>
    <x v="4"/>
    <s v="Critical"/>
    <n v="38"/>
    <n v="104.94972368421053"/>
    <n v="3988.0895"/>
    <n v="4.2"/>
    <n v="3992.2894999999999"/>
    <n v="5.3265000000000002"/>
    <n v="212.42558721750001"/>
    <s v="Regular Air"/>
    <x v="1"/>
    <s v="Small Business"/>
    <x v="1"/>
    <x v="1"/>
    <s v="Small Box"/>
    <d v="2012-05-15T00:00:00"/>
  </r>
  <r>
    <n v="10340"/>
    <x v="407"/>
    <x v="5"/>
    <s v="High"/>
    <n v="15"/>
    <n v="20.798666666666669"/>
    <n v="311.98"/>
    <n v="5.53"/>
    <n v="317.51"/>
    <n v="3.5455000000000001"/>
    <n v="11.061250899999999"/>
    <s v="Regular Air"/>
    <x v="1"/>
    <s v="Home Office"/>
    <x v="2"/>
    <x v="2"/>
    <s v="Small Pack"/>
    <d v="2011-06-25T00:00:00"/>
  </r>
  <r>
    <n v="53189"/>
    <x v="1088"/>
    <x v="8"/>
    <s v="Critical"/>
    <n v="29"/>
    <n v="7.3858620689655172"/>
    <n v="214.19"/>
    <n v="5.94"/>
    <n v="220.13"/>
    <n v="3.5455000000000001"/>
    <n v="7.5941064500000008"/>
    <s v="Express Air"/>
    <x v="0"/>
    <s v="Corporate"/>
    <x v="2"/>
    <x v="5"/>
    <s v="Small Box"/>
    <d v="2011-08-23T00:00:00"/>
  </r>
  <r>
    <n v="21606"/>
    <x v="509"/>
    <x v="3"/>
    <s v="Not Specified"/>
    <n v="43"/>
    <n v="31.969767441860466"/>
    <n v="1374.7"/>
    <n v="5.5"/>
    <n v="1380.2"/>
    <n v="5.3265000000000002"/>
    <n v="73.223395500000009"/>
    <s v="Express Air"/>
    <x v="1"/>
    <s v="Small Business"/>
    <x v="1"/>
    <x v="4"/>
    <s v="Small Box"/>
    <d v="2011-01-23T00:00:00"/>
  </r>
  <r>
    <n v="33029"/>
    <x v="790"/>
    <x v="4"/>
    <s v="High"/>
    <n v="39"/>
    <n v="410.98102564102567"/>
    <n v="16028.26"/>
    <n v="75.23"/>
    <n v="16103.49"/>
    <n v="4.7610000000000001"/>
    <n v="763.10545860000002"/>
    <s v="Delivery Truck"/>
    <x v="4"/>
    <s v="Consumer"/>
    <x v="0"/>
    <x v="9"/>
    <s v="Jumbo Box"/>
    <d v="2012-06-02T00:00:00"/>
  </r>
  <r>
    <n v="1185"/>
    <x v="796"/>
    <x v="8"/>
    <s v="Low"/>
    <n v="7"/>
    <n v="53.54"/>
    <n v="374.78"/>
    <n v="14.3"/>
    <n v="389.08"/>
    <n v="3.5455000000000001"/>
    <n v="13.2878249"/>
    <s v="Regular Air"/>
    <x v="10"/>
    <s v="Home Office"/>
    <x v="2"/>
    <x v="5"/>
    <s v="Small Box"/>
    <d v="2012-08-27T00:00:00"/>
  </r>
  <r>
    <n v="9700"/>
    <x v="214"/>
    <x v="8"/>
    <s v="Critical"/>
    <n v="35"/>
    <n v="3.0302857142857142"/>
    <n v="106.06"/>
    <n v="1.92"/>
    <n v="107.98"/>
    <n v="3.5455000000000001"/>
    <n v="3.7603572999999999"/>
    <s v="Regular Air"/>
    <x v="8"/>
    <s v="Consumer"/>
    <x v="2"/>
    <x v="7"/>
    <s v="Wrap Bag"/>
    <d v="2011-08-09T00:00:00"/>
  </r>
  <r>
    <n v="17312"/>
    <x v="160"/>
    <x v="4"/>
    <s v="Not Specified"/>
    <n v="41"/>
    <n v="112.44608536585366"/>
    <n v="4610.2894999999999"/>
    <n v="2.5"/>
    <n v="4612.7894999999999"/>
    <n v="5.3265000000000002"/>
    <n v="245.5670702175"/>
    <s v="Regular Air"/>
    <x v="1"/>
    <s v="Home Office"/>
    <x v="1"/>
    <x v="1"/>
    <s v="Small Box"/>
    <d v="2011-05-21T00:00:00"/>
  </r>
  <r>
    <n v="40100"/>
    <x v="1186"/>
    <x v="9"/>
    <s v="Low"/>
    <n v="47"/>
    <n v="21.301489361702128"/>
    <n v="1001.17"/>
    <n v="5.77"/>
    <n v="1006.9399999999999"/>
    <n v="3.5455000000000001"/>
    <n v="35.496482350000001"/>
    <s v="Regular Air"/>
    <x v="1"/>
    <s v="Home Office"/>
    <x v="2"/>
    <x v="5"/>
    <s v="Small Box"/>
    <d v="2012-02-08T00:00:00"/>
  </r>
  <r>
    <n v="48742"/>
    <x v="633"/>
    <x v="11"/>
    <s v="Not Specified"/>
    <n v="42"/>
    <n v="19.657857142857143"/>
    <n v="825.63"/>
    <n v="1.49"/>
    <n v="827.12"/>
    <n v="3.5455000000000001"/>
    <n v="29.272711650000002"/>
    <s v="Regular Air"/>
    <x v="5"/>
    <s v="Consumer"/>
    <x v="2"/>
    <x v="6"/>
    <s v="Small Box"/>
    <d v="2012-04-19T00:00:00"/>
  </r>
  <r>
    <n v="59202"/>
    <x v="22"/>
    <x v="10"/>
    <s v="Medium"/>
    <n v="36"/>
    <n v="6.0780555555555553"/>
    <n v="218.81"/>
    <n v="2.27"/>
    <n v="221.08"/>
    <n v="3.5455000000000001"/>
    <n v="7.7579085500000007"/>
    <s v="Regular Air"/>
    <x v="7"/>
    <s v="Consumer"/>
    <x v="2"/>
    <x v="2"/>
    <s v="Wrap Bag"/>
    <d v="2012-09-09T00:00:00"/>
  </r>
  <r>
    <n v="55424"/>
    <x v="701"/>
    <x v="0"/>
    <s v="Medium"/>
    <n v="6"/>
    <n v="4.3066666666666666"/>
    <n v="25.84"/>
    <n v="4.8600000000000003"/>
    <n v="30.7"/>
    <n v="4.7610000000000001"/>
    <n v="1.2302424000000001"/>
    <s v="Express Air"/>
    <x v="5"/>
    <s v="Small Business"/>
    <x v="0"/>
    <x v="0"/>
    <s v="Small Box"/>
    <d v="2010-03-04T00:00:00"/>
  </r>
  <r>
    <n v="24387"/>
    <x v="551"/>
    <x v="8"/>
    <s v="Critical"/>
    <n v="23"/>
    <n v="43.622173913043476"/>
    <n v="1003.31"/>
    <n v="14.45"/>
    <n v="1017.76"/>
    <n v="4.7610000000000001"/>
    <n v="47.767589099999995"/>
    <s v="Regular Air"/>
    <x v="2"/>
    <s v="Small Business"/>
    <x v="0"/>
    <x v="0"/>
    <s v="Large Box"/>
    <d v="2011-08-11T00:00:00"/>
  </r>
  <r>
    <n v="59170"/>
    <x v="960"/>
    <x v="9"/>
    <s v="High"/>
    <n v="22"/>
    <n v="43.389545454545456"/>
    <n v="954.57"/>
    <n v="34.200000000000003"/>
    <n v="988.7700000000001"/>
    <n v="4.7610000000000001"/>
    <n v="45.447077700000001"/>
    <s v="Regular Air"/>
    <x v="5"/>
    <s v="Consumer"/>
    <x v="0"/>
    <x v="0"/>
    <s v="Wrap Bag"/>
    <d v="2009-02-19T00:00:00"/>
  </r>
  <r>
    <n v="53955"/>
    <x v="291"/>
    <x v="0"/>
    <s v="Critical"/>
    <n v="43"/>
    <n v="128.95325581395349"/>
    <n v="5544.99"/>
    <n v="130"/>
    <n v="5674.99"/>
    <n v="4.7610000000000001"/>
    <n v="263.9969739"/>
    <s v="Delivery Truck"/>
    <x v="8"/>
    <s v="Home Office"/>
    <x v="0"/>
    <x v="3"/>
    <s v="Jumbo Drum"/>
    <d v="2011-03-06T00:00:00"/>
  </r>
  <r>
    <n v="50087"/>
    <x v="402"/>
    <x v="4"/>
    <s v="Not Specified"/>
    <n v="17"/>
    <n v="3.4623529411764706"/>
    <n v="58.86"/>
    <n v="1.35"/>
    <n v="60.21"/>
    <n v="3.5455000000000001"/>
    <n v="2.0868812999999999"/>
    <s v="Regular Air"/>
    <x v="6"/>
    <s v="Corporate"/>
    <x v="2"/>
    <x v="14"/>
    <s v="Wrap Bag"/>
    <d v="2010-05-17T00:00:00"/>
  </r>
  <r>
    <n v="10820"/>
    <x v="1396"/>
    <x v="2"/>
    <s v="Not Specified"/>
    <n v="49"/>
    <n v="42.288163265306117"/>
    <n v="2072.12"/>
    <n v="8.99"/>
    <n v="2081.1099999999997"/>
    <n v="3.5455000000000001"/>
    <n v="73.467014599999999"/>
    <s v="Express Air"/>
    <x v="5"/>
    <s v="Small Business"/>
    <x v="2"/>
    <x v="2"/>
    <s v="Small Pack"/>
    <d v="2011-12-28T00:00:00"/>
  </r>
  <r>
    <n v="28455"/>
    <x v="346"/>
    <x v="4"/>
    <s v="Medium"/>
    <n v="12"/>
    <n v="21.176666666666666"/>
    <n v="254.12"/>
    <n v="5.99"/>
    <n v="260.11"/>
    <n v="5.3265000000000002"/>
    <n v="13.535701800000002"/>
    <s v="Regular Air"/>
    <x v="6"/>
    <s v="Small Business"/>
    <x v="1"/>
    <x v="4"/>
    <s v="Small Box"/>
    <d v="2010-06-01T00:00:00"/>
  </r>
  <r>
    <n v="8646"/>
    <x v="877"/>
    <x v="11"/>
    <s v="High"/>
    <n v="8"/>
    <n v="10.731249999999999"/>
    <n v="85.85"/>
    <n v="49"/>
    <n v="134.85"/>
    <n v="3.5455000000000001"/>
    <n v="3.0438117499999997"/>
    <s v="Regular Air"/>
    <x v="8"/>
    <s v="Consumer"/>
    <x v="2"/>
    <x v="16"/>
    <s v="Large Box"/>
    <d v="2009-04-11T00:00:00"/>
  </r>
  <r>
    <n v="16706"/>
    <x v="362"/>
    <x v="5"/>
    <s v="High"/>
    <n v="47"/>
    <n v="41.355744680851068"/>
    <n v="1943.72"/>
    <n v="34.200000000000003"/>
    <n v="1977.92"/>
    <n v="4.7610000000000001"/>
    <n v="92.540509200000002"/>
    <s v="Regular Air"/>
    <x v="2"/>
    <s v="Corporate"/>
    <x v="0"/>
    <x v="0"/>
    <s v="Wrap Bag"/>
    <d v="2012-06-28T00:00:00"/>
  </r>
  <r>
    <n v="42469"/>
    <x v="222"/>
    <x v="6"/>
    <s v="Not Specified"/>
    <n v="31"/>
    <n v="30.157096774193548"/>
    <n v="934.87"/>
    <n v="12.62"/>
    <n v="947.49"/>
    <n v="3.5455000000000001"/>
    <n v="33.145815849999998"/>
    <s v="Regular Air"/>
    <x v="12"/>
    <s v="Consumer"/>
    <x v="2"/>
    <x v="6"/>
    <s v="Small Box"/>
    <d v="2012-11-09T00:00:00"/>
  </r>
  <r>
    <n v="55808"/>
    <x v="471"/>
    <x v="9"/>
    <s v="Not Specified"/>
    <n v="45"/>
    <n v="18.608577777777779"/>
    <n v="837.38599999999997"/>
    <n v="4.8099999999999996"/>
    <n v="842.19599999999991"/>
    <n v="5.3265000000000002"/>
    <n v="44.603365289999999"/>
    <s v="Regular Air"/>
    <x v="8"/>
    <s v="Home Office"/>
    <x v="1"/>
    <x v="1"/>
    <s v="Medium Box"/>
    <d v="2011-02-16T00:00:00"/>
  </r>
  <r>
    <n v="2311"/>
    <x v="121"/>
    <x v="4"/>
    <s v="High"/>
    <n v="31"/>
    <n v="42.712580645161289"/>
    <n v="1324.09"/>
    <n v="18.98"/>
    <n v="1343.07"/>
    <n v="4.7610000000000001"/>
    <n v="63.039924899999995"/>
    <s v="Regular Air"/>
    <x v="0"/>
    <s v="Home Office"/>
    <x v="0"/>
    <x v="0"/>
    <s v="Small Box"/>
    <d v="2011-05-02T00:00:00"/>
  </r>
  <r>
    <n v="6500"/>
    <x v="1370"/>
    <x v="7"/>
    <s v="Critical"/>
    <n v="15"/>
    <n v="29.871333333333332"/>
    <n v="448.07"/>
    <n v="8.65"/>
    <n v="456.71999999999997"/>
    <n v="5.3265000000000002"/>
    <n v="23.866448550000001"/>
    <s v="Regular Air"/>
    <x v="5"/>
    <s v="Home Office"/>
    <x v="1"/>
    <x v="4"/>
    <s v="Small Box"/>
    <d v="2012-10-14T00:00:00"/>
  </r>
  <r>
    <n v="44198"/>
    <x v="233"/>
    <x v="3"/>
    <s v="Critical"/>
    <n v="35"/>
    <n v="17.884242857142855"/>
    <n v="625.94849999999997"/>
    <n v="3.3"/>
    <n v="629.24849999999992"/>
    <n v="5.3265000000000002"/>
    <n v="33.341146852500003"/>
    <s v="Express Air"/>
    <x v="0"/>
    <s v="Home Office"/>
    <x v="1"/>
    <x v="1"/>
    <s v="Small Pack"/>
    <d v="2011-01-04T00:00:00"/>
  </r>
  <r>
    <n v="41063"/>
    <x v="1198"/>
    <x v="6"/>
    <s v="Low"/>
    <n v="26"/>
    <n v="73.515519230769229"/>
    <n v="1911.4034999999999"/>
    <n v="1.25"/>
    <n v="1912.6534999999999"/>
    <n v="5.3265000000000002"/>
    <n v="101.81090742750001"/>
    <s v="Regular Air"/>
    <x v="2"/>
    <s v="Home Office"/>
    <x v="1"/>
    <x v="1"/>
    <s v="Small Pack"/>
    <d v="2012-11-28T00:00:00"/>
  </r>
  <r>
    <n v="807"/>
    <x v="1013"/>
    <x v="6"/>
    <s v="Medium"/>
    <n v="45"/>
    <n v="4.3744444444444444"/>
    <n v="196.85"/>
    <n v="6.18"/>
    <n v="203.03"/>
    <n v="3.5455000000000001"/>
    <n v="6.9793167500000006"/>
    <s v="Regular Air"/>
    <x v="11"/>
    <s v="Home Office"/>
    <x v="2"/>
    <x v="5"/>
    <s v="Small Box"/>
    <d v="2010-11-24T00:00:00"/>
  </r>
  <r>
    <n v="57479"/>
    <x v="413"/>
    <x v="0"/>
    <s v="High"/>
    <n v="37"/>
    <n v="3.5708108108108108"/>
    <n v="132.12"/>
    <n v="0.5"/>
    <n v="132.62"/>
    <n v="3.5455000000000001"/>
    <n v="4.6843146000000004"/>
    <s v="Regular Air"/>
    <x v="1"/>
    <s v="Corporate"/>
    <x v="2"/>
    <x v="13"/>
    <s v="Small Box"/>
    <d v="2011-03-16T00:00:00"/>
  </r>
  <r>
    <n v="25350"/>
    <x v="1243"/>
    <x v="2"/>
    <s v="Not Specified"/>
    <n v="23"/>
    <n v="2.1230434782608696"/>
    <n v="48.83"/>
    <n v="0.7"/>
    <n v="49.53"/>
    <n v="3.5455000000000001"/>
    <n v="1.7312676500000002"/>
    <s v="Regular Air"/>
    <x v="8"/>
    <s v="Home Office"/>
    <x v="2"/>
    <x v="2"/>
    <s v="Wrap Bag"/>
    <d v="2010-12-05T00:00:00"/>
  </r>
  <r>
    <n v="26630"/>
    <x v="568"/>
    <x v="6"/>
    <s v="High"/>
    <n v="9"/>
    <n v="7.2966666666666669"/>
    <n v="65.67"/>
    <n v="7.37"/>
    <n v="73.040000000000006"/>
    <n v="3.5455000000000001"/>
    <n v="2.3283298500000003"/>
    <s v="Regular Air"/>
    <x v="4"/>
    <s v="Corporate"/>
    <x v="2"/>
    <x v="5"/>
    <s v="Small Box"/>
    <d v="2010-11-29T00:00:00"/>
  </r>
  <r>
    <n v="37831"/>
    <x v="153"/>
    <x v="1"/>
    <s v="Not Specified"/>
    <n v="30"/>
    <n v="15.129"/>
    <n v="453.87"/>
    <n v="4"/>
    <n v="457.87"/>
    <n v="5.3265000000000002"/>
    <n v="24.175385550000001"/>
    <s v="Regular Air"/>
    <x v="12"/>
    <s v="Corporate"/>
    <x v="1"/>
    <x v="4"/>
    <s v="Small Box"/>
    <d v="2012-07-28T00:00:00"/>
  </r>
  <r>
    <n v="25574"/>
    <x v="816"/>
    <x v="0"/>
    <s v="Not Specified"/>
    <n v="31"/>
    <n v="49.247419354838712"/>
    <n v="1526.67"/>
    <n v="3.61"/>
    <n v="1530.28"/>
    <n v="5.3265000000000002"/>
    <n v="81.318077550000012"/>
    <s v="Express Air"/>
    <x v="6"/>
    <s v="Consumer"/>
    <x v="1"/>
    <x v="4"/>
    <s v="Small Pack"/>
    <d v="2009-03-13T00:00:00"/>
  </r>
  <r>
    <n v="29475"/>
    <x v="205"/>
    <x v="9"/>
    <s v="High"/>
    <n v="2"/>
    <n v="907.41"/>
    <n v="1814.82"/>
    <n v="44.55"/>
    <n v="1859.37"/>
    <n v="4.7610000000000001"/>
    <n v="86.403580199999993"/>
    <s v="Delivery Truck"/>
    <x v="1"/>
    <s v="Home Office"/>
    <x v="0"/>
    <x v="15"/>
    <s v="Jumbo Box"/>
    <d v="2010-02-25T00:00:00"/>
  </r>
  <r>
    <n v="18464"/>
    <x v="287"/>
    <x v="0"/>
    <s v="High"/>
    <n v="37"/>
    <n v="163.21891891891892"/>
    <n v="6039.1"/>
    <n v="66.27"/>
    <n v="6105.3700000000008"/>
    <n v="4.7610000000000001"/>
    <n v="287.52155100000004"/>
    <s v="Delivery Truck"/>
    <x v="9"/>
    <s v="Small Business"/>
    <x v="0"/>
    <x v="15"/>
    <s v="Jumbo Box"/>
    <d v="2012-03-28T00:00:00"/>
  </r>
  <r>
    <n v="18758"/>
    <x v="1022"/>
    <x v="11"/>
    <s v="Not Specified"/>
    <n v="20"/>
    <n v="101.10900000000001"/>
    <n v="2022.18"/>
    <n v="21.26"/>
    <n v="2043.44"/>
    <n v="4.7610000000000001"/>
    <n v="96.275989800000005"/>
    <s v="Express Air"/>
    <x v="5"/>
    <s v="Corporate"/>
    <x v="0"/>
    <x v="0"/>
    <s v="Large Box"/>
    <d v="2010-04-22T00:00:00"/>
  </r>
  <r>
    <n v="42374"/>
    <x v="788"/>
    <x v="1"/>
    <s v="Critical"/>
    <n v="21"/>
    <n v="9.7771428571428576"/>
    <n v="205.32"/>
    <n v="1.99"/>
    <n v="207.31"/>
    <n v="5.3265000000000002"/>
    <n v="10.9363698"/>
    <s v="Express Air"/>
    <x v="6"/>
    <s v="Corporate"/>
    <x v="1"/>
    <x v="4"/>
    <s v="Small Pack"/>
    <d v="2012-07-17T00:00:00"/>
  </r>
  <r>
    <n v="45986"/>
    <x v="1156"/>
    <x v="2"/>
    <s v="Low"/>
    <n v="20"/>
    <n v="3.5534999999999997"/>
    <n v="71.069999999999993"/>
    <n v="2.5"/>
    <n v="73.569999999999993"/>
    <n v="3.5455000000000001"/>
    <n v="2.51978685"/>
    <s v="Regular Air"/>
    <x v="6"/>
    <s v="Small Business"/>
    <x v="2"/>
    <x v="12"/>
    <s v="Small Box"/>
    <d v="2009-12-30T00:00:00"/>
  </r>
  <r>
    <n v="19044"/>
    <x v="630"/>
    <x v="11"/>
    <s v="Low"/>
    <n v="32"/>
    <n v="150.01374999999999"/>
    <n v="4800.4399999999996"/>
    <n v="13.99"/>
    <n v="4814.4299999999994"/>
    <n v="5.3265000000000002"/>
    <n v="255.69543659999999"/>
    <s v="Regular Air"/>
    <x v="0"/>
    <s v="Corporate"/>
    <x v="1"/>
    <x v="11"/>
    <s v="Medium Box"/>
    <d v="2012-04-13T00:00:00"/>
  </r>
  <r>
    <n v="54977"/>
    <x v="54"/>
    <x v="1"/>
    <s v="Low"/>
    <n v="24"/>
    <n v="14.34375"/>
    <n v="344.25"/>
    <n v="6.46"/>
    <n v="350.71"/>
    <n v="3.5455000000000001"/>
    <n v="12.205383750000001"/>
    <s v="Regular Air"/>
    <x v="0"/>
    <s v="Home Office"/>
    <x v="2"/>
    <x v="6"/>
    <s v="Small Box"/>
    <d v="2011-07-14T00:00:00"/>
  </r>
  <r>
    <n v="13570"/>
    <x v="744"/>
    <x v="2"/>
    <s v="Not Specified"/>
    <n v="42"/>
    <n v="97.08942857142857"/>
    <n v="4077.7559999999999"/>
    <n v="8.99"/>
    <n v="4086.7459999999996"/>
    <n v="5.3265000000000002"/>
    <n v="217.20167334000001"/>
    <s v="Regular Air"/>
    <x v="3"/>
    <s v="Corporate"/>
    <x v="1"/>
    <x v="1"/>
    <s v="Small Box"/>
    <d v="2012-12-02T00:00:00"/>
  </r>
  <r>
    <n v="59909"/>
    <x v="103"/>
    <x v="8"/>
    <s v="Low"/>
    <n v="46"/>
    <n v="8.9469565217391303"/>
    <n v="411.56"/>
    <n v="7.28"/>
    <n v="418.84"/>
    <n v="3.5455000000000001"/>
    <n v="14.5918598"/>
    <s v="Express Air"/>
    <x v="1"/>
    <s v="Small Business"/>
    <x v="2"/>
    <x v="10"/>
    <s v="Small Box"/>
    <d v="2012-08-12T00:00:00"/>
  </r>
  <r>
    <n v="25793"/>
    <x v="1225"/>
    <x v="11"/>
    <s v="Low"/>
    <n v="27"/>
    <n v="127.28781481481482"/>
    <n v="3436.7710000000002"/>
    <n v="8.99"/>
    <n v="3445.761"/>
    <n v="5.3265000000000002"/>
    <n v="183.05960731500002"/>
    <s v="Regular Air"/>
    <x v="10"/>
    <s v="Consumer"/>
    <x v="1"/>
    <x v="1"/>
    <s v="Small Box"/>
    <d v="2012-04-09T00:00:00"/>
  </r>
  <r>
    <n v="8227"/>
    <x v="711"/>
    <x v="3"/>
    <s v="Not Specified"/>
    <n v="32"/>
    <n v="5.0703125"/>
    <n v="162.25"/>
    <n v="2.39"/>
    <n v="164.64"/>
    <n v="5.3265000000000002"/>
    <n v="8.6422462500000012"/>
    <s v="Express Air"/>
    <x v="0"/>
    <s v="Small Business"/>
    <x v="1"/>
    <x v="4"/>
    <s v="Small Pack"/>
    <d v="2010-01-11T00:00:00"/>
  </r>
  <r>
    <n v="1285"/>
    <x v="790"/>
    <x v="4"/>
    <s v="Critical"/>
    <n v="27"/>
    <n v="143.48592592592593"/>
    <n v="3874.12"/>
    <n v="54.74"/>
    <n v="3928.8599999999997"/>
    <n v="4.7610000000000001"/>
    <n v="184.44685319999999"/>
    <s v="Delivery Truck"/>
    <x v="9"/>
    <s v="Corporate"/>
    <x v="0"/>
    <x v="15"/>
    <s v="Jumbo Box"/>
    <d v="2012-05-31T00:00:00"/>
  </r>
  <r>
    <n v="898"/>
    <x v="632"/>
    <x v="5"/>
    <s v="High"/>
    <n v="40"/>
    <n v="16.90325"/>
    <n v="676.13"/>
    <n v="6.5"/>
    <n v="682.63"/>
    <n v="5.3265000000000002"/>
    <n v="36.014064449999999"/>
    <s v="Regular Air"/>
    <x v="4"/>
    <s v="Consumer"/>
    <x v="1"/>
    <x v="4"/>
    <s v="Small Box"/>
    <d v="2010-06-04T00:00:00"/>
  </r>
  <r>
    <n v="43172"/>
    <x v="1065"/>
    <x v="1"/>
    <s v="Low"/>
    <n v="19"/>
    <n v="1.4915789473684211"/>
    <n v="28.34"/>
    <n v="0.7"/>
    <n v="29.04"/>
    <n v="3.5455000000000001"/>
    <n v="1.0047947000000002"/>
    <s v="Regular Air"/>
    <x v="4"/>
    <s v="Corporate"/>
    <x v="2"/>
    <x v="14"/>
    <s v="Wrap Bag"/>
    <d v="2009-07-05T00:00:00"/>
  </r>
  <r>
    <n v="29187"/>
    <x v="130"/>
    <x v="1"/>
    <s v="Low"/>
    <n v="10"/>
    <n v="7.5579999999999998"/>
    <n v="75.58"/>
    <n v="8.19"/>
    <n v="83.77"/>
    <n v="3.5455000000000001"/>
    <n v="2.6796888999999999"/>
    <s v="Regular Air"/>
    <x v="5"/>
    <s v="Consumer"/>
    <x v="2"/>
    <x v="5"/>
    <s v="Small Box"/>
    <d v="2009-08-07T00:00:00"/>
  </r>
  <r>
    <n v="34849"/>
    <x v="769"/>
    <x v="7"/>
    <s v="Critical"/>
    <n v="3"/>
    <n v="397.64333333333337"/>
    <n v="1192.93"/>
    <n v="19.989999999999998"/>
    <n v="1212.92"/>
    <n v="3.5455000000000001"/>
    <n v="42.295333150000005"/>
    <s v="Regular Air"/>
    <x v="6"/>
    <s v="Home Office"/>
    <x v="2"/>
    <x v="10"/>
    <s v="Small Box"/>
    <d v="2010-10-13T00:00:00"/>
  </r>
  <r>
    <n v="39136"/>
    <x v="302"/>
    <x v="5"/>
    <s v="High"/>
    <n v="49"/>
    <n v="54.969673469387757"/>
    <n v="2693.5140000000001"/>
    <n v="3.99"/>
    <n v="2697.5039999999999"/>
    <n v="5.3265000000000002"/>
    <n v="143.47002321000002"/>
    <s v="Regular Air"/>
    <x v="0"/>
    <s v="Corporate"/>
    <x v="1"/>
    <x v="1"/>
    <s v="Small Box"/>
    <d v="2009-06-26T00:00:00"/>
  </r>
  <r>
    <n v="13604"/>
    <x v="47"/>
    <x v="9"/>
    <s v="Not Specified"/>
    <n v="42"/>
    <n v="85.949523809523811"/>
    <n v="3609.88"/>
    <n v="56.2"/>
    <n v="3666.08"/>
    <n v="4.7610000000000001"/>
    <n v="171.86638679999999"/>
    <s v="Regular Air"/>
    <x v="7"/>
    <s v="Corporate"/>
    <x v="0"/>
    <x v="0"/>
    <s v="Medium Box"/>
    <d v="2009-02-05T00:00:00"/>
  </r>
  <r>
    <n v="24902"/>
    <x v="1282"/>
    <x v="4"/>
    <s v="High"/>
    <n v="43"/>
    <n v="5.2227906976744185"/>
    <n v="224.58"/>
    <n v="2.04"/>
    <n v="226.62"/>
    <n v="3.5455000000000001"/>
    <n v="7.9624839000000005"/>
    <s v="Regular Air"/>
    <x v="8"/>
    <s v="Consumer"/>
    <x v="2"/>
    <x v="5"/>
    <s v="Wrap Bag"/>
    <d v="2010-05-28T00:00:00"/>
  </r>
  <r>
    <n v="42851"/>
    <x v="86"/>
    <x v="5"/>
    <s v="High"/>
    <n v="4"/>
    <n v="6.08"/>
    <n v="24.32"/>
    <n v="0.7"/>
    <n v="25.02"/>
    <n v="3.5455000000000001"/>
    <n v="0.86226560000000008"/>
    <s v="Express Air"/>
    <x v="1"/>
    <s v="Corporate"/>
    <x v="2"/>
    <x v="14"/>
    <s v="Wrap Bag"/>
    <d v="2009-06-02T00:00:00"/>
  </r>
  <r>
    <n v="56805"/>
    <x v="966"/>
    <x v="5"/>
    <s v="High"/>
    <n v="38"/>
    <n v="388.23894736842107"/>
    <n v="14753.08"/>
    <n v="99"/>
    <n v="14852.08"/>
    <n v="3.5455000000000001"/>
    <n v="523.07045140000002"/>
    <s v="Delivery Truck"/>
    <x v="6"/>
    <s v="Small Business"/>
    <x v="2"/>
    <x v="10"/>
    <s v="Jumbo Drum"/>
    <d v="2012-06-06T00:00:00"/>
  </r>
  <r>
    <n v="37763"/>
    <x v="723"/>
    <x v="9"/>
    <s v="Not Specified"/>
    <n v="29"/>
    <n v="5.8486206896551725"/>
    <n v="169.61"/>
    <n v="9.92"/>
    <n v="179.53"/>
    <n v="3.5455000000000001"/>
    <n v="6.0135225500000002"/>
    <s v="Regular Air"/>
    <x v="4"/>
    <s v="Consumer"/>
    <x v="2"/>
    <x v="6"/>
    <s v="Small Box"/>
    <d v="2012-02-09T00:00:00"/>
  </r>
  <r>
    <n v="18851"/>
    <x v="686"/>
    <x v="2"/>
    <s v="Critical"/>
    <n v="32"/>
    <n v="6.3815625000000002"/>
    <n v="204.21"/>
    <n v="10.39"/>
    <n v="214.60000000000002"/>
    <n v="3.5455000000000001"/>
    <n v="7.2402655500000002"/>
    <s v="Express Air"/>
    <x v="8"/>
    <s v="Consumer"/>
    <x v="2"/>
    <x v="5"/>
    <s v="Small Box"/>
    <d v="2012-12-17T00:00:00"/>
  </r>
  <r>
    <n v="22657"/>
    <x v="903"/>
    <x v="7"/>
    <s v="High"/>
    <n v="8"/>
    <n v="4.1150000000000002"/>
    <n v="32.92"/>
    <n v="2"/>
    <n v="34.92"/>
    <n v="3.5455000000000001"/>
    <n v="1.1671786000000002"/>
    <s v="Regular Air"/>
    <x v="0"/>
    <s v="Corporate"/>
    <x v="2"/>
    <x v="14"/>
    <s v="Wrap Bag"/>
    <d v="2011-10-30T00:00:00"/>
  </r>
  <r>
    <n v="10308"/>
    <x v="88"/>
    <x v="11"/>
    <s v="High"/>
    <n v="40"/>
    <n v="138.8509"/>
    <n v="5554.0360000000001"/>
    <n v="8.99"/>
    <n v="5563.0259999999998"/>
    <n v="5.3265000000000002"/>
    <n v="295.83572753999999"/>
    <s v="Regular Air"/>
    <x v="6"/>
    <s v="Small Business"/>
    <x v="1"/>
    <x v="1"/>
    <s v="Small Box"/>
    <d v="2011-04-22T00:00:00"/>
  </r>
  <r>
    <n v="14147"/>
    <x v="580"/>
    <x v="0"/>
    <s v="Not Specified"/>
    <n v="8"/>
    <n v="43.936250000000001"/>
    <n v="351.49"/>
    <n v="2.99"/>
    <n v="354.48"/>
    <n v="3.5455000000000001"/>
    <n v="12.462077950000001"/>
    <s v="Regular Air"/>
    <x v="1"/>
    <s v="Home Office"/>
    <x v="2"/>
    <x v="6"/>
    <s v="Small Box"/>
    <d v="2010-03-10T00:00:00"/>
  </r>
  <r>
    <n v="27491"/>
    <x v="877"/>
    <x v="11"/>
    <s v="Not Specified"/>
    <n v="11"/>
    <n v="89.546363636363637"/>
    <n v="985.01"/>
    <n v="19.989999999999998"/>
    <n v="1005"/>
    <n v="3.5455000000000001"/>
    <n v="34.923529549999998"/>
    <s v="Regular Air"/>
    <x v="6"/>
    <s v="Corporate"/>
    <x v="2"/>
    <x v="12"/>
    <s v="Small Box"/>
    <d v="2009-04-11T00:00:00"/>
  </r>
  <r>
    <n v="47553"/>
    <x v="1071"/>
    <x v="4"/>
    <s v="Medium"/>
    <n v="49"/>
    <n v="422.48832653061226"/>
    <n v="20701.928"/>
    <n v="45.7"/>
    <n v="20747.628000000001"/>
    <n v="4.7610000000000001"/>
    <n v="985.61879207999993"/>
    <s v="Delivery Truck"/>
    <x v="0"/>
    <s v="Corporate"/>
    <x v="0"/>
    <x v="9"/>
    <s v="Jumbo Box"/>
    <d v="2011-05-23T00:00:00"/>
  </r>
  <r>
    <n v="46372"/>
    <x v="271"/>
    <x v="9"/>
    <s v="High"/>
    <n v="15"/>
    <n v="5.464666666666667"/>
    <n v="81.97"/>
    <n v="8.33"/>
    <n v="90.3"/>
    <n v="3.5455000000000001"/>
    <n v="2.90624635"/>
    <s v="Regular Air"/>
    <x v="8"/>
    <s v="Consumer"/>
    <x v="2"/>
    <x v="5"/>
    <s v="Small Box"/>
    <d v="2011-02-27T00:00:00"/>
  </r>
  <r>
    <n v="43875"/>
    <x v="873"/>
    <x v="2"/>
    <s v="Critical"/>
    <n v="40"/>
    <n v="18.190999999999999"/>
    <n v="727.64"/>
    <n v="8.51"/>
    <n v="736.15"/>
    <n v="5.3265000000000002"/>
    <n v="38.757744600000002"/>
    <s v="Regular Air"/>
    <x v="1"/>
    <s v="Corporate"/>
    <x v="1"/>
    <x v="11"/>
    <s v="Medium Box"/>
    <d v="2011-12-09T00:00:00"/>
  </r>
  <r>
    <n v="21863"/>
    <x v="406"/>
    <x v="6"/>
    <s v="Not Specified"/>
    <n v="27"/>
    <n v="3.1766666666666663"/>
    <n v="85.77"/>
    <n v="5.44"/>
    <n v="91.21"/>
    <n v="3.5455000000000001"/>
    <n v="3.0409753500000001"/>
    <s v="Regular Air"/>
    <x v="8"/>
    <s v="Small Business"/>
    <x v="2"/>
    <x v="6"/>
    <s v="Small Box"/>
    <d v="2010-11-22T00:00:00"/>
  </r>
  <r>
    <n v="1028"/>
    <x v="719"/>
    <x v="3"/>
    <s v="High"/>
    <n v="11"/>
    <n v="183.74063636363636"/>
    <n v="2021.1469999999999"/>
    <n v="5.99"/>
    <n v="2027.1369999999999"/>
    <n v="5.3265000000000002"/>
    <n v="107.656394955"/>
    <s v="Regular Air"/>
    <x v="0"/>
    <s v="Consumer"/>
    <x v="1"/>
    <x v="1"/>
    <s v="Small Box"/>
    <d v="2009-01-07T00:00:00"/>
  </r>
  <r>
    <n v="55461"/>
    <x v="432"/>
    <x v="10"/>
    <s v="Medium"/>
    <n v="16"/>
    <n v="5.2506250000000003"/>
    <n v="84.01"/>
    <n v="5.72"/>
    <n v="89.73"/>
    <n v="4.7610000000000001"/>
    <n v="3.9997161000000006"/>
    <s v="Regular Air"/>
    <x v="1"/>
    <s v="Small Business"/>
    <x v="0"/>
    <x v="0"/>
    <s v="Small Pack"/>
    <d v="2009-09-29T00:00:00"/>
  </r>
  <r>
    <n v="58727"/>
    <x v="989"/>
    <x v="1"/>
    <s v="Medium"/>
    <n v="20"/>
    <n v="26.288999999999998"/>
    <n v="525.78"/>
    <n v="6.93"/>
    <n v="532.70999999999992"/>
    <n v="4.7610000000000001"/>
    <n v="25.032385799999997"/>
    <s v="Regular Air"/>
    <x v="4"/>
    <s v="Home Office"/>
    <x v="0"/>
    <x v="0"/>
    <s v="Small Box"/>
    <d v="2009-07-07T00:00:00"/>
  </r>
  <r>
    <n v="16103"/>
    <x v="484"/>
    <x v="1"/>
    <s v="Not Specified"/>
    <n v="22"/>
    <n v="19.395454545454545"/>
    <n v="426.7"/>
    <n v="4.0999999999999996"/>
    <n v="430.8"/>
    <n v="3.5455000000000001"/>
    <n v="15.128648499999999"/>
    <s v="Regular Air"/>
    <x v="8"/>
    <s v="Corporate"/>
    <x v="2"/>
    <x v="2"/>
    <s v="Wrap Bag"/>
    <d v="2012-07-17T00:00:00"/>
  </r>
  <r>
    <n v="28807"/>
    <x v="798"/>
    <x v="0"/>
    <s v="High"/>
    <n v="9"/>
    <n v="6.594444444444445"/>
    <n v="59.35"/>
    <n v="8.33"/>
    <n v="67.680000000000007"/>
    <n v="3.5455000000000001"/>
    <n v="2.1042542500000003"/>
    <s v="Express Air"/>
    <x v="3"/>
    <s v="Consumer"/>
    <x v="2"/>
    <x v="5"/>
    <s v="Small Box"/>
    <d v="2011-04-01T00:00:00"/>
  </r>
  <r>
    <n v="51302"/>
    <x v="1077"/>
    <x v="8"/>
    <s v="Not Specified"/>
    <n v="44"/>
    <n v="3.8079545454545456"/>
    <n v="167.55"/>
    <n v="7.5"/>
    <n v="175.05"/>
    <n v="3.5455000000000001"/>
    <n v="5.9404852500000001"/>
    <s v="Regular Air"/>
    <x v="8"/>
    <s v="Consumer"/>
    <x v="2"/>
    <x v="13"/>
    <s v="Small Box"/>
    <d v="2011-08-26T00:00:00"/>
  </r>
  <r>
    <n v="42213"/>
    <x v="188"/>
    <x v="0"/>
    <s v="Critical"/>
    <n v="46"/>
    <n v="2.4121739130434783"/>
    <n v="110.96"/>
    <n v="0.5"/>
    <n v="111.46"/>
    <n v="3.5455000000000001"/>
    <n v="3.9340868000000002"/>
    <s v="Regular Air"/>
    <x v="9"/>
    <s v="Small Business"/>
    <x v="2"/>
    <x v="13"/>
    <s v="Small Box"/>
    <d v="2011-03-23T00:00:00"/>
  </r>
  <r>
    <n v="17409"/>
    <x v="896"/>
    <x v="8"/>
    <s v="Not Specified"/>
    <n v="31"/>
    <n v="20.437419354838706"/>
    <n v="633.55999999999995"/>
    <n v="6.5"/>
    <n v="640.05999999999995"/>
    <n v="5.3265000000000002"/>
    <n v="33.746573399999996"/>
    <s v="Regular Air"/>
    <x v="2"/>
    <s v="Small Business"/>
    <x v="1"/>
    <x v="4"/>
    <s v="Small Box"/>
    <d v="2010-08-19T00:00:00"/>
  </r>
  <r>
    <n v="59584"/>
    <x v="954"/>
    <x v="4"/>
    <s v="Medium"/>
    <n v="7"/>
    <n v="160.03857142857143"/>
    <n v="1120.27"/>
    <n v="13.99"/>
    <n v="1134.26"/>
    <n v="5.3265000000000002"/>
    <n v="59.67118155"/>
    <s v="Regular Air"/>
    <x v="0"/>
    <s v="Consumer"/>
    <x v="1"/>
    <x v="11"/>
    <s v="Medium Box"/>
    <d v="2010-05-28T00:00:00"/>
  </r>
  <r>
    <n v="37315"/>
    <x v="966"/>
    <x v="5"/>
    <s v="Low"/>
    <n v="31"/>
    <n v="152.4708064516129"/>
    <n v="4726.5950000000003"/>
    <n v="4.99"/>
    <n v="4731.585"/>
    <n v="5.3265000000000002"/>
    <n v="251.76208267500002"/>
    <s v="Express Air"/>
    <x v="0"/>
    <s v="Corporate"/>
    <x v="1"/>
    <x v="1"/>
    <s v="Small Box"/>
    <d v="2012-06-12T00:00:00"/>
  </r>
  <r>
    <n v="45156"/>
    <x v="1222"/>
    <x v="9"/>
    <s v="Low"/>
    <n v="35"/>
    <n v="6.8022857142857145"/>
    <n v="238.08"/>
    <n v="2.99"/>
    <n v="241.07000000000002"/>
    <n v="3.5455000000000001"/>
    <n v="8.4411263999999999"/>
    <s v="Regular Air"/>
    <x v="6"/>
    <s v="Home Office"/>
    <x v="2"/>
    <x v="6"/>
    <s v="Small Box"/>
    <d v="2011-02-19T00:00:00"/>
  </r>
  <r>
    <n v="1383"/>
    <x v="1256"/>
    <x v="11"/>
    <s v="High"/>
    <n v="43"/>
    <n v="398.37139534883721"/>
    <n v="17129.97"/>
    <n v="11.37"/>
    <n v="17141.34"/>
    <n v="3.5455000000000001"/>
    <n v="607.34308635000014"/>
    <s v="Regular Air"/>
    <x v="5"/>
    <s v="Consumer"/>
    <x v="2"/>
    <x v="10"/>
    <s v="Small Box"/>
    <d v="2010-04-27T00:00:00"/>
  </r>
  <r>
    <n v="33445"/>
    <x v="748"/>
    <x v="8"/>
    <s v="Low"/>
    <n v="16"/>
    <n v="186.40625"/>
    <n v="2982.5"/>
    <n v="69"/>
    <n v="3051.5"/>
    <n v="4.7610000000000001"/>
    <n v="141.996825"/>
    <s v="Regular Air"/>
    <x v="0"/>
    <s v="Small Business"/>
    <x v="0"/>
    <x v="9"/>
    <s v="Large Box"/>
    <d v="2012-08-04T00:00:00"/>
  </r>
  <r>
    <n v="30883"/>
    <x v="1069"/>
    <x v="8"/>
    <s v="Medium"/>
    <n v="30"/>
    <n v="6.7123333333333335"/>
    <n v="201.37"/>
    <n v="1.6"/>
    <n v="202.97"/>
    <n v="3.5455000000000001"/>
    <n v="7.1395733500000009"/>
    <s v="Regular Air"/>
    <x v="0"/>
    <s v="Home Office"/>
    <x v="2"/>
    <x v="5"/>
    <s v="Wrap Bag"/>
    <d v="2010-08-22T00:00:00"/>
  </r>
  <r>
    <n v="20128"/>
    <x v="976"/>
    <x v="8"/>
    <s v="Not Specified"/>
    <n v="5"/>
    <n v="103.04400000000001"/>
    <n v="515.22"/>
    <n v="19.989999999999998"/>
    <n v="535.21"/>
    <n v="3.5455000000000001"/>
    <n v="18.267125100000001"/>
    <s v="Regular Air"/>
    <x v="5"/>
    <s v="Corporate"/>
    <x v="2"/>
    <x v="10"/>
    <s v="Small Box"/>
    <d v="2009-09-02T00:00:00"/>
  </r>
  <r>
    <n v="45605"/>
    <x v="1227"/>
    <x v="11"/>
    <s v="Medium"/>
    <n v="7"/>
    <n v="213.46714285714285"/>
    <n v="1494.27"/>
    <n v="52.2"/>
    <n v="1546.47"/>
    <n v="4.7610000000000001"/>
    <n v="71.142194700000005"/>
    <s v="Delivery Truck"/>
    <x v="0"/>
    <s v="Small Business"/>
    <x v="0"/>
    <x v="9"/>
    <s v="Jumbo Box"/>
    <d v="2010-04-12T00:00:00"/>
  </r>
  <r>
    <n v="4007"/>
    <x v="626"/>
    <x v="5"/>
    <s v="High"/>
    <n v="1"/>
    <n v="305.82"/>
    <n v="305.82"/>
    <n v="35"/>
    <n v="340.82"/>
    <n v="3.5455000000000001"/>
    <n v="10.842848100000001"/>
    <s v="Regular Air"/>
    <x v="7"/>
    <s v="Corporate"/>
    <x v="2"/>
    <x v="10"/>
    <s v="Large Box"/>
    <d v="2010-06-18T00:00:00"/>
  </r>
  <r>
    <n v="31297"/>
    <x v="148"/>
    <x v="8"/>
    <s v="Low"/>
    <n v="39"/>
    <n v="17.434615384615388"/>
    <n v="679.95"/>
    <n v="8.65"/>
    <n v="688.6"/>
    <n v="3.5455000000000001"/>
    <n v="24.10762725"/>
    <s v="Regular Air"/>
    <x v="0"/>
    <s v="Corporate"/>
    <x v="2"/>
    <x v="2"/>
    <s v="Small Box"/>
    <d v="2012-08-25T00:00:00"/>
  </r>
  <r>
    <n v="12768"/>
    <x v="162"/>
    <x v="11"/>
    <s v="Critical"/>
    <n v="34"/>
    <n v="45.96970588235294"/>
    <n v="1562.97"/>
    <n v="4.62"/>
    <n v="1567.59"/>
    <n v="3.5455000000000001"/>
    <n v="55.415101350000008"/>
    <s v="Express Air"/>
    <x v="1"/>
    <s v="Corporate"/>
    <x v="2"/>
    <x v="16"/>
    <s v="Small Box"/>
    <d v="2009-04-10T00:00:00"/>
  </r>
  <r>
    <n v="3648"/>
    <x v="995"/>
    <x v="5"/>
    <s v="Low"/>
    <n v="46"/>
    <n v="2.9306521739130433"/>
    <n v="134.81"/>
    <n v="0.49"/>
    <n v="135.30000000000001"/>
    <n v="3.5455000000000001"/>
    <n v="4.7796885500000004"/>
    <s v="Regular Air"/>
    <x v="1"/>
    <s v="Home Office"/>
    <x v="2"/>
    <x v="13"/>
    <s v="Small Box"/>
    <d v="2010-06-18T00:00:00"/>
  </r>
  <r>
    <n v="38594"/>
    <x v="494"/>
    <x v="2"/>
    <s v="Medium"/>
    <n v="26"/>
    <n v="38.919230769230765"/>
    <n v="1011.9"/>
    <n v="1.99"/>
    <n v="1013.89"/>
    <n v="5.3265000000000002"/>
    <n v="53.898853500000001"/>
    <s v="Regular Air"/>
    <x v="0"/>
    <s v="Corporate"/>
    <x v="1"/>
    <x v="4"/>
    <s v="Small Pack"/>
    <d v="2009-12-02T00:00:00"/>
  </r>
  <r>
    <n v="6339"/>
    <x v="760"/>
    <x v="2"/>
    <s v="Critical"/>
    <n v="20"/>
    <n v="15.1845"/>
    <n v="303.69"/>
    <n v="7.69"/>
    <n v="311.38"/>
    <n v="3.5455000000000001"/>
    <n v="10.767328950000001"/>
    <s v="Regular Air"/>
    <x v="6"/>
    <s v="Corporate"/>
    <x v="2"/>
    <x v="10"/>
    <s v="Small Box"/>
    <d v="2012-12-12T00:00:00"/>
  </r>
  <r>
    <n v="1863"/>
    <x v="326"/>
    <x v="10"/>
    <s v="Not Specified"/>
    <n v="26"/>
    <n v="92.899230769230769"/>
    <n v="2415.38"/>
    <n v="74.349999999999994"/>
    <n v="2489.73"/>
    <n v="4.7610000000000001"/>
    <n v="114.99624180000001"/>
    <s v="Delivery Truck"/>
    <x v="5"/>
    <s v="Small Business"/>
    <x v="0"/>
    <x v="3"/>
    <s v="Jumbo Drum"/>
    <d v="2010-09-23T00:00:00"/>
  </r>
  <r>
    <n v="30215"/>
    <x v="9"/>
    <x v="9"/>
    <s v="Medium"/>
    <n v="20"/>
    <n v="6.2919999999999998"/>
    <n v="125.84"/>
    <n v="2"/>
    <n v="127.84"/>
    <n v="3.5455000000000001"/>
    <n v="4.4616572000000003"/>
    <s v="Regular Air"/>
    <x v="12"/>
    <s v="Home Office"/>
    <x v="2"/>
    <x v="5"/>
    <s v="Wrap Bag"/>
    <d v="2009-02-27T00:00:00"/>
  </r>
  <r>
    <n v="58277"/>
    <x v="531"/>
    <x v="3"/>
    <s v="Medium"/>
    <n v="23"/>
    <n v="12.812173913043479"/>
    <n v="294.68"/>
    <n v="6.96"/>
    <n v="301.64"/>
    <n v="3.5455000000000001"/>
    <n v="10.447879400000001"/>
    <s v="Regular Air"/>
    <x v="1"/>
    <s v="Home Office"/>
    <x v="2"/>
    <x v="16"/>
    <s v="Medium Box"/>
    <d v="2009-01-26T00:00:00"/>
  </r>
  <r>
    <n v="16423"/>
    <x v="103"/>
    <x v="8"/>
    <s v="Medium"/>
    <n v="19"/>
    <n v="6.7478947368421061"/>
    <n v="128.21"/>
    <n v="6.57"/>
    <n v="134.78"/>
    <n v="3.5455000000000001"/>
    <n v="4.5456855500000009"/>
    <s v="Regular Air"/>
    <x v="2"/>
    <s v="Corporate"/>
    <x v="2"/>
    <x v="5"/>
    <s v="Small Box"/>
    <d v="2012-08-07T00:00:00"/>
  </r>
  <r>
    <n v="487"/>
    <x v="720"/>
    <x v="8"/>
    <s v="Critical"/>
    <n v="19"/>
    <n v="11.073684210526316"/>
    <n v="210.4"/>
    <n v="4.5"/>
    <n v="214.9"/>
    <n v="3.5455000000000001"/>
    <n v="7.4597319999999998"/>
    <s v="Regular Air"/>
    <x v="8"/>
    <s v="Corporate"/>
    <x v="2"/>
    <x v="16"/>
    <s v="Small Box"/>
    <d v="2012-08-18T00:00:00"/>
  </r>
  <r>
    <n v="2978"/>
    <x v="852"/>
    <x v="4"/>
    <s v="Critical"/>
    <n v="36"/>
    <n v="150.30416666666667"/>
    <n v="5410.95"/>
    <n v="19.989999999999998"/>
    <n v="5430.94"/>
    <n v="3.5455000000000001"/>
    <n v="191.84523225000001"/>
    <s v="Regular Air"/>
    <x v="3"/>
    <s v="Corporate"/>
    <x v="2"/>
    <x v="12"/>
    <s v="Small Box"/>
    <d v="2011-05-04T00:00:00"/>
  </r>
  <r>
    <n v="10209"/>
    <x v="652"/>
    <x v="6"/>
    <s v="Medium"/>
    <n v="48"/>
    <n v="8.7254166666666659"/>
    <n v="418.82"/>
    <n v="6.19"/>
    <n v="425.01"/>
    <n v="3.5455000000000001"/>
    <n v="14.8492631"/>
    <s v="Regular Air"/>
    <x v="9"/>
    <s v="Corporate"/>
    <x v="2"/>
    <x v="6"/>
    <s v="Small Box"/>
    <d v="2010-12-01T00:00:00"/>
  </r>
  <r>
    <n v="27047"/>
    <x v="577"/>
    <x v="6"/>
    <s v="High"/>
    <n v="38"/>
    <n v="4.4055263157894737"/>
    <n v="167.41"/>
    <n v="6.72"/>
    <n v="174.13"/>
    <n v="3.5455000000000001"/>
    <n v="5.9355215499999998"/>
    <s v="Regular Air"/>
    <x v="1"/>
    <s v="Consumer"/>
    <x v="2"/>
    <x v="5"/>
    <s v="Small Box"/>
    <d v="2010-11-23T00:00:00"/>
  </r>
  <r>
    <n v="50822"/>
    <x v="412"/>
    <x v="9"/>
    <s v="Medium"/>
    <n v="6"/>
    <n v="272.54833333333335"/>
    <n v="1635.29"/>
    <n v="24.49"/>
    <n v="1659.78"/>
    <n v="4.7610000000000001"/>
    <n v="77.856156900000002"/>
    <s v="Regular Air"/>
    <x v="0"/>
    <s v="Small Business"/>
    <x v="0"/>
    <x v="3"/>
    <s v="Large Box"/>
    <d v="2012-02-08T00:00:00"/>
  </r>
  <r>
    <n v="15719"/>
    <x v="1299"/>
    <x v="3"/>
    <s v="Critical"/>
    <n v="18"/>
    <n v="300.30222222222221"/>
    <n v="5405.44"/>
    <n v="64.73"/>
    <n v="5470.1699999999992"/>
    <n v="4.7610000000000001"/>
    <n v="257.35299839999999"/>
    <s v="Delivery Truck"/>
    <x v="1"/>
    <s v="Home Office"/>
    <x v="0"/>
    <x v="3"/>
    <s v="Jumbo Drum"/>
    <d v="2011-01-19T00:00:00"/>
  </r>
  <r>
    <n v="59456"/>
    <x v="615"/>
    <x v="3"/>
    <s v="Low"/>
    <n v="30"/>
    <n v="6.0973333333333333"/>
    <n v="182.92"/>
    <n v="49"/>
    <n v="231.92"/>
    <n v="3.5455000000000001"/>
    <n v="6.4854286000000005"/>
    <s v="Regular Air"/>
    <x v="6"/>
    <s v="Home Office"/>
    <x v="2"/>
    <x v="16"/>
    <s v="Large Box"/>
    <d v="2012-01-08T00:00:00"/>
  </r>
  <r>
    <n v="45413"/>
    <x v="359"/>
    <x v="5"/>
    <s v="High"/>
    <n v="17"/>
    <n v="119.52823529411765"/>
    <n v="2031.98"/>
    <n v="9.07"/>
    <n v="2041.05"/>
    <n v="3.5455000000000001"/>
    <n v="72.04385090000001"/>
    <s v="Regular Air"/>
    <x v="8"/>
    <s v="Small Business"/>
    <x v="2"/>
    <x v="6"/>
    <s v="Small Box"/>
    <d v="2010-06-09T00:00:00"/>
  </r>
  <r>
    <n v="26944"/>
    <x v="1350"/>
    <x v="6"/>
    <s v="Critical"/>
    <n v="6"/>
    <n v="75.644999999999996"/>
    <n v="453.87"/>
    <n v="14.52"/>
    <n v="468.39"/>
    <n v="5.3265000000000002"/>
    <n v="24.175385550000001"/>
    <s v="Regular Air"/>
    <x v="0"/>
    <s v="Home Office"/>
    <x v="1"/>
    <x v="4"/>
    <s v="Small Box"/>
    <d v="2009-11-10T00:00:00"/>
  </r>
  <r>
    <n v="26951"/>
    <x v="1343"/>
    <x v="11"/>
    <s v="Not Specified"/>
    <n v="3"/>
    <n v="150.60333333333332"/>
    <n v="451.81"/>
    <n v="13.99"/>
    <n v="465.8"/>
    <n v="5.3265000000000002"/>
    <n v="24.065659650000001"/>
    <s v="Regular Air"/>
    <x v="6"/>
    <s v="Home Office"/>
    <x v="1"/>
    <x v="11"/>
    <s v="Medium Box"/>
    <d v="2010-04-09T00:00:00"/>
  </r>
  <r>
    <n v="26756"/>
    <x v="4"/>
    <x v="4"/>
    <s v="Medium"/>
    <n v="40"/>
    <n v="6.3472499999999998"/>
    <n v="253.89"/>
    <n v="6.22"/>
    <n v="260.11"/>
    <n v="3.5455000000000001"/>
    <n v="9.0016699500000001"/>
    <s v="Regular Air"/>
    <x v="0"/>
    <s v="Home Office"/>
    <x v="2"/>
    <x v="5"/>
    <s v="Small Box"/>
    <d v="2012-05-12T00:00:00"/>
  </r>
  <r>
    <n v="35649"/>
    <x v="226"/>
    <x v="7"/>
    <s v="Medium"/>
    <n v="9"/>
    <n v="4.8066666666666666"/>
    <n v="43.26"/>
    <n v="1.49"/>
    <n v="44.75"/>
    <n v="3.5455000000000001"/>
    <n v="1.5337833000000001"/>
    <s v="Regular Air"/>
    <x v="0"/>
    <s v="Consumer"/>
    <x v="2"/>
    <x v="6"/>
    <s v="Small Box"/>
    <d v="2011-10-11T00:00:00"/>
  </r>
  <r>
    <n v="16197"/>
    <x v="843"/>
    <x v="7"/>
    <s v="Critical"/>
    <n v="23"/>
    <n v="9.5091304347826089"/>
    <n v="218.71"/>
    <n v="2.15"/>
    <n v="220.86"/>
    <n v="3.5455000000000001"/>
    <n v="7.7543630500000003"/>
    <s v="Express Air"/>
    <x v="10"/>
    <s v="Consumer"/>
    <x v="2"/>
    <x v="5"/>
    <s v="Wrap Bag"/>
    <d v="2012-10-26T00:00:00"/>
  </r>
  <r>
    <n v="21605"/>
    <x v="1348"/>
    <x v="11"/>
    <s v="High"/>
    <n v="32"/>
    <n v="60.405312500000001"/>
    <n v="1932.97"/>
    <n v="30"/>
    <n v="1962.97"/>
    <n v="4.7610000000000001"/>
    <n v="92.028701699999999"/>
    <s v="Delivery Truck"/>
    <x v="6"/>
    <s v="Small Business"/>
    <x v="0"/>
    <x v="3"/>
    <s v="Jumbo Drum"/>
    <d v="2012-04-10T00:00:00"/>
  </r>
  <r>
    <n v="38146"/>
    <x v="873"/>
    <x v="2"/>
    <s v="Low"/>
    <n v="41"/>
    <n v="19.074390243902439"/>
    <n v="782.05"/>
    <n v="14.87"/>
    <n v="796.92"/>
    <n v="4.7610000000000001"/>
    <n v="37.233400499999995"/>
    <s v="Regular Air"/>
    <x v="1"/>
    <s v="Small Business"/>
    <x v="0"/>
    <x v="0"/>
    <s v="Large Box"/>
    <d v="2011-12-07T00:00:00"/>
  </r>
  <r>
    <n v="6531"/>
    <x v="691"/>
    <x v="1"/>
    <s v="High"/>
    <n v="42"/>
    <n v="4.4816666666666665"/>
    <n v="188.23"/>
    <n v="5.15"/>
    <n v="193.38"/>
    <n v="3.5455000000000001"/>
    <n v="6.6736946499999998"/>
    <s v="Regular Air"/>
    <x v="3"/>
    <s v="Home Office"/>
    <x v="2"/>
    <x v="16"/>
    <s v="Small Box"/>
    <d v="2010-07-19T00:00:00"/>
  </r>
  <r>
    <n v="7106"/>
    <x v="4"/>
    <x v="4"/>
    <s v="Low"/>
    <n v="31"/>
    <n v="158.39000000000001"/>
    <n v="4910.09"/>
    <n v="5.5"/>
    <n v="4915.59"/>
    <n v="5.3265000000000002"/>
    <n v="261.53594385000002"/>
    <s v="Regular Air"/>
    <x v="9"/>
    <s v="Home Office"/>
    <x v="1"/>
    <x v="4"/>
    <s v="Small Box"/>
    <d v="2012-05-12T00:00:00"/>
  </r>
  <r>
    <n v="17765"/>
    <x v="464"/>
    <x v="10"/>
    <s v="Not Specified"/>
    <n v="36"/>
    <n v="2.1949999999999998"/>
    <n v="79.02"/>
    <n v="6.05"/>
    <n v="85.07"/>
    <n v="3.5455000000000001"/>
    <n v="2.8016540999999999"/>
    <s v="Regular Air"/>
    <x v="4"/>
    <s v="Small Business"/>
    <x v="2"/>
    <x v="6"/>
    <s v="Small Box"/>
    <d v="2011-09-15T00:00:00"/>
  </r>
  <r>
    <n v="40934"/>
    <x v="861"/>
    <x v="6"/>
    <s v="Not Specified"/>
    <n v="28"/>
    <n v="1.7675000000000001"/>
    <n v="49.49"/>
    <n v="0.7"/>
    <n v="50.190000000000005"/>
    <n v="3.5455000000000001"/>
    <n v="1.7546679500000002"/>
    <s v="Regular Air"/>
    <x v="4"/>
    <s v="Home Office"/>
    <x v="2"/>
    <x v="2"/>
    <s v="Wrap Bag"/>
    <d v="2011-11-14T00:00:00"/>
  </r>
  <r>
    <n v="3777"/>
    <x v="1057"/>
    <x v="11"/>
    <s v="Medium"/>
    <n v="14"/>
    <n v="17.489285714285714"/>
    <n v="244.85"/>
    <n v="8.99"/>
    <n v="253.84"/>
    <n v="4.7610000000000001"/>
    <n v="11.657308499999999"/>
    <s v="Express Air"/>
    <x v="1"/>
    <s v="Small Business"/>
    <x v="0"/>
    <x v="0"/>
    <s v="Small Pack"/>
    <d v="2009-04-08T00:00:00"/>
  </r>
  <r>
    <n v="28135"/>
    <x v="29"/>
    <x v="10"/>
    <s v="Critical"/>
    <n v="37"/>
    <n v="43.276756756756754"/>
    <n v="1601.24"/>
    <n v="5.0999999999999996"/>
    <n v="1606.34"/>
    <n v="3.5455000000000001"/>
    <n v="56.771964199999999"/>
    <s v="Regular Air"/>
    <x v="2"/>
    <s v="Corporate"/>
    <x v="2"/>
    <x v="16"/>
    <s v="Medium Box"/>
    <d v="2009-09-27T00:00:00"/>
  </r>
  <r>
    <n v="39425"/>
    <x v="1240"/>
    <x v="8"/>
    <s v="Critical"/>
    <n v="23"/>
    <n v="55.10697826086956"/>
    <n v="1267.4604999999999"/>
    <n v="5.99"/>
    <n v="1273.4504999999999"/>
    <n v="5.3265000000000002"/>
    <n v="67.511283532500002"/>
    <s v="Regular Air"/>
    <x v="5"/>
    <s v="Small Business"/>
    <x v="1"/>
    <x v="1"/>
    <s v="Small Box"/>
    <d v="2012-08-18T00:00:00"/>
  </r>
  <r>
    <n v="11780"/>
    <x v="1310"/>
    <x v="10"/>
    <s v="Critical"/>
    <n v="7"/>
    <n v="7.7471428571428564"/>
    <n v="54.23"/>
    <n v="5.47"/>
    <n v="59.699999999999996"/>
    <n v="3.5455000000000001"/>
    <n v="1.9227246499999999"/>
    <s v="Regular Air"/>
    <x v="3"/>
    <s v="Small Business"/>
    <x v="2"/>
    <x v="5"/>
    <s v="Small Box"/>
    <d v="2010-09-22T00:00:00"/>
  </r>
  <r>
    <n v="51975"/>
    <x v="593"/>
    <x v="2"/>
    <s v="Low"/>
    <n v="12"/>
    <n v="88.732208333333332"/>
    <n v="1064.7864999999999"/>
    <n v="2.5"/>
    <n v="1067.2864999999999"/>
    <n v="5.3265000000000002"/>
    <n v="56.715852922499998"/>
    <s v="Regular Air"/>
    <x v="8"/>
    <s v="Home Office"/>
    <x v="1"/>
    <x v="1"/>
    <s v="Small Box"/>
    <d v="2009-12-22T00:00:00"/>
  </r>
  <r>
    <n v="57092"/>
    <x v="1066"/>
    <x v="4"/>
    <s v="Critical"/>
    <n v="29"/>
    <n v="97.265500000000003"/>
    <n v="2820.6995000000002"/>
    <n v="8.99"/>
    <n v="2829.6895"/>
    <n v="5.3265000000000002"/>
    <n v="150.24455886750002"/>
    <s v="Regular Air"/>
    <x v="1"/>
    <s v="Consumer"/>
    <x v="1"/>
    <x v="1"/>
    <s v="Small Box"/>
    <d v="2010-05-02T00:00:00"/>
  </r>
  <r>
    <n v="5316"/>
    <x v="1096"/>
    <x v="3"/>
    <s v="Critical"/>
    <n v="42"/>
    <n v="30.604047619047616"/>
    <n v="1285.3699999999999"/>
    <n v="1.99"/>
    <n v="1287.3599999999999"/>
    <n v="5.3265000000000002"/>
    <n v="68.465233049999995"/>
    <s v="Regular Air"/>
    <x v="11"/>
    <s v="Corporate"/>
    <x v="1"/>
    <x v="4"/>
    <s v="Small Pack"/>
    <d v="2009-02-01T00:00:00"/>
  </r>
  <r>
    <n v="962"/>
    <x v="848"/>
    <x v="4"/>
    <s v="Low"/>
    <n v="47"/>
    <n v="68.380212765957438"/>
    <n v="3213.87"/>
    <n v="60"/>
    <n v="3273.87"/>
    <n v="3.5455000000000001"/>
    <n v="113.94776084999999"/>
    <s v="Delivery Truck"/>
    <x v="0"/>
    <s v="Small Business"/>
    <x v="2"/>
    <x v="16"/>
    <s v="Jumbo Drum"/>
    <d v="2009-05-07T00:00:00"/>
  </r>
  <r>
    <n v="22850"/>
    <x v="1279"/>
    <x v="11"/>
    <s v="Medium"/>
    <n v="4"/>
    <n v="26.282499999999999"/>
    <n v="105.13"/>
    <n v="4"/>
    <n v="109.13"/>
    <n v="5.3265000000000002"/>
    <n v="5.5997494500000009"/>
    <s v="Regular Air"/>
    <x v="3"/>
    <s v="Home Office"/>
    <x v="1"/>
    <x v="4"/>
    <s v="Small Box"/>
    <d v="2011-05-01T00:00:00"/>
  </r>
  <r>
    <n v="44897"/>
    <x v="424"/>
    <x v="0"/>
    <s v="High"/>
    <n v="11"/>
    <n v="7.7836363636363641"/>
    <n v="85.62"/>
    <n v="11.15"/>
    <n v="96.77000000000001"/>
    <n v="3.5455000000000001"/>
    <n v="3.0356571000000003"/>
    <s v="Regular Air"/>
    <x v="6"/>
    <s v="Consumer"/>
    <x v="2"/>
    <x v="5"/>
    <s v="Small Box"/>
    <d v="2010-03-11T00:00:00"/>
  </r>
  <r>
    <n v="36262"/>
    <x v="452"/>
    <x v="1"/>
    <s v="Not Specified"/>
    <n v="23"/>
    <n v="7.1313043478260871"/>
    <n v="164.02"/>
    <n v="6.15"/>
    <n v="170.17000000000002"/>
    <n v="3.5455000000000001"/>
    <n v="5.8153291000000005"/>
    <s v="Express Air"/>
    <x v="5"/>
    <s v="Corporate"/>
    <x v="2"/>
    <x v="5"/>
    <s v="Small Box"/>
    <d v="2010-07-28T00:00:00"/>
  </r>
  <r>
    <n v="16737"/>
    <x v="663"/>
    <x v="5"/>
    <s v="Not Specified"/>
    <n v="15"/>
    <n v="92.699333333333328"/>
    <n v="1390.49"/>
    <n v="19.989999999999998"/>
    <n v="1410.48"/>
    <n v="3.5455000000000001"/>
    <n v="49.299822949999999"/>
    <s v="Regular Air"/>
    <x v="6"/>
    <s v="Home Office"/>
    <x v="2"/>
    <x v="12"/>
    <s v="Small Box"/>
    <d v="2011-06-21T00:00:00"/>
  </r>
  <r>
    <n v="12903"/>
    <x v="29"/>
    <x v="10"/>
    <s v="Critical"/>
    <n v="2"/>
    <n v="31.7135"/>
    <n v="63.427"/>
    <n v="5"/>
    <n v="68.426999999999992"/>
    <n v="5.3265000000000002"/>
    <n v="3.3784391550000006"/>
    <s v="Regular Air"/>
    <x v="8"/>
    <s v="Consumer"/>
    <x v="1"/>
    <x v="1"/>
    <s v="Wrap Bag"/>
    <d v="2009-09-27T00:00:00"/>
  </r>
  <r>
    <n v="16326"/>
    <x v="658"/>
    <x v="4"/>
    <s v="High"/>
    <n v="39"/>
    <n v="3.7810256410256411"/>
    <n v="147.46"/>
    <n v="1.93"/>
    <n v="149.39000000000001"/>
    <n v="3.5455000000000001"/>
    <n v="5.2281943000000002"/>
    <s v="Regular Air"/>
    <x v="1"/>
    <s v="Corporate"/>
    <x v="2"/>
    <x v="5"/>
    <s v="Wrap Bag"/>
    <d v="2010-05-10T00:00:00"/>
  </r>
  <r>
    <n v="19264"/>
    <x v="1253"/>
    <x v="10"/>
    <s v="High"/>
    <n v="40"/>
    <n v="4.0430000000000001"/>
    <n v="161.72"/>
    <n v="5.26"/>
    <n v="166.98"/>
    <n v="3.5455000000000001"/>
    <n v="5.7337825999999996"/>
    <s v="Regular Air"/>
    <x v="3"/>
    <s v="Consumer"/>
    <x v="2"/>
    <x v="6"/>
    <s v="Small Box"/>
    <d v="2011-10-01T00:00:00"/>
  </r>
  <r>
    <n v="611"/>
    <x v="868"/>
    <x v="3"/>
    <s v="Critical"/>
    <n v="47"/>
    <n v="17.873191489361702"/>
    <n v="840.04"/>
    <n v="9.4700000000000006"/>
    <n v="849.51"/>
    <n v="3.5455000000000001"/>
    <n v="29.783618199999999"/>
    <s v="Regular Air"/>
    <x v="1"/>
    <s v="Home Office"/>
    <x v="2"/>
    <x v="10"/>
    <s v="Small Box"/>
    <d v="2010-01-28T00:00:00"/>
  </r>
  <r>
    <n v="51876"/>
    <x v="1160"/>
    <x v="0"/>
    <s v="Critical"/>
    <n v="2"/>
    <n v="47.527749999999997"/>
    <n v="95.055499999999995"/>
    <n v="5"/>
    <n v="100.05549999999999"/>
    <n v="5.3265000000000002"/>
    <n v="5.0631312074999997"/>
    <s v="Regular Air"/>
    <x v="8"/>
    <s v="Consumer"/>
    <x v="1"/>
    <x v="1"/>
    <s v="Small Pack"/>
    <d v="2012-03-07T00:00:00"/>
  </r>
  <r>
    <n v="15622"/>
    <x v="349"/>
    <x v="8"/>
    <s v="High"/>
    <n v="21"/>
    <n v="6.475714285714286"/>
    <n v="135.99"/>
    <n v="9.68"/>
    <n v="145.67000000000002"/>
    <n v="3.5455000000000001"/>
    <n v="4.8215254500000002"/>
    <s v="Regular Air"/>
    <x v="0"/>
    <s v="Consumer"/>
    <x v="2"/>
    <x v="5"/>
    <s v="Small Box"/>
    <d v="2011-08-26T00:00:00"/>
  </r>
  <r>
    <n v="43332"/>
    <x v="1226"/>
    <x v="10"/>
    <s v="High"/>
    <n v="31"/>
    <n v="56.451612903225808"/>
    <n v="1750"/>
    <n v="14.3"/>
    <n v="1764.3"/>
    <n v="3.5455000000000001"/>
    <n v="62.046250000000001"/>
    <s v="Express Air"/>
    <x v="4"/>
    <s v="Home Office"/>
    <x v="2"/>
    <x v="5"/>
    <s v="Small Box"/>
    <d v="2012-09-10T00:00:00"/>
  </r>
  <r>
    <n v="54436"/>
    <x v="173"/>
    <x v="10"/>
    <s v="High"/>
    <n v="17"/>
    <n v="41.52058823529412"/>
    <n v="705.85"/>
    <n v="1.99"/>
    <n v="707.84"/>
    <n v="5.3265000000000002"/>
    <n v="37.597100250000004"/>
    <s v="Express Air"/>
    <x v="8"/>
    <s v="Corporate"/>
    <x v="1"/>
    <x v="4"/>
    <s v="Small Pack"/>
    <d v="2009-09-19T00:00:00"/>
  </r>
  <r>
    <n v="53574"/>
    <x v="559"/>
    <x v="11"/>
    <s v="Medium"/>
    <n v="8"/>
    <n v="83.711250000000007"/>
    <n v="669.69"/>
    <n v="35"/>
    <n v="704.69"/>
    <n v="3.5455000000000001"/>
    <n v="23.743858950000003"/>
    <s v="Regular Air"/>
    <x v="1"/>
    <s v="Corporate"/>
    <x v="2"/>
    <x v="10"/>
    <s v="Large Box"/>
    <d v="2012-04-10T00:00:00"/>
  </r>
  <r>
    <n v="59553"/>
    <x v="1150"/>
    <x v="6"/>
    <s v="Not Specified"/>
    <n v="42"/>
    <n v="51.673928571428569"/>
    <n v="2170.3049999999998"/>
    <n v="8.99"/>
    <n v="2179.2949999999996"/>
    <n v="5.3265000000000002"/>
    <n v="115.60129582499999"/>
    <s v="Regular Air"/>
    <x v="0"/>
    <s v="Small Business"/>
    <x v="1"/>
    <x v="1"/>
    <s v="Small Box"/>
    <d v="2010-11-14T00:00:00"/>
  </r>
  <r>
    <n v="41378"/>
    <x v="837"/>
    <x v="7"/>
    <s v="Not Specified"/>
    <n v="42"/>
    <n v="30.099285714285717"/>
    <n v="1264.17"/>
    <n v="1.99"/>
    <n v="1266.1600000000001"/>
    <n v="5.3265000000000002"/>
    <n v="67.33601505"/>
    <s v="Regular Air"/>
    <x v="1"/>
    <s v="Home Office"/>
    <x v="1"/>
    <x v="4"/>
    <s v="Small Pack"/>
    <d v="2012-10-31T00:00:00"/>
  </r>
  <r>
    <n v="41728"/>
    <x v="965"/>
    <x v="10"/>
    <s v="High"/>
    <n v="28"/>
    <n v="825.23071428571427"/>
    <n v="23106.46"/>
    <n v="19.989999999999998"/>
    <n v="23126.45"/>
    <n v="3.5455000000000001"/>
    <n v="819.23953930000005"/>
    <s v="Regular Air"/>
    <x v="1"/>
    <s v="Corporate"/>
    <x v="2"/>
    <x v="6"/>
    <s v="Small Box"/>
    <d v="2009-10-02T00:00:00"/>
  </r>
  <r>
    <n v="46499"/>
    <x v="285"/>
    <x v="5"/>
    <s v="Critical"/>
    <n v="10"/>
    <n v="1.2949999999999999"/>
    <n v="12.95"/>
    <n v="0.7"/>
    <n v="13.649999999999999"/>
    <n v="3.5455000000000001"/>
    <n v="0.45914225000000003"/>
    <s v="Regular Air"/>
    <x v="0"/>
    <s v="Home Office"/>
    <x v="2"/>
    <x v="14"/>
    <s v="Wrap Bag"/>
    <d v="2009-06-08T00:00:00"/>
  </r>
  <r>
    <n v="513"/>
    <x v="1279"/>
    <x v="11"/>
    <s v="High"/>
    <n v="33"/>
    <n v="164.78545454545454"/>
    <n v="5437.92"/>
    <n v="60.2"/>
    <n v="5498.12"/>
    <n v="4.7610000000000001"/>
    <n v="258.89937120000002"/>
    <s v="Delivery Truck"/>
    <x v="1"/>
    <s v="Home Office"/>
    <x v="0"/>
    <x v="3"/>
    <s v="Jumbo Drum"/>
    <d v="2011-04-30T00:00:00"/>
  </r>
  <r>
    <n v="37895"/>
    <x v="77"/>
    <x v="0"/>
    <s v="Critical"/>
    <n v="14"/>
    <n v="21.760714285714283"/>
    <n v="304.64999999999998"/>
    <n v="8.32"/>
    <n v="312.96999999999997"/>
    <n v="3.5455000000000001"/>
    <n v="10.80136575"/>
    <s v="Regular Air"/>
    <x v="4"/>
    <s v="Small Business"/>
    <x v="2"/>
    <x v="5"/>
    <s v="Wrap Bag"/>
    <d v="2012-04-02T00:00:00"/>
  </r>
  <r>
    <n v="29569"/>
    <x v="213"/>
    <x v="1"/>
    <s v="High"/>
    <n v="29"/>
    <n v="17.935517241379308"/>
    <n v="520.13"/>
    <n v="5.21"/>
    <n v="525.34"/>
    <n v="3.5455000000000001"/>
    <n v="18.441209149999999"/>
    <s v="Regular Air"/>
    <x v="5"/>
    <s v="Consumer"/>
    <x v="2"/>
    <x v="5"/>
    <s v="Small Box"/>
    <d v="2011-07-05T00:00:00"/>
  </r>
  <r>
    <n v="45575"/>
    <x v="653"/>
    <x v="11"/>
    <s v="Critical"/>
    <n v="46"/>
    <n v="83.677608695652182"/>
    <n v="3849.17"/>
    <n v="5.01"/>
    <n v="3854.1800000000003"/>
    <n v="3.5455000000000001"/>
    <n v="136.47232235000001"/>
    <s v="Regular Air"/>
    <x v="8"/>
    <s v="Small Business"/>
    <x v="2"/>
    <x v="12"/>
    <s v="Small Box"/>
    <d v="2012-04-12T00:00:00"/>
  </r>
  <r>
    <n v="23202"/>
    <x v="1309"/>
    <x v="1"/>
    <s v="High"/>
    <n v="48"/>
    <n v="12.672708333333333"/>
    <n v="608.29"/>
    <n v="5.81"/>
    <n v="614.09999999999991"/>
    <n v="3.5455000000000001"/>
    <n v="21.566921950000001"/>
    <s v="Regular Air"/>
    <x v="1"/>
    <s v="Small Business"/>
    <x v="2"/>
    <x v="2"/>
    <s v="Small Pack"/>
    <d v="2011-08-01T00:00:00"/>
  </r>
  <r>
    <n v="10245"/>
    <x v="480"/>
    <x v="9"/>
    <s v="Medium"/>
    <n v="27"/>
    <n v="97.995555555555555"/>
    <n v="2645.88"/>
    <n v="57.38"/>
    <n v="2703.26"/>
    <n v="4.7610000000000001"/>
    <n v="125.9703468"/>
    <s v="Delivery Truck"/>
    <x v="3"/>
    <s v="Corporate"/>
    <x v="0"/>
    <x v="15"/>
    <s v="Jumbo Box"/>
    <d v="2011-02-14T00:00:00"/>
  </r>
  <r>
    <n v="14212"/>
    <x v="601"/>
    <x v="9"/>
    <s v="Critical"/>
    <n v="4"/>
    <n v="7.7949999999999999"/>
    <n v="31.18"/>
    <n v="5.22"/>
    <n v="36.4"/>
    <n v="4.7610000000000001"/>
    <n v="1.4844797999999999"/>
    <s v="Regular Air"/>
    <x v="5"/>
    <s v="Small Business"/>
    <x v="0"/>
    <x v="0"/>
    <s v="Small Box"/>
    <d v="2012-02-17T00:00:00"/>
  </r>
  <r>
    <n v="13636"/>
    <x v="164"/>
    <x v="3"/>
    <s v="Low"/>
    <n v="32"/>
    <n v="880.62750000000005"/>
    <n v="28180.080000000002"/>
    <n v="44.55"/>
    <n v="28224.63"/>
    <n v="4.7610000000000001"/>
    <n v="1341.6536088000003"/>
    <s v="Delivery Truck"/>
    <x v="9"/>
    <s v="Home Office"/>
    <x v="0"/>
    <x v="15"/>
    <s v="Jumbo Box"/>
    <d v="2009-01-26T00:00:00"/>
  </r>
  <r>
    <n v="37473"/>
    <x v="1093"/>
    <x v="7"/>
    <s v="Low"/>
    <n v="8"/>
    <n v="5.4649999999999999"/>
    <n v="43.72"/>
    <n v="2.04"/>
    <n v="45.76"/>
    <n v="3.5455000000000001"/>
    <n v="1.5500926000000002"/>
    <s v="Regular Air"/>
    <x v="4"/>
    <s v="Small Business"/>
    <x v="2"/>
    <x v="5"/>
    <s v="Wrap Bag"/>
    <d v="2009-10-01T00:00:00"/>
  </r>
  <r>
    <n v="27011"/>
    <x v="521"/>
    <x v="2"/>
    <s v="Medium"/>
    <n v="5"/>
    <n v="10.731999999999999"/>
    <n v="53.66"/>
    <n v="1.39"/>
    <n v="55.05"/>
    <n v="3.5455000000000001"/>
    <n v="1.9025153000000001"/>
    <s v="Regular Air"/>
    <x v="4"/>
    <s v="Home Office"/>
    <x v="2"/>
    <x v="12"/>
    <s v="Small Box"/>
    <d v="2010-12-30T00:00:00"/>
  </r>
  <r>
    <n v="48391"/>
    <x v="1354"/>
    <x v="7"/>
    <s v="Not Specified"/>
    <n v="45"/>
    <n v="5.6648888888888882"/>
    <n v="254.92"/>
    <n v="5.46"/>
    <n v="260.38"/>
    <n v="3.5455000000000001"/>
    <n v="9.0381885999999998"/>
    <s v="Regular Air"/>
    <x v="6"/>
    <s v="Corporate"/>
    <x v="2"/>
    <x v="5"/>
    <s v="Small Box"/>
    <d v="2010-10-30T00:00:00"/>
  </r>
  <r>
    <n v="50656"/>
    <x v="611"/>
    <x v="7"/>
    <s v="Critical"/>
    <n v="42"/>
    <n v="4.6238095238095234"/>
    <n v="194.2"/>
    <n v="5.15"/>
    <n v="199.35"/>
    <n v="3.5455000000000001"/>
    <n v="6.8853610000000005"/>
    <s v="Regular Air"/>
    <x v="0"/>
    <s v="Consumer"/>
    <x v="2"/>
    <x v="16"/>
    <s v="Small Box"/>
    <d v="2009-10-27T00:00:00"/>
  </r>
  <r>
    <n v="45668"/>
    <x v="673"/>
    <x v="2"/>
    <s v="Not Specified"/>
    <n v="8"/>
    <n v="88.096249999999998"/>
    <n v="704.77"/>
    <n v="55.81"/>
    <n v="760.57999999999993"/>
    <n v="4.7610000000000001"/>
    <n v="33.554099700000002"/>
    <s v="Delivery Truck"/>
    <x v="5"/>
    <s v="Corporate"/>
    <x v="0"/>
    <x v="15"/>
    <s v="Jumbo Box"/>
    <d v="2010-12-13T00:00:00"/>
  </r>
  <r>
    <n v="12773"/>
    <x v="236"/>
    <x v="3"/>
    <s v="Low"/>
    <n v="15"/>
    <n v="4.4939999999999998"/>
    <n v="67.41"/>
    <n v="6.6"/>
    <n v="74.009999999999991"/>
    <n v="4.7610000000000001"/>
    <n v="3.2093900999999998"/>
    <s v="Regular Air"/>
    <x v="7"/>
    <s v="Corporate"/>
    <x v="0"/>
    <x v="0"/>
    <s v="Small Box"/>
    <d v="2011-01-20T00:00:00"/>
  </r>
  <r>
    <n v="41154"/>
    <x v="1188"/>
    <x v="11"/>
    <s v="Low"/>
    <n v="43"/>
    <n v="21.822558139534884"/>
    <n v="938.37"/>
    <n v="2.87"/>
    <n v="941.24"/>
    <n v="3.5455000000000001"/>
    <n v="33.269908350000001"/>
    <s v="Regular Air"/>
    <x v="5"/>
    <s v="Corporate"/>
    <x v="2"/>
    <x v="2"/>
    <s v="Small Pack"/>
    <d v="2009-05-02T00:00:00"/>
  </r>
  <r>
    <n v="52608"/>
    <x v="375"/>
    <x v="3"/>
    <s v="Low"/>
    <n v="36"/>
    <n v="4.1030555555555557"/>
    <n v="147.71"/>
    <n v="0.7"/>
    <n v="148.41"/>
    <n v="3.5455000000000001"/>
    <n v="5.2370580500000008"/>
    <s v="Regular Air"/>
    <x v="8"/>
    <s v="Consumer"/>
    <x v="2"/>
    <x v="2"/>
    <s v="Wrap Bag"/>
    <d v="2009-01-25T00:00:00"/>
  </r>
  <r>
    <n v="27013"/>
    <x v="1035"/>
    <x v="1"/>
    <s v="Low"/>
    <n v="28"/>
    <n v="79.719642857142858"/>
    <n v="2232.15"/>
    <n v="35"/>
    <n v="2267.15"/>
    <n v="3.5455000000000001"/>
    <n v="79.14087825"/>
    <s v="Regular Air"/>
    <x v="0"/>
    <s v="Home Office"/>
    <x v="2"/>
    <x v="10"/>
    <s v="Large Box"/>
    <d v="2009-07-09T00:00:00"/>
  </r>
  <r>
    <n v="38596"/>
    <x v="918"/>
    <x v="11"/>
    <s v="Medium"/>
    <n v="20"/>
    <n v="9.6849999999999987"/>
    <n v="193.7"/>
    <n v="4.82"/>
    <n v="198.51999999999998"/>
    <n v="3.5455000000000001"/>
    <n v="6.8676334999999993"/>
    <s v="Regular Air"/>
    <x v="6"/>
    <s v="Corporate"/>
    <x v="2"/>
    <x v="2"/>
    <s v="Wrap Bag"/>
    <d v="2010-04-03T00:00:00"/>
  </r>
  <r>
    <n v="33126"/>
    <x v="1135"/>
    <x v="6"/>
    <s v="Critical"/>
    <n v="46"/>
    <n v="129.99652173913043"/>
    <n v="5979.84"/>
    <n v="12.65"/>
    <n v="5992.49"/>
    <n v="4.7610000000000001"/>
    <n v="284.70018240000002"/>
    <s v="Express Air"/>
    <x v="0"/>
    <s v="Small Business"/>
    <x v="0"/>
    <x v="3"/>
    <s v="Medium Box"/>
    <d v="2011-11-13T00:00:00"/>
  </r>
  <r>
    <n v="43555"/>
    <x v="1169"/>
    <x v="1"/>
    <s v="Medium"/>
    <n v="34"/>
    <n v="1.2805882352941176"/>
    <n v="43.54"/>
    <n v="0.7"/>
    <n v="44.24"/>
    <n v="3.5455000000000001"/>
    <n v="1.5437107000000001"/>
    <s v="Regular Air"/>
    <x v="6"/>
    <s v="Corporate"/>
    <x v="2"/>
    <x v="14"/>
    <s v="Wrap Bag"/>
    <d v="2012-07-05T00:00:00"/>
  </r>
  <r>
    <n v="49349"/>
    <x v="754"/>
    <x v="5"/>
    <s v="High"/>
    <n v="11"/>
    <n v="11.212727272727273"/>
    <n v="123.34"/>
    <n v="5.01"/>
    <n v="128.35"/>
    <n v="3.5455000000000001"/>
    <n v="4.3730197000000004"/>
    <s v="Regular Air"/>
    <x v="1"/>
    <s v="Home Office"/>
    <x v="2"/>
    <x v="5"/>
    <s v="Small Box"/>
    <d v="2011-06-01T00:00:00"/>
  </r>
  <r>
    <n v="30208"/>
    <x v="166"/>
    <x v="1"/>
    <s v="Low"/>
    <n v="46"/>
    <n v="38.089054347826092"/>
    <n v="1752.0965000000001"/>
    <n v="4.99"/>
    <n v="1757.0865000000001"/>
    <n v="5.3265000000000002"/>
    <n v="93.325420072499995"/>
    <s v="Regular Air"/>
    <x v="1"/>
    <s v="Home Office"/>
    <x v="1"/>
    <x v="1"/>
    <s v="Small Box"/>
    <d v="2012-07-16T00:00:00"/>
  </r>
  <r>
    <n v="16519"/>
    <x v="726"/>
    <x v="5"/>
    <s v="Medium"/>
    <n v="49"/>
    <n v="2.835918367346939"/>
    <n v="138.96"/>
    <n v="0.7"/>
    <n v="139.66"/>
    <n v="3.5455000000000001"/>
    <n v="4.9268268000000006"/>
    <s v="Regular Air"/>
    <x v="1"/>
    <s v="Small Business"/>
    <x v="2"/>
    <x v="2"/>
    <s v="Wrap Bag"/>
    <d v="2011-06-12T00:00:00"/>
  </r>
  <r>
    <n v="8580"/>
    <x v="1073"/>
    <x v="0"/>
    <s v="High"/>
    <n v="12"/>
    <n v="12.624166666666667"/>
    <n v="151.49"/>
    <n v="6.97"/>
    <n v="158.46"/>
    <n v="3.5455000000000001"/>
    <n v="5.3710779500000001"/>
    <s v="Regular Air"/>
    <x v="8"/>
    <s v="Consumer"/>
    <x v="2"/>
    <x v="12"/>
    <s v="Small Box"/>
    <d v="2011-03-22T00:00:00"/>
  </r>
  <r>
    <n v="833"/>
    <x v="177"/>
    <x v="9"/>
    <s v="Medium"/>
    <n v="1"/>
    <n v="19.32"/>
    <n v="19.32"/>
    <n v="7.17"/>
    <n v="26.490000000000002"/>
    <n v="3.5455000000000001"/>
    <n v="0.68499060000000001"/>
    <s v="Regular Air"/>
    <x v="1"/>
    <s v="Home Office"/>
    <x v="2"/>
    <x v="6"/>
    <s v="Small Box"/>
    <d v="2009-02-13T00:00:00"/>
  </r>
  <r>
    <n v="37734"/>
    <x v="728"/>
    <x v="2"/>
    <s v="Critical"/>
    <n v="42"/>
    <n v="14.321904761904761"/>
    <n v="601.52"/>
    <n v="4.95"/>
    <n v="606.47"/>
    <n v="4.7610000000000001"/>
    <n v="28.638367199999998"/>
    <s v="Regular Air"/>
    <x v="4"/>
    <s v="Small Business"/>
    <x v="0"/>
    <x v="0"/>
    <s v="Small Pack"/>
    <d v="2009-12-27T00:00:00"/>
  </r>
  <r>
    <n v="57504"/>
    <x v="216"/>
    <x v="8"/>
    <s v="Not Specified"/>
    <n v="44"/>
    <n v="8.124545454545455"/>
    <n v="357.48"/>
    <n v="1.39"/>
    <n v="358.87"/>
    <n v="3.5455000000000001"/>
    <n v="12.674453399999999"/>
    <s v="Regular Air"/>
    <x v="4"/>
    <s v="Consumer"/>
    <x v="2"/>
    <x v="12"/>
    <s v="Small Box"/>
    <d v="2009-08-07T00:00:00"/>
  </r>
  <r>
    <n v="11776"/>
    <x v="1362"/>
    <x v="9"/>
    <s v="Low"/>
    <n v="40"/>
    <n v="1.431"/>
    <n v="57.24"/>
    <n v="0.7"/>
    <n v="57.940000000000005"/>
    <n v="3.5455000000000001"/>
    <n v="2.0294441999999999"/>
    <s v="Express Air"/>
    <x v="0"/>
    <s v="Small Business"/>
    <x v="2"/>
    <x v="14"/>
    <s v="Wrap Bag"/>
    <d v="2012-02-24T00:00:00"/>
  </r>
  <r>
    <n v="7623"/>
    <x v="894"/>
    <x v="7"/>
    <s v="Critical"/>
    <n v="18"/>
    <n v="303.29555555555555"/>
    <n v="5459.32"/>
    <n v="24.49"/>
    <n v="5483.8099999999995"/>
    <n v="3.5455000000000001"/>
    <n v="193.5601906"/>
    <s v="Regular Air"/>
    <x v="4"/>
    <s v="Corporate"/>
    <x v="2"/>
    <x v="16"/>
    <s v="Large Box"/>
    <d v="2009-10-30T00:00:00"/>
  </r>
  <r>
    <n v="34498"/>
    <x v="310"/>
    <x v="9"/>
    <s v="Low"/>
    <n v="3"/>
    <n v="20.963333333333335"/>
    <n v="62.89"/>
    <n v="9.0299999999999994"/>
    <n v="71.92"/>
    <n v="3.5455000000000001"/>
    <n v="2.2297649499999999"/>
    <s v="Regular Air"/>
    <x v="8"/>
    <s v="Small Business"/>
    <x v="2"/>
    <x v="5"/>
    <s v="Small Box"/>
    <d v="2009-02-20T00:00:00"/>
  </r>
  <r>
    <n v="1059"/>
    <x v="9"/>
    <x v="9"/>
    <s v="Critical"/>
    <n v="24"/>
    <n v="41.25416666666667"/>
    <n v="990.1"/>
    <n v="7.47"/>
    <n v="997.57"/>
    <n v="3.5455000000000001"/>
    <n v="35.103995500000003"/>
    <s v="Regular Air"/>
    <x v="1"/>
    <s v="Corporate"/>
    <x v="2"/>
    <x v="6"/>
    <s v="Small Box"/>
    <d v="2009-02-27T00:00:00"/>
  </r>
  <r>
    <n v="57058"/>
    <x v="387"/>
    <x v="4"/>
    <s v="Medium"/>
    <n v="27"/>
    <n v="36.261481481481482"/>
    <n v="979.06"/>
    <n v="9.02"/>
    <n v="988.07999999999993"/>
    <n v="5.3265000000000002"/>
    <n v="52.149630900000005"/>
    <s v="Regular Air"/>
    <x v="8"/>
    <s v="Corporate"/>
    <x v="1"/>
    <x v="4"/>
    <s v="Small Box"/>
    <d v="2012-05-10T00:00:00"/>
  </r>
  <r>
    <n v="56130"/>
    <x v="1212"/>
    <x v="6"/>
    <s v="Medium"/>
    <n v="25"/>
    <n v="1.6747999999999998"/>
    <n v="41.87"/>
    <n v="1.57"/>
    <n v="43.44"/>
    <n v="3.5455000000000001"/>
    <n v="1.4845008500000001"/>
    <s v="Regular Air"/>
    <x v="0"/>
    <s v="Corporate"/>
    <x v="2"/>
    <x v="2"/>
    <s v="Wrap Bag"/>
    <d v="2011-12-01T00:00:00"/>
  </r>
  <r>
    <n v="12711"/>
    <x v="581"/>
    <x v="9"/>
    <s v="Critical"/>
    <n v="45"/>
    <n v="12.400888888888888"/>
    <n v="558.04"/>
    <n v="3.14"/>
    <n v="561.17999999999995"/>
    <n v="3.5455000000000001"/>
    <n v="19.785308199999999"/>
    <s v="Regular Air"/>
    <x v="6"/>
    <s v="Corporate"/>
    <x v="2"/>
    <x v="7"/>
    <s v="Small Pack"/>
    <d v="2012-02-20T00:00:00"/>
  </r>
  <r>
    <n v="6016"/>
    <x v="1139"/>
    <x v="3"/>
    <s v="High"/>
    <n v="19"/>
    <n v="10.962105263157895"/>
    <n v="208.28"/>
    <n v="5.43"/>
    <n v="213.71"/>
    <n v="3.5455000000000001"/>
    <n v="7.3845673999999999"/>
    <s v="Regular Air"/>
    <x v="11"/>
    <s v="Home Office"/>
    <x v="2"/>
    <x v="5"/>
    <s v="Small Box"/>
    <d v="2012-01-20T00:00:00"/>
  </r>
  <r>
    <n v="51489"/>
    <x v="548"/>
    <x v="0"/>
    <s v="Critical"/>
    <n v="22"/>
    <n v="1.7672727272727273"/>
    <n v="38.880000000000003"/>
    <n v="1.56"/>
    <n v="40.440000000000005"/>
    <n v="3.5455000000000001"/>
    <n v="1.3784904"/>
    <s v="Regular Air"/>
    <x v="0"/>
    <s v="Corporate"/>
    <x v="2"/>
    <x v="14"/>
    <s v="Wrap Bag"/>
    <d v="2012-03-03T00:00:00"/>
  </r>
  <r>
    <n v="8288"/>
    <x v="163"/>
    <x v="4"/>
    <s v="Critical"/>
    <n v="22"/>
    <n v="60.80954545454545"/>
    <n v="1337.81"/>
    <n v="10.29"/>
    <n v="1348.1"/>
    <n v="3.5455000000000001"/>
    <n v="47.432053549999999"/>
    <s v="Regular Air"/>
    <x v="8"/>
    <s v="Corporate"/>
    <x v="2"/>
    <x v="6"/>
    <s v="Small Box"/>
    <d v="2011-05-10T00:00:00"/>
  </r>
  <r>
    <n v="44003"/>
    <x v="612"/>
    <x v="6"/>
    <s v="Low"/>
    <n v="38"/>
    <n v="5.3268421052631574"/>
    <n v="202.42"/>
    <n v="2.99"/>
    <n v="205.41"/>
    <n v="3.5455000000000001"/>
    <n v="7.1768011000000005"/>
    <s v="Regular Air"/>
    <x v="0"/>
    <s v="Home Office"/>
    <x v="2"/>
    <x v="6"/>
    <s v="Small Box"/>
    <d v="2011-11-21T00:00:00"/>
  </r>
  <r>
    <n v="31847"/>
    <x v="593"/>
    <x v="2"/>
    <s v="Low"/>
    <n v="46"/>
    <n v="36.788695652173914"/>
    <n v="1692.28"/>
    <n v="4"/>
    <n v="1696.28"/>
    <n v="5.3265000000000002"/>
    <n v="90.139294200000009"/>
    <s v="Regular Air"/>
    <x v="6"/>
    <s v="Small Business"/>
    <x v="1"/>
    <x v="4"/>
    <s v="Small Box"/>
    <d v="2009-12-22T00:00:00"/>
  </r>
  <r>
    <n v="50210"/>
    <x v="734"/>
    <x v="1"/>
    <s v="Low"/>
    <n v="47"/>
    <n v="3.7980851063829784"/>
    <n v="178.51"/>
    <n v="0.5"/>
    <n v="179.01"/>
    <n v="3.5455000000000001"/>
    <n v="6.3290720499999997"/>
    <s v="Regular Air"/>
    <x v="0"/>
    <s v="Home Office"/>
    <x v="2"/>
    <x v="13"/>
    <s v="Small Box"/>
    <d v="2010-07-24T00:00:00"/>
  </r>
  <r>
    <n v="38084"/>
    <x v="1171"/>
    <x v="0"/>
    <s v="Not Specified"/>
    <n v="11"/>
    <n v="9.1236363636363631"/>
    <n v="100.36"/>
    <n v="2.15"/>
    <n v="102.51"/>
    <n v="3.5455000000000001"/>
    <n v="3.5582638000000002"/>
    <s v="Regular Air"/>
    <x v="1"/>
    <s v="Home Office"/>
    <x v="2"/>
    <x v="5"/>
    <s v="Wrap Bag"/>
    <d v="2009-03-22T00:00:00"/>
  </r>
  <r>
    <n v="7107"/>
    <x v="1050"/>
    <x v="3"/>
    <s v="Not Specified"/>
    <n v="32"/>
    <n v="53.900624999999998"/>
    <n v="1724.82"/>
    <n v="5.08"/>
    <n v="1729.8999999999999"/>
    <n v="3.5455000000000001"/>
    <n v="61.153493099999999"/>
    <s v="Regular Air"/>
    <x v="8"/>
    <s v="Corporate"/>
    <x v="2"/>
    <x v="10"/>
    <s v="Small Box"/>
    <d v="2012-01-05T00:00:00"/>
  </r>
  <r>
    <n v="51201"/>
    <x v="141"/>
    <x v="2"/>
    <s v="High"/>
    <n v="42"/>
    <n v="7.4297619047619055"/>
    <n v="312.05"/>
    <n v="11.51"/>
    <n v="323.56"/>
    <n v="3.5455000000000001"/>
    <n v="11.063732750000002"/>
    <s v="Regular Air"/>
    <x v="6"/>
    <s v="Corporate"/>
    <x v="2"/>
    <x v="6"/>
    <s v="Small Box"/>
    <d v="2011-12-16T00:00:00"/>
  </r>
  <r>
    <n v="44609"/>
    <x v="1214"/>
    <x v="5"/>
    <s v="Low"/>
    <n v="28"/>
    <n v="18.764285714285712"/>
    <n v="525.4"/>
    <n v="4.0999999999999996"/>
    <n v="529.5"/>
    <n v="3.5455000000000001"/>
    <n v="18.628056999999998"/>
    <s v="Regular Air"/>
    <x v="8"/>
    <s v="Small Business"/>
    <x v="2"/>
    <x v="2"/>
    <s v="Wrap Bag"/>
    <d v="2011-06-23T00:00:00"/>
  </r>
  <r>
    <n v="33217"/>
    <x v="816"/>
    <x v="0"/>
    <s v="High"/>
    <n v="20"/>
    <n v="69.44550000000001"/>
    <n v="1388.91"/>
    <n v="4"/>
    <n v="1392.91"/>
    <n v="5.3265000000000002"/>
    <n v="73.980291150000014"/>
    <s v="Regular Air"/>
    <x v="4"/>
    <s v="Small Business"/>
    <x v="1"/>
    <x v="4"/>
    <s v="Small Box"/>
    <d v="2009-03-13T00:00:00"/>
  </r>
  <r>
    <n v="19943"/>
    <x v="1220"/>
    <x v="6"/>
    <s v="Critical"/>
    <n v="16"/>
    <n v="122.495"/>
    <n v="1959.92"/>
    <n v="51.94"/>
    <n v="2011.8600000000001"/>
    <n v="4.7610000000000001"/>
    <n v="93.311791200000002"/>
    <s v="Delivery Truck"/>
    <x v="3"/>
    <s v="Corporate"/>
    <x v="0"/>
    <x v="9"/>
    <s v="Jumbo Box"/>
    <d v="2009-11-25T00:00:00"/>
  </r>
  <r>
    <n v="27687"/>
    <x v="210"/>
    <x v="11"/>
    <s v="Medium"/>
    <n v="38"/>
    <n v="6.6131578947368421"/>
    <n v="251.3"/>
    <n v="6.05"/>
    <n v="257.35000000000002"/>
    <n v="3.5455000000000001"/>
    <n v="8.9098415000000006"/>
    <s v="Regular Air"/>
    <x v="6"/>
    <s v="Home Office"/>
    <x v="2"/>
    <x v="6"/>
    <s v="Small Box"/>
    <d v="2010-04-24T00:00:00"/>
  </r>
  <r>
    <n v="28097"/>
    <x v="648"/>
    <x v="4"/>
    <s v="Medium"/>
    <n v="43"/>
    <n v="56.713953488372091"/>
    <n v="2438.6999999999998"/>
    <n v="52.2"/>
    <n v="2490.8999999999996"/>
    <n v="4.7610000000000001"/>
    <n v="116.10650700000001"/>
    <s v="Regular Air"/>
    <x v="5"/>
    <s v="Home Office"/>
    <x v="0"/>
    <x v="0"/>
    <s v="Medium Box"/>
    <d v="2009-05-16T00:00:00"/>
  </r>
  <r>
    <n v="2213"/>
    <x v="795"/>
    <x v="3"/>
    <s v="Not Specified"/>
    <n v="6"/>
    <n v="6.7183333333333337"/>
    <n v="40.31"/>
    <n v="8.09"/>
    <n v="48.400000000000006"/>
    <n v="3.5455000000000001"/>
    <n v="1.42919105"/>
    <s v="Regular Air"/>
    <x v="1"/>
    <s v="Small Business"/>
    <x v="2"/>
    <x v="5"/>
    <s v="Small Box"/>
    <d v="2010-01-15T00:00:00"/>
  </r>
  <r>
    <n v="16230"/>
    <x v="59"/>
    <x v="9"/>
    <s v="Low"/>
    <n v="15"/>
    <n v="45.834666666666664"/>
    <n v="687.52"/>
    <n v="5.81"/>
    <n v="693.32999999999993"/>
    <n v="3.5455000000000001"/>
    <n v="24.376021599999998"/>
    <s v="Regular Air"/>
    <x v="0"/>
    <s v="Corporate"/>
    <x v="2"/>
    <x v="5"/>
    <s v="Small Box"/>
    <d v="2010-03-06T00:00:00"/>
  </r>
  <r>
    <n v="36033"/>
    <x v="1008"/>
    <x v="2"/>
    <s v="Not Specified"/>
    <n v="15"/>
    <n v="5.5346666666666664"/>
    <n v="83.02"/>
    <n v="4.62"/>
    <n v="87.64"/>
    <n v="5.3265000000000002"/>
    <n v="4.4220603000000001"/>
    <s v="Express Air"/>
    <x v="0"/>
    <s v="Small Business"/>
    <x v="1"/>
    <x v="4"/>
    <s v="Small Pack"/>
    <d v="2009-12-19T00:00:00"/>
  </r>
  <r>
    <n v="24384"/>
    <x v="485"/>
    <x v="0"/>
    <s v="Medium"/>
    <n v="20"/>
    <n v="122.91212499999999"/>
    <n v="2458.2424999999998"/>
    <n v="8.99"/>
    <n v="2467.2324999999996"/>
    <n v="5.3265000000000002"/>
    <n v="130.93828676249998"/>
    <s v="Regular Air"/>
    <x v="8"/>
    <s v="Consumer"/>
    <x v="1"/>
    <x v="1"/>
    <s v="Small Box"/>
    <d v="2011-03-28T00:00:00"/>
  </r>
  <r>
    <n v="3333"/>
    <x v="1067"/>
    <x v="10"/>
    <s v="Not Specified"/>
    <n v="42"/>
    <n v="22.09452380952381"/>
    <n v="927.97"/>
    <n v="4.5"/>
    <n v="932.47"/>
    <n v="3.5455000000000001"/>
    <n v="32.90117635"/>
    <s v="Regular Air"/>
    <x v="1"/>
    <s v="Home Office"/>
    <x v="2"/>
    <x v="16"/>
    <s v="Small Box"/>
    <d v="2012-09-17T00:00:00"/>
  </r>
  <r>
    <n v="18816"/>
    <x v="1051"/>
    <x v="9"/>
    <s v="Critical"/>
    <n v="12"/>
    <n v="48.37166666666667"/>
    <n v="580.46"/>
    <n v="3.99"/>
    <n v="584.45000000000005"/>
    <n v="3.5455000000000001"/>
    <n v="20.5802093"/>
    <s v="Express Air"/>
    <x v="4"/>
    <s v="Corporate"/>
    <x v="2"/>
    <x v="16"/>
    <s v="Small Box"/>
    <d v="2009-02-26T00:00:00"/>
  </r>
  <r>
    <n v="29317"/>
    <x v="1143"/>
    <x v="7"/>
    <s v="Not Specified"/>
    <n v="40"/>
    <n v="194.74074999999999"/>
    <n v="7789.63"/>
    <n v="23.76"/>
    <n v="7813.39"/>
    <n v="4.7610000000000001"/>
    <n v="370.86428430000001"/>
    <s v="Delivery Truck"/>
    <x v="5"/>
    <s v="Corporate"/>
    <x v="0"/>
    <x v="3"/>
    <s v="Jumbo Drum"/>
    <d v="2011-10-04T00:00:00"/>
  </r>
  <r>
    <n v="40928"/>
    <x v="384"/>
    <x v="10"/>
    <s v="Low"/>
    <n v="4"/>
    <n v="73.085125000000005"/>
    <n v="292.34050000000002"/>
    <n v="0.99"/>
    <n v="293.33050000000003"/>
    <n v="5.3265000000000002"/>
    <n v="15.571516732500001"/>
    <s v="Regular Air"/>
    <x v="6"/>
    <s v="Corporate"/>
    <x v="1"/>
    <x v="1"/>
    <s v="Wrap Bag"/>
    <d v="2009-09-17T00:00:00"/>
  </r>
  <r>
    <n v="57248"/>
    <x v="742"/>
    <x v="7"/>
    <s v="Critical"/>
    <n v="34"/>
    <n v="4.9264705882352944"/>
    <n v="167.5"/>
    <n v="4.95"/>
    <n v="172.45"/>
    <n v="3.5455000000000001"/>
    <n v="5.9387125000000003"/>
    <s v="Regular Air"/>
    <x v="0"/>
    <s v="Corporate"/>
    <x v="2"/>
    <x v="6"/>
    <s v="Small Box"/>
    <d v="2009-10-17T00:00:00"/>
  </r>
  <r>
    <n v="56224"/>
    <x v="840"/>
    <x v="7"/>
    <s v="Medium"/>
    <n v="32"/>
    <n v="100.16374999999999"/>
    <n v="3205.24"/>
    <n v="74.349999999999994"/>
    <n v="3279.5899999999997"/>
    <n v="4.7610000000000001"/>
    <n v="152.6014764"/>
    <s v="Delivery Truck"/>
    <x v="0"/>
    <s v="Home Office"/>
    <x v="0"/>
    <x v="3"/>
    <s v="Jumbo Drum"/>
    <d v="2012-10-26T00:00:00"/>
  </r>
  <r>
    <n v="12902"/>
    <x v="1354"/>
    <x v="7"/>
    <s v="Not Specified"/>
    <n v="9"/>
    <n v="33.56111111111111"/>
    <n v="302.05"/>
    <n v="6.5"/>
    <n v="308.55"/>
    <n v="5.3265000000000002"/>
    <n v="16.088693250000002"/>
    <s v="Regular Air"/>
    <x v="0"/>
    <s v="Home Office"/>
    <x v="1"/>
    <x v="4"/>
    <s v="Small Box"/>
    <d v="2010-10-31T00:00:00"/>
  </r>
  <r>
    <n v="47815"/>
    <x v="867"/>
    <x v="2"/>
    <s v="Not Specified"/>
    <n v="45"/>
    <n v="12.910222222222224"/>
    <n v="580.96"/>
    <n v="6.85"/>
    <n v="587.81000000000006"/>
    <n v="4.7610000000000001"/>
    <n v="27.659505600000003"/>
    <s v="Regular Air"/>
    <x v="10"/>
    <s v="Small Business"/>
    <x v="0"/>
    <x v="0"/>
    <s v="Wrap Bag"/>
    <d v="2012-12-30T00:00:00"/>
  </r>
  <r>
    <n v="44583"/>
    <x v="745"/>
    <x v="7"/>
    <s v="Low"/>
    <n v="21"/>
    <n v="15.003333333333334"/>
    <n v="315.07"/>
    <n v="5.3"/>
    <n v="320.37"/>
    <n v="4.7610000000000001"/>
    <n v="15.000482699999999"/>
    <s v="Regular Air"/>
    <x v="4"/>
    <s v="Corporate"/>
    <x v="0"/>
    <x v="0"/>
    <s v="Wrap Bag"/>
    <d v="2009-10-06T00:00:00"/>
  </r>
  <r>
    <n v="50083"/>
    <x v="1184"/>
    <x v="11"/>
    <s v="Not Specified"/>
    <n v="33"/>
    <n v="414.30121212121213"/>
    <n v="13671.94"/>
    <n v="48.26"/>
    <n v="13720.2"/>
    <n v="5.3265000000000002"/>
    <n v="728.23588410000013"/>
    <s v="Delivery Truck"/>
    <x v="1"/>
    <s v="Small Business"/>
    <x v="1"/>
    <x v="11"/>
    <s v="Jumbo Box"/>
    <d v="2011-04-10T00:00:00"/>
  </r>
  <r>
    <n v="9824"/>
    <x v="509"/>
    <x v="3"/>
    <s v="Critical"/>
    <n v="43"/>
    <n v="2.6932558139534883"/>
    <n v="115.81"/>
    <n v="1.01"/>
    <n v="116.82000000000001"/>
    <n v="3.5455000000000001"/>
    <n v="4.1060435499999999"/>
    <s v="Regular Air"/>
    <x v="3"/>
    <s v="Consumer"/>
    <x v="2"/>
    <x v="2"/>
    <s v="Wrap Bag"/>
    <d v="2011-01-24T00:00:00"/>
  </r>
  <r>
    <n v="23329"/>
    <x v="97"/>
    <x v="2"/>
    <s v="Low"/>
    <n v="4"/>
    <n v="7.7796250000000002"/>
    <n v="31.118500000000001"/>
    <n v="5.03"/>
    <n v="36.148499999999999"/>
    <n v="5.3265000000000002"/>
    <n v="1.6575269024999999"/>
    <s v="Regular Air"/>
    <x v="3"/>
    <s v="Home Office"/>
    <x v="1"/>
    <x v="1"/>
    <s v="Medium Box"/>
    <d v="2011-01-19T00:00:00"/>
  </r>
  <r>
    <n v="10434"/>
    <x v="649"/>
    <x v="2"/>
    <s v="High"/>
    <n v="2"/>
    <n v="191.72499999999999"/>
    <n v="383.45"/>
    <n v="26.2"/>
    <n v="409.65"/>
    <n v="4.7610000000000001"/>
    <n v="18.256054500000001"/>
    <s v="Delivery Truck"/>
    <x v="1"/>
    <s v="Small Business"/>
    <x v="0"/>
    <x v="3"/>
    <s v="Jumbo Drum"/>
    <d v="2009-12-24T00:00:00"/>
  </r>
  <r>
    <n v="43751"/>
    <x v="362"/>
    <x v="5"/>
    <s v="High"/>
    <n v="43"/>
    <n v="14.452093023255815"/>
    <n v="621.44000000000005"/>
    <n v="4.53"/>
    <n v="625.97"/>
    <n v="3.5455000000000001"/>
    <n v="22.033155199999999"/>
    <s v="Regular Air"/>
    <x v="1"/>
    <s v="Corporate"/>
    <x v="2"/>
    <x v="10"/>
    <s v="Small Box"/>
    <d v="2012-06-29T00:00:00"/>
  </r>
  <r>
    <n v="10052"/>
    <x v="1325"/>
    <x v="10"/>
    <s v="Not Specified"/>
    <n v="28"/>
    <n v="18.496785714285714"/>
    <n v="517.91"/>
    <n v="5.29"/>
    <n v="523.19999999999993"/>
    <n v="3.5455000000000001"/>
    <n v="18.36249905"/>
    <s v="Regular Air"/>
    <x v="3"/>
    <s v="Corporate"/>
    <x v="2"/>
    <x v="16"/>
    <s v="Medium Box"/>
    <d v="2009-09-09T00:00:00"/>
  </r>
  <r>
    <n v="12196"/>
    <x v="632"/>
    <x v="5"/>
    <s v="Not Specified"/>
    <n v="25"/>
    <n v="413.23760000000004"/>
    <n v="10330.94"/>
    <n v="19.989999999999998"/>
    <n v="10350.93"/>
    <n v="3.5455000000000001"/>
    <n v="366.28347769999999"/>
    <s v="Regular Air"/>
    <x v="8"/>
    <s v="Consumer"/>
    <x v="2"/>
    <x v="10"/>
    <s v="Small Box"/>
    <d v="2010-06-02T00:00:00"/>
  </r>
  <r>
    <n v="49349"/>
    <x v="754"/>
    <x v="5"/>
    <s v="High"/>
    <n v="23"/>
    <n v="71.411739130434782"/>
    <n v="1642.47"/>
    <n v="60"/>
    <n v="1702.47"/>
    <n v="3.5455000000000001"/>
    <n v="58.233773850000006"/>
    <s v="Delivery Truck"/>
    <x v="1"/>
    <s v="Home Office"/>
    <x v="2"/>
    <x v="16"/>
    <s v="Jumbo Drum"/>
    <d v="2011-06-03T00:00:00"/>
  </r>
  <r>
    <n v="45989"/>
    <x v="809"/>
    <x v="8"/>
    <s v="High"/>
    <n v="26"/>
    <n v="5.6969230769230768"/>
    <n v="148.12"/>
    <n v="5.3"/>
    <n v="153.42000000000002"/>
    <n v="3.5455000000000001"/>
    <n v="5.2515946000000007"/>
    <s v="Regular Air"/>
    <x v="5"/>
    <s v="Small Business"/>
    <x v="2"/>
    <x v="12"/>
    <s v="Small Box"/>
    <d v="2010-08-23T00:00:00"/>
  </r>
  <r>
    <n v="15234"/>
    <x v="964"/>
    <x v="0"/>
    <s v="Not Specified"/>
    <n v="21"/>
    <n v="104.09302380952381"/>
    <n v="2185.9535000000001"/>
    <n v="8.99"/>
    <n v="2194.9434999999999"/>
    <n v="5.3265000000000002"/>
    <n v="116.4348131775"/>
    <s v="Regular Air"/>
    <x v="8"/>
    <s v="Consumer"/>
    <x v="1"/>
    <x v="1"/>
    <s v="Small Box"/>
    <d v="2010-03-13T00:00:00"/>
  </r>
  <r>
    <n v="45381"/>
    <x v="195"/>
    <x v="8"/>
    <s v="Medium"/>
    <n v="26"/>
    <n v="6.3115384615384613"/>
    <n v="164.1"/>
    <n v="5.01"/>
    <n v="169.10999999999999"/>
    <n v="3.5455000000000001"/>
    <n v="5.8181655000000001"/>
    <s v="Express Air"/>
    <x v="9"/>
    <s v="Small Business"/>
    <x v="2"/>
    <x v="6"/>
    <s v="Small Box"/>
    <d v="2011-08-22T00:00:00"/>
  </r>
  <r>
    <n v="21856"/>
    <x v="594"/>
    <x v="11"/>
    <s v="Not Specified"/>
    <n v="47"/>
    <n v="3.5861702127659578"/>
    <n v="168.55"/>
    <n v="0.5"/>
    <n v="169.05"/>
    <n v="3.5455000000000001"/>
    <n v="5.9759402500000007"/>
    <s v="Regular Air"/>
    <x v="0"/>
    <s v="Corporate"/>
    <x v="2"/>
    <x v="13"/>
    <s v="Small Box"/>
    <d v="2012-04-07T00:00:00"/>
  </r>
  <r>
    <n v="22338"/>
    <x v="435"/>
    <x v="4"/>
    <s v="Medium"/>
    <n v="24"/>
    <n v="32.926666666666669"/>
    <n v="790.24"/>
    <n v="9.02"/>
    <n v="799.26"/>
    <n v="5.3265000000000002"/>
    <n v="42.092133600000004"/>
    <s v="Regular Air"/>
    <x v="4"/>
    <s v="Consumer"/>
    <x v="1"/>
    <x v="4"/>
    <s v="Small Box"/>
    <d v="2010-05-15T00:00:00"/>
  </r>
  <r>
    <n v="44099"/>
    <x v="200"/>
    <x v="0"/>
    <s v="Medium"/>
    <n v="19"/>
    <n v="4.2531578947368418"/>
    <n v="80.81"/>
    <n v="5.41"/>
    <n v="86.22"/>
    <n v="3.5455000000000001"/>
    <n v="2.86511855"/>
    <s v="Regular Air"/>
    <x v="0"/>
    <s v="Corporate"/>
    <x v="2"/>
    <x v="6"/>
    <s v="Small Box"/>
    <d v="2012-03-14T00:00:00"/>
  </r>
  <r>
    <n v="32420"/>
    <x v="473"/>
    <x v="1"/>
    <s v="Medium"/>
    <n v="19"/>
    <n v="282.60315789473685"/>
    <n v="5369.46"/>
    <n v="57"/>
    <n v="5426.46"/>
    <n v="4.7610000000000001"/>
    <n v="255.63999060000003"/>
    <s v="Delivery Truck"/>
    <x v="9"/>
    <s v="Consumer"/>
    <x v="0"/>
    <x v="3"/>
    <s v="Jumbo Drum"/>
    <d v="2009-07-31T00:00:00"/>
  </r>
  <r>
    <n v="59329"/>
    <x v="1289"/>
    <x v="2"/>
    <s v="Critical"/>
    <n v="41"/>
    <n v="5.2251219512195117"/>
    <n v="214.23"/>
    <n v="7.1"/>
    <n v="221.32999999999998"/>
    <n v="4.7610000000000001"/>
    <n v="10.199490300000001"/>
    <s v="Regular Air"/>
    <x v="5"/>
    <s v="Corporate"/>
    <x v="0"/>
    <x v="0"/>
    <s v="Small Box"/>
    <d v="2012-12-06T00:00:00"/>
  </r>
  <r>
    <n v="48423"/>
    <x v="931"/>
    <x v="7"/>
    <s v="High"/>
    <n v="49"/>
    <n v="8.4512244897959192"/>
    <n v="414.11"/>
    <n v="8.2899999999999991"/>
    <n v="422.40000000000003"/>
    <n v="3.5455000000000001"/>
    <n v="14.682270050000001"/>
    <s v="Regular Air"/>
    <x v="8"/>
    <s v="Home Office"/>
    <x v="2"/>
    <x v="12"/>
    <s v="Small Box"/>
    <d v="2012-10-31T00:00:00"/>
  </r>
  <r>
    <n v="55749"/>
    <x v="460"/>
    <x v="4"/>
    <s v="Critical"/>
    <n v="42"/>
    <n v="8.6857142857142868"/>
    <n v="364.8"/>
    <n v="1.39"/>
    <n v="366.19"/>
    <n v="3.5455000000000001"/>
    <n v="12.933984000000001"/>
    <s v="Regular Air"/>
    <x v="8"/>
    <s v="Corporate"/>
    <x v="2"/>
    <x v="12"/>
    <s v="Small Box"/>
    <d v="2012-05-04T00:00:00"/>
  </r>
  <r>
    <n v="3522"/>
    <x v="29"/>
    <x v="10"/>
    <s v="Low"/>
    <n v="33"/>
    <n v="58.641515151515151"/>
    <n v="1935.17"/>
    <n v="49"/>
    <n v="1984.17"/>
    <n v="3.5455000000000001"/>
    <n v="68.611452350000008"/>
    <s v="Regular Air"/>
    <x v="10"/>
    <s v="Consumer"/>
    <x v="2"/>
    <x v="16"/>
    <s v="Large Box"/>
    <d v="2009-10-02T00:00:00"/>
  </r>
  <r>
    <n v="22561"/>
    <x v="1009"/>
    <x v="3"/>
    <s v="Critical"/>
    <n v="50"/>
    <n v="8.48"/>
    <n v="424"/>
    <n v="3.5"/>
    <n v="427.5"/>
    <n v="3.5455000000000001"/>
    <n v="15.032920000000001"/>
    <s v="Regular Air"/>
    <x v="9"/>
    <s v="Consumer"/>
    <x v="2"/>
    <x v="16"/>
    <s v="Small Box"/>
    <d v="2011-01-22T00:00:00"/>
  </r>
  <r>
    <n v="44869"/>
    <x v="330"/>
    <x v="8"/>
    <s v="Medium"/>
    <n v="43"/>
    <n v="6.5855813953488376"/>
    <n v="283.18"/>
    <n v="7.49"/>
    <n v="290.67"/>
    <n v="3.5455000000000001"/>
    <n v="10.040146900000002"/>
    <s v="Regular Air"/>
    <x v="5"/>
    <s v="Corporate"/>
    <x v="2"/>
    <x v="5"/>
    <s v="Small Box"/>
    <d v="2012-08-24T00:00:00"/>
  </r>
  <r>
    <n v="28512"/>
    <x v="1086"/>
    <x v="11"/>
    <s v="Medium"/>
    <n v="18"/>
    <n v="398.23055555555555"/>
    <n v="7168.15"/>
    <n v="19.989999999999998"/>
    <n v="7188.1399999999994"/>
    <n v="3.5455000000000001"/>
    <n v="254.14675824999998"/>
    <s v="Regular Air"/>
    <x v="6"/>
    <s v="Corporate"/>
    <x v="2"/>
    <x v="10"/>
    <s v="Small Box"/>
    <d v="2010-04-29T00:00:00"/>
  </r>
  <r>
    <n v="53766"/>
    <x v="253"/>
    <x v="7"/>
    <s v="Not Specified"/>
    <n v="22"/>
    <n v="141.93409090909091"/>
    <n v="3122.55"/>
    <n v="46.2"/>
    <n v="3168.75"/>
    <n v="4.7610000000000001"/>
    <n v="148.66460550000002"/>
    <s v="Delivery Truck"/>
    <x v="1"/>
    <s v="Corporate"/>
    <x v="0"/>
    <x v="9"/>
    <s v="Jumbo Box"/>
    <d v="2009-10-14T00:00:00"/>
  </r>
  <r>
    <n v="10148"/>
    <x v="1105"/>
    <x v="0"/>
    <s v="Low"/>
    <n v="27"/>
    <n v="531.77222222222224"/>
    <n v="14357.85"/>
    <n v="41.44"/>
    <n v="14399.29"/>
    <n v="4.7610000000000001"/>
    <n v="683.57723850000013"/>
    <s v="Delivery Truck"/>
    <x v="0"/>
    <s v="Small Business"/>
    <x v="0"/>
    <x v="15"/>
    <s v="Jumbo Box"/>
    <d v="2009-03-25T00:00:00"/>
  </r>
  <r>
    <n v="48327"/>
    <x v="1140"/>
    <x v="8"/>
    <s v="Not Specified"/>
    <n v="14"/>
    <n v="6.4235714285714289"/>
    <n v="89.93"/>
    <n v="3.85"/>
    <n v="93.78"/>
    <n v="5.3265000000000002"/>
    <n v="4.79012145"/>
    <s v="Regular Air"/>
    <x v="6"/>
    <s v="Home Office"/>
    <x v="1"/>
    <x v="4"/>
    <s v="Small Pack"/>
    <d v="2009-08-12T00:00:00"/>
  </r>
  <r>
    <n v="47169"/>
    <x v="478"/>
    <x v="0"/>
    <s v="Medium"/>
    <n v="15"/>
    <n v="53.55113333333334"/>
    <n v="803.26700000000005"/>
    <n v="5.26"/>
    <n v="808.52700000000004"/>
    <n v="5.3265000000000002"/>
    <n v="42.786016754999999"/>
    <s v="Regular Air"/>
    <x v="9"/>
    <s v="Home Office"/>
    <x v="1"/>
    <x v="1"/>
    <s v="Small Box"/>
    <d v="2010-03-04T00:00:00"/>
  </r>
  <r>
    <n v="27105"/>
    <x v="1341"/>
    <x v="9"/>
    <s v="Not Specified"/>
    <n v="37"/>
    <n v="6.0470270270270277"/>
    <n v="223.74"/>
    <n v="2.5"/>
    <n v="226.24"/>
    <n v="3.5455000000000001"/>
    <n v="7.9327017"/>
    <s v="Regular Air"/>
    <x v="0"/>
    <s v="Home Office"/>
    <x v="2"/>
    <x v="12"/>
    <s v="Small Box"/>
    <d v="2011-02-17T00:00:00"/>
  </r>
  <r>
    <n v="42148"/>
    <x v="60"/>
    <x v="7"/>
    <s v="Critical"/>
    <n v="11"/>
    <n v="4.1190909090909091"/>
    <n v="45.31"/>
    <n v="2.97"/>
    <n v="48.28"/>
    <n v="3.5455000000000001"/>
    <n v="1.6064660500000003"/>
    <s v="Regular Air"/>
    <x v="0"/>
    <s v="Corporate"/>
    <x v="2"/>
    <x v="5"/>
    <s v="Wrap Bag"/>
    <d v="2011-10-23T00:00:00"/>
  </r>
  <r>
    <n v="41888"/>
    <x v="1081"/>
    <x v="9"/>
    <s v="Low"/>
    <n v="29"/>
    <n v="97.346103448275855"/>
    <n v="2823.0369999999998"/>
    <n v="4.2"/>
    <n v="2827.2369999999996"/>
    <n v="5.3265000000000002"/>
    <n v="150.36906580499999"/>
    <s v="Regular Air"/>
    <x v="0"/>
    <s v="Corporate"/>
    <x v="1"/>
    <x v="1"/>
    <s v="Small Box"/>
    <d v="2009-02-28T00:00:00"/>
  </r>
  <r>
    <n v="14439"/>
    <x v="504"/>
    <x v="8"/>
    <s v="High"/>
    <n v="27"/>
    <n v="52.912592592592596"/>
    <n v="1428.64"/>
    <n v="10.75"/>
    <n v="1439.39"/>
    <n v="3.5455000000000001"/>
    <n v="50.652431200000002"/>
    <s v="Regular Air"/>
    <x v="3"/>
    <s v="Corporate"/>
    <x v="2"/>
    <x v="5"/>
    <s v="Small Box"/>
    <d v="2012-08-31T00:00:00"/>
  </r>
  <r>
    <n v="57671"/>
    <x v="1177"/>
    <x v="6"/>
    <s v="Not Specified"/>
    <n v="6"/>
    <n v="3.7966666666666669"/>
    <n v="22.78"/>
    <n v="0.5"/>
    <n v="23.28"/>
    <n v="3.5455000000000001"/>
    <n v="0.80766490000000002"/>
    <s v="Regular Air"/>
    <x v="9"/>
    <s v="Consumer"/>
    <x v="2"/>
    <x v="13"/>
    <s v="Small Box"/>
    <d v="2012-11-08T00:00:00"/>
  </r>
  <r>
    <n v="50982"/>
    <x v="1134"/>
    <x v="11"/>
    <s v="High"/>
    <n v="23"/>
    <n v="3.7621739130434784"/>
    <n v="86.53"/>
    <n v="0.5"/>
    <n v="87.03"/>
    <n v="3.5455000000000001"/>
    <n v="3.0679211500000001"/>
    <s v="Regular Air"/>
    <x v="4"/>
    <s v="Consumer"/>
    <x v="2"/>
    <x v="13"/>
    <s v="Small Box"/>
    <d v="2012-04-17T00:00:00"/>
  </r>
  <r>
    <n v="45957"/>
    <x v="1310"/>
    <x v="10"/>
    <s v="Critical"/>
    <n v="19"/>
    <n v="7.7573684210526306"/>
    <n v="147.38999999999999"/>
    <n v="5.83"/>
    <n v="153.22"/>
    <n v="3.5455000000000001"/>
    <n v="5.2257124499999996"/>
    <s v="Regular Air"/>
    <x v="2"/>
    <s v="Home Office"/>
    <x v="2"/>
    <x v="5"/>
    <s v="Wrap Bag"/>
    <d v="2010-09-23T00:00:00"/>
  </r>
  <r>
    <n v="25863"/>
    <x v="463"/>
    <x v="11"/>
    <s v="Not Specified"/>
    <n v="18"/>
    <n v="18.927138888888887"/>
    <n v="340.68849999999998"/>
    <n v="4.8099999999999996"/>
    <n v="345.49849999999998"/>
    <n v="5.3265000000000002"/>
    <n v="18.146772952500001"/>
    <s v="Express Air"/>
    <x v="1"/>
    <s v="Corporate"/>
    <x v="1"/>
    <x v="1"/>
    <s v="Medium Box"/>
    <d v="2011-04-24T00:00:00"/>
  </r>
  <r>
    <n v="55239"/>
    <x v="245"/>
    <x v="2"/>
    <s v="Critical"/>
    <n v="13"/>
    <n v="7.36"/>
    <n v="95.68"/>
    <n v="5.14"/>
    <n v="100.82000000000001"/>
    <n v="3.5455000000000001"/>
    <n v="3.3923344000000002"/>
    <s v="Express Air"/>
    <x v="9"/>
    <s v="Consumer"/>
    <x v="2"/>
    <x v="5"/>
    <s v="Small Box"/>
    <d v="2012-12-04T00:00:00"/>
  </r>
  <r>
    <n v="20706"/>
    <x v="902"/>
    <x v="1"/>
    <s v="High"/>
    <n v="41"/>
    <n v="136.17731707317074"/>
    <n v="5583.27"/>
    <n v="24.49"/>
    <n v="5607.76"/>
    <n v="4.7610000000000001"/>
    <n v="265.81948470000003"/>
    <s v="Express Air"/>
    <x v="3"/>
    <s v="Home Office"/>
    <x v="0"/>
    <x v="0"/>
    <s v="Large Box"/>
    <d v="2009-07-14T00:00:00"/>
  </r>
  <r>
    <n v="18561"/>
    <x v="746"/>
    <x v="3"/>
    <s v="Not Specified"/>
    <n v="9"/>
    <n v="5.0966666666666667"/>
    <n v="45.87"/>
    <n v="6.89"/>
    <n v="52.76"/>
    <n v="3.5455000000000001"/>
    <n v="1.6263208499999999"/>
    <s v="Regular Air"/>
    <x v="1"/>
    <s v="Home Office"/>
    <x v="2"/>
    <x v="13"/>
    <s v="Small Box"/>
    <d v="2009-01-10T00:00:00"/>
  </r>
  <r>
    <n v="23398"/>
    <x v="1285"/>
    <x v="0"/>
    <s v="Medium"/>
    <n v="19"/>
    <n v="6.4789473684210526"/>
    <n v="123.1"/>
    <n v="7.37"/>
    <n v="130.47"/>
    <n v="3.5455000000000001"/>
    <n v="4.3645104999999997"/>
    <s v="Regular Air"/>
    <x v="4"/>
    <s v="Corporate"/>
    <x v="2"/>
    <x v="5"/>
    <s v="Small Box"/>
    <d v="2009-03-14T00:00:00"/>
  </r>
  <r>
    <n v="26945"/>
    <x v="1072"/>
    <x v="9"/>
    <s v="Critical"/>
    <n v="29"/>
    <n v="7.6320689655172416"/>
    <n v="221.33"/>
    <n v="1.77"/>
    <n v="223.10000000000002"/>
    <n v="3.5455000000000001"/>
    <n v="7.8472551500000005"/>
    <s v="Regular Air"/>
    <x v="8"/>
    <s v="Home Office"/>
    <x v="2"/>
    <x v="5"/>
    <s v="Wrap Bag"/>
    <d v="2009-02-05T00:00:00"/>
  </r>
  <r>
    <n v="33570"/>
    <x v="686"/>
    <x v="2"/>
    <s v="Not Specified"/>
    <n v="46"/>
    <n v="5.78"/>
    <n v="265.88"/>
    <n v="5.01"/>
    <n v="270.89"/>
    <n v="3.5455000000000001"/>
    <n v="9.4267754000000004"/>
    <s v="Regular Air"/>
    <x v="0"/>
    <s v="Corporate"/>
    <x v="2"/>
    <x v="6"/>
    <s v="Small Box"/>
    <d v="2012-12-18T00:00:00"/>
  </r>
  <r>
    <n v="6850"/>
    <x v="1000"/>
    <x v="9"/>
    <s v="High"/>
    <n v="34"/>
    <n v="62.550588235294114"/>
    <n v="2126.7199999999998"/>
    <n v="6.88"/>
    <n v="2133.6"/>
    <n v="3.5455000000000001"/>
    <n v="75.402857600000004"/>
    <s v="Regular Air"/>
    <x v="5"/>
    <s v="Corporate"/>
    <x v="2"/>
    <x v="10"/>
    <s v="Small Box"/>
    <d v="2010-02-13T00:00:00"/>
  </r>
  <r>
    <n v="52321"/>
    <x v="149"/>
    <x v="6"/>
    <s v="High"/>
    <n v="48"/>
    <n v="12.859583333333333"/>
    <n v="617.26"/>
    <n v="6.13"/>
    <n v="623.39"/>
    <n v="3.5455000000000001"/>
    <n v="21.884953300000003"/>
    <s v="Regular Air"/>
    <x v="2"/>
    <s v="Small Business"/>
    <x v="2"/>
    <x v="10"/>
    <s v="Small Box"/>
    <d v="2011-11-07T00:00:00"/>
  </r>
  <r>
    <n v="12867"/>
    <x v="1273"/>
    <x v="0"/>
    <s v="Not Specified"/>
    <n v="6"/>
    <n v="21.248333333333331"/>
    <n v="127.49"/>
    <n v="4"/>
    <n v="131.49"/>
    <n v="5.3265000000000002"/>
    <n v="6.7907548499999999"/>
    <s v="Express Air"/>
    <x v="8"/>
    <s v="Corporate"/>
    <x v="1"/>
    <x v="4"/>
    <s v="Small Box"/>
    <d v="2011-03-11T00:00:00"/>
  </r>
  <r>
    <n v="23522"/>
    <x v="535"/>
    <x v="11"/>
    <s v="Critical"/>
    <n v="19"/>
    <n v="152.63052631578947"/>
    <n v="2899.98"/>
    <n v="5.5"/>
    <n v="2905.48"/>
    <n v="5.3265000000000002"/>
    <n v="154.46743470000001"/>
    <s v="Regular Air"/>
    <x v="4"/>
    <s v="Small Business"/>
    <x v="1"/>
    <x v="4"/>
    <s v="Small Box"/>
    <d v="2011-04-12T00:00:00"/>
  </r>
  <r>
    <n v="57537"/>
    <x v="250"/>
    <x v="10"/>
    <s v="Medium"/>
    <n v="13"/>
    <n v="5.8753846153846148"/>
    <n v="76.38"/>
    <n v="5.24"/>
    <n v="81.61999999999999"/>
    <n v="3.5455000000000001"/>
    <n v="2.7080529000000002"/>
    <s v="Express Air"/>
    <x v="10"/>
    <s v="Home Office"/>
    <x v="2"/>
    <x v="6"/>
    <s v="Small Box"/>
    <d v="2012-09-19T00:00:00"/>
  </r>
  <r>
    <n v="57857"/>
    <x v="1066"/>
    <x v="4"/>
    <s v="High"/>
    <n v="18"/>
    <n v="17.497777777777777"/>
    <n v="314.95999999999998"/>
    <n v="3.77"/>
    <n v="318.72999999999996"/>
    <n v="4.7610000000000001"/>
    <n v="14.995245599999999"/>
    <s v="Regular Air"/>
    <x v="0"/>
    <s v="Small Business"/>
    <x v="0"/>
    <x v="0"/>
    <s v="Small Pack"/>
    <d v="2010-05-01T00:00:00"/>
  </r>
  <r>
    <n v="15904"/>
    <x v="418"/>
    <x v="7"/>
    <s v="Not Specified"/>
    <n v="49"/>
    <n v="37.486530612244898"/>
    <n v="1836.84"/>
    <n v="8.99"/>
    <n v="1845.83"/>
    <n v="3.5455000000000001"/>
    <n v="65.125162199999991"/>
    <s v="Express Air"/>
    <x v="6"/>
    <s v="Small Business"/>
    <x v="2"/>
    <x v="2"/>
    <s v="Small Pack"/>
    <d v="2009-10-29T00:00:00"/>
  </r>
  <r>
    <n v="51780"/>
    <x v="448"/>
    <x v="1"/>
    <s v="Low"/>
    <n v="11"/>
    <n v="2.9118181818181821"/>
    <n v="32.03"/>
    <n v="0.5"/>
    <n v="32.53"/>
    <n v="3.5455000000000001"/>
    <n v="1.1356236500000001"/>
    <s v="Regular Air"/>
    <x v="6"/>
    <s v="Consumer"/>
    <x v="2"/>
    <x v="13"/>
    <s v="Small Box"/>
    <d v="2010-07-31T00:00:00"/>
  </r>
  <r>
    <n v="33761"/>
    <x v="680"/>
    <x v="8"/>
    <s v="High"/>
    <n v="45"/>
    <n v="10.309555555555555"/>
    <n v="463.93"/>
    <n v="2.89"/>
    <n v="466.82"/>
    <n v="3.5455000000000001"/>
    <n v="16.448638150000001"/>
    <s v="Regular Air"/>
    <x v="4"/>
    <s v="Home Office"/>
    <x v="2"/>
    <x v="2"/>
    <s v="Small Pack"/>
    <d v="2012-08-05T00:00:00"/>
  </r>
  <r>
    <n v="16610"/>
    <x v="606"/>
    <x v="7"/>
    <s v="High"/>
    <n v="19"/>
    <n v="34.691052631578948"/>
    <n v="659.13"/>
    <n v="6.66"/>
    <n v="665.79"/>
    <n v="3.5455000000000001"/>
    <n v="23.369454150000003"/>
    <s v="Regular Air"/>
    <x v="1"/>
    <s v="Corporate"/>
    <x v="2"/>
    <x v="12"/>
    <s v="Small Box"/>
    <d v="2009-10-12T00:00:00"/>
  </r>
  <r>
    <n v="55425"/>
    <x v="775"/>
    <x v="6"/>
    <s v="Critical"/>
    <n v="7"/>
    <n v="10.551428571428572"/>
    <n v="73.86"/>
    <n v="9.4499999999999993"/>
    <n v="83.31"/>
    <n v="3.5455000000000001"/>
    <n v="2.6187062999999999"/>
    <s v="Regular Air"/>
    <x v="9"/>
    <s v="Corporate"/>
    <x v="2"/>
    <x v="10"/>
    <s v="Small Box"/>
    <d v="2011-11-02T00:00:00"/>
  </r>
  <r>
    <n v="7906"/>
    <x v="1178"/>
    <x v="7"/>
    <s v="Medium"/>
    <n v="37"/>
    <n v="27.109729729729729"/>
    <n v="1003.06"/>
    <n v="5.37"/>
    <n v="1008.43"/>
    <n v="3.5455000000000001"/>
    <n v="35.5634923"/>
    <s v="Regular Air"/>
    <x v="11"/>
    <s v="Consumer"/>
    <x v="2"/>
    <x v="16"/>
    <s v="Medium Box"/>
    <d v="2009-10-17T00:00:00"/>
  </r>
  <r>
    <n v="2208"/>
    <x v="1279"/>
    <x v="11"/>
    <s v="Not Specified"/>
    <n v="41"/>
    <n v="567.83048780487798"/>
    <n v="23281.05"/>
    <n v="24.49"/>
    <n v="23305.54"/>
    <n v="5.3265000000000002"/>
    <n v="1240.06512825"/>
    <s v="Regular Air"/>
    <x v="9"/>
    <s v="Home Office"/>
    <x v="1"/>
    <x v="8"/>
    <s v="Large Box"/>
    <d v="2011-05-01T00:00:00"/>
  </r>
  <r>
    <n v="24132"/>
    <x v="989"/>
    <x v="1"/>
    <s v="Low"/>
    <n v="46"/>
    <n v="7.2136956521739126"/>
    <n v="331.83"/>
    <n v="6.05"/>
    <n v="337.88"/>
    <n v="3.5455000000000001"/>
    <n v="11.76503265"/>
    <s v="Regular Air"/>
    <x v="0"/>
    <s v="Corporate"/>
    <x v="2"/>
    <x v="6"/>
    <s v="Small Box"/>
    <d v="2009-07-06T00:00:00"/>
  </r>
  <r>
    <n v="56032"/>
    <x v="1215"/>
    <x v="2"/>
    <s v="Not Specified"/>
    <n v="25"/>
    <n v="156.9308"/>
    <n v="3923.27"/>
    <n v="60"/>
    <n v="3983.27"/>
    <n v="4.7610000000000001"/>
    <n v="186.7868847"/>
    <s v="Delivery Truck"/>
    <x v="6"/>
    <s v="Corporate"/>
    <x v="0"/>
    <x v="9"/>
    <s v="Jumbo Drum"/>
    <d v="2011-12-21T00:00:00"/>
  </r>
  <r>
    <n v="49762"/>
    <x v="1391"/>
    <x v="5"/>
    <s v="High"/>
    <n v="35"/>
    <n v="2.8322857142857143"/>
    <n v="99.13"/>
    <n v="0.81"/>
    <n v="99.94"/>
    <n v="3.5455000000000001"/>
    <n v="3.5146541500000001"/>
    <s v="Regular Air"/>
    <x v="4"/>
    <s v="Corporate"/>
    <x v="2"/>
    <x v="2"/>
    <s v="Wrap Bag"/>
    <d v="2011-06-17T00:00:00"/>
  </r>
  <r>
    <n v="34816"/>
    <x v="993"/>
    <x v="6"/>
    <s v="Not Specified"/>
    <n v="29"/>
    <n v="39.946551724137933"/>
    <n v="1158.45"/>
    <n v="4.5"/>
    <n v="1162.95"/>
    <n v="3.5455000000000001"/>
    <n v="41.072844750000002"/>
    <s v="Regular Air"/>
    <x v="0"/>
    <s v="Corporate"/>
    <x v="2"/>
    <x v="16"/>
    <s v="Small Box"/>
    <d v="2010-11-05T00:00:00"/>
  </r>
  <r>
    <n v="21382"/>
    <x v="207"/>
    <x v="3"/>
    <s v="Critical"/>
    <n v="21"/>
    <n v="306.46999999999997"/>
    <n v="6435.87"/>
    <n v="64.73"/>
    <n v="6500.5999999999995"/>
    <n v="4.7610000000000001"/>
    <n v="306.41177070000003"/>
    <s v="Delivery Truck"/>
    <x v="6"/>
    <s v="Corporate"/>
    <x v="0"/>
    <x v="3"/>
    <s v="Jumbo Drum"/>
    <d v="2012-01-14T00:00:00"/>
  </r>
  <r>
    <n v="55747"/>
    <x v="744"/>
    <x v="2"/>
    <s v="High"/>
    <n v="42"/>
    <n v="472.51657142857141"/>
    <n v="19845.696"/>
    <n v="64.59"/>
    <n v="19910.286"/>
    <n v="4.7610000000000001"/>
    <n v="944.85358655999994"/>
    <s v="Delivery Truck"/>
    <x v="1"/>
    <s v="Small Business"/>
    <x v="0"/>
    <x v="9"/>
    <s v="Jumbo Box"/>
    <d v="2012-12-04T00:00:00"/>
  </r>
  <r>
    <n v="21763"/>
    <x v="337"/>
    <x v="4"/>
    <s v="Low"/>
    <n v="22"/>
    <n v="56.338386363636367"/>
    <n v="1239.4445000000001"/>
    <n v="3.99"/>
    <n v="1243.4345000000001"/>
    <n v="5.3265000000000002"/>
    <n v="66.019011292500011"/>
    <s v="Regular Air"/>
    <x v="5"/>
    <s v="Small Business"/>
    <x v="1"/>
    <x v="1"/>
    <s v="Small Box"/>
    <d v="2012-06-02T00:00:00"/>
  </r>
  <r>
    <n v="37313"/>
    <x v="297"/>
    <x v="1"/>
    <s v="Not Specified"/>
    <n v="17"/>
    <n v="53.436"/>
    <n v="908.41200000000003"/>
    <n v="8.99"/>
    <n v="917.40200000000004"/>
    <n v="5.3265000000000002"/>
    <n v="48.386565180000005"/>
    <s v="Express Air"/>
    <x v="10"/>
    <s v="Corporate"/>
    <x v="1"/>
    <x v="1"/>
    <s v="Small Box"/>
    <d v="2012-07-04T00:00:00"/>
  </r>
  <r>
    <n v="14048"/>
    <x v="444"/>
    <x v="4"/>
    <s v="Not Specified"/>
    <n v="40"/>
    <n v="50.884824999999999"/>
    <n v="2035.393"/>
    <n v="1.25"/>
    <n v="2036.643"/>
    <n v="5.3265000000000002"/>
    <n v="108.41520814500001"/>
    <s v="Regular Air"/>
    <x v="3"/>
    <s v="Small Business"/>
    <x v="1"/>
    <x v="1"/>
    <s v="Small Pack"/>
    <d v="2010-05-19T00:00:00"/>
  </r>
  <r>
    <n v="28774"/>
    <x v="1275"/>
    <x v="3"/>
    <s v="High"/>
    <n v="32"/>
    <n v="5.6362500000000004"/>
    <n v="180.36"/>
    <n v="4.6900000000000004"/>
    <n v="185.05"/>
    <n v="3.5455000000000001"/>
    <n v="6.3946638000000009"/>
    <s v="Regular Air"/>
    <x v="1"/>
    <s v="Small Business"/>
    <x v="2"/>
    <x v="10"/>
    <s v="Small Box"/>
    <d v="2009-01-02T00:00:00"/>
  </r>
  <r>
    <n v="35490"/>
    <x v="414"/>
    <x v="2"/>
    <s v="High"/>
    <n v="41"/>
    <n v="31.454146341463414"/>
    <n v="1289.6199999999999"/>
    <n v="1.1000000000000001"/>
    <n v="1290.7199999999998"/>
    <n v="5.3265000000000002"/>
    <n v="68.691609299999996"/>
    <s v="Regular Air"/>
    <x v="5"/>
    <s v="Small Business"/>
    <x v="1"/>
    <x v="1"/>
    <s v="Small Box"/>
    <d v="2010-12-09T00:00:00"/>
  </r>
  <r>
    <n v="54977"/>
    <x v="54"/>
    <x v="1"/>
    <s v="Low"/>
    <n v="12"/>
    <n v="5.3975"/>
    <n v="64.77"/>
    <n v="1"/>
    <n v="65.77"/>
    <n v="3.5455000000000001"/>
    <n v="2.29642035"/>
    <s v="Regular Air"/>
    <x v="0"/>
    <s v="Home Office"/>
    <x v="2"/>
    <x v="2"/>
    <s v="Wrap Bag"/>
    <d v="2011-07-15T00:00:00"/>
  </r>
  <r>
    <n v="3559"/>
    <x v="947"/>
    <x v="7"/>
    <s v="Medium"/>
    <n v="34"/>
    <n v="4.019705882352941"/>
    <n v="136.66999999999999"/>
    <n v="5.44"/>
    <n v="142.10999999999999"/>
    <n v="3.5455000000000001"/>
    <n v="4.8456348499999997"/>
    <s v="Express Air"/>
    <x v="4"/>
    <s v="Corporate"/>
    <x v="2"/>
    <x v="6"/>
    <s v="Small Box"/>
    <d v="2012-10-24T00:00:00"/>
  </r>
  <r>
    <n v="43397"/>
    <x v="971"/>
    <x v="4"/>
    <s v="Critical"/>
    <n v="35"/>
    <n v="60.866"/>
    <n v="2130.31"/>
    <n v="32.409999999999997"/>
    <n v="2162.7199999999998"/>
    <n v="4.7610000000000001"/>
    <n v="101.42405909999999"/>
    <s v="Delivery Truck"/>
    <x v="0"/>
    <s v="Corporate"/>
    <x v="0"/>
    <x v="3"/>
    <s v="Jumbo Drum"/>
    <d v="2011-05-13T00:00:00"/>
  </r>
  <r>
    <n v="29536"/>
    <x v="1269"/>
    <x v="10"/>
    <s v="Medium"/>
    <n v="26"/>
    <n v="37.208076923076923"/>
    <n v="967.41"/>
    <n v="19.989999999999998"/>
    <n v="987.4"/>
    <n v="3.5455000000000001"/>
    <n v="34.299521550000001"/>
    <s v="Regular Air"/>
    <x v="5"/>
    <s v="Consumer"/>
    <x v="2"/>
    <x v="5"/>
    <s v="Small Box"/>
    <d v="2012-09-09T00:00:00"/>
  </r>
  <r>
    <n v="5767"/>
    <x v="811"/>
    <x v="11"/>
    <s v="High"/>
    <n v="36"/>
    <n v="4.5427777777777774"/>
    <n v="163.54"/>
    <n v="5.04"/>
    <n v="168.57999999999998"/>
    <n v="3.5455000000000001"/>
    <n v="5.7983106999999992"/>
    <s v="Express Air"/>
    <x v="5"/>
    <s v="Small Business"/>
    <x v="2"/>
    <x v="6"/>
    <s v="Small Box"/>
    <d v="2012-04-29T00:00:00"/>
  </r>
  <r>
    <n v="33319"/>
    <x v="453"/>
    <x v="0"/>
    <s v="Not Specified"/>
    <n v="11"/>
    <n v="157.84181818181818"/>
    <n v="1736.26"/>
    <n v="60.2"/>
    <n v="1796.46"/>
    <n v="4.7610000000000001"/>
    <n v="82.663338600000003"/>
    <s v="Delivery Truck"/>
    <x v="1"/>
    <s v="Corporate"/>
    <x v="0"/>
    <x v="3"/>
    <s v="Jumbo Drum"/>
    <d v="2009-03-30T00:00:00"/>
  </r>
  <r>
    <n v="24993"/>
    <x v="1407"/>
    <x v="0"/>
    <s v="High"/>
    <n v="36"/>
    <n v="43.367236111111112"/>
    <n v="1561.2204999999999"/>
    <n v="2.5"/>
    <n v="1563.7204999999999"/>
    <n v="5.3265000000000002"/>
    <n v="83.158409932499993"/>
    <s v="Regular Air"/>
    <x v="6"/>
    <s v="Small Business"/>
    <x v="1"/>
    <x v="1"/>
    <s v="Small Pack"/>
    <d v="2010-03-13T00:00:00"/>
  </r>
  <r>
    <n v="52227"/>
    <x v="177"/>
    <x v="9"/>
    <s v="Medium"/>
    <n v="37"/>
    <n v="6.5005405405405412"/>
    <n v="240.52"/>
    <n v="8.19"/>
    <n v="248.71"/>
    <n v="3.5455000000000001"/>
    <n v="8.527636600000001"/>
    <s v="Regular Air"/>
    <x v="3"/>
    <s v="Consumer"/>
    <x v="2"/>
    <x v="5"/>
    <s v="Small Box"/>
    <d v="2009-02-15T00:00:00"/>
  </r>
  <r>
    <n v="57409"/>
    <x v="92"/>
    <x v="6"/>
    <s v="Not Specified"/>
    <n v="34"/>
    <n v="183.42574999999999"/>
    <n v="6236.4754999999996"/>
    <n v="3"/>
    <n v="6239.4754999999996"/>
    <n v="5.3265000000000002"/>
    <n v="332.18586750750001"/>
    <s v="Regular Air"/>
    <x v="1"/>
    <s v="Small Business"/>
    <x v="1"/>
    <x v="1"/>
    <s v="Small Box"/>
    <d v="2009-11-21T00:00:00"/>
  </r>
  <r>
    <n v="8513"/>
    <x v="212"/>
    <x v="1"/>
    <s v="Low"/>
    <n v="8"/>
    <n v="10.58"/>
    <n v="84.64"/>
    <n v="4.5"/>
    <n v="89.14"/>
    <n v="3.5455000000000001"/>
    <n v="3.0009112"/>
    <s v="Express Air"/>
    <x v="4"/>
    <s v="Small Business"/>
    <x v="2"/>
    <x v="16"/>
    <s v="Small Box"/>
    <d v="2011-07-22T00:00:00"/>
  </r>
  <r>
    <n v="55968"/>
    <x v="90"/>
    <x v="10"/>
    <s v="Low"/>
    <n v="40"/>
    <n v="1.8405"/>
    <n v="73.62"/>
    <n v="1"/>
    <n v="74.62"/>
    <n v="3.5455000000000001"/>
    <n v="2.6101971000000002"/>
    <s v="Regular Air"/>
    <x v="4"/>
    <s v="Home Office"/>
    <x v="2"/>
    <x v="2"/>
    <s v="Wrap Bag"/>
    <d v="2012-10-02T00:00:00"/>
  </r>
  <r>
    <n v="6279"/>
    <x v="952"/>
    <x v="3"/>
    <s v="Critical"/>
    <n v="49"/>
    <n v="67.015102040816316"/>
    <n v="3283.74"/>
    <n v="19.989999999999998"/>
    <n v="3303.7299999999996"/>
    <n v="3.5455000000000001"/>
    <n v="116.4250017"/>
    <s v="Regular Air"/>
    <x v="10"/>
    <s v="Consumer"/>
    <x v="2"/>
    <x v="6"/>
    <s v="Small Box"/>
    <d v="2010-01-31T00:00:00"/>
  </r>
  <r>
    <n v="14530"/>
    <x v="679"/>
    <x v="11"/>
    <s v="High"/>
    <n v="17"/>
    <n v="91.565294117647056"/>
    <n v="1556.61"/>
    <n v="35"/>
    <n v="1591.61"/>
    <n v="3.5455000000000001"/>
    <n v="55.189607549999998"/>
    <s v="Regular Air"/>
    <x v="6"/>
    <s v="Home Office"/>
    <x v="2"/>
    <x v="10"/>
    <s v="Large Box"/>
    <d v="2009-04-08T00:00:00"/>
  </r>
  <r>
    <n v="43936"/>
    <x v="1120"/>
    <x v="0"/>
    <s v="Critical"/>
    <n v="42"/>
    <n v="15.967857142857142"/>
    <n v="670.65"/>
    <n v="5.45"/>
    <n v="676.1"/>
    <n v="3.5455000000000001"/>
    <n v="23.777895749999999"/>
    <s v="Regular Air"/>
    <x v="6"/>
    <s v="Consumer"/>
    <x v="2"/>
    <x v="2"/>
    <s v="Small Pack"/>
    <d v="2010-03-14T00:00:00"/>
  </r>
  <r>
    <n v="25574"/>
    <x v="816"/>
    <x v="0"/>
    <s v="Not Specified"/>
    <n v="46"/>
    <n v="110.30586956521738"/>
    <n v="5074.07"/>
    <n v="57.38"/>
    <n v="5131.45"/>
    <n v="4.7610000000000001"/>
    <n v="241.57647269999998"/>
    <s v="Delivery Truck"/>
    <x v="6"/>
    <s v="Consumer"/>
    <x v="0"/>
    <x v="15"/>
    <s v="Jumbo Box"/>
    <d v="2009-03-12T00:00:00"/>
  </r>
  <r>
    <n v="12897"/>
    <x v="437"/>
    <x v="1"/>
    <s v="Not Specified"/>
    <n v="39"/>
    <n v="3.6279487179487182"/>
    <n v="141.49"/>
    <n v="0.5"/>
    <n v="141.99"/>
    <n v="3.5455000000000001"/>
    <n v="5.0165279500000004"/>
    <s v="Regular Air"/>
    <x v="1"/>
    <s v="Corporate"/>
    <x v="2"/>
    <x v="13"/>
    <s v="Small Box"/>
    <d v="2011-07-19T00:00:00"/>
  </r>
  <r>
    <n v="33701"/>
    <x v="1093"/>
    <x v="7"/>
    <s v="Medium"/>
    <n v="35"/>
    <n v="66.658857142857144"/>
    <n v="2333.06"/>
    <n v="19.989999999999998"/>
    <n v="2353.0499999999997"/>
    <n v="3.5455000000000001"/>
    <n v="82.718642299999999"/>
    <s v="Express Air"/>
    <x v="6"/>
    <s v="Consumer"/>
    <x v="2"/>
    <x v="6"/>
    <s v="Small Box"/>
    <d v="2009-10-03T00:00:00"/>
  </r>
  <r>
    <n v="27974"/>
    <x v="949"/>
    <x v="7"/>
    <s v="High"/>
    <n v="31"/>
    <n v="26.239032258064515"/>
    <n v="813.41"/>
    <n v="1.99"/>
    <n v="815.4"/>
    <n v="5.3265000000000002"/>
    <n v="43.326283649999993"/>
    <s v="Express Air"/>
    <x v="0"/>
    <s v="Home Office"/>
    <x v="1"/>
    <x v="4"/>
    <s v="Small Pack"/>
    <d v="2010-10-09T00:00:00"/>
  </r>
  <r>
    <n v="25315"/>
    <x v="241"/>
    <x v="2"/>
    <s v="Low"/>
    <n v="36"/>
    <n v="216.20444444444445"/>
    <n v="7783.36"/>
    <n v="11.79"/>
    <n v="7795.15"/>
    <n v="3.5455000000000001"/>
    <n v="275.9590288"/>
    <s v="Express Air"/>
    <x v="7"/>
    <s v="Consumer"/>
    <x v="2"/>
    <x v="16"/>
    <s v="Medium Box"/>
    <d v="2010-12-02T00:00:00"/>
  </r>
  <r>
    <n v="29827"/>
    <x v="267"/>
    <x v="1"/>
    <s v="Critical"/>
    <n v="35"/>
    <n v="26.475714285714286"/>
    <n v="926.65"/>
    <n v="5.89"/>
    <n v="932.54"/>
    <n v="5.3265000000000002"/>
    <n v="49.358012250000002"/>
    <s v="Regular Air"/>
    <x v="5"/>
    <s v="Consumer"/>
    <x v="1"/>
    <x v="4"/>
    <s v="Small Box"/>
    <d v="2011-07-15T00:00:00"/>
  </r>
  <r>
    <n v="20577"/>
    <x v="1235"/>
    <x v="9"/>
    <s v="Critical"/>
    <n v="15"/>
    <n v="40.778666666666666"/>
    <n v="611.67999999999995"/>
    <n v="10.55"/>
    <n v="622.2299999999999"/>
    <n v="3.5455000000000001"/>
    <n v="21.687114399999999"/>
    <s v="Regular Air"/>
    <x v="1"/>
    <s v="Home Office"/>
    <x v="2"/>
    <x v="6"/>
    <s v="Small Box"/>
    <d v="2010-02-11T00:00:00"/>
  </r>
  <r>
    <n v="21573"/>
    <x v="65"/>
    <x v="11"/>
    <s v="Critical"/>
    <n v="3"/>
    <n v="78.256"/>
    <n v="234.768"/>
    <n v="89.3"/>
    <n v="324.06799999999998"/>
    <n v="4.7610000000000001"/>
    <n v="11.17730448"/>
    <s v="Delivery Truck"/>
    <x v="1"/>
    <s v="Corporate"/>
    <x v="0"/>
    <x v="9"/>
    <s v="Jumbo Box"/>
    <d v="2012-04-27T00:00:00"/>
  </r>
  <r>
    <n v="56064"/>
    <x v="365"/>
    <x v="7"/>
    <s v="Medium"/>
    <n v="41"/>
    <n v="28.518536585365855"/>
    <n v="1169.26"/>
    <n v="1.49"/>
    <n v="1170.75"/>
    <n v="3.5455000000000001"/>
    <n v="41.456113299999998"/>
    <s v="Regular Air"/>
    <x v="6"/>
    <s v="Home Office"/>
    <x v="2"/>
    <x v="6"/>
    <s v="Small Box"/>
    <d v="2009-10-29T00:00:00"/>
  </r>
  <r>
    <n v="10593"/>
    <x v="665"/>
    <x v="9"/>
    <s v="High"/>
    <n v="27"/>
    <n v="16.121111111111109"/>
    <n v="435.27"/>
    <n v="8.99"/>
    <n v="444.26"/>
    <n v="5.3265000000000002"/>
    <n v="23.18465655"/>
    <s v="Regular Air"/>
    <x v="9"/>
    <s v="Home Office"/>
    <x v="1"/>
    <x v="4"/>
    <s v="Small Pack"/>
    <d v="2012-02-13T00:00:00"/>
  </r>
  <r>
    <n v="15234"/>
    <x v="964"/>
    <x v="0"/>
    <s v="Not Specified"/>
    <n v="12"/>
    <n v="110.29529166666667"/>
    <n v="1323.5435"/>
    <n v="8.08"/>
    <n v="1331.6234999999999"/>
    <n v="5.3265000000000002"/>
    <n v="70.498544527500002"/>
    <s v="Express Air"/>
    <x v="8"/>
    <s v="Consumer"/>
    <x v="1"/>
    <x v="1"/>
    <s v="Small Box"/>
    <d v="2010-03-13T00:00:00"/>
  </r>
  <r>
    <n v="39430"/>
    <x v="1006"/>
    <x v="5"/>
    <s v="Low"/>
    <n v="29"/>
    <n v="30.274827586206897"/>
    <n v="877.97"/>
    <n v="6.5"/>
    <n v="884.47"/>
    <n v="5.3265000000000002"/>
    <n v="46.765072050000008"/>
    <s v="Regular Air"/>
    <x v="1"/>
    <s v="Corporate"/>
    <x v="1"/>
    <x v="4"/>
    <s v="Small Box"/>
    <d v="2009-06-17T00:00:00"/>
  </r>
  <r>
    <n v="19429"/>
    <x v="537"/>
    <x v="8"/>
    <s v="Not Specified"/>
    <n v="2"/>
    <n v="120.12"/>
    <n v="240.24"/>
    <n v="51.94"/>
    <n v="292.18"/>
    <n v="4.7610000000000001"/>
    <n v="11.437826400000001"/>
    <s v="Delivery Truck"/>
    <x v="3"/>
    <s v="Home Office"/>
    <x v="0"/>
    <x v="9"/>
    <s v="Jumbo Box"/>
    <d v="2009-08-24T00:00:00"/>
  </r>
  <r>
    <n v="9028"/>
    <x v="1056"/>
    <x v="2"/>
    <s v="Low"/>
    <n v="48"/>
    <n v="303.26395833333333"/>
    <n v="14556.67"/>
    <n v="26.53"/>
    <n v="14583.2"/>
    <n v="5.3265000000000002"/>
    <n v="775.36102755000002"/>
    <s v="Delivery Truck"/>
    <x v="1"/>
    <s v="Small Business"/>
    <x v="1"/>
    <x v="11"/>
    <s v="Jumbo Drum"/>
    <d v="2010-12-25T00:00:00"/>
  </r>
  <r>
    <n v="22304"/>
    <x v="1164"/>
    <x v="6"/>
    <s v="Low"/>
    <n v="24"/>
    <n v="1.6766666666666667"/>
    <n v="40.24"/>
    <n v="0.7"/>
    <n v="40.940000000000005"/>
    <n v="3.5455000000000001"/>
    <n v="1.4267092000000003"/>
    <s v="Regular Air"/>
    <x v="8"/>
    <s v="Consumer"/>
    <x v="2"/>
    <x v="2"/>
    <s v="Wrap Bag"/>
    <d v="2011-11-29T00:00:00"/>
  </r>
  <r>
    <n v="51175"/>
    <x v="1263"/>
    <x v="8"/>
    <s v="High"/>
    <n v="3"/>
    <n v="712.31"/>
    <n v="2136.9299999999998"/>
    <n v="24.49"/>
    <n v="2161.4199999999996"/>
    <n v="5.3265000000000002"/>
    <n v="113.82357645"/>
    <s v="Regular Air"/>
    <x v="10"/>
    <s v="Consumer"/>
    <x v="1"/>
    <x v="8"/>
    <s v="Large Box"/>
    <d v="2012-08-15T00:00:00"/>
  </r>
  <r>
    <n v="55239"/>
    <x v="245"/>
    <x v="2"/>
    <s v="Critical"/>
    <n v="6"/>
    <n v="168.14533333333333"/>
    <n v="1008.872"/>
    <n v="69"/>
    <n v="1077.8719999999998"/>
    <n v="4.7610000000000001"/>
    <n v="48.032395919999999"/>
    <s v="Express Air"/>
    <x v="4"/>
    <s v="Consumer"/>
    <x v="0"/>
    <x v="9"/>
    <s v="Large Box"/>
    <d v="2012-12-03T00:00:00"/>
  </r>
  <r>
    <n v="13476"/>
    <x v="7"/>
    <x v="7"/>
    <s v="Not Specified"/>
    <n v="31"/>
    <n v="31.366129032258065"/>
    <n v="972.35"/>
    <n v="4"/>
    <n v="976.35"/>
    <n v="5.3265000000000002"/>
    <n v="51.792222750000001"/>
    <s v="Regular Air"/>
    <x v="1"/>
    <s v="Home Office"/>
    <x v="1"/>
    <x v="4"/>
    <s v="Small Box"/>
    <d v="2010-10-16T00:00:00"/>
  </r>
  <r>
    <n v="48293"/>
    <x v="559"/>
    <x v="11"/>
    <s v="Critical"/>
    <n v="47"/>
    <n v="7.8851063829787238"/>
    <n v="370.6"/>
    <n v="1.39"/>
    <n v="371.99"/>
    <n v="3.5455000000000001"/>
    <n v="13.139623000000002"/>
    <s v="Regular Air"/>
    <x v="0"/>
    <s v="Corporate"/>
    <x v="2"/>
    <x v="12"/>
    <s v="Small Box"/>
    <d v="2012-04-10T00:00:00"/>
  </r>
  <r>
    <n v="35910"/>
    <x v="34"/>
    <x v="6"/>
    <s v="High"/>
    <n v="36"/>
    <n v="18.33497222222222"/>
    <n v="660.05899999999997"/>
    <n v="1.25"/>
    <n v="661.30899999999997"/>
    <n v="5.3265000000000002"/>
    <n v="35.158042635000001"/>
    <s v="Regular Air"/>
    <x v="6"/>
    <s v="Corporate"/>
    <x v="1"/>
    <x v="1"/>
    <s v="Small Pack"/>
    <d v="2010-11-26T00:00:00"/>
  </r>
  <r>
    <n v="14400"/>
    <x v="361"/>
    <x v="9"/>
    <s v="Medium"/>
    <n v="43"/>
    <n v="141.60581395348837"/>
    <n v="6089.05"/>
    <n v="80.2"/>
    <n v="6169.25"/>
    <n v="4.7610000000000001"/>
    <n v="289.89967050000001"/>
    <s v="Delivery Truck"/>
    <x v="8"/>
    <s v="Home Office"/>
    <x v="0"/>
    <x v="9"/>
    <s v="Jumbo Box"/>
    <d v="2009-02-05T00:00:00"/>
  </r>
  <r>
    <n v="14116"/>
    <x v="226"/>
    <x v="7"/>
    <s v="High"/>
    <n v="42"/>
    <n v="33.667857142857144"/>
    <n v="1414.05"/>
    <n v="14.72"/>
    <n v="1428.77"/>
    <n v="3.5455000000000001"/>
    <n v="50.135142749999993"/>
    <s v="Regular Air"/>
    <x v="2"/>
    <s v="Small Business"/>
    <x v="2"/>
    <x v="6"/>
    <s v="Small Box"/>
    <d v="2011-10-10T00:00:00"/>
  </r>
  <r>
    <n v="21155"/>
    <x v="1080"/>
    <x v="9"/>
    <s v="High"/>
    <n v="4"/>
    <n v="20.445"/>
    <n v="81.78"/>
    <n v="5.97"/>
    <n v="87.75"/>
    <n v="3.5455000000000001"/>
    <n v="2.8995099"/>
    <s v="Regular Air"/>
    <x v="10"/>
    <s v="Consumer"/>
    <x v="2"/>
    <x v="5"/>
    <s v="Small Box"/>
    <d v="2011-02-06T00:00:00"/>
  </r>
  <r>
    <n v="3078"/>
    <x v="1000"/>
    <x v="9"/>
    <s v="High"/>
    <n v="12"/>
    <n v="2.8216666666666668"/>
    <n v="33.86"/>
    <n v="0.7"/>
    <n v="34.56"/>
    <n v="3.5455000000000001"/>
    <n v="1.2005063"/>
    <s v="Regular Air"/>
    <x v="3"/>
    <s v="Corporate"/>
    <x v="2"/>
    <x v="2"/>
    <s v="Wrap Bag"/>
    <d v="2010-02-12T00:00:00"/>
  </r>
  <r>
    <n v="49988"/>
    <x v="1104"/>
    <x v="2"/>
    <s v="High"/>
    <n v="33"/>
    <n v="307.95684848484848"/>
    <n v="10162.575999999999"/>
    <n v="42.52"/>
    <n v="10205.096"/>
    <n v="4.7610000000000001"/>
    <n v="483.84024335999993"/>
    <s v="Delivery Truck"/>
    <x v="4"/>
    <s v="Home Office"/>
    <x v="0"/>
    <x v="9"/>
    <s v="Jumbo Box"/>
    <d v="2010-12-22T00:00:00"/>
  </r>
  <r>
    <n v="39335"/>
    <x v="693"/>
    <x v="4"/>
    <s v="Not Specified"/>
    <n v="24"/>
    <n v="4.7179166666666665"/>
    <n v="113.23"/>
    <n v="2.39"/>
    <n v="115.62"/>
    <n v="5.3265000000000002"/>
    <n v="6.0311959499999999"/>
    <s v="Regular Air"/>
    <x v="4"/>
    <s v="Corporate"/>
    <x v="1"/>
    <x v="4"/>
    <s v="Small Pack"/>
    <d v="2009-05-26T00:00:00"/>
  </r>
  <r>
    <n v="7559"/>
    <x v="769"/>
    <x v="7"/>
    <s v="Critical"/>
    <n v="9"/>
    <n v="10.041111111111112"/>
    <n v="90.37"/>
    <n v="49"/>
    <n v="139.37"/>
    <n v="3.5455000000000001"/>
    <n v="3.20406835"/>
    <s v="Regular Air"/>
    <x v="6"/>
    <s v="Corporate"/>
    <x v="2"/>
    <x v="16"/>
    <s v="Large Box"/>
    <d v="2010-10-14T00:00:00"/>
  </r>
  <r>
    <n v="1060"/>
    <x v="263"/>
    <x v="9"/>
    <s v="Medium"/>
    <n v="30"/>
    <n v="39.585000000000001"/>
    <n v="1187.55"/>
    <n v="2.99"/>
    <n v="1190.54"/>
    <n v="3.5455000000000001"/>
    <n v="42.10458525"/>
    <s v="Regular Air"/>
    <x v="5"/>
    <s v="Corporate"/>
    <x v="2"/>
    <x v="6"/>
    <s v="Small Box"/>
    <d v="2010-02-22T00:00:00"/>
  </r>
  <r>
    <n v="7457"/>
    <x v="853"/>
    <x v="10"/>
    <s v="Not Specified"/>
    <n v="46"/>
    <n v="11.915434782608695"/>
    <n v="548.11"/>
    <n v="2.36"/>
    <n v="550.47"/>
    <n v="3.5455000000000001"/>
    <n v="19.433240050000002"/>
    <s v="Regular Air"/>
    <x v="8"/>
    <s v="Small Business"/>
    <x v="2"/>
    <x v="2"/>
    <s v="Wrap Bag"/>
    <d v="2010-10-02T00:00:00"/>
  </r>
  <r>
    <n v="3841"/>
    <x v="745"/>
    <x v="7"/>
    <s v="Not Specified"/>
    <n v="43"/>
    <n v="169.96006976744187"/>
    <n v="7308.2830000000004"/>
    <n v="8.99"/>
    <n v="7317.2730000000001"/>
    <n v="5.3265000000000002"/>
    <n v="389.27569399500004"/>
    <s v="Express Air"/>
    <x v="4"/>
    <s v="Small Business"/>
    <x v="1"/>
    <x v="1"/>
    <s v="Small Box"/>
    <d v="2009-10-06T00:00:00"/>
  </r>
  <r>
    <n v="58626"/>
    <x v="763"/>
    <x v="2"/>
    <s v="High"/>
    <n v="21"/>
    <n v="498.52523809523814"/>
    <n v="10469.030000000001"/>
    <n v="26"/>
    <n v="10495.03"/>
    <n v="4.7610000000000001"/>
    <n v="498.43051830000002"/>
    <s v="Delivery Truck"/>
    <x v="7"/>
    <s v="Small Business"/>
    <x v="0"/>
    <x v="3"/>
    <s v="Jumbo Drum"/>
    <d v="2012-01-02T00:00:00"/>
  </r>
  <r>
    <n v="8162"/>
    <x v="152"/>
    <x v="7"/>
    <s v="Medium"/>
    <n v="32"/>
    <n v="175.57499999999999"/>
    <n v="5618.4"/>
    <n v="19.989999999999998"/>
    <n v="5638.3899999999994"/>
    <n v="5.3265000000000002"/>
    <n v="299.26407599999999"/>
    <s v="Regular Air"/>
    <x v="4"/>
    <s v="Small Business"/>
    <x v="1"/>
    <x v="4"/>
    <s v="Small Box"/>
    <d v="2009-10-08T00:00:00"/>
  </r>
  <r>
    <n v="32931"/>
    <x v="1294"/>
    <x v="9"/>
    <s v="Low"/>
    <n v="31"/>
    <n v="2.7774193548387096"/>
    <n v="86.1"/>
    <n v="0.5"/>
    <n v="86.6"/>
    <n v="3.5455000000000001"/>
    <n v="3.0526754999999999"/>
    <s v="Regular Air"/>
    <x v="5"/>
    <s v="Corporate"/>
    <x v="2"/>
    <x v="13"/>
    <s v="Small Box"/>
    <d v="2010-02-22T00:00:00"/>
  </r>
  <r>
    <n v="43493"/>
    <x v="4"/>
    <x v="4"/>
    <s v="High"/>
    <n v="22"/>
    <n v="6.9327272727272735"/>
    <n v="152.52000000000001"/>
    <n v="5.94"/>
    <n v="158.46"/>
    <n v="3.5455000000000001"/>
    <n v="5.4075966000000006"/>
    <s v="Regular Air"/>
    <x v="6"/>
    <s v="Corporate"/>
    <x v="2"/>
    <x v="5"/>
    <s v="Small Box"/>
    <d v="2012-05-11T00:00:00"/>
  </r>
  <r>
    <n v="41991"/>
    <x v="123"/>
    <x v="2"/>
    <s v="Low"/>
    <n v="35"/>
    <n v="15.520571428571429"/>
    <n v="543.22"/>
    <n v="7.4"/>
    <n v="550.62"/>
    <n v="4.7610000000000001"/>
    <n v="25.862704200000003"/>
    <s v="Regular Air"/>
    <x v="7"/>
    <s v="Corporate"/>
    <x v="0"/>
    <x v="0"/>
    <s v="Small Box"/>
    <d v="2011-12-22T00:00:00"/>
  </r>
  <r>
    <n v="5506"/>
    <x v="1124"/>
    <x v="6"/>
    <s v="Critical"/>
    <n v="22"/>
    <n v="5.8918181818181816"/>
    <n v="129.62"/>
    <n v="3.04"/>
    <n v="132.66"/>
    <n v="3.5455000000000001"/>
    <n v="4.5956771000000005"/>
    <s v="Regular Air"/>
    <x v="11"/>
    <s v="Corporate"/>
    <x v="2"/>
    <x v="5"/>
    <s v="Wrap Bag"/>
    <d v="2010-11-08T00:00:00"/>
  </r>
  <r>
    <n v="416"/>
    <x v="477"/>
    <x v="10"/>
    <s v="Low"/>
    <n v="20"/>
    <n v="57.833574999999996"/>
    <n v="1156.6714999999999"/>
    <n v="7.69"/>
    <n v="1164.3615"/>
    <n v="5.3265000000000002"/>
    <n v="61.610107447499992"/>
    <s v="Express Air"/>
    <x v="1"/>
    <s v="Consumer"/>
    <x v="1"/>
    <x v="1"/>
    <s v="Small Box"/>
    <d v="2010-10-01T00:00:00"/>
  </r>
  <r>
    <n v="23008"/>
    <x v="999"/>
    <x v="7"/>
    <s v="Critical"/>
    <n v="10"/>
    <n v="113.64700000000001"/>
    <n v="1136.47"/>
    <n v="9.07"/>
    <n v="1145.54"/>
    <n v="3.5455000000000001"/>
    <n v="40.293543849999999"/>
    <s v="Express Air"/>
    <x v="1"/>
    <s v="Consumer"/>
    <x v="2"/>
    <x v="6"/>
    <s v="Small Box"/>
    <d v="2009-10-11T00:00:00"/>
  </r>
  <r>
    <n v="56162"/>
    <x v="218"/>
    <x v="11"/>
    <s v="Not Specified"/>
    <n v="30"/>
    <n v="173.92633333333333"/>
    <n v="5217.79"/>
    <n v="30"/>
    <n v="5247.79"/>
    <n v="4.7610000000000001"/>
    <n v="248.41898190000001"/>
    <s v="Delivery Truck"/>
    <x v="0"/>
    <s v="Corporate"/>
    <x v="0"/>
    <x v="3"/>
    <s v="Jumbo Drum"/>
    <d v="2011-04-27T00:00:00"/>
  </r>
  <r>
    <n v="24231"/>
    <x v="641"/>
    <x v="8"/>
    <s v="Not Specified"/>
    <n v="48"/>
    <n v="51.709041666666671"/>
    <n v="2482.0340000000001"/>
    <n v="5.92"/>
    <n v="2487.9540000000002"/>
    <n v="5.3265000000000002"/>
    <n v="132.20554101000002"/>
    <s v="Regular Air"/>
    <x v="4"/>
    <s v="Small Business"/>
    <x v="1"/>
    <x v="1"/>
    <s v="Small Box"/>
    <d v="2009-08-07T00:00:00"/>
  </r>
  <r>
    <n v="32065"/>
    <x v="299"/>
    <x v="2"/>
    <s v="Medium"/>
    <n v="25"/>
    <n v="18.011199999999999"/>
    <n v="450.28"/>
    <n v="8.51"/>
    <n v="458.78999999999996"/>
    <n v="5.3265000000000002"/>
    <n v="23.984164199999999"/>
    <s v="Regular Air"/>
    <x v="4"/>
    <s v="Corporate"/>
    <x v="1"/>
    <x v="11"/>
    <s v="Medium Box"/>
    <d v="2011-12-03T00:00:00"/>
  </r>
  <r>
    <n v="9824"/>
    <x v="509"/>
    <x v="3"/>
    <s v="Critical"/>
    <n v="39"/>
    <n v="49.7348717948718"/>
    <n v="1939.66"/>
    <n v="4.5"/>
    <n v="1944.16"/>
    <n v="3.5455000000000001"/>
    <n v="68.770645300000012"/>
    <s v="Express Air"/>
    <x v="3"/>
    <s v="Consumer"/>
    <x v="2"/>
    <x v="16"/>
    <s v="Small Box"/>
    <d v="2011-01-24T00:00:00"/>
  </r>
  <r>
    <n v="43367"/>
    <x v="424"/>
    <x v="0"/>
    <s v="Critical"/>
    <n v="18"/>
    <n v="67.867777777777775"/>
    <n v="1221.6199999999999"/>
    <n v="35"/>
    <n v="1256.6199999999999"/>
    <n v="3.5455000000000001"/>
    <n v="43.3125371"/>
    <s v="Regular Air"/>
    <x v="1"/>
    <s v="Small Business"/>
    <x v="2"/>
    <x v="10"/>
    <s v="Large Box"/>
    <d v="2010-03-09T00:00:00"/>
  </r>
  <r>
    <n v="54656"/>
    <x v="1197"/>
    <x v="6"/>
    <s v="High"/>
    <n v="22"/>
    <n v="4.9781818181818176"/>
    <n v="109.52"/>
    <n v="5.83"/>
    <n v="115.35"/>
    <n v="3.5455000000000001"/>
    <n v="3.8830315999999998"/>
    <s v="Express Air"/>
    <x v="5"/>
    <s v="Corporate"/>
    <x v="2"/>
    <x v="6"/>
    <s v="Small Box"/>
    <d v="2012-11-21T00:00:00"/>
  </r>
  <r>
    <n v="36390"/>
    <x v="1370"/>
    <x v="7"/>
    <s v="High"/>
    <n v="3"/>
    <n v="109.87666666666667"/>
    <n v="329.63"/>
    <n v="8.99"/>
    <n v="338.62"/>
    <n v="5.3265000000000002"/>
    <n v="17.55774195"/>
    <s v="Regular Air"/>
    <x v="9"/>
    <s v="Corporate"/>
    <x v="1"/>
    <x v="1"/>
    <s v="Small Box"/>
    <d v="2012-10-14T00:00:00"/>
  </r>
  <r>
    <n v="42373"/>
    <x v="281"/>
    <x v="8"/>
    <s v="Not Specified"/>
    <n v="11"/>
    <n v="11.574545454545454"/>
    <n v="127.32"/>
    <n v="2.99"/>
    <n v="130.31"/>
    <n v="3.5455000000000001"/>
    <n v="4.5141305999999997"/>
    <s v="Express Air"/>
    <x v="10"/>
    <s v="Consumer"/>
    <x v="2"/>
    <x v="6"/>
    <s v="Small Box"/>
    <d v="2011-08-18T00:00:00"/>
  </r>
  <r>
    <n v="6850"/>
    <x v="1000"/>
    <x v="9"/>
    <s v="High"/>
    <n v="26"/>
    <n v="144.37384615384616"/>
    <n v="3753.72"/>
    <n v="52.42"/>
    <n v="3806.14"/>
    <n v="4.7610000000000001"/>
    <n v="178.71460919999998"/>
    <s v="Delivery Truck"/>
    <x v="5"/>
    <s v="Corporate"/>
    <x v="0"/>
    <x v="9"/>
    <s v="Jumbo Box"/>
    <d v="2010-02-12T00:00:00"/>
  </r>
  <r>
    <n v="15778"/>
    <x v="33"/>
    <x v="4"/>
    <s v="High"/>
    <n v="9"/>
    <n v="4.8033333333333328"/>
    <n v="43.23"/>
    <n v="5.26"/>
    <n v="48.489999999999995"/>
    <n v="3.5455000000000001"/>
    <n v="1.53271965"/>
    <s v="Regular Air"/>
    <x v="0"/>
    <s v="Small Business"/>
    <x v="2"/>
    <x v="6"/>
    <s v="Small Box"/>
    <d v="2010-05-08T00:00:00"/>
  </r>
  <r>
    <n v="30016"/>
    <x v="997"/>
    <x v="3"/>
    <s v="Critical"/>
    <n v="8"/>
    <n v="94.331937499999995"/>
    <n v="754.65549999999996"/>
    <n v="2.5"/>
    <n v="757.15549999999996"/>
    <n v="5.3265000000000002"/>
    <n v="40.196725207500002"/>
    <s v="Regular Air"/>
    <x v="1"/>
    <s v="Corporate"/>
    <x v="1"/>
    <x v="1"/>
    <s v="Small Box"/>
    <d v="2009-01-06T00:00:00"/>
  </r>
  <r>
    <n v="23746"/>
    <x v="1335"/>
    <x v="2"/>
    <s v="High"/>
    <n v="10"/>
    <n v="40.823"/>
    <n v="408.23"/>
    <n v="1.99"/>
    <n v="410.22"/>
    <n v="5.3265000000000002"/>
    <n v="21.744370950000004"/>
    <s v="Regular Air"/>
    <x v="5"/>
    <s v="Home Office"/>
    <x v="1"/>
    <x v="4"/>
    <s v="Small Pack"/>
    <d v="2010-12-16T00:00:00"/>
  </r>
  <r>
    <n v="18085"/>
    <x v="1133"/>
    <x v="10"/>
    <s v="High"/>
    <n v="23"/>
    <n v="353.37"/>
    <n v="8127.51"/>
    <n v="40.19"/>
    <n v="8167.7"/>
    <n v="4.7610000000000001"/>
    <n v="386.95075110000005"/>
    <s v="Delivery Truck"/>
    <x v="1"/>
    <s v="Corporate"/>
    <x v="0"/>
    <x v="9"/>
    <s v="Jumbo Box"/>
    <d v="2011-09-27T00:00:00"/>
  </r>
  <r>
    <n v="45409"/>
    <x v="30"/>
    <x v="11"/>
    <s v="Critical"/>
    <n v="10"/>
    <n v="3.6259999999999999"/>
    <n v="36.26"/>
    <n v="3.97"/>
    <n v="40.229999999999997"/>
    <n v="3.5455000000000001"/>
    <n v="1.2855983"/>
    <s v="Regular Air"/>
    <x v="0"/>
    <s v="Corporate"/>
    <x v="2"/>
    <x v="2"/>
    <s v="Wrap Bag"/>
    <d v="2010-04-13T00:00:00"/>
  </r>
  <r>
    <n v="23524"/>
    <x v="1122"/>
    <x v="11"/>
    <s v="High"/>
    <n v="28"/>
    <n v="4.6189285714285715"/>
    <n v="129.33000000000001"/>
    <n v="0.99"/>
    <n v="130.32000000000002"/>
    <n v="3.5455000000000001"/>
    <n v="4.5853951500000001"/>
    <s v="Express Air"/>
    <x v="1"/>
    <s v="Home Office"/>
    <x v="2"/>
    <x v="13"/>
    <s v="Small Box"/>
    <d v="2009-04-30T00:00:00"/>
  </r>
  <r>
    <n v="46434"/>
    <x v="687"/>
    <x v="11"/>
    <s v="Critical"/>
    <n v="34"/>
    <n v="23.540882352941175"/>
    <n v="800.39"/>
    <n v="2.99"/>
    <n v="803.38"/>
    <n v="3.5455000000000001"/>
    <n v="28.377827449999998"/>
    <s v="Regular Air"/>
    <x v="1"/>
    <s v="Consumer"/>
    <x v="2"/>
    <x v="6"/>
    <s v="Small Box"/>
    <d v="2010-04-02T00:00:00"/>
  </r>
  <r>
    <n v="34562"/>
    <x v="232"/>
    <x v="8"/>
    <s v="Low"/>
    <n v="19"/>
    <n v="19.24421052631579"/>
    <n v="365.64"/>
    <n v="9.0299999999999994"/>
    <n v="374.66999999999996"/>
    <n v="3.5455000000000001"/>
    <n v="12.9637662"/>
    <s v="Regular Air"/>
    <x v="1"/>
    <s v="Small Business"/>
    <x v="2"/>
    <x v="5"/>
    <s v="Small Box"/>
    <d v="2010-08-28T00:00:00"/>
  </r>
  <r>
    <n v="420"/>
    <x v="527"/>
    <x v="7"/>
    <s v="Not Specified"/>
    <n v="6"/>
    <n v="6.95"/>
    <n v="41.7"/>
    <n v="5.37"/>
    <n v="47.07"/>
    <n v="3.5455000000000001"/>
    <n v="1.4784735"/>
    <s v="Regular Air"/>
    <x v="5"/>
    <s v="Small Business"/>
    <x v="2"/>
    <x v="5"/>
    <s v="Small Box"/>
    <d v="2011-11-01T00:00:00"/>
  </r>
  <r>
    <n v="42083"/>
    <x v="741"/>
    <x v="2"/>
    <s v="Critical"/>
    <n v="36"/>
    <n v="6.580277777777777"/>
    <n v="236.89"/>
    <n v="6.22"/>
    <n v="243.10999999999999"/>
    <n v="3.5455000000000001"/>
    <n v="8.398934950000001"/>
    <s v="Regular Air"/>
    <x v="5"/>
    <s v="Consumer"/>
    <x v="2"/>
    <x v="5"/>
    <s v="Small Box"/>
    <d v="2011-12-13T00:00:00"/>
  </r>
  <r>
    <n v="10242"/>
    <x v="673"/>
    <x v="2"/>
    <s v="Medium"/>
    <n v="32"/>
    <n v="21.59"/>
    <n v="690.88"/>
    <n v="7.58"/>
    <n v="698.46"/>
    <n v="4.7610000000000001"/>
    <n v="32.892796799999999"/>
    <s v="Regular Air"/>
    <x v="8"/>
    <s v="Home Office"/>
    <x v="0"/>
    <x v="0"/>
    <s v="Small Box"/>
    <d v="2010-12-13T00:00:00"/>
  </r>
  <r>
    <n v="21091"/>
    <x v="146"/>
    <x v="2"/>
    <s v="High"/>
    <n v="32"/>
    <n v="8.4603125000000006"/>
    <n v="270.73"/>
    <n v="6.28"/>
    <n v="277.01"/>
    <n v="3.5455000000000001"/>
    <n v="9.59873215"/>
    <s v="Express Air"/>
    <x v="1"/>
    <s v="Corporate"/>
    <x v="2"/>
    <x v="6"/>
    <s v="Small Box"/>
    <d v="2009-12-14T00:00:00"/>
  </r>
  <r>
    <n v="8803"/>
    <x v="182"/>
    <x v="2"/>
    <s v="Not Specified"/>
    <n v="6"/>
    <n v="197.35166666666666"/>
    <n v="1184.1099999999999"/>
    <n v="19.989999999999998"/>
    <n v="1204.0999999999999"/>
    <n v="3.5455000000000001"/>
    <n v="41.982620049999994"/>
    <s v="Regular Air"/>
    <x v="6"/>
    <s v="Corporate"/>
    <x v="2"/>
    <x v="10"/>
    <s v="Small Box"/>
    <d v="2012-12-21T00:00:00"/>
  </r>
  <r>
    <n v="36704"/>
    <x v="364"/>
    <x v="5"/>
    <s v="High"/>
    <n v="19"/>
    <n v="3.7010526315789471"/>
    <n v="70.319999999999993"/>
    <n v="4.17"/>
    <n v="74.489999999999995"/>
    <n v="3.5455000000000001"/>
    <n v="2.4931956"/>
    <s v="Regular Air"/>
    <x v="5"/>
    <s v="Home Office"/>
    <x v="2"/>
    <x v="2"/>
    <s v="Small Pack"/>
    <d v="2011-06-18T00:00:00"/>
  </r>
  <r>
    <n v="13767"/>
    <x v="96"/>
    <x v="8"/>
    <s v="High"/>
    <n v="12"/>
    <n v="170.89266666666666"/>
    <n v="2050.712"/>
    <n v="69.64"/>
    <n v="2120.3519999999999"/>
    <n v="4.7610000000000001"/>
    <n v="97.634398320000003"/>
    <s v="Delivery Truck"/>
    <x v="10"/>
    <s v="Corporate"/>
    <x v="0"/>
    <x v="9"/>
    <s v="Jumbo Box"/>
    <d v="2010-08-28T00:00:00"/>
  </r>
  <r>
    <n v="12483"/>
    <x v="198"/>
    <x v="8"/>
    <s v="Critical"/>
    <n v="14"/>
    <n v="119.74571428571429"/>
    <n v="1676.44"/>
    <n v="9.07"/>
    <n v="1685.51"/>
    <n v="3.5455000000000001"/>
    <n v="59.438180200000005"/>
    <s v="Regular Air"/>
    <x v="8"/>
    <s v="Home Office"/>
    <x v="2"/>
    <x v="6"/>
    <s v="Small Box"/>
    <d v="2010-08-04T00:00:00"/>
  </r>
  <r>
    <n v="56288"/>
    <x v="792"/>
    <x v="5"/>
    <s v="Not Specified"/>
    <n v="39"/>
    <n v="15.00923076923077"/>
    <n v="585.36"/>
    <n v="1.39"/>
    <n v="586.75"/>
    <n v="3.5455000000000001"/>
    <n v="20.7539388"/>
    <s v="Express Air"/>
    <x v="4"/>
    <s v="Small Business"/>
    <x v="2"/>
    <x v="12"/>
    <s v="Small Box"/>
    <d v="2010-07-02T00:00:00"/>
  </r>
  <r>
    <n v="706"/>
    <x v="694"/>
    <x v="10"/>
    <s v="Critical"/>
    <n v="42"/>
    <n v="1.789047619047619"/>
    <n v="75.14"/>
    <n v="0.7"/>
    <n v="75.84"/>
    <n v="3.5455000000000001"/>
    <n v="2.6640887000000002"/>
    <s v="Regular Air"/>
    <x v="9"/>
    <s v="Consumer"/>
    <x v="2"/>
    <x v="2"/>
    <s v="Wrap Bag"/>
    <d v="2011-09-10T00:00:00"/>
  </r>
  <r>
    <n v="22181"/>
    <x v="1005"/>
    <x v="7"/>
    <s v="Low"/>
    <n v="41"/>
    <n v="6.2958536585365854"/>
    <n v="258.13"/>
    <n v="1.82"/>
    <n v="259.95"/>
    <n v="3.5455000000000001"/>
    <n v="9.15199915"/>
    <s v="Regular Air"/>
    <x v="1"/>
    <s v="Corporate"/>
    <x v="2"/>
    <x v="14"/>
    <s v="Wrap Bag"/>
    <d v="2011-10-16T00:00:00"/>
  </r>
  <r>
    <n v="41605"/>
    <x v="917"/>
    <x v="2"/>
    <s v="Medium"/>
    <n v="4"/>
    <n v="28.642499999999998"/>
    <n v="114.57"/>
    <n v="12.98"/>
    <n v="127.55"/>
    <n v="3.5455000000000001"/>
    <n v="4.0620793499999994"/>
    <s v="Regular Air"/>
    <x v="10"/>
    <s v="Small Business"/>
    <x v="2"/>
    <x v="6"/>
    <s v="Small Box"/>
    <d v="2010-12-26T00:00:00"/>
  </r>
  <r>
    <n v="40964"/>
    <x v="832"/>
    <x v="4"/>
    <s v="Critical"/>
    <n v="40"/>
    <n v="7.5280000000000005"/>
    <n v="301.12"/>
    <n v="8.3699999999999992"/>
    <n v="309.49"/>
    <n v="3.5455000000000001"/>
    <n v="10.6762096"/>
    <s v="Regular Air"/>
    <x v="8"/>
    <s v="Corporate"/>
    <x v="2"/>
    <x v="7"/>
    <s v="Small Pack"/>
    <d v="2011-05-26T00:00:00"/>
  </r>
  <r>
    <n v="47909"/>
    <x v="424"/>
    <x v="0"/>
    <s v="Medium"/>
    <n v="38"/>
    <n v="4.8734210526315787"/>
    <n v="185.19"/>
    <n v="7.44"/>
    <n v="192.63"/>
    <n v="3.5455000000000001"/>
    <n v="6.5659114499999998"/>
    <s v="Regular Air"/>
    <x v="10"/>
    <s v="Home Office"/>
    <x v="2"/>
    <x v="5"/>
    <s v="Small Box"/>
    <d v="2010-03-09T00:00:00"/>
  </r>
  <r>
    <n v="27622"/>
    <x v="12"/>
    <x v="9"/>
    <s v="Medium"/>
    <n v="4"/>
    <n v="320.1825"/>
    <n v="1280.73"/>
    <n v="43.57"/>
    <n v="1324.3"/>
    <n v="4.7610000000000001"/>
    <n v="60.975555300000003"/>
    <s v="Delivery Truck"/>
    <x v="4"/>
    <s v="Consumer"/>
    <x v="0"/>
    <x v="9"/>
    <s v="Jumbo Box"/>
    <d v="2011-02-07T00:00:00"/>
  </r>
  <r>
    <n v="25028"/>
    <x v="1043"/>
    <x v="3"/>
    <s v="Critical"/>
    <n v="14"/>
    <n v="39.434285714285714"/>
    <n v="552.08000000000004"/>
    <n v="5.08"/>
    <n v="557.16000000000008"/>
    <n v="3.5455000000000001"/>
    <n v="19.573996400000002"/>
    <s v="Express Air"/>
    <x v="5"/>
    <s v="Home Office"/>
    <x v="2"/>
    <x v="5"/>
    <s v="Wrap Bag"/>
    <d v="2011-01-07T00:00:00"/>
  </r>
  <r>
    <n v="8868"/>
    <x v="959"/>
    <x v="3"/>
    <s v="Low"/>
    <n v="3"/>
    <n v="63.483333333333327"/>
    <n v="190.45"/>
    <n v="3.99"/>
    <n v="194.44"/>
    <n v="3.5455000000000001"/>
    <n v="6.7524047499999993"/>
    <s v="Regular Air"/>
    <x v="3"/>
    <s v="Corporate"/>
    <x v="2"/>
    <x v="16"/>
    <s v="Small Box"/>
    <d v="2009-02-06T00:00:00"/>
  </r>
  <r>
    <n v="15106"/>
    <x v="736"/>
    <x v="3"/>
    <s v="Not Specified"/>
    <n v="35"/>
    <n v="2.3471428571428574"/>
    <n v="82.15"/>
    <n v="1.1200000000000001"/>
    <n v="83.27000000000001"/>
    <n v="3.5455000000000001"/>
    <n v="2.91262825"/>
    <s v="Regular Air"/>
    <x v="2"/>
    <s v="Home Office"/>
    <x v="2"/>
    <x v="2"/>
    <s v="Wrap Bag"/>
    <d v="2011-01-29T00:00:00"/>
  </r>
  <r>
    <n v="56640"/>
    <x v="349"/>
    <x v="8"/>
    <s v="High"/>
    <n v="11"/>
    <n v="7.2963636363636368"/>
    <n v="80.260000000000005"/>
    <n v="5.66"/>
    <n v="85.92"/>
    <n v="3.5455000000000001"/>
    <n v="2.8456183000000004"/>
    <s v="Regular Air"/>
    <x v="0"/>
    <s v="Corporate"/>
    <x v="2"/>
    <x v="5"/>
    <s v="Small Box"/>
    <d v="2011-08-26T00:00:00"/>
  </r>
  <r>
    <n v="7077"/>
    <x v="1032"/>
    <x v="2"/>
    <s v="High"/>
    <n v="14"/>
    <n v="21.751428571428569"/>
    <n v="304.52"/>
    <n v="5.94"/>
    <n v="310.45999999999998"/>
    <n v="3.5455000000000001"/>
    <n v="10.796756599999998"/>
    <s v="Regular Air"/>
    <x v="5"/>
    <s v="Consumer"/>
    <x v="2"/>
    <x v="16"/>
    <s v="Medium Box"/>
    <d v="2011-12-23T00:00:00"/>
  </r>
  <r>
    <n v="55616"/>
    <x v="224"/>
    <x v="4"/>
    <s v="High"/>
    <n v="29"/>
    <n v="6.3703448275862069"/>
    <n v="184.74"/>
    <n v="4.38"/>
    <n v="189.12"/>
    <n v="5.3265000000000002"/>
    <n v="9.8401761000000008"/>
    <s v="Regular Air"/>
    <x v="9"/>
    <s v="Consumer"/>
    <x v="1"/>
    <x v="4"/>
    <s v="Small Pack"/>
    <d v="2011-05-09T00:00:00"/>
  </r>
  <r>
    <n v="13731"/>
    <x v="567"/>
    <x v="4"/>
    <s v="Not Specified"/>
    <n v="10"/>
    <n v="4.4079999999999995"/>
    <n v="44.08"/>
    <n v="1.22"/>
    <n v="45.3"/>
    <n v="3.5455000000000001"/>
    <n v="1.5628564"/>
    <s v="Regular Air"/>
    <x v="4"/>
    <s v="Small Business"/>
    <x v="2"/>
    <x v="5"/>
    <s v="Wrap Bag"/>
    <d v="2010-05-12T00:00:00"/>
  </r>
  <r>
    <n v="18307"/>
    <x v="955"/>
    <x v="9"/>
    <s v="Low"/>
    <n v="23"/>
    <n v="19.216956521739132"/>
    <n v="441.99"/>
    <n v="8.68"/>
    <n v="450.67"/>
    <n v="3.5455000000000001"/>
    <n v="15.670755450000001"/>
    <s v="Express Air"/>
    <x v="6"/>
    <s v="Corporate"/>
    <x v="2"/>
    <x v="5"/>
    <s v="Small Box"/>
    <d v="2010-02-06T00:00:00"/>
  </r>
  <r>
    <n v="7623"/>
    <x v="894"/>
    <x v="7"/>
    <s v="Critical"/>
    <n v="32"/>
    <n v="96.252187500000005"/>
    <n v="3080.07"/>
    <n v="4.6500000000000004"/>
    <n v="3084.7200000000003"/>
    <n v="3.5455000000000001"/>
    <n v="109.20388185000002"/>
    <s v="Regular Air"/>
    <x v="4"/>
    <s v="Corporate"/>
    <x v="2"/>
    <x v="5"/>
    <s v="Small Box"/>
    <d v="2009-10-29T00:00:00"/>
  </r>
  <r>
    <n v="14530"/>
    <x v="679"/>
    <x v="11"/>
    <s v="High"/>
    <n v="49"/>
    <n v="13.166122448979591"/>
    <n v="645.14"/>
    <n v="5.5"/>
    <n v="650.64"/>
    <n v="3.5455000000000001"/>
    <n v="22.873438700000001"/>
    <s v="Regular Air"/>
    <x v="6"/>
    <s v="Home Office"/>
    <x v="2"/>
    <x v="10"/>
    <s v="Small Box"/>
    <d v="2009-04-08T00:00:00"/>
  </r>
  <r>
    <n v="56837"/>
    <x v="520"/>
    <x v="2"/>
    <s v="Low"/>
    <n v="10"/>
    <n v="96.546000000000006"/>
    <n v="965.46"/>
    <n v="30"/>
    <n v="995.46"/>
    <n v="4.7610000000000001"/>
    <n v="45.965550600000007"/>
    <s v="Delivery Truck"/>
    <x v="1"/>
    <s v="Consumer"/>
    <x v="0"/>
    <x v="3"/>
    <s v="Jumbo Drum"/>
    <d v="2010-12-18T00:00:00"/>
  </r>
  <r>
    <n v="29191"/>
    <x v="915"/>
    <x v="5"/>
    <s v="Medium"/>
    <n v="26"/>
    <n v="276.99576923076927"/>
    <n v="7201.89"/>
    <n v="54.12"/>
    <n v="7256.01"/>
    <n v="4.7610000000000001"/>
    <n v="342.88198290000003"/>
    <s v="Delivery Truck"/>
    <x v="8"/>
    <s v="Home Office"/>
    <x v="0"/>
    <x v="9"/>
    <s v="Jumbo Box"/>
    <d v="2012-06-29T00:00:00"/>
  </r>
  <r>
    <n v="5254"/>
    <x v="1110"/>
    <x v="1"/>
    <s v="Not Specified"/>
    <n v="31"/>
    <n v="55.979080645161289"/>
    <n v="1735.3515"/>
    <n v="8.99"/>
    <n v="1744.3415"/>
    <n v="5.3265000000000002"/>
    <n v="92.433497647500005"/>
    <s v="Regular Air"/>
    <x v="6"/>
    <s v="Corporate"/>
    <x v="1"/>
    <x v="1"/>
    <s v="Small Box"/>
    <d v="2012-07-27T00:00:00"/>
  </r>
  <r>
    <n v="44256"/>
    <x v="147"/>
    <x v="6"/>
    <s v="Low"/>
    <n v="39"/>
    <n v="7.7271794871794874"/>
    <n v="301.36"/>
    <n v="2.87"/>
    <n v="304.23"/>
    <n v="3.5455000000000001"/>
    <n v="10.684718800000001"/>
    <s v="Regular Air"/>
    <x v="0"/>
    <s v="Corporate"/>
    <x v="2"/>
    <x v="5"/>
    <s v="Wrap Bag"/>
    <d v="2011-11-28T00:00:00"/>
  </r>
  <r>
    <n v="22881"/>
    <x v="1176"/>
    <x v="11"/>
    <s v="Medium"/>
    <n v="33"/>
    <n v="14.426060606060606"/>
    <n v="476.06"/>
    <n v="9.3699999999999992"/>
    <n v="485.43"/>
    <n v="3.5455000000000001"/>
    <n v="16.878707300000002"/>
    <s v="Regular Air"/>
    <x v="1"/>
    <s v="Corporate"/>
    <x v="2"/>
    <x v="10"/>
    <s v="Small Box"/>
    <d v="2010-04-07T00:00:00"/>
  </r>
  <r>
    <n v="20036"/>
    <x v="102"/>
    <x v="2"/>
    <s v="Not Specified"/>
    <n v="28"/>
    <n v="156.14000000000001"/>
    <n v="4371.92"/>
    <n v="66.27"/>
    <n v="4438.1900000000005"/>
    <n v="4.7610000000000001"/>
    <n v="208.14711120000001"/>
    <s v="Delivery Truck"/>
    <x v="8"/>
    <s v="Corporate"/>
    <x v="0"/>
    <x v="15"/>
    <s v="Jumbo Box"/>
    <d v="2010-12-08T00:00:00"/>
  </r>
  <r>
    <n v="27969"/>
    <x v="359"/>
    <x v="5"/>
    <s v="Low"/>
    <n v="43"/>
    <n v="132.04348837209301"/>
    <n v="5677.87"/>
    <n v="54.74"/>
    <n v="5732.61"/>
    <n v="4.7610000000000001"/>
    <n v="270.3233907"/>
    <s v="Delivery Truck"/>
    <x v="3"/>
    <s v="Home Office"/>
    <x v="0"/>
    <x v="15"/>
    <s v="Jumbo Box"/>
    <d v="2010-06-15T00:00:00"/>
  </r>
  <r>
    <n v="27461"/>
    <x v="399"/>
    <x v="9"/>
    <s v="Critical"/>
    <n v="40"/>
    <n v="3.048"/>
    <n v="121.92"/>
    <n v="0.5"/>
    <n v="122.42"/>
    <n v="3.5455000000000001"/>
    <n v="4.3226735999999999"/>
    <s v="Express Air"/>
    <x v="1"/>
    <s v="Corporate"/>
    <x v="2"/>
    <x v="13"/>
    <s v="Small Box"/>
    <d v="2010-02-26T00:00:00"/>
  </r>
  <r>
    <n v="50310"/>
    <x v="157"/>
    <x v="8"/>
    <s v="Medium"/>
    <n v="43"/>
    <n v="95.250232558139544"/>
    <n v="4095.76"/>
    <n v="42"/>
    <n v="4137.76"/>
    <n v="4.7610000000000001"/>
    <n v="194.99913360000002"/>
    <s v="Delivery Truck"/>
    <x v="0"/>
    <s v="Corporate"/>
    <x v="0"/>
    <x v="3"/>
    <s v="Jumbo Drum"/>
    <d v="2009-08-18T00:00:00"/>
  </r>
  <r>
    <n v="29284"/>
    <x v="465"/>
    <x v="11"/>
    <s v="Medium"/>
    <n v="20"/>
    <n v="322.45279999999997"/>
    <n v="6449.0559999999996"/>
    <n v="42.52"/>
    <n v="6491.576"/>
    <n v="4.7610000000000001"/>
    <n v="307.03955616000002"/>
    <s v="Delivery Truck"/>
    <x v="3"/>
    <s v="Home Office"/>
    <x v="0"/>
    <x v="9"/>
    <s v="Jumbo Box"/>
    <d v="2009-04-12T00:00:00"/>
  </r>
  <r>
    <n v="14147"/>
    <x v="580"/>
    <x v="0"/>
    <s v="Not Specified"/>
    <n v="45"/>
    <n v="4.3339999999999996"/>
    <n v="195.03"/>
    <n v="5.74"/>
    <n v="200.77"/>
    <n v="3.5455000000000001"/>
    <n v="6.9147886500000002"/>
    <s v="Regular Air"/>
    <x v="1"/>
    <s v="Home Office"/>
    <x v="2"/>
    <x v="5"/>
    <s v="Small Box"/>
    <d v="2010-03-09T00:00:00"/>
  </r>
  <r>
    <n v="4896"/>
    <x v="880"/>
    <x v="8"/>
    <s v="Critical"/>
    <n v="21"/>
    <n v="5.7761904761904761"/>
    <n v="121.3"/>
    <n v="5.59"/>
    <n v="126.89"/>
    <n v="3.5455000000000001"/>
    <n v="4.3006915000000001"/>
    <s v="Regular Air"/>
    <x v="4"/>
    <s v="Small Business"/>
    <x v="2"/>
    <x v="6"/>
    <s v="Small Box"/>
    <d v="2012-08-23T00:00:00"/>
  </r>
  <r>
    <n v="32002"/>
    <x v="145"/>
    <x v="1"/>
    <s v="Low"/>
    <n v="37"/>
    <n v="32.329729729729728"/>
    <n v="1196.2"/>
    <n v="6.5"/>
    <n v="1202.7"/>
    <n v="5.3265000000000002"/>
    <n v="63.715593000000005"/>
    <s v="Regular Air"/>
    <x v="1"/>
    <s v="Consumer"/>
    <x v="1"/>
    <x v="4"/>
    <s v="Small Box"/>
    <d v="2010-07-24T00:00:00"/>
  </r>
  <r>
    <n v="17028"/>
    <x v="742"/>
    <x v="7"/>
    <s v="High"/>
    <n v="19"/>
    <n v="27.026315789473685"/>
    <n v="513.5"/>
    <n v="5.37"/>
    <n v="518.87"/>
    <n v="3.5455000000000001"/>
    <n v="18.206142500000002"/>
    <s v="Regular Air"/>
    <x v="6"/>
    <s v="Home Office"/>
    <x v="2"/>
    <x v="2"/>
    <s v="Small Box"/>
    <d v="2009-10-17T00:00:00"/>
  </r>
  <r>
    <n v="40800"/>
    <x v="674"/>
    <x v="2"/>
    <s v="Not Specified"/>
    <n v="41"/>
    <n v="6.3490243902439021"/>
    <n v="260.31"/>
    <n v="7.91"/>
    <n v="268.22000000000003"/>
    <n v="3.5455000000000001"/>
    <n v="9.2292910500000005"/>
    <s v="Regular Air"/>
    <x v="1"/>
    <s v="Corporate"/>
    <x v="2"/>
    <x v="5"/>
    <s v="Small Box"/>
    <d v="2010-12-04T00:00:00"/>
  </r>
  <r>
    <n v="710"/>
    <x v="1026"/>
    <x v="3"/>
    <s v="Low"/>
    <n v="11"/>
    <n v="40.644545454545451"/>
    <n v="447.09"/>
    <n v="8.66"/>
    <n v="455.75"/>
    <n v="4.7610000000000001"/>
    <n v="21.2859549"/>
    <s v="Regular Air"/>
    <x v="8"/>
    <s v="Corporate"/>
    <x v="0"/>
    <x v="0"/>
    <s v="Medium Box"/>
    <d v="2010-01-03T00:00:00"/>
  </r>
  <r>
    <n v="49221"/>
    <x v="372"/>
    <x v="1"/>
    <s v="Not Specified"/>
    <n v="22"/>
    <n v="18.165454545454544"/>
    <n v="399.64"/>
    <n v="8.51"/>
    <n v="408.15"/>
    <n v="5.3265000000000002"/>
    <n v="21.286824599999999"/>
    <s v="Regular Air"/>
    <x v="1"/>
    <s v="Corporate"/>
    <x v="1"/>
    <x v="11"/>
    <s v="Medium Box"/>
    <d v="2010-07-04T00:00:00"/>
  </r>
  <r>
    <n v="28802"/>
    <x v="1100"/>
    <x v="6"/>
    <s v="High"/>
    <n v="36"/>
    <n v="9.3402777777777786"/>
    <n v="336.25"/>
    <n v="4.82"/>
    <n v="341.07"/>
    <n v="3.5455000000000001"/>
    <n v="11.921743750000001"/>
    <s v="Express Air"/>
    <x v="0"/>
    <s v="Home Office"/>
    <x v="2"/>
    <x v="5"/>
    <s v="Small Box"/>
    <d v="2010-11-07T00:00:00"/>
  </r>
  <r>
    <n v="10146"/>
    <x v="696"/>
    <x v="4"/>
    <s v="Low"/>
    <n v="19"/>
    <n v="31.379473684210527"/>
    <n v="596.21"/>
    <n v="5.0199999999999996"/>
    <n v="601.23"/>
    <n v="4.7610000000000001"/>
    <n v="28.385558100000004"/>
    <s v="Regular Air"/>
    <x v="3"/>
    <s v="Corporate"/>
    <x v="0"/>
    <x v="0"/>
    <s v="Small Box"/>
    <d v="2009-05-06T00:00:00"/>
  </r>
  <r>
    <n v="22818"/>
    <x v="905"/>
    <x v="4"/>
    <s v="Critical"/>
    <n v="50"/>
    <n v="125.55500000000001"/>
    <n v="6277.75"/>
    <n v="30"/>
    <n v="6307.75"/>
    <n v="4.7610000000000001"/>
    <n v="298.88367750000003"/>
    <s v="Delivery Truck"/>
    <x v="5"/>
    <s v="Small Business"/>
    <x v="0"/>
    <x v="3"/>
    <s v="Jumbo Drum"/>
    <d v="2009-05-24T00:00:00"/>
  </r>
  <r>
    <n v="25440"/>
    <x v="781"/>
    <x v="9"/>
    <s v="High"/>
    <n v="30"/>
    <n v="219.64346666666668"/>
    <n v="6589.3040000000001"/>
    <n v="66.67"/>
    <n v="6655.9740000000002"/>
    <n v="4.7610000000000001"/>
    <n v="313.71676344000002"/>
    <s v="Delivery Truck"/>
    <x v="6"/>
    <s v="Home Office"/>
    <x v="0"/>
    <x v="9"/>
    <s v="Jumbo Box"/>
    <d v="2009-02-06T00:00:00"/>
  </r>
  <r>
    <n v="31586"/>
    <x v="376"/>
    <x v="0"/>
    <s v="Low"/>
    <n v="22"/>
    <n v="43.793181818181822"/>
    <n v="963.45"/>
    <n v="4"/>
    <n v="967.45"/>
    <n v="5.3265000000000002"/>
    <n v="51.318164250000009"/>
    <s v="Express Air"/>
    <x v="6"/>
    <s v="Home Office"/>
    <x v="1"/>
    <x v="4"/>
    <s v="Small Box"/>
    <d v="2012-03-25T00:00:00"/>
  </r>
  <r>
    <n v="5988"/>
    <x v="406"/>
    <x v="6"/>
    <s v="Not Specified"/>
    <n v="40"/>
    <n v="477.74025"/>
    <n v="19109.61"/>
    <n v="24.49"/>
    <n v="19134.100000000002"/>
    <n v="5.3265000000000002"/>
    <n v="1017.8733766500002"/>
    <s v="Express Air"/>
    <x v="0"/>
    <s v="Home Office"/>
    <x v="1"/>
    <x v="8"/>
    <s v="Large Box"/>
    <d v="2010-11-22T00:00:00"/>
  </r>
  <r>
    <n v="44448"/>
    <x v="829"/>
    <x v="11"/>
    <s v="Critical"/>
    <n v="28"/>
    <n v="33.966428571428573"/>
    <n v="951.06"/>
    <n v="1.99"/>
    <n v="953.05"/>
    <n v="5.3265000000000002"/>
    <n v="50.6582109"/>
    <s v="Regular Air"/>
    <x v="1"/>
    <s v="Small Business"/>
    <x v="1"/>
    <x v="4"/>
    <s v="Small Pack"/>
    <d v="2009-04-15T00:00:00"/>
  </r>
  <r>
    <n v="51872"/>
    <x v="927"/>
    <x v="11"/>
    <s v="Medium"/>
    <n v="37"/>
    <n v="125.88247297297298"/>
    <n v="4657.6514999999999"/>
    <n v="3.9"/>
    <n v="4661.5514999999996"/>
    <n v="5.3265000000000002"/>
    <n v="248.08980714749998"/>
    <s v="Regular Air"/>
    <x v="5"/>
    <s v="Consumer"/>
    <x v="1"/>
    <x v="1"/>
    <s v="Small Box"/>
    <d v="2012-04-26T00:00:00"/>
  </r>
  <r>
    <n v="19232"/>
    <x v="902"/>
    <x v="1"/>
    <s v="Low"/>
    <n v="5"/>
    <n v="6.6819999999999995"/>
    <n v="33.409999999999997"/>
    <n v="1.5"/>
    <n v="34.909999999999997"/>
    <n v="3.5455000000000001"/>
    <n v="1.1845515499999999"/>
    <s v="Regular Air"/>
    <x v="6"/>
    <s v="Small Business"/>
    <x v="2"/>
    <x v="2"/>
    <s v="Wrap Bag"/>
    <d v="2009-07-14T00:00:00"/>
  </r>
  <r>
    <n v="33569"/>
    <x v="808"/>
    <x v="8"/>
    <s v="Low"/>
    <n v="9"/>
    <n v="13.768888888888888"/>
    <n v="123.92"/>
    <n v="5.3"/>
    <n v="129.22"/>
    <n v="4.7610000000000001"/>
    <n v="5.8998311999999995"/>
    <s v="Regular Air"/>
    <x v="8"/>
    <s v="Consumer"/>
    <x v="0"/>
    <x v="0"/>
    <s v="Wrap Bag"/>
    <d v="2009-09-01T00:00:00"/>
  </r>
  <r>
    <n v="56835"/>
    <x v="263"/>
    <x v="9"/>
    <s v="Not Specified"/>
    <n v="1"/>
    <n v="10.94"/>
    <n v="10.94"/>
    <n v="2.25"/>
    <n v="13.19"/>
    <n v="3.5455000000000001"/>
    <n v="0.38787769999999999"/>
    <s v="Regular Air"/>
    <x v="8"/>
    <s v="Home Office"/>
    <x v="2"/>
    <x v="2"/>
    <s v="Wrap Bag"/>
    <d v="2010-02-20T00:00:00"/>
  </r>
  <r>
    <n v="6693"/>
    <x v="144"/>
    <x v="4"/>
    <s v="Critical"/>
    <n v="16"/>
    <n v="2.5531250000000001"/>
    <n v="40.85"/>
    <n v="0.8"/>
    <n v="41.65"/>
    <n v="3.5455000000000001"/>
    <n v="1.44833675"/>
    <s v="Regular Air"/>
    <x v="3"/>
    <s v="Corporate"/>
    <x v="2"/>
    <x v="14"/>
    <s v="Wrap Bag"/>
    <d v="2012-05-26T00:00:00"/>
  </r>
  <r>
    <n v="45863"/>
    <x v="104"/>
    <x v="10"/>
    <s v="Low"/>
    <n v="5"/>
    <n v="169.12280000000001"/>
    <n v="845.61400000000003"/>
    <n v="4.2"/>
    <n v="849.81400000000008"/>
    <n v="5.3265000000000002"/>
    <n v="45.041629710000009"/>
    <s v="Express Air"/>
    <x v="10"/>
    <s v="Home Office"/>
    <x v="1"/>
    <x v="1"/>
    <s v="Small Box"/>
    <d v="2010-09-23T00:00:00"/>
  </r>
  <r>
    <n v="56039"/>
    <x v="1164"/>
    <x v="6"/>
    <s v="Low"/>
    <n v="23"/>
    <n v="6.8113043478260868"/>
    <n v="156.66"/>
    <n v="5.2"/>
    <n v="161.85999999999999"/>
    <n v="3.5455000000000001"/>
    <n v="5.5543803"/>
    <s v="Regular Air"/>
    <x v="1"/>
    <s v="Small Business"/>
    <x v="2"/>
    <x v="5"/>
    <s v="Small Box"/>
    <d v="2011-11-30T00:00:00"/>
  </r>
  <r>
    <n v="25092"/>
    <x v="80"/>
    <x v="2"/>
    <s v="High"/>
    <n v="42"/>
    <n v="5.7809523809523808"/>
    <n v="242.8"/>
    <n v="1"/>
    <n v="243.8"/>
    <n v="3.5455000000000001"/>
    <n v="8.6084740000000011"/>
    <s v="Regular Air"/>
    <x v="1"/>
    <s v="Consumer"/>
    <x v="2"/>
    <x v="2"/>
    <s v="Wrap Bag"/>
    <d v="2010-12-03T00:00:00"/>
  </r>
  <r>
    <n v="2086"/>
    <x v="891"/>
    <x v="7"/>
    <s v="Critical"/>
    <n v="38"/>
    <n v="55.664263157894744"/>
    <n v="2115.2420000000002"/>
    <n v="8.99"/>
    <n v="2124.232"/>
    <n v="5.3265000000000002"/>
    <n v="112.66836513000003"/>
    <s v="Regular Air"/>
    <x v="6"/>
    <s v="Corporate"/>
    <x v="1"/>
    <x v="1"/>
    <s v="Small Box"/>
    <d v="2009-10-19T00:00:00"/>
  </r>
  <r>
    <n v="17408"/>
    <x v="1116"/>
    <x v="4"/>
    <s v="Not Specified"/>
    <n v="26"/>
    <n v="5.7576923076923077"/>
    <n v="149.69999999999999"/>
    <n v="7.78"/>
    <n v="157.47999999999999"/>
    <n v="3.5455000000000001"/>
    <n v="5.3076134999999995"/>
    <s v="Express Air"/>
    <x v="9"/>
    <s v="Corporate"/>
    <x v="2"/>
    <x v="6"/>
    <s v="Small Box"/>
    <d v="2009-05-29T00:00:00"/>
  </r>
  <r>
    <n v="42369"/>
    <x v="410"/>
    <x v="8"/>
    <s v="Critical"/>
    <n v="44"/>
    <n v="17.869545454545456"/>
    <n v="786.26"/>
    <n v="1.99"/>
    <n v="788.25"/>
    <n v="5.3265000000000002"/>
    <n v="41.880138899999999"/>
    <s v="Regular Air"/>
    <x v="1"/>
    <s v="Home Office"/>
    <x v="1"/>
    <x v="4"/>
    <s v="Small Pack"/>
    <d v="2010-08-06T00:00:00"/>
  </r>
  <r>
    <n v="49443"/>
    <x v="1408"/>
    <x v="3"/>
    <s v="High"/>
    <n v="41"/>
    <n v="9.6621951219512194"/>
    <n v="396.15"/>
    <n v="4.82"/>
    <n v="400.96999999999997"/>
    <n v="3.5455000000000001"/>
    <n v="14.045498250000001"/>
    <s v="Regular Air"/>
    <x v="4"/>
    <s v="Home Office"/>
    <x v="2"/>
    <x v="2"/>
    <s v="Wrap Bag"/>
    <d v="2011-01-24T00:00:00"/>
  </r>
  <r>
    <n v="28001"/>
    <x v="49"/>
    <x v="5"/>
    <s v="Critical"/>
    <n v="41"/>
    <n v="218.49902439024387"/>
    <n v="8958.4599999999991"/>
    <n v="21.21"/>
    <n v="8979.6699999999983"/>
    <n v="4.7610000000000001"/>
    <n v="426.51228059999994"/>
    <s v="Regular Air"/>
    <x v="1"/>
    <s v="Home Office"/>
    <x v="0"/>
    <x v="0"/>
    <s v="Large Box"/>
    <d v="2009-06-14T00:00:00"/>
  </r>
  <r>
    <n v="5510"/>
    <x v="106"/>
    <x v="3"/>
    <s v="Medium"/>
    <n v="12"/>
    <n v="9.6983333333333324"/>
    <n v="116.38"/>
    <n v="2.0299999999999998"/>
    <n v="118.41"/>
    <n v="3.5455000000000001"/>
    <n v="4.1262528999999999"/>
    <s v="Regular Air"/>
    <x v="9"/>
    <s v="Home Office"/>
    <x v="2"/>
    <x v="5"/>
    <s v="Wrap Bag"/>
    <d v="2010-01-10T00:00:00"/>
  </r>
  <r>
    <n v="59683"/>
    <x v="231"/>
    <x v="7"/>
    <s v="Not Specified"/>
    <n v="37"/>
    <n v="5.1718918918918924"/>
    <n v="191.36"/>
    <n v="4.97"/>
    <n v="196.33"/>
    <n v="3.5455000000000001"/>
    <n v="6.7846688000000004"/>
    <s v="Regular Air"/>
    <x v="1"/>
    <s v="Small Business"/>
    <x v="2"/>
    <x v="6"/>
    <s v="Small Box"/>
    <d v="2012-10-14T00:00:00"/>
  </r>
  <r>
    <n v="37440"/>
    <x v="881"/>
    <x v="5"/>
    <s v="Not Specified"/>
    <n v="31"/>
    <n v="9.5306451612903214"/>
    <n v="295.45"/>
    <n v="4.93"/>
    <n v="300.38"/>
    <n v="4.7610000000000001"/>
    <n v="14.0663745"/>
    <s v="Regular Air"/>
    <x v="1"/>
    <s v="Corporate"/>
    <x v="0"/>
    <x v="0"/>
    <s v="Small Box"/>
    <d v="2010-06-25T00:00:00"/>
  </r>
  <r>
    <n v="11874"/>
    <x v="1074"/>
    <x v="10"/>
    <s v="Medium"/>
    <n v="20"/>
    <n v="38.788499999999999"/>
    <n v="775.77"/>
    <n v="9.83"/>
    <n v="785.6"/>
    <n v="3.5455000000000001"/>
    <n v="27.504925349999997"/>
    <s v="Regular Air"/>
    <x v="1"/>
    <s v="Corporate"/>
    <x v="2"/>
    <x v="12"/>
    <s v="Small Box"/>
    <d v="2012-09-09T00:00:00"/>
  </r>
  <r>
    <n v="1191"/>
    <x v="1099"/>
    <x v="6"/>
    <s v="Medium"/>
    <n v="35"/>
    <n v="100.94171428571428"/>
    <n v="3532.96"/>
    <n v="60"/>
    <n v="3592.96"/>
    <n v="4.7610000000000001"/>
    <n v="168.2042256"/>
    <s v="Delivery Truck"/>
    <x v="4"/>
    <s v="Home Office"/>
    <x v="0"/>
    <x v="9"/>
    <s v="Jumbo Drum"/>
    <d v="2011-11-07T00:00:00"/>
  </r>
  <r>
    <n v="41153"/>
    <x v="1187"/>
    <x v="0"/>
    <s v="Medium"/>
    <n v="29"/>
    <n v="29.731034482758623"/>
    <n v="862.2"/>
    <n v="4"/>
    <n v="866.2"/>
    <n v="5.3265000000000002"/>
    <n v="45.925083000000001"/>
    <s v="Regular Air"/>
    <x v="2"/>
    <s v="Corporate"/>
    <x v="1"/>
    <x v="4"/>
    <s v="Small Box"/>
    <d v="2009-03-03T00:00:00"/>
  </r>
  <r>
    <n v="9505"/>
    <x v="1296"/>
    <x v="5"/>
    <s v="High"/>
    <n v="2"/>
    <n v="158.26"/>
    <n v="316.52"/>
    <n v="4"/>
    <n v="320.52"/>
    <n v="5.3265000000000002"/>
    <n v="16.859437800000002"/>
    <s v="Regular Air"/>
    <x v="0"/>
    <s v="Home Office"/>
    <x v="1"/>
    <x v="4"/>
    <s v="Small Box"/>
    <d v="2012-06-09T00:00:00"/>
  </r>
  <r>
    <n v="45088"/>
    <x v="577"/>
    <x v="6"/>
    <s v="Low"/>
    <n v="9"/>
    <n v="157.66177777777776"/>
    <n v="1418.9559999999999"/>
    <n v="4.2"/>
    <n v="1423.1559999999999"/>
    <n v="5.3265000000000002"/>
    <n v="75.580691339999987"/>
    <s v="Regular Air"/>
    <x v="5"/>
    <s v="Home Office"/>
    <x v="1"/>
    <x v="1"/>
    <s v="Small Box"/>
    <d v="2010-11-29T00:00:00"/>
  </r>
  <r>
    <n v="11652"/>
    <x v="258"/>
    <x v="6"/>
    <s v="Not Specified"/>
    <n v="1"/>
    <n v="61.463500000000003"/>
    <n v="61.463500000000003"/>
    <n v="8.99"/>
    <n v="70.453500000000005"/>
    <n v="5.3265000000000002"/>
    <n v="3.2738533275000004"/>
    <s v="Regular Air"/>
    <x v="1"/>
    <s v="Home Office"/>
    <x v="1"/>
    <x v="1"/>
    <s v="Small Box"/>
    <d v="2011-11-12T00:00:00"/>
  </r>
  <r>
    <n v="42919"/>
    <x v="729"/>
    <x v="7"/>
    <s v="Medium"/>
    <n v="7"/>
    <n v="163.34692857142858"/>
    <n v="1143.4285"/>
    <n v="4.2"/>
    <n v="1147.6285"/>
    <n v="5.3265000000000002"/>
    <n v="60.904719052500006"/>
    <s v="Express Air"/>
    <x v="0"/>
    <s v="Corporate"/>
    <x v="1"/>
    <x v="1"/>
    <s v="Small Box"/>
    <d v="2011-10-07T00:00:00"/>
  </r>
  <r>
    <n v="1792"/>
    <x v="247"/>
    <x v="6"/>
    <s v="Low"/>
    <n v="28"/>
    <n v="13.231428571428571"/>
    <n v="370.48"/>
    <n v="4.51"/>
    <n v="374.99"/>
    <n v="3.5455000000000001"/>
    <n v="13.135368400000003"/>
    <s v="Regular Air"/>
    <x v="11"/>
    <s v="Consumer"/>
    <x v="2"/>
    <x v="10"/>
    <s v="Small Box"/>
    <d v="2010-11-13T00:00:00"/>
  </r>
  <r>
    <n v="23297"/>
    <x v="297"/>
    <x v="1"/>
    <s v="Critical"/>
    <n v="34"/>
    <n v="153.19941176470587"/>
    <n v="5208.78"/>
    <n v="7.07"/>
    <n v="5215.8499999999995"/>
    <n v="3.5455000000000001"/>
    <n v="184.67729489999999"/>
    <s v="Regular Air"/>
    <x v="3"/>
    <s v="Corporate"/>
    <x v="2"/>
    <x v="10"/>
    <s v="Small Box"/>
    <d v="2012-07-04T00:00:00"/>
  </r>
  <r>
    <n v="19840"/>
    <x v="962"/>
    <x v="4"/>
    <s v="Critical"/>
    <n v="25"/>
    <n v="330.82279999999997"/>
    <n v="8270.57"/>
    <n v="48.26"/>
    <n v="8318.83"/>
    <n v="5.3265000000000002"/>
    <n v="440.53191104999996"/>
    <s v="Delivery Truck"/>
    <x v="3"/>
    <s v="Corporate"/>
    <x v="1"/>
    <x v="11"/>
    <s v="Jumbo Box"/>
    <d v="2010-05-27T00:00:00"/>
  </r>
  <r>
    <n v="47329"/>
    <x v="854"/>
    <x v="9"/>
    <s v="Low"/>
    <n v="16"/>
    <n v="5.5118749999999999"/>
    <n v="88.19"/>
    <n v="4.72"/>
    <n v="92.91"/>
    <n v="3.5455000000000001"/>
    <n v="3.1267764499999999"/>
    <s v="Regular Air"/>
    <x v="0"/>
    <s v="Home Office"/>
    <x v="2"/>
    <x v="5"/>
    <s v="Small Box"/>
    <d v="2010-02-19T00:00:00"/>
  </r>
  <r>
    <n v="57281"/>
    <x v="1022"/>
    <x v="11"/>
    <s v="High"/>
    <n v="26"/>
    <n v="21.60230769230769"/>
    <n v="561.66"/>
    <n v="15.1"/>
    <n v="576.76"/>
    <n v="3.5455000000000001"/>
    <n v="19.913655300000002"/>
    <s v="Regular Air"/>
    <x v="5"/>
    <s v="Corporate"/>
    <x v="2"/>
    <x v="6"/>
    <s v="Small Box"/>
    <d v="2010-04-20T00:00:00"/>
  </r>
  <r>
    <n v="40327"/>
    <x v="541"/>
    <x v="4"/>
    <s v="Medium"/>
    <n v="42"/>
    <n v="3.6321428571428576"/>
    <n v="152.55000000000001"/>
    <n v="2.5"/>
    <n v="155.05000000000001"/>
    <n v="3.5455000000000001"/>
    <n v="5.4086602500000005"/>
    <s v="Regular Air"/>
    <x v="7"/>
    <s v="Corporate"/>
    <x v="2"/>
    <x v="12"/>
    <s v="Small Box"/>
    <d v="2011-05-15T00:00:00"/>
  </r>
  <r>
    <n v="21314"/>
    <x v="618"/>
    <x v="6"/>
    <s v="Low"/>
    <n v="40"/>
    <n v="79.249800000000008"/>
    <n v="3169.9920000000002"/>
    <n v="41.64"/>
    <n v="3211.6320000000001"/>
    <n v="4.7610000000000001"/>
    <n v="150.92331912"/>
    <s v="Delivery Truck"/>
    <x v="10"/>
    <s v="Home Office"/>
    <x v="0"/>
    <x v="9"/>
    <s v="Jumbo Box"/>
    <d v="2009-11-09T00:00:00"/>
  </r>
  <r>
    <n v="35043"/>
    <x v="734"/>
    <x v="1"/>
    <s v="Not Specified"/>
    <n v="45"/>
    <n v="2.7824444444444443"/>
    <n v="125.21"/>
    <n v="0.8"/>
    <n v="126.00999999999999"/>
    <n v="3.5455000000000001"/>
    <n v="4.4393205499999997"/>
    <s v="Express Air"/>
    <x v="6"/>
    <s v="Home Office"/>
    <x v="2"/>
    <x v="14"/>
    <s v="Wrap Bag"/>
    <d v="2010-07-20T00:00:00"/>
  </r>
  <r>
    <n v="58566"/>
    <x v="1088"/>
    <x v="8"/>
    <s v="Not Specified"/>
    <n v="42"/>
    <n v="57.499869047619043"/>
    <n v="2414.9944999999998"/>
    <n v="4.99"/>
    <n v="2419.9844999999996"/>
    <n v="5.3265000000000002"/>
    <n v="128.6346820425"/>
    <s v="Express Air"/>
    <x v="5"/>
    <s v="Consumer"/>
    <x v="1"/>
    <x v="1"/>
    <s v="Small Box"/>
    <d v="2011-08-25T00:00:00"/>
  </r>
  <r>
    <n v="13923"/>
    <x v="309"/>
    <x v="1"/>
    <s v="High"/>
    <n v="28"/>
    <n v="154.72499999999999"/>
    <n v="4332.3"/>
    <n v="15.59"/>
    <n v="4347.8900000000003"/>
    <n v="5.3265000000000002"/>
    <n v="230.75995950000001"/>
    <s v="Delivery Truck"/>
    <x v="3"/>
    <s v="Home Office"/>
    <x v="1"/>
    <x v="11"/>
    <s v="Jumbo Drum"/>
    <d v="2012-07-10T00:00:00"/>
  </r>
  <r>
    <n v="53572"/>
    <x v="430"/>
    <x v="4"/>
    <s v="Medium"/>
    <n v="17"/>
    <n v="10.828823529411764"/>
    <n v="184.09"/>
    <n v="5.25"/>
    <n v="189.34"/>
    <n v="3.5455000000000001"/>
    <n v="6.5269109500000004"/>
    <s v="Regular Air"/>
    <x v="0"/>
    <s v="Corporate"/>
    <x v="2"/>
    <x v="12"/>
    <s v="Small Box"/>
    <d v="2010-05-08T00:00:00"/>
  </r>
  <r>
    <n v="17344"/>
    <x v="734"/>
    <x v="1"/>
    <s v="Critical"/>
    <n v="40"/>
    <n v="60.1364375"/>
    <n v="2405.4575"/>
    <n v="7.69"/>
    <n v="2413.1475"/>
    <n v="5.3265000000000002"/>
    <n v="128.12669373750001"/>
    <s v="Regular Air"/>
    <x v="0"/>
    <s v="Corporate"/>
    <x v="1"/>
    <x v="1"/>
    <s v="Small Box"/>
    <d v="2010-07-21T00:00:00"/>
  </r>
  <r>
    <n v="53349"/>
    <x v="1227"/>
    <x v="11"/>
    <s v="Low"/>
    <n v="46"/>
    <n v="239.18826086956523"/>
    <n v="11002.66"/>
    <n v="43.32"/>
    <n v="11045.98"/>
    <n v="4.7610000000000001"/>
    <n v="523.8366426"/>
    <s v="Delivery Truck"/>
    <x v="1"/>
    <s v="Corporate"/>
    <x v="0"/>
    <x v="3"/>
    <s v="Jumbo Drum"/>
    <d v="2010-04-19T00:00:00"/>
  </r>
  <r>
    <n v="7364"/>
    <x v="1121"/>
    <x v="4"/>
    <s v="High"/>
    <n v="15"/>
    <n v="17.359333333333332"/>
    <n v="260.39"/>
    <n v="12.39"/>
    <n v="272.77999999999997"/>
    <n v="3.5455000000000001"/>
    <n v="9.2321274500000001"/>
    <s v="Regular Air"/>
    <x v="8"/>
    <s v="Corporate"/>
    <x v="2"/>
    <x v="12"/>
    <s v="Small Box"/>
    <d v="2009-05-10T00:00:00"/>
  </r>
  <r>
    <n v="44960"/>
    <x v="394"/>
    <x v="4"/>
    <s v="Low"/>
    <n v="16"/>
    <n v="7.0568749999999998"/>
    <n v="112.91"/>
    <n v="8.4"/>
    <n v="121.31"/>
    <n v="3.5455000000000001"/>
    <n v="4.00322405"/>
    <s v="Regular Air"/>
    <x v="1"/>
    <s v="Consumer"/>
    <x v="2"/>
    <x v="5"/>
    <s v="Small Box"/>
    <d v="2011-05-05T00:00:00"/>
  </r>
  <r>
    <n v="14951"/>
    <x v="828"/>
    <x v="4"/>
    <s v="Medium"/>
    <n v="34"/>
    <n v="81.741176470588229"/>
    <n v="2779.2"/>
    <n v="7.18"/>
    <n v="2786.3799999999997"/>
    <n v="5.3265000000000002"/>
    <n v="148.034088"/>
    <s v="Regular Air"/>
    <x v="6"/>
    <s v="Home Office"/>
    <x v="1"/>
    <x v="4"/>
    <s v="Small Box"/>
    <d v="2011-05-19T00:00:00"/>
  </r>
  <r>
    <n v="14499"/>
    <x v="307"/>
    <x v="6"/>
    <s v="Low"/>
    <n v="28"/>
    <n v="20.535357142857144"/>
    <n v="574.99"/>
    <n v="6.5"/>
    <n v="581.49"/>
    <n v="5.3265000000000002"/>
    <n v="30.62684235"/>
    <s v="Regular Air"/>
    <x v="1"/>
    <s v="Consumer"/>
    <x v="1"/>
    <x v="4"/>
    <s v="Small Box"/>
    <d v="2010-11-19T00:00:00"/>
  </r>
  <r>
    <n v="50822"/>
    <x v="412"/>
    <x v="9"/>
    <s v="Medium"/>
    <n v="37"/>
    <n v="8.5500000000000007"/>
    <n v="316.35000000000002"/>
    <n v="2.83"/>
    <n v="319.18"/>
    <n v="5.3265000000000002"/>
    <n v="16.850382750000001"/>
    <s v="Express Air"/>
    <x v="0"/>
    <s v="Small Business"/>
    <x v="1"/>
    <x v="4"/>
    <s v="Small Pack"/>
    <d v="2012-02-08T00:00:00"/>
  </r>
  <r>
    <n v="11111"/>
    <x v="1162"/>
    <x v="3"/>
    <s v="Medium"/>
    <n v="29"/>
    <n v="6.0862068965517242"/>
    <n v="176.5"/>
    <n v="7.37"/>
    <n v="183.87"/>
    <n v="3.5455000000000001"/>
    <n v="6.2578075000000002"/>
    <s v="Regular Air"/>
    <x v="1"/>
    <s v="Corporate"/>
    <x v="2"/>
    <x v="5"/>
    <s v="Small Box"/>
    <d v="2011-01-19T00:00:00"/>
  </r>
  <r>
    <n v="23555"/>
    <x v="760"/>
    <x v="2"/>
    <s v="High"/>
    <n v="29"/>
    <n v="3.6103448275862071"/>
    <n v="104.7"/>
    <n v="0.5"/>
    <n v="105.2"/>
    <n v="3.5455000000000001"/>
    <n v="3.7121385000000005"/>
    <s v="Regular Air"/>
    <x v="3"/>
    <s v="Corporate"/>
    <x v="2"/>
    <x v="13"/>
    <s v="Small Box"/>
    <d v="2012-12-12T00:00:00"/>
  </r>
  <r>
    <n v="59491"/>
    <x v="508"/>
    <x v="0"/>
    <s v="High"/>
    <n v="6"/>
    <n v="9.65"/>
    <n v="57.9"/>
    <n v="11.51"/>
    <n v="69.41"/>
    <n v="3.5455000000000001"/>
    <n v="2.0528445"/>
    <s v="Regular Air"/>
    <x v="6"/>
    <s v="Home Office"/>
    <x v="2"/>
    <x v="6"/>
    <s v="Small Box"/>
    <d v="2012-03-24T00:00:00"/>
  </r>
  <r>
    <n v="53312"/>
    <x v="117"/>
    <x v="1"/>
    <s v="Medium"/>
    <n v="30"/>
    <n v="3.5150000000000001"/>
    <n v="105.45"/>
    <n v="7.49"/>
    <n v="112.94"/>
    <n v="3.5455000000000001"/>
    <n v="3.7387297500000001"/>
    <s v="Regular Air"/>
    <x v="1"/>
    <s v="Home Office"/>
    <x v="2"/>
    <x v="2"/>
    <s v="Wrap Bag"/>
    <d v="2009-07-05T00:00:00"/>
  </r>
  <r>
    <n v="30081"/>
    <x v="925"/>
    <x v="2"/>
    <s v="High"/>
    <n v="26"/>
    <n v="8.2111538461538469"/>
    <n v="213.49"/>
    <n v="8.94"/>
    <n v="222.43"/>
    <n v="3.5455000000000001"/>
    <n v="7.5692879500000005"/>
    <s v="Regular Air"/>
    <x v="8"/>
    <s v="Home Office"/>
    <x v="2"/>
    <x v="6"/>
    <s v="Small Box"/>
    <d v="2011-12-19T00:00:00"/>
  </r>
  <r>
    <n v="49029"/>
    <x v="558"/>
    <x v="4"/>
    <s v="High"/>
    <n v="49"/>
    <n v="167.81775510204082"/>
    <n v="8223.07"/>
    <n v="3.99"/>
    <n v="8227.06"/>
    <n v="5.3265000000000002"/>
    <n v="438.00182354999998"/>
    <s v="Express Air"/>
    <x v="7"/>
    <s v="Corporate"/>
    <x v="1"/>
    <x v="1"/>
    <s v="Small Box"/>
    <d v="2012-05-22T00:00:00"/>
  </r>
  <r>
    <n v="11392"/>
    <x v="455"/>
    <x v="10"/>
    <s v="Low"/>
    <n v="28"/>
    <n v="4.5960714285714284"/>
    <n v="128.69"/>
    <n v="1.49"/>
    <n v="130.18"/>
    <n v="3.5455000000000001"/>
    <n v="4.5627039500000004"/>
    <s v="Regular Air"/>
    <x v="0"/>
    <s v="Corporate"/>
    <x v="2"/>
    <x v="6"/>
    <s v="Small Box"/>
    <d v="2009-09-07T00:00:00"/>
  </r>
  <r>
    <n v="19523"/>
    <x v="953"/>
    <x v="6"/>
    <s v="High"/>
    <n v="44"/>
    <n v="3.5404545454545455"/>
    <n v="155.78"/>
    <n v="2.2000000000000002"/>
    <n v="157.97999999999999"/>
    <n v="3.5455000000000001"/>
    <n v="5.5231798999999997"/>
    <s v="Regular Air"/>
    <x v="1"/>
    <s v="Corporate"/>
    <x v="2"/>
    <x v="5"/>
    <s v="Wrap Bag"/>
    <d v="2011-12-01T00:00:00"/>
  </r>
  <r>
    <n v="27363"/>
    <x v="411"/>
    <x v="7"/>
    <s v="Medium"/>
    <n v="6"/>
    <n v="107.69"/>
    <n v="646.14"/>
    <n v="35"/>
    <n v="681.14"/>
    <n v="3.5455000000000001"/>
    <n v="22.9088937"/>
    <s v="Regular Air"/>
    <x v="3"/>
    <s v="Small Business"/>
    <x v="2"/>
    <x v="10"/>
    <s v="Large Box"/>
    <d v="2011-10-20T00:00:00"/>
  </r>
  <r>
    <n v="11362"/>
    <x v="1226"/>
    <x v="10"/>
    <s v="Low"/>
    <n v="9"/>
    <n v="713.43"/>
    <n v="6420.87"/>
    <n v="24.49"/>
    <n v="6445.36"/>
    <n v="5.3265000000000002"/>
    <n v="342.00764055000002"/>
    <s v="Regular Air"/>
    <x v="7"/>
    <s v="Corporate"/>
    <x v="1"/>
    <x v="8"/>
    <s v="Large Box"/>
    <d v="2012-09-15T00:00:00"/>
  </r>
  <r>
    <n v="25188"/>
    <x v="834"/>
    <x v="3"/>
    <s v="Medium"/>
    <n v="20"/>
    <n v="78.208074999999994"/>
    <n v="1564.1614999999999"/>
    <n v="2.5"/>
    <n v="1566.6614999999999"/>
    <n v="5.3265000000000002"/>
    <n v="83.315062297500006"/>
    <s v="Regular Air"/>
    <x v="4"/>
    <s v="Home Office"/>
    <x v="1"/>
    <x v="1"/>
    <s v="Small Box"/>
    <d v="2011-01-05T00:00:00"/>
  </r>
  <r>
    <n v="39172"/>
    <x v="582"/>
    <x v="5"/>
    <s v="Low"/>
    <n v="26"/>
    <n v="6.7469230769230766"/>
    <n v="175.42"/>
    <n v="7.5"/>
    <n v="182.92"/>
    <n v="3.5455000000000001"/>
    <n v="6.2195160999999999"/>
    <s v="Regular Air"/>
    <x v="1"/>
    <s v="Home Office"/>
    <x v="2"/>
    <x v="5"/>
    <s v="Small Box"/>
    <d v="2010-07-02T00:00:00"/>
  </r>
  <r>
    <n v="52897"/>
    <x v="20"/>
    <x v="8"/>
    <s v="Medium"/>
    <n v="40"/>
    <n v="51.399500000000003"/>
    <n v="2055.98"/>
    <n v="5.86"/>
    <n v="2061.84"/>
    <n v="3.5455000000000001"/>
    <n v="72.894770899999997"/>
    <s v="Regular Air"/>
    <x v="5"/>
    <s v="Home Office"/>
    <x v="2"/>
    <x v="5"/>
    <s v="Small Box"/>
    <d v="2009-08-24T00:00:00"/>
  </r>
  <r>
    <n v="16834"/>
    <x v="69"/>
    <x v="7"/>
    <s v="Low"/>
    <n v="23"/>
    <n v="6.9034782608695648"/>
    <n v="158.78"/>
    <n v="2.17"/>
    <n v="160.94999999999999"/>
    <n v="3.5455000000000001"/>
    <n v="5.6295449"/>
    <s v="Regular Air"/>
    <x v="5"/>
    <s v="Consumer"/>
    <x v="2"/>
    <x v="5"/>
    <s v="Wrap Bag"/>
    <d v="2010-10-30T00:00:00"/>
  </r>
  <r>
    <n v="41570"/>
    <x v="1243"/>
    <x v="2"/>
    <s v="Not Specified"/>
    <n v="24"/>
    <n v="95.413333333333341"/>
    <n v="2289.92"/>
    <n v="4.6500000000000004"/>
    <n v="2294.5700000000002"/>
    <n v="3.5455000000000001"/>
    <n v="81.189113599999999"/>
    <s v="Regular Air"/>
    <x v="7"/>
    <s v="Consumer"/>
    <x v="2"/>
    <x v="5"/>
    <s v="Small Box"/>
    <d v="2010-12-05T00:00:00"/>
  </r>
  <r>
    <n v="50692"/>
    <x v="740"/>
    <x v="10"/>
    <s v="High"/>
    <n v="47"/>
    <n v="119.2959574468085"/>
    <n v="5606.91"/>
    <n v="51.94"/>
    <n v="5658.8499999999995"/>
    <n v="4.7610000000000001"/>
    <n v="266.9449851"/>
    <s v="Delivery Truck"/>
    <x v="4"/>
    <s v="Corporate"/>
    <x v="0"/>
    <x v="9"/>
    <s v="Jumbo Box"/>
    <d v="2010-09-19T00:00:00"/>
  </r>
  <r>
    <n v="17414"/>
    <x v="488"/>
    <x v="5"/>
    <s v="High"/>
    <n v="39"/>
    <n v="96.293076923076924"/>
    <n v="3755.43"/>
    <n v="19.989999999999998"/>
    <n v="3775.4199999999996"/>
    <n v="5.3265000000000002"/>
    <n v="200.03297895"/>
    <s v="Regular Air"/>
    <x v="4"/>
    <s v="Corporate"/>
    <x v="1"/>
    <x v="4"/>
    <s v="Small Box"/>
    <d v="2012-07-01T00:00:00"/>
  </r>
  <r>
    <n v="52292"/>
    <x v="1094"/>
    <x v="7"/>
    <s v="Not Specified"/>
    <n v="18"/>
    <n v="132.17500000000001"/>
    <n v="2379.15"/>
    <n v="30"/>
    <n v="2409.15"/>
    <n v="4.7610000000000001"/>
    <n v="113.27133150000002"/>
    <s v="Delivery Truck"/>
    <x v="0"/>
    <s v="Home Office"/>
    <x v="0"/>
    <x v="3"/>
    <s v="Jumbo Drum"/>
    <d v="2010-10-04T00:00:00"/>
  </r>
  <r>
    <n v="7619"/>
    <x v="818"/>
    <x v="7"/>
    <s v="Not Specified"/>
    <n v="8"/>
    <n v="17.721250000000001"/>
    <n v="141.77000000000001"/>
    <n v="1.99"/>
    <n v="143.76000000000002"/>
    <n v="5.3265000000000002"/>
    <n v="7.5513790500000004"/>
    <s v="Regular Air"/>
    <x v="1"/>
    <s v="Consumer"/>
    <x v="1"/>
    <x v="4"/>
    <s v="Small Pack"/>
    <d v="2010-10-09T00:00:00"/>
  </r>
  <r>
    <n v="44576"/>
    <x v="1156"/>
    <x v="2"/>
    <s v="Not Specified"/>
    <n v="30"/>
    <n v="55.120233333333331"/>
    <n v="1653.607"/>
    <n v="5.31"/>
    <n v="1658.9169999999999"/>
    <n v="5.3265000000000002"/>
    <n v="88.079376855000007"/>
    <s v="Regular Air"/>
    <x v="0"/>
    <s v="Small Business"/>
    <x v="1"/>
    <x v="1"/>
    <s v="Small Box"/>
    <d v="2009-12-26T00:00:00"/>
  </r>
  <r>
    <n v="57025"/>
    <x v="1265"/>
    <x v="5"/>
    <s v="Medium"/>
    <n v="8"/>
    <n v="8.8874999999999993"/>
    <n v="71.099999999999994"/>
    <n v="2.99"/>
    <n v="74.089999999999989"/>
    <n v="3.5455000000000001"/>
    <n v="2.5208504999999999"/>
    <s v="Regular Air"/>
    <x v="4"/>
    <s v="Corporate"/>
    <x v="2"/>
    <x v="6"/>
    <s v="Small Box"/>
    <d v="2012-06-28T00:00:00"/>
  </r>
  <r>
    <n v="52930"/>
    <x v="669"/>
    <x v="6"/>
    <s v="Low"/>
    <n v="40"/>
    <n v="46.639712500000002"/>
    <n v="1865.5885000000001"/>
    <n v="1.25"/>
    <n v="1866.8385000000001"/>
    <n v="5.3265000000000002"/>
    <n v="99.370571452500002"/>
    <s v="Regular Air"/>
    <x v="1"/>
    <s v="Corporate"/>
    <x v="1"/>
    <x v="1"/>
    <s v="Small Pack"/>
    <d v="2011-11-08T00:00:00"/>
  </r>
  <r>
    <n v="1856"/>
    <x v="1024"/>
    <x v="0"/>
    <s v="Not Specified"/>
    <n v="24"/>
    <n v="60.387499999999996"/>
    <n v="1449.3"/>
    <n v="49"/>
    <n v="1498.3"/>
    <n v="3.5455000000000001"/>
    <n v="51.3849315"/>
    <s v="Regular Air"/>
    <x v="0"/>
    <s v="Home Office"/>
    <x v="2"/>
    <x v="16"/>
    <s v="Large Box"/>
    <d v="2012-03-21T00:00:00"/>
  </r>
  <r>
    <n v="29347"/>
    <x v="269"/>
    <x v="8"/>
    <s v="Medium"/>
    <n v="50"/>
    <n v="40.8078"/>
    <n v="2040.39"/>
    <n v="19.989999999999998"/>
    <n v="2060.38"/>
    <n v="3.5455000000000001"/>
    <n v="72.342027450000003"/>
    <s v="Regular Air"/>
    <x v="8"/>
    <s v="Corporate"/>
    <x v="2"/>
    <x v="5"/>
    <s v="Small Box"/>
    <d v="2012-08-14T00:00:00"/>
  </r>
  <r>
    <n v="15524"/>
    <x v="118"/>
    <x v="4"/>
    <s v="Medium"/>
    <n v="27"/>
    <n v="5.8081481481481481"/>
    <n v="156.82"/>
    <n v="3.6"/>
    <n v="160.41999999999999"/>
    <n v="3.5455000000000001"/>
    <n v="5.5600531000000002"/>
    <s v="Regular Air"/>
    <x v="6"/>
    <s v="Consumer"/>
    <x v="2"/>
    <x v="7"/>
    <s v="Small Pack"/>
    <d v="2012-05-12T00:00:00"/>
  </r>
  <r>
    <n v="58241"/>
    <x v="1142"/>
    <x v="10"/>
    <s v="Critical"/>
    <n v="36"/>
    <n v="13.22"/>
    <n v="475.92"/>
    <n v="4.59"/>
    <n v="480.51"/>
    <n v="3.5455000000000001"/>
    <n v="16.873743600000001"/>
    <s v="Regular Air"/>
    <x v="10"/>
    <s v="Home Office"/>
    <x v="2"/>
    <x v="7"/>
    <s v="Wrap Bag"/>
    <d v="2010-09-08T00:00:00"/>
  </r>
  <r>
    <n v="49927"/>
    <x v="756"/>
    <x v="1"/>
    <s v="Not Specified"/>
    <n v="26"/>
    <n v="5.3669230769230767"/>
    <n v="139.54"/>
    <n v="4.95"/>
    <n v="144.48999999999998"/>
    <n v="3.5455000000000001"/>
    <n v="4.9473906999999997"/>
    <s v="Regular Air"/>
    <x v="8"/>
    <s v="Home Office"/>
    <x v="2"/>
    <x v="6"/>
    <s v="Small Box"/>
    <d v="2012-07-20T00:00:00"/>
  </r>
  <r>
    <n v="35938"/>
    <x v="1236"/>
    <x v="6"/>
    <s v="Not Specified"/>
    <n v="6"/>
    <n v="295.11666666666667"/>
    <n v="1770.7"/>
    <n v="57"/>
    <n v="1827.7"/>
    <n v="4.7610000000000001"/>
    <n v="84.303027"/>
    <s v="Delivery Truck"/>
    <x v="0"/>
    <s v="Corporate"/>
    <x v="0"/>
    <x v="3"/>
    <s v="Jumbo Drum"/>
    <d v="2012-11-19T00:00:00"/>
  </r>
  <r>
    <n v="35045"/>
    <x v="1409"/>
    <x v="11"/>
    <s v="Medium"/>
    <n v="44"/>
    <n v="12.841136363636364"/>
    <n v="565.01"/>
    <n v="4.51"/>
    <n v="569.52"/>
    <n v="3.5455000000000001"/>
    <n v="20.03242955"/>
    <s v="Regular Air"/>
    <x v="8"/>
    <s v="Small Business"/>
    <x v="2"/>
    <x v="10"/>
    <s v="Small Box"/>
    <d v="2012-04-04T00:00:00"/>
  </r>
  <r>
    <n v="3169"/>
    <x v="1104"/>
    <x v="2"/>
    <s v="Medium"/>
    <n v="7"/>
    <n v="5.0828571428571427"/>
    <n v="35.58"/>
    <n v="4.99"/>
    <n v="40.57"/>
    <n v="3.5455000000000001"/>
    <n v="1.2614889"/>
    <s v="Regular Air"/>
    <x v="6"/>
    <s v="Corporate"/>
    <x v="2"/>
    <x v="12"/>
    <s v="Small Box"/>
    <d v="2010-12-21T00:00:00"/>
  </r>
  <r>
    <n v="13572"/>
    <x v="129"/>
    <x v="4"/>
    <s v="Critical"/>
    <n v="7"/>
    <n v="5.7299999999999995"/>
    <n v="40.11"/>
    <n v="5.14"/>
    <n v="45.25"/>
    <n v="5.3265000000000002"/>
    <n v="2.1364591499999999"/>
    <s v="Regular Air"/>
    <x v="4"/>
    <s v="Home Office"/>
    <x v="1"/>
    <x v="4"/>
    <s v="Small Pack"/>
    <d v="2012-05-18T00:00:00"/>
  </r>
  <r>
    <n v="16806"/>
    <x v="626"/>
    <x v="5"/>
    <s v="High"/>
    <n v="4"/>
    <n v="41.842500000000001"/>
    <n v="167.37"/>
    <n v="4"/>
    <n v="171.37"/>
    <n v="5.3265000000000002"/>
    <n v="8.9149630500000008"/>
    <s v="Regular Air"/>
    <x v="0"/>
    <s v="Home Office"/>
    <x v="1"/>
    <x v="4"/>
    <s v="Small Box"/>
    <d v="2010-06-18T00:00:00"/>
  </r>
  <r>
    <n v="10080"/>
    <x v="525"/>
    <x v="9"/>
    <s v="Low"/>
    <n v="20"/>
    <n v="31.851999999999997"/>
    <n v="637.04"/>
    <n v="4"/>
    <n v="641.04"/>
    <n v="5.3265000000000002"/>
    <n v="33.931935600000003"/>
    <s v="Regular Air"/>
    <x v="3"/>
    <s v="Corporate"/>
    <x v="1"/>
    <x v="4"/>
    <s v="Small Box"/>
    <d v="2010-02-19T00:00:00"/>
  </r>
  <r>
    <n v="12292"/>
    <x v="61"/>
    <x v="5"/>
    <s v="Not Specified"/>
    <n v="32"/>
    <n v="25.7575"/>
    <n v="824.24"/>
    <n v="5.89"/>
    <n v="830.13"/>
    <n v="5.3265000000000002"/>
    <n v="43.9031436"/>
    <s v="Regular Air"/>
    <x v="8"/>
    <s v="Consumer"/>
    <x v="1"/>
    <x v="4"/>
    <s v="Small Box"/>
    <d v="2012-06-02T00:00:00"/>
  </r>
  <r>
    <n v="27141"/>
    <x v="23"/>
    <x v="9"/>
    <s v="Not Specified"/>
    <n v="25"/>
    <n v="19.832000000000001"/>
    <n v="495.8"/>
    <n v="6.38"/>
    <n v="502.18"/>
    <n v="4.7610000000000001"/>
    <n v="23.605038"/>
    <s v="Regular Air"/>
    <x v="6"/>
    <s v="Corporate"/>
    <x v="0"/>
    <x v="0"/>
    <s v="Small Box"/>
    <d v="2010-02-05T00:00:00"/>
  </r>
  <r>
    <n v="28002"/>
    <x v="606"/>
    <x v="7"/>
    <s v="Critical"/>
    <n v="5"/>
    <n v="8.7099999999999991"/>
    <n v="43.55"/>
    <n v="2.15"/>
    <n v="45.699999999999996"/>
    <n v="3.5455000000000001"/>
    <n v="1.5440652499999998"/>
    <s v="Regular Air"/>
    <x v="4"/>
    <s v="Home Office"/>
    <x v="2"/>
    <x v="5"/>
    <s v="Wrap Bag"/>
    <d v="2009-10-12T00:00:00"/>
  </r>
  <r>
    <n v="18849"/>
    <x v="103"/>
    <x v="8"/>
    <s v="High"/>
    <n v="39"/>
    <n v="13.835897435897436"/>
    <n v="539.6"/>
    <n v="8.7799999999999994"/>
    <n v="548.38"/>
    <n v="4.7610000000000001"/>
    <n v="25.690356000000001"/>
    <s v="Regular Air"/>
    <x v="3"/>
    <s v="Corporate"/>
    <x v="0"/>
    <x v="0"/>
    <s v="Small Box"/>
    <d v="2012-08-07T00:00:00"/>
  </r>
  <r>
    <n v="26565"/>
    <x v="1053"/>
    <x v="7"/>
    <s v="Medium"/>
    <n v="49"/>
    <n v="435.45448979591839"/>
    <n v="21337.27"/>
    <n v="19.989999999999998"/>
    <n v="21357.260000000002"/>
    <n v="3.5455000000000001"/>
    <n v="756.51290785000003"/>
    <s v="Regular Air"/>
    <x v="1"/>
    <s v="Corporate"/>
    <x v="2"/>
    <x v="10"/>
    <s v="Small Box"/>
    <d v="2009-10-22T00:00:00"/>
  </r>
  <r>
    <n v="49767"/>
    <x v="247"/>
    <x v="6"/>
    <s v="Critical"/>
    <n v="43"/>
    <n v="14.753023255813954"/>
    <n v="634.38"/>
    <n v="1.39"/>
    <n v="635.77"/>
    <n v="3.5455000000000001"/>
    <n v="22.491942899999998"/>
    <s v="Regular Air"/>
    <x v="5"/>
    <s v="Small Business"/>
    <x v="2"/>
    <x v="12"/>
    <s v="Small Box"/>
    <d v="2010-11-08T00:00:00"/>
  </r>
  <r>
    <n v="40901"/>
    <x v="295"/>
    <x v="1"/>
    <s v="Medium"/>
    <n v="40"/>
    <n v="6.8285"/>
    <n v="273.14"/>
    <n v="4.07"/>
    <n v="277.20999999999998"/>
    <n v="5.3265000000000002"/>
    <n v="14.5488021"/>
    <s v="Regular Air"/>
    <x v="6"/>
    <s v="Home Office"/>
    <x v="1"/>
    <x v="4"/>
    <s v="Small Pack"/>
    <d v="2012-07-31T00:00:00"/>
  </r>
  <r>
    <n v="20194"/>
    <x v="815"/>
    <x v="0"/>
    <s v="High"/>
    <n v="10"/>
    <n v="19.428999999999998"/>
    <n v="194.29"/>
    <n v="6.67"/>
    <n v="200.95999999999998"/>
    <n v="4.7610000000000001"/>
    <n v="9.250146899999999"/>
    <s v="Regular Air"/>
    <x v="0"/>
    <s v="Consumer"/>
    <x v="0"/>
    <x v="0"/>
    <s v="Small Pack"/>
    <d v="2012-03-15T00:00:00"/>
  </r>
  <r>
    <n v="2915"/>
    <x v="235"/>
    <x v="0"/>
    <s v="Low"/>
    <n v="23"/>
    <n v="42.920434782608694"/>
    <n v="987.17"/>
    <n v="4"/>
    <n v="991.17"/>
    <n v="5.3265000000000002"/>
    <n v="52.581610050000002"/>
    <s v="Regular Air"/>
    <x v="5"/>
    <s v="Consumer"/>
    <x v="1"/>
    <x v="4"/>
    <s v="Small Box"/>
    <d v="2009-04-04T00:00:00"/>
  </r>
  <r>
    <n v="25767"/>
    <x v="548"/>
    <x v="0"/>
    <s v="High"/>
    <n v="15"/>
    <n v="39.582000000000001"/>
    <n v="593.73"/>
    <n v="13.26"/>
    <n v="606.99"/>
    <n v="3.5455000000000001"/>
    <n v="21.050697150000001"/>
    <s v="Regular Air"/>
    <x v="2"/>
    <s v="Corporate"/>
    <x v="2"/>
    <x v="5"/>
    <s v="Small Box"/>
    <d v="2012-03-04T00:00:00"/>
  </r>
  <r>
    <n v="44005"/>
    <x v="1125"/>
    <x v="10"/>
    <s v="Medium"/>
    <n v="7"/>
    <n v="104.76571428571428"/>
    <n v="733.36"/>
    <n v="19.989999999999998"/>
    <n v="753.35"/>
    <n v="5.3265000000000002"/>
    <n v="39.062420400000001"/>
    <s v="Regular Air"/>
    <x v="5"/>
    <s v="Corporate"/>
    <x v="1"/>
    <x v="4"/>
    <s v="Small Box"/>
    <d v="2010-09-04T00:00:00"/>
  </r>
  <r>
    <n v="549"/>
    <x v="643"/>
    <x v="1"/>
    <s v="Critical"/>
    <n v="5"/>
    <n v="8.15"/>
    <n v="40.75"/>
    <n v="8.74"/>
    <n v="49.49"/>
    <n v="3.5455000000000001"/>
    <n v="1.4447912500000002"/>
    <s v="Regular Air"/>
    <x v="1"/>
    <s v="Consumer"/>
    <x v="2"/>
    <x v="5"/>
    <s v="Small Box"/>
    <d v="2012-07-13T00:00:00"/>
  </r>
  <r>
    <n v="27111"/>
    <x v="1283"/>
    <x v="0"/>
    <s v="High"/>
    <n v="44"/>
    <n v="17.592102272727274"/>
    <n v="774.05250000000001"/>
    <n v="3.3"/>
    <n v="777.35249999999996"/>
    <n v="5.3265000000000002"/>
    <n v="41.229906412500007"/>
    <s v="Express Air"/>
    <x v="2"/>
    <s v="Home Office"/>
    <x v="1"/>
    <x v="1"/>
    <s v="Small Pack"/>
    <d v="2009-03-11T00:00:00"/>
  </r>
  <r>
    <n v="41956"/>
    <x v="737"/>
    <x v="2"/>
    <s v="Medium"/>
    <n v="22"/>
    <n v="16.576818181818183"/>
    <n v="364.69"/>
    <n v="6.25"/>
    <n v="370.94"/>
    <n v="3.5455000000000001"/>
    <n v="12.93008395"/>
    <s v="Express Air"/>
    <x v="6"/>
    <s v="Home Office"/>
    <x v="2"/>
    <x v="10"/>
    <s v="Small Box"/>
    <d v="2011-12-13T00:00:00"/>
  </r>
  <r>
    <n v="6272"/>
    <x v="59"/>
    <x v="9"/>
    <s v="High"/>
    <n v="33"/>
    <n v="15.072727272727272"/>
    <n v="497.4"/>
    <n v="8.99"/>
    <n v="506.39"/>
    <n v="4.7610000000000001"/>
    <n v="23.681214000000001"/>
    <s v="Regular Air"/>
    <x v="6"/>
    <s v="Corporate"/>
    <x v="0"/>
    <x v="0"/>
    <s v="Small Pack"/>
    <d v="2010-03-01T00:00:00"/>
  </r>
  <r>
    <n v="55298"/>
    <x v="534"/>
    <x v="8"/>
    <s v="Critical"/>
    <n v="1"/>
    <n v="368.66"/>
    <n v="368.66"/>
    <n v="64.73"/>
    <n v="433.39000000000004"/>
    <n v="4.7610000000000001"/>
    <n v="17.551902600000002"/>
    <s v="Delivery Truck"/>
    <x v="2"/>
    <s v="Corporate"/>
    <x v="0"/>
    <x v="3"/>
    <s v="Jumbo Drum"/>
    <d v="2009-08-03T00:00:00"/>
  </r>
  <r>
    <n v="13702"/>
    <x v="841"/>
    <x v="10"/>
    <s v="Low"/>
    <n v="6"/>
    <n v="34.833333333333336"/>
    <n v="209"/>
    <n v="7.5"/>
    <n v="216.5"/>
    <n v="3.5455000000000001"/>
    <n v="7.4100950000000001"/>
    <s v="Regular Air"/>
    <x v="2"/>
    <s v="Small Business"/>
    <x v="2"/>
    <x v="5"/>
    <s v="Small Box"/>
    <d v="2011-09-14T00:00:00"/>
  </r>
  <r>
    <n v="3591"/>
    <x v="414"/>
    <x v="2"/>
    <s v="Medium"/>
    <n v="3"/>
    <n v="107.19"/>
    <n v="321.57"/>
    <n v="15.66"/>
    <n v="337.23"/>
    <n v="3.5455000000000001"/>
    <n v="11.401264349999998"/>
    <s v="Delivery Truck"/>
    <x v="1"/>
    <s v="Small Business"/>
    <x v="2"/>
    <x v="16"/>
    <s v="Jumbo Drum"/>
    <d v="2010-12-09T00:00:00"/>
  </r>
  <r>
    <n v="55650"/>
    <x v="1369"/>
    <x v="7"/>
    <s v="Low"/>
    <n v="41"/>
    <n v="30.706585365853659"/>
    <n v="1258.97"/>
    <n v="5.5"/>
    <n v="1264.47"/>
    <n v="5.3265000000000002"/>
    <n v="67.059037050000001"/>
    <s v="Regular Air"/>
    <x v="8"/>
    <s v="Home Office"/>
    <x v="1"/>
    <x v="4"/>
    <s v="Small Box"/>
    <d v="2011-10-23T00:00:00"/>
  </r>
  <r>
    <n v="4676"/>
    <x v="110"/>
    <x v="8"/>
    <s v="High"/>
    <n v="30"/>
    <n v="141.76696666666666"/>
    <n v="4253.009"/>
    <n v="8.99"/>
    <n v="4261.9989999999998"/>
    <n v="5.3265000000000002"/>
    <n v="226.53652438500001"/>
    <s v="Regular Air"/>
    <x v="11"/>
    <s v="Home Office"/>
    <x v="1"/>
    <x v="1"/>
    <s v="Small Box"/>
    <d v="2011-09-01T00:00:00"/>
  </r>
  <r>
    <n v="40422"/>
    <x v="437"/>
    <x v="1"/>
    <s v="Critical"/>
    <n v="39"/>
    <n v="56.216384615384612"/>
    <n v="2192.4389999999999"/>
    <n v="3.99"/>
    <n v="2196.4289999999996"/>
    <n v="5.3265000000000002"/>
    <n v="116.780263335"/>
    <s v="Express Air"/>
    <x v="1"/>
    <s v="Consumer"/>
    <x v="1"/>
    <x v="1"/>
    <s v="Small Box"/>
    <d v="2011-07-20T00:00:00"/>
  </r>
  <r>
    <n v="47460"/>
    <x v="565"/>
    <x v="7"/>
    <s v="Critical"/>
    <n v="12"/>
    <n v="2.6333333333333333"/>
    <n v="31.6"/>
    <n v="0.93"/>
    <n v="32.53"/>
    <n v="3.5455000000000001"/>
    <n v="1.1203780000000001"/>
    <s v="Regular Air"/>
    <x v="2"/>
    <s v="Corporate"/>
    <x v="2"/>
    <x v="2"/>
    <s v="Wrap Bag"/>
    <d v="2010-10-12T00:00:00"/>
  </r>
  <r>
    <n v="29671"/>
    <x v="591"/>
    <x v="0"/>
    <s v="Critical"/>
    <n v="43"/>
    <n v="35.155813953488376"/>
    <n v="1511.7"/>
    <n v="7.73"/>
    <n v="1519.43"/>
    <n v="3.5455000000000001"/>
    <n v="53.597323500000002"/>
    <s v="Regular Air"/>
    <x v="1"/>
    <s v="Consumer"/>
    <x v="2"/>
    <x v="2"/>
    <s v="Small Box"/>
    <d v="2010-03-23T00:00:00"/>
  </r>
  <r>
    <n v="39330"/>
    <x v="691"/>
    <x v="1"/>
    <s v="Critical"/>
    <n v="29"/>
    <n v="6.3713793103448282"/>
    <n v="184.77"/>
    <n v="5.3"/>
    <n v="190.07000000000002"/>
    <n v="3.5455000000000001"/>
    <n v="6.5510203499999999"/>
    <s v="Express Air"/>
    <x v="1"/>
    <s v="Corporate"/>
    <x v="2"/>
    <x v="7"/>
    <s v="Small Pack"/>
    <d v="2010-07-18T00:00:00"/>
  </r>
  <r>
    <n v="23104"/>
    <x v="288"/>
    <x v="11"/>
    <s v="Medium"/>
    <n v="3"/>
    <n v="10.306666666666667"/>
    <n v="30.92"/>
    <n v="2.83"/>
    <n v="33.75"/>
    <n v="4.7610000000000001"/>
    <n v="1.4721012000000002"/>
    <s v="Express Air"/>
    <x v="6"/>
    <s v="Small Business"/>
    <x v="0"/>
    <x v="0"/>
    <s v="Small Pack"/>
    <d v="2011-04-10T00:00:00"/>
  </r>
  <r>
    <n v="18308"/>
    <x v="999"/>
    <x v="7"/>
    <s v="Not Specified"/>
    <n v="30"/>
    <n v="3.8040000000000003"/>
    <n v="114.12"/>
    <n v="1.49"/>
    <n v="115.61"/>
    <n v="3.5455000000000001"/>
    <n v="4.0461245999999997"/>
    <s v="Regular Air"/>
    <x v="2"/>
    <s v="Corporate"/>
    <x v="2"/>
    <x v="6"/>
    <s v="Small Box"/>
    <d v="2009-10-11T00:00:00"/>
  </r>
  <r>
    <n v="19556"/>
    <x v="521"/>
    <x v="2"/>
    <s v="Not Specified"/>
    <n v="45"/>
    <n v="128.56866666666667"/>
    <n v="5785.59"/>
    <n v="30"/>
    <n v="5815.59"/>
    <n v="4.7610000000000001"/>
    <n v="275.45193990000001"/>
    <s v="Delivery Truck"/>
    <x v="3"/>
    <s v="Consumer"/>
    <x v="0"/>
    <x v="3"/>
    <s v="Jumbo Drum"/>
    <d v="2011-01-16T00:00:00"/>
  </r>
  <r>
    <n v="56166"/>
    <x v="198"/>
    <x v="8"/>
    <s v="Critical"/>
    <n v="1"/>
    <n v="142.24"/>
    <n v="142.24"/>
    <n v="42"/>
    <n v="184.24"/>
    <n v="4.7610000000000001"/>
    <n v="6.7720464000000007"/>
    <s v="Delivery Truck"/>
    <x v="12"/>
    <s v="Consumer"/>
    <x v="0"/>
    <x v="3"/>
    <s v="Jumbo Drum"/>
    <d v="2010-08-05T00:00:00"/>
  </r>
  <r>
    <n v="7267"/>
    <x v="234"/>
    <x v="8"/>
    <s v="High"/>
    <n v="19"/>
    <n v="13.806315789473684"/>
    <n v="262.32"/>
    <n v="6.46"/>
    <n v="268.77999999999997"/>
    <n v="3.5455000000000001"/>
    <n v="9.3005556000000009"/>
    <s v="Regular Air"/>
    <x v="10"/>
    <s v="Consumer"/>
    <x v="2"/>
    <x v="6"/>
    <s v="Small Box"/>
    <d v="2012-08-28T00:00:00"/>
  </r>
  <r>
    <n v="8902"/>
    <x v="623"/>
    <x v="5"/>
    <s v="High"/>
    <n v="27"/>
    <n v="6.6837037037037037"/>
    <n v="180.46"/>
    <n v="5.94"/>
    <n v="186.4"/>
    <n v="3.5455000000000001"/>
    <n v="6.3982093000000013"/>
    <s v="Regular Air"/>
    <x v="5"/>
    <s v="Consumer"/>
    <x v="2"/>
    <x v="5"/>
    <s v="Small Box"/>
    <d v="2011-06-21T00:00:00"/>
  </r>
  <r>
    <n v="39490"/>
    <x v="269"/>
    <x v="8"/>
    <s v="Low"/>
    <n v="17"/>
    <n v="167.33176470588234"/>
    <n v="2844.64"/>
    <n v="60"/>
    <n v="2904.64"/>
    <n v="4.7610000000000001"/>
    <n v="135.43331039999998"/>
    <s v="Delivery Truck"/>
    <x v="3"/>
    <s v="Small Business"/>
    <x v="0"/>
    <x v="9"/>
    <s v="Jumbo Drum"/>
    <d v="2012-08-16T00:00:00"/>
  </r>
  <r>
    <n v="31684"/>
    <x v="292"/>
    <x v="10"/>
    <s v="Critical"/>
    <n v="28"/>
    <n v="16.318214285714287"/>
    <n v="456.91"/>
    <n v="17.78"/>
    <n v="474.69000000000005"/>
    <n v="3.5455000000000001"/>
    <n v="16.199744050000003"/>
    <s v="Express Air"/>
    <x v="2"/>
    <s v="Corporate"/>
    <x v="2"/>
    <x v="10"/>
    <s v="Small Box"/>
    <d v="2012-09-18T00:00:00"/>
  </r>
  <r>
    <n v="57376"/>
    <x v="623"/>
    <x v="5"/>
    <s v="Critical"/>
    <n v="44"/>
    <n v="10.061818181818182"/>
    <n v="442.72"/>
    <n v="7.94"/>
    <n v="450.66"/>
    <n v="4.7610000000000001"/>
    <n v="21.077899200000001"/>
    <s v="Regular Air"/>
    <x v="9"/>
    <s v="Small Business"/>
    <x v="0"/>
    <x v="0"/>
    <s v="Small Pack"/>
    <d v="2011-06-21T00:00:00"/>
  </r>
  <r>
    <n v="4070"/>
    <x v="906"/>
    <x v="5"/>
    <s v="High"/>
    <n v="22"/>
    <n v="29.366818181818186"/>
    <n v="646.07000000000005"/>
    <n v="1.99"/>
    <n v="648.06000000000006"/>
    <n v="5.3265000000000002"/>
    <n v="34.412918550000001"/>
    <s v="Express Air"/>
    <x v="8"/>
    <s v="Home Office"/>
    <x v="1"/>
    <x v="4"/>
    <s v="Small Pack"/>
    <d v="2011-06-11T00:00:00"/>
  </r>
  <r>
    <n v="56420"/>
    <x v="1087"/>
    <x v="1"/>
    <s v="Low"/>
    <n v="22"/>
    <n v="109.23350000000001"/>
    <n v="2403.1370000000002"/>
    <n v="8.99"/>
    <n v="2412.127"/>
    <n v="5.3265000000000002"/>
    <n v="128.003092305"/>
    <s v="Regular Air"/>
    <x v="5"/>
    <s v="Consumer"/>
    <x v="1"/>
    <x v="1"/>
    <s v="Small Box"/>
    <d v="2011-07-29T00:00:00"/>
  </r>
  <r>
    <n v="16709"/>
    <x v="561"/>
    <x v="7"/>
    <s v="High"/>
    <n v="3"/>
    <n v="8.1199999999999992"/>
    <n v="24.36"/>
    <n v="5.74"/>
    <n v="30.1"/>
    <n v="3.5455000000000001"/>
    <n v="0.8636838"/>
    <s v="Regular Air"/>
    <x v="3"/>
    <s v="Small Business"/>
    <x v="2"/>
    <x v="5"/>
    <s v="Small Box"/>
    <d v="2012-10-08T00:00:00"/>
  </r>
  <r>
    <n v="23555"/>
    <x v="760"/>
    <x v="2"/>
    <s v="High"/>
    <n v="5"/>
    <n v="56.890499999999996"/>
    <n v="284.45249999999999"/>
    <n v="8.99"/>
    <n v="293.4425"/>
    <n v="5.3265000000000002"/>
    <n v="15.151362412499999"/>
    <s v="Regular Air"/>
    <x v="3"/>
    <s v="Corporate"/>
    <x v="1"/>
    <x v="1"/>
    <s v="Small Box"/>
    <d v="2012-12-12T00:00:00"/>
  </r>
  <r>
    <n v="6144"/>
    <x v="668"/>
    <x v="5"/>
    <s v="Critical"/>
    <n v="4"/>
    <n v="368.07749999999999"/>
    <n v="1472.31"/>
    <n v="40.19"/>
    <n v="1512.5"/>
    <n v="4.7610000000000001"/>
    <n v="70.096679100000003"/>
    <s v="Delivery Truck"/>
    <x v="0"/>
    <s v="Corporate"/>
    <x v="0"/>
    <x v="9"/>
    <s v="Jumbo Box"/>
    <d v="2009-06-22T00:00:00"/>
  </r>
  <r>
    <n v="56166"/>
    <x v="198"/>
    <x v="8"/>
    <s v="Critical"/>
    <n v="45"/>
    <n v="13.681777777777777"/>
    <n v="615.67999999999995"/>
    <n v="6.75"/>
    <n v="622.42999999999995"/>
    <n v="3.5455000000000001"/>
    <n v="21.828934399999998"/>
    <s v="Regular Air"/>
    <x v="9"/>
    <s v="Consumer"/>
    <x v="2"/>
    <x v="16"/>
    <s v="Medium Box"/>
    <d v="2010-08-06T00:00:00"/>
  </r>
  <r>
    <n v="386"/>
    <x v="380"/>
    <x v="3"/>
    <s v="High"/>
    <n v="4"/>
    <n v="3.74"/>
    <n v="14.96"/>
    <n v="0.5"/>
    <n v="15.46"/>
    <n v="3.5455000000000001"/>
    <n v="0.53040680000000007"/>
    <s v="Regular Air"/>
    <x v="1"/>
    <s v="Corporate"/>
    <x v="2"/>
    <x v="13"/>
    <s v="Small Box"/>
    <d v="2011-01-26T00:00:00"/>
  </r>
  <r>
    <n v="43363"/>
    <x v="640"/>
    <x v="10"/>
    <s v="Critical"/>
    <n v="35"/>
    <n v="368.81142857142856"/>
    <n v="12908.4"/>
    <n v="59"/>
    <n v="12967.4"/>
    <n v="4.7610000000000001"/>
    <n v="614.56892399999992"/>
    <s v="Delivery Truck"/>
    <x v="6"/>
    <s v="Home Office"/>
    <x v="0"/>
    <x v="3"/>
    <s v="Jumbo Drum"/>
    <d v="2011-09-07T00:00:00"/>
  </r>
  <r>
    <n v="38982"/>
    <x v="490"/>
    <x v="1"/>
    <s v="Not Specified"/>
    <n v="43"/>
    <n v="25.916744186046515"/>
    <n v="1114.42"/>
    <n v="1.99"/>
    <n v="1116.4100000000001"/>
    <n v="5.3265000000000002"/>
    <n v="59.359581300000009"/>
    <s v="Regular Air"/>
    <x v="6"/>
    <s v="Corporate"/>
    <x v="1"/>
    <x v="4"/>
    <s v="Small Pack"/>
    <d v="2009-07-18T00:00:00"/>
  </r>
  <r>
    <n v="56711"/>
    <x v="12"/>
    <x v="9"/>
    <s v="Low"/>
    <n v="25"/>
    <n v="51.178000000000004"/>
    <n v="1279.45"/>
    <n v="7.23"/>
    <n v="1286.68"/>
    <n v="3.5455000000000001"/>
    <n v="45.362899750000004"/>
    <s v="Regular Air"/>
    <x v="3"/>
    <s v="Consumer"/>
    <x v="2"/>
    <x v="5"/>
    <s v="Small Box"/>
    <d v="2011-02-11T00:00:00"/>
  </r>
  <r>
    <n v="20450"/>
    <x v="1267"/>
    <x v="2"/>
    <s v="Critical"/>
    <n v="26"/>
    <n v="264.55961538461537"/>
    <n v="6878.55"/>
    <n v="66.67"/>
    <n v="6945.22"/>
    <n v="4.7610000000000001"/>
    <n v="327.48776550000002"/>
    <s v="Delivery Truck"/>
    <x v="3"/>
    <s v="Home Office"/>
    <x v="0"/>
    <x v="9"/>
    <s v="Jumbo Box"/>
    <d v="2012-12-10T00:00:00"/>
  </r>
  <r>
    <n v="132"/>
    <x v="901"/>
    <x v="5"/>
    <s v="Medium"/>
    <n v="27"/>
    <n v="7.1412592592592592"/>
    <n v="192.81399999999999"/>
    <n v="5.03"/>
    <n v="197.84399999999999"/>
    <n v="5.3265000000000002"/>
    <n v="10.270237709999998"/>
    <s v="Regular Air"/>
    <x v="4"/>
    <s v="Consumer"/>
    <x v="1"/>
    <x v="1"/>
    <s v="Medium Box"/>
    <d v="2010-06-11T00:00:00"/>
  </r>
  <r>
    <n v="43207"/>
    <x v="688"/>
    <x v="5"/>
    <s v="Low"/>
    <n v="45"/>
    <n v="49.064444444444447"/>
    <n v="2207.9"/>
    <n v="10.25"/>
    <n v="2218.15"/>
    <n v="4.7610000000000001"/>
    <n v="105.11811900000001"/>
    <s v="Regular Air"/>
    <x v="6"/>
    <s v="Consumer"/>
    <x v="0"/>
    <x v="0"/>
    <s v="Large Box"/>
    <d v="2010-06-13T00:00:00"/>
  </r>
  <r>
    <n v="7079"/>
    <x v="185"/>
    <x v="9"/>
    <s v="Medium"/>
    <n v="18"/>
    <n v="7.1183333333333332"/>
    <n v="128.13"/>
    <n v="5.94"/>
    <n v="134.07"/>
    <n v="3.5455000000000001"/>
    <n v="4.5428491500000003"/>
    <s v="Regular Air"/>
    <x v="4"/>
    <s v="Small Business"/>
    <x v="2"/>
    <x v="5"/>
    <s v="Small Box"/>
    <d v="2010-02-10T00:00:00"/>
  </r>
  <r>
    <n v="58433"/>
    <x v="1037"/>
    <x v="1"/>
    <s v="High"/>
    <n v="11"/>
    <n v="183.68909090909091"/>
    <n v="2020.58"/>
    <n v="30"/>
    <n v="2050.58"/>
    <n v="4.7610000000000001"/>
    <n v="96.199813799999987"/>
    <s v="Delivery Truck"/>
    <x v="0"/>
    <s v="Home Office"/>
    <x v="0"/>
    <x v="3"/>
    <s v="Jumbo Drum"/>
    <d v="2011-07-02T00:00:00"/>
  </r>
  <r>
    <n v="50725"/>
    <x v="1013"/>
    <x v="6"/>
    <s v="Medium"/>
    <n v="1"/>
    <n v="129.88"/>
    <n v="129.88"/>
    <n v="30"/>
    <n v="159.88"/>
    <n v="4.7610000000000001"/>
    <n v="6.1835868000000005"/>
    <s v="Delivery Truck"/>
    <x v="4"/>
    <s v="Consumer"/>
    <x v="0"/>
    <x v="3"/>
    <s v="Jumbo Drum"/>
    <d v="2010-11-24T00:00:00"/>
  </r>
  <r>
    <n v="229"/>
    <x v="441"/>
    <x v="2"/>
    <s v="Critical"/>
    <n v="24"/>
    <n v="24.962500000000002"/>
    <n v="599.1"/>
    <n v="12.98"/>
    <n v="612.08000000000004"/>
    <n v="3.5455000000000001"/>
    <n v="21.241090499999999"/>
    <s v="Regular Air"/>
    <x v="6"/>
    <s v="Consumer"/>
    <x v="2"/>
    <x v="6"/>
    <s v="Small Box"/>
    <d v="2010-12-29T00:00:00"/>
  </r>
  <r>
    <n v="25697"/>
    <x v="1410"/>
    <x v="11"/>
    <s v="Low"/>
    <n v="46"/>
    <n v="8.7010869565217384"/>
    <n v="400.25"/>
    <n v="3.62"/>
    <n v="403.87"/>
    <n v="5.3265000000000002"/>
    <n v="21.31931625"/>
    <s v="Regular Air"/>
    <x v="1"/>
    <s v="Consumer"/>
    <x v="1"/>
    <x v="4"/>
    <s v="Small Pack"/>
    <d v="2011-04-26T00:00:00"/>
  </r>
  <r>
    <n v="47267"/>
    <x v="14"/>
    <x v="2"/>
    <s v="Medium"/>
    <n v="24"/>
    <n v="20.529583333333331"/>
    <n v="492.71"/>
    <n v="8.68"/>
    <n v="501.39"/>
    <n v="3.5455000000000001"/>
    <n v="17.46903305"/>
    <s v="Regular Air"/>
    <x v="8"/>
    <s v="Corporate"/>
    <x v="2"/>
    <x v="5"/>
    <s v="Small Box"/>
    <d v="2010-12-30T00:00:00"/>
  </r>
  <r>
    <n v="34400"/>
    <x v="1194"/>
    <x v="2"/>
    <s v="Low"/>
    <n v="25"/>
    <n v="3.7012"/>
    <n v="92.53"/>
    <n v="4.17"/>
    <n v="96.7"/>
    <n v="3.5455000000000001"/>
    <n v="3.2806511499999997"/>
    <s v="Regular Air"/>
    <x v="8"/>
    <s v="Corporate"/>
    <x v="2"/>
    <x v="2"/>
    <s v="Small Pack"/>
    <d v="2012-12-28T00:00:00"/>
  </r>
  <r>
    <n v="29216"/>
    <x v="1333"/>
    <x v="2"/>
    <s v="Critical"/>
    <n v="17"/>
    <n v="218.29647058823528"/>
    <n v="3711.04"/>
    <n v="69.64"/>
    <n v="3780.68"/>
    <n v="4.7610000000000001"/>
    <n v="176.68261440000003"/>
    <s v="Delivery Truck"/>
    <x v="6"/>
    <s v="Home Office"/>
    <x v="0"/>
    <x v="9"/>
    <s v="Jumbo Box"/>
    <d v="2012-12-30T00:00:00"/>
  </r>
  <r>
    <n v="22272"/>
    <x v="421"/>
    <x v="4"/>
    <s v="High"/>
    <n v="30"/>
    <n v="34.531666666666666"/>
    <n v="1035.95"/>
    <n v="1.99"/>
    <n v="1037.94"/>
    <n v="5.3265000000000002"/>
    <n v="55.179876750000005"/>
    <s v="Regular Air"/>
    <x v="1"/>
    <s v="Home Office"/>
    <x v="1"/>
    <x v="4"/>
    <s v="Small Pack"/>
    <d v="2012-05-08T00:00:00"/>
  </r>
  <r>
    <n v="15108"/>
    <x v="713"/>
    <x v="8"/>
    <s v="High"/>
    <n v="50"/>
    <n v="41.3232"/>
    <n v="2066.16"/>
    <n v="17.48"/>
    <n v="2083.64"/>
    <n v="3.5455000000000001"/>
    <n v="73.255702799999995"/>
    <s v="Regular Air"/>
    <x v="2"/>
    <s v="Small Business"/>
    <x v="2"/>
    <x v="5"/>
    <s v="Small Box"/>
    <d v="2009-08-29T00:00:00"/>
  </r>
  <r>
    <n v="40103"/>
    <x v="383"/>
    <x v="10"/>
    <s v="Not Specified"/>
    <n v="7"/>
    <n v="50.431428571428569"/>
    <n v="353.02"/>
    <n v="5.0999999999999996"/>
    <n v="358.12"/>
    <n v="3.5455000000000001"/>
    <n v="12.516324099999999"/>
    <s v="Regular Air"/>
    <x v="1"/>
    <s v="Small Business"/>
    <x v="2"/>
    <x v="16"/>
    <s v="Medium Box"/>
    <d v="2010-09-27T00:00:00"/>
  </r>
  <r>
    <n v="59619"/>
    <x v="1397"/>
    <x v="9"/>
    <s v="Not Specified"/>
    <n v="35"/>
    <n v="6.44"/>
    <n v="225.4"/>
    <n v="8.4"/>
    <n v="233.8"/>
    <n v="3.5455000000000001"/>
    <n v="7.9915570000000002"/>
    <s v="Regular Air"/>
    <x v="4"/>
    <s v="Consumer"/>
    <x v="2"/>
    <x v="5"/>
    <s v="Small Box"/>
    <d v="2010-02-15T00:00:00"/>
  </r>
  <r>
    <n v="6501"/>
    <x v="456"/>
    <x v="3"/>
    <s v="High"/>
    <n v="46"/>
    <n v="100.37686956521739"/>
    <n v="4617.3360000000002"/>
    <n v="7.69"/>
    <n v="4625.0259999999998"/>
    <n v="5.3265000000000002"/>
    <n v="245.94240204000002"/>
    <s v="Regular Air"/>
    <x v="6"/>
    <s v="Corporate"/>
    <x v="1"/>
    <x v="1"/>
    <s v="Small Box"/>
    <d v="2012-01-15T00:00:00"/>
  </r>
  <r>
    <n v="27396"/>
    <x v="1146"/>
    <x v="2"/>
    <s v="Critical"/>
    <n v="14"/>
    <n v="9.8792857142857144"/>
    <n v="138.31"/>
    <n v="6.02"/>
    <n v="144.33000000000001"/>
    <n v="4.7610000000000001"/>
    <n v="6.5849391000000006"/>
    <s v="Regular Air"/>
    <x v="0"/>
    <s v="Corporate"/>
    <x v="0"/>
    <x v="0"/>
    <s v="Medium Box"/>
    <d v="2010-12-10T00:00:00"/>
  </r>
  <r>
    <n v="49221"/>
    <x v="372"/>
    <x v="1"/>
    <s v="Not Specified"/>
    <n v="41"/>
    <n v="6.7646341463414643"/>
    <n v="277.35000000000002"/>
    <n v="6.57"/>
    <n v="283.92"/>
    <n v="3.5455000000000001"/>
    <n v="9.8334442500000012"/>
    <s v="Regular Air"/>
    <x v="1"/>
    <s v="Corporate"/>
    <x v="2"/>
    <x v="5"/>
    <s v="Small Box"/>
    <d v="2010-07-04T00:00:00"/>
  </r>
  <r>
    <n v="27271"/>
    <x v="32"/>
    <x v="10"/>
    <s v="Not Specified"/>
    <n v="8"/>
    <n v="37.696249999999999"/>
    <n v="301.57"/>
    <n v="19.190000000000001"/>
    <n v="320.76"/>
    <n v="4.7610000000000001"/>
    <n v="14.357747699999999"/>
    <s v="Delivery Truck"/>
    <x v="4"/>
    <s v="Corporate"/>
    <x v="0"/>
    <x v="3"/>
    <s v="Jumbo Drum"/>
    <d v="2011-09-15T00:00:00"/>
  </r>
  <r>
    <n v="59008"/>
    <x v="770"/>
    <x v="10"/>
    <s v="Critical"/>
    <n v="39"/>
    <n v="88.508974358974356"/>
    <n v="3451.85"/>
    <n v="14"/>
    <n v="3465.85"/>
    <n v="5.3265000000000002"/>
    <n v="183.86279024999999"/>
    <s v="Delivery Truck"/>
    <x v="6"/>
    <s v="Corporate"/>
    <x v="1"/>
    <x v="11"/>
    <s v="Jumbo Drum"/>
    <d v="2010-09-29T00:00:00"/>
  </r>
  <r>
    <n v="16100"/>
    <x v="366"/>
    <x v="0"/>
    <s v="Medium"/>
    <n v="44"/>
    <n v="5.1404545454545456"/>
    <n v="226.18"/>
    <n v="5.72"/>
    <n v="231.9"/>
    <n v="4.7610000000000001"/>
    <n v="10.768429800000002"/>
    <s v="Regular Air"/>
    <x v="7"/>
    <s v="Corporate"/>
    <x v="0"/>
    <x v="0"/>
    <s v="Small Pack"/>
    <d v="2011-03-08T00:00:00"/>
  </r>
  <r>
    <n v="56930"/>
    <x v="720"/>
    <x v="8"/>
    <s v="Low"/>
    <n v="10"/>
    <n v="98.753999999999991"/>
    <n v="987.54"/>
    <n v="35"/>
    <n v="1022.54"/>
    <n v="3.5455000000000001"/>
    <n v="35.013230700000001"/>
    <s v="Regular Air"/>
    <x v="1"/>
    <s v="Home Office"/>
    <x v="2"/>
    <x v="10"/>
    <s v="Large Box"/>
    <d v="2012-08-17T00:00:00"/>
  </r>
  <r>
    <n v="14916"/>
    <x v="860"/>
    <x v="9"/>
    <s v="Low"/>
    <n v="16"/>
    <n v="105.3713125"/>
    <n v="1685.941"/>
    <n v="8.8000000000000007"/>
    <n v="1694.741"/>
    <n v="5.3265000000000002"/>
    <n v="89.801647365000008"/>
    <s v="Express Air"/>
    <x v="5"/>
    <s v="Corporate"/>
    <x v="1"/>
    <x v="1"/>
    <s v="Small Box"/>
    <d v="2009-03-01T00:00:00"/>
  </r>
  <r>
    <n v="54177"/>
    <x v="869"/>
    <x v="3"/>
    <s v="Critical"/>
    <n v="25"/>
    <n v="6.36"/>
    <n v="159"/>
    <n v="7.37"/>
    <n v="166.37"/>
    <n v="3.5455000000000001"/>
    <n v="5.6373449999999998"/>
    <s v="Regular Air"/>
    <x v="1"/>
    <s v="Home Office"/>
    <x v="2"/>
    <x v="5"/>
    <s v="Small Box"/>
    <d v="2012-01-27T00:00:00"/>
  </r>
  <r>
    <n v="18279"/>
    <x v="9"/>
    <x v="9"/>
    <s v="Medium"/>
    <n v="22"/>
    <n v="8.379545454545454"/>
    <n v="184.35"/>
    <n v="1.99"/>
    <n v="186.34"/>
    <n v="5.3265000000000002"/>
    <n v="9.8194027500000001"/>
    <s v="Regular Air"/>
    <x v="5"/>
    <s v="Consumer"/>
    <x v="1"/>
    <x v="4"/>
    <s v="Small Pack"/>
    <d v="2009-02-28T00:00:00"/>
  </r>
  <r>
    <n v="7552"/>
    <x v="1226"/>
    <x v="10"/>
    <s v="Critical"/>
    <n v="47"/>
    <n v="29.925319148936172"/>
    <n v="1406.49"/>
    <n v="6.17"/>
    <n v="1412.66"/>
    <n v="3.5455000000000001"/>
    <n v="49.867102949999996"/>
    <s v="Regular Air"/>
    <x v="5"/>
    <s v="Corporate"/>
    <x v="2"/>
    <x v="2"/>
    <s v="Small Pack"/>
    <d v="2012-09-12T00:00:00"/>
  </r>
  <r>
    <n v="16164"/>
    <x v="277"/>
    <x v="3"/>
    <s v="Low"/>
    <n v="22"/>
    <n v="152.43363636363637"/>
    <n v="3353.54"/>
    <n v="19.989999999999998"/>
    <n v="3373.5299999999997"/>
    <n v="3.5455000000000001"/>
    <n v="118.8997607"/>
    <s v="Regular Air"/>
    <x v="0"/>
    <s v="Home Office"/>
    <x v="2"/>
    <x v="12"/>
    <s v="Small Box"/>
    <d v="2012-01-12T00:00:00"/>
  </r>
  <r>
    <n v="6438"/>
    <x v="466"/>
    <x v="4"/>
    <s v="Not Specified"/>
    <n v="38"/>
    <n v="5.9265789473684212"/>
    <n v="225.21"/>
    <n v="5.2"/>
    <n v="230.41"/>
    <n v="3.5455000000000001"/>
    <n v="7.9848205500000002"/>
    <s v="Regular Air"/>
    <x v="1"/>
    <s v="Corporate"/>
    <x v="2"/>
    <x v="5"/>
    <s v="Small Box"/>
    <d v="2010-05-17T00:00:00"/>
  </r>
  <r>
    <n v="33824"/>
    <x v="697"/>
    <x v="0"/>
    <s v="Critical"/>
    <n v="19"/>
    <n v="2.6836842105263159"/>
    <n v="50.99"/>
    <n v="1.34"/>
    <n v="52.330000000000005"/>
    <n v="3.5455000000000001"/>
    <n v="1.8078504500000003"/>
    <s v="Regular Air"/>
    <x v="5"/>
    <s v="Corporate"/>
    <x v="2"/>
    <x v="2"/>
    <s v="Wrap Bag"/>
    <d v="2011-03-03T00:00:00"/>
  </r>
  <r>
    <n v="548"/>
    <x v="721"/>
    <x v="10"/>
    <s v="Critical"/>
    <n v="29"/>
    <n v="6.9982758620689651"/>
    <n v="202.95"/>
    <n v="5.9"/>
    <n v="208.85"/>
    <n v="3.5455000000000001"/>
    <n v="7.1955922499999998"/>
    <s v="Regular Air"/>
    <x v="6"/>
    <s v="Home Office"/>
    <x v="2"/>
    <x v="5"/>
    <s v="Small Box"/>
    <d v="2009-09-21T00:00:00"/>
  </r>
  <r>
    <n v="47810"/>
    <x v="967"/>
    <x v="8"/>
    <s v="Critical"/>
    <n v="3"/>
    <n v="6.5233333333333334"/>
    <n v="19.57"/>
    <n v="1.2"/>
    <n v="20.77"/>
    <n v="3.5455000000000001"/>
    <n v="0.69385435000000006"/>
    <s v="Regular Air"/>
    <x v="10"/>
    <s v="Home Office"/>
    <x v="2"/>
    <x v="2"/>
    <s v="Wrap Bag"/>
    <d v="2011-08-15T00:00:00"/>
  </r>
  <r>
    <n v="25060"/>
    <x v="872"/>
    <x v="1"/>
    <s v="Not Specified"/>
    <n v="6"/>
    <n v="1294.5033333333333"/>
    <n v="7767.02"/>
    <n v="19.989999999999998"/>
    <n v="7787.01"/>
    <n v="3.5455000000000001"/>
    <n v="275.37969409999999"/>
    <s v="Regular Air"/>
    <x v="6"/>
    <s v="Consumer"/>
    <x v="2"/>
    <x v="6"/>
    <s v="Small Box"/>
    <d v="2009-07-22T00:00:00"/>
  </r>
  <r>
    <n v="9927"/>
    <x v="533"/>
    <x v="8"/>
    <s v="High"/>
    <n v="32"/>
    <n v="145.47093749999999"/>
    <n v="4655.07"/>
    <n v="53.48"/>
    <n v="4708.5499999999993"/>
    <n v="4.7610000000000001"/>
    <n v="221.62788270000001"/>
    <s v="Delivery Truck"/>
    <x v="2"/>
    <s v="Corporate"/>
    <x v="0"/>
    <x v="15"/>
    <s v="Jumbo Box"/>
    <d v="2011-08-17T00:00:00"/>
  </r>
  <r>
    <n v="3841"/>
    <x v="745"/>
    <x v="7"/>
    <s v="Not Specified"/>
    <n v="20"/>
    <n v="1270.4815000000001"/>
    <n v="25409.63"/>
    <n v="19.989999999999998"/>
    <n v="25429.620000000003"/>
    <n v="3.5455000000000001"/>
    <n v="900.89843165000013"/>
    <s v="Regular Air"/>
    <x v="4"/>
    <s v="Small Business"/>
    <x v="2"/>
    <x v="6"/>
    <s v="Small Box"/>
    <d v="2009-10-06T00:00:00"/>
  </r>
  <r>
    <n v="11269"/>
    <x v="208"/>
    <x v="4"/>
    <s v="Low"/>
    <n v="39"/>
    <n v="53.411602564102559"/>
    <n v="2083.0524999999998"/>
    <n v="5.99"/>
    <n v="2089.0424999999996"/>
    <n v="5.3265000000000002"/>
    <n v="110.9537914125"/>
    <s v="Express Air"/>
    <x v="7"/>
    <s v="Home Office"/>
    <x v="1"/>
    <x v="1"/>
    <s v="Small Box"/>
    <d v="2012-05-30T00:00:00"/>
  </r>
  <r>
    <n v="44386"/>
    <x v="559"/>
    <x v="11"/>
    <s v="Medium"/>
    <n v="27"/>
    <n v="4.78"/>
    <n v="129.06"/>
    <n v="4.97"/>
    <n v="134.03"/>
    <n v="3.5455000000000001"/>
    <n v="4.5758223000000005"/>
    <s v="Regular Air"/>
    <x v="1"/>
    <s v="Home Office"/>
    <x v="2"/>
    <x v="6"/>
    <s v="Small Box"/>
    <d v="2012-04-11T00:00:00"/>
  </r>
  <r>
    <n v="5350"/>
    <x v="348"/>
    <x v="7"/>
    <s v="Low"/>
    <n v="39"/>
    <n v="11.146923076923077"/>
    <n v="434.73"/>
    <n v="6.12"/>
    <n v="440.85"/>
    <n v="3.5455000000000001"/>
    <n v="15.413352150000001"/>
    <s v="Regular Air"/>
    <x v="5"/>
    <s v="Consumer"/>
    <x v="2"/>
    <x v="16"/>
    <s v="Medium Box"/>
    <d v="2010-10-11T00:00:00"/>
  </r>
  <r>
    <n v="871"/>
    <x v="1089"/>
    <x v="6"/>
    <s v="Low"/>
    <n v="17"/>
    <n v="6.1729411764705882"/>
    <n v="104.94"/>
    <n v="5.22"/>
    <n v="110.16"/>
    <n v="4.7610000000000001"/>
    <n v="4.9961934000000001"/>
    <s v="Regular Air"/>
    <x v="3"/>
    <s v="Home Office"/>
    <x v="0"/>
    <x v="0"/>
    <s v="Small Box"/>
    <d v="2011-11-14T00:00:00"/>
  </r>
  <r>
    <n v="46276"/>
    <x v="416"/>
    <x v="2"/>
    <s v="Critical"/>
    <n v="23"/>
    <n v="727.98956521739126"/>
    <n v="16743.759999999998"/>
    <n v="24.49"/>
    <n v="16768.25"/>
    <n v="5.3265000000000002"/>
    <n v="891.85637640000004"/>
    <s v="Regular Air"/>
    <x v="1"/>
    <s v="Small Business"/>
    <x v="1"/>
    <x v="8"/>
    <s v="Large Box"/>
    <d v="2012-12-11T00:00:00"/>
  </r>
  <r>
    <n v="45601"/>
    <x v="831"/>
    <x v="10"/>
    <s v="High"/>
    <n v="47"/>
    <n v="20.107021276595745"/>
    <n v="945.03"/>
    <n v="5.97"/>
    <n v="951"/>
    <n v="3.5455000000000001"/>
    <n v="33.506038650000001"/>
    <s v="Regular Air"/>
    <x v="7"/>
    <s v="Corporate"/>
    <x v="2"/>
    <x v="5"/>
    <s v="Small Box"/>
    <d v="2011-09-28T00:00:00"/>
  </r>
  <r>
    <n v="14276"/>
    <x v="1379"/>
    <x v="5"/>
    <s v="Medium"/>
    <n v="11"/>
    <n v="10.071818181818182"/>
    <n v="110.79"/>
    <n v="2.89"/>
    <n v="113.68"/>
    <n v="3.5455000000000001"/>
    <n v="3.9280594500000001"/>
    <s v="Regular Air"/>
    <x v="0"/>
    <s v="Corporate"/>
    <x v="2"/>
    <x v="2"/>
    <s v="Small Pack"/>
    <d v="2009-06-19T00:00:00"/>
  </r>
  <r>
    <n v="19492"/>
    <x v="673"/>
    <x v="2"/>
    <s v="High"/>
    <n v="9"/>
    <n v="76.787777777777777"/>
    <n v="691.09"/>
    <n v="19.989999999999998"/>
    <n v="711.08"/>
    <n v="4.7610000000000001"/>
    <n v="32.902794900000004"/>
    <s v="Regular Air"/>
    <x v="8"/>
    <s v="Small Business"/>
    <x v="0"/>
    <x v="0"/>
    <s v="Small Box"/>
    <d v="2010-12-14T00:00:00"/>
  </r>
  <r>
    <n v="14981"/>
    <x v="789"/>
    <x v="7"/>
    <s v="Medium"/>
    <n v="8"/>
    <n v="19.276250000000001"/>
    <n v="154.21"/>
    <n v="27.75"/>
    <n v="181.96"/>
    <n v="4.7610000000000001"/>
    <n v="7.341938100000001"/>
    <s v="Delivery Truck"/>
    <x v="3"/>
    <s v="Home Office"/>
    <x v="0"/>
    <x v="9"/>
    <s v="Jumbo Box"/>
    <d v="2010-10-28T00:00:00"/>
  </r>
  <r>
    <n v="47971"/>
    <x v="837"/>
    <x v="7"/>
    <s v="High"/>
    <n v="24"/>
    <n v="4.7262500000000003"/>
    <n v="113.43"/>
    <n v="5.32"/>
    <n v="118.75"/>
    <n v="4.7610000000000001"/>
    <n v="5.4004023000000005"/>
    <s v="Regular Air"/>
    <x v="1"/>
    <s v="Home Office"/>
    <x v="0"/>
    <x v="0"/>
    <s v="Small Box"/>
    <d v="2012-10-30T00:00:00"/>
  </r>
  <r>
    <n v="45059"/>
    <x v="1015"/>
    <x v="9"/>
    <s v="Not Specified"/>
    <n v="35"/>
    <n v="37.931142857142852"/>
    <n v="1327.59"/>
    <n v="2.9"/>
    <n v="1330.49"/>
    <n v="3.5455000000000001"/>
    <n v="47.069703449999999"/>
    <s v="Express Air"/>
    <x v="9"/>
    <s v="Consumer"/>
    <x v="2"/>
    <x v="2"/>
    <s v="Small Pack"/>
    <d v="2011-02-04T00:00:00"/>
  </r>
  <r>
    <n v="28007"/>
    <x v="1343"/>
    <x v="11"/>
    <s v="Not Specified"/>
    <n v="20"/>
    <n v="11.938500000000001"/>
    <n v="238.77"/>
    <n v="7.95"/>
    <n v="246.72"/>
    <n v="3.5455000000000001"/>
    <n v="8.4655903500000012"/>
    <s v="Regular Air"/>
    <x v="3"/>
    <s v="Small Business"/>
    <x v="2"/>
    <x v="2"/>
    <s v="Small Pack"/>
    <d v="2010-04-09T00:00:00"/>
  </r>
  <r>
    <n v="41766"/>
    <x v="1400"/>
    <x v="10"/>
    <s v="Critical"/>
    <n v="7"/>
    <n v="39.06"/>
    <n v="273.42"/>
    <n v="14.72"/>
    <n v="288.14000000000004"/>
    <n v="3.5455000000000001"/>
    <n v="9.6941061000000008"/>
    <s v="Regular Air"/>
    <x v="9"/>
    <s v="Corporate"/>
    <x v="2"/>
    <x v="6"/>
    <s v="Small Box"/>
    <d v="2012-09-12T00:00:00"/>
  </r>
  <r>
    <n v="15687"/>
    <x v="559"/>
    <x v="11"/>
    <s v="Critical"/>
    <n v="48"/>
    <n v="70.846458333333331"/>
    <n v="3400.63"/>
    <n v="46.74"/>
    <n v="3447.37"/>
    <n v="4.7610000000000001"/>
    <n v="161.90399430000002"/>
    <s v="Delivery Truck"/>
    <x v="1"/>
    <s v="Small Business"/>
    <x v="0"/>
    <x v="15"/>
    <s v="Jumbo Box"/>
    <d v="2012-04-12T00:00:00"/>
  </r>
  <r>
    <n v="57253"/>
    <x v="719"/>
    <x v="3"/>
    <s v="Critical"/>
    <n v="48"/>
    <n v="263.24479166666669"/>
    <n v="12635.75"/>
    <n v="35"/>
    <n v="12670.75"/>
    <n v="4.7610000000000001"/>
    <n v="601.58805749999999"/>
    <s v="Regular Air"/>
    <x v="1"/>
    <s v="Consumer"/>
    <x v="0"/>
    <x v="0"/>
    <s v="Large Box"/>
    <d v="2009-01-05T00:00:00"/>
  </r>
  <r>
    <n v="41766"/>
    <x v="1400"/>
    <x v="10"/>
    <s v="Critical"/>
    <n v="10"/>
    <n v="515.80899999999997"/>
    <n v="5158.09"/>
    <n v="28.14"/>
    <n v="5186.2300000000005"/>
    <n v="5.3265000000000002"/>
    <n v="274.74566385000003"/>
    <s v="Delivery Truck"/>
    <x v="6"/>
    <s v="Corporate"/>
    <x v="1"/>
    <x v="11"/>
    <s v="Jumbo Drum"/>
    <d v="2012-09-12T00:00:00"/>
  </r>
  <r>
    <n v="49638"/>
    <x v="1154"/>
    <x v="8"/>
    <s v="Medium"/>
    <n v="17"/>
    <n v="11.533529411764706"/>
    <n v="196.07"/>
    <n v="6.5"/>
    <n v="202.57"/>
    <n v="5.3265000000000002"/>
    <n v="10.44366855"/>
    <s v="Regular Air"/>
    <x v="6"/>
    <s v="Home Office"/>
    <x v="1"/>
    <x v="4"/>
    <s v="Small Box"/>
    <d v="2010-08-08T00:00:00"/>
  </r>
  <r>
    <n v="35687"/>
    <x v="1107"/>
    <x v="6"/>
    <s v="Not Specified"/>
    <n v="48"/>
    <n v="12.921458333333334"/>
    <n v="620.23"/>
    <n v="4.9800000000000004"/>
    <n v="625.21"/>
    <n v="4.7610000000000001"/>
    <n v="29.529150300000001"/>
    <s v="Express Air"/>
    <x v="8"/>
    <s v="Home Office"/>
    <x v="0"/>
    <x v="0"/>
    <s v="Small Pack"/>
    <d v="2011-11-19T00:00:00"/>
  </r>
  <r>
    <n v="51271"/>
    <x v="1011"/>
    <x v="7"/>
    <s v="High"/>
    <n v="16"/>
    <n v="180.16918749999999"/>
    <n v="2882.7069999999999"/>
    <n v="5"/>
    <n v="2887.7069999999999"/>
    <n v="5.3265000000000002"/>
    <n v="153.54738835500001"/>
    <s v="Regular Air"/>
    <x v="5"/>
    <s v="Consumer"/>
    <x v="1"/>
    <x v="1"/>
    <s v="Small Box"/>
    <d v="2010-10-27T00:00:00"/>
  </r>
  <r>
    <n v="16096"/>
    <x v="752"/>
    <x v="3"/>
    <s v="High"/>
    <n v="9"/>
    <n v="4.6900000000000004"/>
    <n v="42.21"/>
    <n v="0.99"/>
    <n v="43.2"/>
    <n v="3.5455000000000001"/>
    <n v="1.4965555500000003"/>
    <s v="Express Air"/>
    <x v="1"/>
    <s v="Consumer"/>
    <x v="2"/>
    <x v="13"/>
    <s v="Small Box"/>
    <d v="2011-01-20T00:00:00"/>
  </r>
  <r>
    <n v="45413"/>
    <x v="359"/>
    <x v="5"/>
    <s v="High"/>
    <n v="24"/>
    <n v="5.4974999999999996"/>
    <n v="131.94"/>
    <n v="2.99"/>
    <n v="134.93"/>
    <n v="3.5455000000000001"/>
    <n v="4.6779327000000004"/>
    <s v="Regular Air"/>
    <x v="8"/>
    <s v="Small Business"/>
    <x v="2"/>
    <x v="6"/>
    <s v="Small Box"/>
    <d v="2010-06-08T00:00:00"/>
  </r>
  <r>
    <n v="10784"/>
    <x v="823"/>
    <x v="1"/>
    <s v="Not Specified"/>
    <n v="30"/>
    <n v="6.8756666666666666"/>
    <n v="206.27"/>
    <n v="5.48"/>
    <n v="211.75"/>
    <n v="3.5455000000000001"/>
    <n v="7.3133028500000004"/>
    <s v="Regular Air"/>
    <x v="4"/>
    <s v="Home Office"/>
    <x v="2"/>
    <x v="6"/>
    <s v="Small Box"/>
    <d v="2010-07-07T00:00:00"/>
  </r>
  <r>
    <n v="21633"/>
    <x v="453"/>
    <x v="0"/>
    <s v="Medium"/>
    <n v="29"/>
    <n v="18.890344827586208"/>
    <n v="547.82000000000005"/>
    <n v="8.99"/>
    <n v="556.81000000000006"/>
    <n v="4.7610000000000001"/>
    <n v="26.081710200000003"/>
    <s v="Regular Air"/>
    <x v="8"/>
    <s v="Home Office"/>
    <x v="0"/>
    <x v="0"/>
    <s v="Small Pack"/>
    <d v="2009-03-28T00:00:00"/>
  </r>
  <r>
    <n v="35652"/>
    <x v="1310"/>
    <x v="10"/>
    <s v="Low"/>
    <n v="21"/>
    <n v="107.21714285714286"/>
    <n v="2251.56"/>
    <n v="26.22"/>
    <n v="2277.7799999999997"/>
    <n v="4.7610000000000001"/>
    <n v="107.19677159999999"/>
    <s v="Delivery Truck"/>
    <x v="5"/>
    <s v="Corporate"/>
    <x v="0"/>
    <x v="15"/>
    <s v="Jumbo Box"/>
    <d v="2010-09-23T00:00:00"/>
  </r>
  <r>
    <n v="11206"/>
    <x v="344"/>
    <x v="2"/>
    <s v="Low"/>
    <n v="26"/>
    <n v="49.444230769230771"/>
    <n v="1285.55"/>
    <n v="19.989999999999998"/>
    <n v="1305.54"/>
    <n v="5.3265000000000002"/>
    <n v="68.474820749999992"/>
    <s v="Regular Air"/>
    <x v="1"/>
    <s v="Small Business"/>
    <x v="1"/>
    <x v="4"/>
    <s v="Small Box"/>
    <d v="2009-12-30T00:00:00"/>
  </r>
  <r>
    <n v="51461"/>
    <x v="1211"/>
    <x v="9"/>
    <s v="Not Specified"/>
    <n v="43"/>
    <n v="19.965813953488372"/>
    <n v="858.53"/>
    <n v="11.17"/>
    <n v="869.69999999999993"/>
    <n v="4.7610000000000001"/>
    <n v="40.8746133"/>
    <s v="Regular Air"/>
    <x v="8"/>
    <s v="Corporate"/>
    <x v="0"/>
    <x v="0"/>
    <s v="Large Box"/>
    <d v="2011-02-12T00:00:00"/>
  </r>
  <r>
    <n v="46023"/>
    <x v="508"/>
    <x v="0"/>
    <s v="Not Specified"/>
    <n v="50"/>
    <n v="22.0352"/>
    <n v="1101.76"/>
    <n v="13.99"/>
    <n v="1115.75"/>
    <n v="3.5455000000000001"/>
    <n v="39.062900800000001"/>
    <s v="Regular Air"/>
    <x v="5"/>
    <s v="Small Business"/>
    <x v="2"/>
    <x v="16"/>
    <s v="Medium Box"/>
    <d v="2012-03-25T00:00:00"/>
  </r>
  <r>
    <n v="24199"/>
    <x v="1411"/>
    <x v="5"/>
    <s v="Critical"/>
    <n v="16"/>
    <n v="44.158124999999998"/>
    <n v="706.53"/>
    <n v="19.989999999999998"/>
    <n v="726.52"/>
    <n v="5.3265000000000002"/>
    <n v="37.633320449999999"/>
    <s v="Regular Air"/>
    <x v="6"/>
    <s v="Small Business"/>
    <x v="1"/>
    <x v="4"/>
    <s v="Small Box"/>
    <d v="2009-06-17T00:00:00"/>
  </r>
  <r>
    <n v="31399"/>
    <x v="149"/>
    <x v="6"/>
    <s v="Not Specified"/>
    <n v="9"/>
    <n v="37.467055555555561"/>
    <n v="337.20350000000002"/>
    <n v="4.99"/>
    <n v="342.19350000000003"/>
    <n v="5.3265000000000002"/>
    <n v="17.961144427500003"/>
    <s v="Regular Air"/>
    <x v="5"/>
    <s v="Consumer"/>
    <x v="1"/>
    <x v="1"/>
    <s v="Small Box"/>
    <d v="2011-11-06T00:00:00"/>
  </r>
  <r>
    <n v="48900"/>
    <x v="19"/>
    <x v="0"/>
    <s v="Not Specified"/>
    <n v="42"/>
    <n v="15.150952380952381"/>
    <n v="636.34"/>
    <n v="4.53"/>
    <n v="640.87"/>
    <n v="3.5455000000000001"/>
    <n v="22.5614347"/>
    <s v="Regular Air"/>
    <x v="6"/>
    <s v="Small Business"/>
    <x v="2"/>
    <x v="10"/>
    <s v="Small Box"/>
    <d v="2009-03-23T00:00:00"/>
  </r>
  <r>
    <n v="12711"/>
    <x v="581"/>
    <x v="9"/>
    <s v="Critical"/>
    <n v="32"/>
    <n v="46.46"/>
    <n v="1486.72"/>
    <n v="8.99"/>
    <n v="1495.71"/>
    <n v="3.5455000000000001"/>
    <n v="52.711657599999995"/>
    <s v="Regular Air"/>
    <x v="6"/>
    <s v="Corporate"/>
    <x v="2"/>
    <x v="2"/>
    <s v="Small Pack"/>
    <d v="2012-02-20T00:00:00"/>
  </r>
  <r>
    <n v="1892"/>
    <x v="1105"/>
    <x v="0"/>
    <s v="Low"/>
    <n v="47"/>
    <n v="4.119787234042553"/>
    <n v="193.63"/>
    <n v="5.26"/>
    <n v="198.89"/>
    <n v="3.5455000000000001"/>
    <n v="6.8651516500000005"/>
    <s v="Regular Air"/>
    <x v="1"/>
    <s v="Small Business"/>
    <x v="2"/>
    <x v="6"/>
    <s v="Small Box"/>
    <d v="2009-03-29T00:00:00"/>
  </r>
  <r>
    <n v="20710"/>
    <x v="367"/>
    <x v="6"/>
    <s v="High"/>
    <n v="31"/>
    <n v="5.8290322580645162"/>
    <n v="180.7"/>
    <n v="3.85"/>
    <n v="184.54999999999998"/>
    <n v="5.3265000000000002"/>
    <n v="9.6249855000000011"/>
    <s v="Regular Air"/>
    <x v="4"/>
    <s v="Small Business"/>
    <x v="1"/>
    <x v="4"/>
    <s v="Small Pack"/>
    <d v="2009-11-30T00:00:00"/>
  </r>
  <r>
    <n v="51266"/>
    <x v="1105"/>
    <x v="0"/>
    <s v="Not Specified"/>
    <n v="46"/>
    <n v="34.896086956521742"/>
    <n v="1605.22"/>
    <n v="7.73"/>
    <n v="1612.95"/>
    <n v="3.5455000000000001"/>
    <n v="56.913075100000007"/>
    <s v="Express Air"/>
    <x v="6"/>
    <s v="Corporate"/>
    <x v="2"/>
    <x v="2"/>
    <s v="Small Box"/>
    <d v="2009-03-27T00:00:00"/>
  </r>
  <r>
    <n v="39617"/>
    <x v="925"/>
    <x v="2"/>
    <s v="Not Specified"/>
    <n v="33"/>
    <n v="38.899393939393939"/>
    <n v="1283.68"/>
    <n v="9.1999999999999993"/>
    <n v="1292.8800000000001"/>
    <n v="4.7610000000000001"/>
    <n v="61.116004799999999"/>
    <s v="Regular Air"/>
    <x v="0"/>
    <s v="Small Business"/>
    <x v="0"/>
    <x v="0"/>
    <s v="Wrap Bag"/>
    <d v="2011-12-19T00:00:00"/>
  </r>
  <r>
    <n v="46948"/>
    <x v="1075"/>
    <x v="4"/>
    <s v="Low"/>
    <n v="10"/>
    <n v="6.4129999999999994"/>
    <n v="64.13"/>
    <n v="5.27"/>
    <n v="69.399999999999991"/>
    <n v="3.5455000000000001"/>
    <n v="2.2737291499999999"/>
    <s v="Regular Air"/>
    <x v="8"/>
    <s v="Corporate"/>
    <x v="2"/>
    <x v="6"/>
    <s v="Small Box"/>
    <d v="2010-05-24T00:00:00"/>
  </r>
  <r>
    <n v="45284"/>
    <x v="882"/>
    <x v="3"/>
    <s v="High"/>
    <n v="7"/>
    <n v="13.061428571428573"/>
    <n v="91.43"/>
    <n v="8.99"/>
    <n v="100.42"/>
    <n v="3.5455000000000001"/>
    <n v="3.2416506500000004"/>
    <s v="Regular Air"/>
    <x v="5"/>
    <s v="Consumer"/>
    <x v="2"/>
    <x v="2"/>
    <s v="Small Pack"/>
    <d v="2012-01-08T00:00:00"/>
  </r>
  <r>
    <n v="5121"/>
    <x v="4"/>
    <x v="4"/>
    <s v="Not Specified"/>
    <n v="45"/>
    <n v="44.260066666666667"/>
    <n v="1991.703"/>
    <n v="1.25"/>
    <n v="1992.953"/>
    <n v="5.3265000000000002"/>
    <n v="106.08806029499999"/>
    <s v="Regular Air"/>
    <x v="0"/>
    <s v="Corporate"/>
    <x v="1"/>
    <x v="1"/>
    <s v="Small Pack"/>
    <d v="2012-05-11T00:00:00"/>
  </r>
  <r>
    <n v="11270"/>
    <x v="937"/>
    <x v="5"/>
    <s v="High"/>
    <n v="15"/>
    <n v="9.3379999999999992"/>
    <n v="140.07"/>
    <n v="6.19"/>
    <n v="146.26"/>
    <n v="3.5455000000000001"/>
    <n v="4.9661818499999999"/>
    <s v="Express Air"/>
    <x v="8"/>
    <s v="Corporate"/>
    <x v="2"/>
    <x v="6"/>
    <s v="Small Box"/>
    <d v="2011-07-01T00:00:00"/>
  </r>
  <r>
    <n v="27335"/>
    <x v="564"/>
    <x v="6"/>
    <s v="Low"/>
    <n v="23"/>
    <n v="2.9334782608695651"/>
    <n v="67.47"/>
    <n v="6.35"/>
    <n v="73.819999999999993"/>
    <n v="3.5455000000000001"/>
    <n v="2.3921488499999999"/>
    <s v="Regular Air"/>
    <x v="9"/>
    <s v="Corporate"/>
    <x v="2"/>
    <x v="12"/>
    <s v="Small Box"/>
    <d v="2010-11-06T00:00:00"/>
  </r>
  <r>
    <n v="24613"/>
    <x v="166"/>
    <x v="1"/>
    <s v="Low"/>
    <n v="36"/>
    <n v="6.8552777777777774"/>
    <n v="246.79"/>
    <n v="6.6"/>
    <n v="253.39"/>
    <n v="3.5455000000000001"/>
    <n v="8.7499394499999994"/>
    <s v="Regular Air"/>
    <x v="4"/>
    <s v="Home Office"/>
    <x v="2"/>
    <x v="5"/>
    <s v="Small Box"/>
    <d v="2012-07-25T00:00:00"/>
  </r>
  <r>
    <n v="22563"/>
    <x v="558"/>
    <x v="4"/>
    <s v="Critical"/>
    <n v="32"/>
    <n v="7.8596874999999997"/>
    <n v="251.51"/>
    <n v="3.68"/>
    <n v="255.19"/>
    <n v="4.7610000000000001"/>
    <n v="11.9743911"/>
    <s v="Regular Air"/>
    <x v="5"/>
    <s v="Home Office"/>
    <x v="0"/>
    <x v="0"/>
    <s v="Wrap Bag"/>
    <d v="2012-05-23T00:00:00"/>
  </r>
  <r>
    <n v="13543"/>
    <x v="1412"/>
    <x v="8"/>
    <s v="Medium"/>
    <n v="2"/>
    <n v="13.914999999999999"/>
    <n v="27.83"/>
    <n v="9.4499999999999993"/>
    <n v="37.28"/>
    <n v="3.5455000000000001"/>
    <n v="0.98671264999999986"/>
    <s v="Regular Air"/>
    <x v="6"/>
    <s v="Corporate"/>
    <x v="2"/>
    <x v="10"/>
    <s v="Small Box"/>
    <d v="2012-08-08T00:00:00"/>
  </r>
  <r>
    <n v="21796"/>
    <x v="421"/>
    <x v="4"/>
    <s v="Low"/>
    <n v="31"/>
    <n v="1.1038709677419354"/>
    <n v="34.22"/>
    <n v="0.7"/>
    <n v="34.92"/>
    <n v="3.5455000000000001"/>
    <n v="1.2132700999999999"/>
    <s v="Regular Air"/>
    <x v="1"/>
    <s v="Home Office"/>
    <x v="2"/>
    <x v="14"/>
    <s v="Wrap Bag"/>
    <d v="2012-05-11T00:00:00"/>
  </r>
  <r>
    <n v="26818"/>
    <x v="615"/>
    <x v="3"/>
    <s v="Not Specified"/>
    <n v="36"/>
    <n v="6.9816666666666665"/>
    <n v="251.34"/>
    <n v="7.72"/>
    <n v="259.06"/>
    <n v="3.5455000000000001"/>
    <n v="8.9112597000000004"/>
    <s v="Regular Air"/>
    <x v="4"/>
    <s v="Small Business"/>
    <x v="2"/>
    <x v="6"/>
    <s v="Small Box"/>
    <d v="2012-01-09T00:00:00"/>
  </r>
  <r>
    <n v="6403"/>
    <x v="879"/>
    <x v="9"/>
    <s v="Low"/>
    <n v="41"/>
    <n v="435.95756097560974"/>
    <n v="17874.259999999998"/>
    <n v="19.989999999999998"/>
    <n v="17894.25"/>
    <n v="3.5455000000000001"/>
    <n v="633.73188830000004"/>
    <s v="Regular Air"/>
    <x v="1"/>
    <s v="Small Business"/>
    <x v="2"/>
    <x v="10"/>
    <s v="Small Box"/>
    <d v="2011-02-13T00:00:00"/>
  </r>
  <r>
    <n v="70"/>
    <x v="28"/>
    <x v="2"/>
    <s v="Low"/>
    <n v="48"/>
    <n v="1.8760416666666666"/>
    <n v="90.05"/>
    <n v="2.58"/>
    <n v="92.63"/>
    <n v="3.5455000000000001"/>
    <n v="3.1927227499999997"/>
    <s v="Regular Air"/>
    <x v="4"/>
    <s v="Home Office"/>
    <x v="2"/>
    <x v="14"/>
    <s v="Wrap Bag"/>
    <d v="2010-12-22T00:00:00"/>
  </r>
  <r>
    <n v="56224"/>
    <x v="840"/>
    <x v="7"/>
    <s v="Medium"/>
    <n v="46"/>
    <n v="7.3754347826086954"/>
    <n v="339.27"/>
    <n v="2.82"/>
    <n v="342.09"/>
    <n v="3.5455000000000001"/>
    <n v="12.028817850000001"/>
    <s v="Regular Air"/>
    <x v="0"/>
    <s v="Home Office"/>
    <x v="2"/>
    <x v="14"/>
    <s v="Wrap Bag"/>
    <d v="2012-10-25T00:00:00"/>
  </r>
  <r>
    <n v="53984"/>
    <x v="550"/>
    <x v="2"/>
    <s v="Medium"/>
    <n v="23"/>
    <n v="7.517391304347826"/>
    <n v="172.9"/>
    <n v="2"/>
    <n v="174.9"/>
    <n v="3.5455000000000001"/>
    <n v="6.1301695000000009"/>
    <s v="Regular Air"/>
    <x v="1"/>
    <s v="Corporate"/>
    <x v="2"/>
    <x v="5"/>
    <s v="Wrap Bag"/>
    <d v="2012-12-11T00:00:00"/>
  </r>
  <r>
    <n v="6498"/>
    <x v="1233"/>
    <x v="0"/>
    <s v="Medium"/>
    <n v="38"/>
    <n v="8.8644736842105267"/>
    <n v="336.85"/>
    <n v="2.83"/>
    <n v="339.68"/>
    <n v="5.3265000000000002"/>
    <n v="17.94231525"/>
    <s v="Express Air"/>
    <x v="1"/>
    <s v="Home Office"/>
    <x v="1"/>
    <x v="4"/>
    <s v="Small Pack"/>
    <d v="2009-03-18T00:00:00"/>
  </r>
  <r>
    <n v="34017"/>
    <x v="18"/>
    <x v="0"/>
    <s v="High"/>
    <n v="20"/>
    <n v="5.1695000000000002"/>
    <n v="103.39"/>
    <n v="0.71"/>
    <n v="104.1"/>
    <n v="3.5455000000000001"/>
    <n v="3.6656924500000003"/>
    <s v="Express Air"/>
    <x v="1"/>
    <s v="Corporate"/>
    <x v="2"/>
    <x v="2"/>
    <s v="Wrap Bag"/>
    <d v="2009-03-23T00:00:00"/>
  </r>
  <r>
    <n v="39780"/>
    <x v="285"/>
    <x v="5"/>
    <s v="Low"/>
    <n v="33"/>
    <n v="51.020909090909093"/>
    <n v="1683.69"/>
    <n v="5.79"/>
    <n v="1689.48"/>
    <n v="3.5455000000000001"/>
    <n v="59.695228950000001"/>
    <s v="Regular Air"/>
    <x v="4"/>
    <s v="Consumer"/>
    <x v="2"/>
    <x v="5"/>
    <s v="Small Box"/>
    <d v="2009-06-14T00:00:00"/>
  </r>
  <r>
    <n v="41504"/>
    <x v="268"/>
    <x v="7"/>
    <s v="Critical"/>
    <n v="20"/>
    <n v="15.147"/>
    <n v="302.94"/>
    <n v="5.8"/>
    <n v="308.74"/>
    <n v="3.5455000000000001"/>
    <n v="10.7407377"/>
    <s v="Regular Air"/>
    <x v="1"/>
    <s v="Corporate"/>
    <x v="2"/>
    <x v="10"/>
    <s v="Small Box"/>
    <d v="2012-10-30T00:00:00"/>
  </r>
  <r>
    <n v="38371"/>
    <x v="634"/>
    <x v="6"/>
    <s v="Not Specified"/>
    <n v="24"/>
    <n v="83.516666666666666"/>
    <n v="2004.4"/>
    <n v="6.13"/>
    <n v="2010.5300000000002"/>
    <n v="5.3265000000000002"/>
    <n v="106.76436600000001"/>
    <s v="Express Air"/>
    <x v="4"/>
    <s v="Small Business"/>
    <x v="1"/>
    <x v="4"/>
    <s v="Small Box"/>
    <d v="2009-11-09T00:00:00"/>
  </r>
  <r>
    <n v="48512"/>
    <x v="64"/>
    <x v="8"/>
    <s v="Not Specified"/>
    <n v="47"/>
    <n v="3.1544680851063829"/>
    <n v="148.26"/>
    <n v="0.81"/>
    <n v="149.07"/>
    <n v="3.5455000000000001"/>
    <n v="5.2565583"/>
    <s v="Express Air"/>
    <x v="0"/>
    <s v="Consumer"/>
    <x v="2"/>
    <x v="2"/>
    <s v="Wrap Bag"/>
    <d v="2011-08-03T00:00:00"/>
  </r>
  <r>
    <n v="47173"/>
    <x v="924"/>
    <x v="10"/>
    <s v="Not Specified"/>
    <n v="41"/>
    <n v="6.7579146341463412"/>
    <n v="277.0745"/>
    <n v="5.03"/>
    <n v="282.10449999999997"/>
    <n v="5.3265000000000002"/>
    <n v="14.758373242500001"/>
    <s v="Regular Air"/>
    <x v="10"/>
    <s v="Corporate"/>
    <x v="1"/>
    <x v="1"/>
    <s v="Medium Box"/>
    <d v="2009-09-03T00:00:00"/>
  </r>
  <r>
    <n v="36673"/>
    <x v="284"/>
    <x v="10"/>
    <s v="Low"/>
    <n v="20"/>
    <n v="49.231574999999999"/>
    <n v="984.63149999999996"/>
    <n v="5"/>
    <n v="989.63149999999996"/>
    <n v="5.3265000000000002"/>
    <n v="52.446396847499997"/>
    <s v="Regular Air"/>
    <x v="5"/>
    <s v="Home Office"/>
    <x v="1"/>
    <x v="1"/>
    <s v="Small Pack"/>
    <d v="2010-09-20T00:00:00"/>
  </r>
  <r>
    <n v="18627"/>
    <x v="1104"/>
    <x v="2"/>
    <s v="Medium"/>
    <n v="4"/>
    <n v="3.9249999999999998"/>
    <n v="15.7"/>
    <n v="0.5"/>
    <n v="16.2"/>
    <n v="3.5455000000000001"/>
    <n v="0.55664349999999996"/>
    <s v="Regular Air"/>
    <x v="4"/>
    <s v="Small Business"/>
    <x v="2"/>
    <x v="13"/>
    <s v="Small Box"/>
    <d v="2010-12-21T00:00:00"/>
  </r>
  <r>
    <n v="7968"/>
    <x v="646"/>
    <x v="10"/>
    <s v="Low"/>
    <n v="10"/>
    <n v="144.92099999999999"/>
    <n v="1449.21"/>
    <n v="30"/>
    <n v="1479.21"/>
    <n v="4.7610000000000001"/>
    <n v="68.996888100000007"/>
    <s v="Delivery Truck"/>
    <x v="0"/>
    <s v="Consumer"/>
    <x v="0"/>
    <x v="3"/>
    <s v="Jumbo Drum"/>
    <d v="2010-09-15T00:00:00"/>
  </r>
  <r>
    <n v="7169"/>
    <x v="980"/>
    <x v="0"/>
    <s v="Medium"/>
    <n v="22"/>
    <n v="20.305454545454548"/>
    <n v="446.72"/>
    <n v="14.39"/>
    <n v="461.11"/>
    <n v="4.7610000000000001"/>
    <n v="21.2683392"/>
    <s v="Regular Air"/>
    <x v="0"/>
    <s v="Corporate"/>
    <x v="0"/>
    <x v="0"/>
    <s v="Small Box"/>
    <d v="2010-03-28T00:00:00"/>
  </r>
  <r>
    <n v="46305"/>
    <x v="1309"/>
    <x v="1"/>
    <s v="Low"/>
    <n v="30"/>
    <n v="9.988666666666667"/>
    <n v="299.66000000000003"/>
    <n v="5.75"/>
    <n v="305.41000000000003"/>
    <n v="3.5455000000000001"/>
    <n v="10.624445300000001"/>
    <s v="Regular Air"/>
    <x v="8"/>
    <s v="Consumer"/>
    <x v="2"/>
    <x v="6"/>
    <s v="Small Box"/>
    <d v="2011-08-03T00:00:00"/>
  </r>
  <r>
    <n v="52512"/>
    <x v="1025"/>
    <x v="1"/>
    <s v="High"/>
    <n v="4"/>
    <n v="12.465"/>
    <n v="49.86"/>
    <n v="4.9800000000000004"/>
    <n v="54.84"/>
    <n v="3.5455000000000001"/>
    <n v="1.7677863"/>
    <s v="Regular Air"/>
    <x v="1"/>
    <s v="Consumer"/>
    <x v="2"/>
    <x v="16"/>
    <s v="Small Box"/>
    <d v="2011-07-09T00:00:00"/>
  </r>
  <r>
    <n v="38405"/>
    <x v="886"/>
    <x v="1"/>
    <s v="Medium"/>
    <n v="29"/>
    <n v="7.1737931034482756"/>
    <n v="208.04"/>
    <n v="4"/>
    <n v="212.04"/>
    <n v="4.7610000000000001"/>
    <n v="9.9047844000000005"/>
    <s v="Regular Air"/>
    <x v="1"/>
    <s v="Small Business"/>
    <x v="0"/>
    <x v="0"/>
    <s v="Wrap Bag"/>
    <d v="2010-07-18T00:00:00"/>
  </r>
  <r>
    <n v="48839"/>
    <x v="1413"/>
    <x v="1"/>
    <s v="Critical"/>
    <n v="1"/>
    <n v="97.13"/>
    <n v="97.13"/>
    <n v="0.49"/>
    <n v="97.61999999999999"/>
    <n v="3.5455000000000001"/>
    <n v="3.4437441500000001"/>
    <s v="Regular Air"/>
    <x v="2"/>
    <s v="Corporate"/>
    <x v="2"/>
    <x v="13"/>
    <s v="Small Box"/>
    <d v="2010-07-12T00:00:00"/>
  </r>
  <r>
    <n v="3232"/>
    <x v="1224"/>
    <x v="7"/>
    <s v="Critical"/>
    <n v="5"/>
    <n v="8.532"/>
    <n v="42.66"/>
    <n v="4.71"/>
    <n v="47.37"/>
    <n v="3.5455000000000001"/>
    <n v="1.5125102999999998"/>
    <s v="Regular Air"/>
    <x v="11"/>
    <s v="Small Business"/>
    <x v="2"/>
    <x v="6"/>
    <s v="Small Box"/>
    <d v="2012-10-10T00:00:00"/>
  </r>
  <r>
    <n v="30726"/>
    <x v="230"/>
    <x v="6"/>
    <s v="Medium"/>
    <n v="35"/>
    <n v="20.718571428571426"/>
    <n v="725.15"/>
    <n v="3.99"/>
    <n v="729.14"/>
    <n v="3.5455000000000001"/>
    <n v="25.710193250000003"/>
    <s v="Regular Air"/>
    <x v="1"/>
    <s v="Home Office"/>
    <x v="2"/>
    <x v="16"/>
    <s v="Small Box"/>
    <d v="2009-11-26T00:00:00"/>
  </r>
  <r>
    <n v="25541"/>
    <x v="1284"/>
    <x v="3"/>
    <s v="Low"/>
    <n v="50"/>
    <n v="5.9551999999999996"/>
    <n v="297.76"/>
    <n v="5.79"/>
    <n v="303.55"/>
    <n v="3.5455000000000001"/>
    <n v="10.557080800000001"/>
    <s v="Regular Air"/>
    <x v="8"/>
    <s v="Consumer"/>
    <x v="2"/>
    <x v="5"/>
    <s v="Small Box"/>
    <d v="2009-01-15T00:00:00"/>
  </r>
  <r>
    <n v="29121"/>
    <x v="677"/>
    <x v="11"/>
    <s v="Medium"/>
    <n v="31"/>
    <n v="103.45048387096774"/>
    <n v="3206.9650000000001"/>
    <n v="7.69"/>
    <n v="3214.6550000000002"/>
    <n v="5.3265000000000002"/>
    <n v="170.81899072499999"/>
    <s v="Regular Air"/>
    <x v="7"/>
    <s v="Corporate"/>
    <x v="1"/>
    <x v="1"/>
    <s v="Small Box"/>
    <d v="2010-04-13T00:00:00"/>
  </r>
  <r>
    <n v="58340"/>
    <x v="298"/>
    <x v="3"/>
    <s v="Medium"/>
    <n v="36"/>
    <n v="53.786111111111111"/>
    <n v="1936.3"/>
    <n v="13.66"/>
    <n v="1949.96"/>
    <n v="3.5455000000000001"/>
    <n v="68.6515165"/>
    <s v="Regular Air"/>
    <x v="7"/>
    <s v="Corporate"/>
    <x v="2"/>
    <x v="16"/>
    <s v="Small Box"/>
    <d v="2011-01-09T00:00:00"/>
  </r>
  <r>
    <n v="5635"/>
    <x v="916"/>
    <x v="8"/>
    <s v="Medium"/>
    <n v="17"/>
    <n v="11.692941176470589"/>
    <n v="198.78"/>
    <n v="7.19"/>
    <n v="205.97"/>
    <n v="3.5455000000000001"/>
    <n v="7.0477449000000005"/>
    <s v="Regular Air"/>
    <x v="8"/>
    <s v="Corporate"/>
    <x v="2"/>
    <x v="6"/>
    <s v="Small Box"/>
    <d v="2012-08-17T00:00:00"/>
  </r>
  <r>
    <n v="43488"/>
    <x v="1221"/>
    <x v="5"/>
    <s v="Critical"/>
    <n v="28"/>
    <n v="19.547142857142859"/>
    <n v="547.32000000000005"/>
    <n v="6.67"/>
    <n v="553.99"/>
    <n v="4.7610000000000001"/>
    <n v="26.057905200000004"/>
    <s v="Regular Air"/>
    <x v="4"/>
    <s v="Home Office"/>
    <x v="0"/>
    <x v="0"/>
    <s v="Small Pack"/>
    <d v="2012-06-19T00:00:00"/>
  </r>
  <r>
    <n v="10022"/>
    <x v="1385"/>
    <x v="0"/>
    <s v="Low"/>
    <n v="1"/>
    <n v="12.18"/>
    <n v="12.18"/>
    <n v="2.27"/>
    <n v="14.45"/>
    <n v="3.5455000000000001"/>
    <n v="0.4318419"/>
    <s v="Regular Air"/>
    <x v="2"/>
    <s v="Small Business"/>
    <x v="2"/>
    <x v="5"/>
    <s v="Wrap Bag"/>
    <d v="2009-03-04T00:00:00"/>
  </r>
  <r>
    <n v="19686"/>
    <x v="715"/>
    <x v="8"/>
    <s v="Medium"/>
    <n v="2"/>
    <n v="21.155000000000001"/>
    <n v="42.31"/>
    <n v="8.51"/>
    <n v="50.82"/>
    <n v="5.3265000000000002"/>
    <n v="2.2536421500000001"/>
    <s v="Regular Air"/>
    <x v="2"/>
    <s v="Corporate"/>
    <x v="1"/>
    <x v="11"/>
    <s v="Medium Box"/>
    <d v="2010-08-15T00:00:00"/>
  </r>
  <r>
    <n v="21892"/>
    <x v="1204"/>
    <x v="1"/>
    <s v="High"/>
    <n v="6"/>
    <n v="5.8133333333333335"/>
    <n v="34.880000000000003"/>
    <n v="4.97"/>
    <n v="39.85"/>
    <n v="3.5455000000000001"/>
    <n v="1.2366704000000002"/>
    <s v="Regular Air"/>
    <x v="0"/>
    <s v="Corporate"/>
    <x v="2"/>
    <x v="6"/>
    <s v="Small Box"/>
    <d v="2010-07-06T00:00:00"/>
  </r>
  <r>
    <n v="49220"/>
    <x v="992"/>
    <x v="8"/>
    <s v="Critical"/>
    <n v="13"/>
    <n v="31.536153846153848"/>
    <n v="409.97"/>
    <n v="3.5"/>
    <n v="413.47"/>
    <n v="3.5455000000000001"/>
    <n v="14.535486350000001"/>
    <s v="Regular Air"/>
    <x v="8"/>
    <s v="Corporate"/>
    <x v="2"/>
    <x v="16"/>
    <s v="Small Box"/>
    <d v="2011-08-14T00:00:00"/>
  </r>
  <r>
    <n v="28135"/>
    <x v="29"/>
    <x v="10"/>
    <s v="Critical"/>
    <n v="40"/>
    <n v="12.53275"/>
    <n v="501.31"/>
    <n v="3.14"/>
    <n v="504.45"/>
    <n v="3.5455000000000001"/>
    <n v="17.773946049999999"/>
    <s v="Regular Air"/>
    <x v="2"/>
    <s v="Corporate"/>
    <x v="2"/>
    <x v="7"/>
    <s v="Small Pack"/>
    <d v="2009-09-25T00:00:00"/>
  </r>
  <r>
    <n v="59584"/>
    <x v="954"/>
    <x v="4"/>
    <s v="Medium"/>
    <n v="3"/>
    <n v="112.27999999999999"/>
    <n v="336.84"/>
    <n v="35.840000000000003"/>
    <n v="372.67999999999995"/>
    <n v="4.7610000000000001"/>
    <n v="16.036952400000001"/>
    <s v="Delivery Truck"/>
    <x v="0"/>
    <s v="Consumer"/>
    <x v="0"/>
    <x v="15"/>
    <s v="Jumbo Box"/>
    <d v="2010-05-29T00:00:00"/>
  </r>
  <r>
    <n v="50051"/>
    <x v="745"/>
    <x v="7"/>
    <s v="Medium"/>
    <n v="15"/>
    <n v="20.576000000000001"/>
    <n v="308.64"/>
    <n v="6.38"/>
    <n v="315.02"/>
    <n v="4.7610000000000001"/>
    <n v="14.694350400000001"/>
    <s v="Express Air"/>
    <x v="1"/>
    <s v="Corporate"/>
    <x v="0"/>
    <x v="0"/>
    <s v="Small Box"/>
    <d v="2009-10-04T00:00:00"/>
  </r>
  <r>
    <n v="42309"/>
    <x v="684"/>
    <x v="8"/>
    <s v="Low"/>
    <n v="41"/>
    <n v="20.834878048780489"/>
    <n v="854.23"/>
    <n v="6.32"/>
    <n v="860.55000000000007"/>
    <n v="3.5455000000000001"/>
    <n v="30.28672465"/>
    <s v="Regular Air"/>
    <x v="6"/>
    <s v="Small Business"/>
    <x v="2"/>
    <x v="16"/>
    <s v="Small Box"/>
    <d v="2009-08-08T00:00:00"/>
  </r>
  <r>
    <n v="11269"/>
    <x v="208"/>
    <x v="4"/>
    <s v="Low"/>
    <n v="49"/>
    <n v="4.7608163265306125"/>
    <n v="233.28"/>
    <n v="0.5"/>
    <n v="233.78"/>
    <n v="3.5455000000000001"/>
    <n v="8.2709424000000009"/>
    <s v="Regular Air"/>
    <x v="7"/>
    <s v="Home Office"/>
    <x v="2"/>
    <x v="13"/>
    <s v="Small Box"/>
    <d v="2012-06-02T00:00:00"/>
  </r>
  <r>
    <n v="12580"/>
    <x v="1315"/>
    <x v="3"/>
    <s v="Low"/>
    <n v="43"/>
    <n v="3.2725581395348837"/>
    <n v="140.72"/>
    <n v="3.97"/>
    <n v="144.69"/>
    <n v="3.5455000000000001"/>
    <n v="4.9892275999999995"/>
    <s v="Regular Air"/>
    <x v="4"/>
    <s v="Small Business"/>
    <x v="2"/>
    <x v="2"/>
    <s v="Wrap Bag"/>
    <d v="2010-01-15T00:00:00"/>
  </r>
  <r>
    <n v="614"/>
    <x v="584"/>
    <x v="6"/>
    <s v="High"/>
    <n v="41"/>
    <n v="15.322439024390244"/>
    <n v="628.22"/>
    <n v="5"/>
    <n v="633.22"/>
    <n v="4.7610000000000001"/>
    <n v="29.909554200000002"/>
    <s v="Regular Air"/>
    <x v="4"/>
    <s v="Corporate"/>
    <x v="0"/>
    <x v="0"/>
    <s v="Small Pack"/>
    <d v="2012-12-02T00:00:00"/>
  </r>
  <r>
    <n v="21958"/>
    <x v="1414"/>
    <x v="5"/>
    <s v="High"/>
    <n v="14"/>
    <n v="357.00214285714281"/>
    <n v="4998.03"/>
    <n v="19.989999999999998"/>
    <n v="5018.0199999999995"/>
    <n v="3.5455000000000001"/>
    <n v="177.20515365"/>
    <s v="Regular Air"/>
    <x v="1"/>
    <s v="Consumer"/>
    <x v="2"/>
    <x v="16"/>
    <s v="Small Box"/>
    <d v="2009-06-06T00:00:00"/>
  </r>
  <r>
    <n v="33889"/>
    <x v="564"/>
    <x v="6"/>
    <s v="Low"/>
    <n v="43"/>
    <n v="8.5572093023255817"/>
    <n v="367.96"/>
    <n v="3.5"/>
    <n v="371.46"/>
    <n v="3.5455000000000001"/>
    <n v="13.046021799999998"/>
    <s v="Regular Air"/>
    <x v="1"/>
    <s v="Small Business"/>
    <x v="2"/>
    <x v="16"/>
    <s v="Small Box"/>
    <d v="2010-11-13T00:00:00"/>
  </r>
  <r>
    <n v="18951"/>
    <x v="323"/>
    <x v="5"/>
    <s v="Critical"/>
    <n v="16"/>
    <n v="3.84375"/>
    <n v="61.5"/>
    <n v="2.97"/>
    <n v="64.47"/>
    <n v="3.5455000000000001"/>
    <n v="2.1804825000000001"/>
    <s v="Regular Air"/>
    <x v="9"/>
    <s v="Corporate"/>
    <x v="2"/>
    <x v="5"/>
    <s v="Wrap Bag"/>
    <d v="2011-06-30T00:00:00"/>
  </r>
  <r>
    <n v="2532"/>
    <x v="331"/>
    <x v="7"/>
    <s v="High"/>
    <n v="24"/>
    <n v="17.751541666666665"/>
    <n v="426.03699999999998"/>
    <n v="2.5"/>
    <n v="428.53699999999998"/>
    <n v="5.3265000000000002"/>
    <n v="22.692860804999999"/>
    <s v="Regular Air"/>
    <x v="11"/>
    <s v="Corporate"/>
    <x v="1"/>
    <x v="1"/>
    <s v="Wrap Bag"/>
    <d v="2011-10-11T00:00:00"/>
  </r>
  <r>
    <n v="24455"/>
    <x v="574"/>
    <x v="2"/>
    <s v="Not Specified"/>
    <n v="41"/>
    <n v="3.7217073170731707"/>
    <n v="152.59"/>
    <n v="0.83"/>
    <n v="153.42000000000002"/>
    <n v="3.5455000000000001"/>
    <n v="5.4100784499999994"/>
    <s v="Regular Air"/>
    <x v="1"/>
    <s v="Home Office"/>
    <x v="2"/>
    <x v="2"/>
    <s v="Wrap Bag"/>
    <d v="2009-12-09T00:00:00"/>
  </r>
  <r>
    <n v="55398"/>
    <x v="799"/>
    <x v="3"/>
    <s v="Medium"/>
    <n v="21"/>
    <n v="2.2104761904761907"/>
    <n v="46.42"/>
    <n v="0.7"/>
    <n v="47.120000000000005"/>
    <n v="3.5455000000000001"/>
    <n v="1.6458211"/>
    <s v="Regular Air"/>
    <x v="1"/>
    <s v="Small Business"/>
    <x v="2"/>
    <x v="2"/>
    <s v="Wrap Bag"/>
    <d v="2010-01-21T00:00:00"/>
  </r>
  <r>
    <n v="31618"/>
    <x v="1415"/>
    <x v="1"/>
    <s v="Critical"/>
    <n v="14"/>
    <n v="28.797857142857143"/>
    <n v="403.17"/>
    <n v="1.49"/>
    <n v="404.66"/>
    <n v="3.5455000000000001"/>
    <n v="14.294392350000001"/>
    <s v="Regular Air"/>
    <x v="2"/>
    <s v="Corporate"/>
    <x v="2"/>
    <x v="6"/>
    <s v="Small Box"/>
    <d v="2011-07-11T00:00:00"/>
  </r>
  <r>
    <n v="41152"/>
    <x v="239"/>
    <x v="10"/>
    <s v="High"/>
    <n v="29"/>
    <n v="1.8617241379310345"/>
    <n v="53.99"/>
    <n v="1.49"/>
    <n v="55.480000000000004"/>
    <n v="3.5455000000000001"/>
    <n v="1.9142154500000002"/>
    <s v="Regular Air"/>
    <x v="0"/>
    <s v="Corporate"/>
    <x v="2"/>
    <x v="6"/>
    <s v="Small Box"/>
    <d v="2011-09-05T00:00:00"/>
  </r>
  <r>
    <n v="30369"/>
    <x v="78"/>
    <x v="0"/>
    <s v="Critical"/>
    <n v="13"/>
    <n v="5.9084615384615384"/>
    <n v="76.81"/>
    <n v="7.54"/>
    <n v="84.350000000000009"/>
    <n v="3.5455000000000001"/>
    <n v="2.72329855"/>
    <s v="Regular Air"/>
    <x v="1"/>
    <s v="Home Office"/>
    <x v="2"/>
    <x v="5"/>
    <s v="Small Box"/>
    <d v="2011-03-25T00:00:00"/>
  </r>
  <r>
    <n v="29857"/>
    <x v="146"/>
    <x v="2"/>
    <s v="Medium"/>
    <n v="41"/>
    <n v="135.9248780487805"/>
    <n v="5572.92"/>
    <n v="36.090000000000003"/>
    <n v="5609.01"/>
    <n v="4.7610000000000001"/>
    <n v="265.32672120000001"/>
    <s v="Delivery Truck"/>
    <x v="0"/>
    <s v="Consumer"/>
    <x v="0"/>
    <x v="15"/>
    <s v="Jumbo Box"/>
    <d v="2009-12-14T00:00:00"/>
  </r>
  <r>
    <n v="9637"/>
    <x v="997"/>
    <x v="3"/>
    <s v="Low"/>
    <n v="12"/>
    <n v="43.540833333333332"/>
    <n v="522.49"/>
    <n v="16.71"/>
    <n v="539.20000000000005"/>
    <n v="5.3265000000000002"/>
    <n v="27.830429850000002"/>
    <s v="Regular Air"/>
    <x v="6"/>
    <s v="Corporate"/>
    <x v="1"/>
    <x v="4"/>
    <s v="Small Box"/>
    <d v="2009-01-05T00:00:00"/>
  </r>
  <r>
    <n v="35780"/>
    <x v="1162"/>
    <x v="3"/>
    <s v="Medium"/>
    <n v="6"/>
    <n v="4.7583333333333337"/>
    <n v="28.55"/>
    <n v="1.6"/>
    <n v="30.150000000000002"/>
    <n v="3.5455000000000001"/>
    <n v="1.0122402500000001"/>
    <s v="Regular Air"/>
    <x v="0"/>
    <s v="Consumer"/>
    <x v="2"/>
    <x v="2"/>
    <s v="Wrap Bag"/>
    <d v="2011-01-19T00:00:00"/>
  </r>
  <r>
    <n v="9473"/>
    <x v="921"/>
    <x v="7"/>
    <s v="Not Specified"/>
    <n v="34"/>
    <n v="16.582941176470591"/>
    <n v="563.82000000000005"/>
    <n v="2.99"/>
    <n v="566.81000000000006"/>
    <n v="3.5455000000000001"/>
    <n v="19.990238100000003"/>
    <s v="Regular Air"/>
    <x v="6"/>
    <s v="Corporate"/>
    <x v="2"/>
    <x v="6"/>
    <s v="Small Box"/>
    <d v="2012-10-12T00:00:00"/>
  </r>
  <r>
    <n v="25635"/>
    <x v="496"/>
    <x v="4"/>
    <s v="Critical"/>
    <n v="22"/>
    <n v="5.0190909090909095"/>
    <n v="110.42"/>
    <n v="3.63"/>
    <n v="114.05"/>
    <n v="4.7610000000000001"/>
    <n v="5.2570961999999994"/>
    <s v="Regular Air"/>
    <x v="0"/>
    <s v="Corporate"/>
    <x v="0"/>
    <x v="0"/>
    <s v="Wrap Bag"/>
    <d v="2012-05-30T00:00:00"/>
  </r>
  <r>
    <n v="29058"/>
    <x v="919"/>
    <x v="3"/>
    <s v="High"/>
    <n v="41"/>
    <n v="24.674878048780485"/>
    <n v="1011.67"/>
    <n v="8.7899999999999991"/>
    <n v="1020.4599999999999"/>
    <n v="3.5455000000000001"/>
    <n v="35.868759850000004"/>
    <s v="Regular Air"/>
    <x v="8"/>
    <s v="Consumer"/>
    <x v="2"/>
    <x v="10"/>
    <s v="Small Box"/>
    <d v="2010-01-03T00:00:00"/>
  </r>
  <r>
    <n v="33797"/>
    <x v="513"/>
    <x v="3"/>
    <s v="Not Specified"/>
    <n v="18"/>
    <n v="14.607777777777777"/>
    <n v="262.94"/>
    <n v="6.75"/>
    <n v="269.69"/>
    <n v="3.5455000000000001"/>
    <n v="9.3225376999999998"/>
    <s v="Regular Air"/>
    <x v="9"/>
    <s v="Small Business"/>
    <x v="2"/>
    <x v="16"/>
    <s v="Medium Box"/>
    <d v="2009-01-12T00:00:00"/>
  </r>
  <r>
    <n v="57698"/>
    <x v="1054"/>
    <x v="3"/>
    <s v="Critical"/>
    <n v="10"/>
    <n v="8.6"/>
    <n v="86"/>
    <n v="9.23"/>
    <n v="95.23"/>
    <n v="3.5455000000000001"/>
    <n v="3.0491299999999999"/>
    <s v="Regular Air"/>
    <x v="10"/>
    <s v="Home Office"/>
    <x v="2"/>
    <x v="16"/>
    <s v="Small Box"/>
    <d v="2012-01-07T00:00:00"/>
  </r>
  <r>
    <n v="41187"/>
    <x v="853"/>
    <x v="10"/>
    <s v="Low"/>
    <n v="25"/>
    <n v="5.8052000000000001"/>
    <n v="145.13"/>
    <n v="4.96"/>
    <n v="150.09"/>
    <n v="3.5455000000000001"/>
    <n v="5.1455841499999995"/>
    <s v="Regular Air"/>
    <x v="1"/>
    <s v="Small Business"/>
    <x v="2"/>
    <x v="5"/>
    <s v="Small Box"/>
    <d v="2010-10-04T00:00:00"/>
  </r>
  <r>
    <n v="15808"/>
    <x v="520"/>
    <x v="2"/>
    <s v="Critical"/>
    <n v="33"/>
    <n v="3.8448484848484847"/>
    <n v="126.88"/>
    <n v="1.61"/>
    <n v="128.49"/>
    <n v="4.7610000000000001"/>
    <n v="6.0407568000000005"/>
    <s v="Regular Air"/>
    <x v="1"/>
    <s v="Corporate"/>
    <x v="0"/>
    <x v="0"/>
    <s v="Wrap Bag"/>
    <d v="2010-12-14T00:00:00"/>
  </r>
  <r>
    <n v="59329"/>
    <x v="1289"/>
    <x v="2"/>
    <s v="Critical"/>
    <n v="25"/>
    <n v="6.6248000000000005"/>
    <n v="165.62"/>
    <n v="5.22"/>
    <n v="170.84"/>
    <n v="4.7610000000000001"/>
    <n v="7.8851682000000007"/>
    <s v="Regular Air"/>
    <x v="5"/>
    <s v="Corporate"/>
    <x v="0"/>
    <x v="0"/>
    <s v="Small Box"/>
    <d v="2012-12-04T00:00:00"/>
  </r>
  <r>
    <n v="49126"/>
    <x v="54"/>
    <x v="1"/>
    <s v="Low"/>
    <n v="33"/>
    <n v="171.54787878787877"/>
    <n v="5661.08"/>
    <n v="30"/>
    <n v="5691.08"/>
    <n v="4.7610000000000001"/>
    <n v="269.52401880000002"/>
    <s v="Delivery Truck"/>
    <x v="8"/>
    <s v="Corporate"/>
    <x v="0"/>
    <x v="3"/>
    <s v="Jumbo Drum"/>
    <d v="2011-07-17T00:00:00"/>
  </r>
  <r>
    <n v="35296"/>
    <x v="188"/>
    <x v="0"/>
    <s v="Low"/>
    <n v="7"/>
    <n v="58.267499999999998"/>
    <n v="407.8725"/>
    <n v="3.99"/>
    <n v="411.86250000000001"/>
    <n v="5.3265000000000002"/>
    <n v="21.725328712500001"/>
    <s v="Regular Air"/>
    <x v="4"/>
    <s v="Corporate"/>
    <x v="1"/>
    <x v="1"/>
    <s v="Small Box"/>
    <d v="2011-03-23T00:00:00"/>
  </r>
  <r>
    <n v="11877"/>
    <x v="62"/>
    <x v="4"/>
    <s v="Not Specified"/>
    <n v="19"/>
    <n v="41.902105263157893"/>
    <n v="796.14"/>
    <n v="2.99"/>
    <n v="799.13"/>
    <n v="3.5455000000000001"/>
    <n v="28.227143700000003"/>
    <s v="Regular Air"/>
    <x v="9"/>
    <s v="Consumer"/>
    <x v="2"/>
    <x v="6"/>
    <s v="Small Box"/>
    <d v="2010-05-24T00:00:00"/>
  </r>
  <r>
    <n v="29569"/>
    <x v="213"/>
    <x v="1"/>
    <s v="High"/>
    <n v="46"/>
    <n v="602.63"/>
    <n v="27720.98"/>
    <n v="24.49"/>
    <n v="27745.47"/>
    <n v="5.3265000000000002"/>
    <n v="1476.5579997"/>
    <s v="Regular Air"/>
    <x v="5"/>
    <s v="Consumer"/>
    <x v="1"/>
    <x v="8"/>
    <s v="Large Box"/>
    <d v="2011-07-04T00:00:00"/>
  </r>
  <r>
    <n v="38176"/>
    <x v="715"/>
    <x v="8"/>
    <s v="High"/>
    <n v="48"/>
    <n v="8.9241666666666664"/>
    <n v="428.36"/>
    <n v="2.25"/>
    <n v="430.61"/>
    <n v="3.5455000000000001"/>
    <n v="15.187503800000002"/>
    <s v="Express Air"/>
    <x v="10"/>
    <s v="Corporate"/>
    <x v="2"/>
    <x v="2"/>
    <s v="Wrap Bag"/>
    <d v="2010-08-17T00:00:00"/>
  </r>
  <r>
    <n v="1411"/>
    <x v="614"/>
    <x v="2"/>
    <s v="High"/>
    <n v="39"/>
    <n v="147.38974358974357"/>
    <n v="5748.2"/>
    <n v="35.020000000000003"/>
    <n v="5783.22"/>
    <n v="4.7610000000000001"/>
    <n v="273.67180200000001"/>
    <s v="Delivery Truck"/>
    <x v="12"/>
    <s v="Small Business"/>
    <x v="0"/>
    <x v="15"/>
    <s v="Jumbo Box"/>
    <d v="2009-12-21T00:00:00"/>
  </r>
  <r>
    <n v="7075"/>
    <x v="331"/>
    <x v="7"/>
    <s v="Low"/>
    <n v="15"/>
    <n v="16.125999999999998"/>
    <n v="241.89"/>
    <n v="10.68"/>
    <n v="252.57"/>
    <n v="3.5455000000000001"/>
    <n v="8.5762099499999991"/>
    <s v="Regular Air"/>
    <x v="4"/>
    <s v="Corporate"/>
    <x v="2"/>
    <x v="10"/>
    <s v="Small Box"/>
    <d v="2011-10-12T00:00:00"/>
  </r>
  <r>
    <n v="10949"/>
    <x v="235"/>
    <x v="0"/>
    <s v="Medium"/>
    <n v="46"/>
    <n v="74.983913043478267"/>
    <n v="3449.26"/>
    <n v="30.06"/>
    <n v="3479.32"/>
    <n v="5.3265000000000002"/>
    <n v="183.72483390000002"/>
    <s v="Delivery Truck"/>
    <x v="6"/>
    <s v="Small Business"/>
    <x v="1"/>
    <x v="11"/>
    <s v="Jumbo Box"/>
    <d v="2009-03-31T00:00:00"/>
  </r>
  <r>
    <n v="2341"/>
    <x v="138"/>
    <x v="4"/>
    <s v="Low"/>
    <n v="29"/>
    <n v="5.4306896551724142"/>
    <n v="157.49"/>
    <n v="4.96"/>
    <n v="162.45000000000002"/>
    <n v="3.5455000000000001"/>
    <n v="5.5838079500000006"/>
    <s v="Regular Air"/>
    <x v="3"/>
    <s v="Small Business"/>
    <x v="2"/>
    <x v="5"/>
    <s v="Small Box"/>
    <d v="2010-06-05T00:00:00"/>
  </r>
  <r>
    <n v="933"/>
    <x v="680"/>
    <x v="8"/>
    <s v="Not Specified"/>
    <n v="15"/>
    <n v="5.3739999999999997"/>
    <n v="80.61"/>
    <n v="2.99"/>
    <n v="83.6"/>
    <n v="3.5455000000000001"/>
    <n v="2.8580275500000001"/>
    <s v="Regular Air"/>
    <x v="11"/>
    <s v="Small Business"/>
    <x v="2"/>
    <x v="6"/>
    <s v="Small Box"/>
    <d v="2012-08-04T00:00:00"/>
  </r>
  <r>
    <n v="35047"/>
    <x v="688"/>
    <x v="5"/>
    <s v="Medium"/>
    <n v="31"/>
    <n v="4.7796774193548384"/>
    <n v="148.16999999999999"/>
    <n v="0.7"/>
    <n v="148.86999999999998"/>
    <n v="3.5455000000000001"/>
    <n v="5.2533673499999995"/>
    <s v="Regular Air"/>
    <x v="2"/>
    <s v="Home Office"/>
    <x v="2"/>
    <x v="14"/>
    <s v="Wrap Bag"/>
    <d v="2010-06-11T00:00:00"/>
  </r>
  <r>
    <n v="643"/>
    <x v="78"/>
    <x v="0"/>
    <s v="High"/>
    <n v="21"/>
    <n v="132.46761904761905"/>
    <n v="2781.82"/>
    <n v="35"/>
    <n v="2816.82"/>
    <n v="3.5455000000000001"/>
    <n v="98.629428099999998"/>
    <s v="Express Air"/>
    <x v="11"/>
    <s v="Corporate"/>
    <x v="2"/>
    <x v="10"/>
    <s v="Large Box"/>
    <d v="2011-03-25T00:00:00"/>
  </r>
  <r>
    <n v="51815"/>
    <x v="370"/>
    <x v="4"/>
    <s v="Low"/>
    <n v="21"/>
    <n v="109.14769047619049"/>
    <n v="2292.1015000000002"/>
    <n v="3"/>
    <n v="2295.1015000000002"/>
    <n v="5.3265000000000002"/>
    <n v="122.08878639750003"/>
    <s v="Regular Air"/>
    <x v="0"/>
    <s v="Small Business"/>
    <x v="1"/>
    <x v="1"/>
    <s v="Small Box"/>
    <d v="2009-05-26T00:00:00"/>
  </r>
  <r>
    <n v="39301"/>
    <x v="19"/>
    <x v="0"/>
    <s v="Medium"/>
    <n v="4"/>
    <n v="8.3849999999999998"/>
    <n v="33.54"/>
    <n v="8.3699999999999992"/>
    <n v="41.91"/>
    <n v="3.5455000000000001"/>
    <n v="1.1891607"/>
    <s v="Regular Air"/>
    <x v="5"/>
    <s v="Corporate"/>
    <x v="2"/>
    <x v="7"/>
    <s v="Small Pack"/>
    <d v="2009-03-24T00:00:00"/>
  </r>
  <r>
    <n v="18464"/>
    <x v="287"/>
    <x v="0"/>
    <s v="High"/>
    <n v="41"/>
    <n v="1.9643902439024392"/>
    <n v="80.540000000000006"/>
    <n v="0.76"/>
    <n v="81.300000000000011"/>
    <n v="3.5455000000000001"/>
    <n v="2.8555457"/>
    <s v="Regular Air"/>
    <x v="9"/>
    <s v="Small Business"/>
    <x v="2"/>
    <x v="14"/>
    <s v="Wrap Bag"/>
    <d v="2012-03-30T00:00:00"/>
  </r>
  <r>
    <n v="11553"/>
    <x v="923"/>
    <x v="11"/>
    <s v="Medium"/>
    <n v="20"/>
    <n v="76.570549999999997"/>
    <n v="1531.4110000000001"/>
    <n v="0.99"/>
    <n v="1532.4010000000001"/>
    <n v="5.3265000000000002"/>
    <n v="81.570606915000013"/>
    <s v="Regular Air"/>
    <x v="0"/>
    <s v="Corporate"/>
    <x v="1"/>
    <x v="1"/>
    <s v="Wrap Bag"/>
    <d v="2009-04-20T00:00:00"/>
  </r>
  <r>
    <n v="41831"/>
    <x v="150"/>
    <x v="1"/>
    <s v="Not Specified"/>
    <n v="38"/>
    <n v="5.5160526315789475"/>
    <n v="209.61"/>
    <n v="5.66"/>
    <n v="215.27"/>
    <n v="3.5455000000000001"/>
    <n v="7.4317225500000008"/>
    <s v="Regular Air"/>
    <x v="0"/>
    <s v="Corporate"/>
    <x v="2"/>
    <x v="5"/>
    <s v="Small Box"/>
    <d v="2012-07-22T00:00:00"/>
  </r>
  <r>
    <n v="7910"/>
    <x v="1022"/>
    <x v="11"/>
    <s v="Critical"/>
    <n v="41"/>
    <n v="45.637317073170735"/>
    <n v="1871.13"/>
    <n v="4.8"/>
    <n v="1875.93"/>
    <n v="4.7610000000000001"/>
    <n v="89.084499300000004"/>
    <s v="Regular Air"/>
    <x v="1"/>
    <s v="Small Business"/>
    <x v="0"/>
    <x v="0"/>
    <s v="Wrap Bag"/>
    <d v="2010-04-23T00:00:00"/>
  </r>
  <r>
    <n v="52580"/>
    <x v="234"/>
    <x v="8"/>
    <s v="High"/>
    <n v="16"/>
    <n v="22.943124999999998"/>
    <n v="367.09"/>
    <n v="1.99"/>
    <n v="369.08"/>
    <n v="5.3265000000000002"/>
    <n v="19.55304885"/>
    <s v="Regular Air"/>
    <x v="0"/>
    <s v="Corporate"/>
    <x v="1"/>
    <x v="4"/>
    <s v="Small Pack"/>
    <d v="2012-08-30T00:00:00"/>
  </r>
  <r>
    <n v="37287"/>
    <x v="264"/>
    <x v="6"/>
    <s v="Low"/>
    <n v="18"/>
    <n v="6.8005555555555555"/>
    <n v="122.41"/>
    <n v="4.95"/>
    <n v="127.36"/>
    <n v="4.7610000000000001"/>
    <n v="5.8279400999999993"/>
    <s v="Regular Air"/>
    <x v="9"/>
    <s v="Corporate"/>
    <x v="0"/>
    <x v="0"/>
    <s v="Small Pack"/>
    <d v="2012-11-05T00:00:00"/>
  </r>
  <r>
    <n v="14695"/>
    <x v="270"/>
    <x v="10"/>
    <s v="High"/>
    <n v="40"/>
    <n v="49.811250000000001"/>
    <n v="1992.45"/>
    <n v="54.11"/>
    <n v="2046.56"/>
    <n v="4.7610000000000001"/>
    <n v="94.860544500000003"/>
    <s v="Delivery Truck"/>
    <x v="1"/>
    <s v="Corporate"/>
    <x v="0"/>
    <x v="15"/>
    <s v="Jumbo Box"/>
    <d v="2012-09-06T00:00:00"/>
  </r>
  <r>
    <n v="9126"/>
    <x v="320"/>
    <x v="6"/>
    <s v="Medium"/>
    <n v="47"/>
    <n v="59.568085106382973"/>
    <n v="2799.7"/>
    <n v="3.99"/>
    <n v="2803.6899999999996"/>
    <n v="3.5455000000000001"/>
    <n v="99.263363499999997"/>
    <s v="Regular Air"/>
    <x v="2"/>
    <s v="Corporate"/>
    <x v="2"/>
    <x v="16"/>
    <s v="Small Box"/>
    <d v="2009-11-18T00:00:00"/>
  </r>
  <r>
    <n v="19687"/>
    <x v="154"/>
    <x v="8"/>
    <s v="Medium"/>
    <n v="33"/>
    <n v="1.4542424242424243"/>
    <n v="47.99"/>
    <n v="0.7"/>
    <n v="48.690000000000005"/>
    <n v="3.5455000000000001"/>
    <n v="1.7014854500000001"/>
    <s v="Regular Air"/>
    <x v="1"/>
    <s v="Consumer"/>
    <x v="2"/>
    <x v="14"/>
    <s v="Wrap Bag"/>
    <d v="2010-08-14T00:00:00"/>
  </r>
  <r>
    <n v="56291"/>
    <x v="52"/>
    <x v="10"/>
    <s v="Not Specified"/>
    <n v="22"/>
    <n v="501.02409090909094"/>
    <n v="11022.53"/>
    <n v="16.63"/>
    <n v="11039.16"/>
    <n v="5.3265000000000002"/>
    <n v="587.1150604500001"/>
    <s v="Delivery Truck"/>
    <x v="4"/>
    <s v="Corporate"/>
    <x v="1"/>
    <x v="11"/>
    <s v="Jumbo Box"/>
    <d v="2012-09-19T00:00:00"/>
  </r>
  <r>
    <n v="58308"/>
    <x v="429"/>
    <x v="4"/>
    <s v="Not Specified"/>
    <n v="35"/>
    <n v="62.093142857142865"/>
    <n v="2173.2600000000002"/>
    <n v="36.61"/>
    <n v="2209.8700000000003"/>
    <n v="4.7610000000000001"/>
    <n v="103.46890860000002"/>
    <s v="Delivery Truck"/>
    <x v="6"/>
    <s v="Corporate"/>
    <x v="0"/>
    <x v="15"/>
    <s v="Jumbo Box"/>
    <d v="2010-05-21T00:00:00"/>
  </r>
  <r>
    <n v="49601"/>
    <x v="1323"/>
    <x v="3"/>
    <s v="Low"/>
    <n v="15"/>
    <n v="117.09733333333334"/>
    <n v="1756.46"/>
    <n v="30"/>
    <n v="1786.46"/>
    <n v="4.7610000000000001"/>
    <n v="83.625060599999998"/>
    <s v="Delivery Truck"/>
    <x v="8"/>
    <s v="Home Office"/>
    <x v="0"/>
    <x v="3"/>
    <s v="Jumbo Drum"/>
    <d v="2011-02-02T00:00:00"/>
  </r>
  <r>
    <n v="23363"/>
    <x v="496"/>
    <x v="4"/>
    <s v="Low"/>
    <n v="46"/>
    <n v="5.2567391304347826"/>
    <n v="241.81"/>
    <n v="4.97"/>
    <n v="246.78"/>
    <n v="3.5455000000000001"/>
    <n v="8.5733735499999995"/>
    <s v="Regular Air"/>
    <x v="6"/>
    <s v="Corporate"/>
    <x v="2"/>
    <x v="6"/>
    <s v="Small Box"/>
    <d v="2012-06-05T00:00:00"/>
  </r>
  <r>
    <n v="1154"/>
    <x v="95"/>
    <x v="9"/>
    <s v="Critical"/>
    <n v="7"/>
    <n v="73.80714285714285"/>
    <n v="516.65"/>
    <n v="3.5"/>
    <n v="520.15"/>
    <n v="3.5455000000000001"/>
    <n v="18.317825750000001"/>
    <s v="Express Air"/>
    <x v="12"/>
    <s v="Home Office"/>
    <x v="2"/>
    <x v="16"/>
    <s v="Small Box"/>
    <d v="2012-02-15T00:00:00"/>
  </r>
  <r>
    <n v="8257"/>
    <x v="19"/>
    <x v="0"/>
    <s v="Low"/>
    <n v="18"/>
    <n v="48.962222222222223"/>
    <n v="881.32"/>
    <n v="5.09"/>
    <n v="886.41000000000008"/>
    <n v="3.5455000000000001"/>
    <n v="31.247200599999999"/>
    <s v="Regular Air"/>
    <x v="9"/>
    <s v="Consumer"/>
    <x v="2"/>
    <x v="5"/>
    <s v="Small Box"/>
    <d v="2009-03-26T00:00:00"/>
  </r>
  <r>
    <n v="8678"/>
    <x v="90"/>
    <x v="10"/>
    <s v="Low"/>
    <n v="31"/>
    <n v="30.251612903225805"/>
    <n v="937.8"/>
    <n v="6.64"/>
    <n v="944.43999999999994"/>
    <n v="3.5455000000000001"/>
    <n v="33.249699"/>
    <s v="Regular Air"/>
    <x v="8"/>
    <s v="Consumer"/>
    <x v="2"/>
    <x v="10"/>
    <s v="Small Box"/>
    <d v="2012-10-05T00:00:00"/>
  </r>
  <r>
    <n v="40261"/>
    <x v="440"/>
    <x v="6"/>
    <s v="Critical"/>
    <n v="26"/>
    <n v="3.0011538461538461"/>
    <n v="78.03"/>
    <n v="1.05"/>
    <n v="79.08"/>
    <n v="3.5455000000000001"/>
    <n v="2.7665536500000001"/>
    <s v="Regular Air"/>
    <x v="8"/>
    <s v="Corporate"/>
    <x v="2"/>
    <x v="2"/>
    <s v="Wrap Bag"/>
    <d v="2009-11-06T00:00:00"/>
  </r>
  <r>
    <n v="53382"/>
    <x v="739"/>
    <x v="2"/>
    <s v="Not Specified"/>
    <n v="13"/>
    <n v="6.7823076923076924"/>
    <n v="88.17"/>
    <n v="49"/>
    <n v="137.17000000000002"/>
    <n v="3.5455000000000001"/>
    <n v="3.12606735"/>
    <s v="Regular Air"/>
    <x v="1"/>
    <s v="Corporate"/>
    <x v="2"/>
    <x v="16"/>
    <s v="Large Box"/>
    <d v="2009-12-28T00:00:00"/>
  </r>
  <r>
    <n v="58116"/>
    <x v="979"/>
    <x v="0"/>
    <s v="Critical"/>
    <n v="6"/>
    <n v="28.628333333333334"/>
    <n v="171.77"/>
    <n v="14.36"/>
    <n v="186.13"/>
    <n v="4.7610000000000001"/>
    <n v="8.1779697000000002"/>
    <s v="Delivery Truck"/>
    <x v="6"/>
    <s v="Small Business"/>
    <x v="0"/>
    <x v="3"/>
    <s v="Jumbo Drum"/>
    <d v="2009-03-29T00:00:00"/>
  </r>
  <r>
    <n v="24613"/>
    <x v="166"/>
    <x v="1"/>
    <s v="Low"/>
    <n v="16"/>
    <n v="605.99"/>
    <n v="9695.84"/>
    <n v="24.49"/>
    <n v="9720.33"/>
    <n v="5.3265000000000002"/>
    <n v="516.44891760000007"/>
    <s v="Regular Air"/>
    <x v="4"/>
    <s v="Home Office"/>
    <x v="1"/>
    <x v="8"/>
    <s v="Large Box"/>
    <d v="2012-07-25T00:00:00"/>
  </r>
  <r>
    <n v="49218"/>
    <x v="890"/>
    <x v="5"/>
    <s v="Low"/>
    <n v="21"/>
    <n v="4.1257142857142854"/>
    <n v="86.64"/>
    <n v="5.26"/>
    <n v="91.9"/>
    <n v="3.5455000000000001"/>
    <n v="3.0718212"/>
    <s v="Regular Air"/>
    <x v="5"/>
    <s v="Corporate"/>
    <x v="2"/>
    <x v="6"/>
    <s v="Small Box"/>
    <d v="2010-06-04T00:00:00"/>
  </r>
  <r>
    <n v="10948"/>
    <x v="1405"/>
    <x v="8"/>
    <s v="Medium"/>
    <n v="50"/>
    <n v="3.8622000000000001"/>
    <n v="193.11"/>
    <n v="7.01"/>
    <n v="200.12"/>
    <n v="3.5455000000000001"/>
    <n v="6.8467150500000002"/>
    <s v="Regular Air"/>
    <x v="3"/>
    <s v="Corporate"/>
    <x v="2"/>
    <x v="6"/>
    <s v="Small Box"/>
    <d v="2012-08-13T00:00:00"/>
  </r>
  <r>
    <n v="32580"/>
    <x v="464"/>
    <x v="10"/>
    <s v="High"/>
    <n v="23"/>
    <n v="7.252173913043479"/>
    <n v="166.8"/>
    <n v="1.71"/>
    <n v="168.51000000000002"/>
    <n v="3.5455000000000001"/>
    <n v="5.913894"/>
    <s v="Regular Air"/>
    <x v="1"/>
    <s v="Corporate"/>
    <x v="2"/>
    <x v="5"/>
    <s v="Wrap Bag"/>
    <d v="2011-09-15T00:00:00"/>
  </r>
  <r>
    <n v="8998"/>
    <x v="919"/>
    <x v="3"/>
    <s v="Low"/>
    <n v="37"/>
    <n v="47.780540540540542"/>
    <n v="1767.88"/>
    <n v="13.66"/>
    <n v="1781.5400000000002"/>
    <n v="3.5455000000000001"/>
    <n v="62.680185400000006"/>
    <s v="Regular Air"/>
    <x v="8"/>
    <s v="Consumer"/>
    <x v="2"/>
    <x v="16"/>
    <s v="Small Box"/>
    <d v="2010-01-07T00:00:00"/>
  </r>
  <r>
    <n v="17186"/>
    <x v="259"/>
    <x v="3"/>
    <s v="Medium"/>
    <n v="49"/>
    <n v="88.196530612244899"/>
    <n v="4321.63"/>
    <n v="56.2"/>
    <n v="4377.83"/>
    <n v="4.7610000000000001"/>
    <n v="205.75280430000004"/>
    <s v="Regular Air"/>
    <x v="1"/>
    <s v="Consumer"/>
    <x v="0"/>
    <x v="0"/>
    <s v="Medium Box"/>
    <d v="2009-01-28T00:00:00"/>
  </r>
  <r>
    <n v="42727"/>
    <x v="113"/>
    <x v="11"/>
    <s v="Not Specified"/>
    <n v="11"/>
    <n v="500.92999999999995"/>
    <n v="5510.23"/>
    <n v="26"/>
    <n v="5536.23"/>
    <n v="4.7610000000000001"/>
    <n v="262.34205029999998"/>
    <s v="Delivery Truck"/>
    <x v="6"/>
    <s v="Consumer"/>
    <x v="0"/>
    <x v="3"/>
    <s v="Jumbo Drum"/>
    <d v="2011-04-30T00:00:00"/>
  </r>
  <r>
    <n v="645"/>
    <x v="10"/>
    <x v="2"/>
    <s v="High"/>
    <n v="42"/>
    <n v="13.282142857142858"/>
    <n v="557.85"/>
    <n v="4.9800000000000004"/>
    <n v="562.83000000000004"/>
    <n v="3.5455000000000001"/>
    <n v="19.778571750000001"/>
    <s v="Regular Air"/>
    <x v="7"/>
    <s v="Consumer"/>
    <x v="2"/>
    <x v="6"/>
    <s v="Small Box"/>
    <d v="2009-12-04T00:00:00"/>
  </r>
  <r>
    <n v="15079"/>
    <x v="1082"/>
    <x v="3"/>
    <s v="Medium"/>
    <n v="23"/>
    <n v="49.164782608695653"/>
    <n v="1130.79"/>
    <n v="5.97"/>
    <n v="1136.76"/>
    <n v="3.5455000000000001"/>
    <n v="40.092159449999997"/>
    <s v="Regular Air"/>
    <x v="1"/>
    <s v="Small Business"/>
    <x v="2"/>
    <x v="5"/>
    <s v="Small Box"/>
    <d v="2010-01-16T00:00:00"/>
  </r>
  <r>
    <n v="3109"/>
    <x v="1"/>
    <x v="1"/>
    <s v="Low"/>
    <n v="47"/>
    <n v="21.398723404255318"/>
    <n v="1005.74"/>
    <n v="8.99"/>
    <n v="1014.73"/>
    <n v="4.7610000000000001"/>
    <n v="47.883281400000008"/>
    <s v="Regular Air"/>
    <x v="1"/>
    <s v="Corporate"/>
    <x v="0"/>
    <x v="0"/>
    <s v="Small Pack"/>
    <d v="2010-07-30T00:00:00"/>
  </r>
  <r>
    <n v="56130"/>
    <x v="1212"/>
    <x v="6"/>
    <s v="Medium"/>
    <n v="13"/>
    <n v="18.927692307692308"/>
    <n v="246.06"/>
    <n v="8.99"/>
    <n v="255.05"/>
    <n v="4.7610000000000001"/>
    <n v="11.714916600000002"/>
    <s v="Regular Air"/>
    <x v="0"/>
    <s v="Corporate"/>
    <x v="0"/>
    <x v="0"/>
    <s v="Small Pack"/>
    <d v="2011-12-01T00:00:00"/>
  </r>
  <r>
    <n v="51974"/>
    <x v="1323"/>
    <x v="3"/>
    <s v="High"/>
    <n v="10"/>
    <n v="129.03699999999998"/>
    <n v="1290.3699999999999"/>
    <n v="24.49"/>
    <n v="1314.86"/>
    <n v="3.5455000000000001"/>
    <n v="45.750068349999999"/>
    <s v="Regular Air"/>
    <x v="6"/>
    <s v="Small Business"/>
    <x v="2"/>
    <x v="16"/>
    <s v="Large Box"/>
    <d v="2011-01-27T00:00:00"/>
  </r>
  <r>
    <n v="54336"/>
    <x v="75"/>
    <x v="11"/>
    <s v="Medium"/>
    <n v="50"/>
    <n v="19.0442"/>
    <n v="952.21"/>
    <n v="3.62"/>
    <n v="955.83"/>
    <n v="4.7610000000000001"/>
    <n v="45.334718100000003"/>
    <s v="Regular Air"/>
    <x v="0"/>
    <s v="Corporate"/>
    <x v="0"/>
    <x v="0"/>
    <s v="Wrap Bag"/>
    <d v="2010-04-17T00:00:00"/>
  </r>
  <r>
    <n v="1538"/>
    <x v="968"/>
    <x v="5"/>
    <s v="Not Specified"/>
    <n v="15"/>
    <n v="86.48693333333334"/>
    <n v="1297.3040000000001"/>
    <n v="4.9000000000000004"/>
    <n v="1302.2040000000002"/>
    <n v="5.3265000000000002"/>
    <n v="69.100897560000007"/>
    <s v="Regular Air"/>
    <x v="1"/>
    <s v="Corporate"/>
    <x v="1"/>
    <x v="1"/>
    <s v="Small Box"/>
    <d v="2011-06-18T00:00:00"/>
  </r>
  <r>
    <n v="58055"/>
    <x v="1416"/>
    <x v="7"/>
    <s v="Critical"/>
    <n v="26"/>
    <n v="8.023076923076923"/>
    <n v="208.6"/>
    <n v="5.21"/>
    <n v="213.81"/>
    <n v="4.7610000000000001"/>
    <n v="9.9314459999999993"/>
    <s v="Regular Air"/>
    <x v="7"/>
    <s v="Consumer"/>
    <x v="0"/>
    <x v="0"/>
    <s v="Small Box"/>
    <d v="2011-10-29T00:00:00"/>
  </r>
  <r>
    <n v="5958"/>
    <x v="464"/>
    <x v="10"/>
    <s v="Medium"/>
    <n v="3"/>
    <n v="678.99"/>
    <n v="2036.97"/>
    <n v="24.49"/>
    <n v="2061.46"/>
    <n v="5.3265000000000002"/>
    <n v="108.49920705000001"/>
    <s v="Regular Air"/>
    <x v="3"/>
    <s v="Small Business"/>
    <x v="1"/>
    <x v="8"/>
    <s v="Large Box"/>
    <d v="2011-09-17T00:00:00"/>
  </r>
  <r>
    <n v="32994"/>
    <x v="292"/>
    <x v="10"/>
    <s v="Critical"/>
    <n v="34"/>
    <n v="6.6591176470588236"/>
    <n v="226.41"/>
    <n v="8.73"/>
    <n v="235.14"/>
    <n v="3.5455000000000001"/>
    <n v="8.02736655"/>
    <s v="Regular Air"/>
    <x v="5"/>
    <s v="Consumer"/>
    <x v="2"/>
    <x v="5"/>
    <s v="Small Box"/>
    <d v="2012-09-16T00:00:00"/>
  </r>
  <r>
    <n v="51650"/>
    <x v="754"/>
    <x v="5"/>
    <s v="High"/>
    <n v="25"/>
    <n v="18.804400000000001"/>
    <n v="470.11"/>
    <n v="5.97"/>
    <n v="476.08000000000004"/>
    <n v="3.5455000000000001"/>
    <n v="16.667750050000002"/>
    <s v="Regular Air"/>
    <x v="8"/>
    <s v="Consumer"/>
    <x v="2"/>
    <x v="5"/>
    <s v="Small Box"/>
    <d v="2011-06-03T00:00:00"/>
  </r>
  <r>
    <n v="13284"/>
    <x v="269"/>
    <x v="8"/>
    <s v="High"/>
    <n v="22"/>
    <n v="411.92909090909092"/>
    <n v="9062.44"/>
    <n v="19.989999999999998"/>
    <n v="9082.43"/>
    <n v="3.5455000000000001"/>
    <n v="321.30881020000004"/>
    <s v="Regular Air"/>
    <x v="9"/>
    <s v="Consumer"/>
    <x v="2"/>
    <x v="6"/>
    <s v="Small Box"/>
    <d v="2012-08-13T00:00:00"/>
  </r>
  <r>
    <n v="13767"/>
    <x v="96"/>
    <x v="8"/>
    <s v="High"/>
    <n v="10"/>
    <n v="124.63634999999999"/>
    <n v="1246.3634999999999"/>
    <n v="8.99"/>
    <n v="1255.3534999999999"/>
    <n v="5.3265000000000002"/>
    <n v="66.387551827500005"/>
    <s v="Regular Air"/>
    <x v="6"/>
    <s v="Corporate"/>
    <x v="1"/>
    <x v="1"/>
    <s v="Small Box"/>
    <d v="2010-08-27T00:00:00"/>
  </r>
  <r>
    <n v="8292"/>
    <x v="773"/>
    <x v="9"/>
    <s v="Not Specified"/>
    <n v="18"/>
    <n v="16.659444444444446"/>
    <n v="299.87"/>
    <n v="1.39"/>
    <n v="301.26"/>
    <n v="3.5455000000000001"/>
    <n v="10.63189085"/>
    <s v="Regular Air"/>
    <x v="4"/>
    <s v="Corporate"/>
    <x v="2"/>
    <x v="12"/>
    <s v="Small Box"/>
    <d v="2010-02-02T00:00:00"/>
  </r>
  <r>
    <n v="13923"/>
    <x v="309"/>
    <x v="1"/>
    <s v="High"/>
    <n v="49"/>
    <n v="24.902653061224491"/>
    <n v="1220.23"/>
    <n v="11.54"/>
    <n v="1231.77"/>
    <n v="3.5455000000000001"/>
    <n v="43.26325465"/>
    <s v="Regular Air"/>
    <x v="3"/>
    <s v="Home Office"/>
    <x v="2"/>
    <x v="5"/>
    <s v="Small Box"/>
    <d v="2012-07-09T00:00:00"/>
  </r>
  <r>
    <n v="39399"/>
    <x v="1417"/>
    <x v="2"/>
    <s v="Medium"/>
    <n v="28"/>
    <n v="10.856071428571429"/>
    <n v="303.97000000000003"/>
    <n v="5.14"/>
    <n v="309.11"/>
    <n v="3.5455000000000001"/>
    <n v="10.777256350000002"/>
    <s v="Regular Air"/>
    <x v="8"/>
    <s v="Home Office"/>
    <x v="2"/>
    <x v="6"/>
    <s v="Small Box"/>
    <d v="2012-12-19T00:00:00"/>
  </r>
  <r>
    <n v="16547"/>
    <x v="1313"/>
    <x v="9"/>
    <s v="Not Specified"/>
    <n v="30"/>
    <n v="351.82099999999997"/>
    <n v="10554.63"/>
    <n v="58.92"/>
    <n v="10613.55"/>
    <n v="4.7610000000000001"/>
    <n v="502.50593430000004"/>
    <s v="Delivery Truck"/>
    <x v="2"/>
    <s v="Corporate"/>
    <x v="0"/>
    <x v="3"/>
    <s v="Jumbo Drum"/>
    <d v="2009-02-20T00:00:00"/>
  </r>
  <r>
    <n v="46726"/>
    <x v="654"/>
    <x v="1"/>
    <s v="Not Specified"/>
    <n v="46"/>
    <n v="7.0863043478260872"/>
    <n v="325.97000000000003"/>
    <n v="8.3699999999999992"/>
    <n v="334.34000000000003"/>
    <n v="3.5455000000000001"/>
    <n v="11.557266350000003"/>
    <s v="Regular Air"/>
    <x v="1"/>
    <s v="Small Business"/>
    <x v="2"/>
    <x v="7"/>
    <s v="Small Pack"/>
    <d v="2012-07-05T00:00:00"/>
  </r>
  <r>
    <n v="32966"/>
    <x v="1201"/>
    <x v="3"/>
    <s v="Low"/>
    <n v="43"/>
    <n v="1.7248837209302326"/>
    <n v="74.17"/>
    <n v="1.29"/>
    <n v="75.460000000000008"/>
    <n v="3.5455000000000001"/>
    <n v="2.6296973500000003"/>
    <s v="Regular Air"/>
    <x v="8"/>
    <s v="Home Office"/>
    <x v="2"/>
    <x v="2"/>
    <s v="Wrap Bag"/>
    <d v="2012-01-30T00:00:00"/>
  </r>
  <r>
    <n v="42022"/>
    <x v="481"/>
    <x v="10"/>
    <s v="Medium"/>
    <n v="11"/>
    <n v="3.9318181818181817"/>
    <n v="43.25"/>
    <n v="2"/>
    <n v="45.25"/>
    <n v="3.5455000000000001"/>
    <n v="1.5334287499999999"/>
    <s v="Regular Air"/>
    <x v="1"/>
    <s v="Home Office"/>
    <x v="2"/>
    <x v="14"/>
    <s v="Wrap Bag"/>
    <d v="2009-09-25T00:00:00"/>
  </r>
  <r>
    <n v="26306"/>
    <x v="89"/>
    <x v="7"/>
    <s v="Low"/>
    <n v="15"/>
    <n v="171.17599999999999"/>
    <n v="2567.64"/>
    <n v="69"/>
    <n v="2636.64"/>
    <n v="4.7610000000000001"/>
    <n v="122.2453404"/>
    <s v="Regular Air"/>
    <x v="4"/>
    <s v="Corporate"/>
    <x v="0"/>
    <x v="9"/>
    <s v="Large Box"/>
    <d v="2012-11-04T00:00:00"/>
  </r>
  <r>
    <n v="34530"/>
    <x v="276"/>
    <x v="8"/>
    <s v="Low"/>
    <n v="38"/>
    <n v="16.118157894736843"/>
    <n v="612.49"/>
    <n v="1.99"/>
    <n v="614.48"/>
    <n v="5.3265000000000002"/>
    <n v="32.624279850000001"/>
    <s v="Regular Air"/>
    <x v="1"/>
    <s v="Consumer"/>
    <x v="1"/>
    <x v="4"/>
    <s v="Small Pack"/>
    <d v="2010-09-04T00:00:00"/>
  </r>
  <r>
    <n v="22020"/>
    <x v="444"/>
    <x v="4"/>
    <s v="Critical"/>
    <n v="37"/>
    <n v="13.467027027027026"/>
    <n v="498.28"/>
    <n v="4.51"/>
    <n v="502.78999999999996"/>
    <n v="3.5455000000000001"/>
    <n v="17.6665174"/>
    <s v="Regular Air"/>
    <x v="12"/>
    <s v="Corporate"/>
    <x v="2"/>
    <x v="10"/>
    <s v="Small Box"/>
    <d v="2010-05-18T00:00:00"/>
  </r>
  <r>
    <n v="3040"/>
    <x v="677"/>
    <x v="11"/>
    <s v="Medium"/>
    <n v="13"/>
    <n v="7.5684615384615386"/>
    <n v="98.39"/>
    <n v="6.6"/>
    <n v="104.99"/>
    <n v="3.5455000000000001"/>
    <n v="3.48841745"/>
    <s v="Express Air"/>
    <x v="8"/>
    <s v="Consumer"/>
    <x v="2"/>
    <x v="5"/>
    <s v="Small Box"/>
    <d v="2010-04-12T00:00:00"/>
  </r>
  <r>
    <n v="25092"/>
    <x v="80"/>
    <x v="2"/>
    <s v="High"/>
    <n v="6"/>
    <n v="23.545000000000002"/>
    <n v="141.27000000000001"/>
    <n v="2.99"/>
    <n v="144.26000000000002"/>
    <n v="3.5455000000000001"/>
    <n v="5.0087278500000005"/>
    <s v="Express Air"/>
    <x v="9"/>
    <s v="Consumer"/>
    <x v="2"/>
    <x v="6"/>
    <s v="Small Box"/>
    <d v="2010-12-03T00:00:00"/>
  </r>
  <r>
    <n v="52071"/>
    <x v="1145"/>
    <x v="6"/>
    <s v="Not Specified"/>
    <n v="1"/>
    <n v="12.74"/>
    <n v="12.74"/>
    <n v="4.95"/>
    <n v="17.690000000000001"/>
    <n v="4.7610000000000001"/>
    <n v="0.60655140000000007"/>
    <s v="Regular Air"/>
    <x v="1"/>
    <s v="Consumer"/>
    <x v="0"/>
    <x v="0"/>
    <s v="Small Box"/>
    <d v="2011-11-29T00:00:00"/>
  </r>
  <r>
    <n v="12930"/>
    <x v="1130"/>
    <x v="6"/>
    <s v="High"/>
    <n v="49"/>
    <n v="23.421224489795922"/>
    <n v="1147.6400000000001"/>
    <n v="4.5"/>
    <n v="1152.1400000000001"/>
    <n v="3.5455000000000001"/>
    <n v="40.689576200000005"/>
    <s v="Regular Air"/>
    <x v="3"/>
    <s v="Corporate"/>
    <x v="2"/>
    <x v="16"/>
    <s v="Small Box"/>
    <d v="2011-11-25T00:00:00"/>
  </r>
  <r>
    <n v="28582"/>
    <x v="1183"/>
    <x v="3"/>
    <s v="Not Specified"/>
    <n v="45"/>
    <n v="8.384666666666666"/>
    <n v="377.31"/>
    <n v="2.87"/>
    <n v="380.18"/>
    <n v="3.5455000000000001"/>
    <n v="13.377526050000002"/>
    <s v="Regular Air"/>
    <x v="0"/>
    <s v="Home Office"/>
    <x v="2"/>
    <x v="5"/>
    <s v="Wrap Bag"/>
    <d v="2012-01-23T00:00:00"/>
  </r>
  <r>
    <n v="52389"/>
    <x v="1369"/>
    <x v="7"/>
    <s v="Critical"/>
    <n v="31"/>
    <n v="21.13967741935484"/>
    <n v="655.33000000000004"/>
    <n v="8.99"/>
    <n v="664.32"/>
    <n v="3.5455000000000001"/>
    <n v="23.234725150000003"/>
    <s v="Regular Air"/>
    <x v="10"/>
    <s v="Corporate"/>
    <x v="2"/>
    <x v="2"/>
    <s v="Small Pack"/>
    <d v="2011-10-21T00:00:00"/>
  </r>
  <r>
    <n v="44519"/>
    <x v="225"/>
    <x v="4"/>
    <s v="High"/>
    <n v="34"/>
    <n v="10.757941176470588"/>
    <n v="365.77"/>
    <n v="1.39"/>
    <n v="367.15999999999997"/>
    <n v="3.5455000000000001"/>
    <n v="12.968375349999999"/>
    <s v="Regular Air"/>
    <x v="2"/>
    <s v="Corporate"/>
    <x v="2"/>
    <x v="12"/>
    <s v="Small Box"/>
    <d v="2010-05-20T00:00:00"/>
  </r>
  <r>
    <n v="11425"/>
    <x v="407"/>
    <x v="5"/>
    <s v="Critical"/>
    <n v="29"/>
    <n v="16.652068965517241"/>
    <n v="482.91"/>
    <n v="6.25"/>
    <n v="489.16"/>
    <n v="3.5455000000000001"/>
    <n v="17.121574050000003"/>
    <s v="Regular Air"/>
    <x v="1"/>
    <s v="Consumer"/>
    <x v="2"/>
    <x v="10"/>
    <s v="Small Box"/>
    <d v="2011-06-23T00:00:00"/>
  </r>
  <r>
    <n v="23906"/>
    <x v="328"/>
    <x v="10"/>
    <s v="Critical"/>
    <n v="37"/>
    <n v="8.6762162162162149"/>
    <n v="321.02"/>
    <n v="3.5"/>
    <n v="324.52"/>
    <n v="3.5455000000000001"/>
    <n v="11.3817641"/>
    <s v="Express Air"/>
    <x v="5"/>
    <s v="Corporate"/>
    <x v="2"/>
    <x v="16"/>
    <s v="Small Box"/>
    <d v="2010-09-21T00:00:00"/>
  </r>
  <r>
    <n v="4359"/>
    <x v="701"/>
    <x v="0"/>
    <s v="Critical"/>
    <n v="21"/>
    <n v="10.274285714285714"/>
    <n v="215.76"/>
    <n v="7.46"/>
    <n v="223.22"/>
    <n v="3.5455000000000001"/>
    <n v="7.6497707999999998"/>
    <s v="Regular Air"/>
    <x v="6"/>
    <s v="Home Office"/>
    <x v="2"/>
    <x v="10"/>
    <s v="Small Box"/>
    <d v="2010-03-04T00:00:00"/>
  </r>
  <r>
    <n v="51971"/>
    <x v="261"/>
    <x v="7"/>
    <s v="Not Specified"/>
    <n v="39"/>
    <n v="34.001025641025642"/>
    <n v="1326.04"/>
    <n v="35"/>
    <n v="1361.04"/>
    <n v="3.5455000000000001"/>
    <n v="47.014748200000007"/>
    <s v="Regular Air"/>
    <x v="2"/>
    <s v="Home Office"/>
    <x v="2"/>
    <x v="10"/>
    <s v="Large Box"/>
    <d v="2011-10-05T00:00:00"/>
  </r>
  <r>
    <n v="35686"/>
    <x v="699"/>
    <x v="7"/>
    <s v="High"/>
    <n v="48"/>
    <n v="6.5316666666666663"/>
    <n v="313.52"/>
    <n v="9.17"/>
    <n v="322.69"/>
    <n v="3.5455000000000001"/>
    <n v="11.115851599999999"/>
    <s v="Regular Air"/>
    <x v="5"/>
    <s v="Home Office"/>
    <x v="2"/>
    <x v="5"/>
    <s v="Small Box"/>
    <d v="2010-10-04T00:00:00"/>
  </r>
  <r>
    <n v="5472"/>
    <x v="1227"/>
    <x v="11"/>
    <s v="Low"/>
    <n v="12"/>
    <n v="91.512416666666653"/>
    <n v="1098.1489999999999"/>
    <n v="5.92"/>
    <n v="1104.069"/>
    <n v="5.3265000000000002"/>
    <n v="58.492906484999992"/>
    <s v="Regular Air"/>
    <x v="3"/>
    <s v="Corporate"/>
    <x v="1"/>
    <x v="1"/>
    <s v="Small Box"/>
    <d v="2010-04-12T00:00:00"/>
  </r>
  <r>
    <n v="27841"/>
    <x v="292"/>
    <x v="10"/>
    <s v="High"/>
    <n v="33"/>
    <n v="2.0560606060606057"/>
    <n v="67.849999999999994"/>
    <n v="0.7"/>
    <n v="68.55"/>
    <n v="3.5455000000000001"/>
    <n v="2.4056217499999999"/>
    <s v="Regular Air"/>
    <x v="4"/>
    <s v="Corporate"/>
    <x v="2"/>
    <x v="2"/>
    <s v="Wrap Bag"/>
    <d v="2012-09-18T00:00:00"/>
  </r>
  <r>
    <n v="59204"/>
    <x v="100"/>
    <x v="9"/>
    <s v="Medium"/>
    <n v="25"/>
    <n v="6.07"/>
    <n v="151.75"/>
    <n v="5.59"/>
    <n v="157.34"/>
    <n v="3.5455000000000001"/>
    <n v="5.3802962499999998"/>
    <s v="Regular Air"/>
    <x v="8"/>
    <s v="Home Office"/>
    <x v="2"/>
    <x v="6"/>
    <s v="Small Box"/>
    <d v="2012-03-01T00:00:00"/>
  </r>
  <r>
    <n v="21573"/>
    <x v="65"/>
    <x v="11"/>
    <s v="Critical"/>
    <n v="31"/>
    <n v="3.104193548387097"/>
    <n v="96.23"/>
    <n v="0.99"/>
    <n v="97.22"/>
    <n v="3.5455000000000001"/>
    <n v="3.4118346500000003"/>
    <s v="Regular Air"/>
    <x v="1"/>
    <s v="Corporate"/>
    <x v="2"/>
    <x v="13"/>
    <s v="Small Box"/>
    <d v="2012-04-27T00:00:00"/>
  </r>
  <r>
    <n v="43111"/>
    <x v="373"/>
    <x v="10"/>
    <s v="High"/>
    <n v="27"/>
    <n v="174.91962962962964"/>
    <n v="4722.83"/>
    <n v="19.989999999999998"/>
    <n v="4742.82"/>
    <n v="3.5455000000000001"/>
    <n v="167.44793764999997"/>
    <s v="Regular Air"/>
    <x v="0"/>
    <s v="Consumer"/>
    <x v="2"/>
    <x v="6"/>
    <s v="Small Box"/>
    <d v="2011-09-13T00:00:00"/>
  </r>
  <r>
    <n v="6850"/>
    <x v="1000"/>
    <x v="9"/>
    <s v="High"/>
    <n v="8"/>
    <n v="10.195"/>
    <n v="81.56"/>
    <n v="1.99"/>
    <n v="83.55"/>
    <n v="5.3265000000000002"/>
    <n v="4.3442934000000006"/>
    <s v="Regular Air"/>
    <x v="5"/>
    <s v="Corporate"/>
    <x v="1"/>
    <x v="4"/>
    <s v="Small Pack"/>
    <d v="2010-02-11T00:00:00"/>
  </r>
  <r>
    <n v="57440"/>
    <x v="1"/>
    <x v="1"/>
    <s v="Low"/>
    <n v="12"/>
    <n v="97.602666666666664"/>
    <n v="1171.232"/>
    <n v="2.5"/>
    <n v="1173.732"/>
    <n v="5.3265000000000002"/>
    <n v="62.385672480000004"/>
    <s v="Express Air"/>
    <x v="3"/>
    <s v="Home Office"/>
    <x v="1"/>
    <x v="1"/>
    <s v="Small Box"/>
    <d v="2010-07-30T00:00:00"/>
  </r>
  <r>
    <n v="2438"/>
    <x v="442"/>
    <x v="1"/>
    <s v="High"/>
    <n v="20"/>
    <n v="13.934000000000001"/>
    <n v="278.68"/>
    <n v="6.46"/>
    <n v="285.14"/>
    <n v="3.5455000000000001"/>
    <n v="9.8805994000000013"/>
    <s v="Regular Air"/>
    <x v="0"/>
    <s v="Corporate"/>
    <x v="2"/>
    <x v="6"/>
    <s v="Small Box"/>
    <d v="2010-07-17T00:00:00"/>
  </r>
  <r>
    <n v="128"/>
    <x v="279"/>
    <x v="1"/>
    <s v="High"/>
    <n v="20"/>
    <n v="17.634"/>
    <n v="352.68"/>
    <n v="7.05"/>
    <n v="359.73"/>
    <n v="3.5455000000000001"/>
    <n v="12.5042694"/>
    <s v="Regular Air"/>
    <x v="0"/>
    <s v="Corporate"/>
    <x v="2"/>
    <x v="6"/>
    <s v="Small Box"/>
    <d v="2009-07-17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246419-BD4E-4843-A0AA-F1B641487C65}" name="PivotTable8"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F3:H17" firstHeaderRow="0" firstDataRow="1" firstDataCol="1" rowPageCount="1" colPageCount="1"/>
  <pivotFields count="19">
    <pivotField showAll="0" defaultSubtotal="0"/>
    <pivotField numFmtId="14" showAll="0" defaultSubtotal="0">
      <items count="14">
        <item x="0"/>
        <item x="1"/>
        <item x="2"/>
        <item x="3"/>
        <item x="4"/>
        <item x="5"/>
        <item x="6"/>
        <item x="7"/>
        <item x="8"/>
        <item x="9"/>
        <item x="10"/>
        <item x="11"/>
        <item x="12"/>
        <item x="13"/>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dataField="1" showAll="0" defaultSubtotal="0"/>
    <pivotField showAll="0" defaultSubtotal="0"/>
    <pivotField axis="axisRow" showAll="0" defaultSubtotal="0">
      <items count="13">
        <item x="5"/>
        <item x="0"/>
        <item x="8"/>
        <item x="10"/>
        <item x="12"/>
        <item x="2"/>
        <item x="9"/>
        <item x="11"/>
        <item x="1"/>
        <item x="7"/>
        <item x="4"/>
        <item x="6"/>
        <item x="3"/>
      </items>
    </pivotField>
    <pivotField showAll="0" defaultSubtotal="0"/>
    <pivotField axis="axisPage" showAll="0" defaultSubtotal="0">
      <items count="3">
        <item x="0"/>
        <item x="2"/>
        <item x="1"/>
      </items>
    </pivotField>
    <pivotField showAll="0" defaultSubtotal="0"/>
    <pivotField showAll="0" defaultSubtotal="0"/>
    <pivotField numFmtId="14" showAll="0" defaultSubtotal="0"/>
    <pivotField showAll="0" defaultSubtotal="0">
      <items count="6">
        <item x="0"/>
        <item x="1"/>
        <item x="2"/>
        <item x="3"/>
        <item x="4"/>
        <item x="5"/>
      </items>
    </pivotField>
  </pivotFields>
  <rowFields count="1">
    <field x="12"/>
  </rowFields>
  <rowItems count="14">
    <i>
      <x/>
    </i>
    <i>
      <x v="1"/>
    </i>
    <i>
      <x v="2"/>
    </i>
    <i>
      <x v="3"/>
    </i>
    <i>
      <x v="4"/>
    </i>
    <i>
      <x v="5"/>
    </i>
    <i>
      <x v="6"/>
    </i>
    <i>
      <x v="7"/>
    </i>
    <i>
      <x v="8"/>
    </i>
    <i>
      <x v="9"/>
    </i>
    <i>
      <x v="10"/>
    </i>
    <i>
      <x v="11"/>
    </i>
    <i>
      <x v="12"/>
    </i>
    <i t="grand">
      <x/>
    </i>
  </rowItems>
  <colFields count="1">
    <field x="-2"/>
  </colFields>
  <colItems count="2">
    <i>
      <x/>
    </i>
    <i i="1">
      <x v="1"/>
    </i>
  </colItems>
  <pageFields count="1">
    <pageField fld="14" hier="-1"/>
  </pageFields>
  <dataFields count="2">
    <dataField name=" Sales" fld="6" baseField="12" baseItem="0" numFmtId="164"/>
    <dataField name=" Gross Income" fld="10" baseField="12" baseItem="0" numFmtId="164"/>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5C93C1-6AB0-4344-A519-8E19420820CE}" name="PivotTable7" cacheId="7"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3:C56" firstHeaderRow="0" firstDataRow="1" firstDataCol="1" rowPageCount="1" colPageCount="1"/>
  <pivotFields count="19">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pivotField showAll="0"/>
    <pivotField showAll="0"/>
    <pivotField dataField="1" showAll="0"/>
    <pivotField showAll="0"/>
    <pivotField showAll="0">
      <items count="14">
        <item x="5"/>
        <item x="0"/>
        <item x="8"/>
        <item x="10"/>
        <item x="12"/>
        <item x="2"/>
        <item x="9"/>
        <item x="11"/>
        <item x="1"/>
        <item x="7"/>
        <item x="4"/>
        <item x="6"/>
        <item x="3"/>
        <item t="default"/>
      </items>
    </pivotField>
    <pivotField showAll="0"/>
    <pivotField axis="axisPage" showAll="0">
      <items count="4">
        <item x="0"/>
        <item x="2"/>
        <item x="1"/>
        <item t="default"/>
      </items>
    </pivotField>
    <pivotField showAll="0"/>
    <pivotField showAll="0"/>
    <pivotField numFmtId="14" showAll="0"/>
    <pivotField axis="axisRow" showAll="0">
      <items count="7">
        <item x="0"/>
        <item x="1"/>
        <item x="2"/>
        <item x="3"/>
        <item x="4"/>
        <item x="5"/>
        <item t="default"/>
      </items>
    </pivotField>
  </pivotFields>
  <rowFields count="2">
    <field x="18"/>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pageFields count="1">
    <pageField fld="14" hier="-1"/>
  </pageFields>
  <dataFields count="2">
    <dataField name=" Sales" fld="6" baseField="1" baseItem="1" numFmtId="164"/>
    <dataField name=" Gross Income" fld="10" baseField="1" baseItem="1"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B4B88F-E4BE-477C-90BA-094C693E881F}" name="PivotTable10" cacheId="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R3:T15" firstHeaderRow="0" firstDataRow="1" firstDataCol="1" rowPageCount="1" colPageCount="1"/>
  <pivotFields count="19">
    <pivotField showAll="0" defaultSubtotal="0"/>
    <pivotField numFmtId="14" showAll="0" defaultSubtotal="0">
      <items count="14">
        <item x="0"/>
        <item x="1"/>
        <item x="2"/>
        <item x="3"/>
        <item x="4"/>
        <item x="5"/>
        <item x="6"/>
        <item x="7"/>
        <item x="8"/>
        <item x="9"/>
        <item x="10"/>
        <item x="11"/>
        <item x="12"/>
        <item x="13"/>
      </items>
    </pivotField>
    <pivotField axis="axisRow" showAll="0" defaultSubtotal="0">
      <items count="12">
        <item x="3"/>
        <item x="9"/>
        <item x="0"/>
        <item x="11"/>
        <item x="4"/>
        <item x="5"/>
        <item x="1"/>
        <item x="8"/>
        <item x="10"/>
        <item x="7"/>
        <item x="6"/>
        <item x="2"/>
      </items>
    </pivotField>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dataField="1" showAll="0" defaultSubtotal="0"/>
    <pivotField showAll="0" defaultSubtotal="0"/>
    <pivotField showAll="0" defaultSubtotal="0">
      <items count="13">
        <item x="5"/>
        <item x="0"/>
        <item x="8"/>
        <item x="10"/>
        <item x="12"/>
        <item x="2"/>
        <item x="9"/>
        <item x="11"/>
        <item x="1"/>
        <item x="7"/>
        <item x="4"/>
        <item x="6"/>
        <item x="3"/>
      </items>
    </pivotField>
    <pivotField showAll="0" defaultSubtotal="0"/>
    <pivotField showAll="0" defaultSubtotal="0">
      <items count="3">
        <item x="0"/>
        <item x="2"/>
        <item x="1"/>
      </items>
    </pivotField>
    <pivotField axis="axisPage" multipleItemSelectionAllowed="1" showAll="0" defaultSubtotal="0">
      <items count="17">
        <item h="1" x="16"/>
        <item h="1" x="6"/>
        <item h="1" x="15"/>
        <item h="1" x="3"/>
        <item h="1" x="4"/>
        <item x="8"/>
        <item h="1" x="12"/>
        <item h="1" x="13"/>
        <item h="1" x="0"/>
        <item h="1" x="11"/>
        <item h="1" x="5"/>
        <item h="1" x="2"/>
        <item h="1" x="14"/>
        <item h="1" x="7"/>
        <item h="1" x="10"/>
        <item h="1" x="9"/>
        <item h="1" x="1"/>
      </items>
    </pivotField>
    <pivotField showAll="0" defaultSubtotal="0"/>
    <pivotField numFmtId="14" showAll="0" defaultSubtotal="0"/>
    <pivotField showAll="0" defaultSubtotal="0">
      <items count="6">
        <item x="0"/>
        <item x="1"/>
        <item x="2"/>
        <item x="3"/>
        <item x="4"/>
        <item x="5"/>
      </items>
    </pivotField>
  </pivotFields>
  <rowFields count="1">
    <field x="2"/>
  </rowFields>
  <rowItems count="12">
    <i>
      <x/>
    </i>
    <i>
      <x v="1"/>
    </i>
    <i>
      <x v="2"/>
    </i>
    <i>
      <x v="3"/>
    </i>
    <i>
      <x v="4"/>
    </i>
    <i>
      <x v="5"/>
    </i>
    <i>
      <x v="6"/>
    </i>
    <i>
      <x v="7"/>
    </i>
    <i>
      <x v="8"/>
    </i>
    <i>
      <x v="9"/>
    </i>
    <i>
      <x v="10"/>
    </i>
    <i>
      <x v="11"/>
    </i>
  </rowItems>
  <colFields count="1">
    <field x="-2"/>
  </colFields>
  <colItems count="2">
    <i>
      <x/>
    </i>
    <i i="1">
      <x v="1"/>
    </i>
  </colItems>
  <pageFields count="1">
    <pageField fld="15" hier="-1"/>
  </pageFields>
  <dataFields count="2">
    <dataField name=" Sales2" fld="6" baseField="0" baseItem="0"/>
    <dataField name=" Gross Income2"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4E77A9-FDD6-47B2-AC7E-9E8B8D0F79C7}" name="PivotTable9" cacheId="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N3:P15" firstHeaderRow="0" firstDataRow="1" firstDataCol="1" rowPageCount="1" colPageCount="1"/>
  <pivotFields count="19">
    <pivotField showAll="0" defaultSubtotal="0"/>
    <pivotField numFmtId="14" showAll="0" defaultSubtotal="0">
      <items count="14">
        <item x="0"/>
        <item x="1"/>
        <item x="2"/>
        <item x="3"/>
        <item x="4"/>
        <item x="5"/>
        <item x="6"/>
        <item x="7"/>
        <item x="8"/>
        <item x="9"/>
        <item x="10"/>
        <item x="11"/>
        <item x="12"/>
        <item x="13"/>
      </items>
    </pivotField>
    <pivotField axis="axisRow" showAll="0" defaultSubtotal="0">
      <items count="12">
        <item x="3"/>
        <item x="9"/>
        <item x="0"/>
        <item x="11"/>
        <item x="4"/>
        <item x="5"/>
        <item x="1"/>
        <item x="8"/>
        <item x="10"/>
        <item x="7"/>
        <item x="6"/>
        <item x="2"/>
      </items>
    </pivotField>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dataField="1" showAll="0" defaultSubtotal="0"/>
    <pivotField showAll="0" defaultSubtotal="0"/>
    <pivotField showAll="0" defaultSubtotal="0">
      <items count="13">
        <item x="5"/>
        <item x="0"/>
        <item x="8"/>
        <item x="10"/>
        <item x="12"/>
        <item x="2"/>
        <item x="9"/>
        <item x="11"/>
        <item x="1"/>
        <item x="7"/>
        <item x="4"/>
        <item x="6"/>
        <item x="3"/>
      </items>
    </pivotField>
    <pivotField showAll="0" defaultSubtotal="0"/>
    <pivotField showAll="0" defaultSubtotal="0">
      <items count="3">
        <item x="0"/>
        <item x="2"/>
        <item x="1"/>
      </items>
    </pivotField>
    <pivotField axis="axisPage" multipleItemSelectionAllowed="1" showAll="0" defaultSubtotal="0">
      <items count="17">
        <item h="1" x="16"/>
        <item h="1" x="6"/>
        <item x="15"/>
        <item h="1" x="3"/>
        <item h="1" x="4"/>
        <item h="1" x="8"/>
        <item h="1" x="12"/>
        <item h="1" x="13"/>
        <item h="1" x="0"/>
        <item h="1" x="11"/>
        <item h="1" x="5"/>
        <item h="1" x="2"/>
        <item h="1" x="14"/>
        <item h="1" x="7"/>
        <item h="1" x="10"/>
        <item h="1" x="9"/>
        <item h="1" x="1"/>
      </items>
    </pivotField>
    <pivotField showAll="0" defaultSubtotal="0"/>
    <pivotField numFmtId="14" showAll="0" defaultSubtotal="0"/>
    <pivotField showAll="0" defaultSubtotal="0">
      <items count="6">
        <item x="0"/>
        <item x="1"/>
        <item x="2"/>
        <item x="3"/>
        <item x="4"/>
        <item x="5"/>
      </items>
    </pivotField>
  </pivotFields>
  <rowFields count="1">
    <field x="2"/>
  </rowFields>
  <rowItems count="12">
    <i>
      <x/>
    </i>
    <i>
      <x v="1"/>
    </i>
    <i>
      <x v="2"/>
    </i>
    <i>
      <x v="3"/>
    </i>
    <i>
      <x v="4"/>
    </i>
    <i>
      <x v="5"/>
    </i>
    <i>
      <x v="6"/>
    </i>
    <i>
      <x v="7"/>
    </i>
    <i>
      <x v="8"/>
    </i>
    <i>
      <x v="9"/>
    </i>
    <i>
      <x v="10"/>
    </i>
    <i>
      <x v="11"/>
    </i>
  </rowItems>
  <colFields count="1">
    <field x="-2"/>
  </colFields>
  <colItems count="2">
    <i>
      <x/>
    </i>
    <i i="1">
      <x v="1"/>
    </i>
  </colItems>
  <pageFields count="1">
    <pageField fld="15" hier="-1"/>
  </pageFields>
  <dataFields count="2">
    <dataField name=" Sales1" fld="6" baseField="0" baseItem="0"/>
    <dataField name=" Gross Income1" fld="10" baseField="0" baseItem="0"/>
  </dataFields>
  <chartFormats count="2">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0710D330-C462-47D0-A05A-D4C83143D506}" sourceName="Order Date">
  <pivotTables>
    <pivotTable tabId="3" name="PivotTable7"/>
    <pivotTable tabId="3" name="PivotTable8"/>
    <pivotTable tabId="3" name="PivotTable9"/>
    <pivotTable tabId="3" name="PivotTable10"/>
  </pivotTables>
  <data>
    <tabular pivotCacheId="1000215376">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DCC348E-4C1D-4CC4-94AA-140B4D007142}" sourceName="Years">
  <pivotTables>
    <pivotTable tabId="3" name="PivotTable7"/>
    <pivotTable tabId="3" name="PivotTable8"/>
    <pivotTable tabId="3" name="PivotTable9"/>
    <pivotTable tabId="3" name="PivotTable10"/>
  </pivotTables>
  <data>
    <tabular pivotCacheId="1000215376">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 xr10:uid="{F0676E5C-90CA-48A4-BB49-3A787BD5E46D}" sourceName="Province">
  <pivotTables>
    <pivotTable tabId="3" name="PivotTable8"/>
    <pivotTable tabId="3" name="PivotTable7"/>
    <pivotTable tabId="3" name="PivotTable9"/>
    <pivotTable tabId="3" name="PivotTable10"/>
  </pivotTables>
  <data>
    <tabular pivotCacheId="1000215376">
      <items count="13">
        <i x="5" s="1"/>
        <i x="0" s="1"/>
        <i x="8" s="1"/>
        <i x="10" s="1"/>
        <i x="12" s="1"/>
        <i x="2" s="1"/>
        <i x="9" s="1"/>
        <i x="11" s="1"/>
        <i x="1" s="1"/>
        <i x="7" s="1"/>
        <i x="4" s="1"/>
        <i x="6"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E08C36A8-BD26-4788-92FF-EA42E9E93C3B}" sourceName="Product Category">
  <pivotTables>
    <pivotTable tabId="3" name="PivotTable8"/>
    <pivotTable tabId="3" name="PivotTable7"/>
    <pivotTable tabId="3" name="PivotTable9"/>
    <pivotTable tabId="3" name="PivotTable10"/>
  </pivotTables>
  <data>
    <tabular pivotCacheId="1000215376">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D99F73C1-D130-4372-8C9B-0C031FC86B24}" sourceName="Product Sub-Category">
  <pivotTables>
    <pivotTable tabId="3" name="PivotTable10"/>
  </pivotTables>
  <data>
    <tabular pivotCacheId="1000215376">
      <items count="17">
        <i x="16"/>
        <i x="6"/>
        <i x="15"/>
        <i x="3"/>
        <i x="4"/>
        <i x="8" s="1"/>
        <i x="12"/>
        <i x="13"/>
        <i x="0"/>
        <i x="11"/>
        <i x="5"/>
        <i x="2"/>
        <i x="14"/>
        <i x="7"/>
        <i x="10"/>
        <i x="9"/>
        <i x="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1" xr10:uid="{BD25D35D-5BDF-410E-AFE6-F08596E53BE4}" sourceName="Product Sub-Category">
  <pivotTables>
    <pivotTable tabId="3" name="PivotTable9"/>
  </pivotTables>
  <data>
    <tabular pivotCacheId="1000215376">
      <items count="17">
        <i x="16"/>
        <i x="6"/>
        <i x="15" s="1"/>
        <i x="3"/>
        <i x="4"/>
        <i x="8"/>
        <i x="12"/>
        <i x="13"/>
        <i x="0"/>
        <i x="11"/>
        <i x="5"/>
        <i x="2"/>
        <i x="14"/>
        <i x="7"/>
        <i x="10"/>
        <i x="9"/>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C6085760-0CC4-4147-B587-5FFE3B296A91}" cache="Slicer_Order_Date" caption="Month" startItem="6" rowHeight="241300"/>
  <slicer name="Years" xr10:uid="{7B6F71C3-1880-46C7-82E1-CADCDFDE0A69}" cache="Slicer_Years" caption="Years" rowHeight="241300"/>
  <slicer name="Province" xr10:uid="{3A6E6D49-68BE-4358-A030-CF45B31E118C}" cache="Slicer_Province" caption="Province" startItem="4" rowHeight="241300"/>
  <slicer name="Product Category" xr10:uid="{1C6550A4-3DF7-4B57-94C4-D45B82D06E4D}" cache="Slicer_Product_Category" caption="Product Category" rowHeight="241300"/>
  <slicer name="Product Sub-Category 1" xr10:uid="{BF88040D-54DC-439E-A997-493A88E2A055}" cache="Slicer_Product_Sub_Category" caption="Product Sub-Category" rowHeight="241300"/>
  <slicer name="Product Sub-Category 2" xr10:uid="{FF97FAC4-83FC-408D-87FF-181A477D1BDC}" cache="Slicer_Product_Sub_Category1" caption="Product Sub-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microsoft.com/office/2007/relationships/slicer" Target="../slicers/slicer1.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D920C-32C3-4D37-8BB7-1393280B4D6D}">
  <dimension ref="A1:R8401"/>
  <sheetViews>
    <sheetView workbookViewId="0">
      <pane ySplit="1" topLeftCell="A8381" activePane="bottomLeft" state="frozen"/>
      <selection activeCell="H1" sqref="H1"/>
      <selection pane="bottomLeft" activeCell="E8403" sqref="E8403"/>
    </sheetView>
  </sheetViews>
  <sheetFormatPr defaultRowHeight="15" x14ac:dyDescent="0.25"/>
  <cols>
    <col min="2" max="2" width="10.7109375" bestFit="1" customWidth="1"/>
    <col min="3" max="3" width="10.85546875" bestFit="1" customWidth="1"/>
    <col min="4" max="4" width="13.28515625" bestFit="1" customWidth="1"/>
    <col min="5" max="5" width="14.42578125" bestFit="1" customWidth="1"/>
    <col min="8" max="8" width="13.140625" bestFit="1" customWidth="1"/>
    <col min="9" max="9" width="10.28515625" bestFit="1" customWidth="1"/>
    <col min="10" max="10" width="23.28515625" bestFit="1" customWidth="1"/>
    <col min="11" max="11" width="12.85546875" bestFit="1" customWidth="1"/>
    <col min="12" max="12" width="13.7109375" bestFit="1" customWidth="1"/>
    <col min="13" max="13" width="20.42578125" bestFit="1" customWidth="1"/>
    <col min="14" max="14" width="18.140625" bestFit="1" customWidth="1"/>
    <col min="15" max="15" width="16.28515625" bestFit="1" customWidth="1"/>
    <col min="16" max="16" width="30.28515625" bestFit="1" customWidth="1"/>
    <col min="17" max="17" width="17.28515625" bestFit="1" customWidth="1"/>
    <col min="18" max="18" width="10.42578125" bestFit="1" customWidth="1"/>
  </cols>
  <sheetData>
    <row r="1" spans="1:1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5">
      <c r="A2" s="1">
        <v>928</v>
      </c>
      <c r="B2" s="2">
        <v>40603</v>
      </c>
      <c r="C2" s="2" t="str">
        <f>TEXT(B2,"mmmm")</f>
        <v>March</v>
      </c>
      <c r="D2" s="1" t="s">
        <v>18</v>
      </c>
      <c r="E2" s="1">
        <v>26</v>
      </c>
      <c r="F2" s="1">
        <f t="shared" ref="F2:F65" si="0">G2/E2</f>
        <v>15.007692307692308</v>
      </c>
      <c r="G2" s="1">
        <v>390.2</v>
      </c>
      <c r="H2" s="1">
        <v>7.4</v>
      </c>
      <c r="I2">
        <f>G2+H2</f>
        <v>397.59999999999997</v>
      </c>
      <c r="J2">
        <f>IF(O2="Furniture",4.761,IF(O2="Technology",5.3265,IF(O2="Office Supplies",3.5455,0)))</f>
        <v>4.7610000000000001</v>
      </c>
      <c r="K2">
        <f>(J2*G2)/100</f>
        <v>18.577421999999999</v>
      </c>
      <c r="L2" s="1" t="s">
        <v>19</v>
      </c>
      <c r="M2" s="1" t="s">
        <v>20</v>
      </c>
      <c r="N2" s="1" t="s">
        <v>21</v>
      </c>
      <c r="O2" s="1" t="s">
        <v>22</v>
      </c>
      <c r="P2" s="1" t="s">
        <v>23</v>
      </c>
      <c r="Q2" s="1" t="s">
        <v>24</v>
      </c>
      <c r="R2" s="2">
        <v>40605</v>
      </c>
    </row>
    <row r="3" spans="1:18" x14ac:dyDescent="0.25">
      <c r="A3" s="1">
        <v>32323</v>
      </c>
      <c r="B3" s="2">
        <v>40382</v>
      </c>
      <c r="C3" s="2" t="str">
        <f t="shared" ref="C3:C66" si="1">TEXT(B3,"mmmm")</f>
        <v>July</v>
      </c>
      <c r="D3" s="1" t="s">
        <v>25</v>
      </c>
      <c r="E3" s="1">
        <v>38</v>
      </c>
      <c r="F3" s="1">
        <f t="shared" si="0"/>
        <v>6.8346710526315784</v>
      </c>
      <c r="G3" s="1">
        <v>259.71749999999997</v>
      </c>
      <c r="H3" s="1">
        <v>5.03</v>
      </c>
      <c r="I3">
        <f t="shared" ref="I3:I66" si="2">G3+H3</f>
        <v>264.74749999999995</v>
      </c>
      <c r="J3">
        <f t="shared" ref="J3:J66" si="3">IF(O3="Furniture",4.761,IF(O3="Technology",5.3265,IF(O3="Office Supplies",3.5455,0)))</f>
        <v>5.3265000000000002</v>
      </c>
      <c r="K3">
        <f t="shared" ref="K3:K66" si="4">(J3*G3)/100</f>
        <v>13.8338526375</v>
      </c>
      <c r="L3" s="1" t="s">
        <v>26</v>
      </c>
      <c r="M3" s="1" t="s">
        <v>27</v>
      </c>
      <c r="N3" s="1" t="s">
        <v>28</v>
      </c>
      <c r="O3" s="1" t="s">
        <v>29</v>
      </c>
      <c r="P3" s="1" t="s">
        <v>30</v>
      </c>
      <c r="Q3" s="1" t="s">
        <v>31</v>
      </c>
      <c r="R3" s="2">
        <v>40384</v>
      </c>
    </row>
    <row r="4" spans="1:18" x14ac:dyDescent="0.25">
      <c r="A4" s="1">
        <v>48353</v>
      </c>
      <c r="B4" s="2">
        <v>41258</v>
      </c>
      <c r="C4" s="2" t="str">
        <f t="shared" si="1"/>
        <v>December</v>
      </c>
      <c r="D4" s="1" t="s">
        <v>32</v>
      </c>
      <c r="E4" s="1">
        <v>18</v>
      </c>
      <c r="F4" s="1">
        <f t="shared" si="0"/>
        <v>3.9566666666666666</v>
      </c>
      <c r="G4" s="1">
        <v>71.22</v>
      </c>
      <c r="H4" s="1">
        <v>0.7</v>
      </c>
      <c r="I4">
        <f t="shared" si="2"/>
        <v>71.92</v>
      </c>
      <c r="J4">
        <f t="shared" si="3"/>
        <v>3.5455000000000001</v>
      </c>
      <c r="K4">
        <f t="shared" si="4"/>
        <v>2.5251051000000002</v>
      </c>
      <c r="L4" s="1" t="s">
        <v>26</v>
      </c>
      <c r="M4" s="1" t="s">
        <v>20</v>
      </c>
      <c r="N4" s="1" t="s">
        <v>33</v>
      </c>
      <c r="O4" s="1" t="s">
        <v>34</v>
      </c>
      <c r="P4" s="1" t="s">
        <v>35</v>
      </c>
      <c r="Q4" s="1" t="s">
        <v>36</v>
      </c>
      <c r="R4" s="2">
        <v>41260</v>
      </c>
    </row>
    <row r="5" spans="1:18" x14ac:dyDescent="0.25">
      <c r="A5" s="1">
        <v>10144</v>
      </c>
      <c r="B5" s="2">
        <v>40545</v>
      </c>
      <c r="C5" s="2" t="str">
        <f t="shared" si="1"/>
        <v>January</v>
      </c>
      <c r="D5" s="1" t="s">
        <v>37</v>
      </c>
      <c r="E5" s="1">
        <v>1</v>
      </c>
      <c r="F5" s="1">
        <f t="shared" si="0"/>
        <v>192.49</v>
      </c>
      <c r="G5" s="1">
        <v>192.49</v>
      </c>
      <c r="H5" s="1">
        <v>30</v>
      </c>
      <c r="I5">
        <f t="shared" si="2"/>
        <v>222.49</v>
      </c>
      <c r="J5">
        <f t="shared" si="3"/>
        <v>4.7610000000000001</v>
      </c>
      <c r="K5">
        <f t="shared" si="4"/>
        <v>9.1644489000000018</v>
      </c>
      <c r="L5" s="1" t="s">
        <v>38</v>
      </c>
      <c r="M5" s="1" t="s">
        <v>20</v>
      </c>
      <c r="N5" s="1" t="s">
        <v>33</v>
      </c>
      <c r="O5" s="1" t="s">
        <v>22</v>
      </c>
      <c r="P5" s="1" t="s">
        <v>39</v>
      </c>
      <c r="Q5" s="1" t="s">
        <v>40</v>
      </c>
      <c r="R5" s="2">
        <v>40547</v>
      </c>
    </row>
    <row r="6" spans="1:18" x14ac:dyDescent="0.25">
      <c r="A6" s="1">
        <v>26756</v>
      </c>
      <c r="B6" s="2">
        <v>41039</v>
      </c>
      <c r="C6" s="2" t="str">
        <f t="shared" si="1"/>
        <v>May</v>
      </c>
      <c r="D6" s="1" t="s">
        <v>41</v>
      </c>
      <c r="E6" s="1">
        <v>25</v>
      </c>
      <c r="F6" s="1">
        <f t="shared" si="0"/>
        <v>30.6904</v>
      </c>
      <c r="G6" s="1">
        <v>767.26</v>
      </c>
      <c r="H6" s="1">
        <v>4</v>
      </c>
      <c r="I6">
        <f t="shared" si="2"/>
        <v>771.26</v>
      </c>
      <c r="J6">
        <f t="shared" si="3"/>
        <v>5.3265000000000002</v>
      </c>
      <c r="K6">
        <f t="shared" si="4"/>
        <v>40.868103900000001</v>
      </c>
      <c r="L6" s="1" t="s">
        <v>26</v>
      </c>
      <c r="M6" s="1" t="s">
        <v>20</v>
      </c>
      <c r="N6" s="1" t="s">
        <v>42</v>
      </c>
      <c r="O6" s="1" t="s">
        <v>29</v>
      </c>
      <c r="P6" s="1" t="s">
        <v>43</v>
      </c>
      <c r="Q6" s="1" t="s">
        <v>24</v>
      </c>
      <c r="R6" s="2">
        <v>41039</v>
      </c>
    </row>
    <row r="7" spans="1:18" x14ac:dyDescent="0.25">
      <c r="A7" s="1">
        <v>18144</v>
      </c>
      <c r="B7" s="2">
        <v>40701</v>
      </c>
      <c r="C7" s="2" t="str">
        <f t="shared" si="1"/>
        <v>June</v>
      </c>
      <c r="D7" s="1" t="s">
        <v>37</v>
      </c>
      <c r="E7" s="1">
        <v>48</v>
      </c>
      <c r="F7" s="1">
        <f t="shared" si="0"/>
        <v>4.3141666666666669</v>
      </c>
      <c r="G7" s="1">
        <v>207.08</v>
      </c>
      <c r="H7" s="1">
        <v>5.17</v>
      </c>
      <c r="I7">
        <f t="shared" si="2"/>
        <v>212.25</v>
      </c>
      <c r="J7">
        <f t="shared" si="3"/>
        <v>3.5455000000000001</v>
      </c>
      <c r="K7">
        <f t="shared" si="4"/>
        <v>7.342021400000001</v>
      </c>
      <c r="L7" s="1" t="s">
        <v>26</v>
      </c>
      <c r="M7" s="1" t="s">
        <v>44</v>
      </c>
      <c r="N7" s="1" t="s">
        <v>33</v>
      </c>
      <c r="O7" s="1" t="s">
        <v>34</v>
      </c>
      <c r="P7" s="1" t="s">
        <v>45</v>
      </c>
      <c r="Q7" s="1" t="s">
        <v>24</v>
      </c>
      <c r="R7" s="2">
        <v>40703</v>
      </c>
    </row>
    <row r="8" spans="1:18" x14ac:dyDescent="0.25">
      <c r="A8" s="1">
        <v>10369</v>
      </c>
      <c r="B8" s="2">
        <v>40856</v>
      </c>
      <c r="C8" s="2" t="str">
        <f t="shared" si="1"/>
        <v>November</v>
      </c>
      <c r="D8" s="1" t="s">
        <v>18</v>
      </c>
      <c r="E8" s="1">
        <v>23</v>
      </c>
      <c r="F8" s="1">
        <f t="shared" si="0"/>
        <v>29.725217391304344</v>
      </c>
      <c r="G8" s="1">
        <v>683.68</v>
      </c>
      <c r="H8" s="1">
        <v>8.99</v>
      </c>
      <c r="I8">
        <f t="shared" si="2"/>
        <v>692.67</v>
      </c>
      <c r="J8">
        <f t="shared" si="3"/>
        <v>5.3265000000000002</v>
      </c>
      <c r="K8">
        <f t="shared" si="4"/>
        <v>36.416215199999996</v>
      </c>
      <c r="L8" s="1" t="s">
        <v>26</v>
      </c>
      <c r="M8" s="1" t="s">
        <v>20</v>
      </c>
      <c r="N8" s="1" t="s">
        <v>42</v>
      </c>
      <c r="O8" s="1" t="s">
        <v>29</v>
      </c>
      <c r="P8" s="1" t="s">
        <v>43</v>
      </c>
      <c r="Q8" s="1" t="s">
        <v>46</v>
      </c>
      <c r="R8" s="2">
        <v>40861</v>
      </c>
    </row>
    <row r="9" spans="1:18" x14ac:dyDescent="0.25">
      <c r="A9" s="1">
        <v>22912</v>
      </c>
      <c r="B9" s="2">
        <v>40467</v>
      </c>
      <c r="C9" s="2" t="str">
        <f t="shared" si="1"/>
        <v>October</v>
      </c>
      <c r="D9" s="1" t="s">
        <v>18</v>
      </c>
      <c r="E9" s="1">
        <v>33</v>
      </c>
      <c r="F9" s="1">
        <f t="shared" si="0"/>
        <v>308.12818181818182</v>
      </c>
      <c r="G9" s="1">
        <v>10168.23</v>
      </c>
      <c r="H9" s="1">
        <v>19.989999999999998</v>
      </c>
      <c r="I9">
        <f t="shared" si="2"/>
        <v>10188.219999999999</v>
      </c>
      <c r="J9">
        <f t="shared" si="3"/>
        <v>3.5455000000000001</v>
      </c>
      <c r="K9">
        <f t="shared" si="4"/>
        <v>360.51459464999999</v>
      </c>
      <c r="L9" s="1" t="s">
        <v>19</v>
      </c>
      <c r="M9" s="1" t="s">
        <v>47</v>
      </c>
      <c r="N9" s="1" t="s">
        <v>33</v>
      </c>
      <c r="O9" s="1" t="s">
        <v>34</v>
      </c>
      <c r="P9" s="1" t="s">
        <v>48</v>
      </c>
      <c r="Q9" s="1" t="s">
        <v>24</v>
      </c>
      <c r="R9" s="2">
        <v>40471</v>
      </c>
    </row>
    <row r="10" spans="1:18" x14ac:dyDescent="0.25">
      <c r="A10" s="1">
        <v>51008</v>
      </c>
      <c r="B10" s="2">
        <v>40775</v>
      </c>
      <c r="C10" s="2" t="str">
        <f t="shared" si="1"/>
        <v>August</v>
      </c>
      <c r="D10" s="1" t="s">
        <v>25</v>
      </c>
      <c r="E10" s="1">
        <v>20</v>
      </c>
      <c r="F10" s="1">
        <f t="shared" si="0"/>
        <v>13.483000000000001</v>
      </c>
      <c r="G10" s="1">
        <v>269.66000000000003</v>
      </c>
      <c r="H10" s="1">
        <v>4.59</v>
      </c>
      <c r="I10">
        <f t="shared" si="2"/>
        <v>274.25</v>
      </c>
      <c r="J10">
        <f t="shared" si="3"/>
        <v>3.5455000000000001</v>
      </c>
      <c r="K10">
        <f t="shared" si="4"/>
        <v>9.5607953000000006</v>
      </c>
      <c r="L10" s="1" t="s">
        <v>26</v>
      </c>
      <c r="M10" s="1" t="s">
        <v>49</v>
      </c>
      <c r="N10" s="1" t="s">
        <v>21</v>
      </c>
      <c r="O10" s="1" t="s">
        <v>34</v>
      </c>
      <c r="P10" s="1" t="s">
        <v>50</v>
      </c>
      <c r="Q10" s="1" t="s">
        <v>36</v>
      </c>
      <c r="R10" s="2">
        <v>40777</v>
      </c>
    </row>
    <row r="11" spans="1:18" x14ac:dyDescent="0.25">
      <c r="A11" s="1">
        <v>18279</v>
      </c>
      <c r="B11" s="2">
        <v>39870</v>
      </c>
      <c r="C11" s="2" t="str">
        <f t="shared" si="1"/>
        <v>February</v>
      </c>
      <c r="D11" s="1" t="s">
        <v>41</v>
      </c>
      <c r="E11" s="1">
        <v>20</v>
      </c>
      <c r="F11" s="1">
        <f t="shared" si="0"/>
        <v>514.08950000000004</v>
      </c>
      <c r="G11" s="1">
        <v>10281.790000000001</v>
      </c>
      <c r="H11" s="1">
        <v>24.49</v>
      </c>
      <c r="I11">
        <f t="shared" si="2"/>
        <v>10306.280000000001</v>
      </c>
      <c r="J11">
        <f t="shared" si="3"/>
        <v>5.3265000000000002</v>
      </c>
      <c r="K11">
        <f t="shared" si="4"/>
        <v>547.65954435000003</v>
      </c>
      <c r="L11" s="1" t="s">
        <v>26</v>
      </c>
      <c r="M11" s="1" t="s">
        <v>51</v>
      </c>
      <c r="N11" s="1" t="s">
        <v>21</v>
      </c>
      <c r="O11" s="1" t="s">
        <v>29</v>
      </c>
      <c r="P11" s="1" t="s">
        <v>52</v>
      </c>
      <c r="Q11" s="1" t="s">
        <v>53</v>
      </c>
      <c r="R11" s="2">
        <v>39871</v>
      </c>
    </row>
    <row r="12" spans="1:18" x14ac:dyDescent="0.25">
      <c r="A12" s="1">
        <v>21635</v>
      </c>
      <c r="B12" s="2">
        <v>40149</v>
      </c>
      <c r="C12" s="2" t="str">
        <f t="shared" si="1"/>
        <v>December</v>
      </c>
      <c r="D12" s="1" t="s">
        <v>18</v>
      </c>
      <c r="E12" s="1">
        <v>2</v>
      </c>
      <c r="F12" s="1">
        <f t="shared" si="0"/>
        <v>32.655000000000001</v>
      </c>
      <c r="G12" s="1">
        <v>65.31</v>
      </c>
      <c r="H12" s="1">
        <v>12.98</v>
      </c>
      <c r="I12">
        <f t="shared" si="2"/>
        <v>78.290000000000006</v>
      </c>
      <c r="J12">
        <f t="shared" si="3"/>
        <v>3.5455000000000001</v>
      </c>
      <c r="K12">
        <f t="shared" si="4"/>
        <v>2.3155660500000002</v>
      </c>
      <c r="L12" s="1" t="s">
        <v>26</v>
      </c>
      <c r="M12" s="1" t="s">
        <v>54</v>
      </c>
      <c r="N12" s="1" t="s">
        <v>21</v>
      </c>
      <c r="O12" s="1" t="s">
        <v>34</v>
      </c>
      <c r="P12" s="1" t="s">
        <v>48</v>
      </c>
      <c r="Q12" s="1" t="s">
        <v>24</v>
      </c>
      <c r="R12" s="2">
        <v>40149</v>
      </c>
    </row>
    <row r="13" spans="1:18" x14ac:dyDescent="0.25">
      <c r="A13" s="1">
        <v>22656</v>
      </c>
      <c r="B13" s="2">
        <v>40534</v>
      </c>
      <c r="C13" s="2" t="str">
        <f t="shared" si="1"/>
        <v>December</v>
      </c>
      <c r="D13" s="1" t="s">
        <v>32</v>
      </c>
      <c r="E13" s="1">
        <v>10</v>
      </c>
      <c r="F13" s="1">
        <f t="shared" si="0"/>
        <v>30.93</v>
      </c>
      <c r="G13" s="1">
        <v>309.3</v>
      </c>
      <c r="H13" s="1">
        <v>6.5</v>
      </c>
      <c r="I13">
        <f t="shared" si="2"/>
        <v>315.8</v>
      </c>
      <c r="J13">
        <f t="shared" si="3"/>
        <v>5.3265000000000002</v>
      </c>
      <c r="K13">
        <f t="shared" si="4"/>
        <v>16.474864500000002</v>
      </c>
      <c r="L13" s="1" t="s">
        <v>19</v>
      </c>
      <c r="M13" s="1" t="s">
        <v>55</v>
      </c>
      <c r="N13" s="1" t="s">
        <v>33</v>
      </c>
      <c r="O13" s="1" t="s">
        <v>29</v>
      </c>
      <c r="P13" s="1" t="s">
        <v>43</v>
      </c>
      <c r="Q13" s="1" t="s">
        <v>24</v>
      </c>
      <c r="R13" s="2">
        <v>40536</v>
      </c>
    </row>
    <row r="14" spans="1:18" x14ac:dyDescent="0.25">
      <c r="A14" s="1">
        <v>54882</v>
      </c>
      <c r="B14" s="2">
        <v>40580</v>
      </c>
      <c r="C14" s="2" t="str">
        <f t="shared" si="1"/>
        <v>February</v>
      </c>
      <c r="D14" s="1" t="s">
        <v>37</v>
      </c>
      <c r="E14" s="1">
        <v>2</v>
      </c>
      <c r="F14" s="1">
        <f t="shared" si="0"/>
        <v>43.46</v>
      </c>
      <c r="G14" s="1">
        <v>86.92</v>
      </c>
      <c r="H14" s="1">
        <v>13.89</v>
      </c>
      <c r="I14">
        <f t="shared" si="2"/>
        <v>100.81</v>
      </c>
      <c r="J14">
        <f t="shared" si="3"/>
        <v>3.5455000000000001</v>
      </c>
      <c r="K14">
        <f t="shared" si="4"/>
        <v>3.0817486000000001</v>
      </c>
      <c r="L14" s="1" t="s">
        <v>26</v>
      </c>
      <c r="M14" s="1" t="s">
        <v>56</v>
      </c>
      <c r="N14" s="1" t="s">
        <v>21</v>
      </c>
      <c r="O14" s="1" t="s">
        <v>34</v>
      </c>
      <c r="P14" s="1" t="s">
        <v>35</v>
      </c>
      <c r="Q14" s="1" t="s">
        <v>36</v>
      </c>
      <c r="R14" s="2">
        <v>40582</v>
      </c>
    </row>
    <row r="15" spans="1:18" x14ac:dyDescent="0.25">
      <c r="A15" s="1">
        <v>25031</v>
      </c>
      <c r="B15" s="2">
        <v>40048</v>
      </c>
      <c r="C15" s="2" t="str">
        <f t="shared" si="1"/>
        <v>August</v>
      </c>
      <c r="D15" s="1" t="s">
        <v>25</v>
      </c>
      <c r="E15" s="1">
        <v>24</v>
      </c>
      <c r="F15" s="1">
        <f t="shared" si="0"/>
        <v>193.1925</v>
      </c>
      <c r="G15" s="1">
        <v>4636.62</v>
      </c>
      <c r="H15" s="1">
        <v>69</v>
      </c>
      <c r="I15">
        <f t="shared" si="2"/>
        <v>4705.62</v>
      </c>
      <c r="J15">
        <f t="shared" si="3"/>
        <v>4.7610000000000001</v>
      </c>
      <c r="K15">
        <f t="shared" si="4"/>
        <v>220.7494782</v>
      </c>
      <c r="L15" s="1" t="s">
        <v>26</v>
      </c>
      <c r="M15" s="1" t="s">
        <v>20</v>
      </c>
      <c r="N15" s="1" t="s">
        <v>21</v>
      </c>
      <c r="O15" s="1" t="s">
        <v>22</v>
      </c>
      <c r="P15" s="1" t="s">
        <v>57</v>
      </c>
      <c r="Q15" s="1" t="s">
        <v>53</v>
      </c>
      <c r="R15" s="2">
        <v>40050</v>
      </c>
    </row>
    <row r="16" spans="1:18" x14ac:dyDescent="0.25">
      <c r="A16" s="1">
        <v>59684</v>
      </c>
      <c r="B16" s="2">
        <v>40541</v>
      </c>
      <c r="C16" s="2" t="str">
        <f t="shared" si="1"/>
        <v>December</v>
      </c>
      <c r="D16" s="1" t="s">
        <v>41</v>
      </c>
      <c r="E16" s="1">
        <v>3</v>
      </c>
      <c r="F16" s="1">
        <f t="shared" si="0"/>
        <v>4.82</v>
      </c>
      <c r="G16" s="1">
        <v>14.46</v>
      </c>
      <c r="H16" s="1">
        <v>2.2599999999999998</v>
      </c>
      <c r="I16">
        <f t="shared" si="2"/>
        <v>16.72</v>
      </c>
      <c r="J16">
        <f t="shared" si="3"/>
        <v>3.5455000000000001</v>
      </c>
      <c r="K16">
        <f t="shared" si="4"/>
        <v>0.51267930000000006</v>
      </c>
      <c r="L16" s="1" t="s">
        <v>26</v>
      </c>
      <c r="M16" s="1" t="s">
        <v>56</v>
      </c>
      <c r="N16" s="1" t="s">
        <v>33</v>
      </c>
      <c r="O16" s="1" t="s">
        <v>34</v>
      </c>
      <c r="P16" s="1" t="s">
        <v>45</v>
      </c>
      <c r="Q16" s="1" t="s">
        <v>36</v>
      </c>
      <c r="R16" s="2">
        <v>40560</v>
      </c>
    </row>
    <row r="17" spans="1:18" x14ac:dyDescent="0.25">
      <c r="A17" s="1">
        <v>775</v>
      </c>
      <c r="B17" s="2">
        <v>40619</v>
      </c>
      <c r="C17" s="2" t="str">
        <f t="shared" si="1"/>
        <v>March</v>
      </c>
      <c r="D17" s="1" t="s">
        <v>37</v>
      </c>
      <c r="E17" s="1">
        <v>8</v>
      </c>
      <c r="F17" s="1">
        <f t="shared" si="0"/>
        <v>3.9837500000000001</v>
      </c>
      <c r="G17" s="1">
        <v>31.87</v>
      </c>
      <c r="H17" s="1">
        <v>1.2</v>
      </c>
      <c r="I17">
        <f t="shared" si="2"/>
        <v>33.07</v>
      </c>
      <c r="J17">
        <f t="shared" si="3"/>
        <v>3.5455000000000001</v>
      </c>
      <c r="K17">
        <f t="shared" si="4"/>
        <v>1.12995085</v>
      </c>
      <c r="L17" s="1" t="s">
        <v>26</v>
      </c>
      <c r="M17" s="1" t="s">
        <v>58</v>
      </c>
      <c r="N17" s="1" t="s">
        <v>28</v>
      </c>
      <c r="O17" s="1" t="s">
        <v>34</v>
      </c>
      <c r="P17" s="1" t="s">
        <v>35</v>
      </c>
      <c r="Q17" s="1" t="s">
        <v>36</v>
      </c>
      <c r="R17" s="2">
        <v>40621</v>
      </c>
    </row>
    <row r="18" spans="1:18" x14ac:dyDescent="0.25">
      <c r="A18" s="1">
        <v>29376</v>
      </c>
      <c r="B18" s="2">
        <v>41132</v>
      </c>
      <c r="C18" s="2" t="str">
        <f t="shared" si="1"/>
        <v>August</v>
      </c>
      <c r="D18" s="1" t="s">
        <v>37</v>
      </c>
      <c r="E18" s="1">
        <v>20</v>
      </c>
      <c r="F18" s="1">
        <f t="shared" si="0"/>
        <v>142.5155</v>
      </c>
      <c r="G18" s="1">
        <v>2850.31</v>
      </c>
      <c r="H18" s="1">
        <v>7.07</v>
      </c>
      <c r="I18">
        <f t="shared" si="2"/>
        <v>2857.38</v>
      </c>
      <c r="J18">
        <f t="shared" si="3"/>
        <v>3.5455000000000001</v>
      </c>
      <c r="K18">
        <f t="shared" si="4"/>
        <v>101.05774105</v>
      </c>
      <c r="L18" s="1" t="s">
        <v>26</v>
      </c>
      <c r="M18" s="1" t="s">
        <v>59</v>
      </c>
      <c r="N18" s="1" t="s">
        <v>21</v>
      </c>
      <c r="O18" s="1" t="s">
        <v>34</v>
      </c>
      <c r="P18" s="1" t="s">
        <v>60</v>
      </c>
      <c r="Q18" s="1" t="s">
        <v>24</v>
      </c>
      <c r="R18" s="2">
        <v>41134</v>
      </c>
    </row>
    <row r="19" spans="1:18" x14ac:dyDescent="0.25">
      <c r="A19" s="1">
        <v>37505</v>
      </c>
      <c r="B19" s="2">
        <v>40697</v>
      </c>
      <c r="C19" s="2" t="str">
        <f t="shared" si="1"/>
        <v>June</v>
      </c>
      <c r="D19" s="1" t="s">
        <v>18</v>
      </c>
      <c r="E19" s="1">
        <v>42</v>
      </c>
      <c r="F19" s="1">
        <f t="shared" si="0"/>
        <v>9.1526190476190479</v>
      </c>
      <c r="G19" s="1">
        <v>384.41</v>
      </c>
      <c r="H19" s="1">
        <v>5.76</v>
      </c>
      <c r="I19">
        <f t="shared" si="2"/>
        <v>390.17</v>
      </c>
      <c r="J19">
        <f t="shared" si="3"/>
        <v>5.3265000000000002</v>
      </c>
      <c r="K19">
        <f t="shared" si="4"/>
        <v>20.475598650000002</v>
      </c>
      <c r="L19" s="1" t="s">
        <v>26</v>
      </c>
      <c r="M19" s="1" t="s">
        <v>20</v>
      </c>
      <c r="N19" s="1" t="s">
        <v>42</v>
      </c>
      <c r="O19" s="1" t="s">
        <v>29</v>
      </c>
      <c r="P19" s="1" t="s">
        <v>61</v>
      </c>
      <c r="Q19" s="1" t="s">
        <v>31</v>
      </c>
      <c r="R19" s="2">
        <v>40702</v>
      </c>
    </row>
    <row r="20" spans="1:18" x14ac:dyDescent="0.25">
      <c r="A20" s="1">
        <v>57382</v>
      </c>
      <c r="B20" s="2">
        <v>39895</v>
      </c>
      <c r="C20" s="2" t="str">
        <f t="shared" si="1"/>
        <v>March</v>
      </c>
      <c r="D20" s="1" t="s">
        <v>41</v>
      </c>
      <c r="E20" s="1">
        <v>45</v>
      </c>
      <c r="F20" s="1">
        <f t="shared" si="0"/>
        <v>10.065111111111111</v>
      </c>
      <c r="G20" s="1">
        <v>452.93</v>
      </c>
      <c r="H20" s="1">
        <v>5.76</v>
      </c>
      <c r="I20">
        <f t="shared" si="2"/>
        <v>458.69</v>
      </c>
      <c r="J20">
        <f t="shared" si="3"/>
        <v>3.5455000000000001</v>
      </c>
      <c r="K20">
        <f t="shared" si="4"/>
        <v>16.058633150000002</v>
      </c>
      <c r="L20" s="1" t="s">
        <v>19</v>
      </c>
      <c r="M20" s="1" t="s">
        <v>27</v>
      </c>
      <c r="N20" s="1" t="s">
        <v>21</v>
      </c>
      <c r="O20" s="1" t="s">
        <v>34</v>
      </c>
      <c r="P20" s="1" t="s">
        <v>62</v>
      </c>
      <c r="Q20" s="1" t="s">
        <v>24</v>
      </c>
      <c r="R20" s="2">
        <v>39897</v>
      </c>
    </row>
    <row r="21" spans="1:18" x14ac:dyDescent="0.25">
      <c r="A21" s="1">
        <v>7136</v>
      </c>
      <c r="B21" s="2">
        <v>39894</v>
      </c>
      <c r="C21" s="2" t="str">
        <f t="shared" si="1"/>
        <v>March</v>
      </c>
      <c r="D21" s="1" t="s">
        <v>25</v>
      </c>
      <c r="E21" s="1">
        <v>9</v>
      </c>
      <c r="F21" s="1">
        <f t="shared" si="0"/>
        <v>5.2533333333333339</v>
      </c>
      <c r="G21" s="1">
        <v>47.28</v>
      </c>
      <c r="H21" s="1">
        <v>0.5</v>
      </c>
      <c r="I21">
        <f t="shared" si="2"/>
        <v>47.78</v>
      </c>
      <c r="J21">
        <f t="shared" si="3"/>
        <v>3.5455000000000001</v>
      </c>
      <c r="K21">
        <f t="shared" si="4"/>
        <v>1.6763124000000003</v>
      </c>
      <c r="L21" s="1" t="s">
        <v>26</v>
      </c>
      <c r="M21" s="1" t="s">
        <v>20</v>
      </c>
      <c r="N21" s="1" t="s">
        <v>42</v>
      </c>
      <c r="O21" s="1" t="s">
        <v>34</v>
      </c>
      <c r="P21" s="1" t="s">
        <v>63</v>
      </c>
      <c r="Q21" s="1" t="s">
        <v>24</v>
      </c>
      <c r="R21" s="2">
        <v>39896</v>
      </c>
    </row>
    <row r="22" spans="1:18" x14ac:dyDescent="0.25">
      <c r="A22" s="1">
        <v>57542</v>
      </c>
      <c r="B22" s="2">
        <v>40047</v>
      </c>
      <c r="C22" s="2" t="str">
        <f t="shared" si="1"/>
        <v>August</v>
      </c>
      <c r="D22" s="1" t="s">
        <v>25</v>
      </c>
      <c r="E22" s="1">
        <v>23</v>
      </c>
      <c r="F22" s="1">
        <f t="shared" si="0"/>
        <v>54.621304347826083</v>
      </c>
      <c r="G22" s="1">
        <v>1256.29</v>
      </c>
      <c r="H22" s="1">
        <v>6.79</v>
      </c>
      <c r="I22">
        <f t="shared" si="2"/>
        <v>1263.08</v>
      </c>
      <c r="J22">
        <f t="shared" si="3"/>
        <v>3.5455000000000001</v>
      </c>
      <c r="K22">
        <f t="shared" si="4"/>
        <v>44.541761950000001</v>
      </c>
      <c r="L22" s="1" t="s">
        <v>26</v>
      </c>
      <c r="M22" s="1" t="s">
        <v>27</v>
      </c>
      <c r="N22" s="1" t="s">
        <v>33</v>
      </c>
      <c r="O22" s="1" t="s">
        <v>34</v>
      </c>
      <c r="P22" s="1" t="s">
        <v>45</v>
      </c>
      <c r="Q22" s="1" t="s">
        <v>24</v>
      </c>
      <c r="R22" s="2">
        <v>40049</v>
      </c>
    </row>
    <row r="23" spans="1:18" x14ac:dyDescent="0.25">
      <c r="A23" s="1">
        <v>53024</v>
      </c>
      <c r="B23" s="2">
        <v>41041</v>
      </c>
      <c r="C23" s="2" t="str">
        <f t="shared" si="1"/>
        <v>May</v>
      </c>
      <c r="D23" s="1" t="s">
        <v>32</v>
      </c>
      <c r="E23" s="1">
        <v>46</v>
      </c>
      <c r="F23" s="1">
        <f t="shared" si="0"/>
        <v>49.025967391304349</v>
      </c>
      <c r="G23" s="1">
        <v>2255.1945000000001</v>
      </c>
      <c r="H23" s="1">
        <v>5</v>
      </c>
      <c r="I23">
        <f t="shared" si="2"/>
        <v>2260.1945000000001</v>
      </c>
      <c r="J23">
        <f t="shared" si="3"/>
        <v>5.3265000000000002</v>
      </c>
      <c r="K23">
        <f t="shared" si="4"/>
        <v>120.12293504250002</v>
      </c>
      <c r="L23" s="1" t="s">
        <v>26</v>
      </c>
      <c r="M23" s="1" t="s">
        <v>27</v>
      </c>
      <c r="N23" s="1" t="s">
        <v>33</v>
      </c>
      <c r="O23" s="1" t="s">
        <v>29</v>
      </c>
      <c r="P23" s="1" t="s">
        <v>30</v>
      </c>
      <c r="Q23" s="1" t="s">
        <v>46</v>
      </c>
      <c r="R23" s="2">
        <v>41042</v>
      </c>
    </row>
    <row r="24" spans="1:18" x14ac:dyDescent="0.25">
      <c r="A24" s="1">
        <v>59202</v>
      </c>
      <c r="B24" s="2">
        <v>41160</v>
      </c>
      <c r="C24" s="2" t="str">
        <f t="shared" si="1"/>
        <v>September</v>
      </c>
      <c r="D24" s="1" t="s">
        <v>41</v>
      </c>
      <c r="E24" s="1">
        <v>7</v>
      </c>
      <c r="F24" s="1">
        <f t="shared" si="0"/>
        <v>11.972857142857142</v>
      </c>
      <c r="G24" s="1">
        <v>83.81</v>
      </c>
      <c r="H24" s="1">
        <v>0.5</v>
      </c>
      <c r="I24">
        <f t="shared" si="2"/>
        <v>84.31</v>
      </c>
      <c r="J24">
        <f t="shared" si="3"/>
        <v>3.5455000000000001</v>
      </c>
      <c r="K24">
        <f t="shared" si="4"/>
        <v>2.9714835500000003</v>
      </c>
      <c r="L24" s="1" t="s">
        <v>26</v>
      </c>
      <c r="M24" s="1" t="s">
        <v>55</v>
      </c>
      <c r="N24" s="1" t="s">
        <v>21</v>
      </c>
      <c r="O24" s="1" t="s">
        <v>34</v>
      </c>
      <c r="P24" s="1" t="s">
        <v>63</v>
      </c>
      <c r="Q24" s="1" t="s">
        <v>24</v>
      </c>
      <c r="R24" s="2">
        <v>41160</v>
      </c>
    </row>
    <row r="25" spans="1:18" x14ac:dyDescent="0.25">
      <c r="A25" s="1">
        <v>12067</v>
      </c>
      <c r="B25" s="2">
        <v>40213</v>
      </c>
      <c r="C25" s="2" t="str">
        <f t="shared" si="1"/>
        <v>February</v>
      </c>
      <c r="D25" s="1" t="s">
        <v>37</v>
      </c>
      <c r="E25" s="1">
        <v>7</v>
      </c>
      <c r="F25" s="1">
        <f t="shared" si="0"/>
        <v>58.15942857142857</v>
      </c>
      <c r="G25" s="1">
        <v>407.11599999999999</v>
      </c>
      <c r="H25" s="1">
        <v>19.989999999999998</v>
      </c>
      <c r="I25">
        <f t="shared" si="2"/>
        <v>427.10599999999999</v>
      </c>
      <c r="J25">
        <f t="shared" si="3"/>
        <v>5.3265000000000002</v>
      </c>
      <c r="K25">
        <f t="shared" si="4"/>
        <v>21.685033739999998</v>
      </c>
      <c r="L25" s="1" t="s">
        <v>26</v>
      </c>
      <c r="M25" s="1" t="s">
        <v>54</v>
      </c>
      <c r="N25" s="1" t="s">
        <v>28</v>
      </c>
      <c r="O25" s="1" t="s">
        <v>29</v>
      </c>
      <c r="P25" s="1" t="s">
        <v>30</v>
      </c>
      <c r="Q25" s="1" t="s">
        <v>24</v>
      </c>
      <c r="R25" s="2">
        <v>40214</v>
      </c>
    </row>
    <row r="26" spans="1:18" x14ac:dyDescent="0.25">
      <c r="A26" s="1">
        <v>45670</v>
      </c>
      <c r="B26" s="2">
        <v>41128</v>
      </c>
      <c r="C26" s="2" t="str">
        <f t="shared" si="1"/>
        <v>August</v>
      </c>
      <c r="D26" s="1" t="s">
        <v>18</v>
      </c>
      <c r="E26" s="1">
        <v>2</v>
      </c>
      <c r="F26" s="1">
        <f t="shared" si="0"/>
        <v>10.08</v>
      </c>
      <c r="G26" s="1">
        <v>20.16</v>
      </c>
      <c r="H26" s="1">
        <v>7.86</v>
      </c>
      <c r="I26">
        <f t="shared" si="2"/>
        <v>28.02</v>
      </c>
      <c r="J26">
        <f t="shared" si="3"/>
        <v>3.5455000000000001</v>
      </c>
      <c r="K26">
        <f t="shared" si="4"/>
        <v>0.7147728000000001</v>
      </c>
      <c r="L26" s="1" t="s">
        <v>26</v>
      </c>
      <c r="M26" s="1" t="s">
        <v>49</v>
      </c>
      <c r="N26" s="1" t="s">
        <v>33</v>
      </c>
      <c r="O26" s="1" t="s">
        <v>34</v>
      </c>
      <c r="P26" s="1" t="s">
        <v>45</v>
      </c>
      <c r="Q26" s="1" t="s">
        <v>24</v>
      </c>
      <c r="R26" s="2">
        <v>41132</v>
      </c>
    </row>
    <row r="27" spans="1:18" x14ac:dyDescent="0.25">
      <c r="A27" s="1">
        <v>31939</v>
      </c>
      <c r="B27" s="2">
        <v>40719</v>
      </c>
      <c r="C27" s="2" t="str">
        <f t="shared" si="1"/>
        <v>June</v>
      </c>
      <c r="D27" s="1" t="s">
        <v>25</v>
      </c>
      <c r="E27" s="1">
        <v>13</v>
      </c>
      <c r="F27" s="1">
        <f t="shared" si="0"/>
        <v>115.91057692307693</v>
      </c>
      <c r="G27" s="1">
        <v>1506.8375000000001</v>
      </c>
      <c r="H27" s="1">
        <v>4.2</v>
      </c>
      <c r="I27">
        <f t="shared" si="2"/>
        <v>1511.0375000000001</v>
      </c>
      <c r="J27">
        <f t="shared" si="3"/>
        <v>5.3265000000000002</v>
      </c>
      <c r="K27">
        <f t="shared" si="4"/>
        <v>80.261699437500013</v>
      </c>
      <c r="L27" s="1" t="s">
        <v>26</v>
      </c>
      <c r="M27" s="1" t="s">
        <v>47</v>
      </c>
      <c r="N27" s="1" t="s">
        <v>28</v>
      </c>
      <c r="O27" s="1" t="s">
        <v>29</v>
      </c>
      <c r="P27" s="1" t="s">
        <v>30</v>
      </c>
      <c r="Q27" s="1" t="s">
        <v>24</v>
      </c>
      <c r="R27" s="2">
        <v>40721</v>
      </c>
    </row>
    <row r="28" spans="1:18" x14ac:dyDescent="0.25">
      <c r="A28" s="1">
        <v>42243</v>
      </c>
      <c r="B28" s="2">
        <v>40979</v>
      </c>
      <c r="C28" s="2" t="str">
        <f t="shared" si="1"/>
        <v>March</v>
      </c>
      <c r="D28" s="1" t="s">
        <v>41</v>
      </c>
      <c r="E28" s="1">
        <v>19</v>
      </c>
      <c r="F28" s="1">
        <f t="shared" si="0"/>
        <v>7.6452631578947363</v>
      </c>
      <c r="G28" s="1">
        <v>145.26</v>
      </c>
      <c r="H28" s="1">
        <v>5.96</v>
      </c>
      <c r="I28">
        <f t="shared" si="2"/>
        <v>151.22</v>
      </c>
      <c r="J28">
        <f t="shared" si="3"/>
        <v>3.5455000000000001</v>
      </c>
      <c r="K28">
        <f t="shared" si="4"/>
        <v>5.1501932999999998</v>
      </c>
      <c r="L28" s="1" t="s">
        <v>26</v>
      </c>
      <c r="M28" s="1" t="s">
        <v>56</v>
      </c>
      <c r="N28" s="1" t="s">
        <v>28</v>
      </c>
      <c r="O28" s="1" t="s">
        <v>34</v>
      </c>
      <c r="P28" s="1" t="s">
        <v>45</v>
      </c>
      <c r="Q28" s="1" t="s">
        <v>24</v>
      </c>
      <c r="R28" s="2">
        <v>40981</v>
      </c>
    </row>
    <row r="29" spans="1:18" x14ac:dyDescent="0.25">
      <c r="A29" s="1">
        <v>13536</v>
      </c>
      <c r="B29" s="2">
        <v>40043</v>
      </c>
      <c r="C29" s="2" t="str">
        <f t="shared" si="1"/>
        <v>August</v>
      </c>
      <c r="D29" s="1" t="s">
        <v>41</v>
      </c>
      <c r="E29" s="1">
        <v>23</v>
      </c>
      <c r="F29" s="1">
        <f t="shared" si="0"/>
        <v>5.3543478260869568</v>
      </c>
      <c r="G29" s="1">
        <v>123.15</v>
      </c>
      <c r="H29" s="1">
        <v>2.04</v>
      </c>
      <c r="I29">
        <f t="shared" si="2"/>
        <v>125.19000000000001</v>
      </c>
      <c r="J29">
        <f t="shared" si="3"/>
        <v>3.5455000000000001</v>
      </c>
      <c r="K29">
        <f t="shared" si="4"/>
        <v>4.3662832500000004</v>
      </c>
      <c r="L29" s="1" t="s">
        <v>26</v>
      </c>
      <c r="M29" s="1" t="s">
        <v>47</v>
      </c>
      <c r="N29" s="1" t="s">
        <v>42</v>
      </c>
      <c r="O29" s="1" t="s">
        <v>34</v>
      </c>
      <c r="P29" s="1" t="s">
        <v>45</v>
      </c>
      <c r="Q29" s="1" t="s">
        <v>36</v>
      </c>
      <c r="R29" s="2">
        <v>40045</v>
      </c>
    </row>
    <row r="30" spans="1:18" x14ac:dyDescent="0.25">
      <c r="A30" s="1">
        <v>32996</v>
      </c>
      <c r="B30" s="2">
        <v>40529</v>
      </c>
      <c r="C30" s="2" t="str">
        <f t="shared" si="1"/>
        <v>December</v>
      </c>
      <c r="D30" s="1" t="s">
        <v>37</v>
      </c>
      <c r="E30" s="1">
        <v>2</v>
      </c>
      <c r="F30" s="1">
        <f t="shared" si="0"/>
        <v>58.156999999999996</v>
      </c>
      <c r="G30" s="1">
        <v>116.31399999999999</v>
      </c>
      <c r="H30" s="1">
        <v>3.9</v>
      </c>
      <c r="I30">
        <f t="shared" si="2"/>
        <v>120.214</v>
      </c>
      <c r="J30">
        <f t="shared" si="3"/>
        <v>5.3265000000000002</v>
      </c>
      <c r="K30">
        <f t="shared" si="4"/>
        <v>6.1954652100000001</v>
      </c>
      <c r="L30" s="1" t="s">
        <v>26</v>
      </c>
      <c r="M30" s="1" t="s">
        <v>54</v>
      </c>
      <c r="N30" s="1" t="s">
        <v>21</v>
      </c>
      <c r="O30" s="1" t="s">
        <v>29</v>
      </c>
      <c r="P30" s="1" t="s">
        <v>30</v>
      </c>
      <c r="Q30" s="1" t="s">
        <v>24</v>
      </c>
      <c r="R30" s="2">
        <v>40531</v>
      </c>
    </row>
    <row r="31" spans="1:18" x14ac:dyDescent="0.25">
      <c r="A31" s="1">
        <v>16133</v>
      </c>
      <c r="B31" s="2">
        <v>40081</v>
      </c>
      <c r="C31" s="2" t="str">
        <f t="shared" si="1"/>
        <v>September</v>
      </c>
      <c r="D31" s="1" t="s">
        <v>37</v>
      </c>
      <c r="E31" s="1">
        <v>1</v>
      </c>
      <c r="F31" s="1">
        <f t="shared" si="0"/>
        <v>27.96</v>
      </c>
      <c r="G31" s="1">
        <v>27.96</v>
      </c>
      <c r="H31" s="1">
        <v>13.56</v>
      </c>
      <c r="I31">
        <f t="shared" si="2"/>
        <v>41.52</v>
      </c>
      <c r="J31">
        <f t="shared" si="3"/>
        <v>4.7610000000000001</v>
      </c>
      <c r="K31">
        <f t="shared" si="4"/>
        <v>1.3311755999999999</v>
      </c>
      <c r="L31" s="1" t="s">
        <v>26</v>
      </c>
      <c r="M31" s="1" t="s">
        <v>58</v>
      </c>
      <c r="N31" s="1" t="s">
        <v>28</v>
      </c>
      <c r="O31" s="1" t="s">
        <v>22</v>
      </c>
      <c r="P31" s="1" t="s">
        <v>23</v>
      </c>
      <c r="Q31" s="1" t="s">
        <v>53</v>
      </c>
      <c r="R31" s="2">
        <v>40083</v>
      </c>
    </row>
    <row r="32" spans="1:18" x14ac:dyDescent="0.25">
      <c r="A32" s="1">
        <v>42695</v>
      </c>
      <c r="B32" s="2">
        <v>40534</v>
      </c>
      <c r="C32" s="2" t="str">
        <f t="shared" si="1"/>
        <v>December</v>
      </c>
      <c r="D32" s="1" t="s">
        <v>32</v>
      </c>
      <c r="E32" s="1">
        <v>12</v>
      </c>
      <c r="F32" s="1">
        <f t="shared" si="0"/>
        <v>59.193999999999996</v>
      </c>
      <c r="G32" s="1">
        <v>710.32799999999997</v>
      </c>
      <c r="H32" s="1">
        <v>5.31</v>
      </c>
      <c r="I32">
        <f t="shared" si="2"/>
        <v>715.63799999999992</v>
      </c>
      <c r="J32">
        <f t="shared" si="3"/>
        <v>5.3265000000000002</v>
      </c>
      <c r="K32">
        <f t="shared" si="4"/>
        <v>37.835620920000004</v>
      </c>
      <c r="L32" s="1" t="s">
        <v>26</v>
      </c>
      <c r="M32" s="1" t="s">
        <v>44</v>
      </c>
      <c r="N32" s="1" t="s">
        <v>28</v>
      </c>
      <c r="O32" s="1" t="s">
        <v>29</v>
      </c>
      <c r="P32" s="1" t="s">
        <v>30</v>
      </c>
      <c r="Q32" s="1" t="s">
        <v>24</v>
      </c>
      <c r="R32" s="2">
        <v>40536</v>
      </c>
    </row>
    <row r="33" spans="1:18" x14ac:dyDescent="0.25">
      <c r="A33" s="1">
        <v>20899</v>
      </c>
      <c r="B33" s="2">
        <v>40280</v>
      </c>
      <c r="C33" s="2" t="str">
        <f t="shared" si="1"/>
        <v>April</v>
      </c>
      <c r="D33" s="1" t="s">
        <v>18</v>
      </c>
      <c r="E33" s="1">
        <v>9</v>
      </c>
      <c r="F33" s="1">
        <f t="shared" si="0"/>
        <v>55.011111111111113</v>
      </c>
      <c r="G33" s="1">
        <v>495.1</v>
      </c>
      <c r="H33" s="1">
        <v>10.75</v>
      </c>
      <c r="I33">
        <f t="shared" si="2"/>
        <v>505.85</v>
      </c>
      <c r="J33">
        <f t="shared" si="3"/>
        <v>3.5455000000000001</v>
      </c>
      <c r="K33">
        <f t="shared" si="4"/>
        <v>17.553770499999999</v>
      </c>
      <c r="L33" s="1" t="s">
        <v>26</v>
      </c>
      <c r="M33" s="1" t="s">
        <v>27</v>
      </c>
      <c r="N33" s="1" t="s">
        <v>42</v>
      </c>
      <c r="O33" s="1" t="s">
        <v>34</v>
      </c>
      <c r="P33" s="1" t="s">
        <v>45</v>
      </c>
      <c r="Q33" s="1" t="s">
        <v>24</v>
      </c>
      <c r="R33" s="2">
        <v>40289</v>
      </c>
    </row>
    <row r="34" spans="1:18" x14ac:dyDescent="0.25">
      <c r="A34" s="1">
        <v>610</v>
      </c>
      <c r="B34" s="2">
        <v>40756</v>
      </c>
      <c r="C34" s="2" t="str">
        <f t="shared" si="1"/>
        <v>August</v>
      </c>
      <c r="D34" s="1" t="s">
        <v>37</v>
      </c>
      <c r="E34" s="1">
        <v>38</v>
      </c>
      <c r="F34" s="1">
        <f t="shared" si="0"/>
        <v>7.4644736842105255</v>
      </c>
      <c r="G34" s="1">
        <v>283.64999999999998</v>
      </c>
      <c r="H34" s="1">
        <v>5.41</v>
      </c>
      <c r="I34">
        <f t="shared" si="2"/>
        <v>289.06</v>
      </c>
      <c r="J34">
        <f t="shared" si="3"/>
        <v>3.5455000000000001</v>
      </c>
      <c r="K34">
        <f t="shared" si="4"/>
        <v>10.05681075</v>
      </c>
      <c r="L34" s="1" t="s">
        <v>19</v>
      </c>
      <c r="M34" s="1" t="s">
        <v>56</v>
      </c>
      <c r="N34" s="1" t="s">
        <v>42</v>
      </c>
      <c r="O34" s="1" t="s">
        <v>34</v>
      </c>
      <c r="P34" s="1" t="s">
        <v>45</v>
      </c>
      <c r="Q34" s="1" t="s">
        <v>24</v>
      </c>
      <c r="R34" s="2">
        <v>40758</v>
      </c>
    </row>
    <row r="35" spans="1:18" x14ac:dyDescent="0.25">
      <c r="A35" s="1">
        <v>17283</v>
      </c>
      <c r="B35" s="2">
        <v>40800</v>
      </c>
      <c r="C35" s="2" t="str">
        <f t="shared" si="1"/>
        <v>September</v>
      </c>
      <c r="D35" s="1" t="s">
        <v>32</v>
      </c>
      <c r="E35" s="1">
        <v>4</v>
      </c>
      <c r="F35" s="1">
        <f t="shared" si="0"/>
        <v>1368.03</v>
      </c>
      <c r="G35" s="1">
        <v>5472.12</v>
      </c>
      <c r="H35" s="1">
        <v>14.7</v>
      </c>
      <c r="I35">
        <f t="shared" si="2"/>
        <v>5486.82</v>
      </c>
      <c r="J35">
        <f t="shared" si="3"/>
        <v>5.3265000000000002</v>
      </c>
      <c r="K35">
        <f t="shared" si="4"/>
        <v>291.47247179999999</v>
      </c>
      <c r="L35" s="1" t="s">
        <v>38</v>
      </c>
      <c r="M35" s="1" t="s">
        <v>44</v>
      </c>
      <c r="N35" s="1" t="s">
        <v>42</v>
      </c>
      <c r="O35" s="1" t="s">
        <v>29</v>
      </c>
      <c r="P35" s="1" t="s">
        <v>61</v>
      </c>
      <c r="Q35" s="1" t="s">
        <v>40</v>
      </c>
      <c r="R35" s="2">
        <v>40801</v>
      </c>
    </row>
    <row r="36" spans="1:18" x14ac:dyDescent="0.25">
      <c r="A36" s="1">
        <v>13351</v>
      </c>
      <c r="B36" s="2">
        <v>40304</v>
      </c>
      <c r="C36" s="2" t="str">
        <f t="shared" si="1"/>
        <v>May</v>
      </c>
      <c r="D36" s="1" t="s">
        <v>41</v>
      </c>
      <c r="E36" s="1">
        <v>20</v>
      </c>
      <c r="F36" s="1">
        <f t="shared" si="0"/>
        <v>166.59049999999999</v>
      </c>
      <c r="G36" s="1">
        <v>3331.81</v>
      </c>
      <c r="H36" s="1">
        <v>19.989999999999998</v>
      </c>
      <c r="I36">
        <f t="shared" si="2"/>
        <v>3351.7999999999997</v>
      </c>
      <c r="J36">
        <f t="shared" si="3"/>
        <v>5.3265000000000002</v>
      </c>
      <c r="K36">
        <f t="shared" si="4"/>
        <v>177.46885965000001</v>
      </c>
      <c r="L36" s="1" t="s">
        <v>26</v>
      </c>
      <c r="M36" s="1" t="s">
        <v>27</v>
      </c>
      <c r="N36" s="1" t="s">
        <v>33</v>
      </c>
      <c r="O36" s="1" t="s">
        <v>29</v>
      </c>
      <c r="P36" s="1" t="s">
        <v>43</v>
      </c>
      <c r="Q36" s="1" t="s">
        <v>24</v>
      </c>
      <c r="R36" s="2">
        <v>40305</v>
      </c>
    </row>
    <row r="37" spans="1:18" x14ac:dyDescent="0.25">
      <c r="A37" s="1">
        <v>27681</v>
      </c>
      <c r="B37" s="2">
        <v>40506</v>
      </c>
      <c r="C37" s="2" t="str">
        <f t="shared" si="1"/>
        <v>November</v>
      </c>
      <c r="D37" s="1" t="s">
        <v>41</v>
      </c>
      <c r="E37" s="1">
        <v>7</v>
      </c>
      <c r="F37" s="1">
        <f t="shared" si="0"/>
        <v>5.3999999999999995</v>
      </c>
      <c r="G37" s="1">
        <v>37.799999999999997</v>
      </c>
      <c r="H37" s="1">
        <v>4.7</v>
      </c>
      <c r="I37">
        <f t="shared" si="2"/>
        <v>42.5</v>
      </c>
      <c r="J37">
        <f t="shared" si="3"/>
        <v>3.5455000000000001</v>
      </c>
      <c r="K37">
        <f t="shared" si="4"/>
        <v>1.3401990000000001</v>
      </c>
      <c r="L37" s="1" t="s">
        <v>26</v>
      </c>
      <c r="M37" s="1" t="s">
        <v>27</v>
      </c>
      <c r="N37" s="1" t="s">
        <v>42</v>
      </c>
      <c r="O37" s="1" t="s">
        <v>34</v>
      </c>
      <c r="P37" s="1" t="s">
        <v>45</v>
      </c>
      <c r="Q37" s="1" t="s">
        <v>24</v>
      </c>
      <c r="R37" s="2">
        <v>40507</v>
      </c>
    </row>
    <row r="38" spans="1:18" x14ac:dyDescent="0.25">
      <c r="A38" s="1">
        <v>28161</v>
      </c>
      <c r="B38" s="2">
        <v>39979</v>
      </c>
      <c r="C38" s="2" t="str">
        <f t="shared" si="1"/>
        <v>June</v>
      </c>
      <c r="D38" s="1" t="s">
        <v>32</v>
      </c>
      <c r="E38" s="1">
        <v>41</v>
      </c>
      <c r="F38" s="1">
        <f t="shared" si="0"/>
        <v>26.478292682926828</v>
      </c>
      <c r="G38" s="1">
        <v>1085.6099999999999</v>
      </c>
      <c r="H38" s="1">
        <v>4</v>
      </c>
      <c r="I38">
        <f t="shared" si="2"/>
        <v>1089.6099999999999</v>
      </c>
      <c r="J38">
        <f t="shared" si="3"/>
        <v>5.3265000000000002</v>
      </c>
      <c r="K38">
        <f t="shared" si="4"/>
        <v>57.825016649999995</v>
      </c>
      <c r="L38" s="1" t="s">
        <v>26</v>
      </c>
      <c r="M38" s="1" t="s">
        <v>49</v>
      </c>
      <c r="N38" s="1" t="s">
        <v>21</v>
      </c>
      <c r="O38" s="1" t="s">
        <v>29</v>
      </c>
      <c r="P38" s="1" t="s">
        <v>43</v>
      </c>
      <c r="Q38" s="1" t="s">
        <v>24</v>
      </c>
      <c r="R38" s="2">
        <v>39981</v>
      </c>
    </row>
    <row r="39" spans="1:18" x14ac:dyDescent="0.25">
      <c r="A39" s="1">
        <v>42758</v>
      </c>
      <c r="B39" s="2">
        <v>41223</v>
      </c>
      <c r="C39" s="2" t="str">
        <f t="shared" si="1"/>
        <v>November</v>
      </c>
      <c r="D39" s="1" t="s">
        <v>37</v>
      </c>
      <c r="E39" s="1">
        <v>12</v>
      </c>
      <c r="F39" s="1">
        <f t="shared" si="0"/>
        <v>147.47833333333332</v>
      </c>
      <c r="G39" s="1">
        <v>1769.74</v>
      </c>
      <c r="H39" s="1">
        <v>4</v>
      </c>
      <c r="I39">
        <f t="shared" si="2"/>
        <v>1773.74</v>
      </c>
      <c r="J39">
        <f t="shared" si="3"/>
        <v>5.3265000000000002</v>
      </c>
      <c r="K39">
        <f t="shared" si="4"/>
        <v>94.265201100000013</v>
      </c>
      <c r="L39" s="1" t="s">
        <v>26</v>
      </c>
      <c r="M39" s="1" t="s">
        <v>49</v>
      </c>
      <c r="N39" s="1" t="s">
        <v>42</v>
      </c>
      <c r="O39" s="1" t="s">
        <v>29</v>
      </c>
      <c r="P39" s="1" t="s">
        <v>43</v>
      </c>
      <c r="Q39" s="1" t="s">
        <v>24</v>
      </c>
      <c r="R39" s="2">
        <v>41225</v>
      </c>
    </row>
    <row r="40" spans="1:18" x14ac:dyDescent="0.25">
      <c r="A40" s="1">
        <v>36934</v>
      </c>
      <c r="B40" s="2">
        <v>40169</v>
      </c>
      <c r="C40" s="2" t="str">
        <f t="shared" si="1"/>
        <v>December</v>
      </c>
      <c r="D40" s="1" t="s">
        <v>41</v>
      </c>
      <c r="E40" s="1">
        <v>45</v>
      </c>
      <c r="F40" s="1">
        <f t="shared" si="0"/>
        <v>148.1968</v>
      </c>
      <c r="G40" s="1">
        <v>6668.8559999999998</v>
      </c>
      <c r="H40" s="1">
        <v>29.21</v>
      </c>
      <c r="I40">
        <f t="shared" si="2"/>
        <v>6698.0659999999998</v>
      </c>
      <c r="J40">
        <f t="shared" si="3"/>
        <v>4.7610000000000001</v>
      </c>
      <c r="K40">
        <f t="shared" si="4"/>
        <v>317.50423416000001</v>
      </c>
      <c r="L40" s="1" t="s">
        <v>38</v>
      </c>
      <c r="M40" s="1" t="s">
        <v>51</v>
      </c>
      <c r="N40" s="1" t="s">
        <v>28</v>
      </c>
      <c r="O40" s="1" t="s">
        <v>22</v>
      </c>
      <c r="P40" s="1" t="s">
        <v>57</v>
      </c>
      <c r="Q40" s="1" t="s">
        <v>64</v>
      </c>
      <c r="R40" s="2">
        <v>40170</v>
      </c>
    </row>
    <row r="41" spans="1:18" x14ac:dyDescent="0.25">
      <c r="A41" s="1">
        <v>42631</v>
      </c>
      <c r="B41" s="2">
        <v>39942</v>
      </c>
      <c r="C41" s="2" t="str">
        <f t="shared" si="1"/>
        <v>May</v>
      </c>
      <c r="D41" s="1" t="s">
        <v>25</v>
      </c>
      <c r="E41" s="1">
        <v>41</v>
      </c>
      <c r="F41" s="1">
        <f t="shared" si="0"/>
        <v>6.2843902439024397</v>
      </c>
      <c r="G41" s="1">
        <v>257.66000000000003</v>
      </c>
      <c r="H41" s="1">
        <v>2.74</v>
      </c>
      <c r="I41">
        <f t="shared" si="2"/>
        <v>260.40000000000003</v>
      </c>
      <c r="J41">
        <f t="shared" si="3"/>
        <v>5.3265000000000002</v>
      </c>
      <c r="K41">
        <f t="shared" si="4"/>
        <v>13.724259900000002</v>
      </c>
      <c r="L41" s="1" t="s">
        <v>26</v>
      </c>
      <c r="M41" s="1" t="s">
        <v>54</v>
      </c>
      <c r="N41" s="1" t="s">
        <v>33</v>
      </c>
      <c r="O41" s="1" t="s">
        <v>29</v>
      </c>
      <c r="P41" s="1" t="s">
        <v>43</v>
      </c>
      <c r="Q41" s="1" t="s">
        <v>46</v>
      </c>
      <c r="R41" s="2">
        <v>39942</v>
      </c>
    </row>
    <row r="42" spans="1:18" x14ac:dyDescent="0.25">
      <c r="A42" s="1">
        <v>9088</v>
      </c>
      <c r="B42" s="2">
        <v>39986</v>
      </c>
      <c r="C42" s="2" t="str">
        <f t="shared" si="1"/>
        <v>June</v>
      </c>
      <c r="D42" s="1" t="s">
        <v>37</v>
      </c>
      <c r="E42" s="1">
        <v>31</v>
      </c>
      <c r="F42" s="1">
        <f t="shared" si="0"/>
        <v>52.8211935483871</v>
      </c>
      <c r="G42" s="1">
        <v>1637.4570000000001</v>
      </c>
      <c r="H42" s="1">
        <v>8.99</v>
      </c>
      <c r="I42">
        <f t="shared" si="2"/>
        <v>1646.4470000000001</v>
      </c>
      <c r="J42">
        <f t="shared" si="3"/>
        <v>5.3265000000000002</v>
      </c>
      <c r="K42">
        <f t="shared" si="4"/>
        <v>87.219147105000005</v>
      </c>
      <c r="L42" s="1" t="s">
        <v>26</v>
      </c>
      <c r="M42" s="1" t="s">
        <v>27</v>
      </c>
      <c r="N42" s="1" t="s">
        <v>42</v>
      </c>
      <c r="O42" s="1" t="s">
        <v>29</v>
      </c>
      <c r="P42" s="1" t="s">
        <v>30</v>
      </c>
      <c r="Q42" s="1" t="s">
        <v>24</v>
      </c>
      <c r="R42" s="2">
        <v>39988</v>
      </c>
    </row>
    <row r="43" spans="1:18" x14ac:dyDescent="0.25">
      <c r="A43" s="1">
        <v>25569</v>
      </c>
      <c r="B43" s="2">
        <v>41099</v>
      </c>
      <c r="C43" s="2" t="str">
        <f t="shared" si="1"/>
        <v>July</v>
      </c>
      <c r="D43" s="1" t="s">
        <v>25</v>
      </c>
      <c r="E43" s="1">
        <v>27</v>
      </c>
      <c r="F43" s="1">
        <f t="shared" si="0"/>
        <v>11.526296296296296</v>
      </c>
      <c r="G43" s="1">
        <v>311.20999999999998</v>
      </c>
      <c r="H43" s="1">
        <v>6.47</v>
      </c>
      <c r="I43">
        <f t="shared" si="2"/>
        <v>317.68</v>
      </c>
      <c r="J43">
        <f t="shared" si="3"/>
        <v>3.5455000000000001</v>
      </c>
      <c r="K43">
        <f t="shared" si="4"/>
        <v>11.03395055</v>
      </c>
      <c r="L43" s="1" t="s">
        <v>26</v>
      </c>
      <c r="M43" s="1" t="s">
        <v>27</v>
      </c>
      <c r="N43" s="1" t="s">
        <v>28</v>
      </c>
      <c r="O43" s="1" t="s">
        <v>34</v>
      </c>
      <c r="P43" s="1" t="s">
        <v>45</v>
      </c>
      <c r="Q43" s="1" t="s">
        <v>24</v>
      </c>
      <c r="R43" s="2">
        <v>41101</v>
      </c>
    </row>
    <row r="44" spans="1:18" x14ac:dyDescent="0.25">
      <c r="A44" s="1">
        <v>24644</v>
      </c>
      <c r="B44" s="2">
        <v>40022</v>
      </c>
      <c r="C44" s="2" t="str">
        <f t="shared" si="1"/>
        <v>July</v>
      </c>
      <c r="D44" s="1" t="s">
        <v>37</v>
      </c>
      <c r="E44" s="1">
        <v>46</v>
      </c>
      <c r="F44" s="1">
        <f t="shared" si="0"/>
        <v>128.2058695652174</v>
      </c>
      <c r="G44" s="1">
        <v>5897.47</v>
      </c>
      <c r="H44" s="1">
        <v>70.2</v>
      </c>
      <c r="I44">
        <f t="shared" si="2"/>
        <v>5967.67</v>
      </c>
      <c r="J44">
        <f t="shared" si="3"/>
        <v>4.7610000000000001</v>
      </c>
      <c r="K44">
        <f t="shared" si="4"/>
        <v>280.77854669999999</v>
      </c>
      <c r="L44" s="1" t="s">
        <v>38</v>
      </c>
      <c r="M44" s="1" t="s">
        <v>58</v>
      </c>
      <c r="N44" s="1" t="s">
        <v>33</v>
      </c>
      <c r="O44" s="1" t="s">
        <v>22</v>
      </c>
      <c r="P44" s="1" t="s">
        <v>39</v>
      </c>
      <c r="Q44" s="1" t="s">
        <v>40</v>
      </c>
      <c r="R44" s="2">
        <v>40023</v>
      </c>
    </row>
    <row r="45" spans="1:18" x14ac:dyDescent="0.25">
      <c r="A45" s="1">
        <v>39364</v>
      </c>
      <c r="B45" s="2">
        <v>41222</v>
      </c>
      <c r="C45" s="2" t="str">
        <f t="shared" si="1"/>
        <v>November</v>
      </c>
      <c r="D45" s="1" t="s">
        <v>25</v>
      </c>
      <c r="E45" s="1">
        <v>29</v>
      </c>
      <c r="F45" s="1">
        <f t="shared" si="0"/>
        <v>94.997586206896543</v>
      </c>
      <c r="G45" s="1">
        <v>2754.93</v>
      </c>
      <c r="H45" s="1">
        <v>39.61</v>
      </c>
      <c r="I45">
        <f t="shared" si="2"/>
        <v>2794.54</v>
      </c>
      <c r="J45">
        <f t="shared" si="3"/>
        <v>4.7610000000000001</v>
      </c>
      <c r="K45">
        <f t="shared" si="4"/>
        <v>131.16221729999998</v>
      </c>
      <c r="L45" s="1" t="s">
        <v>26</v>
      </c>
      <c r="M45" s="1" t="s">
        <v>44</v>
      </c>
      <c r="N45" s="1" t="s">
        <v>33</v>
      </c>
      <c r="O45" s="1" t="s">
        <v>22</v>
      </c>
      <c r="P45" s="1" t="s">
        <v>23</v>
      </c>
      <c r="Q45" s="1" t="s">
        <v>31</v>
      </c>
      <c r="R45" s="2">
        <v>41223</v>
      </c>
    </row>
    <row r="46" spans="1:18" x14ac:dyDescent="0.25">
      <c r="A46" s="1">
        <v>51648</v>
      </c>
      <c r="B46" s="2">
        <v>40909</v>
      </c>
      <c r="C46" s="2" t="str">
        <f t="shared" si="1"/>
        <v>January</v>
      </c>
      <c r="D46" s="1" t="s">
        <v>18</v>
      </c>
      <c r="E46" s="1">
        <v>45</v>
      </c>
      <c r="F46" s="1">
        <f t="shared" si="0"/>
        <v>52.328888888888891</v>
      </c>
      <c r="G46" s="1">
        <v>2354.8000000000002</v>
      </c>
      <c r="H46" s="1">
        <v>19.989999999999998</v>
      </c>
      <c r="I46">
        <f t="shared" si="2"/>
        <v>2374.79</v>
      </c>
      <c r="J46">
        <f t="shared" si="3"/>
        <v>5.3265000000000002</v>
      </c>
      <c r="K46">
        <f t="shared" si="4"/>
        <v>125.42842200000001</v>
      </c>
      <c r="L46" s="1" t="s">
        <v>26</v>
      </c>
      <c r="M46" s="1" t="s">
        <v>20</v>
      </c>
      <c r="N46" s="1" t="s">
        <v>33</v>
      </c>
      <c r="O46" s="1" t="s">
        <v>29</v>
      </c>
      <c r="P46" s="1" t="s">
        <v>43</v>
      </c>
      <c r="Q46" s="1" t="s">
        <v>24</v>
      </c>
      <c r="R46" s="2">
        <v>40916</v>
      </c>
    </row>
    <row r="47" spans="1:18" x14ac:dyDescent="0.25">
      <c r="A47" s="1">
        <v>3</v>
      </c>
      <c r="B47" s="2">
        <v>40464</v>
      </c>
      <c r="C47" s="2" t="str">
        <f t="shared" si="1"/>
        <v>October</v>
      </c>
      <c r="D47" s="1" t="s">
        <v>18</v>
      </c>
      <c r="E47" s="1">
        <v>6</v>
      </c>
      <c r="F47" s="1">
        <f t="shared" si="0"/>
        <v>43.59</v>
      </c>
      <c r="G47" s="1">
        <v>261.54000000000002</v>
      </c>
      <c r="H47" s="1">
        <v>35</v>
      </c>
      <c r="I47">
        <f t="shared" si="2"/>
        <v>296.54000000000002</v>
      </c>
      <c r="J47">
        <f t="shared" si="3"/>
        <v>3.5455000000000001</v>
      </c>
      <c r="K47">
        <f t="shared" si="4"/>
        <v>9.272900700000001</v>
      </c>
      <c r="L47" s="1" t="s">
        <v>26</v>
      </c>
      <c r="M47" s="1" t="s">
        <v>65</v>
      </c>
      <c r="N47" s="1" t="s">
        <v>28</v>
      </c>
      <c r="O47" s="1" t="s">
        <v>34</v>
      </c>
      <c r="P47" s="1" t="s">
        <v>60</v>
      </c>
      <c r="Q47" s="1" t="s">
        <v>53</v>
      </c>
      <c r="R47" s="2">
        <v>40471</v>
      </c>
    </row>
    <row r="48" spans="1:18" x14ac:dyDescent="0.25">
      <c r="A48" s="1">
        <v>51361</v>
      </c>
      <c r="B48" s="2">
        <v>40620</v>
      </c>
      <c r="C48" s="2" t="str">
        <f t="shared" si="1"/>
        <v>March</v>
      </c>
      <c r="D48" s="1" t="s">
        <v>37</v>
      </c>
      <c r="E48" s="1">
        <v>50</v>
      </c>
      <c r="F48" s="1">
        <f t="shared" si="0"/>
        <v>361.1336</v>
      </c>
      <c r="G48" s="1">
        <v>18056.68</v>
      </c>
      <c r="H48" s="1">
        <v>60</v>
      </c>
      <c r="I48">
        <f t="shared" si="2"/>
        <v>18116.68</v>
      </c>
      <c r="J48">
        <f t="shared" si="3"/>
        <v>4.7610000000000001</v>
      </c>
      <c r="K48">
        <f t="shared" si="4"/>
        <v>859.67853480000008</v>
      </c>
      <c r="L48" s="1" t="s">
        <v>38</v>
      </c>
      <c r="M48" s="1" t="s">
        <v>27</v>
      </c>
      <c r="N48" s="1" t="s">
        <v>33</v>
      </c>
      <c r="O48" s="1" t="s">
        <v>22</v>
      </c>
      <c r="P48" s="1" t="s">
        <v>57</v>
      </c>
      <c r="Q48" s="1" t="s">
        <v>40</v>
      </c>
      <c r="R48" s="2">
        <v>40624</v>
      </c>
    </row>
    <row r="49" spans="1:18" x14ac:dyDescent="0.25">
      <c r="A49" s="1">
        <v>27460</v>
      </c>
      <c r="B49" s="2">
        <v>39945</v>
      </c>
      <c r="C49" s="2" t="str">
        <f t="shared" si="1"/>
        <v>May</v>
      </c>
      <c r="D49" s="1" t="s">
        <v>32</v>
      </c>
      <c r="E49" s="1">
        <v>31</v>
      </c>
      <c r="F49" s="1">
        <f t="shared" si="0"/>
        <v>6.3412903225806456</v>
      </c>
      <c r="G49" s="1">
        <v>196.58</v>
      </c>
      <c r="H49" s="1">
        <v>4.38</v>
      </c>
      <c r="I49">
        <f t="shared" si="2"/>
        <v>200.96</v>
      </c>
      <c r="J49">
        <f t="shared" si="3"/>
        <v>5.3265000000000002</v>
      </c>
      <c r="K49">
        <f t="shared" si="4"/>
        <v>10.4708337</v>
      </c>
      <c r="L49" s="1" t="s">
        <v>26</v>
      </c>
      <c r="M49" s="1" t="s">
        <v>56</v>
      </c>
      <c r="N49" s="1" t="s">
        <v>33</v>
      </c>
      <c r="O49" s="1" t="s">
        <v>29</v>
      </c>
      <c r="P49" s="1" t="s">
        <v>43</v>
      </c>
      <c r="Q49" s="1" t="s">
        <v>46</v>
      </c>
      <c r="R49" s="2">
        <v>39947</v>
      </c>
    </row>
    <row r="50" spans="1:18" x14ac:dyDescent="0.25">
      <c r="A50" s="1">
        <v>38529</v>
      </c>
      <c r="B50" s="2">
        <v>39846</v>
      </c>
      <c r="C50" s="2" t="str">
        <f t="shared" si="1"/>
        <v>February</v>
      </c>
      <c r="D50" s="1" t="s">
        <v>18</v>
      </c>
      <c r="E50" s="1">
        <v>38</v>
      </c>
      <c r="F50" s="1">
        <f t="shared" si="0"/>
        <v>1.1802631578947369</v>
      </c>
      <c r="G50" s="1">
        <v>44.85</v>
      </c>
      <c r="H50" s="1">
        <v>0.7</v>
      </c>
      <c r="I50">
        <f t="shared" si="2"/>
        <v>45.550000000000004</v>
      </c>
      <c r="J50">
        <f t="shared" si="3"/>
        <v>3.5455000000000001</v>
      </c>
      <c r="K50">
        <f t="shared" si="4"/>
        <v>1.5901567500000002</v>
      </c>
      <c r="L50" s="1" t="s">
        <v>26</v>
      </c>
      <c r="M50" s="1" t="s">
        <v>51</v>
      </c>
      <c r="N50" s="1" t="s">
        <v>33</v>
      </c>
      <c r="O50" s="1" t="s">
        <v>34</v>
      </c>
      <c r="P50" s="1" t="s">
        <v>66</v>
      </c>
      <c r="Q50" s="1" t="s">
        <v>36</v>
      </c>
      <c r="R50" s="2">
        <v>39846</v>
      </c>
    </row>
    <row r="51" spans="1:18" x14ac:dyDescent="0.25">
      <c r="A51" s="1">
        <v>36934</v>
      </c>
      <c r="B51" s="2">
        <v>40169</v>
      </c>
      <c r="C51" s="2" t="str">
        <f t="shared" si="1"/>
        <v>December</v>
      </c>
      <c r="D51" s="1" t="s">
        <v>41</v>
      </c>
      <c r="E51" s="1">
        <v>7</v>
      </c>
      <c r="F51" s="1">
        <f t="shared" si="0"/>
        <v>160.12285714285713</v>
      </c>
      <c r="G51" s="1">
        <v>1120.8599999999999</v>
      </c>
      <c r="H51" s="1">
        <v>13.99</v>
      </c>
      <c r="I51">
        <f t="shared" si="2"/>
        <v>1134.8499999999999</v>
      </c>
      <c r="J51">
        <f t="shared" si="3"/>
        <v>5.3265000000000002</v>
      </c>
      <c r="K51">
        <f t="shared" si="4"/>
        <v>59.702607899999997</v>
      </c>
      <c r="L51" s="1" t="s">
        <v>19</v>
      </c>
      <c r="M51" s="1" t="s">
        <v>51</v>
      </c>
      <c r="N51" s="1" t="s">
        <v>28</v>
      </c>
      <c r="O51" s="1" t="s">
        <v>29</v>
      </c>
      <c r="P51" s="1" t="s">
        <v>61</v>
      </c>
      <c r="Q51" s="1" t="s">
        <v>31</v>
      </c>
      <c r="R51" s="2">
        <v>40171</v>
      </c>
    </row>
    <row r="52" spans="1:18" x14ac:dyDescent="0.25">
      <c r="A52" s="1">
        <v>17666</v>
      </c>
      <c r="B52" s="2">
        <v>40429</v>
      </c>
      <c r="C52" s="2" t="str">
        <f t="shared" si="1"/>
        <v>September</v>
      </c>
      <c r="D52" s="1" t="s">
        <v>41</v>
      </c>
      <c r="E52" s="1">
        <v>11</v>
      </c>
      <c r="F52" s="1">
        <f t="shared" si="0"/>
        <v>12.824545454545454</v>
      </c>
      <c r="G52" s="1">
        <v>141.07</v>
      </c>
      <c r="H52" s="1">
        <v>3.14</v>
      </c>
      <c r="I52">
        <f t="shared" si="2"/>
        <v>144.20999999999998</v>
      </c>
      <c r="J52">
        <f t="shared" si="3"/>
        <v>3.5455000000000001</v>
      </c>
      <c r="K52">
        <f t="shared" si="4"/>
        <v>5.0016368499999997</v>
      </c>
      <c r="L52" s="1" t="s">
        <v>26</v>
      </c>
      <c r="M52" s="1" t="s">
        <v>54</v>
      </c>
      <c r="N52" s="1" t="s">
        <v>42</v>
      </c>
      <c r="O52" s="1" t="s">
        <v>34</v>
      </c>
      <c r="P52" s="1" t="s">
        <v>50</v>
      </c>
      <c r="Q52" s="1" t="s">
        <v>46</v>
      </c>
      <c r="R52" s="2">
        <v>40429</v>
      </c>
    </row>
    <row r="53" spans="1:18" x14ac:dyDescent="0.25">
      <c r="A53" s="1">
        <v>28001</v>
      </c>
      <c r="B53" s="2">
        <v>39978</v>
      </c>
      <c r="C53" s="2" t="str">
        <f t="shared" si="1"/>
        <v>June</v>
      </c>
      <c r="D53" s="1" t="s">
        <v>37</v>
      </c>
      <c r="E53" s="1">
        <v>21</v>
      </c>
      <c r="F53" s="1">
        <f t="shared" si="0"/>
        <v>200.05142857142857</v>
      </c>
      <c r="G53" s="1">
        <v>4201.08</v>
      </c>
      <c r="H53" s="1">
        <v>11.54</v>
      </c>
      <c r="I53">
        <f t="shared" si="2"/>
        <v>4212.62</v>
      </c>
      <c r="J53">
        <f t="shared" si="3"/>
        <v>4.7610000000000001</v>
      </c>
      <c r="K53">
        <f t="shared" si="4"/>
        <v>200.01341880000001</v>
      </c>
      <c r="L53" s="1" t="s">
        <v>26</v>
      </c>
      <c r="M53" s="1" t="s">
        <v>49</v>
      </c>
      <c r="N53" s="1" t="s">
        <v>42</v>
      </c>
      <c r="O53" s="1" t="s">
        <v>22</v>
      </c>
      <c r="P53" s="1" t="s">
        <v>23</v>
      </c>
      <c r="Q53" s="1" t="s">
        <v>53</v>
      </c>
      <c r="R53" s="2">
        <v>39980</v>
      </c>
    </row>
    <row r="54" spans="1:18" x14ac:dyDescent="0.25">
      <c r="A54" s="1">
        <v>41636</v>
      </c>
      <c r="B54" s="2">
        <v>40039</v>
      </c>
      <c r="C54" s="2" t="str">
        <f t="shared" si="1"/>
        <v>August</v>
      </c>
      <c r="D54" s="1" t="s">
        <v>37</v>
      </c>
      <c r="E54" s="1">
        <v>25</v>
      </c>
      <c r="F54" s="1">
        <f t="shared" si="0"/>
        <v>16.925999999999998</v>
      </c>
      <c r="G54" s="1">
        <v>423.15</v>
      </c>
      <c r="H54" s="1">
        <v>7.78</v>
      </c>
      <c r="I54">
        <f t="shared" si="2"/>
        <v>430.92999999999995</v>
      </c>
      <c r="J54">
        <f t="shared" si="3"/>
        <v>3.5455000000000001</v>
      </c>
      <c r="K54">
        <f t="shared" si="4"/>
        <v>15.00278325</v>
      </c>
      <c r="L54" s="1" t="s">
        <v>26</v>
      </c>
      <c r="M54" s="1" t="s">
        <v>54</v>
      </c>
      <c r="N54" s="1" t="s">
        <v>42</v>
      </c>
      <c r="O54" s="1" t="s">
        <v>34</v>
      </c>
      <c r="P54" s="1" t="s">
        <v>35</v>
      </c>
      <c r="Q54" s="1" t="s">
        <v>46</v>
      </c>
      <c r="R54" s="2">
        <v>40041</v>
      </c>
    </row>
    <row r="55" spans="1:18" x14ac:dyDescent="0.25">
      <c r="A55" s="1">
        <v>25797</v>
      </c>
      <c r="B55" s="2">
        <v>41153</v>
      </c>
      <c r="C55" s="2" t="str">
        <f t="shared" si="1"/>
        <v>September</v>
      </c>
      <c r="D55" s="1" t="s">
        <v>32</v>
      </c>
      <c r="E55" s="1">
        <v>28</v>
      </c>
      <c r="F55" s="1">
        <f t="shared" si="0"/>
        <v>33.051071428571426</v>
      </c>
      <c r="G55" s="1">
        <v>925.43</v>
      </c>
      <c r="H55" s="1">
        <v>1.99</v>
      </c>
      <c r="I55">
        <f t="shared" si="2"/>
        <v>927.42</v>
      </c>
      <c r="J55">
        <f t="shared" si="3"/>
        <v>5.3265000000000002</v>
      </c>
      <c r="K55">
        <f t="shared" si="4"/>
        <v>49.29302895</v>
      </c>
      <c r="L55" s="1" t="s">
        <v>26</v>
      </c>
      <c r="M55" s="1" t="s">
        <v>47</v>
      </c>
      <c r="N55" s="1" t="s">
        <v>33</v>
      </c>
      <c r="O55" s="1" t="s">
        <v>29</v>
      </c>
      <c r="P55" s="1" t="s">
        <v>43</v>
      </c>
      <c r="Q55" s="1" t="s">
        <v>46</v>
      </c>
      <c r="R55" s="2">
        <v>41155</v>
      </c>
    </row>
    <row r="56" spans="1:18" x14ac:dyDescent="0.25">
      <c r="A56" s="1">
        <v>56291</v>
      </c>
      <c r="B56" s="2">
        <v>41169</v>
      </c>
      <c r="C56" s="2" t="str">
        <f t="shared" si="1"/>
        <v>September</v>
      </c>
      <c r="D56" s="1" t="s">
        <v>32</v>
      </c>
      <c r="E56" s="1">
        <v>25</v>
      </c>
      <c r="F56" s="1">
        <f t="shared" si="0"/>
        <v>15.094799999999999</v>
      </c>
      <c r="G56" s="1">
        <v>377.37</v>
      </c>
      <c r="H56" s="1">
        <v>1.97</v>
      </c>
      <c r="I56">
        <f t="shared" si="2"/>
        <v>379.34000000000003</v>
      </c>
      <c r="J56">
        <f t="shared" si="3"/>
        <v>3.5455000000000001</v>
      </c>
      <c r="K56">
        <f t="shared" si="4"/>
        <v>13.379653350000002</v>
      </c>
      <c r="L56" s="1" t="s">
        <v>26</v>
      </c>
      <c r="M56" s="1" t="s">
        <v>49</v>
      </c>
      <c r="N56" s="1" t="s">
        <v>33</v>
      </c>
      <c r="O56" s="1" t="s">
        <v>34</v>
      </c>
      <c r="P56" s="1" t="s">
        <v>45</v>
      </c>
      <c r="Q56" s="1" t="s">
        <v>36</v>
      </c>
      <c r="R56" s="2">
        <v>41169</v>
      </c>
    </row>
    <row r="57" spans="1:18" x14ac:dyDescent="0.25">
      <c r="A57" s="1">
        <v>14401</v>
      </c>
      <c r="B57" s="2">
        <v>40759</v>
      </c>
      <c r="C57" s="2" t="str">
        <f t="shared" si="1"/>
        <v>August</v>
      </c>
      <c r="D57" s="1" t="s">
        <v>32</v>
      </c>
      <c r="E57" s="1">
        <v>10</v>
      </c>
      <c r="F57" s="1">
        <f t="shared" si="0"/>
        <v>93.114949999999993</v>
      </c>
      <c r="G57" s="1">
        <v>931.14949999999999</v>
      </c>
      <c r="H57" s="1">
        <v>2.5</v>
      </c>
      <c r="I57">
        <f t="shared" si="2"/>
        <v>933.64949999999999</v>
      </c>
      <c r="J57">
        <f t="shared" si="3"/>
        <v>5.3265000000000002</v>
      </c>
      <c r="K57">
        <f t="shared" si="4"/>
        <v>49.597678117500003</v>
      </c>
      <c r="L57" s="1" t="s">
        <v>26</v>
      </c>
      <c r="M57" s="1" t="s">
        <v>49</v>
      </c>
      <c r="N57" s="1" t="s">
        <v>28</v>
      </c>
      <c r="O57" s="1" t="s">
        <v>29</v>
      </c>
      <c r="P57" s="1" t="s">
        <v>30</v>
      </c>
      <c r="Q57" s="1" t="s">
        <v>24</v>
      </c>
      <c r="R57" s="2">
        <v>40761</v>
      </c>
    </row>
    <row r="58" spans="1:18" x14ac:dyDescent="0.25">
      <c r="A58" s="1">
        <v>43298</v>
      </c>
      <c r="B58" s="2">
        <v>40734</v>
      </c>
      <c r="C58" s="2" t="str">
        <f t="shared" si="1"/>
        <v>July</v>
      </c>
      <c r="D58" s="1" t="s">
        <v>32</v>
      </c>
      <c r="E58" s="1">
        <v>15</v>
      </c>
      <c r="F58" s="1">
        <f t="shared" si="0"/>
        <v>7.28</v>
      </c>
      <c r="G58" s="1">
        <v>109.2</v>
      </c>
      <c r="H58" s="1">
        <v>7.37</v>
      </c>
      <c r="I58">
        <f t="shared" si="2"/>
        <v>116.57000000000001</v>
      </c>
      <c r="J58">
        <f t="shared" si="3"/>
        <v>3.5455000000000001</v>
      </c>
      <c r="K58">
        <f t="shared" si="4"/>
        <v>3.8716860000000004</v>
      </c>
      <c r="L58" s="1" t="s">
        <v>26</v>
      </c>
      <c r="M58" s="1" t="s">
        <v>51</v>
      </c>
      <c r="N58" s="1" t="s">
        <v>21</v>
      </c>
      <c r="O58" s="1" t="s">
        <v>34</v>
      </c>
      <c r="P58" s="1" t="s">
        <v>45</v>
      </c>
      <c r="Q58" s="1" t="s">
        <v>24</v>
      </c>
      <c r="R58" s="2">
        <v>40736</v>
      </c>
    </row>
    <row r="59" spans="1:18" x14ac:dyDescent="0.25">
      <c r="A59" s="1">
        <v>56931</v>
      </c>
      <c r="B59" s="2">
        <v>40212</v>
      </c>
      <c r="C59" s="2" t="str">
        <f t="shared" si="1"/>
        <v>February</v>
      </c>
      <c r="D59" s="1" t="s">
        <v>25</v>
      </c>
      <c r="E59" s="1">
        <v>34</v>
      </c>
      <c r="F59" s="1">
        <f t="shared" si="0"/>
        <v>6.83575</v>
      </c>
      <c r="G59" s="1">
        <v>232.41550000000001</v>
      </c>
      <c r="H59" s="1">
        <v>5.03</v>
      </c>
      <c r="I59">
        <f t="shared" si="2"/>
        <v>237.44550000000001</v>
      </c>
      <c r="J59">
        <f t="shared" si="3"/>
        <v>5.3265000000000002</v>
      </c>
      <c r="K59">
        <f t="shared" si="4"/>
        <v>12.379611607500001</v>
      </c>
      <c r="L59" s="1" t="s">
        <v>26</v>
      </c>
      <c r="M59" s="1" t="s">
        <v>49</v>
      </c>
      <c r="N59" s="1" t="s">
        <v>28</v>
      </c>
      <c r="O59" s="1" t="s">
        <v>29</v>
      </c>
      <c r="P59" s="1" t="s">
        <v>30</v>
      </c>
      <c r="Q59" s="1" t="s">
        <v>31</v>
      </c>
      <c r="R59" s="2">
        <v>40214</v>
      </c>
    </row>
    <row r="60" spans="1:18" x14ac:dyDescent="0.25">
      <c r="A60" s="1">
        <v>33220</v>
      </c>
      <c r="B60" s="2">
        <v>39918</v>
      </c>
      <c r="C60" s="2" t="str">
        <f t="shared" si="1"/>
        <v>April</v>
      </c>
      <c r="D60" s="1" t="s">
        <v>32</v>
      </c>
      <c r="E60" s="1">
        <v>40</v>
      </c>
      <c r="F60" s="1">
        <f t="shared" si="0"/>
        <v>18.423999999999999</v>
      </c>
      <c r="G60" s="1">
        <v>736.96</v>
      </c>
      <c r="H60" s="1">
        <v>10.49</v>
      </c>
      <c r="I60">
        <f t="shared" si="2"/>
        <v>747.45</v>
      </c>
      <c r="J60">
        <f t="shared" si="3"/>
        <v>4.7610000000000001</v>
      </c>
      <c r="K60">
        <f t="shared" si="4"/>
        <v>35.086665600000003</v>
      </c>
      <c r="L60" s="1" t="s">
        <v>26</v>
      </c>
      <c r="M60" s="1" t="s">
        <v>54</v>
      </c>
      <c r="N60" s="1" t="s">
        <v>21</v>
      </c>
      <c r="O60" s="1" t="s">
        <v>22</v>
      </c>
      <c r="P60" s="1" t="s">
        <v>23</v>
      </c>
      <c r="Q60" s="1" t="s">
        <v>24</v>
      </c>
      <c r="R60" s="2">
        <v>39921</v>
      </c>
    </row>
    <row r="61" spans="1:18" x14ac:dyDescent="0.25">
      <c r="A61" s="1">
        <v>13633</v>
      </c>
      <c r="B61" s="2">
        <v>41002</v>
      </c>
      <c r="C61" s="2" t="str">
        <f t="shared" si="1"/>
        <v>April</v>
      </c>
      <c r="D61" s="1" t="s">
        <v>32</v>
      </c>
      <c r="E61" s="1">
        <v>39</v>
      </c>
      <c r="F61" s="1">
        <f t="shared" si="0"/>
        <v>39.44025641025641</v>
      </c>
      <c r="G61" s="1">
        <v>1538.17</v>
      </c>
      <c r="H61" s="1">
        <v>35</v>
      </c>
      <c r="I61">
        <f t="shared" si="2"/>
        <v>1573.17</v>
      </c>
      <c r="J61">
        <f t="shared" si="3"/>
        <v>3.5455000000000001</v>
      </c>
      <c r="K61">
        <f t="shared" si="4"/>
        <v>54.535817350000009</v>
      </c>
      <c r="L61" s="1" t="s">
        <v>26</v>
      </c>
      <c r="M61" s="1" t="s">
        <v>27</v>
      </c>
      <c r="N61" s="1" t="s">
        <v>33</v>
      </c>
      <c r="O61" s="1" t="s">
        <v>34</v>
      </c>
      <c r="P61" s="1" t="s">
        <v>60</v>
      </c>
      <c r="Q61" s="1" t="s">
        <v>53</v>
      </c>
      <c r="R61" s="2">
        <v>41003</v>
      </c>
    </row>
    <row r="62" spans="1:18" x14ac:dyDescent="0.25">
      <c r="A62" s="1">
        <v>13889</v>
      </c>
      <c r="B62" s="2">
        <v>40790</v>
      </c>
      <c r="C62" s="2" t="str">
        <f t="shared" si="1"/>
        <v>September</v>
      </c>
      <c r="D62" s="1" t="s">
        <v>41</v>
      </c>
      <c r="E62" s="1">
        <v>49</v>
      </c>
      <c r="F62" s="1">
        <f t="shared" si="0"/>
        <v>264.87959183673468</v>
      </c>
      <c r="G62" s="1">
        <v>12979.1</v>
      </c>
      <c r="H62" s="1">
        <v>54.31</v>
      </c>
      <c r="I62">
        <f t="shared" si="2"/>
        <v>13033.41</v>
      </c>
      <c r="J62">
        <f t="shared" si="3"/>
        <v>4.7610000000000001</v>
      </c>
      <c r="K62">
        <f t="shared" si="4"/>
        <v>617.93495099999996</v>
      </c>
      <c r="L62" s="1" t="s">
        <v>38</v>
      </c>
      <c r="M62" s="1" t="s">
        <v>20</v>
      </c>
      <c r="N62" s="1" t="s">
        <v>28</v>
      </c>
      <c r="O62" s="1" t="s">
        <v>22</v>
      </c>
      <c r="P62" s="1" t="s">
        <v>39</v>
      </c>
      <c r="Q62" s="1" t="s">
        <v>40</v>
      </c>
      <c r="R62" s="2">
        <v>40791</v>
      </c>
    </row>
    <row r="63" spans="1:18" x14ac:dyDescent="0.25">
      <c r="A63" s="1">
        <v>47942</v>
      </c>
      <c r="B63" s="2">
        <v>40236</v>
      </c>
      <c r="C63" s="2" t="str">
        <f t="shared" si="1"/>
        <v>February</v>
      </c>
      <c r="D63" s="1" t="s">
        <v>41</v>
      </c>
      <c r="E63" s="1">
        <v>30</v>
      </c>
      <c r="F63" s="1">
        <f t="shared" si="0"/>
        <v>567.83066666666662</v>
      </c>
      <c r="G63" s="1">
        <v>17034.919999999998</v>
      </c>
      <c r="H63" s="1">
        <v>24.49</v>
      </c>
      <c r="I63">
        <f t="shared" si="2"/>
        <v>17059.41</v>
      </c>
      <c r="J63">
        <f t="shared" si="3"/>
        <v>5.3265000000000002</v>
      </c>
      <c r="K63">
        <f t="shared" si="4"/>
        <v>907.36501380000004</v>
      </c>
      <c r="L63" s="1" t="s">
        <v>26</v>
      </c>
      <c r="M63" s="1" t="s">
        <v>54</v>
      </c>
      <c r="N63" s="1" t="s">
        <v>33</v>
      </c>
      <c r="O63" s="1" t="s">
        <v>29</v>
      </c>
      <c r="P63" s="1" t="s">
        <v>52</v>
      </c>
      <c r="Q63" s="1" t="s">
        <v>53</v>
      </c>
      <c r="R63" s="2">
        <v>40238</v>
      </c>
    </row>
    <row r="64" spans="1:18" x14ac:dyDescent="0.25">
      <c r="A64" s="1">
        <v>37891</v>
      </c>
      <c r="B64" s="2">
        <v>40836</v>
      </c>
      <c r="C64" s="2" t="str">
        <f t="shared" si="1"/>
        <v>October</v>
      </c>
      <c r="D64" s="1" t="s">
        <v>25</v>
      </c>
      <c r="E64" s="1">
        <v>4</v>
      </c>
      <c r="F64" s="1">
        <f t="shared" si="0"/>
        <v>283.91000000000003</v>
      </c>
      <c r="G64" s="1">
        <v>1135.6400000000001</v>
      </c>
      <c r="H64" s="1">
        <v>66.67</v>
      </c>
      <c r="I64">
        <f t="shared" si="2"/>
        <v>1202.3100000000002</v>
      </c>
      <c r="J64">
        <f t="shared" si="3"/>
        <v>4.7610000000000001</v>
      </c>
      <c r="K64">
        <f t="shared" si="4"/>
        <v>54.067820400000009</v>
      </c>
      <c r="L64" s="1" t="s">
        <v>38</v>
      </c>
      <c r="M64" s="1" t="s">
        <v>27</v>
      </c>
      <c r="N64" s="1" t="s">
        <v>28</v>
      </c>
      <c r="O64" s="1" t="s">
        <v>22</v>
      </c>
      <c r="P64" s="1" t="s">
        <v>57</v>
      </c>
      <c r="Q64" s="1" t="s">
        <v>64</v>
      </c>
      <c r="R64" s="2">
        <v>40836</v>
      </c>
    </row>
    <row r="65" spans="1:18" x14ac:dyDescent="0.25">
      <c r="A65" s="1">
        <v>3172</v>
      </c>
      <c r="B65" s="2">
        <v>41062</v>
      </c>
      <c r="C65" s="2" t="str">
        <f t="shared" si="1"/>
        <v>June</v>
      </c>
      <c r="D65" s="1" t="s">
        <v>32</v>
      </c>
      <c r="E65" s="1">
        <v>33</v>
      </c>
      <c r="F65" s="1">
        <f t="shared" si="0"/>
        <v>17.712454545454545</v>
      </c>
      <c r="G65" s="1">
        <v>584.51099999999997</v>
      </c>
      <c r="H65" s="1">
        <v>3.3</v>
      </c>
      <c r="I65">
        <f t="shared" si="2"/>
        <v>587.81099999999992</v>
      </c>
      <c r="J65">
        <f t="shared" si="3"/>
        <v>5.3265000000000002</v>
      </c>
      <c r="K65">
        <f t="shared" si="4"/>
        <v>31.133978415000001</v>
      </c>
      <c r="L65" s="1" t="s">
        <v>26</v>
      </c>
      <c r="M65" s="1" t="s">
        <v>51</v>
      </c>
      <c r="N65" s="1" t="s">
        <v>21</v>
      </c>
      <c r="O65" s="1" t="s">
        <v>29</v>
      </c>
      <c r="P65" s="1" t="s">
        <v>30</v>
      </c>
      <c r="Q65" s="1" t="s">
        <v>46</v>
      </c>
      <c r="R65" s="2">
        <v>41064</v>
      </c>
    </row>
    <row r="66" spans="1:18" x14ac:dyDescent="0.25">
      <c r="A66" s="1">
        <v>13540</v>
      </c>
      <c r="B66" s="2">
        <v>40321</v>
      </c>
      <c r="C66" s="2" t="str">
        <f t="shared" si="1"/>
        <v>May</v>
      </c>
      <c r="D66" s="1" t="s">
        <v>25</v>
      </c>
      <c r="E66" s="1">
        <v>33</v>
      </c>
      <c r="F66" s="1">
        <f t="shared" ref="F66:F129" si="5">G66/E66</f>
        <v>3.6666666666666665</v>
      </c>
      <c r="G66" s="1">
        <v>121</v>
      </c>
      <c r="H66" s="1">
        <v>0.5</v>
      </c>
      <c r="I66">
        <f t="shared" si="2"/>
        <v>121.5</v>
      </c>
      <c r="J66">
        <f t="shared" si="3"/>
        <v>3.5455000000000001</v>
      </c>
      <c r="K66">
        <f t="shared" si="4"/>
        <v>4.2900549999999997</v>
      </c>
      <c r="L66" s="1" t="s">
        <v>26</v>
      </c>
      <c r="M66" s="1" t="s">
        <v>49</v>
      </c>
      <c r="N66" s="1" t="s">
        <v>21</v>
      </c>
      <c r="O66" s="1" t="s">
        <v>34</v>
      </c>
      <c r="P66" s="1" t="s">
        <v>63</v>
      </c>
      <c r="Q66" s="1" t="s">
        <v>24</v>
      </c>
      <c r="R66" s="2">
        <v>40323</v>
      </c>
    </row>
    <row r="67" spans="1:18" x14ac:dyDescent="0.25">
      <c r="A67" s="1">
        <v>24804</v>
      </c>
      <c r="B67" s="2">
        <v>40690</v>
      </c>
      <c r="C67" s="2" t="str">
        <f t="shared" ref="C67:C130" si="6">TEXT(B67,"mmmm")</f>
        <v>May</v>
      </c>
      <c r="D67" s="1" t="s">
        <v>32</v>
      </c>
      <c r="E67" s="1">
        <v>20</v>
      </c>
      <c r="F67" s="1">
        <f t="shared" si="5"/>
        <v>10.571</v>
      </c>
      <c r="G67" s="1">
        <v>211.42</v>
      </c>
      <c r="H67" s="1">
        <v>9.4499999999999993</v>
      </c>
      <c r="I67">
        <f t="shared" ref="I67:I130" si="7">G67+H67</f>
        <v>220.86999999999998</v>
      </c>
      <c r="J67">
        <f t="shared" ref="J67:J130" si="8">IF(O67="Furniture",4.761,IF(O67="Technology",5.3265,IF(O67="Office Supplies",3.5455,0)))</f>
        <v>3.5455000000000001</v>
      </c>
      <c r="K67">
        <f t="shared" ref="K67:K130" si="9">(J67*G67)/100</f>
        <v>7.4958960999999995</v>
      </c>
      <c r="L67" s="1" t="s">
        <v>26</v>
      </c>
      <c r="M67" s="1" t="s">
        <v>51</v>
      </c>
      <c r="N67" s="1" t="s">
        <v>42</v>
      </c>
      <c r="O67" s="1" t="s">
        <v>34</v>
      </c>
      <c r="P67" s="1" t="s">
        <v>60</v>
      </c>
      <c r="Q67" s="1" t="s">
        <v>24</v>
      </c>
      <c r="R67" s="2">
        <v>40692</v>
      </c>
    </row>
    <row r="68" spans="1:18" x14ac:dyDescent="0.25">
      <c r="A68" s="1">
        <v>35684</v>
      </c>
      <c r="B68" s="2">
        <v>40758</v>
      </c>
      <c r="C68" s="2" t="str">
        <f t="shared" si="6"/>
        <v>August</v>
      </c>
      <c r="D68" s="1" t="s">
        <v>18</v>
      </c>
      <c r="E68" s="1">
        <v>10</v>
      </c>
      <c r="F68" s="1">
        <f t="shared" si="5"/>
        <v>91.097999999999999</v>
      </c>
      <c r="G68" s="1">
        <v>910.98</v>
      </c>
      <c r="H68" s="1">
        <v>13.99</v>
      </c>
      <c r="I68">
        <f t="shared" si="7"/>
        <v>924.97</v>
      </c>
      <c r="J68">
        <f t="shared" si="8"/>
        <v>5.3265000000000002</v>
      </c>
      <c r="K68">
        <f t="shared" si="9"/>
        <v>48.523349699999997</v>
      </c>
      <c r="L68" s="1" t="s">
        <v>26</v>
      </c>
      <c r="M68" s="1" t="s">
        <v>51</v>
      </c>
      <c r="N68" s="1" t="s">
        <v>33</v>
      </c>
      <c r="O68" s="1" t="s">
        <v>29</v>
      </c>
      <c r="P68" s="1" t="s">
        <v>61</v>
      </c>
      <c r="Q68" s="1" t="s">
        <v>31</v>
      </c>
      <c r="R68" s="2">
        <v>40763</v>
      </c>
    </row>
    <row r="69" spans="1:18" x14ac:dyDescent="0.25">
      <c r="A69" s="1">
        <v>1217</v>
      </c>
      <c r="B69" s="2">
        <v>41024</v>
      </c>
      <c r="C69" s="2" t="str">
        <f t="shared" si="6"/>
        <v>April</v>
      </c>
      <c r="D69" s="1" t="s">
        <v>32</v>
      </c>
      <c r="E69" s="1">
        <v>25</v>
      </c>
      <c r="F69" s="1">
        <f t="shared" si="5"/>
        <v>26.4864</v>
      </c>
      <c r="G69" s="1">
        <v>662.16</v>
      </c>
      <c r="H69" s="1">
        <v>1.99</v>
      </c>
      <c r="I69">
        <f t="shared" si="7"/>
        <v>664.15</v>
      </c>
      <c r="J69">
        <f t="shared" si="8"/>
        <v>5.3265000000000002</v>
      </c>
      <c r="K69">
        <f t="shared" si="9"/>
        <v>35.269952400000001</v>
      </c>
      <c r="L69" s="1" t="s">
        <v>26</v>
      </c>
      <c r="M69" s="1" t="s">
        <v>54</v>
      </c>
      <c r="N69" s="1" t="s">
        <v>33</v>
      </c>
      <c r="O69" s="1" t="s">
        <v>29</v>
      </c>
      <c r="P69" s="1" t="s">
        <v>43</v>
      </c>
      <c r="Q69" s="1" t="s">
        <v>46</v>
      </c>
      <c r="R69" s="2">
        <v>41025</v>
      </c>
    </row>
    <row r="70" spans="1:18" x14ac:dyDescent="0.25">
      <c r="A70" s="1">
        <v>29350</v>
      </c>
      <c r="B70" s="2">
        <v>40050</v>
      </c>
      <c r="C70" s="2" t="str">
        <f t="shared" si="6"/>
        <v>August</v>
      </c>
      <c r="D70" s="1" t="s">
        <v>25</v>
      </c>
      <c r="E70" s="1">
        <v>47</v>
      </c>
      <c r="F70" s="1">
        <f t="shared" si="5"/>
        <v>53.607446808510645</v>
      </c>
      <c r="G70" s="1">
        <v>2519.5500000000002</v>
      </c>
      <c r="H70" s="1">
        <v>16.11</v>
      </c>
      <c r="I70">
        <f t="shared" si="7"/>
        <v>2535.6600000000003</v>
      </c>
      <c r="J70">
        <f t="shared" si="8"/>
        <v>3.5455000000000001</v>
      </c>
      <c r="K70">
        <f t="shared" si="9"/>
        <v>89.330645250000018</v>
      </c>
      <c r="L70" s="1" t="s">
        <v>26</v>
      </c>
      <c r="M70" s="1" t="s">
        <v>49</v>
      </c>
      <c r="N70" s="1" t="s">
        <v>21</v>
      </c>
      <c r="O70" s="1" t="s">
        <v>34</v>
      </c>
      <c r="P70" s="1" t="s">
        <v>48</v>
      </c>
      <c r="Q70" s="1" t="s">
        <v>24</v>
      </c>
      <c r="R70" s="2">
        <v>40052</v>
      </c>
    </row>
    <row r="71" spans="1:18" x14ac:dyDescent="0.25">
      <c r="A71" s="1">
        <v>57600</v>
      </c>
      <c r="B71" s="2">
        <v>41224</v>
      </c>
      <c r="C71" s="2" t="str">
        <f t="shared" si="6"/>
        <v>November</v>
      </c>
      <c r="D71" s="1" t="s">
        <v>37</v>
      </c>
      <c r="E71" s="1">
        <v>32</v>
      </c>
      <c r="F71" s="1">
        <f t="shared" si="5"/>
        <v>58.816249999999997</v>
      </c>
      <c r="G71" s="1">
        <v>1882.12</v>
      </c>
      <c r="H71" s="1">
        <v>10.29</v>
      </c>
      <c r="I71">
        <f t="shared" si="7"/>
        <v>1892.4099999999999</v>
      </c>
      <c r="J71">
        <f t="shared" si="8"/>
        <v>3.5455000000000001</v>
      </c>
      <c r="K71">
        <f t="shared" si="9"/>
        <v>66.730564599999994</v>
      </c>
      <c r="L71" s="1" t="s">
        <v>26</v>
      </c>
      <c r="M71" s="1" t="s">
        <v>44</v>
      </c>
      <c r="N71" s="1" t="s">
        <v>28</v>
      </c>
      <c r="O71" s="1" t="s">
        <v>34</v>
      </c>
      <c r="P71" s="1" t="s">
        <v>48</v>
      </c>
      <c r="Q71" s="1" t="s">
        <v>24</v>
      </c>
      <c r="R71" s="2">
        <v>41226</v>
      </c>
    </row>
    <row r="72" spans="1:18" x14ac:dyDescent="0.25">
      <c r="A72" s="1">
        <v>39908</v>
      </c>
      <c r="B72" s="2">
        <v>39943</v>
      </c>
      <c r="C72" s="2" t="str">
        <f t="shared" si="6"/>
        <v>May</v>
      </c>
      <c r="D72" s="1" t="s">
        <v>18</v>
      </c>
      <c r="E72" s="1">
        <v>23</v>
      </c>
      <c r="F72" s="1">
        <f t="shared" si="5"/>
        <v>32.771739130434781</v>
      </c>
      <c r="G72" s="1">
        <v>753.75</v>
      </c>
      <c r="H72" s="1">
        <v>7.73</v>
      </c>
      <c r="I72">
        <f t="shared" si="7"/>
        <v>761.48</v>
      </c>
      <c r="J72">
        <f t="shared" si="8"/>
        <v>3.5455000000000001</v>
      </c>
      <c r="K72">
        <f t="shared" si="9"/>
        <v>26.724206250000002</v>
      </c>
      <c r="L72" s="1" t="s">
        <v>26</v>
      </c>
      <c r="M72" s="1" t="s">
        <v>54</v>
      </c>
      <c r="N72" s="1" t="s">
        <v>42</v>
      </c>
      <c r="O72" s="1" t="s">
        <v>34</v>
      </c>
      <c r="P72" s="1" t="s">
        <v>35</v>
      </c>
      <c r="Q72" s="1" t="s">
        <v>24</v>
      </c>
      <c r="R72" s="2">
        <v>39945</v>
      </c>
    </row>
    <row r="73" spans="1:18" x14ac:dyDescent="0.25">
      <c r="A73" s="1">
        <v>16834</v>
      </c>
      <c r="B73" s="2">
        <v>40474</v>
      </c>
      <c r="C73" s="2" t="str">
        <f t="shared" si="6"/>
        <v>October</v>
      </c>
      <c r="D73" s="1" t="s">
        <v>18</v>
      </c>
      <c r="E73" s="1">
        <v>33</v>
      </c>
      <c r="F73" s="1">
        <f t="shared" si="5"/>
        <v>14.043030303030303</v>
      </c>
      <c r="G73" s="1">
        <v>463.42</v>
      </c>
      <c r="H73" s="1">
        <v>7.17</v>
      </c>
      <c r="I73">
        <f t="shared" si="7"/>
        <v>470.59000000000003</v>
      </c>
      <c r="J73">
        <f t="shared" si="8"/>
        <v>3.5455000000000001</v>
      </c>
      <c r="K73">
        <f t="shared" si="9"/>
        <v>16.4305561</v>
      </c>
      <c r="L73" s="1" t="s">
        <v>26</v>
      </c>
      <c r="M73" s="1" t="s">
        <v>56</v>
      </c>
      <c r="N73" s="1" t="s">
        <v>21</v>
      </c>
      <c r="O73" s="1" t="s">
        <v>34</v>
      </c>
      <c r="P73" s="1" t="s">
        <v>48</v>
      </c>
      <c r="Q73" s="1" t="s">
        <v>24</v>
      </c>
      <c r="R73" s="2">
        <v>40476</v>
      </c>
    </row>
    <row r="74" spans="1:18" x14ac:dyDescent="0.25">
      <c r="A74" s="1">
        <v>35430</v>
      </c>
      <c r="B74" s="2">
        <v>40262</v>
      </c>
      <c r="C74" s="2" t="str">
        <f t="shared" si="6"/>
        <v>March</v>
      </c>
      <c r="D74" s="1" t="s">
        <v>18</v>
      </c>
      <c r="E74" s="1">
        <v>31</v>
      </c>
      <c r="F74" s="1">
        <f t="shared" si="5"/>
        <v>53.398919354838711</v>
      </c>
      <c r="G74" s="1">
        <v>1655.3665000000001</v>
      </c>
      <c r="H74" s="1">
        <v>8.99</v>
      </c>
      <c r="I74">
        <f t="shared" si="7"/>
        <v>1664.3565000000001</v>
      </c>
      <c r="J74">
        <f t="shared" si="8"/>
        <v>5.3265000000000002</v>
      </c>
      <c r="K74">
        <f t="shared" si="9"/>
        <v>88.173096622500012</v>
      </c>
      <c r="L74" s="1" t="s">
        <v>26</v>
      </c>
      <c r="M74" s="1" t="s">
        <v>27</v>
      </c>
      <c r="N74" s="1" t="s">
        <v>42</v>
      </c>
      <c r="O74" s="1" t="s">
        <v>29</v>
      </c>
      <c r="P74" s="1" t="s">
        <v>30</v>
      </c>
      <c r="Q74" s="1" t="s">
        <v>24</v>
      </c>
      <c r="R74" s="2">
        <v>40264</v>
      </c>
    </row>
    <row r="75" spans="1:18" x14ac:dyDescent="0.25">
      <c r="A75" s="1">
        <v>11941</v>
      </c>
      <c r="B75" s="2">
        <v>40353</v>
      </c>
      <c r="C75" s="2" t="str">
        <f t="shared" si="6"/>
        <v>June</v>
      </c>
      <c r="D75" s="1" t="s">
        <v>37</v>
      </c>
      <c r="E75" s="1">
        <v>4</v>
      </c>
      <c r="F75" s="1">
        <f t="shared" si="5"/>
        <v>18.267499999999998</v>
      </c>
      <c r="G75" s="1">
        <v>73.069999999999993</v>
      </c>
      <c r="H75" s="1">
        <v>11.25</v>
      </c>
      <c r="I75">
        <f t="shared" si="7"/>
        <v>84.32</v>
      </c>
      <c r="J75">
        <f t="shared" si="8"/>
        <v>3.5455000000000001</v>
      </c>
      <c r="K75">
        <f t="shared" si="9"/>
        <v>2.5906968500000001</v>
      </c>
      <c r="L75" s="1" t="s">
        <v>26</v>
      </c>
      <c r="M75" s="1" t="s">
        <v>44</v>
      </c>
      <c r="N75" s="1" t="s">
        <v>33</v>
      </c>
      <c r="O75" s="1" t="s">
        <v>34</v>
      </c>
      <c r="P75" s="1" t="s">
        <v>60</v>
      </c>
      <c r="Q75" s="1" t="s">
        <v>24</v>
      </c>
      <c r="R75" s="2">
        <v>40354</v>
      </c>
    </row>
    <row r="76" spans="1:18" x14ac:dyDescent="0.25">
      <c r="A76" s="1">
        <v>12736</v>
      </c>
      <c r="B76" s="2">
        <v>40245</v>
      </c>
      <c r="C76" s="2" t="str">
        <f t="shared" si="6"/>
        <v>March</v>
      </c>
      <c r="D76" s="1" t="s">
        <v>18</v>
      </c>
      <c r="E76" s="1">
        <v>2</v>
      </c>
      <c r="F76" s="1">
        <f t="shared" si="5"/>
        <v>12.76</v>
      </c>
      <c r="G76" s="1">
        <v>25.52</v>
      </c>
      <c r="H76" s="1">
        <v>6.22</v>
      </c>
      <c r="I76">
        <f t="shared" si="7"/>
        <v>31.74</v>
      </c>
      <c r="J76">
        <f t="shared" si="8"/>
        <v>4.7610000000000001</v>
      </c>
      <c r="K76">
        <f t="shared" si="9"/>
        <v>1.2150072000000001</v>
      </c>
      <c r="L76" s="1" t="s">
        <v>26</v>
      </c>
      <c r="M76" s="1" t="s">
        <v>27</v>
      </c>
      <c r="N76" s="1" t="s">
        <v>28</v>
      </c>
      <c r="O76" s="1" t="s">
        <v>22</v>
      </c>
      <c r="P76" s="1" t="s">
        <v>23</v>
      </c>
      <c r="Q76" s="1" t="s">
        <v>24</v>
      </c>
      <c r="R76" s="2">
        <v>40252</v>
      </c>
    </row>
    <row r="77" spans="1:18" x14ac:dyDescent="0.25">
      <c r="A77" s="1">
        <v>58053</v>
      </c>
      <c r="B77" s="2">
        <v>40186</v>
      </c>
      <c r="C77" s="2" t="str">
        <f t="shared" si="6"/>
        <v>January</v>
      </c>
      <c r="D77" s="1" t="s">
        <v>41</v>
      </c>
      <c r="E77" s="1">
        <v>42</v>
      </c>
      <c r="F77" s="1">
        <f t="shared" si="5"/>
        <v>6.8511904761904763</v>
      </c>
      <c r="G77" s="1">
        <v>287.75</v>
      </c>
      <c r="H77" s="1">
        <v>7.3</v>
      </c>
      <c r="I77">
        <f t="shared" si="7"/>
        <v>295.05</v>
      </c>
      <c r="J77">
        <f t="shared" si="8"/>
        <v>3.5455000000000001</v>
      </c>
      <c r="K77">
        <f t="shared" si="9"/>
        <v>10.202176250000001</v>
      </c>
      <c r="L77" s="1" t="s">
        <v>26</v>
      </c>
      <c r="M77" s="1" t="s">
        <v>54</v>
      </c>
      <c r="N77" s="1" t="s">
        <v>42</v>
      </c>
      <c r="O77" s="1" t="s">
        <v>34</v>
      </c>
      <c r="P77" s="1" t="s">
        <v>45</v>
      </c>
      <c r="Q77" s="1" t="s">
        <v>24</v>
      </c>
      <c r="R77" s="2">
        <v>40188</v>
      </c>
    </row>
    <row r="78" spans="1:18" x14ac:dyDescent="0.25">
      <c r="A78" s="1">
        <v>13765</v>
      </c>
      <c r="B78" s="2">
        <v>39908</v>
      </c>
      <c r="C78" s="2" t="str">
        <f t="shared" si="6"/>
        <v>April</v>
      </c>
      <c r="D78" s="1" t="s">
        <v>32</v>
      </c>
      <c r="E78" s="1">
        <v>45</v>
      </c>
      <c r="F78" s="1">
        <f t="shared" si="5"/>
        <v>34.519555555555556</v>
      </c>
      <c r="G78" s="1">
        <v>1553.38</v>
      </c>
      <c r="H78" s="1">
        <v>13.89</v>
      </c>
      <c r="I78">
        <f t="shared" si="7"/>
        <v>1567.2700000000002</v>
      </c>
      <c r="J78">
        <f t="shared" si="8"/>
        <v>3.5455000000000001</v>
      </c>
      <c r="K78">
        <f t="shared" si="9"/>
        <v>55.075087900000007</v>
      </c>
      <c r="L78" s="1" t="s">
        <v>26</v>
      </c>
      <c r="M78" s="1" t="s">
        <v>56</v>
      </c>
      <c r="N78" s="1" t="s">
        <v>33</v>
      </c>
      <c r="O78" s="1" t="s">
        <v>34</v>
      </c>
      <c r="P78" s="1" t="s">
        <v>35</v>
      </c>
      <c r="Q78" s="1" t="s">
        <v>36</v>
      </c>
      <c r="R78" s="2">
        <v>39910</v>
      </c>
    </row>
    <row r="79" spans="1:18" x14ac:dyDescent="0.25">
      <c r="A79" s="1">
        <v>19559</v>
      </c>
      <c r="B79" s="2">
        <v>40283</v>
      </c>
      <c r="C79" s="2" t="str">
        <f t="shared" si="6"/>
        <v>April</v>
      </c>
      <c r="D79" s="1" t="s">
        <v>25</v>
      </c>
      <c r="E79" s="1">
        <v>14</v>
      </c>
      <c r="F79" s="1">
        <f t="shared" si="5"/>
        <v>73.716249999999988</v>
      </c>
      <c r="G79" s="1">
        <v>1032.0274999999999</v>
      </c>
      <c r="H79" s="1">
        <v>0.99</v>
      </c>
      <c r="I79">
        <f t="shared" si="7"/>
        <v>1033.0174999999999</v>
      </c>
      <c r="J79">
        <f t="shared" si="8"/>
        <v>5.3265000000000002</v>
      </c>
      <c r="K79">
        <f t="shared" si="9"/>
        <v>54.970944787500002</v>
      </c>
      <c r="L79" s="1" t="s">
        <v>19</v>
      </c>
      <c r="M79" s="1" t="s">
        <v>51</v>
      </c>
      <c r="N79" s="1" t="s">
        <v>28</v>
      </c>
      <c r="O79" s="1" t="s">
        <v>29</v>
      </c>
      <c r="P79" s="1" t="s">
        <v>30</v>
      </c>
      <c r="Q79" s="1" t="s">
        <v>36</v>
      </c>
      <c r="R79" s="2">
        <v>40286</v>
      </c>
    </row>
    <row r="80" spans="1:18" x14ac:dyDescent="0.25">
      <c r="A80" s="1">
        <v>58598</v>
      </c>
      <c r="B80" s="2">
        <v>40777</v>
      </c>
      <c r="C80" s="2" t="str">
        <f t="shared" si="6"/>
        <v>August</v>
      </c>
      <c r="D80" s="1" t="s">
        <v>41</v>
      </c>
      <c r="E80" s="1">
        <v>50</v>
      </c>
      <c r="F80" s="1">
        <f t="shared" si="5"/>
        <v>272.17660000000001</v>
      </c>
      <c r="G80" s="1">
        <v>13608.83</v>
      </c>
      <c r="H80" s="1">
        <v>64.73</v>
      </c>
      <c r="I80">
        <f t="shared" si="7"/>
        <v>13673.56</v>
      </c>
      <c r="J80">
        <f t="shared" si="8"/>
        <v>4.7610000000000001</v>
      </c>
      <c r="K80">
        <f t="shared" si="9"/>
        <v>647.91639629999997</v>
      </c>
      <c r="L80" s="1" t="s">
        <v>38</v>
      </c>
      <c r="M80" s="1" t="s">
        <v>27</v>
      </c>
      <c r="N80" s="1" t="s">
        <v>42</v>
      </c>
      <c r="O80" s="1" t="s">
        <v>22</v>
      </c>
      <c r="P80" s="1" t="s">
        <v>39</v>
      </c>
      <c r="Q80" s="1" t="s">
        <v>40</v>
      </c>
      <c r="R80" s="2">
        <v>40778</v>
      </c>
    </row>
    <row r="81" spans="1:18" x14ac:dyDescent="0.25">
      <c r="A81" s="1">
        <v>55299</v>
      </c>
      <c r="B81" s="2">
        <v>40998</v>
      </c>
      <c r="C81" s="2" t="str">
        <f t="shared" si="6"/>
        <v>March</v>
      </c>
      <c r="D81" s="1" t="s">
        <v>18</v>
      </c>
      <c r="E81" s="1">
        <v>20</v>
      </c>
      <c r="F81" s="1">
        <f t="shared" si="5"/>
        <v>1.1140000000000001</v>
      </c>
      <c r="G81" s="1">
        <v>22.28</v>
      </c>
      <c r="H81" s="1">
        <v>0.7</v>
      </c>
      <c r="I81">
        <f t="shared" si="7"/>
        <v>22.98</v>
      </c>
      <c r="J81">
        <f t="shared" si="8"/>
        <v>3.5455000000000001</v>
      </c>
      <c r="K81">
        <f t="shared" si="9"/>
        <v>0.78993740000000001</v>
      </c>
      <c r="L81" s="1" t="s">
        <v>26</v>
      </c>
      <c r="M81" s="1" t="s">
        <v>47</v>
      </c>
      <c r="N81" s="1" t="s">
        <v>33</v>
      </c>
      <c r="O81" s="1" t="s">
        <v>34</v>
      </c>
      <c r="P81" s="1" t="s">
        <v>66</v>
      </c>
      <c r="Q81" s="1" t="s">
        <v>36</v>
      </c>
      <c r="R81" s="2">
        <v>40998</v>
      </c>
    </row>
    <row r="82" spans="1:18" x14ac:dyDescent="0.25">
      <c r="A82" s="1">
        <v>54245</v>
      </c>
      <c r="B82" s="2">
        <v>40626</v>
      </c>
      <c r="C82" s="2" t="str">
        <f t="shared" si="6"/>
        <v>March</v>
      </c>
      <c r="D82" s="1" t="s">
        <v>41</v>
      </c>
      <c r="E82" s="1">
        <v>5</v>
      </c>
      <c r="F82" s="1">
        <f t="shared" si="5"/>
        <v>16.66</v>
      </c>
      <c r="G82" s="1">
        <v>83.3</v>
      </c>
      <c r="H82" s="1">
        <v>2.5</v>
      </c>
      <c r="I82">
        <f t="shared" si="7"/>
        <v>85.8</v>
      </c>
      <c r="J82">
        <f t="shared" si="8"/>
        <v>5.3265000000000002</v>
      </c>
      <c r="K82">
        <f t="shared" si="9"/>
        <v>4.4369744999999998</v>
      </c>
      <c r="L82" s="1" t="s">
        <v>26</v>
      </c>
      <c r="M82" s="1" t="s">
        <v>27</v>
      </c>
      <c r="N82" s="1" t="s">
        <v>33</v>
      </c>
      <c r="O82" s="1" t="s">
        <v>29</v>
      </c>
      <c r="P82" s="1" t="s">
        <v>30</v>
      </c>
      <c r="Q82" s="1" t="s">
        <v>36</v>
      </c>
      <c r="R82" s="2">
        <v>40627</v>
      </c>
    </row>
    <row r="83" spans="1:18" x14ac:dyDescent="0.25">
      <c r="A83" s="1">
        <v>8006</v>
      </c>
      <c r="B83" s="2">
        <v>40697</v>
      </c>
      <c r="C83" s="2" t="str">
        <f t="shared" si="6"/>
        <v>June</v>
      </c>
      <c r="D83" s="1" t="s">
        <v>41</v>
      </c>
      <c r="E83" s="1">
        <v>27</v>
      </c>
      <c r="F83" s="1">
        <f t="shared" si="5"/>
        <v>7.3018518518518523</v>
      </c>
      <c r="G83" s="1">
        <v>197.15</v>
      </c>
      <c r="H83" s="1">
        <v>5.2</v>
      </c>
      <c r="I83">
        <f t="shared" si="7"/>
        <v>202.35</v>
      </c>
      <c r="J83">
        <f t="shared" si="8"/>
        <v>3.5455000000000001</v>
      </c>
      <c r="K83">
        <f t="shared" si="9"/>
        <v>6.989953250000001</v>
      </c>
      <c r="L83" s="1" t="s">
        <v>19</v>
      </c>
      <c r="M83" s="1" t="s">
        <v>27</v>
      </c>
      <c r="N83" s="1" t="s">
        <v>21</v>
      </c>
      <c r="O83" s="1" t="s">
        <v>34</v>
      </c>
      <c r="P83" s="1" t="s">
        <v>45</v>
      </c>
      <c r="Q83" s="1" t="s">
        <v>24</v>
      </c>
      <c r="R83" s="2">
        <v>40699</v>
      </c>
    </row>
    <row r="84" spans="1:18" x14ac:dyDescent="0.25">
      <c r="A84" s="1">
        <v>31781</v>
      </c>
      <c r="B84" s="2">
        <v>39829</v>
      </c>
      <c r="C84" s="2" t="str">
        <f t="shared" si="6"/>
        <v>January</v>
      </c>
      <c r="D84" s="1" t="s">
        <v>41</v>
      </c>
      <c r="E84" s="1">
        <v>46</v>
      </c>
      <c r="F84" s="1">
        <f t="shared" si="5"/>
        <v>5.4134782608695655</v>
      </c>
      <c r="G84" s="1">
        <v>249.02</v>
      </c>
      <c r="H84" s="1">
        <v>8.49</v>
      </c>
      <c r="I84">
        <f t="shared" si="7"/>
        <v>257.51</v>
      </c>
      <c r="J84">
        <f t="shared" si="8"/>
        <v>3.5455000000000001</v>
      </c>
      <c r="K84">
        <f t="shared" si="9"/>
        <v>8.8290041000000006</v>
      </c>
      <c r="L84" s="1" t="s">
        <v>26</v>
      </c>
      <c r="M84" s="1" t="s">
        <v>44</v>
      </c>
      <c r="N84" s="1" t="s">
        <v>33</v>
      </c>
      <c r="O84" s="1" t="s">
        <v>34</v>
      </c>
      <c r="P84" s="1" t="s">
        <v>48</v>
      </c>
      <c r="Q84" s="1" t="s">
        <v>24</v>
      </c>
      <c r="R84" s="2">
        <v>39830</v>
      </c>
    </row>
    <row r="85" spans="1:18" x14ac:dyDescent="0.25">
      <c r="A85" s="1">
        <v>1831</v>
      </c>
      <c r="B85" s="2">
        <v>40513</v>
      </c>
      <c r="C85" s="2" t="str">
        <f t="shared" si="6"/>
        <v>December</v>
      </c>
      <c r="D85" s="1" t="s">
        <v>37</v>
      </c>
      <c r="E85" s="1">
        <v>33</v>
      </c>
      <c r="F85" s="1">
        <f t="shared" si="5"/>
        <v>381.399696969697</v>
      </c>
      <c r="G85" s="1">
        <v>12586.19</v>
      </c>
      <c r="H85" s="1">
        <v>99</v>
      </c>
      <c r="I85">
        <f t="shared" si="7"/>
        <v>12685.19</v>
      </c>
      <c r="J85">
        <f t="shared" si="8"/>
        <v>3.5455000000000001</v>
      </c>
      <c r="K85">
        <f t="shared" si="9"/>
        <v>446.24336645000005</v>
      </c>
      <c r="L85" s="1" t="s">
        <v>38</v>
      </c>
      <c r="M85" s="1" t="s">
        <v>27</v>
      </c>
      <c r="N85" s="1" t="s">
        <v>42</v>
      </c>
      <c r="O85" s="1" t="s">
        <v>34</v>
      </c>
      <c r="P85" s="1" t="s">
        <v>60</v>
      </c>
      <c r="Q85" s="1" t="s">
        <v>40</v>
      </c>
      <c r="R85" s="2">
        <v>40514</v>
      </c>
    </row>
    <row r="86" spans="1:18" x14ac:dyDescent="0.25">
      <c r="A86" s="1">
        <v>42115</v>
      </c>
      <c r="B86" s="2">
        <v>40957</v>
      </c>
      <c r="C86" s="2" t="str">
        <f t="shared" si="6"/>
        <v>February</v>
      </c>
      <c r="D86" s="1" t="s">
        <v>37</v>
      </c>
      <c r="E86" s="1">
        <v>21</v>
      </c>
      <c r="F86" s="1">
        <f t="shared" si="5"/>
        <v>32.091428571428573</v>
      </c>
      <c r="G86" s="1">
        <v>673.92</v>
      </c>
      <c r="H86" s="1">
        <v>1.99</v>
      </c>
      <c r="I86">
        <f t="shared" si="7"/>
        <v>675.91</v>
      </c>
      <c r="J86">
        <f t="shared" si="8"/>
        <v>5.3265000000000002</v>
      </c>
      <c r="K86">
        <f t="shared" si="9"/>
        <v>35.896348799999998</v>
      </c>
      <c r="L86" s="1" t="s">
        <v>26</v>
      </c>
      <c r="M86" s="1" t="s">
        <v>47</v>
      </c>
      <c r="N86" s="1" t="s">
        <v>42</v>
      </c>
      <c r="O86" s="1" t="s">
        <v>29</v>
      </c>
      <c r="P86" s="1" t="s">
        <v>43</v>
      </c>
      <c r="Q86" s="1" t="s">
        <v>46</v>
      </c>
      <c r="R86" s="2">
        <v>40957</v>
      </c>
    </row>
    <row r="87" spans="1:18" x14ac:dyDescent="0.25">
      <c r="A87" s="1">
        <v>43138</v>
      </c>
      <c r="B87" s="2">
        <v>40982</v>
      </c>
      <c r="C87" s="2" t="str">
        <f t="shared" si="6"/>
        <v>March</v>
      </c>
      <c r="D87" s="1" t="s">
        <v>18</v>
      </c>
      <c r="E87" s="1">
        <v>43</v>
      </c>
      <c r="F87" s="1">
        <f t="shared" si="5"/>
        <v>31.02441860465116</v>
      </c>
      <c r="G87" s="1">
        <v>1334.05</v>
      </c>
      <c r="H87" s="1">
        <v>2.99</v>
      </c>
      <c r="I87">
        <f t="shared" si="7"/>
        <v>1337.04</v>
      </c>
      <c r="J87">
        <f t="shared" si="8"/>
        <v>3.5455000000000001</v>
      </c>
      <c r="K87">
        <f t="shared" si="9"/>
        <v>47.298742750000002</v>
      </c>
      <c r="L87" s="1" t="s">
        <v>26</v>
      </c>
      <c r="M87" s="1" t="s">
        <v>54</v>
      </c>
      <c r="N87" s="1" t="s">
        <v>42</v>
      </c>
      <c r="O87" s="1" t="s">
        <v>34</v>
      </c>
      <c r="P87" s="1" t="s">
        <v>48</v>
      </c>
      <c r="Q87" s="1" t="s">
        <v>24</v>
      </c>
      <c r="R87" s="2">
        <v>40986</v>
      </c>
    </row>
    <row r="88" spans="1:18" x14ac:dyDescent="0.25">
      <c r="A88" s="1">
        <v>4800</v>
      </c>
      <c r="B88" s="2">
        <v>40913</v>
      </c>
      <c r="C88" s="2" t="str">
        <f t="shared" si="6"/>
        <v>January</v>
      </c>
      <c r="D88" s="1" t="s">
        <v>18</v>
      </c>
      <c r="E88" s="1">
        <v>7</v>
      </c>
      <c r="F88" s="1">
        <f t="shared" si="5"/>
        <v>11.401428571428571</v>
      </c>
      <c r="G88" s="1">
        <v>79.81</v>
      </c>
      <c r="H88" s="1">
        <v>2.36</v>
      </c>
      <c r="I88">
        <f t="shared" si="7"/>
        <v>82.17</v>
      </c>
      <c r="J88">
        <f t="shared" si="8"/>
        <v>3.5455000000000001</v>
      </c>
      <c r="K88">
        <f t="shared" si="9"/>
        <v>2.8296635500000002</v>
      </c>
      <c r="L88" s="1" t="s">
        <v>26</v>
      </c>
      <c r="M88" s="1" t="s">
        <v>49</v>
      </c>
      <c r="N88" s="1" t="s">
        <v>33</v>
      </c>
      <c r="O88" s="1" t="s">
        <v>34</v>
      </c>
      <c r="P88" s="1" t="s">
        <v>35</v>
      </c>
      <c r="Q88" s="1" t="s">
        <v>36</v>
      </c>
      <c r="R88" s="2">
        <v>40918</v>
      </c>
    </row>
    <row r="89" spans="1:18" x14ac:dyDescent="0.25">
      <c r="A89" s="1">
        <v>12007</v>
      </c>
      <c r="B89" s="2">
        <v>40083</v>
      </c>
      <c r="C89" s="2" t="str">
        <f t="shared" si="6"/>
        <v>September</v>
      </c>
      <c r="D89" s="1" t="s">
        <v>32</v>
      </c>
      <c r="E89" s="1">
        <v>42</v>
      </c>
      <c r="F89" s="1">
        <f t="shared" si="5"/>
        <v>3.6252380952380951</v>
      </c>
      <c r="G89" s="1">
        <v>152.26</v>
      </c>
      <c r="H89" s="1">
        <v>0.5</v>
      </c>
      <c r="I89">
        <f t="shared" si="7"/>
        <v>152.76</v>
      </c>
      <c r="J89">
        <f t="shared" si="8"/>
        <v>3.5455000000000001</v>
      </c>
      <c r="K89">
        <f t="shared" si="9"/>
        <v>5.3983782999999992</v>
      </c>
      <c r="L89" s="1" t="s">
        <v>26</v>
      </c>
      <c r="M89" s="1" t="s">
        <v>47</v>
      </c>
      <c r="N89" s="1" t="s">
        <v>33</v>
      </c>
      <c r="O89" s="1" t="s">
        <v>34</v>
      </c>
      <c r="P89" s="1" t="s">
        <v>63</v>
      </c>
      <c r="Q89" s="1" t="s">
        <v>24</v>
      </c>
      <c r="R89" s="2">
        <v>40085</v>
      </c>
    </row>
    <row r="90" spans="1:18" x14ac:dyDescent="0.25">
      <c r="A90" s="1">
        <v>5607</v>
      </c>
      <c r="B90" s="2">
        <v>40908</v>
      </c>
      <c r="C90" s="2" t="str">
        <f t="shared" si="6"/>
        <v>December</v>
      </c>
      <c r="D90" s="1" t="s">
        <v>32</v>
      </c>
      <c r="E90" s="1">
        <v>8</v>
      </c>
      <c r="F90" s="1">
        <f t="shared" si="5"/>
        <v>7.7339374999999997</v>
      </c>
      <c r="G90" s="1">
        <v>61.871499999999997</v>
      </c>
      <c r="H90" s="1">
        <v>5.03</v>
      </c>
      <c r="I90">
        <f t="shared" si="7"/>
        <v>66.901499999999999</v>
      </c>
      <c r="J90">
        <f t="shared" si="8"/>
        <v>5.3265000000000002</v>
      </c>
      <c r="K90">
        <f t="shared" si="9"/>
        <v>3.2955854475000002</v>
      </c>
      <c r="L90" s="1" t="s">
        <v>26</v>
      </c>
      <c r="M90" s="1" t="s">
        <v>65</v>
      </c>
      <c r="N90" s="1" t="s">
        <v>42</v>
      </c>
      <c r="O90" s="1" t="s">
        <v>29</v>
      </c>
      <c r="P90" s="1" t="s">
        <v>30</v>
      </c>
      <c r="Q90" s="1" t="s">
        <v>31</v>
      </c>
      <c r="R90" s="2">
        <v>40911</v>
      </c>
    </row>
    <row r="91" spans="1:18" x14ac:dyDescent="0.25">
      <c r="A91" s="1">
        <v>35461</v>
      </c>
      <c r="B91" s="2">
        <v>39965</v>
      </c>
      <c r="C91" s="2" t="str">
        <f t="shared" si="6"/>
        <v>June</v>
      </c>
      <c r="D91" s="1" t="s">
        <v>37</v>
      </c>
      <c r="E91" s="1">
        <v>30</v>
      </c>
      <c r="F91" s="1">
        <f t="shared" si="5"/>
        <v>3.753333333333333</v>
      </c>
      <c r="G91" s="1">
        <v>112.6</v>
      </c>
      <c r="H91" s="1">
        <v>1.32</v>
      </c>
      <c r="I91">
        <f t="shared" si="7"/>
        <v>113.91999999999999</v>
      </c>
      <c r="J91">
        <f t="shared" si="8"/>
        <v>3.5455000000000001</v>
      </c>
      <c r="K91">
        <f t="shared" si="9"/>
        <v>3.9922330000000001</v>
      </c>
      <c r="L91" s="1" t="s">
        <v>26</v>
      </c>
      <c r="M91" s="1" t="s">
        <v>56</v>
      </c>
      <c r="N91" s="1" t="s">
        <v>33</v>
      </c>
      <c r="O91" s="1" t="s">
        <v>34</v>
      </c>
      <c r="P91" s="1" t="s">
        <v>50</v>
      </c>
      <c r="Q91" s="1" t="s">
        <v>36</v>
      </c>
      <c r="R91" s="2">
        <v>39966</v>
      </c>
    </row>
    <row r="92" spans="1:18" x14ac:dyDescent="0.25">
      <c r="A92" s="1">
        <v>11969</v>
      </c>
      <c r="B92" s="2">
        <v>40927</v>
      </c>
      <c r="C92" s="2" t="str">
        <f t="shared" si="6"/>
        <v>January</v>
      </c>
      <c r="D92" s="1" t="s">
        <v>32</v>
      </c>
      <c r="E92" s="1">
        <v>42</v>
      </c>
      <c r="F92" s="1">
        <f t="shared" si="5"/>
        <v>272.8752380952381</v>
      </c>
      <c r="G92" s="1">
        <v>11460.76</v>
      </c>
      <c r="H92" s="1">
        <v>60</v>
      </c>
      <c r="I92">
        <f t="shared" si="7"/>
        <v>11520.76</v>
      </c>
      <c r="J92">
        <f t="shared" si="8"/>
        <v>4.7610000000000001</v>
      </c>
      <c r="K92">
        <f t="shared" si="9"/>
        <v>545.64678360000005</v>
      </c>
      <c r="L92" s="1" t="s">
        <v>38</v>
      </c>
      <c r="M92" s="1" t="s">
        <v>58</v>
      </c>
      <c r="N92" s="1" t="s">
        <v>21</v>
      </c>
      <c r="O92" s="1" t="s">
        <v>22</v>
      </c>
      <c r="P92" s="1" t="s">
        <v>57</v>
      </c>
      <c r="Q92" s="1" t="s">
        <v>40</v>
      </c>
      <c r="R92" s="2">
        <v>40929</v>
      </c>
    </row>
    <row r="93" spans="1:18" x14ac:dyDescent="0.25">
      <c r="A93" s="1">
        <v>16802</v>
      </c>
      <c r="B93" s="2">
        <v>40653</v>
      </c>
      <c r="C93" s="2" t="str">
        <f t="shared" si="6"/>
        <v>April</v>
      </c>
      <c r="D93" s="1" t="s">
        <v>41</v>
      </c>
      <c r="E93" s="1">
        <v>44</v>
      </c>
      <c r="F93" s="1">
        <f t="shared" si="5"/>
        <v>6.8770454545454536</v>
      </c>
      <c r="G93" s="1">
        <v>302.58999999999997</v>
      </c>
      <c r="H93" s="1">
        <v>6.93</v>
      </c>
      <c r="I93">
        <f t="shared" si="7"/>
        <v>309.52</v>
      </c>
      <c r="J93">
        <f t="shared" si="8"/>
        <v>3.5455000000000001</v>
      </c>
      <c r="K93">
        <f t="shared" si="9"/>
        <v>10.728328449999999</v>
      </c>
      <c r="L93" s="1" t="s">
        <v>19</v>
      </c>
      <c r="M93" s="1" t="s">
        <v>59</v>
      </c>
      <c r="N93" s="1" t="s">
        <v>42</v>
      </c>
      <c r="O93" s="1" t="s">
        <v>34</v>
      </c>
      <c r="P93" s="1" t="s">
        <v>45</v>
      </c>
      <c r="Q93" s="1" t="s">
        <v>24</v>
      </c>
      <c r="R93" s="2">
        <v>40654</v>
      </c>
    </row>
    <row r="94" spans="1:18" x14ac:dyDescent="0.25">
      <c r="A94" s="1">
        <v>43653</v>
      </c>
      <c r="B94" s="2">
        <v>41212</v>
      </c>
      <c r="C94" s="2" t="str">
        <f t="shared" si="6"/>
        <v>October</v>
      </c>
      <c r="D94" s="1" t="s">
        <v>25</v>
      </c>
      <c r="E94" s="1">
        <v>3</v>
      </c>
      <c r="F94" s="1">
        <f t="shared" si="5"/>
        <v>3.5399999999999996</v>
      </c>
      <c r="G94" s="1">
        <v>10.62</v>
      </c>
      <c r="H94" s="1">
        <v>1.35</v>
      </c>
      <c r="I94">
        <f t="shared" si="7"/>
        <v>11.969999999999999</v>
      </c>
      <c r="J94">
        <f t="shared" si="8"/>
        <v>3.5455000000000001</v>
      </c>
      <c r="K94">
        <f t="shared" si="9"/>
        <v>0.37653210000000004</v>
      </c>
      <c r="L94" s="1" t="s">
        <v>26</v>
      </c>
      <c r="M94" s="1" t="s">
        <v>54</v>
      </c>
      <c r="N94" s="1" t="s">
        <v>28</v>
      </c>
      <c r="O94" s="1" t="s">
        <v>34</v>
      </c>
      <c r="P94" s="1" t="s">
        <v>66</v>
      </c>
      <c r="Q94" s="1" t="s">
        <v>36</v>
      </c>
      <c r="R94" s="2">
        <v>41212</v>
      </c>
    </row>
    <row r="95" spans="1:18" x14ac:dyDescent="0.25">
      <c r="A95" s="1">
        <v>18592</v>
      </c>
      <c r="B95" s="2">
        <v>41182</v>
      </c>
      <c r="C95" s="2" t="str">
        <f t="shared" si="6"/>
        <v>September</v>
      </c>
      <c r="D95" s="1" t="s">
        <v>37</v>
      </c>
      <c r="E95" s="1">
        <v>2</v>
      </c>
      <c r="F95" s="1">
        <f t="shared" si="5"/>
        <v>12.86</v>
      </c>
      <c r="G95" s="1">
        <v>25.72</v>
      </c>
      <c r="H95" s="1">
        <v>3.37</v>
      </c>
      <c r="I95">
        <f t="shared" si="7"/>
        <v>29.09</v>
      </c>
      <c r="J95">
        <f t="shared" si="8"/>
        <v>3.5455000000000001</v>
      </c>
      <c r="K95">
        <f t="shared" si="9"/>
        <v>0.9119025999999999</v>
      </c>
      <c r="L95" s="1" t="s">
        <v>26</v>
      </c>
      <c r="M95" s="1" t="s">
        <v>56</v>
      </c>
      <c r="N95" s="1" t="s">
        <v>33</v>
      </c>
      <c r="O95" s="1" t="s">
        <v>34</v>
      </c>
      <c r="P95" s="1" t="s">
        <v>50</v>
      </c>
      <c r="Q95" s="1" t="s">
        <v>46</v>
      </c>
      <c r="R95" s="2">
        <v>41183</v>
      </c>
    </row>
    <row r="96" spans="1:18" x14ac:dyDescent="0.25">
      <c r="A96" s="1">
        <v>21799</v>
      </c>
      <c r="B96" s="2">
        <v>40652</v>
      </c>
      <c r="C96" s="2" t="str">
        <f t="shared" si="6"/>
        <v>April</v>
      </c>
      <c r="D96" s="1" t="s">
        <v>32</v>
      </c>
      <c r="E96" s="1">
        <v>42</v>
      </c>
      <c r="F96" s="1">
        <f t="shared" si="5"/>
        <v>2.7616666666666667</v>
      </c>
      <c r="G96" s="1">
        <v>115.99</v>
      </c>
      <c r="H96" s="1">
        <v>2.4</v>
      </c>
      <c r="I96">
        <f t="shared" si="7"/>
        <v>118.39</v>
      </c>
      <c r="J96">
        <f t="shared" si="8"/>
        <v>3.5455000000000001</v>
      </c>
      <c r="K96">
        <f t="shared" si="9"/>
        <v>4.1124254499999999</v>
      </c>
      <c r="L96" s="1" t="s">
        <v>19</v>
      </c>
      <c r="M96" s="1" t="s">
        <v>59</v>
      </c>
      <c r="N96" s="1" t="s">
        <v>33</v>
      </c>
      <c r="O96" s="1" t="s">
        <v>34</v>
      </c>
      <c r="P96" s="1" t="s">
        <v>35</v>
      </c>
      <c r="Q96" s="1" t="s">
        <v>36</v>
      </c>
      <c r="R96" s="2">
        <v>40653</v>
      </c>
    </row>
    <row r="97" spans="1:18" x14ac:dyDescent="0.25">
      <c r="A97" s="1">
        <v>48198</v>
      </c>
      <c r="B97" s="2">
        <v>40137</v>
      </c>
      <c r="C97" s="2" t="str">
        <f t="shared" si="6"/>
        <v>November</v>
      </c>
      <c r="D97" s="1" t="s">
        <v>37</v>
      </c>
      <c r="E97" s="1">
        <v>7</v>
      </c>
      <c r="F97" s="1">
        <f t="shared" si="5"/>
        <v>401.90571428571428</v>
      </c>
      <c r="G97" s="1">
        <v>2813.34</v>
      </c>
      <c r="H97" s="1">
        <v>14.7</v>
      </c>
      <c r="I97">
        <f t="shared" si="7"/>
        <v>2828.04</v>
      </c>
      <c r="J97">
        <f t="shared" si="8"/>
        <v>5.3265000000000002</v>
      </c>
      <c r="K97">
        <f t="shared" si="9"/>
        <v>149.85255510000002</v>
      </c>
      <c r="L97" s="1" t="s">
        <v>38</v>
      </c>
      <c r="M97" s="1" t="s">
        <v>27</v>
      </c>
      <c r="N97" s="1" t="s">
        <v>42</v>
      </c>
      <c r="O97" s="1" t="s">
        <v>29</v>
      </c>
      <c r="P97" s="1" t="s">
        <v>61</v>
      </c>
      <c r="Q97" s="1" t="s">
        <v>40</v>
      </c>
      <c r="R97" s="2">
        <v>40138</v>
      </c>
    </row>
    <row r="98" spans="1:18" x14ac:dyDescent="0.25">
      <c r="A98" s="1">
        <v>32199</v>
      </c>
      <c r="B98" s="2">
        <v>40009</v>
      </c>
      <c r="C98" s="2" t="str">
        <f t="shared" si="6"/>
        <v>July</v>
      </c>
      <c r="D98" s="1" t="s">
        <v>25</v>
      </c>
      <c r="E98" s="1">
        <v>8</v>
      </c>
      <c r="F98" s="1">
        <f t="shared" si="5"/>
        <v>5.8712499999999999</v>
      </c>
      <c r="G98" s="1">
        <v>46.97</v>
      </c>
      <c r="H98" s="1">
        <v>1.2</v>
      </c>
      <c r="I98">
        <f t="shared" si="7"/>
        <v>48.17</v>
      </c>
      <c r="J98">
        <f t="shared" si="8"/>
        <v>3.5455000000000001</v>
      </c>
      <c r="K98">
        <f t="shared" si="9"/>
        <v>1.6653213500000001</v>
      </c>
      <c r="L98" s="1" t="s">
        <v>26</v>
      </c>
      <c r="M98" s="1" t="s">
        <v>55</v>
      </c>
      <c r="N98" s="1" t="s">
        <v>33</v>
      </c>
      <c r="O98" s="1" t="s">
        <v>34</v>
      </c>
      <c r="P98" s="1" t="s">
        <v>35</v>
      </c>
      <c r="Q98" s="1" t="s">
        <v>36</v>
      </c>
      <c r="R98" s="2">
        <v>40011</v>
      </c>
    </row>
    <row r="99" spans="1:18" x14ac:dyDescent="0.25">
      <c r="A99" s="1">
        <v>18533</v>
      </c>
      <c r="B99" s="2">
        <v>40123</v>
      </c>
      <c r="C99" s="2" t="str">
        <f t="shared" si="6"/>
        <v>November</v>
      </c>
      <c r="D99" s="1" t="s">
        <v>32</v>
      </c>
      <c r="E99" s="1">
        <v>5</v>
      </c>
      <c r="F99" s="1">
        <f t="shared" si="5"/>
        <v>10.747400000000001</v>
      </c>
      <c r="G99" s="1">
        <v>53.737000000000002</v>
      </c>
      <c r="H99" s="1">
        <v>5.03</v>
      </c>
      <c r="I99">
        <f t="shared" si="7"/>
        <v>58.767000000000003</v>
      </c>
      <c r="J99">
        <f t="shared" si="8"/>
        <v>5.3265000000000002</v>
      </c>
      <c r="K99">
        <f t="shared" si="9"/>
        <v>2.8623013050000004</v>
      </c>
      <c r="L99" s="1" t="s">
        <v>19</v>
      </c>
      <c r="M99" s="1" t="s">
        <v>27</v>
      </c>
      <c r="N99" s="1" t="s">
        <v>42</v>
      </c>
      <c r="O99" s="1" t="s">
        <v>29</v>
      </c>
      <c r="P99" s="1" t="s">
        <v>30</v>
      </c>
      <c r="Q99" s="1" t="s">
        <v>31</v>
      </c>
      <c r="R99" s="2">
        <v>40125</v>
      </c>
    </row>
    <row r="100" spans="1:18" x14ac:dyDescent="0.25">
      <c r="A100" s="1">
        <v>1154</v>
      </c>
      <c r="B100" s="2">
        <v>40953</v>
      </c>
      <c r="C100" s="2" t="str">
        <f t="shared" si="6"/>
        <v>February</v>
      </c>
      <c r="D100" s="1" t="s">
        <v>37</v>
      </c>
      <c r="E100" s="1">
        <v>44</v>
      </c>
      <c r="F100" s="1">
        <f t="shared" si="5"/>
        <v>101.41431818181817</v>
      </c>
      <c r="G100" s="1">
        <v>4462.2299999999996</v>
      </c>
      <c r="H100" s="1">
        <v>26.22</v>
      </c>
      <c r="I100">
        <f t="shared" si="7"/>
        <v>4488.45</v>
      </c>
      <c r="J100">
        <f t="shared" si="8"/>
        <v>4.7610000000000001</v>
      </c>
      <c r="K100">
        <f t="shared" si="9"/>
        <v>212.4467703</v>
      </c>
      <c r="L100" s="1" t="s">
        <v>38</v>
      </c>
      <c r="M100" s="1" t="s">
        <v>65</v>
      </c>
      <c r="N100" s="1" t="s">
        <v>42</v>
      </c>
      <c r="O100" s="1" t="s">
        <v>22</v>
      </c>
      <c r="P100" s="1" t="s">
        <v>67</v>
      </c>
      <c r="Q100" s="1" t="s">
        <v>64</v>
      </c>
      <c r="R100" s="2">
        <v>40955</v>
      </c>
    </row>
    <row r="101" spans="1:18" x14ac:dyDescent="0.25">
      <c r="A101" s="1">
        <v>42947</v>
      </c>
      <c r="B101" s="2">
        <v>40416</v>
      </c>
      <c r="C101" s="2" t="str">
        <f t="shared" si="6"/>
        <v>August</v>
      </c>
      <c r="D101" s="1" t="s">
        <v>18</v>
      </c>
      <c r="E101" s="1">
        <v>5</v>
      </c>
      <c r="F101" s="1">
        <f t="shared" si="5"/>
        <v>35.410000000000004</v>
      </c>
      <c r="G101" s="1">
        <v>177.05</v>
      </c>
      <c r="H101" s="1">
        <v>1.99</v>
      </c>
      <c r="I101">
        <f t="shared" si="7"/>
        <v>179.04000000000002</v>
      </c>
      <c r="J101">
        <f t="shared" si="8"/>
        <v>5.3265000000000002</v>
      </c>
      <c r="K101">
        <f t="shared" si="9"/>
        <v>9.4305682500000003</v>
      </c>
      <c r="L101" s="1" t="s">
        <v>26</v>
      </c>
      <c r="M101" s="1" t="s">
        <v>20</v>
      </c>
      <c r="N101" s="1" t="s">
        <v>42</v>
      </c>
      <c r="O101" s="1" t="s">
        <v>29</v>
      </c>
      <c r="P101" s="1" t="s">
        <v>43</v>
      </c>
      <c r="Q101" s="1" t="s">
        <v>46</v>
      </c>
      <c r="R101" s="2">
        <v>40418</v>
      </c>
    </row>
    <row r="102" spans="1:18" x14ac:dyDescent="0.25">
      <c r="A102" s="1">
        <v>5957</v>
      </c>
      <c r="B102" s="2">
        <v>40538</v>
      </c>
      <c r="C102" s="2" t="str">
        <f t="shared" si="6"/>
        <v>December</v>
      </c>
      <c r="D102" s="1" t="s">
        <v>25</v>
      </c>
      <c r="E102" s="1">
        <v>3</v>
      </c>
      <c r="F102" s="1">
        <f t="shared" si="5"/>
        <v>178.79333333333332</v>
      </c>
      <c r="G102" s="1">
        <v>536.38</v>
      </c>
      <c r="H102" s="1">
        <v>66.27</v>
      </c>
      <c r="I102">
        <f t="shared" si="7"/>
        <v>602.65</v>
      </c>
      <c r="J102">
        <f t="shared" si="8"/>
        <v>4.7610000000000001</v>
      </c>
      <c r="K102">
        <f t="shared" si="9"/>
        <v>25.5370518</v>
      </c>
      <c r="L102" s="1" t="s">
        <v>38</v>
      </c>
      <c r="M102" s="1" t="s">
        <v>59</v>
      </c>
      <c r="N102" s="1" t="s">
        <v>28</v>
      </c>
      <c r="O102" s="1" t="s">
        <v>22</v>
      </c>
      <c r="P102" s="1" t="s">
        <v>67</v>
      </c>
      <c r="Q102" s="1" t="s">
        <v>64</v>
      </c>
      <c r="R102" s="2">
        <v>40540</v>
      </c>
    </row>
    <row r="103" spans="1:18" x14ac:dyDescent="0.25">
      <c r="A103" s="1">
        <v>45248</v>
      </c>
      <c r="B103" s="2">
        <v>40649</v>
      </c>
      <c r="C103" s="2" t="str">
        <f t="shared" si="6"/>
        <v>April</v>
      </c>
      <c r="D103" s="1" t="s">
        <v>41</v>
      </c>
      <c r="E103" s="1">
        <v>38</v>
      </c>
      <c r="F103" s="1">
        <f t="shared" si="5"/>
        <v>4.0750000000000002</v>
      </c>
      <c r="G103" s="1">
        <v>154.85</v>
      </c>
      <c r="H103" s="1">
        <v>5.13</v>
      </c>
      <c r="I103">
        <f t="shared" si="7"/>
        <v>159.97999999999999</v>
      </c>
      <c r="J103">
        <f t="shared" si="8"/>
        <v>3.5455000000000001</v>
      </c>
      <c r="K103">
        <f t="shared" si="9"/>
        <v>5.4902067499999996</v>
      </c>
      <c r="L103" s="1" t="s">
        <v>26</v>
      </c>
      <c r="M103" s="1" t="s">
        <v>56</v>
      </c>
      <c r="N103" s="1" t="s">
        <v>33</v>
      </c>
      <c r="O103" s="1" t="s">
        <v>34</v>
      </c>
      <c r="P103" s="1" t="s">
        <v>68</v>
      </c>
      <c r="Q103" s="1" t="s">
        <v>24</v>
      </c>
      <c r="R103" s="2">
        <v>40651</v>
      </c>
    </row>
    <row r="104" spans="1:18" x14ac:dyDescent="0.25">
      <c r="A104" s="1">
        <v>51365</v>
      </c>
      <c r="B104" s="2">
        <v>41128</v>
      </c>
      <c r="C104" s="2" t="str">
        <f t="shared" si="6"/>
        <v>August</v>
      </c>
      <c r="D104" s="1" t="s">
        <v>25</v>
      </c>
      <c r="E104" s="1">
        <v>35</v>
      </c>
      <c r="F104" s="1">
        <f t="shared" si="5"/>
        <v>115.7657142857143</v>
      </c>
      <c r="G104" s="1">
        <v>4051.8</v>
      </c>
      <c r="H104" s="1">
        <v>51.94</v>
      </c>
      <c r="I104">
        <f t="shared" si="7"/>
        <v>4103.74</v>
      </c>
      <c r="J104">
        <f t="shared" si="8"/>
        <v>4.7610000000000001</v>
      </c>
      <c r="K104">
        <f t="shared" si="9"/>
        <v>192.90619800000002</v>
      </c>
      <c r="L104" s="1" t="s">
        <v>38</v>
      </c>
      <c r="M104" s="1" t="s">
        <v>56</v>
      </c>
      <c r="N104" s="1" t="s">
        <v>33</v>
      </c>
      <c r="O104" s="1" t="s">
        <v>22</v>
      </c>
      <c r="P104" s="1" t="s">
        <v>57</v>
      </c>
      <c r="Q104" s="1" t="s">
        <v>64</v>
      </c>
      <c r="R104" s="2">
        <v>41129</v>
      </c>
    </row>
    <row r="105" spans="1:18" x14ac:dyDescent="0.25">
      <c r="A105" s="1">
        <v>11943</v>
      </c>
      <c r="B105" s="2">
        <v>40275</v>
      </c>
      <c r="C105" s="2" t="str">
        <f t="shared" si="6"/>
        <v>April</v>
      </c>
      <c r="D105" s="1" t="s">
        <v>18</v>
      </c>
      <c r="E105" s="1">
        <v>19</v>
      </c>
      <c r="F105" s="1">
        <f t="shared" si="5"/>
        <v>66.880526315789481</v>
      </c>
      <c r="G105" s="1">
        <v>1270.73</v>
      </c>
      <c r="H105" s="1">
        <v>30</v>
      </c>
      <c r="I105">
        <f t="shared" si="7"/>
        <v>1300.73</v>
      </c>
      <c r="J105">
        <f t="shared" si="8"/>
        <v>4.7610000000000001</v>
      </c>
      <c r="K105">
        <f t="shared" si="9"/>
        <v>60.499455300000001</v>
      </c>
      <c r="L105" s="1" t="s">
        <v>38</v>
      </c>
      <c r="M105" s="1" t="s">
        <v>51</v>
      </c>
      <c r="N105" s="1" t="s">
        <v>21</v>
      </c>
      <c r="O105" s="1" t="s">
        <v>22</v>
      </c>
      <c r="P105" s="1" t="s">
        <v>39</v>
      </c>
      <c r="Q105" s="1" t="s">
        <v>40</v>
      </c>
      <c r="R105" s="2">
        <v>40277</v>
      </c>
    </row>
    <row r="106" spans="1:18" x14ac:dyDescent="0.25">
      <c r="A106" s="1">
        <v>59204</v>
      </c>
      <c r="B106" s="2">
        <v>40968</v>
      </c>
      <c r="C106" s="2" t="str">
        <f t="shared" si="6"/>
        <v>February</v>
      </c>
      <c r="D106" s="1" t="s">
        <v>41</v>
      </c>
      <c r="E106" s="1">
        <v>7</v>
      </c>
      <c r="F106" s="1">
        <f t="shared" si="5"/>
        <v>35.941428571428574</v>
      </c>
      <c r="G106" s="1">
        <v>251.59</v>
      </c>
      <c r="H106" s="1">
        <v>5.08</v>
      </c>
      <c r="I106">
        <f t="shared" si="7"/>
        <v>256.67</v>
      </c>
      <c r="J106">
        <f t="shared" si="8"/>
        <v>3.5455000000000001</v>
      </c>
      <c r="K106">
        <f t="shared" si="9"/>
        <v>8.9201234500000002</v>
      </c>
      <c r="L106" s="1" t="s">
        <v>26</v>
      </c>
      <c r="M106" s="1" t="s">
        <v>20</v>
      </c>
      <c r="N106" s="1" t="s">
        <v>42</v>
      </c>
      <c r="O106" s="1" t="s">
        <v>34</v>
      </c>
      <c r="P106" s="1" t="s">
        <v>45</v>
      </c>
      <c r="Q106" s="1" t="s">
        <v>36</v>
      </c>
      <c r="R106" s="2">
        <v>40969</v>
      </c>
    </row>
    <row r="107" spans="1:18" x14ac:dyDescent="0.25">
      <c r="A107" s="1">
        <v>55554</v>
      </c>
      <c r="B107" s="2">
        <v>40133</v>
      </c>
      <c r="C107" s="2" t="str">
        <f t="shared" si="6"/>
        <v>November</v>
      </c>
      <c r="D107" s="1" t="s">
        <v>37</v>
      </c>
      <c r="E107" s="1">
        <v>49</v>
      </c>
      <c r="F107" s="1">
        <f t="shared" si="5"/>
        <v>3.0624489795918368</v>
      </c>
      <c r="G107" s="1">
        <v>150.06</v>
      </c>
      <c r="H107" s="1">
        <v>0.7</v>
      </c>
      <c r="I107">
        <f t="shared" si="7"/>
        <v>150.76</v>
      </c>
      <c r="J107">
        <f t="shared" si="8"/>
        <v>3.5455000000000001</v>
      </c>
      <c r="K107">
        <f t="shared" si="9"/>
        <v>5.3203773000000005</v>
      </c>
      <c r="L107" s="1" t="s">
        <v>26</v>
      </c>
      <c r="M107" s="1" t="s">
        <v>20</v>
      </c>
      <c r="N107" s="1" t="s">
        <v>28</v>
      </c>
      <c r="O107" s="1" t="s">
        <v>34</v>
      </c>
      <c r="P107" s="1" t="s">
        <v>35</v>
      </c>
      <c r="Q107" s="1" t="s">
        <v>36</v>
      </c>
      <c r="R107" s="2">
        <v>40136</v>
      </c>
    </row>
    <row r="108" spans="1:18" x14ac:dyDescent="0.25">
      <c r="A108" s="1">
        <v>54950</v>
      </c>
      <c r="B108" s="2">
        <v>40517</v>
      </c>
      <c r="C108" s="2" t="str">
        <f t="shared" si="6"/>
        <v>December</v>
      </c>
      <c r="D108" s="1" t="s">
        <v>25</v>
      </c>
      <c r="E108" s="1">
        <v>22</v>
      </c>
      <c r="F108" s="1">
        <f t="shared" si="5"/>
        <v>399.52454545454549</v>
      </c>
      <c r="G108" s="1">
        <v>8789.5400000000009</v>
      </c>
      <c r="H108" s="1">
        <v>110.2</v>
      </c>
      <c r="I108">
        <f t="shared" si="7"/>
        <v>8899.7400000000016</v>
      </c>
      <c r="J108">
        <f t="shared" si="8"/>
        <v>4.7610000000000001</v>
      </c>
      <c r="K108">
        <f t="shared" si="9"/>
        <v>418.46999940000006</v>
      </c>
      <c r="L108" s="1" t="s">
        <v>38</v>
      </c>
      <c r="M108" s="1" t="s">
        <v>27</v>
      </c>
      <c r="N108" s="1" t="s">
        <v>21</v>
      </c>
      <c r="O108" s="1" t="s">
        <v>22</v>
      </c>
      <c r="P108" s="1" t="s">
        <v>57</v>
      </c>
      <c r="Q108" s="1" t="s">
        <v>64</v>
      </c>
      <c r="R108" s="2">
        <v>40518</v>
      </c>
    </row>
    <row r="109" spans="1:18" x14ac:dyDescent="0.25">
      <c r="A109" s="1">
        <v>59909</v>
      </c>
      <c r="B109" s="2">
        <v>41126</v>
      </c>
      <c r="C109" s="2" t="str">
        <f t="shared" si="6"/>
        <v>August</v>
      </c>
      <c r="D109" s="1" t="s">
        <v>18</v>
      </c>
      <c r="E109" s="1">
        <v>11</v>
      </c>
      <c r="F109" s="1">
        <f t="shared" si="5"/>
        <v>114.13454545454546</v>
      </c>
      <c r="G109" s="1">
        <v>1255.48</v>
      </c>
      <c r="H109" s="1">
        <v>56.14</v>
      </c>
      <c r="I109">
        <f t="shared" si="7"/>
        <v>1311.6200000000001</v>
      </c>
      <c r="J109">
        <f t="shared" si="8"/>
        <v>5.3265000000000002</v>
      </c>
      <c r="K109">
        <f t="shared" si="9"/>
        <v>66.873142200000004</v>
      </c>
      <c r="L109" s="1" t="s">
        <v>38</v>
      </c>
      <c r="M109" s="1" t="s">
        <v>27</v>
      </c>
      <c r="N109" s="1" t="s">
        <v>28</v>
      </c>
      <c r="O109" s="1" t="s">
        <v>29</v>
      </c>
      <c r="P109" s="1" t="s">
        <v>61</v>
      </c>
      <c r="Q109" s="1" t="s">
        <v>40</v>
      </c>
      <c r="R109" s="2">
        <v>41128</v>
      </c>
    </row>
    <row r="110" spans="1:18" x14ac:dyDescent="0.25">
      <c r="A110" s="1">
        <v>53314</v>
      </c>
      <c r="B110" s="2">
        <v>40440</v>
      </c>
      <c r="C110" s="2" t="str">
        <f t="shared" si="6"/>
        <v>September</v>
      </c>
      <c r="D110" s="1" t="s">
        <v>25</v>
      </c>
      <c r="E110" s="1">
        <v>15</v>
      </c>
      <c r="F110" s="1">
        <f t="shared" si="5"/>
        <v>149.07666666666668</v>
      </c>
      <c r="G110" s="1">
        <v>2236.15</v>
      </c>
      <c r="H110" s="1">
        <v>51.92</v>
      </c>
      <c r="I110">
        <f t="shared" si="7"/>
        <v>2288.0700000000002</v>
      </c>
      <c r="J110">
        <f t="shared" si="8"/>
        <v>4.7610000000000001</v>
      </c>
      <c r="K110">
        <f t="shared" si="9"/>
        <v>106.46310150000001</v>
      </c>
      <c r="L110" s="1" t="s">
        <v>38</v>
      </c>
      <c r="M110" s="1" t="s">
        <v>27</v>
      </c>
      <c r="N110" s="1" t="s">
        <v>42</v>
      </c>
      <c r="O110" s="1" t="s">
        <v>22</v>
      </c>
      <c r="P110" s="1" t="s">
        <v>57</v>
      </c>
      <c r="Q110" s="1" t="s">
        <v>64</v>
      </c>
      <c r="R110" s="2">
        <v>40442</v>
      </c>
    </row>
    <row r="111" spans="1:18" x14ac:dyDescent="0.25">
      <c r="A111" s="1">
        <v>3654</v>
      </c>
      <c r="B111" s="2">
        <v>41062</v>
      </c>
      <c r="C111" s="2" t="str">
        <f t="shared" si="6"/>
        <v>June</v>
      </c>
      <c r="D111" s="1" t="s">
        <v>18</v>
      </c>
      <c r="E111" s="1">
        <v>39</v>
      </c>
      <c r="F111" s="1">
        <f t="shared" si="5"/>
        <v>188.17410256410255</v>
      </c>
      <c r="G111" s="1">
        <v>7338.79</v>
      </c>
      <c r="H111" s="1">
        <v>13.99</v>
      </c>
      <c r="I111">
        <f t="shared" si="7"/>
        <v>7352.78</v>
      </c>
      <c r="J111">
        <f t="shared" si="8"/>
        <v>5.3265000000000002</v>
      </c>
      <c r="K111">
        <f t="shared" si="9"/>
        <v>390.90064935000004</v>
      </c>
      <c r="L111" s="1" t="s">
        <v>26</v>
      </c>
      <c r="M111" s="1" t="s">
        <v>58</v>
      </c>
      <c r="N111" s="1" t="s">
        <v>33</v>
      </c>
      <c r="O111" s="1" t="s">
        <v>29</v>
      </c>
      <c r="P111" s="1" t="s">
        <v>61</v>
      </c>
      <c r="Q111" s="1" t="s">
        <v>31</v>
      </c>
      <c r="R111" s="2">
        <v>41067</v>
      </c>
    </row>
    <row r="112" spans="1:18" x14ac:dyDescent="0.25">
      <c r="A112" s="1">
        <v>34918</v>
      </c>
      <c r="B112" s="2">
        <v>40109</v>
      </c>
      <c r="C112" s="2" t="str">
        <f t="shared" si="6"/>
        <v>October</v>
      </c>
      <c r="D112" s="1" t="s">
        <v>41</v>
      </c>
      <c r="E112" s="1">
        <v>25</v>
      </c>
      <c r="F112" s="1">
        <f t="shared" si="5"/>
        <v>8.030800000000001</v>
      </c>
      <c r="G112" s="1">
        <v>200.77</v>
      </c>
      <c r="H112" s="1">
        <v>7.98</v>
      </c>
      <c r="I112">
        <f t="shared" si="7"/>
        <v>208.75</v>
      </c>
      <c r="J112">
        <f t="shared" si="8"/>
        <v>4.7610000000000001</v>
      </c>
      <c r="K112">
        <f t="shared" si="9"/>
        <v>9.5586596999999998</v>
      </c>
      <c r="L112" s="1" t="s">
        <v>26</v>
      </c>
      <c r="M112" s="1" t="s">
        <v>27</v>
      </c>
      <c r="N112" s="1" t="s">
        <v>33</v>
      </c>
      <c r="O112" s="1" t="s">
        <v>22</v>
      </c>
      <c r="P112" s="1" t="s">
        <v>23</v>
      </c>
      <c r="Q112" s="1" t="s">
        <v>36</v>
      </c>
      <c r="R112" s="2">
        <v>40111</v>
      </c>
    </row>
    <row r="113" spans="1:18" x14ac:dyDescent="0.25">
      <c r="A113" s="1">
        <v>47171</v>
      </c>
      <c r="B113" s="2">
        <v>40185</v>
      </c>
      <c r="C113" s="2" t="str">
        <f t="shared" si="6"/>
        <v>January</v>
      </c>
      <c r="D113" s="1" t="s">
        <v>41</v>
      </c>
      <c r="E113" s="1">
        <v>19</v>
      </c>
      <c r="F113" s="1">
        <f t="shared" si="5"/>
        <v>2.635263157894737</v>
      </c>
      <c r="G113" s="1">
        <v>50.07</v>
      </c>
      <c r="H113" s="1">
        <v>0.86</v>
      </c>
      <c r="I113">
        <f t="shared" si="7"/>
        <v>50.93</v>
      </c>
      <c r="J113">
        <f t="shared" si="8"/>
        <v>3.5455000000000001</v>
      </c>
      <c r="K113">
        <f t="shared" si="9"/>
        <v>1.7752318500000002</v>
      </c>
      <c r="L113" s="1" t="s">
        <v>26</v>
      </c>
      <c r="M113" s="1" t="s">
        <v>27</v>
      </c>
      <c r="N113" s="1" t="s">
        <v>42</v>
      </c>
      <c r="O113" s="1" t="s">
        <v>34</v>
      </c>
      <c r="P113" s="1" t="s">
        <v>35</v>
      </c>
      <c r="Q113" s="1" t="s">
        <v>36</v>
      </c>
      <c r="R113" s="2">
        <v>40186</v>
      </c>
    </row>
    <row r="114" spans="1:18" x14ac:dyDescent="0.25">
      <c r="A114" s="1">
        <v>31456</v>
      </c>
      <c r="B114" s="2">
        <v>41228</v>
      </c>
      <c r="C114" s="2" t="str">
        <f t="shared" si="6"/>
        <v>November</v>
      </c>
      <c r="D114" s="1" t="s">
        <v>25</v>
      </c>
      <c r="E114" s="1">
        <v>10</v>
      </c>
      <c r="F114" s="1">
        <f t="shared" si="5"/>
        <v>22.509</v>
      </c>
      <c r="G114" s="1">
        <v>225.09</v>
      </c>
      <c r="H114" s="1">
        <v>2.99</v>
      </c>
      <c r="I114">
        <f t="shared" si="7"/>
        <v>228.08</v>
      </c>
      <c r="J114">
        <f t="shared" si="8"/>
        <v>3.5455000000000001</v>
      </c>
      <c r="K114">
        <f t="shared" si="9"/>
        <v>7.9805659499999999</v>
      </c>
      <c r="L114" s="1" t="s">
        <v>26</v>
      </c>
      <c r="M114" s="1" t="s">
        <v>27</v>
      </c>
      <c r="N114" s="1" t="s">
        <v>42</v>
      </c>
      <c r="O114" s="1" t="s">
        <v>34</v>
      </c>
      <c r="P114" s="1" t="s">
        <v>48</v>
      </c>
      <c r="Q114" s="1" t="s">
        <v>24</v>
      </c>
      <c r="R114" s="2">
        <v>41230</v>
      </c>
    </row>
    <row r="115" spans="1:18" x14ac:dyDescent="0.25">
      <c r="A115" s="1">
        <v>12642</v>
      </c>
      <c r="B115" s="2">
        <v>39930</v>
      </c>
      <c r="C115" s="2" t="str">
        <f t="shared" si="6"/>
        <v>April</v>
      </c>
      <c r="D115" s="1" t="s">
        <v>37</v>
      </c>
      <c r="E115" s="1">
        <v>10</v>
      </c>
      <c r="F115" s="1">
        <f t="shared" si="5"/>
        <v>56.484999999999999</v>
      </c>
      <c r="G115" s="1">
        <v>564.85</v>
      </c>
      <c r="H115" s="1">
        <v>1.49</v>
      </c>
      <c r="I115">
        <f t="shared" si="7"/>
        <v>566.34</v>
      </c>
      <c r="J115">
        <f t="shared" si="8"/>
        <v>3.5455000000000001</v>
      </c>
      <c r="K115">
        <f t="shared" si="9"/>
        <v>20.026756750000001</v>
      </c>
      <c r="L115" s="1" t="s">
        <v>19</v>
      </c>
      <c r="M115" s="1" t="s">
        <v>54</v>
      </c>
      <c r="N115" s="1" t="s">
        <v>42</v>
      </c>
      <c r="O115" s="1" t="s">
        <v>34</v>
      </c>
      <c r="P115" s="1" t="s">
        <v>48</v>
      </c>
      <c r="Q115" s="1" t="s">
        <v>24</v>
      </c>
      <c r="R115" s="2">
        <v>39932</v>
      </c>
    </row>
    <row r="116" spans="1:18" x14ac:dyDescent="0.25">
      <c r="A116" s="1">
        <v>57633</v>
      </c>
      <c r="B116" s="2">
        <v>40580</v>
      </c>
      <c r="C116" s="2" t="str">
        <f t="shared" si="6"/>
        <v>February</v>
      </c>
      <c r="D116" s="1" t="s">
        <v>25</v>
      </c>
      <c r="E116" s="1">
        <v>12</v>
      </c>
      <c r="F116" s="1">
        <f t="shared" si="5"/>
        <v>29.26</v>
      </c>
      <c r="G116" s="1">
        <v>351.12</v>
      </c>
      <c r="H116" s="1">
        <v>3.92</v>
      </c>
      <c r="I116">
        <f t="shared" si="7"/>
        <v>355.04</v>
      </c>
      <c r="J116">
        <f t="shared" si="8"/>
        <v>4.7610000000000001</v>
      </c>
      <c r="K116">
        <f t="shared" si="9"/>
        <v>16.7168232</v>
      </c>
      <c r="L116" s="1" t="s">
        <v>19</v>
      </c>
      <c r="M116" s="1" t="s">
        <v>20</v>
      </c>
      <c r="N116" s="1" t="s">
        <v>33</v>
      </c>
      <c r="O116" s="1" t="s">
        <v>22</v>
      </c>
      <c r="P116" s="1" t="s">
        <v>23</v>
      </c>
      <c r="Q116" s="1" t="s">
        <v>46</v>
      </c>
      <c r="R116" s="2">
        <v>40581</v>
      </c>
    </row>
    <row r="117" spans="1:18" x14ac:dyDescent="0.25">
      <c r="A117" s="1">
        <v>57734</v>
      </c>
      <c r="B117" s="2">
        <v>40072</v>
      </c>
      <c r="C117" s="2" t="str">
        <f t="shared" si="6"/>
        <v>September</v>
      </c>
      <c r="D117" s="1" t="s">
        <v>25</v>
      </c>
      <c r="E117" s="1">
        <v>26</v>
      </c>
      <c r="F117" s="1">
        <f t="shared" si="5"/>
        <v>4.2361538461538464</v>
      </c>
      <c r="G117" s="1">
        <v>110.14</v>
      </c>
      <c r="H117" s="1">
        <v>5.41</v>
      </c>
      <c r="I117">
        <f t="shared" si="7"/>
        <v>115.55</v>
      </c>
      <c r="J117">
        <f t="shared" si="8"/>
        <v>3.5455000000000001</v>
      </c>
      <c r="K117">
        <f t="shared" si="9"/>
        <v>3.9050137</v>
      </c>
      <c r="L117" s="1" t="s">
        <v>26</v>
      </c>
      <c r="M117" s="1" t="s">
        <v>20</v>
      </c>
      <c r="N117" s="1" t="s">
        <v>28</v>
      </c>
      <c r="O117" s="1" t="s">
        <v>34</v>
      </c>
      <c r="P117" s="1" t="s">
        <v>48</v>
      </c>
      <c r="Q117" s="1" t="s">
        <v>24</v>
      </c>
      <c r="R117" s="2">
        <v>40074</v>
      </c>
    </row>
    <row r="118" spans="1:18" x14ac:dyDescent="0.25">
      <c r="A118" s="1">
        <v>34596</v>
      </c>
      <c r="B118" s="2">
        <v>40786</v>
      </c>
      <c r="C118" s="2" t="str">
        <f t="shared" si="6"/>
        <v>August</v>
      </c>
      <c r="D118" s="1" t="s">
        <v>37</v>
      </c>
      <c r="E118" s="1">
        <v>39</v>
      </c>
      <c r="F118" s="1">
        <f t="shared" si="5"/>
        <v>7.7458974358974348</v>
      </c>
      <c r="G118" s="1">
        <v>302.08999999999997</v>
      </c>
      <c r="H118" s="1">
        <v>6.16</v>
      </c>
      <c r="I118">
        <f t="shared" si="7"/>
        <v>308.25</v>
      </c>
      <c r="J118">
        <f t="shared" si="8"/>
        <v>3.5455000000000001</v>
      </c>
      <c r="K118">
        <f t="shared" si="9"/>
        <v>10.71060095</v>
      </c>
      <c r="L118" s="1" t="s">
        <v>26</v>
      </c>
      <c r="M118" s="1" t="s">
        <v>59</v>
      </c>
      <c r="N118" s="1" t="s">
        <v>21</v>
      </c>
      <c r="O118" s="1" t="s">
        <v>34</v>
      </c>
      <c r="P118" s="1" t="s">
        <v>48</v>
      </c>
      <c r="Q118" s="1" t="s">
        <v>24</v>
      </c>
      <c r="R118" s="2">
        <v>40787</v>
      </c>
    </row>
    <row r="119" spans="1:18" x14ac:dyDescent="0.25">
      <c r="A119" s="1">
        <v>51783</v>
      </c>
      <c r="B119" s="2">
        <v>40858</v>
      </c>
      <c r="C119" s="2" t="str">
        <f t="shared" si="6"/>
        <v>November</v>
      </c>
      <c r="D119" s="1" t="s">
        <v>41</v>
      </c>
      <c r="E119" s="1">
        <v>10</v>
      </c>
      <c r="F119" s="1">
        <f t="shared" si="5"/>
        <v>187.518</v>
      </c>
      <c r="G119" s="1">
        <v>1875.18</v>
      </c>
      <c r="H119" s="1">
        <v>29.21</v>
      </c>
      <c r="I119">
        <f t="shared" si="7"/>
        <v>1904.39</v>
      </c>
      <c r="J119">
        <f t="shared" si="8"/>
        <v>4.7610000000000001</v>
      </c>
      <c r="K119">
        <f t="shared" si="9"/>
        <v>89.277319800000001</v>
      </c>
      <c r="L119" s="1" t="s">
        <v>38</v>
      </c>
      <c r="M119" s="1" t="s">
        <v>58</v>
      </c>
      <c r="N119" s="1" t="s">
        <v>21</v>
      </c>
      <c r="O119" s="1" t="s">
        <v>22</v>
      </c>
      <c r="P119" s="1" t="s">
        <v>57</v>
      </c>
      <c r="Q119" s="1" t="s">
        <v>64</v>
      </c>
      <c r="R119" s="2">
        <v>40860</v>
      </c>
    </row>
    <row r="120" spans="1:18" x14ac:dyDescent="0.25">
      <c r="A120" s="1">
        <v>39585</v>
      </c>
      <c r="B120" s="2">
        <v>40906</v>
      </c>
      <c r="C120" s="2" t="str">
        <f t="shared" si="6"/>
        <v>December</v>
      </c>
      <c r="D120" s="1" t="s">
        <v>32</v>
      </c>
      <c r="E120" s="1">
        <v>32</v>
      </c>
      <c r="F120" s="1">
        <f t="shared" si="5"/>
        <v>5.1928124999999996</v>
      </c>
      <c r="G120" s="1">
        <v>166.17</v>
      </c>
      <c r="H120" s="1">
        <v>3.63</v>
      </c>
      <c r="I120">
        <f t="shared" si="7"/>
        <v>169.79999999999998</v>
      </c>
      <c r="J120">
        <f t="shared" si="8"/>
        <v>4.7610000000000001</v>
      </c>
      <c r="K120">
        <f t="shared" si="9"/>
        <v>7.9113536999999994</v>
      </c>
      <c r="L120" s="1" t="s">
        <v>26</v>
      </c>
      <c r="M120" s="1" t="s">
        <v>51</v>
      </c>
      <c r="N120" s="1" t="s">
        <v>33</v>
      </c>
      <c r="O120" s="1" t="s">
        <v>22</v>
      </c>
      <c r="P120" s="1" t="s">
        <v>23</v>
      </c>
      <c r="Q120" s="1" t="s">
        <v>36</v>
      </c>
      <c r="R120" s="2">
        <v>40907</v>
      </c>
    </row>
    <row r="121" spans="1:18" x14ac:dyDescent="0.25">
      <c r="A121" s="1">
        <v>17252</v>
      </c>
      <c r="B121" s="2">
        <v>40662</v>
      </c>
      <c r="C121" s="2" t="str">
        <f t="shared" si="6"/>
        <v>April</v>
      </c>
      <c r="D121" s="1" t="s">
        <v>32</v>
      </c>
      <c r="E121" s="1">
        <v>49</v>
      </c>
      <c r="F121" s="1">
        <f t="shared" si="5"/>
        <v>231.95134693877552</v>
      </c>
      <c r="G121" s="1">
        <v>11365.616</v>
      </c>
      <c r="H121" s="1">
        <v>54.12</v>
      </c>
      <c r="I121">
        <f t="shared" si="7"/>
        <v>11419.736000000001</v>
      </c>
      <c r="J121">
        <f t="shared" si="8"/>
        <v>4.7610000000000001</v>
      </c>
      <c r="K121">
        <f t="shared" si="9"/>
        <v>541.11697776000005</v>
      </c>
      <c r="L121" s="1" t="s">
        <v>38</v>
      </c>
      <c r="M121" s="1" t="s">
        <v>27</v>
      </c>
      <c r="N121" s="1" t="s">
        <v>21</v>
      </c>
      <c r="O121" s="1" t="s">
        <v>22</v>
      </c>
      <c r="P121" s="1" t="s">
        <v>57</v>
      </c>
      <c r="Q121" s="1" t="s">
        <v>64</v>
      </c>
      <c r="R121" s="2">
        <v>40664</v>
      </c>
    </row>
    <row r="122" spans="1:18" x14ac:dyDescent="0.25">
      <c r="A122" s="1">
        <v>15329</v>
      </c>
      <c r="B122" s="2">
        <v>41026</v>
      </c>
      <c r="C122" s="2" t="str">
        <f t="shared" si="6"/>
        <v>April</v>
      </c>
      <c r="D122" s="1" t="s">
        <v>25</v>
      </c>
      <c r="E122" s="1">
        <v>34</v>
      </c>
      <c r="F122" s="1">
        <f t="shared" si="5"/>
        <v>29.849117647058822</v>
      </c>
      <c r="G122" s="1">
        <v>1014.87</v>
      </c>
      <c r="H122" s="1">
        <v>1.99</v>
      </c>
      <c r="I122">
        <f t="shared" si="7"/>
        <v>1016.86</v>
      </c>
      <c r="J122">
        <f t="shared" si="8"/>
        <v>5.3265000000000002</v>
      </c>
      <c r="K122">
        <f t="shared" si="9"/>
        <v>54.057050550000007</v>
      </c>
      <c r="L122" s="1" t="s">
        <v>19</v>
      </c>
      <c r="M122" s="1" t="s">
        <v>20</v>
      </c>
      <c r="N122" s="1" t="s">
        <v>21</v>
      </c>
      <c r="O122" s="1" t="s">
        <v>29</v>
      </c>
      <c r="P122" s="1" t="s">
        <v>43</v>
      </c>
      <c r="Q122" s="1" t="s">
        <v>46</v>
      </c>
      <c r="R122" s="2">
        <v>41026</v>
      </c>
    </row>
    <row r="123" spans="1:18" x14ac:dyDescent="0.25">
      <c r="A123" s="1">
        <v>23911</v>
      </c>
      <c r="B123" s="2">
        <v>41061</v>
      </c>
      <c r="C123" s="2" t="str">
        <f t="shared" si="6"/>
        <v>June</v>
      </c>
      <c r="D123" s="1" t="s">
        <v>37</v>
      </c>
      <c r="E123" s="1">
        <v>21</v>
      </c>
      <c r="F123" s="1">
        <f t="shared" si="5"/>
        <v>122.88904761904762</v>
      </c>
      <c r="G123" s="1">
        <v>2580.67</v>
      </c>
      <c r="H123" s="1">
        <v>70.2</v>
      </c>
      <c r="I123">
        <f t="shared" si="7"/>
        <v>2650.87</v>
      </c>
      <c r="J123">
        <f t="shared" si="8"/>
        <v>4.7610000000000001</v>
      </c>
      <c r="K123">
        <f t="shared" si="9"/>
        <v>122.86569870000001</v>
      </c>
      <c r="L123" s="1" t="s">
        <v>38</v>
      </c>
      <c r="M123" s="1" t="s">
        <v>51</v>
      </c>
      <c r="N123" s="1" t="s">
        <v>42</v>
      </c>
      <c r="O123" s="1" t="s">
        <v>22</v>
      </c>
      <c r="P123" s="1" t="s">
        <v>39</v>
      </c>
      <c r="Q123" s="1" t="s">
        <v>40</v>
      </c>
      <c r="R123" s="2">
        <v>41062</v>
      </c>
    </row>
    <row r="124" spans="1:18" x14ac:dyDescent="0.25">
      <c r="A124" s="1">
        <v>50882</v>
      </c>
      <c r="B124" s="2">
        <v>40421</v>
      </c>
      <c r="C124" s="2" t="str">
        <f t="shared" si="6"/>
        <v>August</v>
      </c>
      <c r="D124" s="1" t="s">
        <v>25</v>
      </c>
      <c r="E124" s="1">
        <v>37</v>
      </c>
      <c r="F124" s="1">
        <f t="shared" si="5"/>
        <v>9.9145945945945932</v>
      </c>
      <c r="G124" s="1">
        <v>366.84</v>
      </c>
      <c r="H124" s="1">
        <v>4.68</v>
      </c>
      <c r="I124">
        <f t="shared" si="7"/>
        <v>371.52</v>
      </c>
      <c r="J124">
        <f t="shared" si="8"/>
        <v>3.5455000000000001</v>
      </c>
      <c r="K124">
        <f t="shared" si="9"/>
        <v>13.0063122</v>
      </c>
      <c r="L124" s="1" t="s">
        <v>26</v>
      </c>
      <c r="M124" s="1" t="s">
        <v>51</v>
      </c>
      <c r="N124" s="1" t="s">
        <v>21</v>
      </c>
      <c r="O124" s="1" t="s">
        <v>34</v>
      </c>
      <c r="P124" s="1" t="s">
        <v>50</v>
      </c>
      <c r="Q124" s="1" t="s">
        <v>46</v>
      </c>
      <c r="R124" s="2">
        <v>40421</v>
      </c>
    </row>
    <row r="125" spans="1:18" x14ac:dyDescent="0.25">
      <c r="A125" s="1">
        <v>32706</v>
      </c>
      <c r="B125" s="2">
        <v>39998</v>
      </c>
      <c r="C125" s="2" t="str">
        <f t="shared" si="6"/>
        <v>July</v>
      </c>
      <c r="D125" s="1" t="s">
        <v>37</v>
      </c>
      <c r="E125" s="1">
        <v>5</v>
      </c>
      <c r="F125" s="1">
        <f t="shared" si="5"/>
        <v>403.5</v>
      </c>
      <c r="G125" s="1">
        <v>2017.5</v>
      </c>
      <c r="H125" s="1">
        <v>12.06</v>
      </c>
      <c r="I125">
        <f t="shared" si="7"/>
        <v>2029.56</v>
      </c>
      <c r="J125">
        <f t="shared" si="8"/>
        <v>5.3265000000000002</v>
      </c>
      <c r="K125">
        <f t="shared" si="9"/>
        <v>107.46213750000001</v>
      </c>
      <c r="L125" s="1" t="s">
        <v>38</v>
      </c>
      <c r="M125" s="1" t="s">
        <v>20</v>
      </c>
      <c r="N125" s="1" t="s">
        <v>42</v>
      </c>
      <c r="O125" s="1" t="s">
        <v>29</v>
      </c>
      <c r="P125" s="1" t="s">
        <v>61</v>
      </c>
      <c r="Q125" s="1" t="s">
        <v>64</v>
      </c>
      <c r="R125" s="2">
        <v>40000</v>
      </c>
    </row>
    <row r="126" spans="1:18" x14ac:dyDescent="0.25">
      <c r="A126" s="1">
        <v>14851</v>
      </c>
      <c r="B126" s="2">
        <v>41040</v>
      </c>
      <c r="C126" s="2" t="str">
        <f t="shared" si="6"/>
        <v>May</v>
      </c>
      <c r="D126" s="1" t="s">
        <v>32</v>
      </c>
      <c r="E126" s="1">
        <v>26</v>
      </c>
      <c r="F126" s="1">
        <f t="shared" si="5"/>
        <v>55.510230769230773</v>
      </c>
      <c r="G126" s="1">
        <v>1443.2660000000001</v>
      </c>
      <c r="H126" s="1">
        <v>8.99</v>
      </c>
      <c r="I126">
        <f t="shared" si="7"/>
        <v>1452.2560000000001</v>
      </c>
      <c r="J126">
        <f t="shared" si="8"/>
        <v>5.3265000000000002</v>
      </c>
      <c r="K126">
        <f t="shared" si="9"/>
        <v>76.875563490000005</v>
      </c>
      <c r="L126" s="1" t="s">
        <v>26</v>
      </c>
      <c r="M126" s="1" t="s">
        <v>47</v>
      </c>
      <c r="N126" s="1" t="s">
        <v>33</v>
      </c>
      <c r="O126" s="1" t="s">
        <v>29</v>
      </c>
      <c r="P126" s="1" t="s">
        <v>30</v>
      </c>
      <c r="Q126" s="1" t="s">
        <v>24</v>
      </c>
      <c r="R126" s="2">
        <v>41042</v>
      </c>
    </row>
    <row r="127" spans="1:18" x14ac:dyDescent="0.25">
      <c r="A127" s="1">
        <v>53312</v>
      </c>
      <c r="B127" s="2">
        <v>39998</v>
      </c>
      <c r="C127" s="2" t="str">
        <f t="shared" si="6"/>
        <v>July</v>
      </c>
      <c r="D127" s="1" t="s">
        <v>41</v>
      </c>
      <c r="E127" s="1">
        <v>23</v>
      </c>
      <c r="F127" s="1">
        <f t="shared" si="5"/>
        <v>365.79260869565218</v>
      </c>
      <c r="G127" s="1">
        <v>8413.23</v>
      </c>
      <c r="H127" s="1">
        <v>19.989999999999998</v>
      </c>
      <c r="I127">
        <f t="shared" si="7"/>
        <v>8433.2199999999993</v>
      </c>
      <c r="J127">
        <f t="shared" si="8"/>
        <v>3.5455000000000001</v>
      </c>
      <c r="K127">
        <f t="shared" si="9"/>
        <v>298.29106965</v>
      </c>
      <c r="L127" s="1" t="s">
        <v>26</v>
      </c>
      <c r="M127" s="1" t="s">
        <v>27</v>
      </c>
      <c r="N127" s="1" t="s">
        <v>42</v>
      </c>
      <c r="O127" s="1" t="s">
        <v>34</v>
      </c>
      <c r="P127" s="1" t="s">
        <v>68</v>
      </c>
      <c r="Q127" s="1" t="s">
        <v>24</v>
      </c>
      <c r="R127" s="2">
        <v>40000</v>
      </c>
    </row>
    <row r="128" spans="1:18" x14ac:dyDescent="0.25">
      <c r="A128" s="1">
        <v>59044</v>
      </c>
      <c r="B128" s="2">
        <v>40744</v>
      </c>
      <c r="C128" s="2" t="str">
        <f t="shared" si="6"/>
        <v>July</v>
      </c>
      <c r="D128" s="1" t="s">
        <v>37</v>
      </c>
      <c r="E128" s="1">
        <v>6</v>
      </c>
      <c r="F128" s="1">
        <f t="shared" si="5"/>
        <v>3.3650000000000002</v>
      </c>
      <c r="G128" s="1">
        <v>20.190000000000001</v>
      </c>
      <c r="H128" s="1">
        <v>0.99</v>
      </c>
      <c r="I128">
        <f t="shared" si="7"/>
        <v>21.18</v>
      </c>
      <c r="J128">
        <f t="shared" si="8"/>
        <v>3.5455000000000001</v>
      </c>
      <c r="K128">
        <f t="shared" si="9"/>
        <v>0.71583645000000007</v>
      </c>
      <c r="L128" s="1" t="s">
        <v>26</v>
      </c>
      <c r="M128" s="1" t="s">
        <v>56</v>
      </c>
      <c r="N128" s="1" t="s">
        <v>28</v>
      </c>
      <c r="O128" s="1" t="s">
        <v>34</v>
      </c>
      <c r="P128" s="1" t="s">
        <v>63</v>
      </c>
      <c r="Q128" s="1" t="s">
        <v>24</v>
      </c>
      <c r="R128" s="2">
        <v>40746</v>
      </c>
    </row>
    <row r="129" spans="1:18" x14ac:dyDescent="0.25">
      <c r="A129" s="1">
        <v>50626</v>
      </c>
      <c r="B129" s="2">
        <v>40106</v>
      </c>
      <c r="C129" s="2" t="str">
        <f t="shared" si="6"/>
        <v>October</v>
      </c>
      <c r="D129" s="1" t="s">
        <v>41</v>
      </c>
      <c r="E129" s="1">
        <v>42</v>
      </c>
      <c r="F129" s="1">
        <f t="shared" si="5"/>
        <v>622.06952380952373</v>
      </c>
      <c r="G129" s="1">
        <v>26126.92</v>
      </c>
      <c r="H129" s="1">
        <v>24.49</v>
      </c>
      <c r="I129">
        <f t="shared" si="7"/>
        <v>26151.41</v>
      </c>
      <c r="J129">
        <f t="shared" si="8"/>
        <v>5.3265000000000002</v>
      </c>
      <c r="K129">
        <f t="shared" si="9"/>
        <v>1391.6503938000001</v>
      </c>
      <c r="L129" s="1" t="s">
        <v>26</v>
      </c>
      <c r="M129" s="1" t="s">
        <v>59</v>
      </c>
      <c r="N129" s="1" t="s">
        <v>21</v>
      </c>
      <c r="O129" s="1" t="s">
        <v>29</v>
      </c>
      <c r="P129" s="1" t="s">
        <v>52</v>
      </c>
      <c r="Q129" s="1" t="s">
        <v>53</v>
      </c>
      <c r="R129" s="2">
        <v>40108</v>
      </c>
    </row>
    <row r="130" spans="1:18" x14ac:dyDescent="0.25">
      <c r="A130" s="1">
        <v>30848</v>
      </c>
      <c r="B130" s="2">
        <v>40664</v>
      </c>
      <c r="C130" s="2" t="str">
        <f t="shared" si="6"/>
        <v>May</v>
      </c>
      <c r="D130" s="1" t="s">
        <v>41</v>
      </c>
      <c r="E130" s="1">
        <v>13</v>
      </c>
      <c r="F130" s="1">
        <f t="shared" ref="F130:F193" si="10">G130/E130</f>
        <v>332.6376923076923</v>
      </c>
      <c r="G130" s="1">
        <v>4324.29</v>
      </c>
      <c r="H130" s="1">
        <v>40.19</v>
      </c>
      <c r="I130">
        <f t="shared" si="7"/>
        <v>4364.4799999999996</v>
      </c>
      <c r="J130">
        <f t="shared" si="8"/>
        <v>4.7610000000000001</v>
      </c>
      <c r="K130">
        <f t="shared" si="9"/>
        <v>205.8794469</v>
      </c>
      <c r="L130" s="1" t="s">
        <v>38</v>
      </c>
      <c r="M130" s="1" t="s">
        <v>47</v>
      </c>
      <c r="N130" s="1" t="s">
        <v>33</v>
      </c>
      <c r="O130" s="1" t="s">
        <v>22</v>
      </c>
      <c r="P130" s="1" t="s">
        <v>57</v>
      </c>
      <c r="Q130" s="1" t="s">
        <v>64</v>
      </c>
      <c r="R130" s="2">
        <v>40666</v>
      </c>
    </row>
    <row r="131" spans="1:18" x14ac:dyDescent="0.25">
      <c r="A131" s="1">
        <v>43109</v>
      </c>
      <c r="B131" s="2">
        <v>41264</v>
      </c>
      <c r="C131" s="2" t="str">
        <f t="shared" ref="C131:C194" si="11">TEXT(B131,"mmmm")</f>
        <v>December</v>
      </c>
      <c r="D131" s="1" t="s">
        <v>37</v>
      </c>
      <c r="E131" s="1">
        <v>10</v>
      </c>
      <c r="F131" s="1">
        <f t="shared" si="10"/>
        <v>9.702</v>
      </c>
      <c r="G131" s="1">
        <v>97.02</v>
      </c>
      <c r="H131" s="1">
        <v>1.99</v>
      </c>
      <c r="I131">
        <f t="shared" ref="I131:I194" si="12">G131+H131</f>
        <v>99.009999999999991</v>
      </c>
      <c r="J131">
        <f t="shared" ref="J131:J194" si="13">IF(O131="Furniture",4.761,IF(O131="Technology",5.3265,IF(O131="Office Supplies",3.5455,0)))</f>
        <v>5.3265000000000002</v>
      </c>
      <c r="K131">
        <f t="shared" ref="K131:K194" si="14">(J131*G131)/100</f>
        <v>5.1677702999999999</v>
      </c>
      <c r="L131" s="1" t="s">
        <v>26</v>
      </c>
      <c r="M131" s="1" t="s">
        <v>44</v>
      </c>
      <c r="N131" s="1" t="s">
        <v>33</v>
      </c>
      <c r="O131" s="1" t="s">
        <v>29</v>
      </c>
      <c r="P131" s="1" t="s">
        <v>43</v>
      </c>
      <c r="Q131" s="1" t="s">
        <v>46</v>
      </c>
      <c r="R131" s="2">
        <v>41265</v>
      </c>
    </row>
    <row r="132" spans="1:18" x14ac:dyDescent="0.25">
      <c r="A132" s="1">
        <v>31878</v>
      </c>
      <c r="B132" s="2">
        <v>40895</v>
      </c>
      <c r="C132" s="2" t="str">
        <f t="shared" si="11"/>
        <v>December</v>
      </c>
      <c r="D132" s="1" t="s">
        <v>41</v>
      </c>
      <c r="E132" s="1">
        <v>42</v>
      </c>
      <c r="F132" s="1">
        <f t="shared" si="10"/>
        <v>135.20363095238093</v>
      </c>
      <c r="G132" s="1">
        <v>5678.5524999999998</v>
      </c>
      <c r="H132" s="1">
        <v>8.99</v>
      </c>
      <c r="I132">
        <f t="shared" si="12"/>
        <v>5687.5424999999996</v>
      </c>
      <c r="J132">
        <f t="shared" si="13"/>
        <v>5.3265000000000002</v>
      </c>
      <c r="K132">
        <f t="shared" si="14"/>
        <v>302.46809891250001</v>
      </c>
      <c r="L132" s="1" t="s">
        <v>26</v>
      </c>
      <c r="M132" s="1" t="s">
        <v>51</v>
      </c>
      <c r="N132" s="1" t="s">
        <v>42</v>
      </c>
      <c r="O132" s="1" t="s">
        <v>29</v>
      </c>
      <c r="P132" s="1" t="s">
        <v>30</v>
      </c>
      <c r="Q132" s="1" t="s">
        <v>24</v>
      </c>
      <c r="R132" s="2">
        <v>40896</v>
      </c>
    </row>
    <row r="133" spans="1:18" x14ac:dyDescent="0.25">
      <c r="A133" s="1">
        <v>42631</v>
      </c>
      <c r="B133" s="2">
        <v>39942</v>
      </c>
      <c r="C133" s="2" t="str">
        <f t="shared" si="11"/>
        <v>May</v>
      </c>
      <c r="D133" s="1" t="s">
        <v>25</v>
      </c>
      <c r="E133" s="1">
        <v>22</v>
      </c>
      <c r="F133" s="1">
        <f t="shared" si="10"/>
        <v>52.183431818181816</v>
      </c>
      <c r="G133" s="1">
        <v>1148.0355</v>
      </c>
      <c r="H133" s="1">
        <v>8.99</v>
      </c>
      <c r="I133">
        <f t="shared" si="12"/>
        <v>1157.0255</v>
      </c>
      <c r="J133">
        <f t="shared" si="13"/>
        <v>5.3265000000000002</v>
      </c>
      <c r="K133">
        <f t="shared" si="14"/>
        <v>61.1501109075</v>
      </c>
      <c r="L133" s="1" t="s">
        <v>19</v>
      </c>
      <c r="M133" s="1" t="s">
        <v>54</v>
      </c>
      <c r="N133" s="1" t="s">
        <v>33</v>
      </c>
      <c r="O133" s="1" t="s">
        <v>29</v>
      </c>
      <c r="P133" s="1" t="s">
        <v>30</v>
      </c>
      <c r="Q133" s="1" t="s">
        <v>24</v>
      </c>
      <c r="R133" s="2">
        <v>39944</v>
      </c>
    </row>
    <row r="134" spans="1:18" x14ac:dyDescent="0.25">
      <c r="A134" s="1">
        <v>34470</v>
      </c>
      <c r="B134" s="2">
        <v>40940</v>
      </c>
      <c r="C134" s="2" t="str">
        <f t="shared" si="11"/>
        <v>February</v>
      </c>
      <c r="D134" s="1" t="s">
        <v>37</v>
      </c>
      <c r="E134" s="1">
        <v>31</v>
      </c>
      <c r="F134" s="1">
        <f t="shared" si="10"/>
        <v>95.681612903225812</v>
      </c>
      <c r="G134" s="1">
        <v>2966.13</v>
      </c>
      <c r="H134" s="1">
        <v>57.38</v>
      </c>
      <c r="I134">
        <f t="shared" si="12"/>
        <v>3023.51</v>
      </c>
      <c r="J134">
        <f t="shared" si="13"/>
        <v>4.7610000000000001</v>
      </c>
      <c r="K134">
        <f t="shared" si="14"/>
        <v>141.2174493</v>
      </c>
      <c r="L134" s="1" t="s">
        <v>38</v>
      </c>
      <c r="M134" s="1" t="s">
        <v>49</v>
      </c>
      <c r="N134" s="1" t="s">
        <v>42</v>
      </c>
      <c r="O134" s="1" t="s">
        <v>22</v>
      </c>
      <c r="P134" s="1" t="s">
        <v>67</v>
      </c>
      <c r="Q134" s="1" t="s">
        <v>64</v>
      </c>
      <c r="R134" s="2">
        <v>40941</v>
      </c>
    </row>
    <row r="135" spans="1:18" x14ac:dyDescent="0.25">
      <c r="A135" s="1">
        <v>34976</v>
      </c>
      <c r="B135" s="2">
        <v>41237</v>
      </c>
      <c r="C135" s="2" t="str">
        <f t="shared" si="11"/>
        <v>November</v>
      </c>
      <c r="D135" s="1" t="s">
        <v>41</v>
      </c>
      <c r="E135" s="1">
        <v>29</v>
      </c>
      <c r="F135" s="1">
        <f t="shared" si="10"/>
        <v>5.8</v>
      </c>
      <c r="G135" s="1">
        <v>168.2</v>
      </c>
      <c r="H135" s="1">
        <v>5.46</v>
      </c>
      <c r="I135">
        <f t="shared" si="12"/>
        <v>173.66</v>
      </c>
      <c r="J135">
        <f t="shared" si="13"/>
        <v>3.5455000000000001</v>
      </c>
      <c r="K135">
        <f t="shared" si="14"/>
        <v>5.9635309999999997</v>
      </c>
      <c r="L135" s="1" t="s">
        <v>26</v>
      </c>
      <c r="M135" s="1" t="s">
        <v>51</v>
      </c>
      <c r="N135" s="1" t="s">
        <v>42</v>
      </c>
      <c r="O135" s="1" t="s">
        <v>34</v>
      </c>
      <c r="P135" s="1" t="s">
        <v>45</v>
      </c>
      <c r="Q135" s="1" t="s">
        <v>24</v>
      </c>
      <c r="R135" s="2">
        <v>41238</v>
      </c>
    </row>
    <row r="136" spans="1:18" x14ac:dyDescent="0.25">
      <c r="A136" s="1">
        <v>9124</v>
      </c>
      <c r="B136" s="2">
        <v>40832</v>
      </c>
      <c r="C136" s="2" t="str">
        <f t="shared" si="11"/>
        <v>October</v>
      </c>
      <c r="D136" s="1" t="s">
        <v>18</v>
      </c>
      <c r="E136" s="1">
        <v>17</v>
      </c>
      <c r="F136" s="1">
        <f t="shared" si="10"/>
        <v>155.16352941176473</v>
      </c>
      <c r="G136" s="1">
        <v>2637.78</v>
      </c>
      <c r="H136" s="1">
        <v>6.5</v>
      </c>
      <c r="I136">
        <f t="shared" si="12"/>
        <v>2644.28</v>
      </c>
      <c r="J136">
        <f t="shared" si="13"/>
        <v>5.3265000000000002</v>
      </c>
      <c r="K136">
        <f t="shared" si="14"/>
        <v>140.50135170000001</v>
      </c>
      <c r="L136" s="1" t="s">
        <v>26</v>
      </c>
      <c r="M136" s="1" t="s">
        <v>56</v>
      </c>
      <c r="N136" s="1" t="s">
        <v>28</v>
      </c>
      <c r="O136" s="1" t="s">
        <v>29</v>
      </c>
      <c r="P136" s="1" t="s">
        <v>43</v>
      </c>
      <c r="Q136" s="1" t="s">
        <v>24</v>
      </c>
      <c r="R136" s="2">
        <v>40832</v>
      </c>
    </row>
    <row r="137" spans="1:18" x14ac:dyDescent="0.25">
      <c r="A137" s="1">
        <v>34215</v>
      </c>
      <c r="B137" s="2">
        <v>40677</v>
      </c>
      <c r="C137" s="2" t="str">
        <f t="shared" si="11"/>
        <v>May</v>
      </c>
      <c r="D137" s="1" t="s">
        <v>25</v>
      </c>
      <c r="E137" s="1">
        <v>6</v>
      </c>
      <c r="F137" s="1">
        <f t="shared" si="10"/>
        <v>5.9416666666666664</v>
      </c>
      <c r="G137" s="1">
        <v>35.65</v>
      </c>
      <c r="H137" s="1">
        <v>2.99</v>
      </c>
      <c r="I137">
        <f t="shared" si="12"/>
        <v>38.64</v>
      </c>
      <c r="J137">
        <f t="shared" si="13"/>
        <v>3.5455000000000001</v>
      </c>
      <c r="K137">
        <f t="shared" si="14"/>
        <v>1.2639707499999999</v>
      </c>
      <c r="L137" s="1" t="s">
        <v>26</v>
      </c>
      <c r="M137" s="1" t="s">
        <v>44</v>
      </c>
      <c r="N137" s="1" t="s">
        <v>42</v>
      </c>
      <c r="O137" s="1" t="s">
        <v>34</v>
      </c>
      <c r="P137" s="1" t="s">
        <v>48</v>
      </c>
      <c r="Q137" s="1" t="s">
        <v>24</v>
      </c>
      <c r="R137" s="2">
        <v>40678</v>
      </c>
    </row>
    <row r="138" spans="1:18" x14ac:dyDescent="0.25">
      <c r="A138" s="1">
        <v>31558</v>
      </c>
      <c r="B138" s="2">
        <v>40747</v>
      </c>
      <c r="C138" s="2" t="str">
        <f t="shared" si="11"/>
        <v>July</v>
      </c>
      <c r="D138" s="1" t="s">
        <v>18</v>
      </c>
      <c r="E138" s="1">
        <v>12</v>
      </c>
      <c r="F138" s="1">
        <f t="shared" si="10"/>
        <v>305.94166666666666</v>
      </c>
      <c r="G138" s="1">
        <v>3671.3</v>
      </c>
      <c r="H138" s="1">
        <v>24.49</v>
      </c>
      <c r="I138">
        <f t="shared" si="12"/>
        <v>3695.79</v>
      </c>
      <c r="J138">
        <f t="shared" si="13"/>
        <v>3.5455000000000001</v>
      </c>
      <c r="K138">
        <f t="shared" si="14"/>
        <v>130.1659415</v>
      </c>
      <c r="L138" s="1" t="s">
        <v>26</v>
      </c>
      <c r="M138" s="1" t="s">
        <v>44</v>
      </c>
      <c r="N138" s="1" t="s">
        <v>42</v>
      </c>
      <c r="O138" s="1" t="s">
        <v>34</v>
      </c>
      <c r="P138" s="1" t="s">
        <v>68</v>
      </c>
      <c r="Q138" s="1" t="s">
        <v>53</v>
      </c>
      <c r="R138" s="2">
        <v>40752</v>
      </c>
    </row>
    <row r="139" spans="1:18" x14ac:dyDescent="0.25">
      <c r="A139" s="1">
        <v>59425</v>
      </c>
      <c r="B139" s="2">
        <v>41046</v>
      </c>
      <c r="C139" s="2" t="str">
        <f t="shared" si="11"/>
        <v>May</v>
      </c>
      <c r="D139" s="1" t="s">
        <v>41</v>
      </c>
      <c r="E139" s="1">
        <v>46</v>
      </c>
      <c r="F139" s="1">
        <f t="shared" si="10"/>
        <v>37.261304347826083</v>
      </c>
      <c r="G139" s="1">
        <v>1714.02</v>
      </c>
      <c r="H139" s="1">
        <v>5.08</v>
      </c>
      <c r="I139">
        <f t="shared" si="12"/>
        <v>1719.1</v>
      </c>
      <c r="J139">
        <f t="shared" si="13"/>
        <v>3.5455000000000001</v>
      </c>
      <c r="K139">
        <f t="shared" si="14"/>
        <v>60.770579100000006</v>
      </c>
      <c r="L139" s="1" t="s">
        <v>26</v>
      </c>
      <c r="M139" s="1" t="s">
        <v>20</v>
      </c>
      <c r="N139" s="1" t="s">
        <v>42</v>
      </c>
      <c r="O139" s="1" t="s">
        <v>34</v>
      </c>
      <c r="P139" s="1" t="s">
        <v>45</v>
      </c>
      <c r="Q139" s="1" t="s">
        <v>36</v>
      </c>
      <c r="R139" s="2">
        <v>41049</v>
      </c>
    </row>
    <row r="140" spans="1:18" x14ac:dyDescent="0.25">
      <c r="A140" s="1">
        <v>47846</v>
      </c>
      <c r="B140" s="2">
        <v>41132</v>
      </c>
      <c r="C140" s="2" t="str">
        <f t="shared" si="11"/>
        <v>August</v>
      </c>
      <c r="D140" s="1" t="s">
        <v>25</v>
      </c>
      <c r="E140" s="1">
        <v>25</v>
      </c>
      <c r="F140" s="1">
        <f t="shared" si="10"/>
        <v>106.96719999999999</v>
      </c>
      <c r="G140" s="1">
        <v>2674.18</v>
      </c>
      <c r="H140" s="1">
        <v>13.99</v>
      </c>
      <c r="I140">
        <f t="shared" si="12"/>
        <v>2688.1699999999996</v>
      </c>
      <c r="J140">
        <f t="shared" si="13"/>
        <v>4.7610000000000001</v>
      </c>
      <c r="K140">
        <f t="shared" si="14"/>
        <v>127.31770979999999</v>
      </c>
      <c r="L140" s="1" t="s">
        <v>26</v>
      </c>
      <c r="M140" s="1" t="s">
        <v>55</v>
      </c>
      <c r="N140" s="1" t="s">
        <v>33</v>
      </c>
      <c r="O140" s="1" t="s">
        <v>22</v>
      </c>
      <c r="P140" s="1" t="s">
        <v>23</v>
      </c>
      <c r="Q140" s="1" t="s">
        <v>31</v>
      </c>
      <c r="R140" s="2">
        <v>41134</v>
      </c>
    </row>
    <row r="141" spans="1:18" x14ac:dyDescent="0.25">
      <c r="A141" s="1">
        <v>39168</v>
      </c>
      <c r="B141" s="2">
        <v>41046</v>
      </c>
      <c r="C141" s="2" t="str">
        <f t="shared" si="11"/>
        <v>May</v>
      </c>
      <c r="D141" s="1" t="s">
        <v>25</v>
      </c>
      <c r="E141" s="1">
        <v>30</v>
      </c>
      <c r="F141" s="1">
        <f t="shared" si="10"/>
        <v>10.045999999999999</v>
      </c>
      <c r="G141" s="1">
        <v>301.38</v>
      </c>
      <c r="H141" s="1">
        <v>2.89</v>
      </c>
      <c r="I141">
        <f t="shared" si="12"/>
        <v>304.27</v>
      </c>
      <c r="J141">
        <f t="shared" si="13"/>
        <v>3.5455000000000001</v>
      </c>
      <c r="K141">
        <f t="shared" si="14"/>
        <v>10.685427900000001</v>
      </c>
      <c r="L141" s="1" t="s">
        <v>26</v>
      </c>
      <c r="M141" s="1" t="s">
        <v>27</v>
      </c>
      <c r="N141" s="1" t="s">
        <v>42</v>
      </c>
      <c r="O141" s="1" t="s">
        <v>34</v>
      </c>
      <c r="P141" s="1" t="s">
        <v>35</v>
      </c>
      <c r="Q141" s="1" t="s">
        <v>46</v>
      </c>
      <c r="R141" s="2">
        <v>41048</v>
      </c>
    </row>
    <row r="142" spans="1:18" x14ac:dyDescent="0.25">
      <c r="A142" s="1">
        <v>18753</v>
      </c>
      <c r="B142" s="2">
        <v>40025</v>
      </c>
      <c r="C142" s="2" t="str">
        <f t="shared" si="11"/>
        <v>July</v>
      </c>
      <c r="D142" s="1" t="s">
        <v>41</v>
      </c>
      <c r="E142" s="1">
        <v>31</v>
      </c>
      <c r="F142" s="1">
        <f t="shared" si="10"/>
        <v>127.28870967741935</v>
      </c>
      <c r="G142" s="1">
        <v>3945.95</v>
      </c>
      <c r="H142" s="1">
        <v>12.65</v>
      </c>
      <c r="I142">
        <f t="shared" si="12"/>
        <v>3958.6</v>
      </c>
      <c r="J142">
        <f t="shared" si="13"/>
        <v>4.7610000000000001</v>
      </c>
      <c r="K142">
        <f t="shared" si="14"/>
        <v>187.8666795</v>
      </c>
      <c r="L142" s="1" t="s">
        <v>26</v>
      </c>
      <c r="M142" s="1" t="s">
        <v>27</v>
      </c>
      <c r="N142" s="1" t="s">
        <v>33</v>
      </c>
      <c r="O142" s="1" t="s">
        <v>22</v>
      </c>
      <c r="P142" s="1" t="s">
        <v>39</v>
      </c>
      <c r="Q142" s="1" t="s">
        <v>31</v>
      </c>
      <c r="R142" s="2">
        <v>40027</v>
      </c>
    </row>
    <row r="143" spans="1:18" x14ac:dyDescent="0.25">
      <c r="A143" s="1">
        <v>17287</v>
      </c>
      <c r="B143" s="2">
        <v>40638</v>
      </c>
      <c r="C143" s="2" t="str">
        <f t="shared" si="11"/>
        <v>April</v>
      </c>
      <c r="D143" s="1" t="s">
        <v>25</v>
      </c>
      <c r="E143" s="1">
        <v>26</v>
      </c>
      <c r="F143" s="1">
        <f t="shared" si="10"/>
        <v>167.75763461538463</v>
      </c>
      <c r="G143" s="1">
        <v>4361.6985000000004</v>
      </c>
      <c r="H143" s="1">
        <v>4.2</v>
      </c>
      <c r="I143">
        <f t="shared" si="12"/>
        <v>4365.8985000000002</v>
      </c>
      <c r="J143">
        <f t="shared" si="13"/>
        <v>5.3265000000000002</v>
      </c>
      <c r="K143">
        <f t="shared" si="14"/>
        <v>232.32587060250003</v>
      </c>
      <c r="L143" s="1" t="s">
        <v>26</v>
      </c>
      <c r="M143" s="1" t="s">
        <v>51</v>
      </c>
      <c r="N143" s="1" t="s">
        <v>42</v>
      </c>
      <c r="O143" s="1" t="s">
        <v>29</v>
      </c>
      <c r="P143" s="1" t="s">
        <v>30</v>
      </c>
      <c r="Q143" s="1" t="s">
        <v>24</v>
      </c>
      <c r="R143" s="2">
        <v>40640</v>
      </c>
    </row>
    <row r="144" spans="1:18" x14ac:dyDescent="0.25">
      <c r="A144" s="1">
        <v>48641</v>
      </c>
      <c r="B144" s="2">
        <v>40882</v>
      </c>
      <c r="C144" s="2" t="str">
        <f t="shared" si="11"/>
        <v>December</v>
      </c>
      <c r="D144" s="1" t="s">
        <v>25</v>
      </c>
      <c r="E144" s="1">
        <v>13</v>
      </c>
      <c r="F144" s="1">
        <f t="shared" si="10"/>
        <v>5.140769230769231</v>
      </c>
      <c r="G144" s="1">
        <v>66.83</v>
      </c>
      <c r="H144" s="1">
        <v>0.8</v>
      </c>
      <c r="I144">
        <f t="shared" si="12"/>
        <v>67.63</v>
      </c>
      <c r="J144">
        <f t="shared" si="13"/>
        <v>3.5455000000000001</v>
      </c>
      <c r="K144">
        <f t="shared" si="14"/>
        <v>2.3694576499999997</v>
      </c>
      <c r="L144" s="1" t="s">
        <v>26</v>
      </c>
      <c r="M144" s="1" t="s">
        <v>20</v>
      </c>
      <c r="N144" s="1" t="s">
        <v>28</v>
      </c>
      <c r="O144" s="1" t="s">
        <v>34</v>
      </c>
      <c r="P144" s="1" t="s">
        <v>45</v>
      </c>
      <c r="Q144" s="1" t="s">
        <v>36</v>
      </c>
      <c r="R144" s="2">
        <v>40883</v>
      </c>
    </row>
    <row r="145" spans="1:18" x14ac:dyDescent="0.25">
      <c r="A145" s="1">
        <v>21766</v>
      </c>
      <c r="B145" s="2">
        <v>39965</v>
      </c>
      <c r="C145" s="2" t="str">
        <f t="shared" si="11"/>
        <v>June</v>
      </c>
      <c r="D145" s="1" t="s">
        <v>25</v>
      </c>
      <c r="E145" s="1">
        <v>41</v>
      </c>
      <c r="F145" s="1">
        <f t="shared" si="10"/>
        <v>126.29682926829268</v>
      </c>
      <c r="G145" s="1">
        <v>5178.17</v>
      </c>
      <c r="H145" s="1">
        <v>30</v>
      </c>
      <c r="I145">
        <f t="shared" si="12"/>
        <v>5208.17</v>
      </c>
      <c r="J145">
        <f t="shared" si="13"/>
        <v>4.7610000000000001</v>
      </c>
      <c r="K145">
        <f t="shared" si="14"/>
        <v>246.5326737</v>
      </c>
      <c r="L145" s="1" t="s">
        <v>38</v>
      </c>
      <c r="M145" s="1" t="s">
        <v>58</v>
      </c>
      <c r="N145" s="1" t="s">
        <v>21</v>
      </c>
      <c r="O145" s="1" t="s">
        <v>22</v>
      </c>
      <c r="P145" s="1" t="s">
        <v>39</v>
      </c>
      <c r="Q145" s="1" t="s">
        <v>40</v>
      </c>
      <c r="R145" s="2">
        <v>39967</v>
      </c>
    </row>
    <row r="146" spans="1:18" x14ac:dyDescent="0.25">
      <c r="A146" s="1">
        <v>25666</v>
      </c>
      <c r="B146" s="2">
        <v>41154</v>
      </c>
      <c r="C146" s="2" t="str">
        <f t="shared" si="11"/>
        <v>September</v>
      </c>
      <c r="D146" s="1" t="s">
        <v>37</v>
      </c>
      <c r="E146" s="1">
        <v>23</v>
      </c>
      <c r="F146" s="1">
        <f t="shared" si="10"/>
        <v>11.307826086956521</v>
      </c>
      <c r="G146" s="1">
        <v>260.08</v>
      </c>
      <c r="H146" s="1">
        <v>4.8099999999999996</v>
      </c>
      <c r="I146">
        <f t="shared" si="12"/>
        <v>264.89</v>
      </c>
      <c r="J146">
        <f t="shared" si="13"/>
        <v>3.5455000000000001</v>
      </c>
      <c r="K146">
        <f t="shared" si="14"/>
        <v>9.2211363999999989</v>
      </c>
      <c r="L146" s="1" t="s">
        <v>26</v>
      </c>
      <c r="M146" s="1" t="s">
        <v>27</v>
      </c>
      <c r="N146" s="1" t="s">
        <v>21</v>
      </c>
      <c r="O146" s="1" t="s">
        <v>34</v>
      </c>
      <c r="P146" s="1" t="s">
        <v>60</v>
      </c>
      <c r="Q146" s="1" t="s">
        <v>24</v>
      </c>
      <c r="R146" s="2">
        <v>41154</v>
      </c>
    </row>
    <row r="147" spans="1:18" x14ac:dyDescent="0.25">
      <c r="A147" s="1">
        <v>50786</v>
      </c>
      <c r="B147" s="2">
        <v>40098</v>
      </c>
      <c r="C147" s="2" t="str">
        <f t="shared" si="11"/>
        <v>October</v>
      </c>
      <c r="D147" s="1" t="s">
        <v>18</v>
      </c>
      <c r="E147" s="1">
        <v>4</v>
      </c>
      <c r="F147" s="1">
        <f t="shared" si="10"/>
        <v>121.93</v>
      </c>
      <c r="G147" s="1">
        <v>487.72</v>
      </c>
      <c r="H147" s="1">
        <v>14</v>
      </c>
      <c r="I147">
        <f t="shared" si="12"/>
        <v>501.72</v>
      </c>
      <c r="J147">
        <f t="shared" si="13"/>
        <v>5.3265000000000002</v>
      </c>
      <c r="K147">
        <f t="shared" si="14"/>
        <v>25.978405800000001</v>
      </c>
      <c r="L147" s="1" t="s">
        <v>38</v>
      </c>
      <c r="M147" s="1" t="s">
        <v>47</v>
      </c>
      <c r="N147" s="1" t="s">
        <v>21</v>
      </c>
      <c r="O147" s="1" t="s">
        <v>29</v>
      </c>
      <c r="P147" s="1" t="s">
        <v>61</v>
      </c>
      <c r="Q147" s="1" t="s">
        <v>40</v>
      </c>
      <c r="R147" s="2">
        <v>40105</v>
      </c>
    </row>
    <row r="148" spans="1:18" x14ac:dyDescent="0.25">
      <c r="A148" s="1">
        <v>59393</v>
      </c>
      <c r="B148" s="2">
        <v>40502</v>
      </c>
      <c r="C148" s="2" t="str">
        <f t="shared" si="11"/>
        <v>November</v>
      </c>
      <c r="D148" s="1" t="s">
        <v>41</v>
      </c>
      <c r="E148" s="1">
        <v>34</v>
      </c>
      <c r="F148" s="1">
        <f t="shared" si="10"/>
        <v>11.728235294117647</v>
      </c>
      <c r="G148" s="1">
        <v>398.76</v>
      </c>
      <c r="H148" s="1">
        <v>6.97</v>
      </c>
      <c r="I148">
        <f t="shared" si="12"/>
        <v>405.73</v>
      </c>
      <c r="J148">
        <f t="shared" si="13"/>
        <v>3.5455000000000001</v>
      </c>
      <c r="K148">
        <f t="shared" si="14"/>
        <v>14.138035800000001</v>
      </c>
      <c r="L148" s="1" t="s">
        <v>26</v>
      </c>
      <c r="M148" s="1" t="s">
        <v>20</v>
      </c>
      <c r="N148" s="1" t="s">
        <v>42</v>
      </c>
      <c r="O148" s="1" t="s">
        <v>34</v>
      </c>
      <c r="P148" s="1" t="s">
        <v>62</v>
      </c>
      <c r="Q148" s="1" t="s">
        <v>24</v>
      </c>
      <c r="R148" s="2">
        <v>40503</v>
      </c>
    </row>
    <row r="149" spans="1:18" x14ac:dyDescent="0.25">
      <c r="A149" s="1">
        <v>20322</v>
      </c>
      <c r="B149" s="2">
        <v>39992</v>
      </c>
      <c r="C149" s="2" t="str">
        <f t="shared" si="11"/>
        <v>June</v>
      </c>
      <c r="D149" s="1" t="s">
        <v>37</v>
      </c>
      <c r="E149" s="1">
        <v>15</v>
      </c>
      <c r="F149" s="1">
        <f t="shared" si="10"/>
        <v>5.9926666666666666</v>
      </c>
      <c r="G149" s="1">
        <v>89.89</v>
      </c>
      <c r="H149" s="1">
        <v>7.96</v>
      </c>
      <c r="I149">
        <f t="shared" si="12"/>
        <v>97.85</v>
      </c>
      <c r="J149">
        <f t="shared" si="13"/>
        <v>3.5455000000000001</v>
      </c>
      <c r="K149">
        <f t="shared" si="14"/>
        <v>3.18704995</v>
      </c>
      <c r="L149" s="1" t="s">
        <v>26</v>
      </c>
      <c r="M149" s="1" t="s">
        <v>20</v>
      </c>
      <c r="N149" s="1" t="s">
        <v>42</v>
      </c>
      <c r="O149" s="1" t="s">
        <v>34</v>
      </c>
      <c r="P149" s="1" t="s">
        <v>45</v>
      </c>
      <c r="Q149" s="1" t="s">
        <v>24</v>
      </c>
      <c r="R149" s="2">
        <v>39992</v>
      </c>
    </row>
    <row r="150" spans="1:18" x14ac:dyDescent="0.25">
      <c r="A150" s="1">
        <v>8132</v>
      </c>
      <c r="B150" s="2">
        <v>39947</v>
      </c>
      <c r="C150" s="2" t="str">
        <f t="shared" si="11"/>
        <v>May</v>
      </c>
      <c r="D150" s="1" t="s">
        <v>18</v>
      </c>
      <c r="E150" s="1">
        <v>45</v>
      </c>
      <c r="F150" s="1">
        <f t="shared" si="10"/>
        <v>6.5524444444444452</v>
      </c>
      <c r="G150" s="1">
        <v>294.86</v>
      </c>
      <c r="H150" s="1">
        <v>6.92</v>
      </c>
      <c r="I150">
        <f t="shared" si="12"/>
        <v>301.78000000000003</v>
      </c>
      <c r="J150">
        <f t="shared" si="13"/>
        <v>3.5455000000000001</v>
      </c>
      <c r="K150">
        <f t="shared" si="14"/>
        <v>10.454261300000001</v>
      </c>
      <c r="L150" s="1" t="s">
        <v>26</v>
      </c>
      <c r="M150" s="1" t="s">
        <v>47</v>
      </c>
      <c r="N150" s="1" t="s">
        <v>42</v>
      </c>
      <c r="O150" s="1" t="s">
        <v>34</v>
      </c>
      <c r="P150" s="1" t="s">
        <v>45</v>
      </c>
      <c r="Q150" s="1" t="s">
        <v>24</v>
      </c>
      <c r="R150" s="2">
        <v>39954</v>
      </c>
    </row>
    <row r="151" spans="1:18" x14ac:dyDescent="0.25">
      <c r="A151" s="1">
        <v>12707</v>
      </c>
      <c r="B151" s="2">
        <v>40327</v>
      </c>
      <c r="C151" s="2" t="str">
        <f t="shared" si="11"/>
        <v>May</v>
      </c>
      <c r="D151" s="1" t="s">
        <v>25</v>
      </c>
      <c r="E151" s="1">
        <v>20</v>
      </c>
      <c r="F151" s="1">
        <f t="shared" si="10"/>
        <v>110.696</v>
      </c>
      <c r="G151" s="1">
        <v>2213.92</v>
      </c>
      <c r="H151" s="1">
        <v>13.99</v>
      </c>
      <c r="I151">
        <f t="shared" si="12"/>
        <v>2227.91</v>
      </c>
      <c r="J151">
        <f t="shared" si="13"/>
        <v>4.7610000000000001</v>
      </c>
      <c r="K151">
        <f t="shared" si="14"/>
        <v>105.4047312</v>
      </c>
      <c r="L151" s="1" t="s">
        <v>26</v>
      </c>
      <c r="M151" s="1" t="s">
        <v>51</v>
      </c>
      <c r="N151" s="1" t="s">
        <v>28</v>
      </c>
      <c r="O151" s="1" t="s">
        <v>22</v>
      </c>
      <c r="P151" s="1" t="s">
        <v>23</v>
      </c>
      <c r="Q151" s="1" t="s">
        <v>31</v>
      </c>
      <c r="R151" s="2">
        <v>40329</v>
      </c>
    </row>
    <row r="152" spans="1:18" x14ac:dyDescent="0.25">
      <c r="A152" s="1">
        <v>54180</v>
      </c>
      <c r="B152" s="2">
        <v>41204</v>
      </c>
      <c r="C152" s="2" t="str">
        <f t="shared" si="11"/>
        <v>October</v>
      </c>
      <c r="D152" s="1" t="s">
        <v>37</v>
      </c>
      <c r="E152" s="1">
        <v>43</v>
      </c>
      <c r="F152" s="1">
        <f t="shared" si="10"/>
        <v>21.255581395348838</v>
      </c>
      <c r="G152" s="1">
        <v>913.99</v>
      </c>
      <c r="H152" s="1">
        <v>8.99</v>
      </c>
      <c r="I152">
        <f t="shared" si="12"/>
        <v>922.98</v>
      </c>
      <c r="J152">
        <f t="shared" si="13"/>
        <v>3.5455000000000001</v>
      </c>
      <c r="K152">
        <f t="shared" si="14"/>
        <v>32.405515450000003</v>
      </c>
      <c r="L152" s="1" t="s">
        <v>26</v>
      </c>
      <c r="M152" s="1" t="s">
        <v>20</v>
      </c>
      <c r="N152" s="1" t="s">
        <v>21</v>
      </c>
      <c r="O152" s="1" t="s">
        <v>34</v>
      </c>
      <c r="P152" s="1" t="s">
        <v>35</v>
      </c>
      <c r="Q152" s="1" t="s">
        <v>46</v>
      </c>
      <c r="R152" s="2">
        <v>41206</v>
      </c>
    </row>
    <row r="153" spans="1:18" x14ac:dyDescent="0.25">
      <c r="A153" s="1">
        <v>9409</v>
      </c>
      <c r="B153" s="2">
        <v>41034</v>
      </c>
      <c r="C153" s="2" t="str">
        <f t="shared" si="11"/>
        <v>May</v>
      </c>
      <c r="D153" s="1" t="s">
        <v>37</v>
      </c>
      <c r="E153" s="1">
        <v>12</v>
      </c>
      <c r="F153" s="1">
        <f t="shared" si="10"/>
        <v>142.72166666666666</v>
      </c>
      <c r="G153" s="1">
        <v>1712.66</v>
      </c>
      <c r="H153" s="1">
        <v>4</v>
      </c>
      <c r="I153">
        <f t="shared" si="12"/>
        <v>1716.66</v>
      </c>
      <c r="J153">
        <f t="shared" si="13"/>
        <v>5.3265000000000002</v>
      </c>
      <c r="K153">
        <f t="shared" si="14"/>
        <v>91.224834900000005</v>
      </c>
      <c r="L153" s="1" t="s">
        <v>26</v>
      </c>
      <c r="M153" s="1" t="s">
        <v>20</v>
      </c>
      <c r="N153" s="1" t="s">
        <v>42</v>
      </c>
      <c r="O153" s="1" t="s">
        <v>29</v>
      </c>
      <c r="P153" s="1" t="s">
        <v>43</v>
      </c>
      <c r="Q153" s="1" t="s">
        <v>24</v>
      </c>
      <c r="R153" s="2">
        <v>41036</v>
      </c>
    </row>
    <row r="154" spans="1:18" x14ac:dyDescent="0.25">
      <c r="A154" s="1">
        <v>32803</v>
      </c>
      <c r="B154" s="2">
        <v>40893</v>
      </c>
      <c r="C154" s="2" t="str">
        <f t="shared" si="11"/>
        <v>December</v>
      </c>
      <c r="D154" s="1" t="s">
        <v>41</v>
      </c>
      <c r="E154" s="1">
        <v>49</v>
      </c>
      <c r="F154" s="1">
        <f t="shared" si="10"/>
        <v>7.5908163265306117</v>
      </c>
      <c r="G154" s="1">
        <v>371.95</v>
      </c>
      <c r="H154" s="1">
        <v>4.71</v>
      </c>
      <c r="I154">
        <f t="shared" si="12"/>
        <v>376.65999999999997</v>
      </c>
      <c r="J154">
        <f t="shared" si="13"/>
        <v>3.5455000000000001</v>
      </c>
      <c r="K154">
        <f t="shared" si="14"/>
        <v>13.187487249999998</v>
      </c>
      <c r="L154" s="1" t="s">
        <v>19</v>
      </c>
      <c r="M154" s="1" t="s">
        <v>27</v>
      </c>
      <c r="N154" s="1" t="s">
        <v>33</v>
      </c>
      <c r="O154" s="1" t="s">
        <v>34</v>
      </c>
      <c r="P154" s="1" t="s">
        <v>48</v>
      </c>
      <c r="Q154" s="1" t="s">
        <v>24</v>
      </c>
      <c r="R154" s="2">
        <v>40894</v>
      </c>
    </row>
    <row r="155" spans="1:18" x14ac:dyDescent="0.25">
      <c r="A155" s="1">
        <v>3585</v>
      </c>
      <c r="B155" s="2">
        <v>40139</v>
      </c>
      <c r="C155" s="2" t="str">
        <f t="shared" si="11"/>
        <v>November</v>
      </c>
      <c r="D155" s="1" t="s">
        <v>25</v>
      </c>
      <c r="E155" s="1">
        <v>34</v>
      </c>
      <c r="F155" s="1">
        <f t="shared" si="10"/>
        <v>1.6085294117647058</v>
      </c>
      <c r="G155" s="1">
        <v>54.69</v>
      </c>
      <c r="H155" s="1">
        <v>1.57</v>
      </c>
      <c r="I155">
        <f t="shared" si="12"/>
        <v>56.26</v>
      </c>
      <c r="J155">
        <f t="shared" si="13"/>
        <v>3.5455000000000001</v>
      </c>
      <c r="K155">
        <f t="shared" si="14"/>
        <v>1.9390339499999998</v>
      </c>
      <c r="L155" s="1" t="s">
        <v>26</v>
      </c>
      <c r="M155" s="1" t="s">
        <v>27</v>
      </c>
      <c r="N155" s="1" t="s">
        <v>33</v>
      </c>
      <c r="O155" s="1" t="s">
        <v>34</v>
      </c>
      <c r="P155" s="1" t="s">
        <v>35</v>
      </c>
      <c r="Q155" s="1" t="s">
        <v>36</v>
      </c>
      <c r="R155" s="2">
        <v>40140</v>
      </c>
    </row>
    <row r="156" spans="1:18" x14ac:dyDescent="0.25">
      <c r="A156" s="1">
        <v>23778</v>
      </c>
      <c r="B156" s="2">
        <v>40007</v>
      </c>
      <c r="C156" s="2" t="str">
        <f t="shared" si="11"/>
        <v>July</v>
      </c>
      <c r="D156" s="1" t="s">
        <v>18</v>
      </c>
      <c r="E156" s="1">
        <v>13</v>
      </c>
      <c r="F156" s="1">
        <f t="shared" si="10"/>
        <v>8.1492307692307691</v>
      </c>
      <c r="G156" s="1">
        <v>105.94</v>
      </c>
      <c r="H156" s="1">
        <v>49</v>
      </c>
      <c r="I156">
        <f t="shared" si="12"/>
        <v>154.94</v>
      </c>
      <c r="J156">
        <f t="shared" si="13"/>
        <v>3.5455000000000001</v>
      </c>
      <c r="K156">
        <f t="shared" si="14"/>
        <v>3.7561027</v>
      </c>
      <c r="L156" s="1" t="s">
        <v>26</v>
      </c>
      <c r="M156" s="1" t="s">
        <v>47</v>
      </c>
      <c r="N156" s="1" t="s">
        <v>33</v>
      </c>
      <c r="O156" s="1" t="s">
        <v>34</v>
      </c>
      <c r="P156" s="1" t="s">
        <v>68</v>
      </c>
      <c r="Q156" s="1" t="s">
        <v>53</v>
      </c>
      <c r="R156" s="2">
        <v>40011</v>
      </c>
    </row>
    <row r="157" spans="1:18" x14ac:dyDescent="0.25">
      <c r="A157" s="1">
        <v>4069</v>
      </c>
      <c r="B157" s="2">
        <v>41041</v>
      </c>
      <c r="C157" s="2" t="str">
        <f t="shared" si="11"/>
        <v>May</v>
      </c>
      <c r="D157" s="1" t="s">
        <v>41</v>
      </c>
      <c r="E157" s="1">
        <v>30</v>
      </c>
      <c r="F157" s="1">
        <f t="shared" si="10"/>
        <v>2.6153333333333331</v>
      </c>
      <c r="G157" s="1">
        <v>78.459999999999994</v>
      </c>
      <c r="H157" s="1">
        <v>0.8</v>
      </c>
      <c r="I157">
        <f t="shared" si="12"/>
        <v>79.259999999999991</v>
      </c>
      <c r="J157">
        <f t="shared" si="13"/>
        <v>3.5455000000000001</v>
      </c>
      <c r="K157">
        <f t="shared" si="14"/>
        <v>2.7817993000000003</v>
      </c>
      <c r="L157" s="1" t="s">
        <v>26</v>
      </c>
      <c r="M157" s="1" t="s">
        <v>51</v>
      </c>
      <c r="N157" s="1" t="s">
        <v>21</v>
      </c>
      <c r="O157" s="1" t="s">
        <v>34</v>
      </c>
      <c r="P157" s="1" t="s">
        <v>66</v>
      </c>
      <c r="Q157" s="1" t="s">
        <v>36</v>
      </c>
      <c r="R157" s="2">
        <v>41044</v>
      </c>
    </row>
    <row r="158" spans="1:18" x14ac:dyDescent="0.25">
      <c r="A158" s="1">
        <v>53285</v>
      </c>
      <c r="B158" s="2">
        <v>41053</v>
      </c>
      <c r="C158" s="2" t="str">
        <f t="shared" si="11"/>
        <v>May</v>
      </c>
      <c r="D158" s="1" t="s">
        <v>37</v>
      </c>
      <c r="E158" s="1">
        <v>6</v>
      </c>
      <c r="F158" s="1">
        <f t="shared" si="10"/>
        <v>173.82666666666668</v>
      </c>
      <c r="G158" s="1">
        <v>1042.96</v>
      </c>
      <c r="H158" s="1">
        <v>19.989999999999998</v>
      </c>
      <c r="I158">
        <f t="shared" si="12"/>
        <v>1062.95</v>
      </c>
      <c r="J158">
        <f t="shared" si="13"/>
        <v>3.5455000000000001</v>
      </c>
      <c r="K158">
        <f t="shared" si="14"/>
        <v>36.978146800000005</v>
      </c>
      <c r="L158" s="1" t="s">
        <v>26</v>
      </c>
      <c r="M158" s="1" t="s">
        <v>27</v>
      </c>
      <c r="N158" s="1" t="s">
        <v>42</v>
      </c>
      <c r="O158" s="1" t="s">
        <v>34</v>
      </c>
      <c r="P158" s="1" t="s">
        <v>48</v>
      </c>
      <c r="Q158" s="1" t="s">
        <v>24</v>
      </c>
      <c r="R158" s="2">
        <v>41055</v>
      </c>
    </row>
    <row r="159" spans="1:18" x14ac:dyDescent="0.25">
      <c r="A159" s="1">
        <v>16065</v>
      </c>
      <c r="B159" s="2">
        <v>40379</v>
      </c>
      <c r="C159" s="2" t="str">
        <f t="shared" si="11"/>
        <v>July</v>
      </c>
      <c r="D159" s="1" t="s">
        <v>25</v>
      </c>
      <c r="E159" s="1">
        <v>14</v>
      </c>
      <c r="F159" s="1">
        <f t="shared" si="10"/>
        <v>3.9278571428571429</v>
      </c>
      <c r="G159" s="1">
        <v>54.99</v>
      </c>
      <c r="H159" s="1">
        <v>1.3</v>
      </c>
      <c r="I159">
        <f t="shared" si="12"/>
        <v>56.29</v>
      </c>
      <c r="J159">
        <f t="shared" si="13"/>
        <v>3.5455000000000001</v>
      </c>
      <c r="K159">
        <f t="shared" si="14"/>
        <v>1.9496704500000002</v>
      </c>
      <c r="L159" s="1" t="s">
        <v>26</v>
      </c>
      <c r="M159" s="1" t="s">
        <v>27</v>
      </c>
      <c r="N159" s="1" t="s">
        <v>33</v>
      </c>
      <c r="O159" s="1" t="s">
        <v>34</v>
      </c>
      <c r="P159" s="1" t="s">
        <v>45</v>
      </c>
      <c r="Q159" s="1" t="s">
        <v>36</v>
      </c>
      <c r="R159" s="2">
        <v>40380</v>
      </c>
    </row>
    <row r="160" spans="1:18" x14ac:dyDescent="0.25">
      <c r="A160" s="1">
        <v>32613</v>
      </c>
      <c r="B160" s="2">
        <v>40893</v>
      </c>
      <c r="C160" s="2" t="str">
        <f t="shared" si="11"/>
        <v>December</v>
      </c>
      <c r="D160" s="1" t="s">
        <v>18</v>
      </c>
      <c r="E160" s="1">
        <v>41</v>
      </c>
      <c r="F160" s="1">
        <f t="shared" si="10"/>
        <v>174.99862195121952</v>
      </c>
      <c r="G160" s="1">
        <v>7174.9435000000003</v>
      </c>
      <c r="H160" s="1">
        <v>3.99</v>
      </c>
      <c r="I160">
        <f t="shared" si="12"/>
        <v>7178.9335000000001</v>
      </c>
      <c r="J160">
        <f t="shared" si="13"/>
        <v>5.3265000000000002</v>
      </c>
      <c r="K160">
        <f t="shared" si="14"/>
        <v>382.17336552750004</v>
      </c>
      <c r="L160" s="1" t="s">
        <v>19</v>
      </c>
      <c r="M160" s="1" t="s">
        <v>49</v>
      </c>
      <c r="N160" s="1" t="s">
        <v>21</v>
      </c>
      <c r="O160" s="1" t="s">
        <v>29</v>
      </c>
      <c r="P160" s="1" t="s">
        <v>30</v>
      </c>
      <c r="Q160" s="1" t="s">
        <v>24</v>
      </c>
      <c r="R160" s="2">
        <v>40895</v>
      </c>
    </row>
    <row r="161" spans="1:18" x14ac:dyDescent="0.25">
      <c r="A161" s="1">
        <v>52391</v>
      </c>
      <c r="B161" s="2">
        <v>40159</v>
      </c>
      <c r="C161" s="2" t="str">
        <f t="shared" si="11"/>
        <v>December</v>
      </c>
      <c r="D161" s="1" t="s">
        <v>25</v>
      </c>
      <c r="E161" s="1">
        <v>39</v>
      </c>
      <c r="F161" s="1">
        <f t="shared" si="10"/>
        <v>21.995897435897437</v>
      </c>
      <c r="G161" s="1">
        <v>857.84</v>
      </c>
      <c r="H161" s="1">
        <v>11.52</v>
      </c>
      <c r="I161">
        <f t="shared" si="12"/>
        <v>869.36</v>
      </c>
      <c r="J161">
        <f t="shared" si="13"/>
        <v>3.5455000000000001</v>
      </c>
      <c r="K161">
        <f t="shared" si="14"/>
        <v>30.414717199999998</v>
      </c>
      <c r="L161" s="1" t="s">
        <v>26</v>
      </c>
      <c r="M161" s="1" t="s">
        <v>27</v>
      </c>
      <c r="N161" s="1" t="s">
        <v>33</v>
      </c>
      <c r="O161" s="1" t="s">
        <v>34</v>
      </c>
      <c r="P161" s="1" t="s">
        <v>60</v>
      </c>
      <c r="Q161" s="1" t="s">
        <v>24</v>
      </c>
      <c r="R161" s="2">
        <v>40161</v>
      </c>
    </row>
    <row r="162" spans="1:18" x14ac:dyDescent="0.25">
      <c r="A162" s="1">
        <v>44486</v>
      </c>
      <c r="B162" s="2">
        <v>41099</v>
      </c>
      <c r="C162" s="2" t="str">
        <f t="shared" si="11"/>
        <v>July</v>
      </c>
      <c r="D162" s="1" t="s">
        <v>37</v>
      </c>
      <c r="E162" s="1">
        <v>36</v>
      </c>
      <c r="F162" s="1">
        <f t="shared" si="10"/>
        <v>5.5027777777777773</v>
      </c>
      <c r="G162" s="1">
        <v>198.1</v>
      </c>
      <c r="H162" s="1">
        <v>4.96</v>
      </c>
      <c r="I162">
        <f t="shared" si="12"/>
        <v>203.06</v>
      </c>
      <c r="J162">
        <f t="shared" si="13"/>
        <v>3.5455000000000001</v>
      </c>
      <c r="K162">
        <f t="shared" si="14"/>
        <v>7.0236355000000001</v>
      </c>
      <c r="L162" s="1" t="s">
        <v>26</v>
      </c>
      <c r="M162" s="1" t="s">
        <v>51</v>
      </c>
      <c r="N162" s="1" t="s">
        <v>28</v>
      </c>
      <c r="O162" s="1" t="s">
        <v>34</v>
      </c>
      <c r="P162" s="1" t="s">
        <v>45</v>
      </c>
      <c r="Q162" s="1" t="s">
        <v>24</v>
      </c>
      <c r="R162" s="2">
        <v>41102</v>
      </c>
    </row>
    <row r="163" spans="1:18" x14ac:dyDescent="0.25">
      <c r="A163" s="1">
        <v>27298</v>
      </c>
      <c r="B163" s="2">
        <v>40866</v>
      </c>
      <c r="C163" s="2" t="str">
        <f t="shared" si="11"/>
        <v>November</v>
      </c>
      <c r="D163" s="1" t="s">
        <v>18</v>
      </c>
      <c r="E163" s="1">
        <v>31</v>
      </c>
      <c r="F163" s="1">
        <f t="shared" si="10"/>
        <v>5.3199999999999994</v>
      </c>
      <c r="G163" s="1">
        <v>164.92</v>
      </c>
      <c r="H163" s="1">
        <v>4.8600000000000003</v>
      </c>
      <c r="I163">
        <f t="shared" si="12"/>
        <v>169.78</v>
      </c>
      <c r="J163">
        <f t="shared" si="13"/>
        <v>3.5455000000000001</v>
      </c>
      <c r="K163">
        <f t="shared" si="14"/>
        <v>5.8472385999999998</v>
      </c>
      <c r="L163" s="1" t="s">
        <v>26</v>
      </c>
      <c r="M163" s="1" t="s">
        <v>20</v>
      </c>
      <c r="N163" s="1" t="s">
        <v>28</v>
      </c>
      <c r="O163" s="1" t="s">
        <v>34</v>
      </c>
      <c r="P163" s="1" t="s">
        <v>45</v>
      </c>
      <c r="Q163" s="1" t="s">
        <v>24</v>
      </c>
      <c r="R163" s="2">
        <v>40871</v>
      </c>
    </row>
    <row r="164" spans="1:18" x14ac:dyDescent="0.25">
      <c r="A164" s="1">
        <v>3907</v>
      </c>
      <c r="B164" s="2">
        <v>41139</v>
      </c>
      <c r="C164" s="2" t="str">
        <f t="shared" si="11"/>
        <v>August</v>
      </c>
      <c r="D164" s="1" t="s">
        <v>41</v>
      </c>
      <c r="E164" s="1">
        <v>34</v>
      </c>
      <c r="F164" s="1">
        <f t="shared" si="10"/>
        <v>21.465588235294121</v>
      </c>
      <c r="G164" s="1">
        <v>729.83</v>
      </c>
      <c r="H164" s="1">
        <v>15.1</v>
      </c>
      <c r="I164">
        <f t="shared" si="12"/>
        <v>744.93000000000006</v>
      </c>
      <c r="J164">
        <f t="shared" si="13"/>
        <v>3.5455000000000001</v>
      </c>
      <c r="K164">
        <f t="shared" si="14"/>
        <v>25.876122650000003</v>
      </c>
      <c r="L164" s="1" t="s">
        <v>26</v>
      </c>
      <c r="M164" s="1" t="s">
        <v>20</v>
      </c>
      <c r="N164" s="1" t="s">
        <v>28</v>
      </c>
      <c r="O164" s="1" t="s">
        <v>34</v>
      </c>
      <c r="P164" s="1" t="s">
        <v>48</v>
      </c>
      <c r="Q164" s="1" t="s">
        <v>24</v>
      </c>
      <c r="R164" s="2">
        <v>41141</v>
      </c>
    </row>
    <row r="165" spans="1:18" x14ac:dyDescent="0.25">
      <c r="A165" s="1">
        <v>58690</v>
      </c>
      <c r="B165" s="2">
        <v>40852</v>
      </c>
      <c r="C165" s="2" t="str">
        <f t="shared" si="11"/>
        <v>November</v>
      </c>
      <c r="D165" s="1" t="s">
        <v>25</v>
      </c>
      <c r="E165" s="1">
        <v>14</v>
      </c>
      <c r="F165" s="1">
        <f t="shared" si="10"/>
        <v>215.9807142857143</v>
      </c>
      <c r="G165" s="1">
        <v>3023.73</v>
      </c>
      <c r="H165" s="1">
        <v>69.64</v>
      </c>
      <c r="I165">
        <f t="shared" si="12"/>
        <v>3093.37</v>
      </c>
      <c r="J165">
        <f t="shared" si="13"/>
        <v>4.7610000000000001</v>
      </c>
      <c r="K165">
        <f t="shared" si="14"/>
        <v>143.95978529999999</v>
      </c>
      <c r="L165" s="1" t="s">
        <v>38</v>
      </c>
      <c r="M165" s="1" t="s">
        <v>27</v>
      </c>
      <c r="N165" s="1" t="s">
        <v>28</v>
      </c>
      <c r="O165" s="1" t="s">
        <v>22</v>
      </c>
      <c r="P165" s="1" t="s">
        <v>57</v>
      </c>
      <c r="Q165" s="1" t="s">
        <v>64</v>
      </c>
      <c r="R165" s="2">
        <v>40853</v>
      </c>
    </row>
    <row r="166" spans="1:18" x14ac:dyDescent="0.25">
      <c r="A166" s="1">
        <v>41831</v>
      </c>
      <c r="B166" s="2">
        <v>41111</v>
      </c>
      <c r="C166" s="2" t="str">
        <f t="shared" si="11"/>
        <v>July</v>
      </c>
      <c r="D166" s="1" t="s">
        <v>32</v>
      </c>
      <c r="E166" s="1">
        <v>43</v>
      </c>
      <c r="F166" s="1">
        <f t="shared" si="10"/>
        <v>80.025348837209307</v>
      </c>
      <c r="G166" s="1">
        <v>3441.09</v>
      </c>
      <c r="H166" s="1">
        <v>30.06</v>
      </c>
      <c r="I166">
        <f t="shared" si="12"/>
        <v>3471.15</v>
      </c>
      <c r="J166">
        <f t="shared" si="13"/>
        <v>5.3265000000000002</v>
      </c>
      <c r="K166">
        <f t="shared" si="14"/>
        <v>183.28965885000002</v>
      </c>
      <c r="L166" s="1" t="s">
        <v>38</v>
      </c>
      <c r="M166" s="1" t="s">
        <v>20</v>
      </c>
      <c r="N166" s="1" t="s">
        <v>33</v>
      </c>
      <c r="O166" s="1" t="s">
        <v>29</v>
      </c>
      <c r="P166" s="1" t="s">
        <v>61</v>
      </c>
      <c r="Q166" s="1" t="s">
        <v>64</v>
      </c>
      <c r="R166" s="2">
        <v>41113</v>
      </c>
    </row>
    <row r="167" spans="1:18" x14ac:dyDescent="0.25">
      <c r="A167" s="1">
        <v>28130</v>
      </c>
      <c r="B167" s="2">
        <v>40024</v>
      </c>
      <c r="C167" s="2" t="str">
        <f t="shared" si="11"/>
        <v>July</v>
      </c>
      <c r="D167" s="1" t="s">
        <v>18</v>
      </c>
      <c r="E167" s="1">
        <v>32</v>
      </c>
      <c r="F167" s="1">
        <f t="shared" si="10"/>
        <v>43.183750000000003</v>
      </c>
      <c r="G167" s="1">
        <v>1381.88</v>
      </c>
      <c r="H167" s="1">
        <v>6.77</v>
      </c>
      <c r="I167">
        <f t="shared" si="12"/>
        <v>1388.65</v>
      </c>
      <c r="J167">
        <f t="shared" si="13"/>
        <v>4.7610000000000001</v>
      </c>
      <c r="K167">
        <f t="shared" si="14"/>
        <v>65.791306800000015</v>
      </c>
      <c r="L167" s="1" t="s">
        <v>19</v>
      </c>
      <c r="M167" s="1" t="s">
        <v>27</v>
      </c>
      <c r="N167" s="1" t="s">
        <v>33</v>
      </c>
      <c r="O167" s="1" t="s">
        <v>22</v>
      </c>
      <c r="P167" s="1" t="s">
        <v>23</v>
      </c>
      <c r="Q167" s="1" t="s">
        <v>24</v>
      </c>
      <c r="R167" s="2">
        <v>40024</v>
      </c>
    </row>
    <row r="168" spans="1:18" x14ac:dyDescent="0.25">
      <c r="A168" s="1">
        <v>46533</v>
      </c>
      <c r="B168" s="2">
        <v>40093</v>
      </c>
      <c r="C168" s="2" t="str">
        <f t="shared" si="11"/>
        <v>October</v>
      </c>
      <c r="D168" s="1" t="s">
        <v>25</v>
      </c>
      <c r="E168" s="1">
        <v>12</v>
      </c>
      <c r="F168" s="1">
        <f t="shared" si="10"/>
        <v>54.572833333333335</v>
      </c>
      <c r="G168" s="1">
        <v>654.87400000000002</v>
      </c>
      <c r="H168" s="1">
        <v>3.99</v>
      </c>
      <c r="I168">
        <f t="shared" si="12"/>
        <v>658.86400000000003</v>
      </c>
      <c r="J168">
        <f t="shared" si="13"/>
        <v>5.3265000000000002</v>
      </c>
      <c r="K168">
        <f t="shared" si="14"/>
        <v>34.881863610000003</v>
      </c>
      <c r="L168" s="1" t="s">
        <v>19</v>
      </c>
      <c r="M168" s="1" t="s">
        <v>51</v>
      </c>
      <c r="N168" s="1" t="s">
        <v>28</v>
      </c>
      <c r="O168" s="1" t="s">
        <v>29</v>
      </c>
      <c r="P168" s="1" t="s">
        <v>30</v>
      </c>
      <c r="Q168" s="1" t="s">
        <v>24</v>
      </c>
      <c r="R168" s="2">
        <v>40095</v>
      </c>
    </row>
    <row r="169" spans="1:18" x14ac:dyDescent="0.25">
      <c r="A169" s="1">
        <v>23174</v>
      </c>
      <c r="B169" s="2">
        <v>41116</v>
      </c>
      <c r="C169" s="2" t="str">
        <f t="shared" si="11"/>
        <v>July</v>
      </c>
      <c r="D169" s="1" t="s">
        <v>18</v>
      </c>
      <c r="E169" s="1">
        <v>8</v>
      </c>
      <c r="F169" s="1">
        <f t="shared" si="10"/>
        <v>17.28</v>
      </c>
      <c r="G169" s="1">
        <v>138.24</v>
      </c>
      <c r="H169" s="1">
        <v>7.04</v>
      </c>
      <c r="I169">
        <f t="shared" si="12"/>
        <v>145.28</v>
      </c>
      <c r="J169">
        <f t="shared" si="13"/>
        <v>3.5455000000000001</v>
      </c>
      <c r="K169">
        <f t="shared" si="14"/>
        <v>4.9012992000000004</v>
      </c>
      <c r="L169" s="1" t="s">
        <v>26</v>
      </c>
      <c r="M169" s="1" t="s">
        <v>27</v>
      </c>
      <c r="N169" s="1" t="s">
        <v>21</v>
      </c>
      <c r="O169" s="1" t="s">
        <v>34</v>
      </c>
      <c r="P169" s="1" t="s">
        <v>60</v>
      </c>
      <c r="Q169" s="1" t="s">
        <v>24</v>
      </c>
      <c r="R169" s="2">
        <v>41123</v>
      </c>
    </row>
    <row r="170" spans="1:18" x14ac:dyDescent="0.25">
      <c r="A170" s="1">
        <v>35878</v>
      </c>
      <c r="B170" s="2">
        <v>40403</v>
      </c>
      <c r="C170" s="2" t="str">
        <f t="shared" si="11"/>
        <v>August</v>
      </c>
      <c r="D170" s="1" t="s">
        <v>41</v>
      </c>
      <c r="E170" s="1">
        <v>11</v>
      </c>
      <c r="F170" s="1">
        <f t="shared" si="10"/>
        <v>44.132727272727273</v>
      </c>
      <c r="G170" s="1">
        <v>485.46</v>
      </c>
      <c r="H170" s="1">
        <v>17.48</v>
      </c>
      <c r="I170">
        <f t="shared" si="12"/>
        <v>502.94</v>
      </c>
      <c r="J170">
        <f t="shared" si="13"/>
        <v>3.5455000000000001</v>
      </c>
      <c r="K170">
        <f t="shared" si="14"/>
        <v>17.211984299999997</v>
      </c>
      <c r="L170" s="1" t="s">
        <v>26</v>
      </c>
      <c r="M170" s="1" t="s">
        <v>27</v>
      </c>
      <c r="N170" s="1" t="s">
        <v>33</v>
      </c>
      <c r="O170" s="1" t="s">
        <v>34</v>
      </c>
      <c r="P170" s="1" t="s">
        <v>45</v>
      </c>
      <c r="Q170" s="1" t="s">
        <v>24</v>
      </c>
      <c r="R170" s="2">
        <v>40404</v>
      </c>
    </row>
    <row r="171" spans="1:18" x14ac:dyDescent="0.25">
      <c r="A171" s="1">
        <v>26469</v>
      </c>
      <c r="B171" s="2">
        <v>41120</v>
      </c>
      <c r="C171" s="2" t="str">
        <f t="shared" si="11"/>
        <v>July</v>
      </c>
      <c r="D171" s="1" t="s">
        <v>41</v>
      </c>
      <c r="E171" s="1">
        <v>50</v>
      </c>
      <c r="F171" s="1">
        <f t="shared" si="10"/>
        <v>7.0001999999999995</v>
      </c>
      <c r="G171" s="1">
        <v>350.01</v>
      </c>
      <c r="H171" s="1">
        <v>6.93</v>
      </c>
      <c r="I171">
        <f t="shared" si="12"/>
        <v>356.94</v>
      </c>
      <c r="J171">
        <f t="shared" si="13"/>
        <v>3.5455000000000001</v>
      </c>
      <c r="K171">
        <f t="shared" si="14"/>
        <v>12.409604549999999</v>
      </c>
      <c r="L171" s="1" t="s">
        <v>26</v>
      </c>
      <c r="M171" s="1" t="s">
        <v>27</v>
      </c>
      <c r="N171" s="1" t="s">
        <v>42</v>
      </c>
      <c r="O171" s="1" t="s">
        <v>34</v>
      </c>
      <c r="P171" s="1" t="s">
        <v>45</v>
      </c>
      <c r="Q171" s="1" t="s">
        <v>24</v>
      </c>
      <c r="R171" s="2">
        <v>41121</v>
      </c>
    </row>
    <row r="172" spans="1:18" x14ac:dyDescent="0.25">
      <c r="A172" s="1">
        <v>35910</v>
      </c>
      <c r="B172" s="2">
        <v>40506</v>
      </c>
      <c r="C172" s="2" t="str">
        <f t="shared" si="11"/>
        <v>November</v>
      </c>
      <c r="D172" s="1" t="s">
        <v>25</v>
      </c>
      <c r="E172" s="1">
        <v>25</v>
      </c>
      <c r="F172" s="1">
        <f t="shared" si="10"/>
        <v>6.4687999999999999</v>
      </c>
      <c r="G172" s="1">
        <v>161.72</v>
      </c>
      <c r="H172" s="1">
        <v>8.4</v>
      </c>
      <c r="I172">
        <f t="shared" si="12"/>
        <v>170.12</v>
      </c>
      <c r="J172">
        <f t="shared" si="13"/>
        <v>3.5455000000000001</v>
      </c>
      <c r="K172">
        <f t="shared" si="14"/>
        <v>5.7337825999999996</v>
      </c>
      <c r="L172" s="1" t="s">
        <v>26</v>
      </c>
      <c r="M172" s="1" t="s">
        <v>54</v>
      </c>
      <c r="N172" s="1" t="s">
        <v>33</v>
      </c>
      <c r="O172" s="1" t="s">
        <v>34</v>
      </c>
      <c r="P172" s="1" t="s">
        <v>45</v>
      </c>
      <c r="Q172" s="1" t="s">
        <v>24</v>
      </c>
      <c r="R172" s="2">
        <v>40508</v>
      </c>
    </row>
    <row r="173" spans="1:18" x14ac:dyDescent="0.25">
      <c r="A173" s="1">
        <v>53412</v>
      </c>
      <c r="B173" s="2">
        <v>40071</v>
      </c>
      <c r="C173" s="2" t="str">
        <f t="shared" si="11"/>
        <v>September</v>
      </c>
      <c r="D173" s="1" t="s">
        <v>37</v>
      </c>
      <c r="E173" s="1">
        <v>45</v>
      </c>
      <c r="F173" s="1">
        <f t="shared" si="10"/>
        <v>56.549555555555557</v>
      </c>
      <c r="G173" s="1">
        <v>2544.73</v>
      </c>
      <c r="H173" s="1">
        <v>11.1</v>
      </c>
      <c r="I173">
        <f t="shared" si="12"/>
        <v>2555.83</v>
      </c>
      <c r="J173">
        <f t="shared" si="13"/>
        <v>4.7610000000000001</v>
      </c>
      <c r="K173">
        <f t="shared" si="14"/>
        <v>121.1545953</v>
      </c>
      <c r="L173" s="1" t="s">
        <v>26</v>
      </c>
      <c r="M173" s="1" t="s">
        <v>56</v>
      </c>
      <c r="N173" s="1" t="s">
        <v>28</v>
      </c>
      <c r="O173" s="1" t="s">
        <v>22</v>
      </c>
      <c r="P173" s="1" t="s">
        <v>23</v>
      </c>
      <c r="Q173" s="1" t="s">
        <v>31</v>
      </c>
      <c r="R173" s="2">
        <v>40072</v>
      </c>
    </row>
    <row r="174" spans="1:18" x14ac:dyDescent="0.25">
      <c r="A174" s="1">
        <v>56260</v>
      </c>
      <c r="B174" s="2">
        <v>40040</v>
      </c>
      <c r="C174" s="2" t="str">
        <f t="shared" si="11"/>
        <v>August</v>
      </c>
      <c r="D174" s="1" t="s">
        <v>32</v>
      </c>
      <c r="E174" s="1">
        <v>34</v>
      </c>
      <c r="F174" s="1">
        <f t="shared" si="10"/>
        <v>6.5811764705882352</v>
      </c>
      <c r="G174" s="1">
        <v>223.76</v>
      </c>
      <c r="H174" s="1">
        <v>7.91</v>
      </c>
      <c r="I174">
        <f t="shared" si="12"/>
        <v>231.67</v>
      </c>
      <c r="J174">
        <f t="shared" si="13"/>
        <v>3.5455000000000001</v>
      </c>
      <c r="K174">
        <f t="shared" si="14"/>
        <v>7.9334108000000008</v>
      </c>
      <c r="L174" s="1" t="s">
        <v>26</v>
      </c>
      <c r="M174" s="1" t="s">
        <v>49</v>
      </c>
      <c r="N174" s="1" t="s">
        <v>33</v>
      </c>
      <c r="O174" s="1" t="s">
        <v>34</v>
      </c>
      <c r="P174" s="1" t="s">
        <v>45</v>
      </c>
      <c r="Q174" s="1" t="s">
        <v>24</v>
      </c>
      <c r="R174" s="2">
        <v>40041</v>
      </c>
    </row>
    <row r="175" spans="1:18" x14ac:dyDescent="0.25">
      <c r="A175" s="1">
        <v>8546</v>
      </c>
      <c r="B175" s="2">
        <v>41000</v>
      </c>
      <c r="C175" s="2" t="str">
        <f t="shared" si="11"/>
        <v>April</v>
      </c>
      <c r="D175" s="1" t="s">
        <v>25</v>
      </c>
      <c r="E175" s="1">
        <v>4</v>
      </c>
      <c r="F175" s="1">
        <f t="shared" si="10"/>
        <v>12.984999999999999</v>
      </c>
      <c r="G175" s="1">
        <v>51.94</v>
      </c>
      <c r="H175" s="1">
        <v>1.99</v>
      </c>
      <c r="I175">
        <f t="shared" si="12"/>
        <v>53.93</v>
      </c>
      <c r="J175">
        <f t="shared" si="13"/>
        <v>5.3265000000000002</v>
      </c>
      <c r="K175">
        <f t="shared" si="14"/>
        <v>2.7665841000000002</v>
      </c>
      <c r="L175" s="1" t="s">
        <v>19</v>
      </c>
      <c r="M175" s="1" t="s">
        <v>59</v>
      </c>
      <c r="N175" s="1" t="s">
        <v>28</v>
      </c>
      <c r="O175" s="1" t="s">
        <v>29</v>
      </c>
      <c r="P175" s="1" t="s">
        <v>43</v>
      </c>
      <c r="Q175" s="1" t="s">
        <v>46</v>
      </c>
      <c r="R175" s="2">
        <v>41002</v>
      </c>
    </row>
    <row r="176" spans="1:18" x14ac:dyDescent="0.25">
      <c r="A176" s="1">
        <v>38341</v>
      </c>
      <c r="B176" s="2">
        <v>39951</v>
      </c>
      <c r="C176" s="2" t="str">
        <f t="shared" si="11"/>
        <v>May</v>
      </c>
      <c r="D176" s="1" t="s">
        <v>41</v>
      </c>
      <c r="E176" s="1">
        <v>38</v>
      </c>
      <c r="F176" s="1">
        <f t="shared" si="10"/>
        <v>16.398065789473684</v>
      </c>
      <c r="G176" s="1">
        <v>623.12649999999996</v>
      </c>
      <c r="H176" s="1">
        <v>0.99</v>
      </c>
      <c r="I176">
        <f t="shared" si="12"/>
        <v>624.11649999999997</v>
      </c>
      <c r="J176">
        <f t="shared" si="13"/>
        <v>5.3265000000000002</v>
      </c>
      <c r="K176">
        <f t="shared" si="14"/>
        <v>33.190833022500001</v>
      </c>
      <c r="L176" s="1" t="s">
        <v>26</v>
      </c>
      <c r="M176" s="1" t="s">
        <v>58</v>
      </c>
      <c r="N176" s="1" t="s">
        <v>33</v>
      </c>
      <c r="O176" s="1" t="s">
        <v>29</v>
      </c>
      <c r="P176" s="1" t="s">
        <v>30</v>
      </c>
      <c r="Q176" s="1" t="s">
        <v>36</v>
      </c>
      <c r="R176" s="2">
        <v>39951</v>
      </c>
    </row>
    <row r="177" spans="1:18" x14ac:dyDescent="0.25">
      <c r="A177" s="1">
        <v>50306</v>
      </c>
      <c r="B177" s="2">
        <v>40683</v>
      </c>
      <c r="C177" s="2" t="str">
        <f t="shared" si="11"/>
        <v>May</v>
      </c>
      <c r="D177" s="1" t="s">
        <v>41</v>
      </c>
      <c r="E177" s="1">
        <v>34</v>
      </c>
      <c r="F177" s="1">
        <f t="shared" si="10"/>
        <v>59.143823529411769</v>
      </c>
      <c r="G177" s="1">
        <v>2010.89</v>
      </c>
      <c r="H177" s="1">
        <v>11.55</v>
      </c>
      <c r="I177">
        <f t="shared" si="12"/>
        <v>2022.44</v>
      </c>
      <c r="J177">
        <f t="shared" si="13"/>
        <v>3.5455000000000001</v>
      </c>
      <c r="K177">
        <f t="shared" si="14"/>
        <v>71.296104950000014</v>
      </c>
      <c r="L177" s="1" t="s">
        <v>26</v>
      </c>
      <c r="M177" s="1" t="s">
        <v>27</v>
      </c>
      <c r="N177" s="1" t="s">
        <v>28</v>
      </c>
      <c r="O177" s="1" t="s">
        <v>34</v>
      </c>
      <c r="P177" s="1" t="s">
        <v>48</v>
      </c>
      <c r="Q177" s="1" t="s">
        <v>24</v>
      </c>
      <c r="R177" s="2">
        <v>40685</v>
      </c>
    </row>
    <row r="178" spans="1:18" x14ac:dyDescent="0.25">
      <c r="A178" s="1">
        <v>16804</v>
      </c>
      <c r="B178" s="2">
        <v>40978</v>
      </c>
      <c r="C178" s="2" t="str">
        <f t="shared" si="11"/>
        <v>March</v>
      </c>
      <c r="D178" s="1" t="s">
        <v>25</v>
      </c>
      <c r="E178" s="1">
        <v>46</v>
      </c>
      <c r="F178" s="1">
        <f t="shared" si="10"/>
        <v>52.833478260869569</v>
      </c>
      <c r="G178" s="1">
        <v>2430.34</v>
      </c>
      <c r="H178" s="1">
        <v>13.88</v>
      </c>
      <c r="I178">
        <f t="shared" si="12"/>
        <v>2444.2200000000003</v>
      </c>
      <c r="J178">
        <f t="shared" si="13"/>
        <v>3.5455000000000001</v>
      </c>
      <c r="K178">
        <f t="shared" si="14"/>
        <v>86.167704700000016</v>
      </c>
      <c r="L178" s="1" t="s">
        <v>26</v>
      </c>
      <c r="M178" s="1" t="s">
        <v>27</v>
      </c>
      <c r="N178" s="1" t="s">
        <v>21</v>
      </c>
      <c r="O178" s="1" t="s">
        <v>34</v>
      </c>
      <c r="P178" s="1" t="s">
        <v>45</v>
      </c>
      <c r="Q178" s="1" t="s">
        <v>24</v>
      </c>
      <c r="R178" s="2">
        <v>40980</v>
      </c>
    </row>
    <row r="179" spans="1:18" x14ac:dyDescent="0.25">
      <c r="A179" s="1">
        <v>36838</v>
      </c>
      <c r="B179" s="2">
        <v>39911</v>
      </c>
      <c r="C179" s="2" t="str">
        <f t="shared" si="11"/>
        <v>April</v>
      </c>
      <c r="D179" s="1" t="s">
        <v>18</v>
      </c>
      <c r="E179" s="1">
        <v>3</v>
      </c>
      <c r="F179" s="1">
        <f t="shared" si="10"/>
        <v>10.92</v>
      </c>
      <c r="G179" s="1">
        <v>32.76</v>
      </c>
      <c r="H179" s="1">
        <v>0.5</v>
      </c>
      <c r="I179">
        <f t="shared" si="12"/>
        <v>33.26</v>
      </c>
      <c r="J179">
        <f t="shared" si="13"/>
        <v>3.5455000000000001</v>
      </c>
      <c r="K179">
        <f t="shared" si="14"/>
        <v>1.1615057999999998</v>
      </c>
      <c r="L179" s="1" t="s">
        <v>19</v>
      </c>
      <c r="M179" s="1" t="s">
        <v>56</v>
      </c>
      <c r="N179" s="1" t="s">
        <v>33</v>
      </c>
      <c r="O179" s="1" t="s">
        <v>34</v>
      </c>
      <c r="P179" s="1" t="s">
        <v>63</v>
      </c>
      <c r="Q179" s="1" t="s">
        <v>24</v>
      </c>
      <c r="R179" s="2">
        <v>39920</v>
      </c>
    </row>
    <row r="180" spans="1:18" x14ac:dyDescent="0.25">
      <c r="A180" s="1">
        <v>13730</v>
      </c>
      <c r="B180" s="2">
        <v>40672</v>
      </c>
      <c r="C180" s="2" t="str">
        <f t="shared" si="11"/>
        <v>May</v>
      </c>
      <c r="D180" s="1" t="s">
        <v>25</v>
      </c>
      <c r="E180" s="1">
        <v>26</v>
      </c>
      <c r="F180" s="1">
        <f t="shared" si="10"/>
        <v>139.13999999999999</v>
      </c>
      <c r="G180" s="1">
        <v>3617.64</v>
      </c>
      <c r="H180" s="1">
        <v>43.75</v>
      </c>
      <c r="I180">
        <f t="shared" si="12"/>
        <v>3661.39</v>
      </c>
      <c r="J180">
        <f t="shared" si="13"/>
        <v>4.7610000000000001</v>
      </c>
      <c r="K180">
        <f t="shared" si="14"/>
        <v>172.23584040000003</v>
      </c>
      <c r="L180" s="1" t="s">
        <v>38</v>
      </c>
      <c r="M180" s="1" t="s">
        <v>49</v>
      </c>
      <c r="N180" s="1" t="s">
        <v>33</v>
      </c>
      <c r="O180" s="1" t="s">
        <v>22</v>
      </c>
      <c r="P180" s="1" t="s">
        <v>57</v>
      </c>
      <c r="Q180" s="1" t="s">
        <v>64</v>
      </c>
      <c r="R180" s="2">
        <v>40674</v>
      </c>
    </row>
    <row r="181" spans="1:18" x14ac:dyDescent="0.25">
      <c r="A181" s="1">
        <v>47520</v>
      </c>
      <c r="B181" s="2">
        <v>40093</v>
      </c>
      <c r="C181" s="2" t="str">
        <f t="shared" si="11"/>
        <v>October</v>
      </c>
      <c r="D181" s="1" t="s">
        <v>32</v>
      </c>
      <c r="E181" s="1">
        <v>36</v>
      </c>
      <c r="F181" s="1">
        <f t="shared" si="10"/>
        <v>7.7188888888888885</v>
      </c>
      <c r="G181" s="1">
        <v>277.88</v>
      </c>
      <c r="H181" s="1">
        <v>6.16</v>
      </c>
      <c r="I181">
        <f t="shared" si="12"/>
        <v>284.04000000000002</v>
      </c>
      <c r="J181">
        <f t="shared" si="13"/>
        <v>3.5455000000000001</v>
      </c>
      <c r="K181">
        <f t="shared" si="14"/>
        <v>9.8522353999999996</v>
      </c>
      <c r="L181" s="1" t="s">
        <v>26</v>
      </c>
      <c r="M181" s="1" t="s">
        <v>58</v>
      </c>
      <c r="N181" s="1" t="s">
        <v>21</v>
      </c>
      <c r="O181" s="1" t="s">
        <v>34</v>
      </c>
      <c r="P181" s="1" t="s">
        <v>48</v>
      </c>
      <c r="Q181" s="1" t="s">
        <v>24</v>
      </c>
      <c r="R181" s="2">
        <v>40095</v>
      </c>
    </row>
    <row r="182" spans="1:18" x14ac:dyDescent="0.25">
      <c r="A182" s="1">
        <v>55360</v>
      </c>
      <c r="B182" s="2">
        <v>39835</v>
      </c>
      <c r="C182" s="2" t="str">
        <f t="shared" si="11"/>
        <v>January</v>
      </c>
      <c r="D182" s="1" t="s">
        <v>41</v>
      </c>
      <c r="E182" s="1">
        <v>49</v>
      </c>
      <c r="F182" s="1">
        <f t="shared" si="10"/>
        <v>2.751632653061225</v>
      </c>
      <c r="G182" s="1">
        <v>134.83000000000001</v>
      </c>
      <c r="H182" s="1">
        <v>0.5</v>
      </c>
      <c r="I182">
        <f t="shared" si="12"/>
        <v>135.33000000000001</v>
      </c>
      <c r="J182">
        <f t="shared" si="13"/>
        <v>3.5455000000000001</v>
      </c>
      <c r="K182">
        <f t="shared" si="14"/>
        <v>4.7803976500000003</v>
      </c>
      <c r="L182" s="1" t="s">
        <v>26</v>
      </c>
      <c r="M182" s="1" t="s">
        <v>56</v>
      </c>
      <c r="N182" s="1" t="s">
        <v>28</v>
      </c>
      <c r="O182" s="1" t="s">
        <v>34</v>
      </c>
      <c r="P182" s="1" t="s">
        <v>63</v>
      </c>
      <c r="Q182" s="1" t="s">
        <v>24</v>
      </c>
      <c r="R182" s="2">
        <v>39837</v>
      </c>
    </row>
    <row r="183" spans="1:18" x14ac:dyDescent="0.25">
      <c r="A183" s="1">
        <v>7461</v>
      </c>
      <c r="B183" s="2">
        <v>39825</v>
      </c>
      <c r="C183" s="2" t="str">
        <f t="shared" si="11"/>
        <v>January</v>
      </c>
      <c r="D183" s="1" t="s">
        <v>18</v>
      </c>
      <c r="E183" s="1">
        <v>12</v>
      </c>
      <c r="F183" s="1">
        <f t="shared" si="10"/>
        <v>340.02500000000003</v>
      </c>
      <c r="G183" s="1">
        <v>4080.3</v>
      </c>
      <c r="H183" s="1">
        <v>39</v>
      </c>
      <c r="I183">
        <f t="shared" si="12"/>
        <v>4119.3</v>
      </c>
      <c r="J183">
        <f t="shared" si="13"/>
        <v>4.7610000000000001</v>
      </c>
      <c r="K183">
        <f t="shared" si="14"/>
        <v>194.26308299999999</v>
      </c>
      <c r="L183" s="1" t="s">
        <v>38</v>
      </c>
      <c r="M183" s="1" t="s">
        <v>20</v>
      </c>
      <c r="N183" s="1" t="s">
        <v>42</v>
      </c>
      <c r="O183" s="1" t="s">
        <v>22</v>
      </c>
      <c r="P183" s="1" t="s">
        <v>39</v>
      </c>
      <c r="Q183" s="1" t="s">
        <v>40</v>
      </c>
      <c r="R183" s="2">
        <v>39827</v>
      </c>
    </row>
    <row r="184" spans="1:18" x14ac:dyDescent="0.25">
      <c r="A184" s="1">
        <v>46979</v>
      </c>
      <c r="B184" s="2">
        <v>41106</v>
      </c>
      <c r="C184" s="2" t="str">
        <f t="shared" si="11"/>
        <v>July</v>
      </c>
      <c r="D184" s="1" t="s">
        <v>18</v>
      </c>
      <c r="E184" s="1">
        <v>30</v>
      </c>
      <c r="F184" s="1">
        <f t="shared" si="10"/>
        <v>290.6153333333333</v>
      </c>
      <c r="G184" s="1">
        <v>8718.4599999999991</v>
      </c>
      <c r="H184" s="1">
        <v>26.53</v>
      </c>
      <c r="I184">
        <f t="shared" si="12"/>
        <v>8744.99</v>
      </c>
      <c r="J184">
        <f t="shared" si="13"/>
        <v>5.3265000000000002</v>
      </c>
      <c r="K184">
        <f t="shared" si="14"/>
        <v>464.38877189999999</v>
      </c>
      <c r="L184" s="1" t="s">
        <v>38</v>
      </c>
      <c r="M184" s="1" t="s">
        <v>54</v>
      </c>
      <c r="N184" s="1" t="s">
        <v>21</v>
      </c>
      <c r="O184" s="1" t="s">
        <v>29</v>
      </c>
      <c r="P184" s="1" t="s">
        <v>61</v>
      </c>
      <c r="Q184" s="1" t="s">
        <v>40</v>
      </c>
      <c r="R184" s="2">
        <v>41108</v>
      </c>
    </row>
    <row r="185" spans="1:18" x14ac:dyDescent="0.25">
      <c r="A185" s="1">
        <v>26881</v>
      </c>
      <c r="B185" s="2">
        <v>40026</v>
      </c>
      <c r="C185" s="2" t="str">
        <f t="shared" si="11"/>
        <v>August</v>
      </c>
      <c r="D185" s="1" t="s">
        <v>18</v>
      </c>
      <c r="E185" s="1">
        <v>26</v>
      </c>
      <c r="F185" s="1">
        <f t="shared" si="10"/>
        <v>411.26807692307688</v>
      </c>
      <c r="G185" s="1">
        <v>10692.97</v>
      </c>
      <c r="H185" s="1">
        <v>110.2</v>
      </c>
      <c r="I185">
        <f t="shared" si="12"/>
        <v>10803.17</v>
      </c>
      <c r="J185">
        <f t="shared" si="13"/>
        <v>4.7610000000000001</v>
      </c>
      <c r="K185">
        <f t="shared" si="14"/>
        <v>509.09230169999995</v>
      </c>
      <c r="L185" s="1" t="s">
        <v>38</v>
      </c>
      <c r="M185" s="1" t="s">
        <v>51</v>
      </c>
      <c r="N185" s="1" t="s">
        <v>28</v>
      </c>
      <c r="O185" s="1" t="s">
        <v>22</v>
      </c>
      <c r="P185" s="1" t="s">
        <v>57</v>
      </c>
      <c r="Q185" s="1" t="s">
        <v>64</v>
      </c>
      <c r="R185" s="2">
        <v>40030</v>
      </c>
    </row>
    <row r="186" spans="1:18" x14ac:dyDescent="0.25">
      <c r="A186" s="1">
        <v>21988</v>
      </c>
      <c r="B186" s="2">
        <v>40265</v>
      </c>
      <c r="C186" s="2" t="str">
        <f t="shared" si="11"/>
        <v>March</v>
      </c>
      <c r="D186" s="1" t="s">
        <v>41</v>
      </c>
      <c r="E186" s="1">
        <v>4</v>
      </c>
      <c r="F186" s="1">
        <f t="shared" si="10"/>
        <v>334.29750000000001</v>
      </c>
      <c r="G186" s="1">
        <v>1337.19</v>
      </c>
      <c r="H186" s="1">
        <v>91.05</v>
      </c>
      <c r="I186">
        <f t="shared" si="12"/>
        <v>1428.24</v>
      </c>
      <c r="J186">
        <f t="shared" si="13"/>
        <v>3.5455000000000001</v>
      </c>
      <c r="K186">
        <f t="shared" si="14"/>
        <v>47.410071450000004</v>
      </c>
      <c r="L186" s="1" t="s">
        <v>38</v>
      </c>
      <c r="M186" s="1" t="s">
        <v>47</v>
      </c>
      <c r="N186" s="1" t="s">
        <v>33</v>
      </c>
      <c r="O186" s="1" t="s">
        <v>34</v>
      </c>
      <c r="P186" s="1" t="s">
        <v>68</v>
      </c>
      <c r="Q186" s="1" t="s">
        <v>40</v>
      </c>
      <c r="R186" s="2">
        <v>40267</v>
      </c>
    </row>
    <row r="187" spans="1:18" x14ac:dyDescent="0.25">
      <c r="A187" s="1">
        <v>56967</v>
      </c>
      <c r="B187" s="2">
        <v>40970</v>
      </c>
      <c r="C187" s="2" t="str">
        <f t="shared" si="11"/>
        <v>March</v>
      </c>
      <c r="D187" s="1" t="s">
        <v>18</v>
      </c>
      <c r="E187" s="1">
        <v>17</v>
      </c>
      <c r="F187" s="1">
        <f t="shared" si="10"/>
        <v>81.405882352941177</v>
      </c>
      <c r="G187" s="1">
        <v>1383.9</v>
      </c>
      <c r="H187" s="1">
        <v>6.13</v>
      </c>
      <c r="I187">
        <f t="shared" si="12"/>
        <v>1390.0300000000002</v>
      </c>
      <c r="J187">
        <f t="shared" si="13"/>
        <v>5.3265000000000002</v>
      </c>
      <c r="K187">
        <f t="shared" si="14"/>
        <v>73.713433500000008</v>
      </c>
      <c r="L187" s="1" t="s">
        <v>19</v>
      </c>
      <c r="M187" s="1" t="s">
        <v>27</v>
      </c>
      <c r="N187" s="1" t="s">
        <v>42</v>
      </c>
      <c r="O187" s="1" t="s">
        <v>29</v>
      </c>
      <c r="P187" s="1" t="s">
        <v>43</v>
      </c>
      <c r="Q187" s="1" t="s">
        <v>24</v>
      </c>
      <c r="R187" s="2">
        <v>40977</v>
      </c>
    </row>
    <row r="188" spans="1:18" x14ac:dyDescent="0.25">
      <c r="A188" s="1">
        <v>46368</v>
      </c>
      <c r="B188" s="2">
        <v>41023</v>
      </c>
      <c r="C188" s="2" t="str">
        <f t="shared" si="11"/>
        <v>April</v>
      </c>
      <c r="D188" s="1" t="s">
        <v>25</v>
      </c>
      <c r="E188" s="1">
        <v>48</v>
      </c>
      <c r="F188" s="1">
        <f t="shared" si="10"/>
        <v>3.4610416666666666</v>
      </c>
      <c r="G188" s="1">
        <v>166.13</v>
      </c>
      <c r="H188" s="1">
        <v>3.97</v>
      </c>
      <c r="I188">
        <f t="shared" si="12"/>
        <v>170.1</v>
      </c>
      <c r="J188">
        <f t="shared" si="13"/>
        <v>3.5455000000000001</v>
      </c>
      <c r="K188">
        <f t="shared" si="14"/>
        <v>5.8901391499999995</v>
      </c>
      <c r="L188" s="1" t="s">
        <v>26</v>
      </c>
      <c r="M188" s="1" t="s">
        <v>49</v>
      </c>
      <c r="N188" s="1" t="s">
        <v>33</v>
      </c>
      <c r="O188" s="1" t="s">
        <v>34</v>
      </c>
      <c r="P188" s="1" t="s">
        <v>35</v>
      </c>
      <c r="Q188" s="1" t="s">
        <v>36</v>
      </c>
      <c r="R188" s="2">
        <v>41025</v>
      </c>
    </row>
    <row r="189" spans="1:18" x14ac:dyDescent="0.25">
      <c r="A189" s="1">
        <v>8388</v>
      </c>
      <c r="B189" s="2">
        <v>40962</v>
      </c>
      <c r="C189" s="2" t="str">
        <f t="shared" si="11"/>
        <v>February</v>
      </c>
      <c r="D189" s="1" t="s">
        <v>18</v>
      </c>
      <c r="E189" s="1">
        <v>39</v>
      </c>
      <c r="F189" s="1">
        <f t="shared" si="10"/>
        <v>7.4435897435897438</v>
      </c>
      <c r="G189" s="1">
        <v>290.3</v>
      </c>
      <c r="H189" s="1">
        <v>4</v>
      </c>
      <c r="I189">
        <f t="shared" si="12"/>
        <v>294.3</v>
      </c>
      <c r="J189">
        <f t="shared" si="13"/>
        <v>4.7610000000000001</v>
      </c>
      <c r="K189">
        <f t="shared" si="14"/>
        <v>13.821183000000001</v>
      </c>
      <c r="L189" s="1" t="s">
        <v>26</v>
      </c>
      <c r="M189" s="1" t="s">
        <v>27</v>
      </c>
      <c r="N189" s="1" t="s">
        <v>42</v>
      </c>
      <c r="O189" s="1" t="s">
        <v>22</v>
      </c>
      <c r="P189" s="1" t="s">
        <v>23</v>
      </c>
      <c r="Q189" s="1" t="s">
        <v>36</v>
      </c>
      <c r="R189" s="2">
        <v>40964</v>
      </c>
    </row>
    <row r="190" spans="1:18" x14ac:dyDescent="0.25">
      <c r="A190" s="1">
        <v>21319</v>
      </c>
      <c r="B190" s="2">
        <v>40297</v>
      </c>
      <c r="C190" s="2" t="str">
        <f t="shared" si="11"/>
        <v>April</v>
      </c>
      <c r="D190" s="1" t="s">
        <v>41</v>
      </c>
      <c r="E190" s="1">
        <v>42</v>
      </c>
      <c r="F190" s="1">
        <f t="shared" si="10"/>
        <v>25.246190476190474</v>
      </c>
      <c r="G190" s="1">
        <v>1060.3399999999999</v>
      </c>
      <c r="H190" s="1">
        <v>15.68</v>
      </c>
      <c r="I190">
        <f t="shared" si="12"/>
        <v>1076.02</v>
      </c>
      <c r="J190">
        <f t="shared" si="13"/>
        <v>4.7610000000000001</v>
      </c>
      <c r="K190">
        <f t="shared" si="14"/>
        <v>50.482787399999999</v>
      </c>
      <c r="L190" s="1" t="s">
        <v>38</v>
      </c>
      <c r="M190" s="1" t="s">
        <v>58</v>
      </c>
      <c r="N190" s="1" t="s">
        <v>21</v>
      </c>
      <c r="O190" s="1" t="s">
        <v>22</v>
      </c>
      <c r="P190" s="1" t="s">
        <v>23</v>
      </c>
      <c r="Q190" s="1" t="s">
        <v>40</v>
      </c>
      <c r="R190" s="2">
        <v>40298</v>
      </c>
    </row>
    <row r="191" spans="1:18" x14ac:dyDescent="0.25">
      <c r="A191" s="1">
        <v>59238</v>
      </c>
      <c r="B191" s="2">
        <v>40075</v>
      </c>
      <c r="C191" s="2" t="str">
        <f t="shared" si="11"/>
        <v>September</v>
      </c>
      <c r="D191" s="1" t="s">
        <v>25</v>
      </c>
      <c r="E191" s="1">
        <v>11</v>
      </c>
      <c r="F191" s="1">
        <f t="shared" si="10"/>
        <v>41.443636363636365</v>
      </c>
      <c r="G191" s="1">
        <v>455.88</v>
      </c>
      <c r="H191" s="1">
        <v>8.99</v>
      </c>
      <c r="I191">
        <f t="shared" si="12"/>
        <v>464.87</v>
      </c>
      <c r="J191">
        <f t="shared" si="13"/>
        <v>3.5455000000000001</v>
      </c>
      <c r="K191">
        <f t="shared" si="14"/>
        <v>16.163225400000002</v>
      </c>
      <c r="L191" s="1" t="s">
        <v>19</v>
      </c>
      <c r="M191" s="1" t="s">
        <v>54</v>
      </c>
      <c r="N191" s="1" t="s">
        <v>33</v>
      </c>
      <c r="O191" s="1" t="s">
        <v>34</v>
      </c>
      <c r="P191" s="1" t="s">
        <v>35</v>
      </c>
      <c r="Q191" s="1" t="s">
        <v>46</v>
      </c>
      <c r="R191" s="2">
        <v>40076</v>
      </c>
    </row>
    <row r="192" spans="1:18" x14ac:dyDescent="0.25">
      <c r="A192" s="1">
        <v>29507</v>
      </c>
      <c r="B192" s="2">
        <v>40948</v>
      </c>
      <c r="C192" s="2" t="str">
        <f t="shared" si="11"/>
        <v>February</v>
      </c>
      <c r="D192" s="1" t="s">
        <v>18</v>
      </c>
      <c r="E192" s="1">
        <v>14</v>
      </c>
      <c r="F192" s="1">
        <f t="shared" si="10"/>
        <v>217.83085714285716</v>
      </c>
      <c r="G192" s="1">
        <v>3049.6320000000001</v>
      </c>
      <c r="H192" s="1">
        <v>35.67</v>
      </c>
      <c r="I192">
        <f t="shared" si="12"/>
        <v>3085.3020000000001</v>
      </c>
      <c r="J192">
        <f t="shared" si="13"/>
        <v>4.7610000000000001</v>
      </c>
      <c r="K192">
        <f t="shared" si="14"/>
        <v>145.19297951999999</v>
      </c>
      <c r="L192" s="1" t="s">
        <v>38</v>
      </c>
      <c r="M192" s="1" t="s">
        <v>27</v>
      </c>
      <c r="N192" s="1" t="s">
        <v>21</v>
      </c>
      <c r="O192" s="1" t="s">
        <v>22</v>
      </c>
      <c r="P192" s="1" t="s">
        <v>57</v>
      </c>
      <c r="Q192" s="1" t="s">
        <v>64</v>
      </c>
      <c r="R192" s="2">
        <v>40950</v>
      </c>
    </row>
    <row r="193" spans="1:18" x14ac:dyDescent="0.25">
      <c r="A193" s="1">
        <v>31812</v>
      </c>
      <c r="B193" s="2">
        <v>40755</v>
      </c>
      <c r="C193" s="2" t="str">
        <f t="shared" si="11"/>
        <v>July</v>
      </c>
      <c r="D193" s="1" t="s">
        <v>25</v>
      </c>
      <c r="E193" s="1">
        <v>31</v>
      </c>
      <c r="F193" s="1">
        <f t="shared" si="10"/>
        <v>1.2425806451612904</v>
      </c>
      <c r="G193" s="1">
        <v>38.520000000000003</v>
      </c>
      <c r="H193" s="1">
        <v>0.7</v>
      </c>
      <c r="I193">
        <f t="shared" si="12"/>
        <v>39.220000000000006</v>
      </c>
      <c r="J193">
        <f t="shared" si="13"/>
        <v>3.5455000000000001</v>
      </c>
      <c r="K193">
        <f t="shared" si="14"/>
        <v>1.3657266000000001</v>
      </c>
      <c r="L193" s="1" t="s">
        <v>26</v>
      </c>
      <c r="M193" s="1" t="s">
        <v>27</v>
      </c>
      <c r="N193" s="1" t="s">
        <v>28</v>
      </c>
      <c r="O193" s="1" t="s">
        <v>34</v>
      </c>
      <c r="P193" s="1" t="s">
        <v>66</v>
      </c>
      <c r="Q193" s="1" t="s">
        <v>36</v>
      </c>
      <c r="R193" s="2">
        <v>40757</v>
      </c>
    </row>
    <row r="194" spans="1:18" x14ac:dyDescent="0.25">
      <c r="A194" s="1">
        <v>58851</v>
      </c>
      <c r="B194" s="2">
        <v>40336</v>
      </c>
      <c r="C194" s="2" t="str">
        <f t="shared" si="11"/>
        <v>June</v>
      </c>
      <c r="D194" s="1" t="s">
        <v>18</v>
      </c>
      <c r="E194" s="1">
        <v>3</v>
      </c>
      <c r="F194" s="1">
        <f t="shared" ref="F194:F257" si="15">G194/E194</f>
        <v>7.9766666666666666</v>
      </c>
      <c r="G194" s="1">
        <v>23.93</v>
      </c>
      <c r="H194" s="1">
        <v>0.96</v>
      </c>
      <c r="I194">
        <f t="shared" si="12"/>
        <v>24.89</v>
      </c>
      <c r="J194">
        <f t="shared" si="13"/>
        <v>4.7610000000000001</v>
      </c>
      <c r="K194">
        <f t="shared" si="14"/>
        <v>1.1393073</v>
      </c>
      <c r="L194" s="1" t="s">
        <v>26</v>
      </c>
      <c r="M194" s="1" t="s">
        <v>27</v>
      </c>
      <c r="N194" s="1" t="s">
        <v>33</v>
      </c>
      <c r="O194" s="1" t="s">
        <v>22</v>
      </c>
      <c r="P194" s="1" t="s">
        <v>23</v>
      </c>
      <c r="Q194" s="1" t="s">
        <v>36</v>
      </c>
      <c r="R194" s="2">
        <v>40340</v>
      </c>
    </row>
    <row r="195" spans="1:18" x14ac:dyDescent="0.25">
      <c r="A195" s="1">
        <v>14823</v>
      </c>
      <c r="B195" s="2">
        <v>39856</v>
      </c>
      <c r="C195" s="2" t="str">
        <f t="shared" ref="C195:C258" si="16">TEXT(B195,"mmmm")</f>
        <v>February</v>
      </c>
      <c r="D195" s="1" t="s">
        <v>18</v>
      </c>
      <c r="E195" s="1">
        <v>15</v>
      </c>
      <c r="F195" s="1">
        <f t="shared" si="15"/>
        <v>6.9080000000000004</v>
      </c>
      <c r="G195" s="1">
        <v>103.62</v>
      </c>
      <c r="H195" s="1">
        <v>0.49</v>
      </c>
      <c r="I195">
        <f t="shared" ref="I195:I258" si="17">G195+H195</f>
        <v>104.11</v>
      </c>
      <c r="J195">
        <f t="shared" ref="J195:J258" si="18">IF(O195="Furniture",4.761,IF(O195="Technology",5.3265,IF(O195="Office Supplies",3.5455,0)))</f>
        <v>3.5455000000000001</v>
      </c>
      <c r="K195">
        <f t="shared" ref="K195:K258" si="19">(J195*G195)/100</f>
        <v>3.6738471000000006</v>
      </c>
      <c r="L195" s="1" t="s">
        <v>26</v>
      </c>
      <c r="M195" s="1" t="s">
        <v>27</v>
      </c>
      <c r="N195" s="1" t="s">
        <v>28</v>
      </c>
      <c r="O195" s="1" t="s">
        <v>34</v>
      </c>
      <c r="P195" s="1" t="s">
        <v>63</v>
      </c>
      <c r="Q195" s="1" t="s">
        <v>24</v>
      </c>
      <c r="R195" s="2">
        <v>39865</v>
      </c>
    </row>
    <row r="196" spans="1:18" x14ac:dyDescent="0.25">
      <c r="A196" s="1">
        <v>21665</v>
      </c>
      <c r="B196" s="2">
        <v>41197</v>
      </c>
      <c r="C196" s="2" t="str">
        <f t="shared" si="16"/>
        <v>October</v>
      </c>
      <c r="D196" s="1" t="s">
        <v>25</v>
      </c>
      <c r="E196" s="1">
        <v>5</v>
      </c>
      <c r="F196" s="1">
        <f t="shared" si="15"/>
        <v>94.958600000000004</v>
      </c>
      <c r="G196" s="1">
        <v>474.79300000000001</v>
      </c>
      <c r="H196" s="1">
        <v>2.5</v>
      </c>
      <c r="I196">
        <f t="shared" si="17"/>
        <v>477.29300000000001</v>
      </c>
      <c r="J196">
        <f t="shared" si="18"/>
        <v>5.3265000000000002</v>
      </c>
      <c r="K196">
        <f t="shared" si="19"/>
        <v>25.289849145000002</v>
      </c>
      <c r="L196" s="1" t="s">
        <v>19</v>
      </c>
      <c r="M196" s="1" t="s">
        <v>27</v>
      </c>
      <c r="N196" s="1" t="s">
        <v>42</v>
      </c>
      <c r="O196" s="1" t="s">
        <v>29</v>
      </c>
      <c r="P196" s="1" t="s">
        <v>30</v>
      </c>
      <c r="Q196" s="1" t="s">
        <v>24</v>
      </c>
      <c r="R196" s="2">
        <v>41198</v>
      </c>
    </row>
    <row r="197" spans="1:18" x14ac:dyDescent="0.25">
      <c r="A197" s="1">
        <v>34631</v>
      </c>
      <c r="B197" s="2">
        <v>40109</v>
      </c>
      <c r="C197" s="2" t="str">
        <f t="shared" si="16"/>
        <v>October</v>
      </c>
      <c r="D197" s="1" t="s">
        <v>32</v>
      </c>
      <c r="E197" s="1">
        <v>19</v>
      </c>
      <c r="F197" s="1">
        <f t="shared" si="15"/>
        <v>664.01052631578955</v>
      </c>
      <c r="G197" s="1">
        <v>12616.2</v>
      </c>
      <c r="H197" s="1">
        <v>24.49</v>
      </c>
      <c r="I197">
        <f t="shared" si="17"/>
        <v>12640.69</v>
      </c>
      <c r="J197">
        <f t="shared" si="18"/>
        <v>5.3265000000000002</v>
      </c>
      <c r="K197">
        <f t="shared" si="19"/>
        <v>672.00189300000011</v>
      </c>
      <c r="L197" s="1" t="s">
        <v>26</v>
      </c>
      <c r="M197" s="1" t="s">
        <v>44</v>
      </c>
      <c r="N197" s="1" t="s">
        <v>33</v>
      </c>
      <c r="O197" s="1" t="s">
        <v>29</v>
      </c>
      <c r="P197" s="1" t="s">
        <v>52</v>
      </c>
      <c r="Q197" s="1" t="s">
        <v>53</v>
      </c>
      <c r="R197" s="2">
        <v>40111</v>
      </c>
    </row>
    <row r="198" spans="1:18" x14ac:dyDescent="0.25">
      <c r="A198" s="1">
        <v>46977</v>
      </c>
      <c r="B198" s="2">
        <v>41036</v>
      </c>
      <c r="C198" s="2" t="str">
        <f t="shared" si="16"/>
        <v>May</v>
      </c>
      <c r="D198" s="1" t="s">
        <v>41</v>
      </c>
      <c r="E198" s="1">
        <v>19</v>
      </c>
      <c r="F198" s="1">
        <f t="shared" si="15"/>
        <v>156.86168421052631</v>
      </c>
      <c r="G198" s="1">
        <v>2980.3719999999998</v>
      </c>
      <c r="H198" s="1">
        <v>8.99</v>
      </c>
      <c r="I198">
        <f t="shared" si="17"/>
        <v>2989.3619999999996</v>
      </c>
      <c r="J198">
        <f t="shared" si="18"/>
        <v>5.3265000000000002</v>
      </c>
      <c r="K198">
        <f t="shared" si="19"/>
        <v>158.74951457999998</v>
      </c>
      <c r="L198" s="1" t="s">
        <v>26</v>
      </c>
      <c r="M198" s="1" t="s">
        <v>27</v>
      </c>
      <c r="N198" s="1" t="s">
        <v>21</v>
      </c>
      <c r="O198" s="1" t="s">
        <v>29</v>
      </c>
      <c r="P198" s="1" t="s">
        <v>30</v>
      </c>
      <c r="Q198" s="1" t="s">
        <v>24</v>
      </c>
      <c r="R198" s="2">
        <v>41038</v>
      </c>
    </row>
    <row r="199" spans="1:18" x14ac:dyDescent="0.25">
      <c r="A199" s="1">
        <v>10342</v>
      </c>
      <c r="B199" s="2">
        <v>40869</v>
      </c>
      <c r="C199" s="2" t="str">
        <f t="shared" si="16"/>
        <v>November</v>
      </c>
      <c r="D199" s="1" t="s">
        <v>41</v>
      </c>
      <c r="E199" s="1">
        <v>38</v>
      </c>
      <c r="F199" s="1">
        <f t="shared" si="15"/>
        <v>44.185263157894738</v>
      </c>
      <c r="G199" s="1">
        <v>1679.04</v>
      </c>
      <c r="H199" s="1">
        <v>14.45</v>
      </c>
      <c r="I199">
        <f t="shared" si="17"/>
        <v>1693.49</v>
      </c>
      <c r="J199">
        <f t="shared" si="18"/>
        <v>4.7610000000000001</v>
      </c>
      <c r="K199">
        <f t="shared" si="19"/>
        <v>79.939094400000002</v>
      </c>
      <c r="L199" s="1" t="s">
        <v>26</v>
      </c>
      <c r="M199" s="1" t="s">
        <v>27</v>
      </c>
      <c r="N199" s="1" t="s">
        <v>21</v>
      </c>
      <c r="O199" s="1" t="s">
        <v>22</v>
      </c>
      <c r="P199" s="1" t="s">
        <v>23</v>
      </c>
      <c r="Q199" s="1" t="s">
        <v>53</v>
      </c>
      <c r="R199" s="2">
        <v>40871</v>
      </c>
    </row>
    <row r="200" spans="1:18" x14ac:dyDescent="0.25">
      <c r="A200" s="1">
        <v>8450</v>
      </c>
      <c r="B200" s="2">
        <v>41012</v>
      </c>
      <c r="C200" s="2" t="str">
        <f t="shared" si="16"/>
        <v>April</v>
      </c>
      <c r="D200" s="1" t="s">
        <v>32</v>
      </c>
      <c r="E200" s="1">
        <v>24</v>
      </c>
      <c r="F200" s="1">
        <f t="shared" si="15"/>
        <v>54.458333333333336</v>
      </c>
      <c r="G200" s="1">
        <v>1307</v>
      </c>
      <c r="H200" s="1">
        <v>0.99</v>
      </c>
      <c r="I200">
        <f t="shared" si="17"/>
        <v>1307.99</v>
      </c>
      <c r="J200">
        <f t="shared" si="18"/>
        <v>3.5455000000000001</v>
      </c>
      <c r="K200">
        <f t="shared" si="19"/>
        <v>46.339685000000003</v>
      </c>
      <c r="L200" s="1" t="s">
        <v>26</v>
      </c>
      <c r="M200" s="1" t="s">
        <v>54</v>
      </c>
      <c r="N200" s="1" t="s">
        <v>42</v>
      </c>
      <c r="O200" s="1" t="s">
        <v>34</v>
      </c>
      <c r="P200" s="1" t="s">
        <v>68</v>
      </c>
      <c r="Q200" s="1" t="s">
        <v>24</v>
      </c>
      <c r="R200" s="2">
        <v>41014</v>
      </c>
    </row>
    <row r="201" spans="1:18" x14ac:dyDescent="0.25">
      <c r="A201" s="1">
        <v>8803</v>
      </c>
      <c r="B201" s="2">
        <v>41263</v>
      </c>
      <c r="C201" s="2" t="str">
        <f t="shared" si="16"/>
        <v>December</v>
      </c>
      <c r="D201" s="1" t="s">
        <v>32</v>
      </c>
      <c r="E201" s="1">
        <v>17</v>
      </c>
      <c r="F201" s="1">
        <f t="shared" si="15"/>
        <v>30.248235294117649</v>
      </c>
      <c r="G201" s="1">
        <v>514.22</v>
      </c>
      <c r="H201" s="1">
        <v>2.99</v>
      </c>
      <c r="I201">
        <f t="shared" si="17"/>
        <v>517.21</v>
      </c>
      <c r="J201">
        <f t="shared" si="18"/>
        <v>3.5455000000000001</v>
      </c>
      <c r="K201">
        <f t="shared" si="19"/>
        <v>18.231670100000002</v>
      </c>
      <c r="L201" s="1" t="s">
        <v>26</v>
      </c>
      <c r="M201" s="1" t="s">
        <v>54</v>
      </c>
      <c r="N201" s="1" t="s">
        <v>33</v>
      </c>
      <c r="O201" s="1" t="s">
        <v>34</v>
      </c>
      <c r="P201" s="1" t="s">
        <v>48</v>
      </c>
      <c r="Q201" s="1" t="s">
        <v>24</v>
      </c>
      <c r="R201" s="2">
        <v>41266</v>
      </c>
    </row>
    <row r="202" spans="1:18" x14ac:dyDescent="0.25">
      <c r="A202" s="1">
        <v>55331</v>
      </c>
      <c r="B202" s="2">
        <v>40525</v>
      </c>
      <c r="C202" s="2" t="str">
        <f t="shared" si="16"/>
        <v>December</v>
      </c>
      <c r="D202" s="1" t="s">
        <v>25</v>
      </c>
      <c r="E202" s="1">
        <v>13</v>
      </c>
      <c r="F202" s="1">
        <f t="shared" si="15"/>
        <v>3.8730769230769231</v>
      </c>
      <c r="G202" s="1">
        <v>50.35</v>
      </c>
      <c r="H202" s="1">
        <v>2.5</v>
      </c>
      <c r="I202">
        <f t="shared" si="17"/>
        <v>52.85</v>
      </c>
      <c r="J202">
        <f t="shared" si="18"/>
        <v>3.5455000000000001</v>
      </c>
      <c r="K202">
        <f t="shared" si="19"/>
        <v>1.7851592500000002</v>
      </c>
      <c r="L202" s="1" t="s">
        <v>26</v>
      </c>
      <c r="M202" s="1" t="s">
        <v>56</v>
      </c>
      <c r="N202" s="1" t="s">
        <v>28</v>
      </c>
      <c r="O202" s="1" t="s">
        <v>34</v>
      </c>
      <c r="P202" s="1" t="s">
        <v>62</v>
      </c>
      <c r="Q202" s="1" t="s">
        <v>24</v>
      </c>
      <c r="R202" s="2">
        <v>40527</v>
      </c>
    </row>
    <row r="203" spans="1:18" x14ac:dyDescent="0.25">
      <c r="A203" s="1">
        <v>36356</v>
      </c>
      <c r="B203" s="2">
        <v>40902</v>
      </c>
      <c r="C203" s="2" t="str">
        <f t="shared" si="16"/>
        <v>December</v>
      </c>
      <c r="D203" s="1" t="s">
        <v>41</v>
      </c>
      <c r="E203" s="1">
        <v>33</v>
      </c>
      <c r="F203" s="1">
        <f t="shared" si="15"/>
        <v>3.5687878787878788</v>
      </c>
      <c r="G203" s="1">
        <v>117.77</v>
      </c>
      <c r="H203" s="1">
        <v>0.5</v>
      </c>
      <c r="I203">
        <f t="shared" si="17"/>
        <v>118.27</v>
      </c>
      <c r="J203">
        <f t="shared" si="18"/>
        <v>3.5455000000000001</v>
      </c>
      <c r="K203">
        <f t="shared" si="19"/>
        <v>4.1755353500000005</v>
      </c>
      <c r="L203" s="1" t="s">
        <v>26</v>
      </c>
      <c r="M203" s="1" t="s">
        <v>20</v>
      </c>
      <c r="N203" s="1" t="s">
        <v>21</v>
      </c>
      <c r="O203" s="1" t="s">
        <v>34</v>
      </c>
      <c r="P203" s="1" t="s">
        <v>63</v>
      </c>
      <c r="Q203" s="1" t="s">
        <v>24</v>
      </c>
      <c r="R203" s="2">
        <v>40904</v>
      </c>
    </row>
    <row r="204" spans="1:18" x14ac:dyDescent="0.25">
      <c r="A204" s="1">
        <v>7079</v>
      </c>
      <c r="B204" s="2">
        <v>40217</v>
      </c>
      <c r="C204" s="2" t="str">
        <f t="shared" si="16"/>
        <v>February</v>
      </c>
      <c r="D204" s="1" t="s">
        <v>41</v>
      </c>
      <c r="E204" s="1">
        <v>44</v>
      </c>
      <c r="F204" s="1">
        <f t="shared" si="15"/>
        <v>279.46568181818179</v>
      </c>
      <c r="G204" s="1">
        <v>12296.49</v>
      </c>
      <c r="H204" s="1">
        <v>57</v>
      </c>
      <c r="I204">
        <f t="shared" si="17"/>
        <v>12353.49</v>
      </c>
      <c r="J204">
        <f t="shared" si="18"/>
        <v>4.7610000000000001</v>
      </c>
      <c r="K204">
        <f t="shared" si="19"/>
        <v>585.43588890000001</v>
      </c>
      <c r="L204" s="1" t="s">
        <v>38</v>
      </c>
      <c r="M204" s="1" t="s">
        <v>49</v>
      </c>
      <c r="N204" s="1" t="s">
        <v>28</v>
      </c>
      <c r="O204" s="1" t="s">
        <v>22</v>
      </c>
      <c r="P204" s="1" t="s">
        <v>39</v>
      </c>
      <c r="Q204" s="1" t="s">
        <v>40</v>
      </c>
      <c r="R204" s="2">
        <v>40218</v>
      </c>
    </row>
    <row r="205" spans="1:18" x14ac:dyDescent="0.25">
      <c r="A205" s="1">
        <v>55750</v>
      </c>
      <c r="B205" s="2">
        <v>40417</v>
      </c>
      <c r="C205" s="2" t="str">
        <f t="shared" si="16"/>
        <v>August</v>
      </c>
      <c r="D205" s="1" t="s">
        <v>37</v>
      </c>
      <c r="E205" s="1">
        <v>31</v>
      </c>
      <c r="F205" s="1">
        <f t="shared" si="15"/>
        <v>175.67716129032257</v>
      </c>
      <c r="G205" s="1">
        <v>5445.9920000000002</v>
      </c>
      <c r="H205" s="1">
        <v>69.64</v>
      </c>
      <c r="I205">
        <f t="shared" si="17"/>
        <v>5515.6320000000005</v>
      </c>
      <c r="J205">
        <f t="shared" si="18"/>
        <v>4.7610000000000001</v>
      </c>
      <c r="K205">
        <f t="shared" si="19"/>
        <v>259.28367911999999</v>
      </c>
      <c r="L205" s="1" t="s">
        <v>38</v>
      </c>
      <c r="M205" s="1" t="s">
        <v>54</v>
      </c>
      <c r="N205" s="1" t="s">
        <v>28</v>
      </c>
      <c r="O205" s="1" t="s">
        <v>22</v>
      </c>
      <c r="P205" s="1" t="s">
        <v>57</v>
      </c>
      <c r="Q205" s="1" t="s">
        <v>64</v>
      </c>
      <c r="R205" s="2">
        <v>40419</v>
      </c>
    </row>
    <row r="206" spans="1:18" x14ac:dyDescent="0.25">
      <c r="A206" s="1">
        <v>9573</v>
      </c>
      <c r="B206" s="2">
        <v>41073</v>
      </c>
      <c r="C206" s="2" t="str">
        <f t="shared" si="16"/>
        <v>June</v>
      </c>
      <c r="D206" s="1" t="s">
        <v>41</v>
      </c>
      <c r="E206" s="1">
        <v>41</v>
      </c>
      <c r="F206" s="1">
        <f t="shared" si="15"/>
        <v>3.2495121951219508</v>
      </c>
      <c r="G206" s="1">
        <v>133.22999999999999</v>
      </c>
      <c r="H206" s="1">
        <v>1.92</v>
      </c>
      <c r="I206">
        <f t="shared" si="17"/>
        <v>135.14999999999998</v>
      </c>
      <c r="J206">
        <f t="shared" si="18"/>
        <v>3.5455000000000001</v>
      </c>
      <c r="K206">
        <f t="shared" si="19"/>
        <v>4.7236696499999997</v>
      </c>
      <c r="L206" s="1" t="s">
        <v>26</v>
      </c>
      <c r="M206" s="1" t="s">
        <v>20</v>
      </c>
      <c r="N206" s="1" t="s">
        <v>42</v>
      </c>
      <c r="O206" s="1" t="s">
        <v>34</v>
      </c>
      <c r="P206" s="1" t="s">
        <v>50</v>
      </c>
      <c r="Q206" s="1" t="s">
        <v>36</v>
      </c>
      <c r="R206" s="2">
        <v>41074</v>
      </c>
    </row>
    <row r="207" spans="1:18" x14ac:dyDescent="0.25">
      <c r="A207" s="1">
        <v>58884</v>
      </c>
      <c r="B207" s="2">
        <v>40623</v>
      </c>
      <c r="C207" s="2" t="str">
        <f t="shared" si="16"/>
        <v>March</v>
      </c>
      <c r="D207" s="1" t="s">
        <v>18</v>
      </c>
      <c r="E207" s="1">
        <v>46</v>
      </c>
      <c r="F207" s="1">
        <f t="shared" si="15"/>
        <v>81.135869565217391</v>
      </c>
      <c r="G207" s="1">
        <v>3732.25</v>
      </c>
      <c r="H207" s="1">
        <v>60</v>
      </c>
      <c r="I207">
        <f t="shared" si="17"/>
        <v>3792.25</v>
      </c>
      <c r="J207">
        <f t="shared" si="18"/>
        <v>4.7610000000000001</v>
      </c>
      <c r="K207">
        <f t="shared" si="19"/>
        <v>177.69242249999999</v>
      </c>
      <c r="L207" s="1" t="s">
        <v>38</v>
      </c>
      <c r="M207" s="1" t="s">
        <v>58</v>
      </c>
      <c r="N207" s="1" t="s">
        <v>33</v>
      </c>
      <c r="O207" s="1" t="s">
        <v>22</v>
      </c>
      <c r="P207" s="1" t="s">
        <v>57</v>
      </c>
      <c r="Q207" s="1" t="s">
        <v>40</v>
      </c>
      <c r="R207" s="2">
        <v>40628</v>
      </c>
    </row>
    <row r="208" spans="1:18" x14ac:dyDescent="0.25">
      <c r="A208" s="1">
        <v>52933</v>
      </c>
      <c r="B208" s="2">
        <v>40416</v>
      </c>
      <c r="C208" s="2" t="str">
        <f t="shared" si="16"/>
        <v>August</v>
      </c>
      <c r="D208" s="1" t="s">
        <v>18</v>
      </c>
      <c r="E208" s="1">
        <v>44</v>
      </c>
      <c r="F208" s="1">
        <f t="shared" si="15"/>
        <v>4.7831818181818182</v>
      </c>
      <c r="G208" s="1">
        <v>210.46</v>
      </c>
      <c r="H208" s="1">
        <v>1.49</v>
      </c>
      <c r="I208">
        <f t="shared" si="17"/>
        <v>211.95000000000002</v>
      </c>
      <c r="J208">
        <f t="shared" si="18"/>
        <v>3.5455000000000001</v>
      </c>
      <c r="K208">
        <f t="shared" si="19"/>
        <v>7.4618593000000013</v>
      </c>
      <c r="L208" s="1" t="s">
        <v>19</v>
      </c>
      <c r="M208" s="1" t="s">
        <v>58</v>
      </c>
      <c r="N208" s="1" t="s">
        <v>21</v>
      </c>
      <c r="O208" s="1" t="s">
        <v>34</v>
      </c>
      <c r="P208" s="1" t="s">
        <v>48</v>
      </c>
      <c r="Q208" s="1" t="s">
        <v>24</v>
      </c>
      <c r="R208" s="2">
        <v>40423</v>
      </c>
    </row>
    <row r="209" spans="1:18" x14ac:dyDescent="0.25">
      <c r="A209" s="1">
        <v>30657</v>
      </c>
      <c r="B209" s="2">
        <v>40673</v>
      </c>
      <c r="C209" s="2" t="str">
        <f t="shared" si="16"/>
        <v>May</v>
      </c>
      <c r="D209" s="1" t="s">
        <v>25</v>
      </c>
      <c r="E209" s="1">
        <v>6</v>
      </c>
      <c r="F209" s="1">
        <f t="shared" si="15"/>
        <v>45.563333333333333</v>
      </c>
      <c r="G209" s="1">
        <v>273.38</v>
      </c>
      <c r="H209" s="1">
        <v>16.71</v>
      </c>
      <c r="I209">
        <f t="shared" si="17"/>
        <v>290.08999999999997</v>
      </c>
      <c r="J209">
        <f t="shared" si="18"/>
        <v>5.3265000000000002</v>
      </c>
      <c r="K209">
        <f t="shared" si="19"/>
        <v>14.5615857</v>
      </c>
      <c r="L209" s="1" t="s">
        <v>19</v>
      </c>
      <c r="M209" s="1" t="s">
        <v>54</v>
      </c>
      <c r="N209" s="1" t="s">
        <v>33</v>
      </c>
      <c r="O209" s="1" t="s">
        <v>29</v>
      </c>
      <c r="P209" s="1" t="s">
        <v>43</v>
      </c>
      <c r="Q209" s="1" t="s">
        <v>24</v>
      </c>
      <c r="R209" s="2">
        <v>40674</v>
      </c>
    </row>
    <row r="210" spans="1:18" x14ac:dyDescent="0.25">
      <c r="A210" s="1">
        <v>34787</v>
      </c>
      <c r="B210" s="2">
        <v>40237</v>
      </c>
      <c r="C210" s="2" t="str">
        <f t="shared" si="16"/>
        <v>February</v>
      </c>
      <c r="D210" s="1" t="s">
        <v>18</v>
      </c>
      <c r="E210" s="1">
        <v>14</v>
      </c>
      <c r="F210" s="1">
        <f t="shared" si="15"/>
        <v>32.427857142857142</v>
      </c>
      <c r="G210" s="1">
        <v>453.99</v>
      </c>
      <c r="H210" s="1">
        <v>8.99</v>
      </c>
      <c r="I210">
        <f t="shared" si="17"/>
        <v>462.98</v>
      </c>
      <c r="J210">
        <f t="shared" si="18"/>
        <v>3.5455000000000001</v>
      </c>
      <c r="K210">
        <f t="shared" si="19"/>
        <v>16.096215449999999</v>
      </c>
      <c r="L210" s="1" t="s">
        <v>26</v>
      </c>
      <c r="M210" s="1" t="s">
        <v>20</v>
      </c>
      <c r="N210" s="1" t="s">
        <v>33</v>
      </c>
      <c r="O210" s="1" t="s">
        <v>34</v>
      </c>
      <c r="P210" s="1" t="s">
        <v>35</v>
      </c>
      <c r="Q210" s="1" t="s">
        <v>46</v>
      </c>
      <c r="R210" s="2">
        <v>40239</v>
      </c>
    </row>
    <row r="211" spans="1:18" x14ac:dyDescent="0.25">
      <c r="A211" s="1">
        <v>23041</v>
      </c>
      <c r="B211" s="2">
        <v>40379</v>
      </c>
      <c r="C211" s="2" t="str">
        <f t="shared" si="16"/>
        <v>July</v>
      </c>
      <c r="D211" s="1" t="s">
        <v>18</v>
      </c>
      <c r="E211" s="1">
        <v>5</v>
      </c>
      <c r="F211" s="1">
        <f t="shared" si="15"/>
        <v>362.25</v>
      </c>
      <c r="G211" s="1">
        <v>1811.25</v>
      </c>
      <c r="H211" s="1">
        <v>19.989999999999998</v>
      </c>
      <c r="I211">
        <f t="shared" si="17"/>
        <v>1831.24</v>
      </c>
      <c r="J211">
        <f t="shared" si="18"/>
        <v>3.5455000000000001</v>
      </c>
      <c r="K211">
        <f t="shared" si="19"/>
        <v>64.217868749999994</v>
      </c>
      <c r="L211" s="1" t="s">
        <v>26</v>
      </c>
      <c r="M211" s="1" t="s">
        <v>56</v>
      </c>
      <c r="N211" s="1" t="s">
        <v>21</v>
      </c>
      <c r="O211" s="1" t="s">
        <v>34</v>
      </c>
      <c r="P211" s="1" t="s">
        <v>48</v>
      </c>
      <c r="Q211" s="1" t="s">
        <v>24</v>
      </c>
      <c r="R211" s="2">
        <v>40381</v>
      </c>
    </row>
    <row r="212" spans="1:18" x14ac:dyDescent="0.25">
      <c r="A212" s="1">
        <v>10692</v>
      </c>
      <c r="B212" s="2">
        <v>40020</v>
      </c>
      <c r="C212" s="2" t="str">
        <f t="shared" si="16"/>
        <v>July</v>
      </c>
      <c r="D212" s="1" t="s">
        <v>18</v>
      </c>
      <c r="E212" s="1">
        <v>26</v>
      </c>
      <c r="F212" s="1">
        <f t="shared" si="15"/>
        <v>3.8619230769230768</v>
      </c>
      <c r="G212" s="1">
        <v>100.41</v>
      </c>
      <c r="H212" s="1">
        <v>4.17</v>
      </c>
      <c r="I212">
        <f t="shared" si="17"/>
        <v>104.58</v>
      </c>
      <c r="J212">
        <f t="shared" si="18"/>
        <v>3.5455000000000001</v>
      </c>
      <c r="K212">
        <f t="shared" si="19"/>
        <v>3.56003655</v>
      </c>
      <c r="L212" s="1" t="s">
        <v>26</v>
      </c>
      <c r="M212" s="1" t="s">
        <v>20</v>
      </c>
      <c r="N212" s="1" t="s">
        <v>33</v>
      </c>
      <c r="O212" s="1" t="s">
        <v>34</v>
      </c>
      <c r="P212" s="1" t="s">
        <v>35</v>
      </c>
      <c r="Q212" s="1" t="s">
        <v>46</v>
      </c>
      <c r="R212" s="2">
        <v>40022</v>
      </c>
    </row>
    <row r="213" spans="1:18" x14ac:dyDescent="0.25">
      <c r="A213" s="1">
        <v>512</v>
      </c>
      <c r="B213" s="2">
        <v>40682</v>
      </c>
      <c r="C213" s="2" t="str">
        <f t="shared" si="16"/>
        <v>May</v>
      </c>
      <c r="D213" s="1" t="s">
        <v>18</v>
      </c>
      <c r="E213" s="1">
        <v>48</v>
      </c>
      <c r="F213" s="1">
        <f t="shared" si="15"/>
        <v>16.799375000000001</v>
      </c>
      <c r="G213" s="1">
        <v>806.37</v>
      </c>
      <c r="H213" s="1">
        <v>10.68</v>
      </c>
      <c r="I213">
        <f t="shared" si="17"/>
        <v>817.05</v>
      </c>
      <c r="J213">
        <f t="shared" si="18"/>
        <v>3.5455000000000001</v>
      </c>
      <c r="K213">
        <f t="shared" si="19"/>
        <v>28.58984835</v>
      </c>
      <c r="L213" s="1" t="s">
        <v>19</v>
      </c>
      <c r="M213" s="1" t="s">
        <v>54</v>
      </c>
      <c r="N213" s="1" t="s">
        <v>42</v>
      </c>
      <c r="O213" s="1" t="s">
        <v>34</v>
      </c>
      <c r="P213" s="1" t="s">
        <v>60</v>
      </c>
      <c r="Q213" s="1" t="s">
        <v>24</v>
      </c>
      <c r="R213" s="2">
        <v>40684</v>
      </c>
    </row>
    <row r="214" spans="1:18" x14ac:dyDescent="0.25">
      <c r="A214" s="1">
        <v>2272</v>
      </c>
      <c r="B214" s="2">
        <v>40280</v>
      </c>
      <c r="C214" s="2" t="str">
        <f t="shared" si="16"/>
        <v>April</v>
      </c>
      <c r="D214" s="1" t="s">
        <v>25</v>
      </c>
      <c r="E214" s="1">
        <v>39</v>
      </c>
      <c r="F214" s="1">
        <f t="shared" si="15"/>
        <v>196.93051282051283</v>
      </c>
      <c r="G214" s="1">
        <v>7680.29</v>
      </c>
      <c r="H214" s="1">
        <v>52.2</v>
      </c>
      <c r="I214">
        <f t="shared" si="17"/>
        <v>7732.49</v>
      </c>
      <c r="J214">
        <f t="shared" si="18"/>
        <v>4.7610000000000001</v>
      </c>
      <c r="K214">
        <f t="shared" si="19"/>
        <v>365.6586069</v>
      </c>
      <c r="L214" s="1" t="s">
        <v>38</v>
      </c>
      <c r="M214" s="1" t="s">
        <v>27</v>
      </c>
      <c r="N214" s="1" t="s">
        <v>21</v>
      </c>
      <c r="O214" s="1" t="s">
        <v>22</v>
      </c>
      <c r="P214" s="1" t="s">
        <v>57</v>
      </c>
      <c r="Q214" s="1" t="s">
        <v>64</v>
      </c>
      <c r="R214" s="2">
        <v>40280</v>
      </c>
    </row>
    <row r="215" spans="1:18" x14ac:dyDescent="0.25">
      <c r="A215" s="1">
        <v>28898</v>
      </c>
      <c r="B215" s="2">
        <v>40691</v>
      </c>
      <c r="C215" s="2" t="str">
        <f t="shared" si="16"/>
        <v>May</v>
      </c>
      <c r="D215" s="1" t="s">
        <v>18</v>
      </c>
      <c r="E215" s="1">
        <v>44</v>
      </c>
      <c r="F215" s="1">
        <f t="shared" si="15"/>
        <v>5.5909090909090908</v>
      </c>
      <c r="G215" s="1">
        <v>246</v>
      </c>
      <c r="H215" s="1">
        <v>7.96</v>
      </c>
      <c r="I215">
        <f t="shared" si="17"/>
        <v>253.96</v>
      </c>
      <c r="J215">
        <f t="shared" si="18"/>
        <v>3.5455000000000001</v>
      </c>
      <c r="K215">
        <f t="shared" si="19"/>
        <v>8.7219300000000004</v>
      </c>
      <c r="L215" s="1" t="s">
        <v>26</v>
      </c>
      <c r="M215" s="1" t="s">
        <v>20</v>
      </c>
      <c r="N215" s="1" t="s">
        <v>33</v>
      </c>
      <c r="O215" s="1" t="s">
        <v>34</v>
      </c>
      <c r="P215" s="1" t="s">
        <v>45</v>
      </c>
      <c r="Q215" s="1" t="s">
        <v>24</v>
      </c>
      <c r="R215" s="2">
        <v>40691</v>
      </c>
    </row>
    <row r="216" spans="1:18" x14ac:dyDescent="0.25">
      <c r="A216" s="1">
        <v>49798</v>
      </c>
      <c r="B216" s="2">
        <v>41251</v>
      </c>
      <c r="C216" s="2" t="str">
        <f t="shared" si="16"/>
        <v>December</v>
      </c>
      <c r="D216" s="1" t="s">
        <v>37</v>
      </c>
      <c r="E216" s="1">
        <v>5</v>
      </c>
      <c r="F216" s="1">
        <f t="shared" si="15"/>
        <v>284.99</v>
      </c>
      <c r="G216" s="1">
        <v>1424.95</v>
      </c>
      <c r="H216" s="1">
        <v>57</v>
      </c>
      <c r="I216">
        <f t="shared" si="17"/>
        <v>1481.95</v>
      </c>
      <c r="J216">
        <f t="shared" si="18"/>
        <v>4.7610000000000001</v>
      </c>
      <c r="K216">
        <f t="shared" si="19"/>
        <v>67.841869500000001</v>
      </c>
      <c r="L216" s="1" t="s">
        <v>38</v>
      </c>
      <c r="M216" s="1" t="s">
        <v>51</v>
      </c>
      <c r="N216" s="1" t="s">
        <v>42</v>
      </c>
      <c r="O216" s="1" t="s">
        <v>22</v>
      </c>
      <c r="P216" s="1" t="s">
        <v>39</v>
      </c>
      <c r="Q216" s="1" t="s">
        <v>40</v>
      </c>
      <c r="R216" s="2">
        <v>41252</v>
      </c>
    </row>
    <row r="217" spans="1:18" x14ac:dyDescent="0.25">
      <c r="A217" s="1">
        <v>2882</v>
      </c>
      <c r="B217" s="2">
        <v>40776</v>
      </c>
      <c r="C217" s="2" t="str">
        <f t="shared" si="16"/>
        <v>August</v>
      </c>
      <c r="D217" s="1" t="s">
        <v>25</v>
      </c>
      <c r="E217" s="1">
        <v>23</v>
      </c>
      <c r="F217" s="1">
        <f t="shared" si="15"/>
        <v>168.38565217391303</v>
      </c>
      <c r="G217" s="1">
        <v>3872.87</v>
      </c>
      <c r="H217" s="1">
        <v>30</v>
      </c>
      <c r="I217">
        <f t="shared" si="17"/>
        <v>3902.87</v>
      </c>
      <c r="J217">
        <f t="shared" si="18"/>
        <v>4.7610000000000001</v>
      </c>
      <c r="K217">
        <f t="shared" si="19"/>
        <v>184.38734069999998</v>
      </c>
      <c r="L217" s="1" t="s">
        <v>38</v>
      </c>
      <c r="M217" s="1" t="s">
        <v>51</v>
      </c>
      <c r="N217" s="1" t="s">
        <v>21</v>
      </c>
      <c r="O217" s="1" t="s">
        <v>22</v>
      </c>
      <c r="P217" s="1" t="s">
        <v>39</v>
      </c>
      <c r="Q217" s="1" t="s">
        <v>40</v>
      </c>
      <c r="R217" s="2">
        <v>40778</v>
      </c>
    </row>
    <row r="218" spans="1:18" x14ac:dyDescent="0.25">
      <c r="A218" s="1">
        <v>40772</v>
      </c>
      <c r="B218" s="2">
        <v>40952</v>
      </c>
      <c r="C218" s="2" t="str">
        <f t="shared" si="16"/>
        <v>February</v>
      </c>
      <c r="D218" s="1" t="s">
        <v>37</v>
      </c>
      <c r="E218" s="1">
        <v>15</v>
      </c>
      <c r="F218" s="1">
        <f t="shared" si="15"/>
        <v>8.5513333333333339</v>
      </c>
      <c r="G218" s="1">
        <v>128.27000000000001</v>
      </c>
      <c r="H218" s="1">
        <v>2.82</v>
      </c>
      <c r="I218">
        <f t="shared" si="17"/>
        <v>131.09</v>
      </c>
      <c r="J218">
        <f t="shared" si="18"/>
        <v>3.5455000000000001</v>
      </c>
      <c r="K218">
        <f t="shared" si="19"/>
        <v>4.5478128500000006</v>
      </c>
      <c r="L218" s="1" t="s">
        <v>26</v>
      </c>
      <c r="M218" s="1" t="s">
        <v>54</v>
      </c>
      <c r="N218" s="1" t="s">
        <v>21</v>
      </c>
      <c r="O218" s="1" t="s">
        <v>34</v>
      </c>
      <c r="P218" s="1" t="s">
        <v>66</v>
      </c>
      <c r="Q218" s="1" t="s">
        <v>36</v>
      </c>
      <c r="R218" s="2">
        <v>40953</v>
      </c>
    </row>
    <row r="219" spans="1:18" x14ac:dyDescent="0.25">
      <c r="A219" s="1">
        <v>46244</v>
      </c>
      <c r="B219" s="2">
        <v>39996</v>
      </c>
      <c r="C219" s="2" t="str">
        <f t="shared" si="16"/>
        <v>July</v>
      </c>
      <c r="D219" s="1" t="s">
        <v>41</v>
      </c>
      <c r="E219" s="1">
        <v>10</v>
      </c>
      <c r="F219" s="1">
        <f t="shared" si="15"/>
        <v>60.157000000000004</v>
      </c>
      <c r="G219" s="1">
        <v>601.57000000000005</v>
      </c>
      <c r="H219" s="1">
        <v>30</v>
      </c>
      <c r="I219">
        <f t="shared" si="17"/>
        <v>631.57000000000005</v>
      </c>
      <c r="J219">
        <f t="shared" si="18"/>
        <v>4.7610000000000001</v>
      </c>
      <c r="K219">
        <f t="shared" si="19"/>
        <v>28.640747700000002</v>
      </c>
      <c r="L219" s="1" t="s">
        <v>38</v>
      </c>
      <c r="M219" s="1" t="s">
        <v>56</v>
      </c>
      <c r="N219" s="1" t="s">
        <v>21</v>
      </c>
      <c r="O219" s="1" t="s">
        <v>22</v>
      </c>
      <c r="P219" s="1" t="s">
        <v>39</v>
      </c>
      <c r="Q219" s="1" t="s">
        <v>40</v>
      </c>
      <c r="R219" s="2">
        <v>39997</v>
      </c>
    </row>
    <row r="220" spans="1:18" x14ac:dyDescent="0.25">
      <c r="A220" s="1">
        <v>24097</v>
      </c>
      <c r="B220" s="2">
        <v>40394</v>
      </c>
      <c r="C220" s="2" t="str">
        <f t="shared" si="16"/>
        <v>August</v>
      </c>
      <c r="D220" s="1" t="s">
        <v>25</v>
      </c>
      <c r="E220" s="1">
        <v>27</v>
      </c>
      <c r="F220" s="1">
        <f t="shared" si="15"/>
        <v>99.610370370370376</v>
      </c>
      <c r="G220" s="1">
        <v>2689.48</v>
      </c>
      <c r="H220" s="1">
        <v>19.989999999999998</v>
      </c>
      <c r="I220">
        <f t="shared" si="17"/>
        <v>2709.47</v>
      </c>
      <c r="J220">
        <f t="shared" si="18"/>
        <v>5.3265000000000002</v>
      </c>
      <c r="K220">
        <f t="shared" si="19"/>
        <v>143.2551522</v>
      </c>
      <c r="L220" s="1" t="s">
        <v>26</v>
      </c>
      <c r="M220" s="1" t="s">
        <v>44</v>
      </c>
      <c r="N220" s="1" t="s">
        <v>28</v>
      </c>
      <c r="O220" s="1" t="s">
        <v>29</v>
      </c>
      <c r="P220" s="1" t="s">
        <v>43</v>
      </c>
      <c r="Q220" s="1" t="s">
        <v>24</v>
      </c>
      <c r="R220" s="2">
        <v>40396</v>
      </c>
    </row>
    <row r="221" spans="1:18" x14ac:dyDescent="0.25">
      <c r="A221" s="1">
        <v>42214</v>
      </c>
      <c r="B221" s="2">
        <v>40687</v>
      </c>
      <c r="C221" s="2" t="str">
        <f t="shared" si="16"/>
        <v>May</v>
      </c>
      <c r="D221" s="1" t="s">
        <v>18</v>
      </c>
      <c r="E221" s="1">
        <v>46</v>
      </c>
      <c r="F221" s="1">
        <f t="shared" si="15"/>
        <v>12.389565217391304</v>
      </c>
      <c r="G221" s="1">
        <v>569.91999999999996</v>
      </c>
      <c r="H221" s="1">
        <v>2.85</v>
      </c>
      <c r="I221">
        <f t="shared" si="17"/>
        <v>572.77</v>
      </c>
      <c r="J221">
        <f t="shared" si="18"/>
        <v>4.7610000000000001</v>
      </c>
      <c r="K221">
        <f t="shared" si="19"/>
        <v>27.133891199999997</v>
      </c>
      <c r="L221" s="1" t="s">
        <v>26</v>
      </c>
      <c r="M221" s="1" t="s">
        <v>54</v>
      </c>
      <c r="N221" s="1" t="s">
        <v>42</v>
      </c>
      <c r="O221" s="1" t="s">
        <v>22</v>
      </c>
      <c r="P221" s="1" t="s">
        <v>23</v>
      </c>
      <c r="Q221" s="1" t="s">
        <v>46</v>
      </c>
      <c r="R221" s="2">
        <v>40694</v>
      </c>
    </row>
    <row r="222" spans="1:18" x14ac:dyDescent="0.25">
      <c r="A222" s="1">
        <v>44099</v>
      </c>
      <c r="B222" s="2">
        <v>40980</v>
      </c>
      <c r="C222" s="2" t="str">
        <f t="shared" si="16"/>
        <v>March</v>
      </c>
      <c r="D222" s="1" t="s">
        <v>41</v>
      </c>
      <c r="E222" s="1">
        <v>34</v>
      </c>
      <c r="F222" s="1">
        <f t="shared" si="15"/>
        <v>347.75058823529412</v>
      </c>
      <c r="G222" s="1">
        <v>11823.52</v>
      </c>
      <c r="H222" s="1">
        <v>19.989999999999998</v>
      </c>
      <c r="I222">
        <f t="shared" si="17"/>
        <v>11843.51</v>
      </c>
      <c r="J222">
        <f t="shared" si="18"/>
        <v>3.5455000000000001</v>
      </c>
      <c r="K222">
        <f t="shared" si="19"/>
        <v>419.20290160000002</v>
      </c>
      <c r="L222" s="1" t="s">
        <v>26</v>
      </c>
      <c r="M222" s="1" t="s">
        <v>20</v>
      </c>
      <c r="N222" s="1" t="s">
        <v>33</v>
      </c>
      <c r="O222" s="1" t="s">
        <v>34</v>
      </c>
      <c r="P222" s="1" t="s">
        <v>48</v>
      </c>
      <c r="Q222" s="1" t="s">
        <v>24</v>
      </c>
      <c r="R222" s="2">
        <v>40982</v>
      </c>
    </row>
    <row r="223" spans="1:18" x14ac:dyDescent="0.25">
      <c r="A223" s="1">
        <v>40131</v>
      </c>
      <c r="B223" s="2">
        <v>41031</v>
      </c>
      <c r="C223" s="2" t="str">
        <f t="shared" si="16"/>
        <v>May</v>
      </c>
      <c r="D223" s="1" t="s">
        <v>18</v>
      </c>
      <c r="E223" s="1">
        <v>24</v>
      </c>
      <c r="F223" s="1">
        <f t="shared" si="15"/>
        <v>9.2679166666666664</v>
      </c>
      <c r="G223" s="1">
        <v>222.43</v>
      </c>
      <c r="H223" s="1">
        <v>9.86</v>
      </c>
      <c r="I223">
        <f t="shared" si="17"/>
        <v>232.29000000000002</v>
      </c>
      <c r="J223">
        <f t="shared" si="18"/>
        <v>3.5455000000000001</v>
      </c>
      <c r="K223">
        <f t="shared" si="19"/>
        <v>7.8862556500000007</v>
      </c>
      <c r="L223" s="1" t="s">
        <v>26</v>
      </c>
      <c r="M223" s="1" t="s">
        <v>27</v>
      </c>
      <c r="N223" s="1" t="s">
        <v>42</v>
      </c>
      <c r="O223" s="1" t="s">
        <v>34</v>
      </c>
      <c r="P223" s="1" t="s">
        <v>45</v>
      </c>
      <c r="Q223" s="1" t="s">
        <v>24</v>
      </c>
      <c r="R223" s="2">
        <v>41031</v>
      </c>
    </row>
    <row r="224" spans="1:18" x14ac:dyDescent="0.25">
      <c r="A224" s="1">
        <v>53511</v>
      </c>
      <c r="B224" s="2">
        <v>39864</v>
      </c>
      <c r="C224" s="2" t="str">
        <f t="shared" si="16"/>
        <v>February</v>
      </c>
      <c r="D224" s="1" t="s">
        <v>41</v>
      </c>
      <c r="E224" s="1">
        <v>49</v>
      </c>
      <c r="F224" s="1">
        <f t="shared" si="15"/>
        <v>10.039387755102041</v>
      </c>
      <c r="G224" s="1">
        <v>491.93</v>
      </c>
      <c r="H224" s="1">
        <v>6.22</v>
      </c>
      <c r="I224">
        <f t="shared" si="17"/>
        <v>498.15000000000003</v>
      </c>
      <c r="J224">
        <f t="shared" si="18"/>
        <v>4.7610000000000001</v>
      </c>
      <c r="K224">
        <f t="shared" si="19"/>
        <v>23.420787300000001</v>
      </c>
      <c r="L224" s="1" t="s">
        <v>26</v>
      </c>
      <c r="M224" s="1" t="s">
        <v>44</v>
      </c>
      <c r="N224" s="1" t="s">
        <v>28</v>
      </c>
      <c r="O224" s="1" t="s">
        <v>22</v>
      </c>
      <c r="P224" s="1" t="s">
        <v>23</v>
      </c>
      <c r="Q224" s="1" t="s">
        <v>24</v>
      </c>
      <c r="R224" s="2">
        <v>39865</v>
      </c>
    </row>
    <row r="225" spans="1:18" x14ac:dyDescent="0.25">
      <c r="A225" s="1">
        <v>134</v>
      </c>
      <c r="B225" s="2">
        <v>41029</v>
      </c>
      <c r="C225" s="2" t="str">
        <f t="shared" si="16"/>
        <v>April</v>
      </c>
      <c r="D225" s="1" t="s">
        <v>32</v>
      </c>
      <c r="E225" s="1">
        <v>11</v>
      </c>
      <c r="F225" s="1">
        <f t="shared" si="15"/>
        <v>102.96363636363635</v>
      </c>
      <c r="G225" s="1">
        <v>1132.5999999999999</v>
      </c>
      <c r="H225" s="1">
        <v>35</v>
      </c>
      <c r="I225">
        <f t="shared" si="17"/>
        <v>1167.5999999999999</v>
      </c>
      <c r="J225">
        <f t="shared" si="18"/>
        <v>3.5455000000000001</v>
      </c>
      <c r="K225">
        <f t="shared" si="19"/>
        <v>40.156332999999997</v>
      </c>
      <c r="L225" s="1" t="s">
        <v>26</v>
      </c>
      <c r="M225" s="1" t="s">
        <v>27</v>
      </c>
      <c r="N225" s="1" t="s">
        <v>42</v>
      </c>
      <c r="O225" s="1" t="s">
        <v>34</v>
      </c>
      <c r="P225" s="1" t="s">
        <v>60</v>
      </c>
      <c r="Q225" s="1" t="s">
        <v>53</v>
      </c>
      <c r="R225" s="2">
        <v>41031</v>
      </c>
    </row>
    <row r="226" spans="1:18" x14ac:dyDescent="0.25">
      <c r="A226" s="1">
        <v>4387</v>
      </c>
      <c r="B226" s="2">
        <v>40838</v>
      </c>
      <c r="C226" s="2" t="str">
        <f t="shared" si="16"/>
        <v>October</v>
      </c>
      <c r="D226" s="1" t="s">
        <v>37</v>
      </c>
      <c r="E226" s="1">
        <v>4</v>
      </c>
      <c r="F226" s="1">
        <f t="shared" si="15"/>
        <v>160.05250000000001</v>
      </c>
      <c r="G226" s="1">
        <v>640.21</v>
      </c>
      <c r="H226" s="1">
        <v>39.25</v>
      </c>
      <c r="I226">
        <f t="shared" si="17"/>
        <v>679.46</v>
      </c>
      <c r="J226">
        <f t="shared" si="18"/>
        <v>4.7610000000000001</v>
      </c>
      <c r="K226">
        <f t="shared" si="19"/>
        <v>30.480398100000002</v>
      </c>
      <c r="L226" s="1" t="s">
        <v>38</v>
      </c>
      <c r="M226" s="1" t="s">
        <v>27</v>
      </c>
      <c r="N226" s="1" t="s">
        <v>33</v>
      </c>
      <c r="O226" s="1" t="s">
        <v>22</v>
      </c>
      <c r="P226" s="1" t="s">
        <v>57</v>
      </c>
      <c r="Q226" s="1" t="s">
        <v>64</v>
      </c>
      <c r="R226" s="2">
        <v>40839</v>
      </c>
    </row>
    <row r="227" spans="1:18" x14ac:dyDescent="0.25">
      <c r="A227" s="1">
        <v>29475</v>
      </c>
      <c r="B227" s="2">
        <v>40231</v>
      </c>
      <c r="C227" s="2" t="str">
        <f t="shared" si="16"/>
        <v>February</v>
      </c>
      <c r="D227" s="1" t="s">
        <v>25</v>
      </c>
      <c r="E227" s="1">
        <v>49</v>
      </c>
      <c r="F227" s="1">
        <f t="shared" si="15"/>
        <v>4.7983673469387753</v>
      </c>
      <c r="G227" s="1">
        <v>235.12</v>
      </c>
      <c r="H227" s="1">
        <v>3.05</v>
      </c>
      <c r="I227">
        <f t="shared" si="17"/>
        <v>238.17000000000002</v>
      </c>
      <c r="J227">
        <f t="shared" si="18"/>
        <v>4.7610000000000001</v>
      </c>
      <c r="K227">
        <f t="shared" si="19"/>
        <v>11.1940632</v>
      </c>
      <c r="L227" s="1" t="s">
        <v>26</v>
      </c>
      <c r="M227" s="1" t="s">
        <v>27</v>
      </c>
      <c r="N227" s="1" t="s">
        <v>42</v>
      </c>
      <c r="O227" s="1" t="s">
        <v>22</v>
      </c>
      <c r="P227" s="1" t="s">
        <v>23</v>
      </c>
      <c r="Q227" s="1" t="s">
        <v>46</v>
      </c>
      <c r="R227" s="2">
        <v>40233</v>
      </c>
    </row>
    <row r="228" spans="1:18" x14ac:dyDescent="0.25">
      <c r="A228" s="1">
        <v>16257</v>
      </c>
      <c r="B228" s="2">
        <v>41034</v>
      </c>
      <c r="C228" s="2" t="str">
        <f t="shared" si="16"/>
        <v>May</v>
      </c>
      <c r="D228" s="1" t="s">
        <v>32</v>
      </c>
      <c r="E228" s="1">
        <v>16</v>
      </c>
      <c r="F228" s="1">
        <f t="shared" si="15"/>
        <v>6.4206250000000002</v>
      </c>
      <c r="G228" s="1">
        <v>102.73</v>
      </c>
      <c r="H228" s="1">
        <v>2.5</v>
      </c>
      <c r="I228">
        <f t="shared" si="17"/>
        <v>105.23</v>
      </c>
      <c r="J228">
        <f t="shared" si="18"/>
        <v>3.5455000000000001</v>
      </c>
      <c r="K228">
        <f t="shared" si="19"/>
        <v>3.6422921500000003</v>
      </c>
      <c r="L228" s="1" t="s">
        <v>26</v>
      </c>
      <c r="M228" s="1" t="s">
        <v>20</v>
      </c>
      <c r="N228" s="1" t="s">
        <v>42</v>
      </c>
      <c r="O228" s="1" t="s">
        <v>34</v>
      </c>
      <c r="P228" s="1" t="s">
        <v>62</v>
      </c>
      <c r="Q228" s="1" t="s">
        <v>24</v>
      </c>
      <c r="R228" s="2">
        <v>41035</v>
      </c>
    </row>
    <row r="229" spans="1:18" x14ac:dyDescent="0.25">
      <c r="A229" s="1">
        <v>35875</v>
      </c>
      <c r="B229" s="2">
        <v>40708</v>
      </c>
      <c r="C229" s="2" t="str">
        <f t="shared" si="16"/>
        <v>June</v>
      </c>
      <c r="D229" s="1" t="s">
        <v>25</v>
      </c>
      <c r="E229" s="1">
        <v>31</v>
      </c>
      <c r="F229" s="1">
        <f t="shared" si="15"/>
        <v>11.255483870967742</v>
      </c>
      <c r="G229" s="1">
        <v>348.92</v>
      </c>
      <c r="H229" s="1">
        <v>3.37</v>
      </c>
      <c r="I229">
        <f t="shared" si="17"/>
        <v>352.29</v>
      </c>
      <c r="J229">
        <f t="shared" si="18"/>
        <v>3.5455000000000001</v>
      </c>
      <c r="K229">
        <f t="shared" si="19"/>
        <v>12.370958600000002</v>
      </c>
      <c r="L229" s="1" t="s">
        <v>26</v>
      </c>
      <c r="M229" s="1" t="s">
        <v>20</v>
      </c>
      <c r="N229" s="1" t="s">
        <v>33</v>
      </c>
      <c r="O229" s="1" t="s">
        <v>34</v>
      </c>
      <c r="P229" s="1" t="s">
        <v>50</v>
      </c>
      <c r="Q229" s="1" t="s">
        <v>46</v>
      </c>
      <c r="R229" s="2">
        <v>40708</v>
      </c>
    </row>
    <row r="230" spans="1:18" x14ac:dyDescent="0.25">
      <c r="A230" s="1">
        <v>7783</v>
      </c>
      <c r="B230" s="2">
        <v>40920</v>
      </c>
      <c r="C230" s="2" t="str">
        <f t="shared" si="16"/>
        <v>January</v>
      </c>
      <c r="D230" s="1" t="s">
        <v>41</v>
      </c>
      <c r="E230" s="1">
        <v>3</v>
      </c>
      <c r="F230" s="1">
        <f t="shared" si="15"/>
        <v>10.450000000000001</v>
      </c>
      <c r="G230" s="1">
        <v>31.35</v>
      </c>
      <c r="H230" s="1">
        <v>5.6</v>
      </c>
      <c r="I230">
        <f t="shared" si="17"/>
        <v>36.950000000000003</v>
      </c>
      <c r="J230">
        <f t="shared" si="18"/>
        <v>3.5455000000000001</v>
      </c>
      <c r="K230">
        <f t="shared" si="19"/>
        <v>1.1115142499999999</v>
      </c>
      <c r="L230" s="1" t="s">
        <v>26</v>
      </c>
      <c r="M230" s="1" t="s">
        <v>56</v>
      </c>
      <c r="N230" s="1" t="s">
        <v>33</v>
      </c>
      <c r="O230" s="1" t="s">
        <v>34</v>
      </c>
      <c r="P230" s="1" t="s">
        <v>48</v>
      </c>
      <c r="Q230" s="1" t="s">
        <v>24</v>
      </c>
      <c r="R230" s="2">
        <v>40921</v>
      </c>
    </row>
    <row r="231" spans="1:18" x14ac:dyDescent="0.25">
      <c r="A231" s="1">
        <v>37124</v>
      </c>
      <c r="B231" s="2">
        <v>40998</v>
      </c>
      <c r="C231" s="2" t="str">
        <f t="shared" si="16"/>
        <v>March</v>
      </c>
      <c r="D231" s="1" t="s">
        <v>18</v>
      </c>
      <c r="E231" s="1">
        <v>33</v>
      </c>
      <c r="F231" s="1">
        <f t="shared" si="15"/>
        <v>642.59090909090912</v>
      </c>
      <c r="G231" s="1">
        <v>21205.5</v>
      </c>
      <c r="H231" s="1">
        <v>24.49</v>
      </c>
      <c r="I231">
        <f t="shared" si="17"/>
        <v>21229.99</v>
      </c>
      <c r="J231">
        <f t="shared" si="18"/>
        <v>5.3265000000000002</v>
      </c>
      <c r="K231">
        <f t="shared" si="19"/>
        <v>1129.5109575000001</v>
      </c>
      <c r="L231" s="1" t="s">
        <v>26</v>
      </c>
      <c r="M231" s="1" t="s">
        <v>56</v>
      </c>
      <c r="N231" s="1" t="s">
        <v>33</v>
      </c>
      <c r="O231" s="1" t="s">
        <v>29</v>
      </c>
      <c r="P231" s="1" t="s">
        <v>52</v>
      </c>
      <c r="Q231" s="1" t="s">
        <v>53</v>
      </c>
      <c r="R231" s="2">
        <v>41000</v>
      </c>
    </row>
    <row r="232" spans="1:18" x14ac:dyDescent="0.25">
      <c r="A232" s="1">
        <v>55460</v>
      </c>
      <c r="B232" s="2">
        <v>41055</v>
      </c>
      <c r="C232" s="2" t="str">
        <f t="shared" si="16"/>
        <v>May</v>
      </c>
      <c r="D232" s="1" t="s">
        <v>25</v>
      </c>
      <c r="E232" s="1">
        <v>49</v>
      </c>
      <c r="F232" s="1">
        <f t="shared" si="15"/>
        <v>39.691224489795914</v>
      </c>
      <c r="G232" s="1">
        <v>1944.87</v>
      </c>
      <c r="H232" s="1">
        <v>4.5</v>
      </c>
      <c r="I232">
        <f t="shared" si="17"/>
        <v>1949.37</v>
      </c>
      <c r="J232">
        <f t="shared" si="18"/>
        <v>3.5455000000000001</v>
      </c>
      <c r="K232">
        <f t="shared" si="19"/>
        <v>68.955365849999993</v>
      </c>
      <c r="L232" s="1" t="s">
        <v>26</v>
      </c>
      <c r="M232" s="1" t="s">
        <v>59</v>
      </c>
      <c r="N232" s="1" t="s">
        <v>42</v>
      </c>
      <c r="O232" s="1" t="s">
        <v>34</v>
      </c>
      <c r="P232" s="1" t="s">
        <v>68</v>
      </c>
      <c r="Q232" s="1" t="s">
        <v>24</v>
      </c>
      <c r="R232" s="2">
        <v>41057</v>
      </c>
    </row>
    <row r="233" spans="1:18" x14ac:dyDescent="0.25">
      <c r="A233" s="1">
        <v>8768</v>
      </c>
      <c r="B233" s="2">
        <v>40773</v>
      </c>
      <c r="C233" s="2" t="str">
        <f t="shared" si="16"/>
        <v>August</v>
      </c>
      <c r="D233" s="1" t="s">
        <v>25</v>
      </c>
      <c r="E233" s="1">
        <v>44</v>
      </c>
      <c r="F233" s="1">
        <f t="shared" si="15"/>
        <v>55.055465909090913</v>
      </c>
      <c r="G233" s="1">
        <v>2422.4405000000002</v>
      </c>
      <c r="H233" s="1">
        <v>5.31</v>
      </c>
      <c r="I233">
        <f t="shared" si="17"/>
        <v>2427.7505000000001</v>
      </c>
      <c r="J233">
        <f t="shared" si="18"/>
        <v>5.3265000000000002</v>
      </c>
      <c r="K233">
        <f t="shared" si="19"/>
        <v>129.03129323250002</v>
      </c>
      <c r="L233" s="1" t="s">
        <v>26</v>
      </c>
      <c r="M233" s="1" t="s">
        <v>51</v>
      </c>
      <c r="N233" s="1" t="s">
        <v>28</v>
      </c>
      <c r="O233" s="1" t="s">
        <v>29</v>
      </c>
      <c r="P233" s="1" t="s">
        <v>30</v>
      </c>
      <c r="Q233" s="1" t="s">
        <v>24</v>
      </c>
      <c r="R233" s="2">
        <v>40774</v>
      </c>
    </row>
    <row r="234" spans="1:18" x14ac:dyDescent="0.25">
      <c r="A234" s="1">
        <v>13088</v>
      </c>
      <c r="B234" s="2">
        <v>40290</v>
      </c>
      <c r="C234" s="2" t="str">
        <f t="shared" si="16"/>
        <v>April</v>
      </c>
      <c r="D234" s="1" t="s">
        <v>32</v>
      </c>
      <c r="E234" s="1">
        <v>46</v>
      </c>
      <c r="F234" s="1">
        <f t="shared" si="15"/>
        <v>4.0852173913043472</v>
      </c>
      <c r="G234" s="1">
        <v>187.92</v>
      </c>
      <c r="H234" s="1">
        <v>49</v>
      </c>
      <c r="I234">
        <f t="shared" si="17"/>
        <v>236.92</v>
      </c>
      <c r="J234">
        <f t="shared" si="18"/>
        <v>3.5455000000000001</v>
      </c>
      <c r="K234">
        <f t="shared" si="19"/>
        <v>6.6627035999999995</v>
      </c>
      <c r="L234" s="1" t="s">
        <v>26</v>
      </c>
      <c r="M234" s="1" t="s">
        <v>27</v>
      </c>
      <c r="N234" s="1" t="s">
        <v>33</v>
      </c>
      <c r="O234" s="1" t="s">
        <v>34</v>
      </c>
      <c r="P234" s="1" t="s">
        <v>68</v>
      </c>
      <c r="Q234" s="1" t="s">
        <v>53</v>
      </c>
      <c r="R234" s="2">
        <v>40292</v>
      </c>
    </row>
    <row r="235" spans="1:18" x14ac:dyDescent="0.25">
      <c r="A235" s="1">
        <v>55300</v>
      </c>
      <c r="B235" s="2">
        <v>39864</v>
      </c>
      <c r="C235" s="2" t="str">
        <f t="shared" si="16"/>
        <v>February</v>
      </c>
      <c r="D235" s="1" t="s">
        <v>25</v>
      </c>
      <c r="E235" s="1">
        <v>31</v>
      </c>
      <c r="F235" s="1">
        <f t="shared" si="15"/>
        <v>11.305806451612904</v>
      </c>
      <c r="G235" s="1">
        <v>350.48</v>
      </c>
      <c r="H235" s="1">
        <v>13.04</v>
      </c>
      <c r="I235">
        <f t="shared" si="17"/>
        <v>363.52000000000004</v>
      </c>
      <c r="J235">
        <f t="shared" si="18"/>
        <v>4.7610000000000001</v>
      </c>
      <c r="K235">
        <f t="shared" si="19"/>
        <v>16.686352800000002</v>
      </c>
      <c r="L235" s="1" t="s">
        <v>26</v>
      </c>
      <c r="M235" s="1" t="s">
        <v>27</v>
      </c>
      <c r="N235" s="1" t="s">
        <v>21</v>
      </c>
      <c r="O235" s="1" t="s">
        <v>22</v>
      </c>
      <c r="P235" s="1" t="s">
        <v>23</v>
      </c>
      <c r="Q235" s="1" t="s">
        <v>53</v>
      </c>
      <c r="R235" s="2">
        <v>39866</v>
      </c>
    </row>
    <row r="236" spans="1:18" x14ac:dyDescent="0.25">
      <c r="A236" s="1">
        <v>24580</v>
      </c>
      <c r="B236" s="2">
        <v>41083</v>
      </c>
      <c r="C236" s="2" t="str">
        <f t="shared" si="16"/>
        <v>June</v>
      </c>
      <c r="D236" s="1" t="s">
        <v>25</v>
      </c>
      <c r="E236" s="1">
        <v>14</v>
      </c>
      <c r="F236" s="1">
        <f t="shared" si="15"/>
        <v>2.6007142857142855</v>
      </c>
      <c r="G236" s="1">
        <v>36.409999999999997</v>
      </c>
      <c r="H236" s="1">
        <v>4.57</v>
      </c>
      <c r="I236">
        <f t="shared" si="17"/>
        <v>40.98</v>
      </c>
      <c r="J236">
        <f t="shared" si="18"/>
        <v>4.7610000000000001</v>
      </c>
      <c r="K236">
        <f t="shared" si="19"/>
        <v>1.7334801</v>
      </c>
      <c r="L236" s="1" t="s">
        <v>26</v>
      </c>
      <c r="M236" s="1" t="s">
        <v>20</v>
      </c>
      <c r="N236" s="1" t="s">
        <v>33</v>
      </c>
      <c r="O236" s="1" t="s">
        <v>22</v>
      </c>
      <c r="P236" s="1" t="s">
        <v>23</v>
      </c>
      <c r="Q236" s="1" t="s">
        <v>46</v>
      </c>
      <c r="R236" s="2">
        <v>41085</v>
      </c>
    </row>
    <row r="237" spans="1:18" x14ac:dyDescent="0.25">
      <c r="A237" s="1">
        <v>2467</v>
      </c>
      <c r="B237" s="2">
        <v>40739</v>
      </c>
      <c r="C237" s="2" t="str">
        <f t="shared" si="16"/>
        <v>July</v>
      </c>
      <c r="D237" s="1" t="s">
        <v>32</v>
      </c>
      <c r="E237" s="1">
        <v>30</v>
      </c>
      <c r="F237" s="1">
        <f t="shared" si="15"/>
        <v>138.249</v>
      </c>
      <c r="G237" s="1">
        <v>4147.47</v>
      </c>
      <c r="H237" s="1">
        <v>17.850000000000001</v>
      </c>
      <c r="I237">
        <f t="shared" si="17"/>
        <v>4165.3200000000006</v>
      </c>
      <c r="J237">
        <f t="shared" si="18"/>
        <v>5.3265000000000002</v>
      </c>
      <c r="K237">
        <f t="shared" si="19"/>
        <v>220.91498955000003</v>
      </c>
      <c r="L237" s="1" t="s">
        <v>38</v>
      </c>
      <c r="M237" s="1" t="s">
        <v>49</v>
      </c>
      <c r="N237" s="1" t="s">
        <v>33</v>
      </c>
      <c r="O237" s="1" t="s">
        <v>29</v>
      </c>
      <c r="P237" s="1" t="s">
        <v>61</v>
      </c>
      <c r="Q237" s="1" t="s">
        <v>40</v>
      </c>
      <c r="R237" s="2">
        <v>40740</v>
      </c>
    </row>
    <row r="238" spans="1:18" x14ac:dyDescent="0.25">
      <c r="A238" s="1">
        <v>36675</v>
      </c>
      <c r="B238" s="2">
        <v>40727</v>
      </c>
      <c r="C238" s="2" t="str">
        <f t="shared" si="16"/>
        <v>July</v>
      </c>
      <c r="D238" s="1" t="s">
        <v>25</v>
      </c>
      <c r="E238" s="1">
        <v>39</v>
      </c>
      <c r="F238" s="1">
        <f t="shared" si="15"/>
        <v>2.8997435897435899</v>
      </c>
      <c r="G238" s="1">
        <v>113.09</v>
      </c>
      <c r="H238" s="1">
        <v>0.81</v>
      </c>
      <c r="I238">
        <f t="shared" si="17"/>
        <v>113.9</v>
      </c>
      <c r="J238">
        <f t="shared" si="18"/>
        <v>3.5455000000000001</v>
      </c>
      <c r="K238">
        <f t="shared" si="19"/>
        <v>4.0096059500000001</v>
      </c>
      <c r="L238" s="1" t="s">
        <v>26</v>
      </c>
      <c r="M238" s="1" t="s">
        <v>27</v>
      </c>
      <c r="N238" s="1" t="s">
        <v>28</v>
      </c>
      <c r="O238" s="1" t="s">
        <v>34</v>
      </c>
      <c r="P238" s="1" t="s">
        <v>35</v>
      </c>
      <c r="Q238" s="1" t="s">
        <v>36</v>
      </c>
      <c r="R238" s="2">
        <v>40730</v>
      </c>
    </row>
    <row r="239" spans="1:18" x14ac:dyDescent="0.25">
      <c r="A239" s="1">
        <v>19811</v>
      </c>
      <c r="B239" s="2">
        <v>40763</v>
      </c>
      <c r="C239" s="2" t="str">
        <f t="shared" si="16"/>
        <v>August</v>
      </c>
      <c r="D239" s="1" t="s">
        <v>18</v>
      </c>
      <c r="E239" s="1">
        <v>49</v>
      </c>
      <c r="F239" s="1">
        <f t="shared" si="15"/>
        <v>9.1971428571428575</v>
      </c>
      <c r="G239" s="1">
        <v>450.66</v>
      </c>
      <c r="H239" s="1">
        <v>6.14</v>
      </c>
      <c r="I239">
        <f t="shared" si="17"/>
        <v>456.8</v>
      </c>
      <c r="J239">
        <f t="shared" si="18"/>
        <v>3.5455000000000001</v>
      </c>
      <c r="K239">
        <f t="shared" si="19"/>
        <v>15.978150300000003</v>
      </c>
      <c r="L239" s="1" t="s">
        <v>19</v>
      </c>
      <c r="M239" s="1" t="s">
        <v>49</v>
      </c>
      <c r="N239" s="1" t="s">
        <v>33</v>
      </c>
      <c r="O239" s="1" t="s">
        <v>34</v>
      </c>
      <c r="P239" s="1" t="s">
        <v>50</v>
      </c>
      <c r="Q239" s="1" t="s">
        <v>46</v>
      </c>
      <c r="R239" s="2">
        <v>40768</v>
      </c>
    </row>
    <row r="240" spans="1:18" x14ac:dyDescent="0.25">
      <c r="A240" s="1">
        <v>47520</v>
      </c>
      <c r="B240" s="2">
        <v>40093</v>
      </c>
      <c r="C240" s="2" t="str">
        <f t="shared" si="16"/>
        <v>October</v>
      </c>
      <c r="D240" s="1" t="s">
        <v>32</v>
      </c>
      <c r="E240" s="1">
        <v>47</v>
      </c>
      <c r="F240" s="1">
        <f t="shared" si="15"/>
        <v>19.68723404255319</v>
      </c>
      <c r="G240" s="1">
        <v>925.3</v>
      </c>
      <c r="H240" s="1">
        <v>5.77</v>
      </c>
      <c r="I240">
        <f t="shared" si="17"/>
        <v>931.06999999999994</v>
      </c>
      <c r="J240">
        <f t="shared" si="18"/>
        <v>3.5455000000000001</v>
      </c>
      <c r="K240">
        <f t="shared" si="19"/>
        <v>32.806511499999999</v>
      </c>
      <c r="L240" s="1" t="s">
        <v>26</v>
      </c>
      <c r="M240" s="1" t="s">
        <v>58</v>
      </c>
      <c r="N240" s="1" t="s">
        <v>21</v>
      </c>
      <c r="O240" s="1" t="s">
        <v>34</v>
      </c>
      <c r="P240" s="1" t="s">
        <v>45</v>
      </c>
      <c r="Q240" s="1" t="s">
        <v>24</v>
      </c>
      <c r="R240" s="2">
        <v>40095</v>
      </c>
    </row>
    <row r="241" spans="1:18" x14ac:dyDescent="0.25">
      <c r="A241" s="1">
        <v>13440</v>
      </c>
      <c r="B241" s="2">
        <v>40464</v>
      </c>
      <c r="C241" s="2" t="str">
        <f t="shared" si="16"/>
        <v>October</v>
      </c>
      <c r="D241" s="1" t="s">
        <v>32</v>
      </c>
      <c r="E241" s="1">
        <v>22</v>
      </c>
      <c r="F241" s="1">
        <f t="shared" si="15"/>
        <v>44.173636363636369</v>
      </c>
      <c r="G241" s="1">
        <v>971.82</v>
      </c>
      <c r="H241" s="1">
        <v>1.99</v>
      </c>
      <c r="I241">
        <f t="shared" si="17"/>
        <v>973.81000000000006</v>
      </c>
      <c r="J241">
        <f t="shared" si="18"/>
        <v>5.3265000000000002</v>
      </c>
      <c r="K241">
        <f t="shared" si="19"/>
        <v>51.763992300000012</v>
      </c>
      <c r="L241" s="1" t="s">
        <v>26</v>
      </c>
      <c r="M241" s="1" t="s">
        <v>27</v>
      </c>
      <c r="N241" s="1" t="s">
        <v>21</v>
      </c>
      <c r="O241" s="1" t="s">
        <v>29</v>
      </c>
      <c r="P241" s="1" t="s">
        <v>43</v>
      </c>
      <c r="Q241" s="1" t="s">
        <v>46</v>
      </c>
      <c r="R241" s="2">
        <v>40466</v>
      </c>
    </row>
    <row r="242" spans="1:18" x14ac:dyDescent="0.25">
      <c r="A242" s="1">
        <v>28805</v>
      </c>
      <c r="B242" s="2">
        <v>40635</v>
      </c>
      <c r="C242" s="2" t="str">
        <f t="shared" si="16"/>
        <v>April</v>
      </c>
      <c r="D242" s="1" t="s">
        <v>41</v>
      </c>
      <c r="E242" s="1">
        <v>14</v>
      </c>
      <c r="F242" s="1">
        <f t="shared" si="15"/>
        <v>6.9950000000000001</v>
      </c>
      <c r="G242" s="1">
        <v>97.93</v>
      </c>
      <c r="H242" s="1">
        <v>49</v>
      </c>
      <c r="I242">
        <f t="shared" si="17"/>
        <v>146.93</v>
      </c>
      <c r="J242">
        <f t="shared" si="18"/>
        <v>3.5455000000000001</v>
      </c>
      <c r="K242">
        <f t="shared" si="19"/>
        <v>3.4721081500000004</v>
      </c>
      <c r="L242" s="1" t="s">
        <v>26</v>
      </c>
      <c r="M242" s="1" t="s">
        <v>27</v>
      </c>
      <c r="N242" s="1" t="s">
        <v>33</v>
      </c>
      <c r="O242" s="1" t="s">
        <v>34</v>
      </c>
      <c r="P242" s="1" t="s">
        <v>68</v>
      </c>
      <c r="Q242" s="1" t="s">
        <v>53</v>
      </c>
      <c r="R242" s="2">
        <v>40637</v>
      </c>
    </row>
    <row r="243" spans="1:18" x14ac:dyDescent="0.25">
      <c r="A243" s="1">
        <v>37543</v>
      </c>
      <c r="B243" s="2">
        <v>40908</v>
      </c>
      <c r="C243" s="2" t="str">
        <f t="shared" si="16"/>
        <v>December</v>
      </c>
      <c r="D243" s="1" t="s">
        <v>41</v>
      </c>
      <c r="E243" s="1">
        <v>6</v>
      </c>
      <c r="F243" s="1">
        <f t="shared" si="15"/>
        <v>40.30833333333333</v>
      </c>
      <c r="G243" s="1">
        <v>241.85</v>
      </c>
      <c r="H243" s="1">
        <v>13.89</v>
      </c>
      <c r="I243">
        <f t="shared" si="17"/>
        <v>255.74</v>
      </c>
      <c r="J243">
        <f t="shared" si="18"/>
        <v>3.5455000000000001</v>
      </c>
      <c r="K243">
        <f t="shared" si="19"/>
        <v>8.574791750000001</v>
      </c>
      <c r="L243" s="1" t="s">
        <v>26</v>
      </c>
      <c r="M243" s="1" t="s">
        <v>47</v>
      </c>
      <c r="N243" s="1" t="s">
        <v>42</v>
      </c>
      <c r="O243" s="1" t="s">
        <v>34</v>
      </c>
      <c r="P243" s="1" t="s">
        <v>35</v>
      </c>
      <c r="Q243" s="1" t="s">
        <v>36</v>
      </c>
      <c r="R243" s="2">
        <v>40909</v>
      </c>
    </row>
    <row r="244" spans="1:18" x14ac:dyDescent="0.25">
      <c r="A244" s="1">
        <v>11714</v>
      </c>
      <c r="B244" s="2">
        <v>40029</v>
      </c>
      <c r="C244" s="2" t="str">
        <f t="shared" si="16"/>
        <v>August</v>
      </c>
      <c r="D244" s="1" t="s">
        <v>37</v>
      </c>
      <c r="E244" s="1">
        <v>1</v>
      </c>
      <c r="F244" s="1">
        <f t="shared" si="15"/>
        <v>3501.79</v>
      </c>
      <c r="G244" s="1">
        <v>3501.79</v>
      </c>
      <c r="H244" s="1">
        <v>8.73</v>
      </c>
      <c r="I244">
        <f t="shared" si="17"/>
        <v>3510.52</v>
      </c>
      <c r="J244">
        <f t="shared" si="18"/>
        <v>5.3265000000000002</v>
      </c>
      <c r="K244">
        <f t="shared" si="19"/>
        <v>186.52284435000001</v>
      </c>
      <c r="L244" s="1" t="s">
        <v>38</v>
      </c>
      <c r="M244" s="1" t="s">
        <v>47</v>
      </c>
      <c r="N244" s="1" t="s">
        <v>33</v>
      </c>
      <c r="O244" s="1" t="s">
        <v>29</v>
      </c>
      <c r="P244" s="1" t="s">
        <v>61</v>
      </c>
      <c r="Q244" s="1" t="s">
        <v>64</v>
      </c>
      <c r="R244" s="2">
        <v>40030</v>
      </c>
    </row>
    <row r="245" spans="1:18" x14ac:dyDescent="0.25">
      <c r="A245" s="1">
        <v>9093</v>
      </c>
      <c r="B245" s="2">
        <v>40886</v>
      </c>
      <c r="C245" s="2" t="str">
        <f t="shared" si="16"/>
        <v>December</v>
      </c>
      <c r="D245" s="1" t="s">
        <v>41</v>
      </c>
      <c r="E245" s="1">
        <v>36</v>
      </c>
      <c r="F245" s="1">
        <f t="shared" si="15"/>
        <v>7.4597222222222221</v>
      </c>
      <c r="G245" s="1">
        <v>268.55</v>
      </c>
      <c r="H245" s="1">
        <v>2.83</v>
      </c>
      <c r="I245">
        <f t="shared" si="17"/>
        <v>271.38</v>
      </c>
      <c r="J245">
        <f t="shared" si="18"/>
        <v>5.3265000000000002</v>
      </c>
      <c r="K245">
        <f t="shared" si="19"/>
        <v>14.304315750000001</v>
      </c>
      <c r="L245" s="1" t="s">
        <v>26</v>
      </c>
      <c r="M245" s="1" t="s">
        <v>47</v>
      </c>
      <c r="N245" s="1" t="s">
        <v>21</v>
      </c>
      <c r="O245" s="1" t="s">
        <v>29</v>
      </c>
      <c r="P245" s="1" t="s">
        <v>43</v>
      </c>
      <c r="Q245" s="1" t="s">
        <v>46</v>
      </c>
      <c r="R245" s="2">
        <v>40886</v>
      </c>
    </row>
    <row r="246" spans="1:18" x14ac:dyDescent="0.25">
      <c r="A246" s="1">
        <v>59271</v>
      </c>
      <c r="B246" s="2">
        <v>40658</v>
      </c>
      <c r="C246" s="2" t="str">
        <f t="shared" si="16"/>
        <v>April</v>
      </c>
      <c r="D246" s="1" t="s">
        <v>32</v>
      </c>
      <c r="E246" s="1">
        <v>40</v>
      </c>
      <c r="F246" s="1">
        <f t="shared" si="15"/>
        <v>15.759499999999999</v>
      </c>
      <c r="G246" s="1">
        <v>630.38</v>
      </c>
      <c r="H246" s="1">
        <v>13.32</v>
      </c>
      <c r="I246">
        <f t="shared" si="17"/>
        <v>643.70000000000005</v>
      </c>
      <c r="J246">
        <f t="shared" si="18"/>
        <v>3.5455000000000001</v>
      </c>
      <c r="K246">
        <f t="shared" si="19"/>
        <v>22.350122900000002</v>
      </c>
      <c r="L246" s="1" t="s">
        <v>19</v>
      </c>
      <c r="M246" s="1" t="s">
        <v>59</v>
      </c>
      <c r="N246" s="1" t="s">
        <v>33</v>
      </c>
      <c r="O246" s="1" t="s">
        <v>34</v>
      </c>
      <c r="P246" s="1" t="s">
        <v>68</v>
      </c>
      <c r="Q246" s="1" t="s">
        <v>24</v>
      </c>
      <c r="R246" s="2">
        <v>40659</v>
      </c>
    </row>
    <row r="247" spans="1:18" x14ac:dyDescent="0.25">
      <c r="A247" s="1">
        <v>40005</v>
      </c>
      <c r="B247" s="2">
        <v>40384</v>
      </c>
      <c r="C247" s="2" t="str">
        <f t="shared" si="16"/>
        <v>July</v>
      </c>
      <c r="D247" s="1" t="s">
        <v>25</v>
      </c>
      <c r="E247" s="1">
        <v>9</v>
      </c>
      <c r="F247" s="1">
        <f t="shared" si="15"/>
        <v>14.492222222222223</v>
      </c>
      <c r="G247" s="1">
        <v>130.43</v>
      </c>
      <c r="H247" s="1">
        <v>4.51</v>
      </c>
      <c r="I247">
        <f t="shared" si="17"/>
        <v>134.94</v>
      </c>
      <c r="J247">
        <f t="shared" si="18"/>
        <v>3.5455000000000001</v>
      </c>
      <c r="K247">
        <f t="shared" si="19"/>
        <v>4.6243956500000003</v>
      </c>
      <c r="L247" s="1" t="s">
        <v>26</v>
      </c>
      <c r="M247" s="1" t="s">
        <v>49</v>
      </c>
      <c r="N247" s="1" t="s">
        <v>28</v>
      </c>
      <c r="O247" s="1" t="s">
        <v>34</v>
      </c>
      <c r="P247" s="1" t="s">
        <v>60</v>
      </c>
      <c r="Q247" s="1" t="s">
        <v>24</v>
      </c>
      <c r="R247" s="2">
        <v>40384</v>
      </c>
    </row>
    <row r="248" spans="1:18" x14ac:dyDescent="0.25">
      <c r="A248" s="1">
        <v>29505</v>
      </c>
      <c r="B248" s="2">
        <v>41270</v>
      </c>
      <c r="C248" s="2" t="str">
        <f t="shared" si="16"/>
        <v>December</v>
      </c>
      <c r="D248" s="1" t="s">
        <v>41</v>
      </c>
      <c r="E248" s="1">
        <v>22</v>
      </c>
      <c r="F248" s="1">
        <f t="shared" si="15"/>
        <v>2.0550000000000002</v>
      </c>
      <c r="G248" s="1">
        <v>45.21</v>
      </c>
      <c r="H248" s="1">
        <v>0.7</v>
      </c>
      <c r="I248">
        <f t="shared" si="17"/>
        <v>45.910000000000004</v>
      </c>
      <c r="J248">
        <f t="shared" si="18"/>
        <v>3.5455000000000001</v>
      </c>
      <c r="K248">
        <f t="shared" si="19"/>
        <v>1.6029205500000001</v>
      </c>
      <c r="L248" s="1" t="s">
        <v>19</v>
      </c>
      <c r="M248" s="1" t="s">
        <v>47</v>
      </c>
      <c r="N248" s="1" t="s">
        <v>42</v>
      </c>
      <c r="O248" s="1" t="s">
        <v>34</v>
      </c>
      <c r="P248" s="1" t="s">
        <v>35</v>
      </c>
      <c r="Q248" s="1" t="s">
        <v>36</v>
      </c>
      <c r="R248" s="2">
        <v>41271</v>
      </c>
    </row>
    <row r="249" spans="1:18" x14ac:dyDescent="0.25">
      <c r="A249" s="1">
        <v>16674</v>
      </c>
      <c r="B249" s="2">
        <v>40662</v>
      </c>
      <c r="C249" s="2" t="str">
        <f t="shared" si="16"/>
        <v>April</v>
      </c>
      <c r="D249" s="1" t="s">
        <v>18</v>
      </c>
      <c r="E249" s="1">
        <v>49</v>
      </c>
      <c r="F249" s="1">
        <f t="shared" si="15"/>
        <v>39.98836734693878</v>
      </c>
      <c r="G249" s="1">
        <v>1959.43</v>
      </c>
      <c r="H249" s="1">
        <v>4.62</v>
      </c>
      <c r="I249">
        <f t="shared" si="17"/>
        <v>1964.05</v>
      </c>
      <c r="J249">
        <f t="shared" si="18"/>
        <v>3.5455000000000001</v>
      </c>
      <c r="K249">
        <f t="shared" si="19"/>
        <v>69.47159065000001</v>
      </c>
      <c r="L249" s="1" t="s">
        <v>26</v>
      </c>
      <c r="M249" s="1" t="s">
        <v>58</v>
      </c>
      <c r="N249" s="1" t="s">
        <v>28</v>
      </c>
      <c r="O249" s="1" t="s">
        <v>34</v>
      </c>
      <c r="P249" s="1" t="s">
        <v>68</v>
      </c>
      <c r="Q249" s="1" t="s">
        <v>24</v>
      </c>
      <c r="R249" s="2">
        <v>40669</v>
      </c>
    </row>
    <row r="250" spans="1:18" x14ac:dyDescent="0.25">
      <c r="A250" s="1">
        <v>37862</v>
      </c>
      <c r="B250" s="2">
        <v>39825</v>
      </c>
      <c r="C250" s="2" t="str">
        <f t="shared" si="16"/>
        <v>January</v>
      </c>
      <c r="D250" s="1" t="s">
        <v>32</v>
      </c>
      <c r="E250" s="1">
        <v>27</v>
      </c>
      <c r="F250" s="1">
        <f t="shared" si="15"/>
        <v>59.380370370370372</v>
      </c>
      <c r="G250" s="1">
        <v>1603.27</v>
      </c>
      <c r="H250" s="1">
        <v>3.99</v>
      </c>
      <c r="I250">
        <f t="shared" si="17"/>
        <v>1607.26</v>
      </c>
      <c r="J250">
        <f t="shared" si="18"/>
        <v>3.5455000000000001</v>
      </c>
      <c r="K250">
        <f t="shared" si="19"/>
        <v>56.843937850000003</v>
      </c>
      <c r="L250" s="1" t="s">
        <v>26</v>
      </c>
      <c r="M250" s="1" t="s">
        <v>27</v>
      </c>
      <c r="N250" s="1" t="s">
        <v>33</v>
      </c>
      <c r="O250" s="1" t="s">
        <v>34</v>
      </c>
      <c r="P250" s="1" t="s">
        <v>68</v>
      </c>
      <c r="Q250" s="1" t="s">
        <v>24</v>
      </c>
      <c r="R250" s="2">
        <v>39828</v>
      </c>
    </row>
    <row r="251" spans="1:18" x14ac:dyDescent="0.25">
      <c r="A251" s="1">
        <v>9088</v>
      </c>
      <c r="B251" s="2">
        <v>39986</v>
      </c>
      <c r="C251" s="2" t="str">
        <f t="shared" si="16"/>
        <v>June</v>
      </c>
      <c r="D251" s="1" t="s">
        <v>37</v>
      </c>
      <c r="E251" s="1">
        <v>50</v>
      </c>
      <c r="F251" s="1">
        <f t="shared" si="15"/>
        <v>307.67400000000004</v>
      </c>
      <c r="G251" s="1">
        <v>15383.7</v>
      </c>
      <c r="H251" s="1">
        <v>19.989999999999998</v>
      </c>
      <c r="I251">
        <f t="shared" si="17"/>
        <v>15403.69</v>
      </c>
      <c r="J251">
        <f t="shared" si="18"/>
        <v>3.5455000000000001</v>
      </c>
      <c r="K251">
        <f t="shared" si="19"/>
        <v>545.42908350000005</v>
      </c>
      <c r="L251" s="1" t="s">
        <v>26</v>
      </c>
      <c r="M251" s="1" t="s">
        <v>27</v>
      </c>
      <c r="N251" s="1" t="s">
        <v>42</v>
      </c>
      <c r="O251" s="1" t="s">
        <v>34</v>
      </c>
      <c r="P251" s="1" t="s">
        <v>48</v>
      </c>
      <c r="Q251" s="1" t="s">
        <v>24</v>
      </c>
      <c r="R251" s="2">
        <v>39988</v>
      </c>
    </row>
    <row r="252" spans="1:18" x14ac:dyDescent="0.25">
      <c r="A252" s="1">
        <v>46243</v>
      </c>
      <c r="B252" s="2">
        <v>40932</v>
      </c>
      <c r="C252" s="2" t="str">
        <f t="shared" si="16"/>
        <v>January</v>
      </c>
      <c r="D252" s="1" t="s">
        <v>18</v>
      </c>
      <c r="E252" s="1">
        <v>1</v>
      </c>
      <c r="F252" s="1">
        <f t="shared" si="15"/>
        <v>3.63</v>
      </c>
      <c r="G252" s="1">
        <v>3.63</v>
      </c>
      <c r="H252" s="1">
        <v>0.7</v>
      </c>
      <c r="I252">
        <f t="shared" si="17"/>
        <v>4.33</v>
      </c>
      <c r="J252">
        <f t="shared" si="18"/>
        <v>3.5455000000000001</v>
      </c>
      <c r="K252">
        <f t="shared" si="19"/>
        <v>0.12870165</v>
      </c>
      <c r="L252" s="1" t="s">
        <v>26</v>
      </c>
      <c r="M252" s="1" t="s">
        <v>27</v>
      </c>
      <c r="N252" s="1" t="s">
        <v>33</v>
      </c>
      <c r="O252" s="1" t="s">
        <v>34</v>
      </c>
      <c r="P252" s="1" t="s">
        <v>35</v>
      </c>
      <c r="Q252" s="1" t="s">
        <v>36</v>
      </c>
      <c r="R252" s="2">
        <v>40937</v>
      </c>
    </row>
    <row r="253" spans="1:18" x14ac:dyDescent="0.25">
      <c r="A253" s="1">
        <v>51109</v>
      </c>
      <c r="B253" s="2">
        <v>41221</v>
      </c>
      <c r="C253" s="2" t="str">
        <f t="shared" si="16"/>
        <v>November</v>
      </c>
      <c r="D253" s="1" t="s">
        <v>25</v>
      </c>
      <c r="E253" s="1">
        <v>28</v>
      </c>
      <c r="F253" s="1">
        <f t="shared" si="15"/>
        <v>4.0017857142857141</v>
      </c>
      <c r="G253" s="1">
        <v>112.05</v>
      </c>
      <c r="H253" s="1">
        <v>1.3</v>
      </c>
      <c r="I253">
        <f t="shared" si="17"/>
        <v>113.35</v>
      </c>
      <c r="J253">
        <f t="shared" si="18"/>
        <v>3.5455000000000001</v>
      </c>
      <c r="K253">
        <f t="shared" si="19"/>
        <v>3.97273275</v>
      </c>
      <c r="L253" s="1" t="s">
        <v>26</v>
      </c>
      <c r="M253" s="1" t="s">
        <v>27</v>
      </c>
      <c r="N253" s="1" t="s">
        <v>42</v>
      </c>
      <c r="O253" s="1" t="s">
        <v>34</v>
      </c>
      <c r="P253" s="1" t="s">
        <v>45</v>
      </c>
      <c r="Q253" s="1" t="s">
        <v>36</v>
      </c>
      <c r="R253" s="2">
        <v>41223</v>
      </c>
    </row>
    <row r="254" spans="1:18" x14ac:dyDescent="0.25">
      <c r="A254" s="1">
        <v>25443</v>
      </c>
      <c r="B254" s="2">
        <v>41174</v>
      </c>
      <c r="C254" s="2" t="str">
        <f t="shared" si="16"/>
        <v>September</v>
      </c>
      <c r="D254" s="1" t="s">
        <v>41</v>
      </c>
      <c r="E254" s="1">
        <v>33</v>
      </c>
      <c r="F254" s="1">
        <f t="shared" si="15"/>
        <v>17.28</v>
      </c>
      <c r="G254" s="1">
        <v>570.24</v>
      </c>
      <c r="H254" s="1">
        <v>11.28</v>
      </c>
      <c r="I254">
        <f t="shared" si="17"/>
        <v>581.52</v>
      </c>
      <c r="J254">
        <f t="shared" si="18"/>
        <v>5.3265000000000002</v>
      </c>
      <c r="K254">
        <f t="shared" si="19"/>
        <v>30.373833600000001</v>
      </c>
      <c r="L254" s="1" t="s">
        <v>26</v>
      </c>
      <c r="M254" s="1" t="s">
        <v>54</v>
      </c>
      <c r="N254" s="1" t="s">
        <v>33</v>
      </c>
      <c r="O254" s="1" t="s">
        <v>29</v>
      </c>
      <c r="P254" s="1" t="s">
        <v>61</v>
      </c>
      <c r="Q254" s="1" t="s">
        <v>31</v>
      </c>
      <c r="R254" s="2">
        <v>41174</v>
      </c>
    </row>
    <row r="255" spans="1:18" x14ac:dyDescent="0.25">
      <c r="A255" s="1">
        <v>16128</v>
      </c>
      <c r="B255" s="2">
        <v>40671</v>
      </c>
      <c r="C255" s="2" t="str">
        <f t="shared" si="16"/>
        <v>May</v>
      </c>
      <c r="D255" s="1" t="s">
        <v>25</v>
      </c>
      <c r="E255" s="1">
        <v>46</v>
      </c>
      <c r="F255" s="1">
        <f t="shared" si="15"/>
        <v>64.536086956521743</v>
      </c>
      <c r="G255" s="1">
        <v>2968.66</v>
      </c>
      <c r="H255" s="1">
        <v>14.48</v>
      </c>
      <c r="I255">
        <f t="shared" si="17"/>
        <v>2983.14</v>
      </c>
      <c r="J255">
        <f t="shared" si="18"/>
        <v>4.7610000000000001</v>
      </c>
      <c r="K255">
        <f t="shared" si="19"/>
        <v>141.33790260000001</v>
      </c>
      <c r="L255" s="1" t="s">
        <v>26</v>
      </c>
      <c r="M255" s="1" t="s">
        <v>54</v>
      </c>
      <c r="N255" s="1" t="s">
        <v>33</v>
      </c>
      <c r="O255" s="1" t="s">
        <v>22</v>
      </c>
      <c r="P255" s="1" t="s">
        <v>23</v>
      </c>
      <c r="Q255" s="1" t="s">
        <v>24</v>
      </c>
      <c r="R255" s="2">
        <v>40671</v>
      </c>
    </row>
    <row r="256" spans="1:18" x14ac:dyDescent="0.25">
      <c r="A256" s="1">
        <v>44519</v>
      </c>
      <c r="B256" s="2">
        <v>40317</v>
      </c>
      <c r="C256" s="2" t="str">
        <f t="shared" si="16"/>
        <v>May</v>
      </c>
      <c r="D256" s="1" t="s">
        <v>25</v>
      </c>
      <c r="E256" s="1">
        <v>48</v>
      </c>
      <c r="F256" s="1">
        <f t="shared" si="15"/>
        <v>4.67875</v>
      </c>
      <c r="G256" s="1">
        <v>224.58</v>
      </c>
      <c r="H256" s="1">
        <v>5.42</v>
      </c>
      <c r="I256">
        <f t="shared" si="17"/>
        <v>230</v>
      </c>
      <c r="J256">
        <f t="shared" si="18"/>
        <v>3.5455000000000001</v>
      </c>
      <c r="K256">
        <f t="shared" si="19"/>
        <v>7.9624839000000005</v>
      </c>
      <c r="L256" s="1" t="s">
        <v>26</v>
      </c>
      <c r="M256" s="1" t="s">
        <v>44</v>
      </c>
      <c r="N256" s="1" t="s">
        <v>33</v>
      </c>
      <c r="O256" s="1" t="s">
        <v>34</v>
      </c>
      <c r="P256" s="1" t="s">
        <v>48</v>
      </c>
      <c r="Q256" s="1" t="s">
        <v>24</v>
      </c>
      <c r="R256" s="2">
        <v>40318</v>
      </c>
    </row>
    <row r="257" spans="1:18" x14ac:dyDescent="0.25">
      <c r="A257" s="1">
        <v>40134</v>
      </c>
      <c r="B257" s="2">
        <v>40825</v>
      </c>
      <c r="C257" s="2" t="str">
        <f t="shared" si="16"/>
        <v>October</v>
      </c>
      <c r="D257" s="1" t="s">
        <v>18</v>
      </c>
      <c r="E257" s="1">
        <v>10</v>
      </c>
      <c r="F257" s="1">
        <f t="shared" si="15"/>
        <v>10.937000000000001</v>
      </c>
      <c r="G257" s="1">
        <v>109.37</v>
      </c>
      <c r="H257" s="1">
        <v>4.5</v>
      </c>
      <c r="I257">
        <f t="shared" si="17"/>
        <v>113.87</v>
      </c>
      <c r="J257">
        <f t="shared" si="18"/>
        <v>3.5455000000000001</v>
      </c>
      <c r="K257">
        <f t="shared" si="19"/>
        <v>3.8777133500000001</v>
      </c>
      <c r="L257" s="1" t="s">
        <v>26</v>
      </c>
      <c r="M257" s="1" t="s">
        <v>20</v>
      </c>
      <c r="N257" s="1" t="s">
        <v>28</v>
      </c>
      <c r="O257" s="1" t="s">
        <v>34</v>
      </c>
      <c r="P257" s="1" t="s">
        <v>68</v>
      </c>
      <c r="Q257" s="1" t="s">
        <v>24</v>
      </c>
      <c r="R257" s="2">
        <v>40832</v>
      </c>
    </row>
    <row r="258" spans="1:18" x14ac:dyDescent="0.25">
      <c r="A258" s="1">
        <v>28835</v>
      </c>
      <c r="B258" s="2">
        <v>40999</v>
      </c>
      <c r="C258" s="2" t="str">
        <f t="shared" si="16"/>
        <v>March</v>
      </c>
      <c r="D258" s="1" t="s">
        <v>32</v>
      </c>
      <c r="E258" s="1">
        <v>1</v>
      </c>
      <c r="F258" s="1">
        <f t="shared" ref="F258:F321" si="20">G258/E258</f>
        <v>184.18</v>
      </c>
      <c r="G258" s="1">
        <v>184.18</v>
      </c>
      <c r="H258" s="1">
        <v>19.989999999999998</v>
      </c>
      <c r="I258">
        <f t="shared" si="17"/>
        <v>204.17000000000002</v>
      </c>
      <c r="J258">
        <f t="shared" si="18"/>
        <v>3.5455000000000001</v>
      </c>
      <c r="K258">
        <f t="shared" si="19"/>
        <v>6.5301019000000009</v>
      </c>
      <c r="L258" s="1" t="s">
        <v>26</v>
      </c>
      <c r="M258" s="1" t="s">
        <v>49</v>
      </c>
      <c r="N258" s="1" t="s">
        <v>28</v>
      </c>
      <c r="O258" s="1" t="s">
        <v>34</v>
      </c>
      <c r="P258" s="1" t="s">
        <v>60</v>
      </c>
      <c r="Q258" s="1" t="s">
        <v>24</v>
      </c>
      <c r="R258" s="2">
        <v>41001</v>
      </c>
    </row>
    <row r="259" spans="1:18" x14ac:dyDescent="0.25">
      <c r="A259" s="1">
        <v>34979</v>
      </c>
      <c r="B259" s="2">
        <v>40449</v>
      </c>
      <c r="C259" s="2" t="str">
        <f t="shared" ref="C259:C322" si="21">TEXT(B259,"mmmm")</f>
        <v>September</v>
      </c>
      <c r="D259" s="1" t="s">
        <v>37</v>
      </c>
      <c r="E259" s="1">
        <v>15</v>
      </c>
      <c r="F259" s="1">
        <f t="shared" si="20"/>
        <v>40.664666666666669</v>
      </c>
      <c r="G259" s="1">
        <v>609.97</v>
      </c>
      <c r="H259" s="1">
        <v>1.99</v>
      </c>
      <c r="I259">
        <f t="shared" ref="I259:I322" si="22">G259+H259</f>
        <v>611.96</v>
      </c>
      <c r="J259">
        <f t="shared" ref="J259:J322" si="23">IF(O259="Furniture",4.761,IF(O259="Technology",5.3265,IF(O259="Office Supplies",3.5455,0)))</f>
        <v>5.3265000000000002</v>
      </c>
      <c r="K259">
        <f t="shared" ref="K259:K322" si="24">(J259*G259)/100</f>
        <v>32.490052050000003</v>
      </c>
      <c r="L259" s="1" t="s">
        <v>26</v>
      </c>
      <c r="M259" s="1" t="s">
        <v>51</v>
      </c>
      <c r="N259" s="1" t="s">
        <v>28</v>
      </c>
      <c r="O259" s="1" t="s">
        <v>29</v>
      </c>
      <c r="P259" s="1" t="s">
        <v>43</v>
      </c>
      <c r="Q259" s="1" t="s">
        <v>46</v>
      </c>
      <c r="R259" s="2">
        <v>40451</v>
      </c>
    </row>
    <row r="260" spans="1:18" x14ac:dyDescent="0.25">
      <c r="A260" s="1">
        <v>55013</v>
      </c>
      <c r="B260" s="2">
        <v>40736</v>
      </c>
      <c r="C260" s="2" t="str">
        <f t="shared" si="21"/>
        <v>July</v>
      </c>
      <c r="D260" s="1" t="s">
        <v>18</v>
      </c>
      <c r="E260" s="1">
        <v>14</v>
      </c>
      <c r="F260" s="1">
        <f t="shared" si="20"/>
        <v>23.043571428571429</v>
      </c>
      <c r="G260" s="1">
        <v>322.61</v>
      </c>
      <c r="H260" s="1">
        <v>5.53</v>
      </c>
      <c r="I260">
        <f t="shared" si="22"/>
        <v>328.14</v>
      </c>
      <c r="J260">
        <f t="shared" si="23"/>
        <v>3.5455000000000001</v>
      </c>
      <c r="K260">
        <f t="shared" si="24"/>
        <v>11.43813755</v>
      </c>
      <c r="L260" s="1" t="s">
        <v>26</v>
      </c>
      <c r="M260" s="1" t="s">
        <v>49</v>
      </c>
      <c r="N260" s="1" t="s">
        <v>42</v>
      </c>
      <c r="O260" s="1" t="s">
        <v>34</v>
      </c>
      <c r="P260" s="1" t="s">
        <v>35</v>
      </c>
      <c r="Q260" s="1" t="s">
        <v>46</v>
      </c>
      <c r="R260" s="2">
        <v>40741</v>
      </c>
    </row>
    <row r="261" spans="1:18" x14ac:dyDescent="0.25">
      <c r="A261" s="1">
        <v>32323</v>
      </c>
      <c r="B261" s="2">
        <v>40382</v>
      </c>
      <c r="C261" s="2" t="str">
        <f t="shared" si="21"/>
        <v>July</v>
      </c>
      <c r="D261" s="1" t="s">
        <v>25</v>
      </c>
      <c r="E261" s="1">
        <v>3</v>
      </c>
      <c r="F261" s="1">
        <f t="shared" si="20"/>
        <v>25.27</v>
      </c>
      <c r="G261" s="1">
        <v>75.81</v>
      </c>
      <c r="H261" s="1">
        <v>8.18</v>
      </c>
      <c r="I261">
        <f t="shared" si="22"/>
        <v>83.990000000000009</v>
      </c>
      <c r="J261">
        <f t="shared" si="23"/>
        <v>3.5455000000000001</v>
      </c>
      <c r="K261">
        <f t="shared" si="24"/>
        <v>2.6878435500000002</v>
      </c>
      <c r="L261" s="1" t="s">
        <v>26</v>
      </c>
      <c r="M261" s="1" t="s">
        <v>27</v>
      </c>
      <c r="N261" s="1" t="s">
        <v>28</v>
      </c>
      <c r="O261" s="1" t="s">
        <v>34</v>
      </c>
      <c r="P261" s="1" t="s">
        <v>45</v>
      </c>
      <c r="Q261" s="1" t="s">
        <v>24</v>
      </c>
      <c r="R261" s="2">
        <v>40382</v>
      </c>
    </row>
    <row r="262" spans="1:18" x14ac:dyDescent="0.25">
      <c r="A262" s="1">
        <v>17668</v>
      </c>
      <c r="B262" s="2">
        <v>40142</v>
      </c>
      <c r="C262" s="2" t="str">
        <f t="shared" si="21"/>
        <v>November</v>
      </c>
      <c r="D262" s="1" t="s">
        <v>41</v>
      </c>
      <c r="E262" s="1">
        <v>49</v>
      </c>
      <c r="F262" s="1">
        <f t="shared" si="20"/>
        <v>17.324897959183673</v>
      </c>
      <c r="G262" s="1">
        <v>848.92</v>
      </c>
      <c r="H262" s="1">
        <v>1.99</v>
      </c>
      <c r="I262">
        <f t="shared" si="22"/>
        <v>850.91</v>
      </c>
      <c r="J262">
        <f t="shared" si="23"/>
        <v>5.3265000000000002</v>
      </c>
      <c r="K262">
        <f t="shared" si="24"/>
        <v>45.217723800000002</v>
      </c>
      <c r="L262" s="1" t="s">
        <v>26</v>
      </c>
      <c r="M262" s="1" t="s">
        <v>27</v>
      </c>
      <c r="N262" s="1" t="s">
        <v>33</v>
      </c>
      <c r="O262" s="1" t="s">
        <v>29</v>
      </c>
      <c r="P262" s="1" t="s">
        <v>43</v>
      </c>
      <c r="Q262" s="1" t="s">
        <v>46</v>
      </c>
      <c r="R262" s="2">
        <v>40144</v>
      </c>
    </row>
    <row r="263" spans="1:18" x14ac:dyDescent="0.25">
      <c r="A263" s="1">
        <v>44678</v>
      </c>
      <c r="B263" s="2">
        <v>41195</v>
      </c>
      <c r="C263" s="2" t="str">
        <f t="shared" si="21"/>
        <v>October</v>
      </c>
      <c r="D263" s="1" t="s">
        <v>18</v>
      </c>
      <c r="E263" s="1">
        <v>4</v>
      </c>
      <c r="F263" s="1">
        <f t="shared" si="20"/>
        <v>1.89</v>
      </c>
      <c r="G263" s="1">
        <v>7.56</v>
      </c>
      <c r="H263" s="1">
        <v>0.76</v>
      </c>
      <c r="I263">
        <f t="shared" si="22"/>
        <v>8.32</v>
      </c>
      <c r="J263">
        <f t="shared" si="23"/>
        <v>3.5455000000000001</v>
      </c>
      <c r="K263">
        <f t="shared" si="24"/>
        <v>0.26803979999999999</v>
      </c>
      <c r="L263" s="1" t="s">
        <v>26</v>
      </c>
      <c r="M263" s="1" t="s">
        <v>54</v>
      </c>
      <c r="N263" s="1" t="s">
        <v>28</v>
      </c>
      <c r="O263" s="1" t="s">
        <v>34</v>
      </c>
      <c r="P263" s="1" t="s">
        <v>66</v>
      </c>
      <c r="Q263" s="1" t="s">
        <v>36</v>
      </c>
      <c r="R263" s="2">
        <v>41197</v>
      </c>
    </row>
    <row r="264" spans="1:18" x14ac:dyDescent="0.25">
      <c r="A264" s="1">
        <v>34209</v>
      </c>
      <c r="B264" s="2">
        <v>40414</v>
      </c>
      <c r="C264" s="2" t="str">
        <f t="shared" si="21"/>
        <v>August</v>
      </c>
      <c r="D264" s="1" t="s">
        <v>25</v>
      </c>
      <c r="E264" s="1">
        <v>48</v>
      </c>
      <c r="F264" s="1">
        <f t="shared" si="20"/>
        <v>14.696666666666667</v>
      </c>
      <c r="G264" s="1">
        <v>705.44</v>
      </c>
      <c r="H264" s="1">
        <v>5.3</v>
      </c>
      <c r="I264">
        <f t="shared" si="22"/>
        <v>710.74</v>
      </c>
      <c r="J264">
        <f t="shared" si="23"/>
        <v>4.7610000000000001</v>
      </c>
      <c r="K264">
        <f t="shared" si="24"/>
        <v>33.585998400000001</v>
      </c>
      <c r="L264" s="1" t="s">
        <v>26</v>
      </c>
      <c r="M264" s="1" t="s">
        <v>27</v>
      </c>
      <c r="N264" s="1" t="s">
        <v>33</v>
      </c>
      <c r="O264" s="1" t="s">
        <v>22</v>
      </c>
      <c r="P264" s="1" t="s">
        <v>23</v>
      </c>
      <c r="Q264" s="1" t="s">
        <v>36</v>
      </c>
      <c r="R264" s="2">
        <v>40416</v>
      </c>
    </row>
    <row r="265" spans="1:18" x14ac:dyDescent="0.25">
      <c r="A265" s="1">
        <v>802</v>
      </c>
      <c r="B265" s="2">
        <v>40547</v>
      </c>
      <c r="C265" s="2" t="str">
        <f t="shared" si="21"/>
        <v>January</v>
      </c>
      <c r="D265" s="1" t="s">
        <v>37</v>
      </c>
      <c r="E265" s="1">
        <v>33</v>
      </c>
      <c r="F265" s="1">
        <f t="shared" si="20"/>
        <v>11.472727272727273</v>
      </c>
      <c r="G265" s="1">
        <v>378.6</v>
      </c>
      <c r="H265" s="1">
        <v>5.63</v>
      </c>
      <c r="I265">
        <f t="shared" si="22"/>
        <v>384.23</v>
      </c>
      <c r="J265">
        <f t="shared" si="23"/>
        <v>3.5455000000000001</v>
      </c>
      <c r="K265">
        <f t="shared" si="24"/>
        <v>13.423263000000002</v>
      </c>
      <c r="L265" s="1" t="s">
        <v>26</v>
      </c>
      <c r="M265" s="1" t="s">
        <v>27</v>
      </c>
      <c r="N265" s="1" t="s">
        <v>33</v>
      </c>
      <c r="O265" s="1" t="s">
        <v>34</v>
      </c>
      <c r="P265" s="1" t="s">
        <v>48</v>
      </c>
      <c r="Q265" s="1" t="s">
        <v>24</v>
      </c>
      <c r="R265" s="2">
        <v>40549</v>
      </c>
    </row>
    <row r="266" spans="1:18" x14ac:dyDescent="0.25">
      <c r="A266" s="1">
        <v>23489</v>
      </c>
      <c r="B266" s="2">
        <v>41149</v>
      </c>
      <c r="C266" s="2" t="str">
        <f t="shared" si="21"/>
        <v>August</v>
      </c>
      <c r="D266" s="1" t="s">
        <v>25</v>
      </c>
      <c r="E266" s="1">
        <v>42</v>
      </c>
      <c r="F266" s="1">
        <f t="shared" si="20"/>
        <v>47.728571428571428</v>
      </c>
      <c r="G266" s="1">
        <v>2004.6</v>
      </c>
      <c r="H266" s="1">
        <v>3.61</v>
      </c>
      <c r="I266">
        <f t="shared" si="22"/>
        <v>2008.2099999999998</v>
      </c>
      <c r="J266">
        <f t="shared" si="23"/>
        <v>5.3265000000000002</v>
      </c>
      <c r="K266">
        <f t="shared" si="24"/>
        <v>106.77501899999999</v>
      </c>
      <c r="L266" s="1" t="s">
        <v>19</v>
      </c>
      <c r="M266" s="1" t="s">
        <v>27</v>
      </c>
      <c r="N266" s="1" t="s">
        <v>33</v>
      </c>
      <c r="O266" s="1" t="s">
        <v>29</v>
      </c>
      <c r="P266" s="1" t="s">
        <v>43</v>
      </c>
      <c r="Q266" s="1" t="s">
        <v>46</v>
      </c>
      <c r="R266" s="2">
        <v>41149</v>
      </c>
    </row>
    <row r="267" spans="1:18" x14ac:dyDescent="0.25">
      <c r="A267" s="1">
        <v>9602</v>
      </c>
      <c r="B267" s="2">
        <v>41223</v>
      </c>
      <c r="C267" s="2" t="str">
        <f t="shared" si="21"/>
        <v>November</v>
      </c>
      <c r="D267" s="1" t="s">
        <v>37</v>
      </c>
      <c r="E267" s="1">
        <v>15</v>
      </c>
      <c r="F267" s="1">
        <f t="shared" si="20"/>
        <v>114.84333333333333</v>
      </c>
      <c r="G267" s="1">
        <v>1722.65</v>
      </c>
      <c r="H267" s="1">
        <v>51.42</v>
      </c>
      <c r="I267">
        <f t="shared" si="22"/>
        <v>1774.0700000000002</v>
      </c>
      <c r="J267">
        <f t="shared" si="23"/>
        <v>4.7610000000000001</v>
      </c>
      <c r="K267">
        <f t="shared" si="24"/>
        <v>82.015366499999999</v>
      </c>
      <c r="L267" s="1" t="s">
        <v>38</v>
      </c>
      <c r="M267" s="1" t="s">
        <v>69</v>
      </c>
      <c r="N267" s="1" t="s">
        <v>21</v>
      </c>
      <c r="O267" s="1" t="s">
        <v>22</v>
      </c>
      <c r="P267" s="1" t="s">
        <v>67</v>
      </c>
      <c r="Q267" s="1" t="s">
        <v>64</v>
      </c>
      <c r="R267" s="2">
        <v>41224</v>
      </c>
    </row>
    <row r="268" spans="1:18" x14ac:dyDescent="0.25">
      <c r="A268" s="1">
        <v>22755</v>
      </c>
      <c r="B268" s="2">
        <v>39902</v>
      </c>
      <c r="C268" s="2" t="str">
        <f t="shared" si="21"/>
        <v>March</v>
      </c>
      <c r="D268" s="1" t="s">
        <v>41</v>
      </c>
      <c r="E268" s="1">
        <v>45</v>
      </c>
      <c r="F268" s="1">
        <f t="shared" si="20"/>
        <v>5.3466666666666667</v>
      </c>
      <c r="G268" s="1">
        <v>240.6</v>
      </c>
      <c r="H268" s="1">
        <v>2.99</v>
      </c>
      <c r="I268">
        <f t="shared" si="22"/>
        <v>243.59</v>
      </c>
      <c r="J268">
        <f t="shared" si="23"/>
        <v>3.5455000000000001</v>
      </c>
      <c r="K268">
        <f t="shared" si="24"/>
        <v>8.5304729999999989</v>
      </c>
      <c r="L268" s="1" t="s">
        <v>26</v>
      </c>
      <c r="M268" s="1" t="s">
        <v>20</v>
      </c>
      <c r="N268" s="1" t="s">
        <v>42</v>
      </c>
      <c r="O268" s="1" t="s">
        <v>34</v>
      </c>
      <c r="P268" s="1" t="s">
        <v>48</v>
      </c>
      <c r="Q268" s="1" t="s">
        <v>24</v>
      </c>
      <c r="R268" s="2">
        <v>39904</v>
      </c>
    </row>
    <row r="269" spans="1:18" x14ac:dyDescent="0.25">
      <c r="A269" s="1">
        <v>12773</v>
      </c>
      <c r="B269" s="2">
        <v>40554</v>
      </c>
      <c r="C269" s="2" t="str">
        <f t="shared" si="21"/>
        <v>January</v>
      </c>
      <c r="D269" s="1" t="s">
        <v>18</v>
      </c>
      <c r="E269" s="1">
        <v>19</v>
      </c>
      <c r="F269" s="1">
        <f t="shared" si="20"/>
        <v>6.8773684210526307</v>
      </c>
      <c r="G269" s="1">
        <v>130.66999999999999</v>
      </c>
      <c r="H269" s="1">
        <v>7.86</v>
      </c>
      <c r="I269">
        <f t="shared" si="22"/>
        <v>138.53</v>
      </c>
      <c r="J269">
        <f t="shared" si="23"/>
        <v>3.5455000000000001</v>
      </c>
      <c r="K269">
        <f t="shared" si="24"/>
        <v>4.6329048500000001</v>
      </c>
      <c r="L269" s="1" t="s">
        <v>26</v>
      </c>
      <c r="M269" s="1" t="s">
        <v>55</v>
      </c>
      <c r="N269" s="1" t="s">
        <v>33</v>
      </c>
      <c r="O269" s="1" t="s">
        <v>34</v>
      </c>
      <c r="P269" s="1" t="s">
        <v>45</v>
      </c>
      <c r="Q269" s="1" t="s">
        <v>24</v>
      </c>
      <c r="R269" s="2">
        <v>40559</v>
      </c>
    </row>
    <row r="270" spans="1:18" x14ac:dyDescent="0.25">
      <c r="A270" s="1">
        <v>58051</v>
      </c>
      <c r="B270" s="2">
        <v>40988</v>
      </c>
      <c r="C270" s="2" t="str">
        <f t="shared" si="21"/>
        <v>March</v>
      </c>
      <c r="D270" s="1" t="s">
        <v>25</v>
      </c>
      <c r="E270" s="1">
        <v>6</v>
      </c>
      <c r="F270" s="1">
        <f t="shared" si="20"/>
        <v>42.766666666666673</v>
      </c>
      <c r="G270" s="1">
        <v>256.60000000000002</v>
      </c>
      <c r="H270" s="1">
        <v>7.12</v>
      </c>
      <c r="I270">
        <f t="shared" si="22"/>
        <v>263.72000000000003</v>
      </c>
      <c r="J270">
        <f t="shared" si="23"/>
        <v>5.3265000000000002</v>
      </c>
      <c r="K270">
        <f t="shared" si="24"/>
        <v>13.667799000000002</v>
      </c>
      <c r="L270" s="1" t="s">
        <v>26</v>
      </c>
      <c r="M270" s="1" t="s">
        <v>27</v>
      </c>
      <c r="N270" s="1" t="s">
        <v>33</v>
      </c>
      <c r="O270" s="1" t="s">
        <v>29</v>
      </c>
      <c r="P270" s="1" t="s">
        <v>43</v>
      </c>
      <c r="Q270" s="1" t="s">
        <v>24</v>
      </c>
      <c r="R270" s="2">
        <v>40990</v>
      </c>
    </row>
    <row r="271" spans="1:18" x14ac:dyDescent="0.25">
      <c r="A271" s="1">
        <v>33473</v>
      </c>
      <c r="B271" s="2">
        <v>40547</v>
      </c>
      <c r="C271" s="2" t="str">
        <f t="shared" si="21"/>
        <v>January</v>
      </c>
      <c r="D271" s="1" t="s">
        <v>18</v>
      </c>
      <c r="E271" s="1">
        <v>50</v>
      </c>
      <c r="F271" s="1">
        <f t="shared" si="20"/>
        <v>12.0044</v>
      </c>
      <c r="G271" s="1">
        <v>600.22</v>
      </c>
      <c r="H271" s="1">
        <v>3.14</v>
      </c>
      <c r="I271">
        <f t="shared" si="22"/>
        <v>603.36</v>
      </c>
      <c r="J271">
        <f t="shared" si="23"/>
        <v>3.5455000000000001</v>
      </c>
      <c r="K271">
        <f t="shared" si="24"/>
        <v>21.2808001</v>
      </c>
      <c r="L271" s="1" t="s">
        <v>26</v>
      </c>
      <c r="M271" s="1" t="s">
        <v>54</v>
      </c>
      <c r="N271" s="1" t="s">
        <v>33</v>
      </c>
      <c r="O271" s="1" t="s">
        <v>34</v>
      </c>
      <c r="P271" s="1" t="s">
        <v>50</v>
      </c>
      <c r="Q271" s="1" t="s">
        <v>46</v>
      </c>
      <c r="R271" s="2">
        <v>40547</v>
      </c>
    </row>
    <row r="272" spans="1:18" x14ac:dyDescent="0.25">
      <c r="A272" s="1">
        <v>20069</v>
      </c>
      <c r="B272" s="2">
        <v>40082</v>
      </c>
      <c r="C272" s="2" t="str">
        <f t="shared" si="21"/>
        <v>September</v>
      </c>
      <c r="D272" s="1" t="s">
        <v>37</v>
      </c>
      <c r="E272" s="1">
        <v>6</v>
      </c>
      <c r="F272" s="1">
        <f t="shared" si="20"/>
        <v>41.19166666666667</v>
      </c>
      <c r="G272" s="1">
        <v>247.15</v>
      </c>
      <c r="H272" s="1">
        <v>18.98</v>
      </c>
      <c r="I272">
        <f t="shared" si="22"/>
        <v>266.13</v>
      </c>
      <c r="J272">
        <f t="shared" si="23"/>
        <v>4.7610000000000001</v>
      </c>
      <c r="K272">
        <f t="shared" si="24"/>
        <v>11.766811500000001</v>
      </c>
      <c r="L272" s="1" t="s">
        <v>26</v>
      </c>
      <c r="M272" s="1" t="s">
        <v>56</v>
      </c>
      <c r="N272" s="1" t="s">
        <v>33</v>
      </c>
      <c r="O272" s="1" t="s">
        <v>22</v>
      </c>
      <c r="P272" s="1" t="s">
        <v>23</v>
      </c>
      <c r="Q272" s="1" t="s">
        <v>24</v>
      </c>
      <c r="R272" s="2">
        <v>40084</v>
      </c>
    </row>
    <row r="273" spans="1:18" x14ac:dyDescent="0.25">
      <c r="A273" s="1">
        <v>48868</v>
      </c>
      <c r="B273" s="2">
        <v>41073</v>
      </c>
      <c r="C273" s="2" t="str">
        <f t="shared" si="21"/>
        <v>June</v>
      </c>
      <c r="D273" s="1" t="s">
        <v>32</v>
      </c>
      <c r="E273" s="1">
        <v>43</v>
      </c>
      <c r="F273" s="1">
        <f t="shared" si="20"/>
        <v>159.57801162790699</v>
      </c>
      <c r="G273" s="1">
        <v>6861.8545000000004</v>
      </c>
      <c r="H273" s="1">
        <v>3.99</v>
      </c>
      <c r="I273">
        <f t="shared" si="22"/>
        <v>6865.8445000000002</v>
      </c>
      <c r="J273">
        <f t="shared" si="23"/>
        <v>5.3265000000000002</v>
      </c>
      <c r="K273">
        <f t="shared" si="24"/>
        <v>365.49667994250007</v>
      </c>
      <c r="L273" s="1" t="s">
        <v>26</v>
      </c>
      <c r="M273" s="1" t="s">
        <v>54</v>
      </c>
      <c r="N273" s="1" t="s">
        <v>33</v>
      </c>
      <c r="O273" s="1" t="s">
        <v>29</v>
      </c>
      <c r="P273" s="1" t="s">
        <v>30</v>
      </c>
      <c r="Q273" s="1" t="s">
        <v>24</v>
      </c>
      <c r="R273" s="2">
        <v>41074</v>
      </c>
    </row>
    <row r="274" spans="1:18" x14ac:dyDescent="0.25">
      <c r="A274" s="1">
        <v>34180</v>
      </c>
      <c r="B274" s="2">
        <v>40789</v>
      </c>
      <c r="C274" s="2" t="str">
        <f t="shared" si="21"/>
        <v>September</v>
      </c>
      <c r="D274" s="1" t="s">
        <v>25</v>
      </c>
      <c r="E274" s="1">
        <v>2</v>
      </c>
      <c r="F274" s="1">
        <f t="shared" si="20"/>
        <v>13.5</v>
      </c>
      <c r="G274" s="1">
        <v>27</v>
      </c>
      <c r="H274" s="1">
        <v>8.09</v>
      </c>
      <c r="I274">
        <f t="shared" si="22"/>
        <v>35.090000000000003</v>
      </c>
      <c r="J274">
        <f t="shared" si="23"/>
        <v>3.5455000000000001</v>
      </c>
      <c r="K274">
        <f t="shared" si="24"/>
        <v>0.95728499999999994</v>
      </c>
      <c r="L274" s="1" t="s">
        <v>19</v>
      </c>
      <c r="M274" s="1" t="s">
        <v>56</v>
      </c>
      <c r="N274" s="1" t="s">
        <v>33</v>
      </c>
      <c r="O274" s="1" t="s">
        <v>34</v>
      </c>
      <c r="P274" s="1" t="s">
        <v>45</v>
      </c>
      <c r="Q274" s="1" t="s">
        <v>24</v>
      </c>
      <c r="R274" s="2">
        <v>40789</v>
      </c>
    </row>
    <row r="275" spans="1:18" x14ac:dyDescent="0.25">
      <c r="A275" s="1">
        <v>36257</v>
      </c>
      <c r="B275" s="2">
        <v>40966</v>
      </c>
      <c r="C275" s="2" t="str">
        <f t="shared" si="21"/>
        <v>February</v>
      </c>
      <c r="D275" s="1" t="s">
        <v>25</v>
      </c>
      <c r="E275" s="1">
        <v>43</v>
      </c>
      <c r="F275" s="1">
        <f t="shared" si="20"/>
        <v>20.802558139534884</v>
      </c>
      <c r="G275" s="1">
        <v>894.51</v>
      </c>
      <c r="H275" s="1">
        <v>1.99</v>
      </c>
      <c r="I275">
        <f t="shared" si="22"/>
        <v>896.5</v>
      </c>
      <c r="J275">
        <f t="shared" si="23"/>
        <v>5.3265000000000002</v>
      </c>
      <c r="K275">
        <f t="shared" si="24"/>
        <v>47.646075150000009</v>
      </c>
      <c r="L275" s="1" t="s">
        <v>26</v>
      </c>
      <c r="M275" s="1" t="s">
        <v>51</v>
      </c>
      <c r="N275" s="1" t="s">
        <v>28</v>
      </c>
      <c r="O275" s="1" t="s">
        <v>29</v>
      </c>
      <c r="P275" s="1" t="s">
        <v>43</v>
      </c>
      <c r="Q275" s="1" t="s">
        <v>46</v>
      </c>
      <c r="R275" s="2">
        <v>40968</v>
      </c>
    </row>
    <row r="276" spans="1:18" x14ac:dyDescent="0.25">
      <c r="A276" s="1">
        <v>25315</v>
      </c>
      <c r="B276" s="2">
        <v>40514</v>
      </c>
      <c r="C276" s="2" t="str">
        <f t="shared" si="21"/>
        <v>December</v>
      </c>
      <c r="D276" s="1" t="s">
        <v>18</v>
      </c>
      <c r="E276" s="1">
        <v>36</v>
      </c>
      <c r="F276" s="1">
        <f t="shared" si="20"/>
        <v>35.564999999999998</v>
      </c>
      <c r="G276" s="1">
        <v>1280.3399999999999</v>
      </c>
      <c r="H276" s="1">
        <v>45.51</v>
      </c>
      <c r="I276">
        <f t="shared" si="22"/>
        <v>1325.85</v>
      </c>
      <c r="J276">
        <f t="shared" si="23"/>
        <v>4.7610000000000001</v>
      </c>
      <c r="K276">
        <f t="shared" si="24"/>
        <v>60.956987399999996</v>
      </c>
      <c r="L276" s="1" t="s">
        <v>38</v>
      </c>
      <c r="M276" s="1" t="s">
        <v>55</v>
      </c>
      <c r="N276" s="1" t="s">
        <v>21</v>
      </c>
      <c r="O276" s="1" t="s">
        <v>22</v>
      </c>
      <c r="P276" s="1" t="s">
        <v>57</v>
      </c>
      <c r="Q276" s="1" t="s">
        <v>64</v>
      </c>
      <c r="R276" s="2">
        <v>40516</v>
      </c>
    </row>
    <row r="277" spans="1:18" x14ac:dyDescent="0.25">
      <c r="A277" s="1">
        <v>50469</v>
      </c>
      <c r="B277" s="2">
        <v>40348</v>
      </c>
      <c r="C277" s="2" t="str">
        <f t="shared" si="21"/>
        <v>June</v>
      </c>
      <c r="D277" s="1" t="s">
        <v>32</v>
      </c>
      <c r="E277" s="1">
        <v>44</v>
      </c>
      <c r="F277" s="1">
        <f t="shared" si="20"/>
        <v>19.072500000000002</v>
      </c>
      <c r="G277" s="1">
        <v>839.19</v>
      </c>
      <c r="H277" s="1">
        <v>8.51</v>
      </c>
      <c r="I277">
        <f t="shared" si="22"/>
        <v>847.7</v>
      </c>
      <c r="J277">
        <f t="shared" si="23"/>
        <v>5.3265000000000002</v>
      </c>
      <c r="K277">
        <f t="shared" si="24"/>
        <v>44.699455350000008</v>
      </c>
      <c r="L277" s="1" t="s">
        <v>26</v>
      </c>
      <c r="M277" s="1" t="s">
        <v>56</v>
      </c>
      <c r="N277" s="1" t="s">
        <v>21</v>
      </c>
      <c r="O277" s="1" t="s">
        <v>29</v>
      </c>
      <c r="P277" s="1" t="s">
        <v>61</v>
      </c>
      <c r="Q277" s="1" t="s">
        <v>31</v>
      </c>
      <c r="R277" s="2">
        <v>40349</v>
      </c>
    </row>
    <row r="278" spans="1:18" x14ac:dyDescent="0.25">
      <c r="A278" s="1">
        <v>69</v>
      </c>
      <c r="B278" s="2">
        <v>39967</v>
      </c>
      <c r="C278" s="2" t="str">
        <f t="shared" si="21"/>
        <v>June</v>
      </c>
      <c r="D278" s="1" t="s">
        <v>32</v>
      </c>
      <c r="E278" s="1">
        <v>42</v>
      </c>
      <c r="F278" s="1">
        <f t="shared" si="20"/>
        <v>28.23952380952381</v>
      </c>
      <c r="G278" s="1">
        <v>1186.06</v>
      </c>
      <c r="H278" s="1">
        <v>3.92</v>
      </c>
      <c r="I278">
        <f t="shared" si="22"/>
        <v>1189.98</v>
      </c>
      <c r="J278">
        <f t="shared" si="23"/>
        <v>4.7610000000000001</v>
      </c>
      <c r="K278">
        <f t="shared" si="24"/>
        <v>56.468316600000001</v>
      </c>
      <c r="L278" s="1" t="s">
        <v>26</v>
      </c>
      <c r="M278" s="1" t="s">
        <v>54</v>
      </c>
      <c r="N278" s="1" t="s">
        <v>33</v>
      </c>
      <c r="O278" s="1" t="s">
        <v>22</v>
      </c>
      <c r="P278" s="1" t="s">
        <v>23</v>
      </c>
      <c r="Q278" s="1" t="s">
        <v>46</v>
      </c>
      <c r="R278" s="2">
        <v>39969</v>
      </c>
    </row>
    <row r="279" spans="1:18" x14ac:dyDescent="0.25">
      <c r="A279" s="1">
        <v>25479</v>
      </c>
      <c r="B279" s="2">
        <v>40661</v>
      </c>
      <c r="C279" s="2" t="str">
        <f t="shared" si="21"/>
        <v>April</v>
      </c>
      <c r="D279" s="1" t="s">
        <v>37</v>
      </c>
      <c r="E279" s="1">
        <v>3</v>
      </c>
      <c r="F279" s="1">
        <f t="shared" si="20"/>
        <v>70.167500000000004</v>
      </c>
      <c r="G279" s="1">
        <v>210.5025</v>
      </c>
      <c r="H279" s="1">
        <v>1.25</v>
      </c>
      <c r="I279">
        <f t="shared" si="22"/>
        <v>211.7525</v>
      </c>
      <c r="J279">
        <f t="shared" si="23"/>
        <v>5.3265000000000002</v>
      </c>
      <c r="K279">
        <f t="shared" si="24"/>
        <v>11.2124156625</v>
      </c>
      <c r="L279" s="1" t="s">
        <v>26</v>
      </c>
      <c r="M279" s="1" t="s">
        <v>49</v>
      </c>
      <c r="N279" s="1" t="s">
        <v>33</v>
      </c>
      <c r="O279" s="1" t="s">
        <v>29</v>
      </c>
      <c r="P279" s="1" t="s">
        <v>30</v>
      </c>
      <c r="Q279" s="1" t="s">
        <v>46</v>
      </c>
      <c r="R279" s="2">
        <v>40661</v>
      </c>
    </row>
    <row r="280" spans="1:18" x14ac:dyDescent="0.25">
      <c r="A280" s="1">
        <v>48615</v>
      </c>
      <c r="B280" s="2">
        <v>41246</v>
      </c>
      <c r="C280" s="2" t="str">
        <f t="shared" si="21"/>
        <v>December</v>
      </c>
      <c r="D280" s="1" t="s">
        <v>18</v>
      </c>
      <c r="E280" s="1">
        <v>8</v>
      </c>
      <c r="F280" s="1">
        <f t="shared" si="20"/>
        <v>58.082500000000003</v>
      </c>
      <c r="G280" s="1">
        <v>464.66</v>
      </c>
      <c r="H280" s="1">
        <v>14.83</v>
      </c>
      <c r="I280">
        <f t="shared" si="22"/>
        <v>479.49</v>
      </c>
      <c r="J280">
        <f t="shared" si="23"/>
        <v>4.7610000000000001</v>
      </c>
      <c r="K280">
        <f t="shared" si="24"/>
        <v>22.122462600000002</v>
      </c>
      <c r="L280" s="1" t="s">
        <v>26</v>
      </c>
      <c r="M280" s="1" t="s">
        <v>27</v>
      </c>
      <c r="N280" s="1" t="s">
        <v>33</v>
      </c>
      <c r="O280" s="1" t="s">
        <v>22</v>
      </c>
      <c r="P280" s="1" t="s">
        <v>23</v>
      </c>
      <c r="Q280" s="1" t="s">
        <v>24</v>
      </c>
      <c r="R280" s="2">
        <v>41251</v>
      </c>
    </row>
    <row r="281" spans="1:18" x14ac:dyDescent="0.25">
      <c r="A281" s="1">
        <v>10629</v>
      </c>
      <c r="B281" s="2">
        <v>40067</v>
      </c>
      <c r="C281" s="2" t="str">
        <f t="shared" si="21"/>
        <v>September</v>
      </c>
      <c r="D281" s="1" t="s">
        <v>37</v>
      </c>
      <c r="E281" s="1">
        <v>14</v>
      </c>
      <c r="F281" s="1">
        <f t="shared" si="20"/>
        <v>7.0264285714285721</v>
      </c>
      <c r="G281" s="1">
        <v>98.37</v>
      </c>
      <c r="H281" s="1">
        <v>9.17</v>
      </c>
      <c r="I281">
        <f t="shared" si="22"/>
        <v>107.54</v>
      </c>
      <c r="J281">
        <f t="shared" si="23"/>
        <v>3.5455000000000001</v>
      </c>
      <c r="K281">
        <f t="shared" si="24"/>
        <v>3.4877083500000001</v>
      </c>
      <c r="L281" s="1" t="s">
        <v>19</v>
      </c>
      <c r="M281" s="1" t="s">
        <v>49</v>
      </c>
      <c r="N281" s="1" t="s">
        <v>33</v>
      </c>
      <c r="O281" s="1" t="s">
        <v>34</v>
      </c>
      <c r="P281" s="1" t="s">
        <v>45</v>
      </c>
      <c r="Q281" s="1" t="s">
        <v>24</v>
      </c>
      <c r="R281" s="2">
        <v>40069</v>
      </c>
    </row>
    <row r="282" spans="1:18" x14ac:dyDescent="0.25">
      <c r="A282" s="1">
        <v>8834</v>
      </c>
      <c r="B282" s="2">
        <v>40490</v>
      </c>
      <c r="C282" s="2" t="str">
        <f t="shared" si="21"/>
        <v>November</v>
      </c>
      <c r="D282" s="1" t="s">
        <v>25</v>
      </c>
      <c r="E282" s="1">
        <v>1</v>
      </c>
      <c r="F282" s="1">
        <f t="shared" si="20"/>
        <v>16.73</v>
      </c>
      <c r="G282" s="1">
        <v>16.73</v>
      </c>
      <c r="H282" s="1">
        <v>4.9800000000000004</v>
      </c>
      <c r="I282">
        <f t="shared" si="22"/>
        <v>21.71</v>
      </c>
      <c r="J282">
        <f t="shared" si="23"/>
        <v>4.7610000000000001</v>
      </c>
      <c r="K282">
        <f t="shared" si="24"/>
        <v>0.79651530000000004</v>
      </c>
      <c r="L282" s="1" t="s">
        <v>26</v>
      </c>
      <c r="M282" s="1" t="s">
        <v>56</v>
      </c>
      <c r="N282" s="1" t="s">
        <v>21</v>
      </c>
      <c r="O282" s="1" t="s">
        <v>22</v>
      </c>
      <c r="P282" s="1" t="s">
        <v>23</v>
      </c>
      <c r="Q282" s="1" t="s">
        <v>46</v>
      </c>
      <c r="R282" s="2">
        <v>40491</v>
      </c>
    </row>
    <row r="283" spans="1:18" x14ac:dyDescent="0.25">
      <c r="A283" s="1">
        <v>8833</v>
      </c>
      <c r="B283" s="2">
        <v>41033</v>
      </c>
      <c r="C283" s="2" t="str">
        <f t="shared" si="21"/>
        <v>May</v>
      </c>
      <c r="D283" s="1" t="s">
        <v>18</v>
      </c>
      <c r="E283" s="1">
        <v>40</v>
      </c>
      <c r="F283" s="1">
        <f t="shared" si="20"/>
        <v>83.474500000000006</v>
      </c>
      <c r="G283" s="1">
        <v>3338.98</v>
      </c>
      <c r="H283" s="1">
        <v>35</v>
      </c>
      <c r="I283">
        <f t="shared" si="22"/>
        <v>3373.98</v>
      </c>
      <c r="J283">
        <f t="shared" si="23"/>
        <v>3.5455000000000001</v>
      </c>
      <c r="K283">
        <f t="shared" si="24"/>
        <v>118.38353590000001</v>
      </c>
      <c r="L283" s="1" t="s">
        <v>26</v>
      </c>
      <c r="M283" s="1" t="s">
        <v>65</v>
      </c>
      <c r="N283" s="1" t="s">
        <v>28</v>
      </c>
      <c r="O283" s="1" t="s">
        <v>34</v>
      </c>
      <c r="P283" s="1" t="s">
        <v>60</v>
      </c>
      <c r="Q283" s="1" t="s">
        <v>53</v>
      </c>
      <c r="R283" s="2">
        <v>41037</v>
      </c>
    </row>
    <row r="284" spans="1:18" x14ac:dyDescent="0.25">
      <c r="A284" s="1">
        <v>45217</v>
      </c>
      <c r="B284" s="2">
        <v>40422</v>
      </c>
      <c r="C284" s="2" t="str">
        <f t="shared" si="21"/>
        <v>September</v>
      </c>
      <c r="D284" s="1" t="s">
        <v>32</v>
      </c>
      <c r="E284" s="1">
        <v>40</v>
      </c>
      <c r="F284" s="1">
        <f t="shared" si="20"/>
        <v>169.7481875</v>
      </c>
      <c r="G284" s="1">
        <v>6789.9274999999998</v>
      </c>
      <c r="H284" s="1">
        <v>4.2</v>
      </c>
      <c r="I284">
        <f t="shared" si="22"/>
        <v>6794.1274999999996</v>
      </c>
      <c r="J284">
        <f t="shared" si="23"/>
        <v>5.3265000000000002</v>
      </c>
      <c r="K284">
        <f t="shared" si="24"/>
        <v>361.66548828749995</v>
      </c>
      <c r="L284" s="1" t="s">
        <v>26</v>
      </c>
      <c r="M284" s="1" t="s">
        <v>44</v>
      </c>
      <c r="N284" s="1" t="s">
        <v>21</v>
      </c>
      <c r="O284" s="1" t="s">
        <v>29</v>
      </c>
      <c r="P284" s="1" t="s">
        <v>30</v>
      </c>
      <c r="Q284" s="1" t="s">
        <v>24</v>
      </c>
      <c r="R284" s="2">
        <v>40423</v>
      </c>
    </row>
    <row r="285" spans="1:18" x14ac:dyDescent="0.25">
      <c r="A285" s="1">
        <v>33479</v>
      </c>
      <c r="B285" s="2">
        <v>41170</v>
      </c>
      <c r="C285" s="2" t="str">
        <f t="shared" si="21"/>
        <v>September</v>
      </c>
      <c r="D285" s="1" t="s">
        <v>37</v>
      </c>
      <c r="E285" s="1">
        <v>50</v>
      </c>
      <c r="F285" s="1">
        <f t="shared" si="20"/>
        <v>15.244000000000002</v>
      </c>
      <c r="G285" s="1">
        <v>762.2</v>
      </c>
      <c r="H285" s="1">
        <v>8.4</v>
      </c>
      <c r="I285">
        <f t="shared" si="22"/>
        <v>770.6</v>
      </c>
      <c r="J285">
        <f t="shared" si="23"/>
        <v>3.5455000000000001</v>
      </c>
      <c r="K285">
        <f t="shared" si="24"/>
        <v>27.023801000000002</v>
      </c>
      <c r="L285" s="1" t="s">
        <v>26</v>
      </c>
      <c r="M285" s="1" t="s">
        <v>51</v>
      </c>
      <c r="N285" s="1" t="s">
        <v>42</v>
      </c>
      <c r="O285" s="1" t="s">
        <v>34</v>
      </c>
      <c r="P285" s="1" t="s">
        <v>48</v>
      </c>
      <c r="Q285" s="1" t="s">
        <v>24</v>
      </c>
      <c r="R285" s="2">
        <v>41172</v>
      </c>
    </row>
    <row r="286" spans="1:18" x14ac:dyDescent="0.25">
      <c r="A286" s="1">
        <v>38341</v>
      </c>
      <c r="B286" s="2">
        <v>39951</v>
      </c>
      <c r="C286" s="2" t="str">
        <f t="shared" si="21"/>
        <v>May</v>
      </c>
      <c r="D286" s="1" t="s">
        <v>41</v>
      </c>
      <c r="E286" s="1">
        <v>5</v>
      </c>
      <c r="F286" s="1">
        <f t="shared" si="20"/>
        <v>12.85</v>
      </c>
      <c r="G286" s="1">
        <v>64.25</v>
      </c>
      <c r="H286" s="1">
        <v>4.8600000000000003</v>
      </c>
      <c r="I286">
        <f t="shared" si="22"/>
        <v>69.11</v>
      </c>
      <c r="J286">
        <f t="shared" si="23"/>
        <v>3.5455000000000001</v>
      </c>
      <c r="K286">
        <f t="shared" si="24"/>
        <v>2.2779837499999998</v>
      </c>
      <c r="L286" s="1" t="s">
        <v>26</v>
      </c>
      <c r="M286" s="1" t="s">
        <v>58</v>
      </c>
      <c r="N286" s="1" t="s">
        <v>33</v>
      </c>
      <c r="O286" s="1" t="s">
        <v>34</v>
      </c>
      <c r="P286" s="1" t="s">
        <v>45</v>
      </c>
      <c r="Q286" s="1" t="s">
        <v>24</v>
      </c>
      <c r="R286" s="2">
        <v>39953</v>
      </c>
    </row>
    <row r="287" spans="1:18" x14ac:dyDescent="0.25">
      <c r="A287" s="1">
        <v>12676</v>
      </c>
      <c r="B287" s="2">
        <v>39828</v>
      </c>
      <c r="C287" s="2" t="str">
        <f t="shared" si="21"/>
        <v>January</v>
      </c>
      <c r="D287" s="1" t="s">
        <v>25</v>
      </c>
      <c r="E287" s="1">
        <v>25</v>
      </c>
      <c r="F287" s="1">
        <f t="shared" si="20"/>
        <v>8.0424000000000007</v>
      </c>
      <c r="G287" s="1">
        <v>201.06</v>
      </c>
      <c r="H287" s="1">
        <v>7.96</v>
      </c>
      <c r="I287">
        <f t="shared" si="22"/>
        <v>209.02</v>
      </c>
      <c r="J287">
        <f t="shared" si="23"/>
        <v>4.7610000000000001</v>
      </c>
      <c r="K287">
        <f t="shared" si="24"/>
        <v>9.5724666000000003</v>
      </c>
      <c r="L287" s="1" t="s">
        <v>19</v>
      </c>
      <c r="M287" s="1" t="s">
        <v>54</v>
      </c>
      <c r="N287" s="1" t="s">
        <v>42</v>
      </c>
      <c r="O287" s="1" t="s">
        <v>22</v>
      </c>
      <c r="P287" s="1" t="s">
        <v>23</v>
      </c>
      <c r="Q287" s="1" t="s">
        <v>24</v>
      </c>
      <c r="R287" s="2">
        <v>39829</v>
      </c>
    </row>
    <row r="288" spans="1:18" x14ac:dyDescent="0.25">
      <c r="A288" s="1">
        <v>13280</v>
      </c>
      <c r="B288" s="2">
        <v>40067</v>
      </c>
      <c r="C288" s="2" t="str">
        <f t="shared" si="21"/>
        <v>September</v>
      </c>
      <c r="D288" s="1" t="s">
        <v>25</v>
      </c>
      <c r="E288" s="1">
        <v>49</v>
      </c>
      <c r="F288" s="1">
        <f t="shared" si="20"/>
        <v>6.5052755102040818</v>
      </c>
      <c r="G288" s="1">
        <v>318.75850000000003</v>
      </c>
      <c r="H288" s="1">
        <v>5.03</v>
      </c>
      <c r="I288">
        <f t="shared" si="22"/>
        <v>323.7885</v>
      </c>
      <c r="J288">
        <f t="shared" si="23"/>
        <v>5.3265000000000002</v>
      </c>
      <c r="K288">
        <f t="shared" si="24"/>
        <v>16.978671502500003</v>
      </c>
      <c r="L288" s="1" t="s">
        <v>26</v>
      </c>
      <c r="M288" s="1" t="s">
        <v>44</v>
      </c>
      <c r="N288" s="1" t="s">
        <v>28</v>
      </c>
      <c r="O288" s="1" t="s">
        <v>29</v>
      </c>
      <c r="P288" s="1" t="s">
        <v>30</v>
      </c>
      <c r="Q288" s="1" t="s">
        <v>31</v>
      </c>
      <c r="R288" s="2">
        <v>40068</v>
      </c>
    </row>
    <row r="289" spans="1:18" x14ac:dyDescent="0.25">
      <c r="A289" s="1">
        <v>53188</v>
      </c>
      <c r="B289" s="2">
        <v>41218</v>
      </c>
      <c r="C289" s="2" t="str">
        <f t="shared" si="21"/>
        <v>November</v>
      </c>
      <c r="D289" s="1" t="s">
        <v>25</v>
      </c>
      <c r="E289" s="1">
        <v>22</v>
      </c>
      <c r="F289" s="1">
        <f t="shared" si="20"/>
        <v>28.236818181818183</v>
      </c>
      <c r="G289" s="1">
        <v>621.21</v>
      </c>
      <c r="H289" s="1">
        <v>6.64</v>
      </c>
      <c r="I289">
        <f t="shared" si="22"/>
        <v>627.85</v>
      </c>
      <c r="J289">
        <f t="shared" si="23"/>
        <v>3.5455000000000001</v>
      </c>
      <c r="K289">
        <f t="shared" si="24"/>
        <v>22.025000550000001</v>
      </c>
      <c r="L289" s="1" t="s">
        <v>26</v>
      </c>
      <c r="M289" s="1" t="s">
        <v>49</v>
      </c>
      <c r="N289" s="1" t="s">
        <v>42</v>
      </c>
      <c r="O289" s="1" t="s">
        <v>34</v>
      </c>
      <c r="P289" s="1" t="s">
        <v>60</v>
      </c>
      <c r="Q289" s="1" t="s">
        <v>24</v>
      </c>
      <c r="R289" s="2">
        <v>41219</v>
      </c>
    </row>
    <row r="290" spans="1:18" x14ac:dyDescent="0.25">
      <c r="A290" s="1">
        <v>17024</v>
      </c>
      <c r="B290" s="2">
        <v>40099</v>
      </c>
      <c r="C290" s="2" t="str">
        <f t="shared" si="21"/>
        <v>October</v>
      </c>
      <c r="D290" s="1" t="s">
        <v>41</v>
      </c>
      <c r="E290" s="1">
        <v>31</v>
      </c>
      <c r="F290" s="1">
        <f t="shared" si="20"/>
        <v>45.217741935483872</v>
      </c>
      <c r="G290" s="1">
        <v>1401.75</v>
      </c>
      <c r="H290" s="1">
        <v>4.62</v>
      </c>
      <c r="I290">
        <f t="shared" si="22"/>
        <v>1406.37</v>
      </c>
      <c r="J290">
        <f t="shared" si="23"/>
        <v>3.5455000000000001</v>
      </c>
      <c r="K290">
        <f t="shared" si="24"/>
        <v>49.699046250000002</v>
      </c>
      <c r="L290" s="1" t="s">
        <v>26</v>
      </c>
      <c r="M290" s="1" t="s">
        <v>27</v>
      </c>
      <c r="N290" s="1" t="s">
        <v>33</v>
      </c>
      <c r="O290" s="1" t="s">
        <v>34</v>
      </c>
      <c r="P290" s="1" t="s">
        <v>68</v>
      </c>
      <c r="Q290" s="1" t="s">
        <v>24</v>
      </c>
      <c r="R290" s="2">
        <v>40101</v>
      </c>
    </row>
    <row r="291" spans="1:18" x14ac:dyDescent="0.25">
      <c r="A291" s="1">
        <v>58784</v>
      </c>
      <c r="B291" s="2">
        <v>39831</v>
      </c>
      <c r="C291" s="2" t="str">
        <f t="shared" si="21"/>
        <v>January</v>
      </c>
      <c r="D291" s="1" t="s">
        <v>41</v>
      </c>
      <c r="E291" s="1">
        <v>20</v>
      </c>
      <c r="F291" s="1">
        <f t="shared" si="20"/>
        <v>16.560499999999998</v>
      </c>
      <c r="G291" s="1">
        <v>331.21</v>
      </c>
      <c r="H291" s="1">
        <v>9.4</v>
      </c>
      <c r="I291">
        <f t="shared" si="22"/>
        <v>340.60999999999996</v>
      </c>
      <c r="J291">
        <f t="shared" si="23"/>
        <v>5.3265000000000002</v>
      </c>
      <c r="K291">
        <f t="shared" si="24"/>
        <v>17.64190065</v>
      </c>
      <c r="L291" s="1" t="s">
        <v>19</v>
      </c>
      <c r="M291" s="1" t="s">
        <v>27</v>
      </c>
      <c r="N291" s="1" t="s">
        <v>33</v>
      </c>
      <c r="O291" s="1" t="s">
        <v>29</v>
      </c>
      <c r="P291" s="1" t="s">
        <v>61</v>
      </c>
      <c r="Q291" s="1" t="s">
        <v>24</v>
      </c>
      <c r="R291" s="2">
        <v>39833</v>
      </c>
    </row>
    <row r="292" spans="1:18" x14ac:dyDescent="0.25">
      <c r="A292" s="1">
        <v>11808</v>
      </c>
      <c r="B292" s="2">
        <v>41121</v>
      </c>
      <c r="C292" s="2" t="str">
        <f t="shared" si="21"/>
        <v>July</v>
      </c>
      <c r="D292" s="1" t="s">
        <v>32</v>
      </c>
      <c r="E292" s="1">
        <v>1</v>
      </c>
      <c r="F292" s="1">
        <f t="shared" si="20"/>
        <v>148.34399999999999</v>
      </c>
      <c r="G292" s="1">
        <v>148.34399999999999</v>
      </c>
      <c r="H292" s="1">
        <v>39.25</v>
      </c>
      <c r="I292">
        <f t="shared" si="22"/>
        <v>187.59399999999999</v>
      </c>
      <c r="J292">
        <f t="shared" si="23"/>
        <v>4.7610000000000001</v>
      </c>
      <c r="K292">
        <f t="shared" si="24"/>
        <v>7.0626578399999991</v>
      </c>
      <c r="L292" s="1" t="s">
        <v>38</v>
      </c>
      <c r="M292" s="1" t="s">
        <v>27</v>
      </c>
      <c r="N292" s="1" t="s">
        <v>33</v>
      </c>
      <c r="O292" s="1" t="s">
        <v>22</v>
      </c>
      <c r="P292" s="1" t="s">
        <v>57</v>
      </c>
      <c r="Q292" s="1" t="s">
        <v>64</v>
      </c>
      <c r="R292" s="2">
        <v>41122</v>
      </c>
    </row>
    <row r="293" spans="1:18" x14ac:dyDescent="0.25">
      <c r="A293" s="1">
        <v>4389</v>
      </c>
      <c r="B293" s="2">
        <v>39937</v>
      </c>
      <c r="C293" s="2" t="str">
        <f t="shared" si="21"/>
        <v>May</v>
      </c>
      <c r="D293" s="1" t="s">
        <v>41</v>
      </c>
      <c r="E293" s="1">
        <v>35</v>
      </c>
      <c r="F293" s="1">
        <f t="shared" si="20"/>
        <v>5.1271428571428572</v>
      </c>
      <c r="G293" s="1">
        <v>179.45</v>
      </c>
      <c r="H293" s="1">
        <v>5.63</v>
      </c>
      <c r="I293">
        <f t="shared" si="22"/>
        <v>185.07999999999998</v>
      </c>
      <c r="J293">
        <f t="shared" si="23"/>
        <v>3.5455000000000001</v>
      </c>
      <c r="K293">
        <f t="shared" si="24"/>
        <v>6.3623997499999998</v>
      </c>
      <c r="L293" s="1" t="s">
        <v>26</v>
      </c>
      <c r="M293" s="1" t="s">
        <v>51</v>
      </c>
      <c r="N293" s="1" t="s">
        <v>33</v>
      </c>
      <c r="O293" s="1" t="s">
        <v>34</v>
      </c>
      <c r="P293" s="1" t="s">
        <v>48</v>
      </c>
      <c r="Q293" s="1" t="s">
        <v>24</v>
      </c>
      <c r="R293" s="2">
        <v>39939</v>
      </c>
    </row>
    <row r="294" spans="1:18" x14ac:dyDescent="0.25">
      <c r="A294" s="1">
        <v>40132</v>
      </c>
      <c r="B294" s="2">
        <v>40962</v>
      </c>
      <c r="C294" s="2" t="str">
        <f t="shared" si="21"/>
        <v>February</v>
      </c>
      <c r="D294" s="1" t="s">
        <v>18</v>
      </c>
      <c r="E294" s="1">
        <v>36</v>
      </c>
      <c r="F294" s="1">
        <f t="shared" si="20"/>
        <v>130.51388888888889</v>
      </c>
      <c r="G294" s="1">
        <v>4698.5</v>
      </c>
      <c r="H294" s="1">
        <v>51.94</v>
      </c>
      <c r="I294">
        <f t="shared" si="22"/>
        <v>4750.4399999999996</v>
      </c>
      <c r="J294">
        <f t="shared" si="23"/>
        <v>4.7610000000000001</v>
      </c>
      <c r="K294">
        <f t="shared" si="24"/>
        <v>223.69558499999999</v>
      </c>
      <c r="L294" s="1" t="s">
        <v>38</v>
      </c>
      <c r="M294" s="1" t="s">
        <v>44</v>
      </c>
      <c r="N294" s="1" t="s">
        <v>33</v>
      </c>
      <c r="O294" s="1" t="s">
        <v>22</v>
      </c>
      <c r="P294" s="1" t="s">
        <v>57</v>
      </c>
      <c r="Q294" s="1" t="s">
        <v>64</v>
      </c>
      <c r="R294" s="2">
        <v>40968</v>
      </c>
    </row>
    <row r="295" spans="1:18" x14ac:dyDescent="0.25">
      <c r="A295" s="1">
        <v>42081</v>
      </c>
      <c r="B295" s="2">
        <v>40553</v>
      </c>
      <c r="C295" s="2" t="str">
        <f t="shared" si="21"/>
        <v>January</v>
      </c>
      <c r="D295" s="1" t="s">
        <v>18</v>
      </c>
      <c r="E295" s="1">
        <v>26</v>
      </c>
      <c r="F295" s="1">
        <f t="shared" si="20"/>
        <v>57.456076923076921</v>
      </c>
      <c r="G295" s="1">
        <v>1493.8579999999999</v>
      </c>
      <c r="H295" s="1">
        <v>8.8000000000000007</v>
      </c>
      <c r="I295">
        <f t="shared" si="22"/>
        <v>1502.6579999999999</v>
      </c>
      <c r="J295">
        <f t="shared" si="23"/>
        <v>5.3265000000000002</v>
      </c>
      <c r="K295">
        <f t="shared" si="24"/>
        <v>79.570346369999996</v>
      </c>
      <c r="L295" s="1" t="s">
        <v>26</v>
      </c>
      <c r="M295" s="1" t="s">
        <v>27</v>
      </c>
      <c r="N295" s="1" t="s">
        <v>28</v>
      </c>
      <c r="O295" s="1" t="s">
        <v>29</v>
      </c>
      <c r="P295" s="1" t="s">
        <v>30</v>
      </c>
      <c r="Q295" s="1" t="s">
        <v>24</v>
      </c>
      <c r="R295" s="2">
        <v>40558</v>
      </c>
    </row>
    <row r="296" spans="1:18" x14ac:dyDescent="0.25">
      <c r="A296" s="1">
        <v>11652</v>
      </c>
      <c r="B296" s="2">
        <v>40857</v>
      </c>
      <c r="C296" s="2" t="str">
        <f t="shared" si="21"/>
        <v>November</v>
      </c>
      <c r="D296" s="1" t="s">
        <v>32</v>
      </c>
      <c r="E296" s="1">
        <v>37</v>
      </c>
      <c r="F296" s="1">
        <f t="shared" si="20"/>
        <v>6.0491891891891889</v>
      </c>
      <c r="G296" s="1">
        <v>223.82</v>
      </c>
      <c r="H296" s="1">
        <v>10.39</v>
      </c>
      <c r="I296">
        <f t="shared" si="22"/>
        <v>234.20999999999998</v>
      </c>
      <c r="J296">
        <f t="shared" si="23"/>
        <v>3.5455000000000001</v>
      </c>
      <c r="K296">
        <f t="shared" si="24"/>
        <v>7.9355380999999996</v>
      </c>
      <c r="L296" s="1" t="s">
        <v>26</v>
      </c>
      <c r="M296" s="1" t="s">
        <v>27</v>
      </c>
      <c r="N296" s="1" t="s">
        <v>42</v>
      </c>
      <c r="O296" s="1" t="s">
        <v>34</v>
      </c>
      <c r="P296" s="1" t="s">
        <v>45</v>
      </c>
      <c r="Q296" s="1" t="s">
        <v>24</v>
      </c>
      <c r="R296" s="2">
        <v>40858</v>
      </c>
    </row>
    <row r="297" spans="1:18" x14ac:dyDescent="0.25">
      <c r="A297" s="1">
        <v>55937</v>
      </c>
      <c r="B297" s="2">
        <v>39839</v>
      </c>
      <c r="C297" s="2" t="str">
        <f t="shared" si="21"/>
        <v>January</v>
      </c>
      <c r="D297" s="1" t="s">
        <v>41</v>
      </c>
      <c r="E297" s="1">
        <v>10</v>
      </c>
      <c r="F297" s="1">
        <f t="shared" si="20"/>
        <v>39.277000000000001</v>
      </c>
      <c r="G297" s="1">
        <v>392.77</v>
      </c>
      <c r="H297" s="1">
        <v>7.12</v>
      </c>
      <c r="I297">
        <f t="shared" si="22"/>
        <v>399.89</v>
      </c>
      <c r="J297">
        <f t="shared" si="23"/>
        <v>5.3265000000000002</v>
      </c>
      <c r="K297">
        <f t="shared" si="24"/>
        <v>20.920894050000001</v>
      </c>
      <c r="L297" s="1" t="s">
        <v>26</v>
      </c>
      <c r="M297" s="1" t="s">
        <v>56</v>
      </c>
      <c r="N297" s="1" t="s">
        <v>28</v>
      </c>
      <c r="O297" s="1" t="s">
        <v>29</v>
      </c>
      <c r="P297" s="1" t="s">
        <v>43</v>
      </c>
      <c r="Q297" s="1" t="s">
        <v>24</v>
      </c>
      <c r="R297" s="2">
        <v>39841</v>
      </c>
    </row>
    <row r="298" spans="1:18" x14ac:dyDescent="0.25">
      <c r="A298" s="1">
        <v>8325</v>
      </c>
      <c r="B298" s="2">
        <v>39827</v>
      </c>
      <c r="C298" s="2" t="str">
        <f t="shared" si="21"/>
        <v>January</v>
      </c>
      <c r="D298" s="1" t="s">
        <v>37</v>
      </c>
      <c r="E298" s="1">
        <v>27</v>
      </c>
      <c r="F298" s="1">
        <f t="shared" si="20"/>
        <v>4.1692592592592588</v>
      </c>
      <c r="G298" s="1">
        <v>112.57</v>
      </c>
      <c r="H298" s="1">
        <v>0.94</v>
      </c>
      <c r="I298">
        <f t="shared" si="22"/>
        <v>113.50999999999999</v>
      </c>
      <c r="J298">
        <f t="shared" si="23"/>
        <v>3.5455000000000001</v>
      </c>
      <c r="K298">
        <f t="shared" si="24"/>
        <v>3.9911693500000003</v>
      </c>
      <c r="L298" s="1" t="s">
        <v>26</v>
      </c>
      <c r="M298" s="1" t="s">
        <v>47</v>
      </c>
      <c r="N298" s="1" t="s">
        <v>42</v>
      </c>
      <c r="O298" s="1" t="s">
        <v>34</v>
      </c>
      <c r="P298" s="1" t="s">
        <v>35</v>
      </c>
      <c r="Q298" s="1" t="s">
        <v>36</v>
      </c>
      <c r="R298" s="2">
        <v>39830</v>
      </c>
    </row>
    <row r="299" spans="1:18" x14ac:dyDescent="0.25">
      <c r="A299" s="1">
        <v>46916</v>
      </c>
      <c r="B299" s="2">
        <v>40819</v>
      </c>
      <c r="C299" s="2" t="str">
        <f t="shared" si="21"/>
        <v>October</v>
      </c>
      <c r="D299" s="1" t="s">
        <v>25</v>
      </c>
      <c r="E299" s="1">
        <v>40</v>
      </c>
      <c r="F299" s="1">
        <f t="shared" si="20"/>
        <v>52.705249999999999</v>
      </c>
      <c r="G299" s="1">
        <v>2108.21</v>
      </c>
      <c r="H299" s="1">
        <v>19.989999999999998</v>
      </c>
      <c r="I299">
        <f t="shared" si="22"/>
        <v>2128.1999999999998</v>
      </c>
      <c r="J299">
        <f t="shared" si="23"/>
        <v>4.7610000000000001</v>
      </c>
      <c r="K299">
        <f t="shared" si="24"/>
        <v>100.37187810000002</v>
      </c>
      <c r="L299" s="1" t="s">
        <v>26</v>
      </c>
      <c r="M299" s="1" t="s">
        <v>59</v>
      </c>
      <c r="N299" s="1" t="s">
        <v>42</v>
      </c>
      <c r="O299" s="1" t="s">
        <v>22</v>
      </c>
      <c r="P299" s="1" t="s">
        <v>23</v>
      </c>
      <c r="Q299" s="1" t="s">
        <v>24</v>
      </c>
      <c r="R299" s="2">
        <v>40821</v>
      </c>
    </row>
    <row r="300" spans="1:18" x14ac:dyDescent="0.25">
      <c r="A300" s="1">
        <v>2050</v>
      </c>
      <c r="B300" s="2">
        <v>39965</v>
      </c>
      <c r="C300" s="2" t="str">
        <f t="shared" si="21"/>
        <v>June</v>
      </c>
      <c r="D300" s="1" t="s">
        <v>32</v>
      </c>
      <c r="E300" s="1">
        <v>25</v>
      </c>
      <c r="F300" s="1">
        <f t="shared" si="20"/>
        <v>21.6844</v>
      </c>
      <c r="G300" s="1">
        <v>542.11</v>
      </c>
      <c r="H300" s="1">
        <v>11.54</v>
      </c>
      <c r="I300">
        <f t="shared" si="22"/>
        <v>553.65</v>
      </c>
      <c r="J300">
        <f t="shared" si="23"/>
        <v>3.5455000000000001</v>
      </c>
      <c r="K300">
        <f t="shared" si="24"/>
        <v>19.220510050000001</v>
      </c>
      <c r="L300" s="1" t="s">
        <v>26</v>
      </c>
      <c r="M300" s="1" t="s">
        <v>59</v>
      </c>
      <c r="N300" s="1" t="s">
        <v>21</v>
      </c>
      <c r="O300" s="1" t="s">
        <v>34</v>
      </c>
      <c r="P300" s="1" t="s">
        <v>45</v>
      </c>
      <c r="Q300" s="1" t="s">
        <v>24</v>
      </c>
      <c r="R300" s="2">
        <v>39967</v>
      </c>
    </row>
    <row r="301" spans="1:18" x14ac:dyDescent="0.25">
      <c r="A301" s="1">
        <v>36932</v>
      </c>
      <c r="B301" s="2">
        <v>40001</v>
      </c>
      <c r="C301" s="2" t="str">
        <f t="shared" si="21"/>
        <v>July</v>
      </c>
      <c r="D301" s="1" t="s">
        <v>18</v>
      </c>
      <c r="E301" s="1">
        <v>20</v>
      </c>
      <c r="F301" s="1">
        <f t="shared" si="20"/>
        <v>33.44</v>
      </c>
      <c r="G301" s="1">
        <v>668.8</v>
      </c>
      <c r="H301" s="1">
        <v>5.0999999999999996</v>
      </c>
      <c r="I301">
        <f t="shared" si="22"/>
        <v>673.9</v>
      </c>
      <c r="J301">
        <f t="shared" si="23"/>
        <v>3.5455000000000001</v>
      </c>
      <c r="K301">
        <f t="shared" si="24"/>
        <v>23.712304</v>
      </c>
      <c r="L301" s="1" t="s">
        <v>26</v>
      </c>
      <c r="M301" s="1" t="s">
        <v>56</v>
      </c>
      <c r="N301" s="1" t="s">
        <v>42</v>
      </c>
      <c r="O301" s="1" t="s">
        <v>34</v>
      </c>
      <c r="P301" s="1" t="s">
        <v>60</v>
      </c>
      <c r="Q301" s="1" t="s">
        <v>24</v>
      </c>
      <c r="R301" s="2">
        <v>40006</v>
      </c>
    </row>
    <row r="302" spans="1:18" x14ac:dyDescent="0.25">
      <c r="A302" s="1">
        <v>59780</v>
      </c>
      <c r="B302" s="2">
        <v>40229</v>
      </c>
      <c r="C302" s="2" t="str">
        <f t="shared" si="21"/>
        <v>February</v>
      </c>
      <c r="D302" s="1" t="s">
        <v>37</v>
      </c>
      <c r="E302" s="1">
        <v>21</v>
      </c>
      <c r="F302" s="1">
        <f t="shared" si="20"/>
        <v>322.71047619047619</v>
      </c>
      <c r="G302" s="1">
        <v>6776.92</v>
      </c>
      <c r="H302" s="1">
        <v>26.53</v>
      </c>
      <c r="I302">
        <f t="shared" si="22"/>
        <v>6803.45</v>
      </c>
      <c r="J302">
        <f t="shared" si="23"/>
        <v>5.3265000000000002</v>
      </c>
      <c r="K302">
        <f t="shared" si="24"/>
        <v>360.97264380000001</v>
      </c>
      <c r="L302" s="1" t="s">
        <v>38</v>
      </c>
      <c r="M302" s="1" t="s">
        <v>20</v>
      </c>
      <c r="N302" s="1" t="s">
        <v>42</v>
      </c>
      <c r="O302" s="1" t="s">
        <v>29</v>
      </c>
      <c r="P302" s="1" t="s">
        <v>61</v>
      </c>
      <c r="Q302" s="1" t="s">
        <v>40</v>
      </c>
      <c r="R302" s="2">
        <v>40229</v>
      </c>
    </row>
    <row r="303" spans="1:18" x14ac:dyDescent="0.25">
      <c r="A303" s="1">
        <v>32325</v>
      </c>
      <c r="B303" s="2">
        <v>41214</v>
      </c>
      <c r="C303" s="2" t="str">
        <f t="shared" si="21"/>
        <v>November</v>
      </c>
      <c r="D303" s="1" t="s">
        <v>37</v>
      </c>
      <c r="E303" s="1">
        <v>45</v>
      </c>
      <c r="F303" s="1">
        <f t="shared" si="20"/>
        <v>24.527333333333335</v>
      </c>
      <c r="G303" s="1">
        <v>1103.73</v>
      </c>
      <c r="H303" s="1">
        <v>7.58</v>
      </c>
      <c r="I303">
        <f t="shared" si="22"/>
        <v>1111.31</v>
      </c>
      <c r="J303">
        <f t="shared" si="23"/>
        <v>4.7610000000000001</v>
      </c>
      <c r="K303">
        <f t="shared" si="24"/>
        <v>52.548585300000006</v>
      </c>
      <c r="L303" s="1" t="s">
        <v>26</v>
      </c>
      <c r="M303" s="1" t="s">
        <v>51</v>
      </c>
      <c r="N303" s="1" t="s">
        <v>33</v>
      </c>
      <c r="O303" s="1" t="s">
        <v>22</v>
      </c>
      <c r="P303" s="1" t="s">
        <v>23</v>
      </c>
      <c r="Q303" s="1" t="s">
        <v>24</v>
      </c>
      <c r="R303" s="2">
        <v>41215</v>
      </c>
    </row>
    <row r="304" spans="1:18" x14ac:dyDescent="0.25">
      <c r="A304" s="1">
        <v>24450</v>
      </c>
      <c r="B304" s="2">
        <v>41099</v>
      </c>
      <c r="C304" s="2" t="str">
        <f t="shared" si="21"/>
        <v>July</v>
      </c>
      <c r="D304" s="1" t="s">
        <v>37</v>
      </c>
      <c r="E304" s="1">
        <v>37</v>
      </c>
      <c r="F304" s="1">
        <f t="shared" si="20"/>
        <v>11.982432432432432</v>
      </c>
      <c r="G304" s="1">
        <v>443.35</v>
      </c>
      <c r="H304" s="1">
        <v>4.9800000000000004</v>
      </c>
      <c r="I304">
        <f t="shared" si="22"/>
        <v>448.33000000000004</v>
      </c>
      <c r="J304">
        <f t="shared" si="23"/>
        <v>3.5455000000000001</v>
      </c>
      <c r="K304">
        <f t="shared" si="24"/>
        <v>15.71897425</v>
      </c>
      <c r="L304" s="1" t="s">
        <v>26</v>
      </c>
      <c r="M304" s="1" t="s">
        <v>20</v>
      </c>
      <c r="N304" s="1" t="s">
        <v>21</v>
      </c>
      <c r="O304" s="1" t="s">
        <v>34</v>
      </c>
      <c r="P304" s="1" t="s">
        <v>68</v>
      </c>
      <c r="Q304" s="1" t="s">
        <v>24</v>
      </c>
      <c r="R304" s="2">
        <v>41101</v>
      </c>
    </row>
    <row r="305" spans="1:18" x14ac:dyDescent="0.25">
      <c r="A305" s="1">
        <v>42310</v>
      </c>
      <c r="B305" s="2">
        <v>40015</v>
      </c>
      <c r="C305" s="2" t="str">
        <f t="shared" si="21"/>
        <v>July</v>
      </c>
      <c r="D305" s="1" t="s">
        <v>37</v>
      </c>
      <c r="E305" s="1">
        <v>20</v>
      </c>
      <c r="F305" s="1">
        <f t="shared" si="20"/>
        <v>168.08792499999998</v>
      </c>
      <c r="G305" s="1">
        <v>3361.7584999999999</v>
      </c>
      <c r="H305" s="1">
        <v>8.99</v>
      </c>
      <c r="I305">
        <f t="shared" si="22"/>
        <v>3370.7484999999997</v>
      </c>
      <c r="J305">
        <f t="shared" si="23"/>
        <v>5.3265000000000002</v>
      </c>
      <c r="K305">
        <f t="shared" si="24"/>
        <v>179.0640665025</v>
      </c>
      <c r="L305" s="1" t="s">
        <v>26</v>
      </c>
      <c r="M305" s="1" t="s">
        <v>54</v>
      </c>
      <c r="N305" s="1" t="s">
        <v>21</v>
      </c>
      <c r="O305" s="1" t="s">
        <v>29</v>
      </c>
      <c r="P305" s="1" t="s">
        <v>30</v>
      </c>
      <c r="Q305" s="1" t="s">
        <v>24</v>
      </c>
      <c r="R305" s="2">
        <v>40016</v>
      </c>
    </row>
    <row r="306" spans="1:18" x14ac:dyDescent="0.25">
      <c r="A306" s="1">
        <v>34497</v>
      </c>
      <c r="B306" s="2">
        <v>39882</v>
      </c>
      <c r="C306" s="2" t="str">
        <f t="shared" si="21"/>
        <v>March</v>
      </c>
      <c r="D306" s="1" t="s">
        <v>41</v>
      </c>
      <c r="E306" s="1">
        <v>25</v>
      </c>
      <c r="F306" s="1">
        <f t="shared" si="20"/>
        <v>23.624000000000002</v>
      </c>
      <c r="G306" s="1">
        <v>590.6</v>
      </c>
      <c r="H306" s="1">
        <v>8.18</v>
      </c>
      <c r="I306">
        <f t="shared" si="22"/>
        <v>598.78</v>
      </c>
      <c r="J306">
        <f t="shared" si="23"/>
        <v>3.5455000000000001</v>
      </c>
      <c r="K306">
        <f t="shared" si="24"/>
        <v>20.939723000000004</v>
      </c>
      <c r="L306" s="1" t="s">
        <v>26</v>
      </c>
      <c r="M306" s="1" t="s">
        <v>56</v>
      </c>
      <c r="N306" s="1" t="s">
        <v>21</v>
      </c>
      <c r="O306" s="1" t="s">
        <v>34</v>
      </c>
      <c r="P306" s="1" t="s">
        <v>45</v>
      </c>
      <c r="Q306" s="1" t="s">
        <v>24</v>
      </c>
      <c r="R306" s="2">
        <v>39884</v>
      </c>
    </row>
    <row r="307" spans="1:18" x14ac:dyDescent="0.25">
      <c r="A307" s="1">
        <v>23907</v>
      </c>
      <c r="B307" s="2">
        <v>40738</v>
      </c>
      <c r="C307" s="2" t="str">
        <f t="shared" si="21"/>
        <v>July</v>
      </c>
      <c r="D307" s="1" t="s">
        <v>32</v>
      </c>
      <c r="E307" s="1">
        <v>7</v>
      </c>
      <c r="F307" s="1">
        <f t="shared" si="20"/>
        <v>54.885714285714286</v>
      </c>
      <c r="G307" s="1">
        <v>384.2</v>
      </c>
      <c r="H307" s="1">
        <v>2.5</v>
      </c>
      <c r="I307">
        <f t="shared" si="22"/>
        <v>386.7</v>
      </c>
      <c r="J307">
        <f t="shared" si="23"/>
        <v>5.3265000000000002</v>
      </c>
      <c r="K307">
        <f t="shared" si="24"/>
        <v>20.464413</v>
      </c>
      <c r="L307" s="1" t="s">
        <v>26</v>
      </c>
      <c r="M307" s="1" t="s">
        <v>20</v>
      </c>
      <c r="N307" s="1" t="s">
        <v>33</v>
      </c>
      <c r="O307" s="1" t="s">
        <v>29</v>
      </c>
      <c r="P307" s="1" t="s">
        <v>30</v>
      </c>
      <c r="Q307" s="1" t="s">
        <v>24</v>
      </c>
      <c r="R307" s="2">
        <v>40738</v>
      </c>
    </row>
    <row r="308" spans="1:18" x14ac:dyDescent="0.25">
      <c r="A308" s="1">
        <v>9861</v>
      </c>
      <c r="B308" s="2">
        <v>41210</v>
      </c>
      <c r="C308" s="2" t="str">
        <f t="shared" si="21"/>
        <v>October</v>
      </c>
      <c r="D308" s="1" t="s">
        <v>18</v>
      </c>
      <c r="E308" s="1">
        <v>47</v>
      </c>
      <c r="F308" s="1">
        <f t="shared" si="20"/>
        <v>15.035744680851062</v>
      </c>
      <c r="G308" s="1">
        <v>706.68</v>
      </c>
      <c r="H308" s="1">
        <v>5.45</v>
      </c>
      <c r="I308">
        <f t="shared" si="22"/>
        <v>712.13</v>
      </c>
      <c r="J308">
        <f t="shared" si="23"/>
        <v>3.5455000000000001</v>
      </c>
      <c r="K308">
        <f t="shared" si="24"/>
        <v>25.055339399999998</v>
      </c>
      <c r="L308" s="1" t="s">
        <v>26</v>
      </c>
      <c r="M308" s="1" t="s">
        <v>58</v>
      </c>
      <c r="N308" s="1" t="s">
        <v>33</v>
      </c>
      <c r="O308" s="1" t="s">
        <v>34</v>
      </c>
      <c r="P308" s="1" t="s">
        <v>35</v>
      </c>
      <c r="Q308" s="1" t="s">
        <v>46</v>
      </c>
      <c r="R308" s="2">
        <v>41214</v>
      </c>
    </row>
    <row r="309" spans="1:18" x14ac:dyDescent="0.25">
      <c r="A309" s="1">
        <v>58883</v>
      </c>
      <c r="B309" s="2">
        <v>41133</v>
      </c>
      <c r="C309" s="2" t="str">
        <f t="shared" si="21"/>
        <v>August</v>
      </c>
      <c r="D309" s="1" t="s">
        <v>18</v>
      </c>
      <c r="E309" s="1">
        <v>36</v>
      </c>
      <c r="F309" s="1">
        <f t="shared" si="20"/>
        <v>4.4877777777777776</v>
      </c>
      <c r="G309" s="1">
        <v>161.56</v>
      </c>
      <c r="H309" s="1">
        <v>0.99</v>
      </c>
      <c r="I309">
        <f t="shared" si="22"/>
        <v>162.55000000000001</v>
      </c>
      <c r="J309">
        <f t="shared" si="23"/>
        <v>3.5455000000000001</v>
      </c>
      <c r="K309">
        <f t="shared" si="24"/>
        <v>5.7281097999999995</v>
      </c>
      <c r="L309" s="1" t="s">
        <v>26</v>
      </c>
      <c r="M309" s="1" t="s">
        <v>54</v>
      </c>
      <c r="N309" s="1" t="s">
        <v>33</v>
      </c>
      <c r="O309" s="1" t="s">
        <v>34</v>
      </c>
      <c r="P309" s="1" t="s">
        <v>63</v>
      </c>
      <c r="Q309" s="1" t="s">
        <v>24</v>
      </c>
      <c r="R309" s="2">
        <v>41138</v>
      </c>
    </row>
    <row r="310" spans="1:18" x14ac:dyDescent="0.25">
      <c r="A310" s="1">
        <v>34852</v>
      </c>
      <c r="B310" s="2">
        <v>41157</v>
      </c>
      <c r="C310" s="2" t="str">
        <f t="shared" si="21"/>
        <v>September</v>
      </c>
      <c r="D310" s="1" t="s">
        <v>18</v>
      </c>
      <c r="E310" s="1">
        <v>26</v>
      </c>
      <c r="F310" s="1">
        <f t="shared" si="20"/>
        <v>2.0742307692307693</v>
      </c>
      <c r="G310" s="1">
        <v>53.93</v>
      </c>
      <c r="H310" s="1">
        <v>1.49</v>
      </c>
      <c r="I310">
        <f t="shared" si="22"/>
        <v>55.42</v>
      </c>
      <c r="J310">
        <f t="shared" si="23"/>
        <v>3.5455000000000001</v>
      </c>
      <c r="K310">
        <f t="shared" si="24"/>
        <v>1.9120881500000002</v>
      </c>
      <c r="L310" s="1" t="s">
        <v>26</v>
      </c>
      <c r="M310" s="1" t="s">
        <v>20</v>
      </c>
      <c r="N310" s="1" t="s">
        <v>33</v>
      </c>
      <c r="O310" s="1" t="s">
        <v>34</v>
      </c>
      <c r="P310" s="1" t="s">
        <v>48</v>
      </c>
      <c r="Q310" s="1" t="s">
        <v>24</v>
      </c>
      <c r="R310" s="2">
        <v>41161</v>
      </c>
    </row>
    <row r="311" spans="1:18" x14ac:dyDescent="0.25">
      <c r="A311" s="1">
        <v>50145</v>
      </c>
      <c r="B311" s="2">
        <v>40600</v>
      </c>
      <c r="C311" s="2" t="str">
        <f t="shared" si="21"/>
        <v>February</v>
      </c>
      <c r="D311" s="1" t="s">
        <v>25</v>
      </c>
      <c r="E311" s="1">
        <v>9</v>
      </c>
      <c r="F311" s="1">
        <f t="shared" si="20"/>
        <v>50.977777777777781</v>
      </c>
      <c r="G311" s="1">
        <v>458.8</v>
      </c>
      <c r="H311" s="1">
        <v>6.77</v>
      </c>
      <c r="I311">
        <f t="shared" si="22"/>
        <v>465.57</v>
      </c>
      <c r="J311">
        <f t="shared" si="23"/>
        <v>4.7610000000000001</v>
      </c>
      <c r="K311">
        <f t="shared" si="24"/>
        <v>21.843468000000001</v>
      </c>
      <c r="L311" s="1" t="s">
        <v>26</v>
      </c>
      <c r="M311" s="1" t="s">
        <v>54</v>
      </c>
      <c r="N311" s="1" t="s">
        <v>33</v>
      </c>
      <c r="O311" s="1" t="s">
        <v>22</v>
      </c>
      <c r="P311" s="1" t="s">
        <v>23</v>
      </c>
      <c r="Q311" s="1" t="s">
        <v>24</v>
      </c>
      <c r="R311" s="2">
        <v>40600</v>
      </c>
    </row>
    <row r="312" spans="1:18" x14ac:dyDescent="0.25">
      <c r="A312" s="1">
        <v>57766</v>
      </c>
      <c r="B312" s="2">
        <v>40298</v>
      </c>
      <c r="C312" s="2" t="str">
        <f t="shared" si="21"/>
        <v>April</v>
      </c>
      <c r="D312" s="1" t="s">
        <v>25</v>
      </c>
      <c r="E312" s="1">
        <v>17</v>
      </c>
      <c r="F312" s="1">
        <f t="shared" si="20"/>
        <v>30.469411764705882</v>
      </c>
      <c r="G312" s="1">
        <v>517.98</v>
      </c>
      <c r="H312" s="1">
        <v>19.989999999999998</v>
      </c>
      <c r="I312">
        <f t="shared" si="22"/>
        <v>537.97</v>
      </c>
      <c r="J312">
        <f t="shared" si="23"/>
        <v>3.5455000000000001</v>
      </c>
      <c r="K312">
        <f t="shared" si="24"/>
        <v>18.364980899999999</v>
      </c>
      <c r="L312" s="1" t="s">
        <v>26</v>
      </c>
      <c r="M312" s="1" t="s">
        <v>51</v>
      </c>
      <c r="N312" s="1" t="s">
        <v>21</v>
      </c>
      <c r="O312" s="1" t="s">
        <v>34</v>
      </c>
      <c r="P312" s="1" t="s">
        <v>63</v>
      </c>
      <c r="Q312" s="1" t="s">
        <v>24</v>
      </c>
      <c r="R312" s="2">
        <v>40301</v>
      </c>
    </row>
    <row r="313" spans="1:18" x14ac:dyDescent="0.25">
      <c r="A313" s="1">
        <v>39649</v>
      </c>
      <c r="B313" s="2">
        <v>40105</v>
      </c>
      <c r="C313" s="2" t="str">
        <f t="shared" si="21"/>
        <v>October</v>
      </c>
      <c r="D313" s="1" t="s">
        <v>25</v>
      </c>
      <c r="E313" s="1">
        <v>9</v>
      </c>
      <c r="F313" s="1">
        <f t="shared" si="20"/>
        <v>7</v>
      </c>
      <c r="G313" s="1">
        <v>63</v>
      </c>
      <c r="H313" s="1">
        <v>5.46</v>
      </c>
      <c r="I313">
        <f t="shared" si="22"/>
        <v>68.459999999999994</v>
      </c>
      <c r="J313">
        <f t="shared" si="23"/>
        <v>3.5455000000000001</v>
      </c>
      <c r="K313">
        <f t="shared" si="24"/>
        <v>2.2336650000000002</v>
      </c>
      <c r="L313" s="1" t="s">
        <v>26</v>
      </c>
      <c r="M313" s="1" t="s">
        <v>20</v>
      </c>
      <c r="N313" s="1" t="s">
        <v>33</v>
      </c>
      <c r="O313" s="1" t="s">
        <v>34</v>
      </c>
      <c r="P313" s="1" t="s">
        <v>45</v>
      </c>
      <c r="Q313" s="1" t="s">
        <v>24</v>
      </c>
      <c r="R313" s="2">
        <v>40107</v>
      </c>
    </row>
    <row r="314" spans="1:18" x14ac:dyDescent="0.25">
      <c r="A314" s="1">
        <v>57415</v>
      </c>
      <c r="B314" s="2">
        <v>39896</v>
      </c>
      <c r="C314" s="2" t="str">
        <f t="shared" si="21"/>
        <v>March</v>
      </c>
      <c r="D314" s="1" t="s">
        <v>41</v>
      </c>
      <c r="E314" s="1">
        <v>6</v>
      </c>
      <c r="F314" s="1">
        <f t="shared" si="20"/>
        <v>16.919999999999998</v>
      </c>
      <c r="G314" s="1">
        <v>101.52</v>
      </c>
      <c r="H314" s="1">
        <v>5.41</v>
      </c>
      <c r="I314">
        <f t="shared" si="22"/>
        <v>106.92999999999999</v>
      </c>
      <c r="J314">
        <f t="shared" si="23"/>
        <v>3.5455000000000001</v>
      </c>
      <c r="K314">
        <f t="shared" si="24"/>
        <v>3.5993916000000001</v>
      </c>
      <c r="L314" s="1" t="s">
        <v>26</v>
      </c>
      <c r="M314" s="1" t="s">
        <v>27</v>
      </c>
      <c r="N314" s="1" t="s">
        <v>21</v>
      </c>
      <c r="O314" s="1" t="s">
        <v>34</v>
      </c>
      <c r="P314" s="1" t="s">
        <v>60</v>
      </c>
      <c r="Q314" s="1" t="s">
        <v>24</v>
      </c>
      <c r="R314" s="2">
        <v>39897</v>
      </c>
    </row>
    <row r="315" spans="1:18" x14ac:dyDescent="0.25">
      <c r="A315" s="1">
        <v>43330</v>
      </c>
      <c r="B315" s="2">
        <v>39930</v>
      </c>
      <c r="C315" s="2" t="str">
        <f t="shared" si="21"/>
        <v>April</v>
      </c>
      <c r="D315" s="1" t="s">
        <v>32</v>
      </c>
      <c r="E315" s="1">
        <v>40</v>
      </c>
      <c r="F315" s="1">
        <f t="shared" si="20"/>
        <v>55.143962500000001</v>
      </c>
      <c r="G315" s="1">
        <v>2205.7584999999999</v>
      </c>
      <c r="H315" s="1">
        <v>8.99</v>
      </c>
      <c r="I315">
        <f t="shared" si="22"/>
        <v>2214.7484999999997</v>
      </c>
      <c r="J315">
        <f t="shared" si="23"/>
        <v>5.3265000000000002</v>
      </c>
      <c r="K315">
        <f t="shared" si="24"/>
        <v>117.48972650249999</v>
      </c>
      <c r="L315" s="1" t="s">
        <v>26</v>
      </c>
      <c r="M315" s="1" t="s">
        <v>44</v>
      </c>
      <c r="N315" s="1" t="s">
        <v>42</v>
      </c>
      <c r="O315" s="1" t="s">
        <v>29</v>
      </c>
      <c r="P315" s="1" t="s">
        <v>30</v>
      </c>
      <c r="Q315" s="1" t="s">
        <v>24</v>
      </c>
      <c r="R315" s="2">
        <v>39931</v>
      </c>
    </row>
    <row r="316" spans="1:18" x14ac:dyDescent="0.25">
      <c r="A316" s="1">
        <v>1344</v>
      </c>
      <c r="B316" s="2">
        <v>41014</v>
      </c>
      <c r="C316" s="2" t="str">
        <f t="shared" si="21"/>
        <v>April</v>
      </c>
      <c r="D316" s="1" t="s">
        <v>18</v>
      </c>
      <c r="E316" s="1">
        <v>18</v>
      </c>
      <c r="F316" s="1">
        <f t="shared" si="20"/>
        <v>137.82891666666669</v>
      </c>
      <c r="G316" s="1">
        <v>2480.9205000000002</v>
      </c>
      <c r="H316" s="1">
        <v>8.99</v>
      </c>
      <c r="I316">
        <f t="shared" si="22"/>
        <v>2489.9105</v>
      </c>
      <c r="J316">
        <f t="shared" si="23"/>
        <v>5.3265000000000002</v>
      </c>
      <c r="K316">
        <f t="shared" si="24"/>
        <v>132.1462304325</v>
      </c>
      <c r="L316" s="1" t="s">
        <v>26</v>
      </c>
      <c r="M316" s="1" t="s">
        <v>65</v>
      </c>
      <c r="N316" s="1" t="s">
        <v>33</v>
      </c>
      <c r="O316" s="1" t="s">
        <v>29</v>
      </c>
      <c r="P316" s="1" t="s">
        <v>30</v>
      </c>
      <c r="Q316" s="1" t="s">
        <v>24</v>
      </c>
      <c r="R316" s="2">
        <v>41018</v>
      </c>
    </row>
    <row r="317" spans="1:18" x14ac:dyDescent="0.25">
      <c r="A317" s="1">
        <v>30372</v>
      </c>
      <c r="B317" s="2">
        <v>40420</v>
      </c>
      <c r="C317" s="2" t="str">
        <f t="shared" si="21"/>
        <v>August</v>
      </c>
      <c r="D317" s="1" t="s">
        <v>25</v>
      </c>
      <c r="E317" s="1">
        <v>1</v>
      </c>
      <c r="F317" s="1">
        <f t="shared" si="20"/>
        <v>14.4</v>
      </c>
      <c r="G317" s="1">
        <v>14.4</v>
      </c>
      <c r="H317" s="1">
        <v>2.85</v>
      </c>
      <c r="I317">
        <f t="shared" si="22"/>
        <v>17.25</v>
      </c>
      <c r="J317">
        <f t="shared" si="23"/>
        <v>4.7610000000000001</v>
      </c>
      <c r="K317">
        <f t="shared" si="24"/>
        <v>0.68558400000000008</v>
      </c>
      <c r="L317" s="1" t="s">
        <v>26</v>
      </c>
      <c r="M317" s="1" t="s">
        <v>55</v>
      </c>
      <c r="N317" s="1" t="s">
        <v>33</v>
      </c>
      <c r="O317" s="1" t="s">
        <v>22</v>
      </c>
      <c r="P317" s="1" t="s">
        <v>23</v>
      </c>
      <c r="Q317" s="1" t="s">
        <v>46</v>
      </c>
      <c r="R317" s="2">
        <v>40422</v>
      </c>
    </row>
    <row r="318" spans="1:18" x14ac:dyDescent="0.25">
      <c r="A318" s="1">
        <v>43494</v>
      </c>
      <c r="B318" s="2">
        <v>40911</v>
      </c>
      <c r="C318" s="2" t="str">
        <f t="shared" si="21"/>
        <v>January</v>
      </c>
      <c r="D318" s="1" t="s">
        <v>41</v>
      </c>
      <c r="E318" s="1">
        <v>2</v>
      </c>
      <c r="F318" s="1">
        <f t="shared" si="20"/>
        <v>1834.14</v>
      </c>
      <c r="G318" s="1">
        <v>3668.28</v>
      </c>
      <c r="H318" s="1">
        <v>13.99</v>
      </c>
      <c r="I318">
        <f t="shared" si="22"/>
        <v>3682.27</v>
      </c>
      <c r="J318">
        <f t="shared" si="23"/>
        <v>5.3265000000000002</v>
      </c>
      <c r="K318">
        <f t="shared" si="24"/>
        <v>195.3909342</v>
      </c>
      <c r="L318" s="1" t="s">
        <v>26</v>
      </c>
      <c r="M318" s="1" t="s">
        <v>20</v>
      </c>
      <c r="N318" s="1" t="s">
        <v>21</v>
      </c>
      <c r="O318" s="1" t="s">
        <v>29</v>
      </c>
      <c r="P318" s="1" t="s">
        <v>61</v>
      </c>
      <c r="Q318" s="1" t="s">
        <v>31</v>
      </c>
      <c r="R318" s="2">
        <v>40912</v>
      </c>
    </row>
    <row r="319" spans="1:18" x14ac:dyDescent="0.25">
      <c r="A319" s="1">
        <v>36418</v>
      </c>
      <c r="B319" s="2">
        <v>40935</v>
      </c>
      <c r="C319" s="2" t="str">
        <f t="shared" si="21"/>
        <v>January</v>
      </c>
      <c r="D319" s="1" t="s">
        <v>32</v>
      </c>
      <c r="E319" s="1">
        <v>33</v>
      </c>
      <c r="F319" s="1">
        <f t="shared" si="20"/>
        <v>6.3006060606060599</v>
      </c>
      <c r="G319" s="1">
        <v>207.92</v>
      </c>
      <c r="H319" s="1">
        <v>6.97</v>
      </c>
      <c r="I319">
        <f t="shared" si="22"/>
        <v>214.89</v>
      </c>
      <c r="J319">
        <f t="shared" si="23"/>
        <v>3.5455000000000001</v>
      </c>
      <c r="K319">
        <f t="shared" si="24"/>
        <v>7.3718035999999998</v>
      </c>
      <c r="L319" s="1" t="s">
        <v>19</v>
      </c>
      <c r="M319" s="1" t="s">
        <v>27</v>
      </c>
      <c r="N319" s="1" t="s">
        <v>33</v>
      </c>
      <c r="O319" s="1" t="s">
        <v>34</v>
      </c>
      <c r="P319" s="1" t="s">
        <v>48</v>
      </c>
      <c r="Q319" s="1" t="s">
        <v>24</v>
      </c>
      <c r="R319" s="2">
        <v>40936</v>
      </c>
    </row>
    <row r="320" spans="1:18" x14ac:dyDescent="0.25">
      <c r="A320" s="1">
        <v>3175</v>
      </c>
      <c r="B320" s="2">
        <v>40008</v>
      </c>
      <c r="C320" s="2" t="str">
        <f t="shared" si="21"/>
        <v>July</v>
      </c>
      <c r="D320" s="1" t="s">
        <v>18</v>
      </c>
      <c r="E320" s="1">
        <v>23</v>
      </c>
      <c r="F320" s="1">
        <f t="shared" si="20"/>
        <v>154.50521739130434</v>
      </c>
      <c r="G320" s="1">
        <v>3553.62</v>
      </c>
      <c r="H320" s="1">
        <v>19.989999999999998</v>
      </c>
      <c r="I320">
        <f t="shared" si="22"/>
        <v>3573.6099999999997</v>
      </c>
      <c r="J320">
        <f t="shared" si="23"/>
        <v>3.5455000000000001</v>
      </c>
      <c r="K320">
        <f t="shared" si="24"/>
        <v>125.9935971</v>
      </c>
      <c r="L320" s="1" t="s">
        <v>26</v>
      </c>
      <c r="M320" s="1" t="s">
        <v>47</v>
      </c>
      <c r="N320" s="1" t="s">
        <v>28</v>
      </c>
      <c r="O320" s="1" t="s">
        <v>34</v>
      </c>
      <c r="P320" s="1" t="s">
        <v>60</v>
      </c>
      <c r="Q320" s="1" t="s">
        <v>24</v>
      </c>
      <c r="R320" s="2">
        <v>40010</v>
      </c>
    </row>
    <row r="321" spans="1:18" x14ac:dyDescent="0.25">
      <c r="A321" s="1">
        <v>24614</v>
      </c>
      <c r="B321" s="2">
        <v>40138</v>
      </c>
      <c r="C321" s="2" t="str">
        <f t="shared" si="21"/>
        <v>November</v>
      </c>
      <c r="D321" s="1" t="s">
        <v>18</v>
      </c>
      <c r="E321" s="1">
        <v>33</v>
      </c>
      <c r="F321" s="1">
        <f t="shared" si="20"/>
        <v>49.836060606060606</v>
      </c>
      <c r="G321" s="1">
        <v>1644.59</v>
      </c>
      <c r="H321" s="1">
        <v>6.5</v>
      </c>
      <c r="I321">
        <f t="shared" si="22"/>
        <v>1651.09</v>
      </c>
      <c r="J321">
        <f t="shared" si="23"/>
        <v>5.3265000000000002</v>
      </c>
      <c r="K321">
        <f t="shared" si="24"/>
        <v>87.599086349999993</v>
      </c>
      <c r="L321" s="1" t="s">
        <v>26</v>
      </c>
      <c r="M321" s="1" t="s">
        <v>59</v>
      </c>
      <c r="N321" s="1" t="s">
        <v>42</v>
      </c>
      <c r="O321" s="1" t="s">
        <v>29</v>
      </c>
      <c r="P321" s="1" t="s">
        <v>43</v>
      </c>
      <c r="Q321" s="1" t="s">
        <v>24</v>
      </c>
      <c r="R321" s="2">
        <v>40145</v>
      </c>
    </row>
    <row r="322" spans="1:18" x14ac:dyDescent="0.25">
      <c r="A322" s="1">
        <v>14406</v>
      </c>
      <c r="B322" s="2">
        <v>40245</v>
      </c>
      <c r="C322" s="2" t="str">
        <f t="shared" si="21"/>
        <v>March</v>
      </c>
      <c r="D322" s="1" t="s">
        <v>41</v>
      </c>
      <c r="E322" s="1">
        <v>20</v>
      </c>
      <c r="F322" s="1">
        <f t="shared" ref="F322:F385" si="25">G322/E322</f>
        <v>22.766999999999999</v>
      </c>
      <c r="G322" s="1">
        <v>455.34</v>
      </c>
      <c r="H322" s="1">
        <v>53.03</v>
      </c>
      <c r="I322">
        <f t="shared" si="22"/>
        <v>508.37</v>
      </c>
      <c r="J322">
        <f t="shared" si="23"/>
        <v>3.5455000000000001</v>
      </c>
      <c r="K322">
        <f t="shared" si="24"/>
        <v>16.144079699999999</v>
      </c>
      <c r="L322" s="1" t="s">
        <v>38</v>
      </c>
      <c r="M322" s="1" t="s">
        <v>58</v>
      </c>
      <c r="N322" s="1" t="s">
        <v>33</v>
      </c>
      <c r="O322" s="1" t="s">
        <v>34</v>
      </c>
      <c r="P322" s="1" t="s">
        <v>60</v>
      </c>
      <c r="Q322" s="1" t="s">
        <v>40</v>
      </c>
      <c r="R322" s="2">
        <v>40247</v>
      </c>
    </row>
    <row r="323" spans="1:18" x14ac:dyDescent="0.25">
      <c r="A323" s="1">
        <v>38466</v>
      </c>
      <c r="B323" s="2">
        <v>40772</v>
      </c>
      <c r="C323" s="2" t="str">
        <f t="shared" ref="C323:C386" si="26">TEXT(B323,"mmmm")</f>
        <v>August</v>
      </c>
      <c r="D323" s="1" t="s">
        <v>37</v>
      </c>
      <c r="E323" s="1">
        <v>15</v>
      </c>
      <c r="F323" s="1">
        <f t="shared" si="25"/>
        <v>7.032</v>
      </c>
      <c r="G323" s="1">
        <v>105.48</v>
      </c>
      <c r="H323" s="1">
        <v>7.37</v>
      </c>
      <c r="I323">
        <f t="shared" ref="I323:I386" si="27">G323+H323</f>
        <v>112.85000000000001</v>
      </c>
      <c r="J323">
        <f t="shared" ref="J323:J386" si="28">IF(O323="Furniture",4.761,IF(O323="Technology",5.3265,IF(O323="Office Supplies",3.5455,0)))</f>
        <v>3.5455000000000001</v>
      </c>
      <c r="K323">
        <f t="shared" ref="K323:K386" si="29">(J323*G323)/100</f>
        <v>3.7397934000000004</v>
      </c>
      <c r="L323" s="1" t="s">
        <v>26</v>
      </c>
      <c r="M323" s="1" t="s">
        <v>27</v>
      </c>
      <c r="N323" s="1" t="s">
        <v>33</v>
      </c>
      <c r="O323" s="1" t="s">
        <v>34</v>
      </c>
      <c r="P323" s="1" t="s">
        <v>45</v>
      </c>
      <c r="Q323" s="1" t="s">
        <v>24</v>
      </c>
      <c r="R323" s="2">
        <v>40773</v>
      </c>
    </row>
    <row r="324" spans="1:18" x14ac:dyDescent="0.25">
      <c r="A324" s="1">
        <v>42692</v>
      </c>
      <c r="B324" s="2">
        <v>40897</v>
      </c>
      <c r="C324" s="2" t="str">
        <f t="shared" si="26"/>
        <v>December</v>
      </c>
      <c r="D324" s="1" t="s">
        <v>41</v>
      </c>
      <c r="E324" s="1">
        <v>42</v>
      </c>
      <c r="F324" s="1">
        <f t="shared" si="25"/>
        <v>6.6192857142857138</v>
      </c>
      <c r="G324" s="1">
        <v>278.01</v>
      </c>
      <c r="H324" s="1">
        <v>8.73</v>
      </c>
      <c r="I324">
        <f t="shared" si="27"/>
        <v>286.74</v>
      </c>
      <c r="J324">
        <f t="shared" si="28"/>
        <v>3.5455000000000001</v>
      </c>
      <c r="K324">
        <f t="shared" si="29"/>
        <v>9.8568445499999999</v>
      </c>
      <c r="L324" s="1" t="s">
        <v>26</v>
      </c>
      <c r="M324" s="1" t="s">
        <v>20</v>
      </c>
      <c r="N324" s="1" t="s">
        <v>28</v>
      </c>
      <c r="O324" s="1" t="s">
        <v>34</v>
      </c>
      <c r="P324" s="1" t="s">
        <v>45</v>
      </c>
      <c r="Q324" s="1" t="s">
        <v>24</v>
      </c>
      <c r="R324" s="2">
        <v>40898</v>
      </c>
    </row>
    <row r="325" spans="1:18" x14ac:dyDescent="0.25">
      <c r="A325" s="1">
        <v>28929</v>
      </c>
      <c r="B325" s="2">
        <v>41191</v>
      </c>
      <c r="C325" s="2" t="str">
        <f t="shared" si="26"/>
        <v>October</v>
      </c>
      <c r="D325" s="1" t="s">
        <v>41</v>
      </c>
      <c r="E325" s="1">
        <v>37</v>
      </c>
      <c r="F325" s="1">
        <f t="shared" si="25"/>
        <v>6.2424324324324321</v>
      </c>
      <c r="G325" s="1">
        <v>230.97</v>
      </c>
      <c r="H325" s="1">
        <v>8.19</v>
      </c>
      <c r="I325">
        <f t="shared" si="27"/>
        <v>239.16</v>
      </c>
      <c r="J325">
        <f t="shared" si="28"/>
        <v>3.5455000000000001</v>
      </c>
      <c r="K325">
        <f t="shared" si="29"/>
        <v>8.1890413500000001</v>
      </c>
      <c r="L325" s="1" t="s">
        <v>26</v>
      </c>
      <c r="M325" s="1" t="s">
        <v>54</v>
      </c>
      <c r="N325" s="1" t="s">
        <v>33</v>
      </c>
      <c r="O325" s="1" t="s">
        <v>34</v>
      </c>
      <c r="P325" s="1" t="s">
        <v>45</v>
      </c>
      <c r="Q325" s="1" t="s">
        <v>24</v>
      </c>
      <c r="R325" s="2">
        <v>41192</v>
      </c>
    </row>
    <row r="326" spans="1:18" x14ac:dyDescent="0.25">
      <c r="A326" s="1">
        <v>22882</v>
      </c>
      <c r="B326" s="2">
        <v>40434</v>
      </c>
      <c r="C326" s="2" t="str">
        <f t="shared" si="26"/>
        <v>September</v>
      </c>
      <c r="D326" s="1" t="s">
        <v>37</v>
      </c>
      <c r="E326" s="1">
        <v>10</v>
      </c>
      <c r="F326" s="1">
        <f t="shared" si="25"/>
        <v>7.1239999999999997</v>
      </c>
      <c r="G326" s="1">
        <v>71.239999999999995</v>
      </c>
      <c r="H326" s="1">
        <v>3.1</v>
      </c>
      <c r="I326">
        <f t="shared" si="27"/>
        <v>74.339999999999989</v>
      </c>
      <c r="J326">
        <f t="shared" si="28"/>
        <v>3.5455000000000001</v>
      </c>
      <c r="K326">
        <f t="shared" si="29"/>
        <v>2.5258141999999997</v>
      </c>
      <c r="L326" s="1" t="s">
        <v>26</v>
      </c>
      <c r="M326" s="1" t="s">
        <v>54</v>
      </c>
      <c r="N326" s="1" t="s">
        <v>42</v>
      </c>
      <c r="O326" s="1" t="s">
        <v>34</v>
      </c>
      <c r="P326" s="1" t="s">
        <v>45</v>
      </c>
      <c r="Q326" s="1" t="s">
        <v>36</v>
      </c>
      <c r="R326" s="2">
        <v>40436</v>
      </c>
    </row>
    <row r="327" spans="1:18" x14ac:dyDescent="0.25">
      <c r="A327" s="1">
        <v>27330</v>
      </c>
      <c r="B327" s="2">
        <v>40072</v>
      </c>
      <c r="C327" s="2" t="str">
        <f t="shared" si="26"/>
        <v>September</v>
      </c>
      <c r="D327" s="1" t="s">
        <v>18</v>
      </c>
      <c r="E327" s="1">
        <v>8</v>
      </c>
      <c r="F327" s="1">
        <f t="shared" si="25"/>
        <v>63.467500000000001</v>
      </c>
      <c r="G327" s="1">
        <v>507.74</v>
      </c>
      <c r="H327" s="1">
        <v>52.2</v>
      </c>
      <c r="I327">
        <f t="shared" si="27"/>
        <v>559.94000000000005</v>
      </c>
      <c r="J327">
        <f t="shared" si="28"/>
        <v>4.7610000000000001</v>
      </c>
      <c r="K327">
        <f t="shared" si="29"/>
        <v>24.173501399999999</v>
      </c>
      <c r="L327" s="1" t="s">
        <v>26</v>
      </c>
      <c r="M327" s="1" t="s">
        <v>20</v>
      </c>
      <c r="N327" s="1" t="s">
        <v>42</v>
      </c>
      <c r="O327" s="1" t="s">
        <v>22</v>
      </c>
      <c r="P327" s="1" t="s">
        <v>23</v>
      </c>
      <c r="Q327" s="1" t="s">
        <v>31</v>
      </c>
      <c r="R327" s="2">
        <v>40072</v>
      </c>
    </row>
    <row r="328" spans="1:18" x14ac:dyDescent="0.25">
      <c r="A328" s="1">
        <v>44613</v>
      </c>
      <c r="B328" s="2">
        <v>40420</v>
      </c>
      <c r="C328" s="2" t="str">
        <f t="shared" si="26"/>
        <v>August</v>
      </c>
      <c r="D328" s="1" t="s">
        <v>25</v>
      </c>
      <c r="E328" s="1">
        <v>34</v>
      </c>
      <c r="F328" s="1">
        <f t="shared" si="25"/>
        <v>56.226176470588236</v>
      </c>
      <c r="G328" s="1">
        <v>1911.69</v>
      </c>
      <c r="H328" s="1">
        <v>5.15</v>
      </c>
      <c r="I328">
        <f t="shared" si="27"/>
        <v>1916.8400000000001</v>
      </c>
      <c r="J328">
        <f t="shared" si="28"/>
        <v>3.5455000000000001</v>
      </c>
      <c r="K328">
        <f t="shared" si="29"/>
        <v>67.778968950000007</v>
      </c>
      <c r="L328" s="1" t="s">
        <v>26</v>
      </c>
      <c r="M328" s="1" t="s">
        <v>54</v>
      </c>
      <c r="N328" s="1" t="s">
        <v>28</v>
      </c>
      <c r="O328" s="1" t="s">
        <v>34</v>
      </c>
      <c r="P328" s="1" t="s">
        <v>45</v>
      </c>
      <c r="Q328" s="1" t="s">
        <v>24</v>
      </c>
      <c r="R328" s="2">
        <v>40421</v>
      </c>
    </row>
    <row r="329" spans="1:18" x14ac:dyDescent="0.25">
      <c r="A329" s="1">
        <v>28805</v>
      </c>
      <c r="B329" s="2">
        <v>40635</v>
      </c>
      <c r="C329" s="2" t="str">
        <f t="shared" si="26"/>
        <v>April</v>
      </c>
      <c r="D329" s="1" t="s">
        <v>41</v>
      </c>
      <c r="E329" s="1">
        <v>46</v>
      </c>
      <c r="F329" s="1">
        <f t="shared" si="25"/>
        <v>10.597826086956522</v>
      </c>
      <c r="G329" s="1">
        <v>487.5</v>
      </c>
      <c r="H329" s="1">
        <v>4.68</v>
      </c>
      <c r="I329">
        <f t="shared" si="27"/>
        <v>492.18</v>
      </c>
      <c r="J329">
        <f t="shared" si="28"/>
        <v>3.5455000000000001</v>
      </c>
      <c r="K329">
        <f t="shared" si="29"/>
        <v>17.284312500000002</v>
      </c>
      <c r="L329" s="1" t="s">
        <v>26</v>
      </c>
      <c r="M329" s="1" t="s">
        <v>27</v>
      </c>
      <c r="N329" s="1" t="s">
        <v>33</v>
      </c>
      <c r="O329" s="1" t="s">
        <v>34</v>
      </c>
      <c r="P329" s="1" t="s">
        <v>50</v>
      </c>
      <c r="Q329" s="1" t="s">
        <v>46</v>
      </c>
      <c r="R329" s="2">
        <v>40637</v>
      </c>
    </row>
    <row r="330" spans="1:18" x14ac:dyDescent="0.25">
      <c r="A330" s="1">
        <v>6434</v>
      </c>
      <c r="B330" s="2">
        <v>39971</v>
      </c>
      <c r="C330" s="2" t="str">
        <f t="shared" si="26"/>
        <v>June</v>
      </c>
      <c r="D330" s="1" t="s">
        <v>25</v>
      </c>
      <c r="E330" s="1">
        <v>13</v>
      </c>
      <c r="F330" s="1">
        <f t="shared" si="25"/>
        <v>4.5830769230769226</v>
      </c>
      <c r="G330" s="1">
        <v>59.58</v>
      </c>
      <c r="H330" s="1">
        <v>0.88</v>
      </c>
      <c r="I330">
        <f t="shared" si="27"/>
        <v>60.46</v>
      </c>
      <c r="J330">
        <f t="shared" si="28"/>
        <v>3.5455000000000001</v>
      </c>
      <c r="K330">
        <f t="shared" si="29"/>
        <v>2.1124089000000001</v>
      </c>
      <c r="L330" s="1" t="s">
        <v>26</v>
      </c>
      <c r="M330" s="1" t="s">
        <v>20</v>
      </c>
      <c r="N330" s="1" t="s">
        <v>33</v>
      </c>
      <c r="O330" s="1" t="s">
        <v>34</v>
      </c>
      <c r="P330" s="1" t="s">
        <v>45</v>
      </c>
      <c r="Q330" s="1" t="s">
        <v>36</v>
      </c>
      <c r="R330" s="2">
        <v>39971</v>
      </c>
    </row>
    <row r="331" spans="1:18" x14ac:dyDescent="0.25">
      <c r="A331" s="1">
        <v>12099</v>
      </c>
      <c r="B331" s="2">
        <v>40067</v>
      </c>
      <c r="C331" s="2" t="str">
        <f t="shared" si="26"/>
        <v>September</v>
      </c>
      <c r="D331" s="1" t="s">
        <v>37</v>
      </c>
      <c r="E331" s="1">
        <v>48</v>
      </c>
      <c r="F331" s="1">
        <f t="shared" si="25"/>
        <v>6.4335416666666667</v>
      </c>
      <c r="G331" s="1">
        <v>308.81</v>
      </c>
      <c r="H331" s="1">
        <v>1.02</v>
      </c>
      <c r="I331">
        <f t="shared" si="27"/>
        <v>309.83</v>
      </c>
      <c r="J331">
        <f t="shared" si="28"/>
        <v>3.5455000000000001</v>
      </c>
      <c r="K331">
        <f t="shared" si="29"/>
        <v>10.948858550000001</v>
      </c>
      <c r="L331" s="1" t="s">
        <v>26</v>
      </c>
      <c r="M331" s="1" t="s">
        <v>47</v>
      </c>
      <c r="N331" s="1" t="s">
        <v>33</v>
      </c>
      <c r="O331" s="1" t="s">
        <v>34</v>
      </c>
      <c r="P331" s="1" t="s">
        <v>45</v>
      </c>
      <c r="Q331" s="1" t="s">
        <v>36</v>
      </c>
      <c r="R331" s="2">
        <v>40069</v>
      </c>
    </row>
    <row r="332" spans="1:18" x14ac:dyDescent="0.25">
      <c r="A332" s="1">
        <v>19174</v>
      </c>
      <c r="B332" s="2">
        <v>40375</v>
      </c>
      <c r="C332" s="2" t="str">
        <f t="shared" si="26"/>
        <v>July</v>
      </c>
      <c r="D332" s="1" t="s">
        <v>41</v>
      </c>
      <c r="E332" s="1">
        <v>49</v>
      </c>
      <c r="F332" s="1">
        <f t="shared" si="25"/>
        <v>4.38</v>
      </c>
      <c r="G332" s="1">
        <v>214.62</v>
      </c>
      <c r="H332" s="1">
        <v>5.41</v>
      </c>
      <c r="I332">
        <f t="shared" si="27"/>
        <v>220.03</v>
      </c>
      <c r="J332">
        <f t="shared" si="28"/>
        <v>3.5455000000000001</v>
      </c>
      <c r="K332">
        <f t="shared" si="29"/>
        <v>7.6093520999999997</v>
      </c>
      <c r="L332" s="1" t="s">
        <v>26</v>
      </c>
      <c r="M332" s="1" t="s">
        <v>58</v>
      </c>
      <c r="N332" s="1" t="s">
        <v>28</v>
      </c>
      <c r="O332" s="1" t="s">
        <v>34</v>
      </c>
      <c r="P332" s="1" t="s">
        <v>48</v>
      </c>
      <c r="Q332" s="1" t="s">
        <v>24</v>
      </c>
      <c r="R332" s="2">
        <v>40377</v>
      </c>
    </row>
    <row r="333" spans="1:18" x14ac:dyDescent="0.25">
      <c r="A333" s="1">
        <v>26979</v>
      </c>
      <c r="B333" s="2">
        <v>40996</v>
      </c>
      <c r="C333" s="2" t="str">
        <f t="shared" si="26"/>
        <v>March</v>
      </c>
      <c r="D333" s="1" t="s">
        <v>41</v>
      </c>
      <c r="E333" s="1">
        <v>50</v>
      </c>
      <c r="F333" s="1">
        <f t="shared" si="25"/>
        <v>121.86484</v>
      </c>
      <c r="G333" s="1">
        <v>6093.2420000000002</v>
      </c>
      <c r="H333" s="1">
        <v>8.08</v>
      </c>
      <c r="I333">
        <f t="shared" si="27"/>
        <v>6101.3220000000001</v>
      </c>
      <c r="J333">
        <f t="shared" si="28"/>
        <v>5.3265000000000002</v>
      </c>
      <c r="K333">
        <f t="shared" si="29"/>
        <v>324.55653512999999</v>
      </c>
      <c r="L333" s="1" t="s">
        <v>26</v>
      </c>
      <c r="M333" s="1" t="s">
        <v>51</v>
      </c>
      <c r="N333" s="1" t="s">
        <v>33</v>
      </c>
      <c r="O333" s="1" t="s">
        <v>29</v>
      </c>
      <c r="P333" s="1" t="s">
        <v>30</v>
      </c>
      <c r="Q333" s="1" t="s">
        <v>24</v>
      </c>
      <c r="R333" s="2">
        <v>40998</v>
      </c>
    </row>
    <row r="334" spans="1:18" x14ac:dyDescent="0.25">
      <c r="A334" s="1">
        <v>23104</v>
      </c>
      <c r="B334" s="2">
        <v>40642</v>
      </c>
      <c r="C334" s="2" t="str">
        <f t="shared" si="26"/>
        <v>April</v>
      </c>
      <c r="D334" s="1" t="s">
        <v>41</v>
      </c>
      <c r="E334" s="1">
        <v>24</v>
      </c>
      <c r="F334" s="1">
        <f t="shared" si="25"/>
        <v>5.95</v>
      </c>
      <c r="G334" s="1">
        <v>142.80000000000001</v>
      </c>
      <c r="H334" s="1">
        <v>3.37</v>
      </c>
      <c r="I334">
        <f t="shared" si="27"/>
        <v>146.17000000000002</v>
      </c>
      <c r="J334">
        <f t="shared" si="28"/>
        <v>3.5455000000000001</v>
      </c>
      <c r="K334">
        <f t="shared" si="29"/>
        <v>5.0629740000000005</v>
      </c>
      <c r="L334" s="1" t="s">
        <v>26</v>
      </c>
      <c r="M334" s="1" t="s">
        <v>54</v>
      </c>
      <c r="N334" s="1" t="s">
        <v>28</v>
      </c>
      <c r="O334" s="1" t="s">
        <v>34</v>
      </c>
      <c r="P334" s="1" t="s">
        <v>66</v>
      </c>
      <c r="Q334" s="1" t="s">
        <v>36</v>
      </c>
      <c r="R334" s="2">
        <v>40645</v>
      </c>
    </row>
    <row r="335" spans="1:18" x14ac:dyDescent="0.25">
      <c r="A335" s="1">
        <v>57249</v>
      </c>
      <c r="B335" s="2">
        <v>40379</v>
      </c>
      <c r="C335" s="2" t="str">
        <f t="shared" si="26"/>
        <v>July</v>
      </c>
      <c r="D335" s="1" t="s">
        <v>25</v>
      </c>
      <c r="E335" s="1">
        <v>30</v>
      </c>
      <c r="F335" s="1">
        <f t="shared" si="25"/>
        <v>59.177666666666667</v>
      </c>
      <c r="G335" s="1">
        <v>1775.33</v>
      </c>
      <c r="H335" s="1">
        <v>12.23</v>
      </c>
      <c r="I335">
        <f t="shared" si="27"/>
        <v>1787.56</v>
      </c>
      <c r="J335">
        <f t="shared" si="28"/>
        <v>4.7610000000000001</v>
      </c>
      <c r="K335">
        <f t="shared" si="29"/>
        <v>84.523461299999994</v>
      </c>
      <c r="L335" s="1" t="s">
        <v>26</v>
      </c>
      <c r="M335" s="1" t="s">
        <v>27</v>
      </c>
      <c r="N335" s="1" t="s">
        <v>42</v>
      </c>
      <c r="O335" s="1" t="s">
        <v>22</v>
      </c>
      <c r="P335" s="1" t="s">
        <v>23</v>
      </c>
      <c r="Q335" s="1" t="s">
        <v>31</v>
      </c>
      <c r="R335" s="2">
        <v>40380</v>
      </c>
    </row>
    <row r="336" spans="1:18" x14ac:dyDescent="0.25">
      <c r="A336" s="1">
        <v>23333</v>
      </c>
      <c r="B336" s="2">
        <v>40030</v>
      </c>
      <c r="C336" s="2" t="str">
        <f t="shared" si="26"/>
        <v>August</v>
      </c>
      <c r="D336" s="1" t="s">
        <v>41</v>
      </c>
      <c r="E336" s="1">
        <v>44</v>
      </c>
      <c r="F336" s="1">
        <f t="shared" si="25"/>
        <v>14.411818181818182</v>
      </c>
      <c r="G336" s="1">
        <v>634.12</v>
      </c>
      <c r="H336" s="1">
        <v>6.75</v>
      </c>
      <c r="I336">
        <f t="shared" si="27"/>
        <v>640.87</v>
      </c>
      <c r="J336">
        <f t="shared" si="28"/>
        <v>3.5455000000000001</v>
      </c>
      <c r="K336">
        <f t="shared" si="29"/>
        <v>22.482724600000001</v>
      </c>
      <c r="L336" s="1" t="s">
        <v>26</v>
      </c>
      <c r="M336" s="1" t="s">
        <v>27</v>
      </c>
      <c r="N336" s="1" t="s">
        <v>42</v>
      </c>
      <c r="O336" s="1" t="s">
        <v>34</v>
      </c>
      <c r="P336" s="1" t="s">
        <v>68</v>
      </c>
      <c r="Q336" s="1" t="s">
        <v>31</v>
      </c>
      <c r="R336" s="2">
        <v>40031</v>
      </c>
    </row>
    <row r="337" spans="1:18" x14ac:dyDescent="0.25">
      <c r="A337" s="1">
        <v>55073</v>
      </c>
      <c r="B337" s="2">
        <v>40988</v>
      </c>
      <c r="C337" s="2" t="str">
        <f t="shared" si="26"/>
        <v>March</v>
      </c>
      <c r="D337" s="1" t="s">
        <v>18</v>
      </c>
      <c r="E337" s="1">
        <v>40</v>
      </c>
      <c r="F337" s="1">
        <f t="shared" si="25"/>
        <v>59.417762500000002</v>
      </c>
      <c r="G337" s="1">
        <v>2376.7105000000001</v>
      </c>
      <c r="H337" s="1">
        <v>3.99</v>
      </c>
      <c r="I337">
        <f t="shared" si="27"/>
        <v>2380.7004999999999</v>
      </c>
      <c r="J337">
        <f t="shared" si="28"/>
        <v>5.3265000000000002</v>
      </c>
      <c r="K337">
        <f t="shared" si="29"/>
        <v>126.59548478250001</v>
      </c>
      <c r="L337" s="1" t="s">
        <v>26</v>
      </c>
      <c r="M337" s="1" t="s">
        <v>27</v>
      </c>
      <c r="N337" s="1" t="s">
        <v>33</v>
      </c>
      <c r="O337" s="1" t="s">
        <v>29</v>
      </c>
      <c r="P337" s="1" t="s">
        <v>30</v>
      </c>
      <c r="Q337" s="1" t="s">
        <v>24</v>
      </c>
      <c r="R337" s="2">
        <v>40988</v>
      </c>
    </row>
    <row r="338" spans="1:18" x14ac:dyDescent="0.25">
      <c r="A338" s="1">
        <v>48135</v>
      </c>
      <c r="B338" s="2">
        <v>39922</v>
      </c>
      <c r="C338" s="2" t="str">
        <f t="shared" si="26"/>
        <v>April</v>
      </c>
      <c r="D338" s="1" t="s">
        <v>25</v>
      </c>
      <c r="E338" s="1">
        <v>20</v>
      </c>
      <c r="F338" s="1">
        <f t="shared" si="25"/>
        <v>198.04949999999999</v>
      </c>
      <c r="G338" s="1">
        <v>3960.99</v>
      </c>
      <c r="H338" s="1">
        <v>24.49</v>
      </c>
      <c r="I338">
        <f t="shared" si="27"/>
        <v>3985.4799999999996</v>
      </c>
      <c r="J338">
        <f t="shared" si="28"/>
        <v>5.3265000000000002</v>
      </c>
      <c r="K338">
        <f t="shared" si="29"/>
        <v>210.98213235</v>
      </c>
      <c r="L338" s="1" t="s">
        <v>19</v>
      </c>
      <c r="M338" s="1" t="s">
        <v>49</v>
      </c>
      <c r="N338" s="1" t="s">
        <v>42</v>
      </c>
      <c r="O338" s="1" t="s">
        <v>29</v>
      </c>
      <c r="P338" s="1" t="s">
        <v>52</v>
      </c>
      <c r="Q338" s="1" t="s">
        <v>53</v>
      </c>
      <c r="R338" s="2">
        <v>39924</v>
      </c>
    </row>
    <row r="339" spans="1:18" x14ac:dyDescent="0.25">
      <c r="A339" s="1">
        <v>35555</v>
      </c>
      <c r="B339" s="2">
        <v>40606</v>
      </c>
      <c r="C339" s="2" t="str">
        <f t="shared" si="26"/>
        <v>March</v>
      </c>
      <c r="D339" s="1" t="s">
        <v>41</v>
      </c>
      <c r="E339" s="1">
        <v>15</v>
      </c>
      <c r="F339" s="1">
        <f t="shared" si="25"/>
        <v>4.774</v>
      </c>
      <c r="G339" s="1">
        <v>71.61</v>
      </c>
      <c r="H339" s="1">
        <v>4.93</v>
      </c>
      <c r="I339">
        <f t="shared" si="27"/>
        <v>76.539999999999992</v>
      </c>
      <c r="J339">
        <f t="shared" si="28"/>
        <v>5.3265000000000002</v>
      </c>
      <c r="K339">
        <f t="shared" si="29"/>
        <v>3.8143066500000002</v>
      </c>
      <c r="L339" s="1" t="s">
        <v>26</v>
      </c>
      <c r="M339" s="1" t="s">
        <v>27</v>
      </c>
      <c r="N339" s="1" t="s">
        <v>33</v>
      </c>
      <c r="O339" s="1" t="s">
        <v>29</v>
      </c>
      <c r="P339" s="1" t="s">
        <v>43</v>
      </c>
      <c r="Q339" s="1" t="s">
        <v>46</v>
      </c>
      <c r="R339" s="2">
        <v>40608</v>
      </c>
    </row>
    <row r="340" spans="1:18" x14ac:dyDescent="0.25">
      <c r="A340" s="1">
        <v>3810</v>
      </c>
      <c r="B340" s="2">
        <v>41168</v>
      </c>
      <c r="C340" s="2" t="str">
        <f t="shared" si="26"/>
        <v>September</v>
      </c>
      <c r="D340" s="1" t="s">
        <v>37</v>
      </c>
      <c r="E340" s="1">
        <v>25</v>
      </c>
      <c r="F340" s="1">
        <f t="shared" si="25"/>
        <v>3.1304000000000003</v>
      </c>
      <c r="G340" s="1">
        <v>78.260000000000005</v>
      </c>
      <c r="H340" s="1">
        <v>0.5</v>
      </c>
      <c r="I340">
        <f t="shared" si="27"/>
        <v>78.760000000000005</v>
      </c>
      <c r="J340">
        <f t="shared" si="28"/>
        <v>3.5455000000000001</v>
      </c>
      <c r="K340">
        <f t="shared" si="29"/>
        <v>2.7747083000000003</v>
      </c>
      <c r="L340" s="1" t="s">
        <v>19</v>
      </c>
      <c r="M340" s="1" t="s">
        <v>56</v>
      </c>
      <c r="N340" s="1" t="s">
        <v>33</v>
      </c>
      <c r="O340" s="1" t="s">
        <v>34</v>
      </c>
      <c r="P340" s="1" t="s">
        <v>63</v>
      </c>
      <c r="Q340" s="1" t="s">
        <v>24</v>
      </c>
      <c r="R340" s="2">
        <v>41170</v>
      </c>
    </row>
    <row r="341" spans="1:18" x14ac:dyDescent="0.25">
      <c r="A341" s="1">
        <v>13126</v>
      </c>
      <c r="B341" s="2">
        <v>40835</v>
      </c>
      <c r="C341" s="2" t="str">
        <f t="shared" si="26"/>
        <v>October</v>
      </c>
      <c r="D341" s="1" t="s">
        <v>32</v>
      </c>
      <c r="E341" s="1">
        <v>2</v>
      </c>
      <c r="F341" s="1">
        <f t="shared" si="25"/>
        <v>190.31</v>
      </c>
      <c r="G341" s="1">
        <v>380.62</v>
      </c>
      <c r="H341" s="1">
        <v>29.21</v>
      </c>
      <c r="I341">
        <f t="shared" si="27"/>
        <v>409.83</v>
      </c>
      <c r="J341">
        <f t="shared" si="28"/>
        <v>4.7610000000000001</v>
      </c>
      <c r="K341">
        <f t="shared" si="29"/>
        <v>18.121318200000001</v>
      </c>
      <c r="L341" s="1" t="s">
        <v>38</v>
      </c>
      <c r="M341" s="1" t="s">
        <v>51</v>
      </c>
      <c r="N341" s="1" t="s">
        <v>21</v>
      </c>
      <c r="O341" s="1" t="s">
        <v>22</v>
      </c>
      <c r="P341" s="1" t="s">
        <v>57</v>
      </c>
      <c r="Q341" s="1" t="s">
        <v>64</v>
      </c>
      <c r="R341" s="2">
        <v>40837</v>
      </c>
    </row>
    <row r="342" spans="1:18" x14ac:dyDescent="0.25">
      <c r="A342" s="1">
        <v>10978</v>
      </c>
      <c r="B342" s="2">
        <v>39904</v>
      </c>
      <c r="C342" s="2" t="str">
        <f t="shared" si="26"/>
        <v>April</v>
      </c>
      <c r="D342" s="1" t="s">
        <v>37</v>
      </c>
      <c r="E342" s="1">
        <v>9</v>
      </c>
      <c r="F342" s="1">
        <f t="shared" si="25"/>
        <v>62.947777777777773</v>
      </c>
      <c r="G342" s="1">
        <v>566.53</v>
      </c>
      <c r="H342" s="1">
        <v>30</v>
      </c>
      <c r="I342">
        <f t="shared" si="27"/>
        <v>596.53</v>
      </c>
      <c r="J342">
        <f t="shared" si="28"/>
        <v>4.7610000000000001</v>
      </c>
      <c r="K342">
        <f t="shared" si="29"/>
        <v>26.9724933</v>
      </c>
      <c r="L342" s="1" t="s">
        <v>38</v>
      </c>
      <c r="M342" s="1" t="s">
        <v>54</v>
      </c>
      <c r="N342" s="1" t="s">
        <v>28</v>
      </c>
      <c r="O342" s="1" t="s">
        <v>22</v>
      </c>
      <c r="P342" s="1" t="s">
        <v>39</v>
      </c>
      <c r="Q342" s="1" t="s">
        <v>40</v>
      </c>
      <c r="R342" s="2">
        <v>39905</v>
      </c>
    </row>
    <row r="343" spans="1:18" x14ac:dyDescent="0.25">
      <c r="A343" s="1">
        <v>44423</v>
      </c>
      <c r="B343" s="2">
        <v>41119</v>
      </c>
      <c r="C343" s="2" t="str">
        <f t="shared" si="26"/>
        <v>July</v>
      </c>
      <c r="D343" s="1" t="s">
        <v>37</v>
      </c>
      <c r="E343" s="1">
        <v>39</v>
      </c>
      <c r="F343" s="1">
        <f t="shared" si="25"/>
        <v>6.3753846153846148</v>
      </c>
      <c r="G343" s="1">
        <v>248.64</v>
      </c>
      <c r="H343" s="1">
        <v>5.29</v>
      </c>
      <c r="I343">
        <f t="shared" si="27"/>
        <v>253.92999999999998</v>
      </c>
      <c r="J343">
        <f t="shared" si="28"/>
        <v>4.7610000000000001</v>
      </c>
      <c r="K343">
        <f t="shared" si="29"/>
        <v>11.837750399999999</v>
      </c>
      <c r="L343" s="1" t="s">
        <v>26</v>
      </c>
      <c r="M343" s="1" t="s">
        <v>59</v>
      </c>
      <c r="N343" s="1" t="s">
        <v>33</v>
      </c>
      <c r="O343" s="1" t="s">
        <v>22</v>
      </c>
      <c r="P343" s="1" t="s">
        <v>23</v>
      </c>
      <c r="Q343" s="1" t="s">
        <v>24</v>
      </c>
      <c r="R343" s="2">
        <v>41120</v>
      </c>
    </row>
    <row r="344" spans="1:18" x14ac:dyDescent="0.25">
      <c r="A344" s="1">
        <v>48354</v>
      </c>
      <c r="B344" s="2">
        <v>40653</v>
      </c>
      <c r="C344" s="2" t="str">
        <f t="shared" si="26"/>
        <v>April</v>
      </c>
      <c r="D344" s="1" t="s">
        <v>41</v>
      </c>
      <c r="E344" s="1">
        <v>25</v>
      </c>
      <c r="F344" s="1">
        <f t="shared" si="25"/>
        <v>55.491599999999998</v>
      </c>
      <c r="G344" s="1">
        <v>1387.29</v>
      </c>
      <c r="H344" s="1">
        <v>14.3</v>
      </c>
      <c r="I344">
        <f t="shared" si="27"/>
        <v>1401.59</v>
      </c>
      <c r="J344">
        <f t="shared" si="28"/>
        <v>3.5455000000000001</v>
      </c>
      <c r="K344">
        <f t="shared" si="29"/>
        <v>49.18636695</v>
      </c>
      <c r="L344" s="1" t="s">
        <v>19</v>
      </c>
      <c r="M344" s="1" t="s">
        <v>51</v>
      </c>
      <c r="N344" s="1" t="s">
        <v>42</v>
      </c>
      <c r="O344" s="1" t="s">
        <v>34</v>
      </c>
      <c r="P344" s="1" t="s">
        <v>45</v>
      </c>
      <c r="Q344" s="1" t="s">
        <v>24</v>
      </c>
      <c r="R344" s="2">
        <v>40654</v>
      </c>
    </row>
    <row r="345" spans="1:18" x14ac:dyDescent="0.25">
      <c r="A345" s="1">
        <v>41702</v>
      </c>
      <c r="B345" s="2">
        <v>40534</v>
      </c>
      <c r="C345" s="2" t="str">
        <f t="shared" si="26"/>
        <v>December</v>
      </c>
      <c r="D345" s="1" t="s">
        <v>32</v>
      </c>
      <c r="E345" s="1">
        <v>5</v>
      </c>
      <c r="F345" s="1">
        <f t="shared" si="25"/>
        <v>5.58</v>
      </c>
      <c r="G345" s="1">
        <v>27.9</v>
      </c>
      <c r="H345" s="1">
        <v>6.72</v>
      </c>
      <c r="I345">
        <f t="shared" si="27"/>
        <v>34.619999999999997</v>
      </c>
      <c r="J345">
        <f t="shared" si="28"/>
        <v>3.5455000000000001</v>
      </c>
      <c r="K345">
        <f t="shared" si="29"/>
        <v>0.98919449999999998</v>
      </c>
      <c r="L345" s="1" t="s">
        <v>26</v>
      </c>
      <c r="M345" s="1" t="s">
        <v>27</v>
      </c>
      <c r="N345" s="1" t="s">
        <v>33</v>
      </c>
      <c r="O345" s="1" t="s">
        <v>34</v>
      </c>
      <c r="P345" s="1" t="s">
        <v>45</v>
      </c>
      <c r="Q345" s="1" t="s">
        <v>24</v>
      </c>
      <c r="R345" s="2">
        <v>40536</v>
      </c>
    </row>
    <row r="346" spans="1:18" x14ac:dyDescent="0.25">
      <c r="A346" s="1">
        <v>48772</v>
      </c>
      <c r="B346" s="2">
        <v>39945</v>
      </c>
      <c r="C346" s="2" t="str">
        <f t="shared" si="26"/>
        <v>May</v>
      </c>
      <c r="D346" s="1" t="s">
        <v>41</v>
      </c>
      <c r="E346" s="1">
        <v>11</v>
      </c>
      <c r="F346" s="1">
        <f t="shared" si="25"/>
        <v>7.3863636363636367</v>
      </c>
      <c r="G346" s="1">
        <v>81.25</v>
      </c>
      <c r="H346" s="1">
        <v>7.86</v>
      </c>
      <c r="I346">
        <f t="shared" si="27"/>
        <v>89.11</v>
      </c>
      <c r="J346">
        <f t="shared" si="28"/>
        <v>3.5455000000000001</v>
      </c>
      <c r="K346">
        <f t="shared" si="29"/>
        <v>2.8807187500000002</v>
      </c>
      <c r="L346" s="1" t="s">
        <v>26</v>
      </c>
      <c r="M346" s="1" t="s">
        <v>56</v>
      </c>
      <c r="N346" s="1" t="s">
        <v>28</v>
      </c>
      <c r="O346" s="1" t="s">
        <v>34</v>
      </c>
      <c r="P346" s="1" t="s">
        <v>45</v>
      </c>
      <c r="Q346" s="1" t="s">
        <v>24</v>
      </c>
      <c r="R346" s="2">
        <v>39946</v>
      </c>
    </row>
    <row r="347" spans="1:18" x14ac:dyDescent="0.25">
      <c r="A347" s="1">
        <v>44451</v>
      </c>
      <c r="B347" s="2">
        <v>40797</v>
      </c>
      <c r="C347" s="2" t="str">
        <f t="shared" si="26"/>
        <v>September</v>
      </c>
      <c r="D347" s="1" t="s">
        <v>37</v>
      </c>
      <c r="E347" s="1">
        <v>4</v>
      </c>
      <c r="F347" s="1">
        <f t="shared" si="25"/>
        <v>25.975000000000001</v>
      </c>
      <c r="G347" s="1">
        <v>103.9</v>
      </c>
      <c r="H347" s="1">
        <v>7.58</v>
      </c>
      <c r="I347">
        <f t="shared" si="27"/>
        <v>111.48</v>
      </c>
      <c r="J347">
        <f t="shared" si="28"/>
        <v>4.7610000000000001</v>
      </c>
      <c r="K347">
        <f t="shared" si="29"/>
        <v>4.9466790000000005</v>
      </c>
      <c r="L347" s="1" t="s">
        <v>19</v>
      </c>
      <c r="M347" s="1" t="s">
        <v>58</v>
      </c>
      <c r="N347" s="1" t="s">
        <v>42</v>
      </c>
      <c r="O347" s="1" t="s">
        <v>22</v>
      </c>
      <c r="P347" s="1" t="s">
        <v>23</v>
      </c>
      <c r="Q347" s="1" t="s">
        <v>24</v>
      </c>
      <c r="R347" s="2">
        <v>40799</v>
      </c>
    </row>
    <row r="348" spans="1:18" x14ac:dyDescent="0.25">
      <c r="A348" s="1">
        <v>4096</v>
      </c>
      <c r="B348" s="2">
        <v>41092</v>
      </c>
      <c r="C348" s="2" t="str">
        <f t="shared" si="26"/>
        <v>July</v>
      </c>
      <c r="D348" s="1" t="s">
        <v>32</v>
      </c>
      <c r="E348" s="1">
        <v>21</v>
      </c>
      <c r="F348" s="1">
        <f t="shared" si="25"/>
        <v>6.1085714285714285</v>
      </c>
      <c r="G348" s="1">
        <v>128.28</v>
      </c>
      <c r="H348" s="1">
        <v>0.5</v>
      </c>
      <c r="I348">
        <f t="shared" si="27"/>
        <v>128.78</v>
      </c>
      <c r="J348">
        <f t="shared" si="28"/>
        <v>3.5455000000000001</v>
      </c>
      <c r="K348">
        <f t="shared" si="29"/>
        <v>4.5481674000000005</v>
      </c>
      <c r="L348" s="1" t="s">
        <v>26</v>
      </c>
      <c r="M348" s="1" t="s">
        <v>49</v>
      </c>
      <c r="N348" s="1" t="s">
        <v>33</v>
      </c>
      <c r="O348" s="1" t="s">
        <v>34</v>
      </c>
      <c r="P348" s="1" t="s">
        <v>63</v>
      </c>
      <c r="Q348" s="1" t="s">
        <v>24</v>
      </c>
      <c r="R348" s="2">
        <v>41093</v>
      </c>
    </row>
    <row r="349" spans="1:18" x14ac:dyDescent="0.25">
      <c r="A349" s="1">
        <v>52672</v>
      </c>
      <c r="B349" s="2">
        <v>40551</v>
      </c>
      <c r="C349" s="2" t="str">
        <f t="shared" si="26"/>
        <v>January</v>
      </c>
      <c r="D349" s="1" t="s">
        <v>18</v>
      </c>
      <c r="E349" s="1">
        <v>29</v>
      </c>
      <c r="F349" s="1">
        <f t="shared" si="25"/>
        <v>51.707844827586207</v>
      </c>
      <c r="G349" s="1">
        <v>1499.5274999999999</v>
      </c>
      <c r="H349" s="1">
        <v>5.26</v>
      </c>
      <c r="I349">
        <f t="shared" si="27"/>
        <v>1504.7874999999999</v>
      </c>
      <c r="J349">
        <f t="shared" si="28"/>
        <v>5.3265000000000002</v>
      </c>
      <c r="K349">
        <f t="shared" si="29"/>
        <v>79.872332287500001</v>
      </c>
      <c r="L349" s="1" t="s">
        <v>26</v>
      </c>
      <c r="M349" s="1" t="s">
        <v>54</v>
      </c>
      <c r="N349" s="1" t="s">
        <v>42</v>
      </c>
      <c r="O349" s="1" t="s">
        <v>29</v>
      </c>
      <c r="P349" s="1" t="s">
        <v>30</v>
      </c>
      <c r="Q349" s="1" t="s">
        <v>24</v>
      </c>
      <c r="R349" s="2">
        <v>40556</v>
      </c>
    </row>
    <row r="350" spans="1:18" x14ac:dyDescent="0.25">
      <c r="A350" s="1">
        <v>33510</v>
      </c>
      <c r="B350" s="2">
        <v>40879</v>
      </c>
      <c r="C350" s="2" t="str">
        <f t="shared" si="26"/>
        <v>December</v>
      </c>
      <c r="D350" s="1" t="s">
        <v>25</v>
      </c>
      <c r="E350" s="1">
        <v>42</v>
      </c>
      <c r="F350" s="1">
        <f t="shared" si="25"/>
        <v>6.3585714285714285</v>
      </c>
      <c r="G350" s="1">
        <v>267.06</v>
      </c>
      <c r="H350" s="1">
        <v>5.22</v>
      </c>
      <c r="I350">
        <f t="shared" si="27"/>
        <v>272.28000000000003</v>
      </c>
      <c r="J350">
        <f t="shared" si="28"/>
        <v>4.7610000000000001</v>
      </c>
      <c r="K350">
        <f t="shared" si="29"/>
        <v>12.714726600000001</v>
      </c>
      <c r="L350" s="1" t="s">
        <v>26</v>
      </c>
      <c r="M350" s="1" t="s">
        <v>27</v>
      </c>
      <c r="N350" s="1" t="s">
        <v>33</v>
      </c>
      <c r="O350" s="1" t="s">
        <v>22</v>
      </c>
      <c r="P350" s="1" t="s">
        <v>23</v>
      </c>
      <c r="Q350" s="1" t="s">
        <v>24</v>
      </c>
      <c r="R350" s="2">
        <v>40880</v>
      </c>
    </row>
    <row r="351" spans="1:18" x14ac:dyDescent="0.25">
      <c r="A351" s="1">
        <v>56069</v>
      </c>
      <c r="B351" s="2">
        <v>41196</v>
      </c>
      <c r="C351" s="2" t="str">
        <f t="shared" si="26"/>
        <v>October</v>
      </c>
      <c r="D351" s="1" t="s">
        <v>18</v>
      </c>
      <c r="E351" s="1">
        <v>10</v>
      </c>
      <c r="F351" s="1">
        <f t="shared" si="25"/>
        <v>5.5659999999999998</v>
      </c>
      <c r="G351" s="1">
        <v>55.66</v>
      </c>
      <c r="H351" s="1">
        <v>1.39</v>
      </c>
      <c r="I351">
        <f t="shared" si="27"/>
        <v>57.05</v>
      </c>
      <c r="J351">
        <f t="shared" si="28"/>
        <v>3.5455000000000001</v>
      </c>
      <c r="K351">
        <f t="shared" si="29"/>
        <v>1.9734252999999997</v>
      </c>
      <c r="L351" s="1" t="s">
        <v>26</v>
      </c>
      <c r="M351" s="1" t="s">
        <v>51</v>
      </c>
      <c r="N351" s="1" t="s">
        <v>33</v>
      </c>
      <c r="O351" s="1" t="s">
        <v>34</v>
      </c>
      <c r="P351" s="1" t="s">
        <v>62</v>
      </c>
      <c r="Q351" s="1" t="s">
        <v>24</v>
      </c>
      <c r="R351" s="2">
        <v>41201</v>
      </c>
    </row>
    <row r="352" spans="1:18" x14ac:dyDescent="0.25">
      <c r="A352" s="1">
        <v>47271</v>
      </c>
      <c r="B352" s="2">
        <v>40752</v>
      </c>
      <c r="C352" s="2" t="str">
        <f t="shared" si="26"/>
        <v>July</v>
      </c>
      <c r="D352" s="1" t="s">
        <v>41</v>
      </c>
      <c r="E352" s="1">
        <v>44</v>
      </c>
      <c r="F352" s="1">
        <f t="shared" si="25"/>
        <v>5.0322727272727272</v>
      </c>
      <c r="G352" s="1">
        <v>221.42</v>
      </c>
      <c r="H352" s="1">
        <v>4.62</v>
      </c>
      <c r="I352">
        <f t="shared" si="27"/>
        <v>226.04</v>
      </c>
      <c r="J352">
        <f t="shared" si="28"/>
        <v>5.3265000000000002</v>
      </c>
      <c r="K352">
        <f t="shared" si="29"/>
        <v>11.7939363</v>
      </c>
      <c r="L352" s="1" t="s">
        <v>26</v>
      </c>
      <c r="M352" s="1" t="s">
        <v>59</v>
      </c>
      <c r="N352" s="1" t="s">
        <v>33</v>
      </c>
      <c r="O352" s="1" t="s">
        <v>29</v>
      </c>
      <c r="P352" s="1" t="s">
        <v>43</v>
      </c>
      <c r="Q352" s="1" t="s">
        <v>46</v>
      </c>
      <c r="R352" s="2">
        <v>40753</v>
      </c>
    </row>
    <row r="353" spans="1:18" x14ac:dyDescent="0.25">
      <c r="A353" s="1">
        <v>19687</v>
      </c>
      <c r="B353" s="2">
        <v>40403</v>
      </c>
      <c r="C353" s="2" t="str">
        <f t="shared" si="26"/>
        <v>August</v>
      </c>
      <c r="D353" s="1" t="s">
        <v>41</v>
      </c>
      <c r="E353" s="1">
        <v>23</v>
      </c>
      <c r="F353" s="1">
        <f t="shared" si="25"/>
        <v>36.070304347826088</v>
      </c>
      <c r="G353" s="1">
        <v>829.61699999999996</v>
      </c>
      <c r="H353" s="1">
        <v>4.99</v>
      </c>
      <c r="I353">
        <f t="shared" si="27"/>
        <v>834.60699999999997</v>
      </c>
      <c r="J353">
        <f t="shared" si="28"/>
        <v>5.3265000000000002</v>
      </c>
      <c r="K353">
        <f t="shared" si="29"/>
        <v>44.189549504999995</v>
      </c>
      <c r="L353" s="1" t="s">
        <v>26</v>
      </c>
      <c r="M353" s="1" t="s">
        <v>27</v>
      </c>
      <c r="N353" s="1" t="s">
        <v>21</v>
      </c>
      <c r="O353" s="1" t="s">
        <v>29</v>
      </c>
      <c r="P353" s="1" t="s">
        <v>30</v>
      </c>
      <c r="Q353" s="1" t="s">
        <v>24</v>
      </c>
      <c r="R353" s="2">
        <v>40405</v>
      </c>
    </row>
    <row r="354" spans="1:18" x14ac:dyDescent="0.25">
      <c r="A354" s="1">
        <v>32903</v>
      </c>
      <c r="B354" s="2">
        <v>41116</v>
      </c>
      <c r="C354" s="2" t="str">
        <f t="shared" si="26"/>
        <v>July</v>
      </c>
      <c r="D354" s="1" t="s">
        <v>18</v>
      </c>
      <c r="E354" s="1">
        <v>31</v>
      </c>
      <c r="F354" s="1">
        <f t="shared" si="25"/>
        <v>14.663870967741936</v>
      </c>
      <c r="G354" s="1">
        <v>454.58</v>
      </c>
      <c r="H354" s="1">
        <v>8.7799999999999994</v>
      </c>
      <c r="I354">
        <f t="shared" si="27"/>
        <v>463.35999999999996</v>
      </c>
      <c r="J354">
        <f t="shared" si="28"/>
        <v>3.5455000000000001</v>
      </c>
      <c r="K354">
        <f t="shared" si="29"/>
        <v>16.117133899999999</v>
      </c>
      <c r="L354" s="1" t="s">
        <v>26</v>
      </c>
      <c r="M354" s="1" t="s">
        <v>49</v>
      </c>
      <c r="N354" s="1" t="s">
        <v>28</v>
      </c>
      <c r="O354" s="1" t="s">
        <v>34</v>
      </c>
      <c r="P354" s="1" t="s">
        <v>60</v>
      </c>
      <c r="Q354" s="1" t="s">
        <v>24</v>
      </c>
      <c r="R354" s="2">
        <v>41123</v>
      </c>
    </row>
    <row r="355" spans="1:18" x14ac:dyDescent="0.25">
      <c r="A355" s="1">
        <v>19073</v>
      </c>
      <c r="B355" s="2">
        <v>39988</v>
      </c>
      <c r="C355" s="2" t="str">
        <f t="shared" si="26"/>
        <v>June</v>
      </c>
      <c r="D355" s="1" t="s">
        <v>32</v>
      </c>
      <c r="E355" s="1">
        <v>16</v>
      </c>
      <c r="F355" s="1">
        <f t="shared" si="25"/>
        <v>11.15</v>
      </c>
      <c r="G355" s="1">
        <v>178.4</v>
      </c>
      <c r="H355" s="1">
        <v>5.16</v>
      </c>
      <c r="I355">
        <f t="shared" si="27"/>
        <v>183.56</v>
      </c>
      <c r="J355">
        <f t="shared" si="28"/>
        <v>4.7610000000000001</v>
      </c>
      <c r="K355">
        <f t="shared" si="29"/>
        <v>8.4936240000000005</v>
      </c>
      <c r="L355" s="1" t="s">
        <v>26</v>
      </c>
      <c r="M355" s="1" t="s">
        <v>55</v>
      </c>
      <c r="N355" s="1" t="s">
        <v>33</v>
      </c>
      <c r="O355" s="1" t="s">
        <v>22</v>
      </c>
      <c r="P355" s="1" t="s">
        <v>23</v>
      </c>
      <c r="Q355" s="1" t="s">
        <v>24</v>
      </c>
      <c r="R355" s="2">
        <v>39989</v>
      </c>
    </row>
    <row r="356" spans="1:18" x14ac:dyDescent="0.25">
      <c r="A356" s="1">
        <v>40194</v>
      </c>
      <c r="B356" s="2">
        <v>40457</v>
      </c>
      <c r="C356" s="2" t="str">
        <f t="shared" si="26"/>
        <v>October</v>
      </c>
      <c r="D356" s="1" t="s">
        <v>32</v>
      </c>
      <c r="E356" s="1">
        <v>30</v>
      </c>
      <c r="F356" s="1">
        <f t="shared" si="25"/>
        <v>150.22833333333335</v>
      </c>
      <c r="G356" s="1">
        <v>4506.8500000000004</v>
      </c>
      <c r="H356" s="1">
        <v>30</v>
      </c>
      <c r="I356">
        <f t="shared" si="27"/>
        <v>4536.8500000000004</v>
      </c>
      <c r="J356">
        <f t="shared" si="28"/>
        <v>4.7610000000000001</v>
      </c>
      <c r="K356">
        <f t="shared" si="29"/>
        <v>214.57112850000001</v>
      </c>
      <c r="L356" s="1" t="s">
        <v>38</v>
      </c>
      <c r="M356" s="1" t="s">
        <v>49</v>
      </c>
      <c r="N356" s="1" t="s">
        <v>21</v>
      </c>
      <c r="O356" s="1" t="s">
        <v>22</v>
      </c>
      <c r="P356" s="1" t="s">
        <v>39</v>
      </c>
      <c r="Q356" s="1" t="s">
        <v>40</v>
      </c>
      <c r="R356" s="2">
        <v>40458</v>
      </c>
    </row>
    <row r="357" spans="1:18" x14ac:dyDescent="0.25">
      <c r="A357" s="1">
        <v>20486</v>
      </c>
      <c r="B357" s="2">
        <v>40607</v>
      </c>
      <c r="C357" s="2" t="str">
        <f t="shared" si="26"/>
        <v>March</v>
      </c>
      <c r="D357" s="1" t="s">
        <v>25</v>
      </c>
      <c r="E357" s="1">
        <v>42</v>
      </c>
      <c r="F357" s="1">
        <f t="shared" si="25"/>
        <v>3.9042857142857139</v>
      </c>
      <c r="G357" s="1">
        <v>163.98</v>
      </c>
      <c r="H357" s="1">
        <v>0.7</v>
      </c>
      <c r="I357">
        <f t="shared" si="27"/>
        <v>164.67999999999998</v>
      </c>
      <c r="J357">
        <f t="shared" si="28"/>
        <v>3.5455000000000001</v>
      </c>
      <c r="K357">
        <f t="shared" si="29"/>
        <v>5.8139108999999998</v>
      </c>
      <c r="L357" s="1" t="s">
        <v>26</v>
      </c>
      <c r="M357" s="1" t="s">
        <v>27</v>
      </c>
      <c r="N357" s="1" t="s">
        <v>33</v>
      </c>
      <c r="O357" s="1" t="s">
        <v>34</v>
      </c>
      <c r="P357" s="1" t="s">
        <v>35</v>
      </c>
      <c r="Q357" s="1" t="s">
        <v>36</v>
      </c>
      <c r="R357" s="2">
        <v>40608</v>
      </c>
    </row>
    <row r="358" spans="1:18" x14ac:dyDescent="0.25">
      <c r="A358" s="1">
        <v>15937</v>
      </c>
      <c r="B358" s="2">
        <v>41219</v>
      </c>
      <c r="C358" s="2" t="str">
        <f t="shared" si="26"/>
        <v>November</v>
      </c>
      <c r="D358" s="1" t="s">
        <v>18</v>
      </c>
      <c r="E358" s="1">
        <v>17</v>
      </c>
      <c r="F358" s="1">
        <f t="shared" si="25"/>
        <v>12.685294117647059</v>
      </c>
      <c r="G358" s="1">
        <v>215.65</v>
      </c>
      <c r="H358" s="1">
        <v>2.85</v>
      </c>
      <c r="I358">
        <f t="shared" si="27"/>
        <v>218.5</v>
      </c>
      <c r="J358">
        <f t="shared" si="28"/>
        <v>4.7610000000000001</v>
      </c>
      <c r="K358">
        <f t="shared" si="29"/>
        <v>10.267096500000001</v>
      </c>
      <c r="L358" s="1" t="s">
        <v>19</v>
      </c>
      <c r="M358" s="1" t="s">
        <v>44</v>
      </c>
      <c r="N358" s="1" t="s">
        <v>33</v>
      </c>
      <c r="O358" s="1" t="s">
        <v>22</v>
      </c>
      <c r="P358" s="1" t="s">
        <v>23</v>
      </c>
      <c r="Q358" s="1" t="s">
        <v>46</v>
      </c>
      <c r="R358" s="2">
        <v>41228</v>
      </c>
    </row>
    <row r="359" spans="1:18" x14ac:dyDescent="0.25">
      <c r="A359" s="1">
        <v>13984</v>
      </c>
      <c r="B359" s="2">
        <v>41176</v>
      </c>
      <c r="C359" s="2" t="str">
        <f t="shared" si="26"/>
        <v>September</v>
      </c>
      <c r="D359" s="1" t="s">
        <v>37</v>
      </c>
      <c r="E359" s="1">
        <v>30</v>
      </c>
      <c r="F359" s="1">
        <f t="shared" si="25"/>
        <v>68.427333333333337</v>
      </c>
      <c r="G359" s="1">
        <v>2052.8200000000002</v>
      </c>
      <c r="H359" s="1">
        <v>37.58</v>
      </c>
      <c r="I359">
        <f t="shared" si="27"/>
        <v>2090.4</v>
      </c>
      <c r="J359">
        <f t="shared" si="28"/>
        <v>4.7610000000000001</v>
      </c>
      <c r="K359">
        <f t="shared" si="29"/>
        <v>97.734760200000025</v>
      </c>
      <c r="L359" s="1" t="s">
        <v>26</v>
      </c>
      <c r="M359" s="1" t="s">
        <v>20</v>
      </c>
      <c r="N359" s="1" t="s">
        <v>42</v>
      </c>
      <c r="O359" s="1" t="s">
        <v>22</v>
      </c>
      <c r="P359" s="1" t="s">
        <v>23</v>
      </c>
      <c r="Q359" s="1" t="s">
        <v>36</v>
      </c>
      <c r="R359" s="2">
        <v>41176</v>
      </c>
    </row>
    <row r="360" spans="1:18" x14ac:dyDescent="0.25">
      <c r="A360" s="1">
        <v>37792</v>
      </c>
      <c r="B360" s="2">
        <v>40906</v>
      </c>
      <c r="C360" s="2" t="str">
        <f t="shared" si="26"/>
        <v>December</v>
      </c>
      <c r="D360" s="1" t="s">
        <v>25</v>
      </c>
      <c r="E360" s="1">
        <v>14</v>
      </c>
      <c r="F360" s="1">
        <f t="shared" si="25"/>
        <v>2.6242857142857146</v>
      </c>
      <c r="G360" s="1">
        <v>36.74</v>
      </c>
      <c r="H360" s="1">
        <v>0.97</v>
      </c>
      <c r="I360">
        <f t="shared" si="27"/>
        <v>37.71</v>
      </c>
      <c r="J360">
        <f t="shared" si="28"/>
        <v>3.5455000000000001</v>
      </c>
      <c r="K360">
        <f t="shared" si="29"/>
        <v>1.3026167000000002</v>
      </c>
      <c r="L360" s="1" t="s">
        <v>26</v>
      </c>
      <c r="M360" s="1" t="s">
        <v>49</v>
      </c>
      <c r="N360" s="1" t="s">
        <v>33</v>
      </c>
      <c r="O360" s="1" t="s">
        <v>34</v>
      </c>
      <c r="P360" s="1" t="s">
        <v>35</v>
      </c>
      <c r="Q360" s="1" t="s">
        <v>36</v>
      </c>
      <c r="R360" s="2">
        <v>40907</v>
      </c>
    </row>
    <row r="361" spans="1:18" x14ac:dyDescent="0.25">
      <c r="A361" s="1">
        <v>2048</v>
      </c>
      <c r="B361" s="2">
        <v>40496</v>
      </c>
      <c r="C361" s="2" t="str">
        <f t="shared" si="26"/>
        <v>November</v>
      </c>
      <c r="D361" s="1" t="s">
        <v>37</v>
      </c>
      <c r="E361" s="1">
        <v>9</v>
      </c>
      <c r="F361" s="1">
        <f t="shared" si="25"/>
        <v>60.928888888888892</v>
      </c>
      <c r="G361" s="1">
        <v>548.36</v>
      </c>
      <c r="H361" s="1">
        <v>4.5</v>
      </c>
      <c r="I361">
        <f t="shared" si="27"/>
        <v>552.86</v>
      </c>
      <c r="J361">
        <f t="shared" si="28"/>
        <v>3.5455000000000001</v>
      </c>
      <c r="K361">
        <f t="shared" si="29"/>
        <v>19.442103800000002</v>
      </c>
      <c r="L361" s="1" t="s">
        <v>19</v>
      </c>
      <c r="M361" s="1" t="s">
        <v>59</v>
      </c>
      <c r="N361" s="1" t="s">
        <v>33</v>
      </c>
      <c r="O361" s="1" t="s">
        <v>34</v>
      </c>
      <c r="P361" s="1" t="s">
        <v>68</v>
      </c>
      <c r="Q361" s="1" t="s">
        <v>24</v>
      </c>
      <c r="R361" s="2">
        <v>40497</v>
      </c>
    </row>
    <row r="362" spans="1:18" x14ac:dyDescent="0.25">
      <c r="A362" s="1">
        <v>42979</v>
      </c>
      <c r="B362" s="2">
        <v>40664</v>
      </c>
      <c r="C362" s="2" t="str">
        <f t="shared" si="26"/>
        <v>May</v>
      </c>
      <c r="D362" s="1" t="s">
        <v>32</v>
      </c>
      <c r="E362" s="1">
        <v>29</v>
      </c>
      <c r="F362" s="1">
        <f t="shared" si="25"/>
        <v>95.544482758620688</v>
      </c>
      <c r="G362" s="1">
        <v>2770.79</v>
      </c>
      <c r="H362" s="1">
        <v>30</v>
      </c>
      <c r="I362">
        <f t="shared" si="27"/>
        <v>2800.79</v>
      </c>
      <c r="J362">
        <f t="shared" si="28"/>
        <v>4.7610000000000001</v>
      </c>
      <c r="K362">
        <f t="shared" si="29"/>
        <v>131.91731190000002</v>
      </c>
      <c r="L362" s="1" t="s">
        <v>38</v>
      </c>
      <c r="M362" s="1" t="s">
        <v>54</v>
      </c>
      <c r="N362" s="1" t="s">
        <v>33</v>
      </c>
      <c r="O362" s="1" t="s">
        <v>22</v>
      </c>
      <c r="P362" s="1" t="s">
        <v>39</v>
      </c>
      <c r="Q362" s="1" t="s">
        <v>40</v>
      </c>
      <c r="R362" s="2">
        <v>40666</v>
      </c>
    </row>
    <row r="363" spans="1:18" x14ac:dyDescent="0.25">
      <c r="A363" s="1">
        <v>52516</v>
      </c>
      <c r="B363" s="2">
        <v>40913</v>
      </c>
      <c r="C363" s="2" t="str">
        <f t="shared" si="26"/>
        <v>January</v>
      </c>
      <c r="D363" s="1" t="s">
        <v>25</v>
      </c>
      <c r="E363" s="1">
        <v>19</v>
      </c>
      <c r="F363" s="1">
        <f t="shared" si="25"/>
        <v>10.125789473684209</v>
      </c>
      <c r="G363" s="1">
        <v>192.39</v>
      </c>
      <c r="H363" s="1">
        <v>4.68</v>
      </c>
      <c r="I363">
        <f t="shared" si="27"/>
        <v>197.07</v>
      </c>
      <c r="J363">
        <f t="shared" si="28"/>
        <v>3.5455000000000001</v>
      </c>
      <c r="K363">
        <f t="shared" si="29"/>
        <v>6.82118745</v>
      </c>
      <c r="L363" s="1" t="s">
        <v>19</v>
      </c>
      <c r="M363" s="1" t="s">
        <v>27</v>
      </c>
      <c r="N363" s="1" t="s">
        <v>33</v>
      </c>
      <c r="O363" s="1" t="s">
        <v>34</v>
      </c>
      <c r="P363" s="1" t="s">
        <v>50</v>
      </c>
      <c r="Q363" s="1" t="s">
        <v>46</v>
      </c>
      <c r="R363" s="2">
        <v>40916</v>
      </c>
    </row>
    <row r="364" spans="1:18" x14ac:dyDescent="0.25">
      <c r="A364" s="1">
        <v>8384</v>
      </c>
      <c r="B364" s="2">
        <v>40303</v>
      </c>
      <c r="C364" s="2" t="str">
        <f t="shared" si="26"/>
        <v>May</v>
      </c>
      <c r="D364" s="1" t="s">
        <v>25</v>
      </c>
      <c r="E364" s="1">
        <v>37</v>
      </c>
      <c r="F364" s="1">
        <f t="shared" si="25"/>
        <v>133.39783783783784</v>
      </c>
      <c r="G364" s="1">
        <v>4935.72</v>
      </c>
      <c r="H364" s="1">
        <v>36.090000000000003</v>
      </c>
      <c r="I364">
        <f t="shared" si="27"/>
        <v>4971.8100000000004</v>
      </c>
      <c r="J364">
        <f t="shared" si="28"/>
        <v>4.7610000000000001</v>
      </c>
      <c r="K364">
        <f t="shared" si="29"/>
        <v>234.98962920000002</v>
      </c>
      <c r="L364" s="1" t="s">
        <v>38</v>
      </c>
      <c r="M364" s="1" t="s">
        <v>56</v>
      </c>
      <c r="N364" s="1" t="s">
        <v>28</v>
      </c>
      <c r="O364" s="1" t="s">
        <v>22</v>
      </c>
      <c r="P364" s="1" t="s">
        <v>67</v>
      </c>
      <c r="Q364" s="1" t="s">
        <v>64</v>
      </c>
      <c r="R364" s="2">
        <v>40304</v>
      </c>
    </row>
    <row r="365" spans="1:18" x14ac:dyDescent="0.25">
      <c r="A365" s="1">
        <v>48577</v>
      </c>
      <c r="B365" s="2">
        <v>41098</v>
      </c>
      <c r="C365" s="2" t="str">
        <f t="shared" si="26"/>
        <v>July</v>
      </c>
      <c r="D365" s="1" t="s">
        <v>41</v>
      </c>
      <c r="E365" s="1">
        <v>6</v>
      </c>
      <c r="F365" s="1">
        <f t="shared" si="25"/>
        <v>33.638333333333335</v>
      </c>
      <c r="G365" s="1">
        <v>201.83</v>
      </c>
      <c r="H365" s="1">
        <v>5.09</v>
      </c>
      <c r="I365">
        <f t="shared" si="27"/>
        <v>206.92000000000002</v>
      </c>
      <c r="J365">
        <f t="shared" si="28"/>
        <v>3.5455000000000001</v>
      </c>
      <c r="K365">
        <f t="shared" si="29"/>
        <v>7.1558826500000006</v>
      </c>
      <c r="L365" s="1" t="s">
        <v>26</v>
      </c>
      <c r="M365" s="1" t="s">
        <v>54</v>
      </c>
      <c r="N365" s="1" t="s">
        <v>33</v>
      </c>
      <c r="O365" s="1" t="s">
        <v>34</v>
      </c>
      <c r="P365" s="1" t="s">
        <v>45</v>
      </c>
      <c r="Q365" s="1" t="s">
        <v>24</v>
      </c>
      <c r="R365" s="2">
        <v>41100</v>
      </c>
    </row>
    <row r="366" spans="1:18" x14ac:dyDescent="0.25">
      <c r="A366" s="1">
        <v>53825</v>
      </c>
      <c r="B366" s="2">
        <v>40642</v>
      </c>
      <c r="C366" s="2" t="str">
        <f t="shared" si="26"/>
        <v>April</v>
      </c>
      <c r="D366" s="1" t="s">
        <v>18</v>
      </c>
      <c r="E366" s="1">
        <v>36</v>
      </c>
      <c r="F366" s="1">
        <f t="shared" si="25"/>
        <v>45.723611111111111</v>
      </c>
      <c r="G366" s="1">
        <v>1646.05</v>
      </c>
      <c r="H366" s="1">
        <v>7.23</v>
      </c>
      <c r="I366">
        <f t="shared" si="27"/>
        <v>1653.28</v>
      </c>
      <c r="J366">
        <f t="shared" si="28"/>
        <v>3.5455000000000001</v>
      </c>
      <c r="K366">
        <f t="shared" si="29"/>
        <v>58.360702750000002</v>
      </c>
      <c r="L366" s="1" t="s">
        <v>26</v>
      </c>
      <c r="M366" s="1" t="s">
        <v>20</v>
      </c>
      <c r="N366" s="1" t="s">
        <v>21</v>
      </c>
      <c r="O366" s="1" t="s">
        <v>34</v>
      </c>
      <c r="P366" s="1" t="s">
        <v>45</v>
      </c>
      <c r="Q366" s="1" t="s">
        <v>24</v>
      </c>
      <c r="R366" s="2">
        <v>40644</v>
      </c>
    </row>
    <row r="367" spans="1:18" x14ac:dyDescent="0.25">
      <c r="A367" s="1">
        <v>46119</v>
      </c>
      <c r="B367" s="2">
        <v>39859</v>
      </c>
      <c r="C367" s="2" t="str">
        <f t="shared" si="26"/>
        <v>February</v>
      </c>
      <c r="D367" s="1" t="s">
        <v>37</v>
      </c>
      <c r="E367" s="1">
        <v>20</v>
      </c>
      <c r="F367" s="1">
        <f t="shared" si="25"/>
        <v>7.7065000000000001</v>
      </c>
      <c r="G367" s="1">
        <v>154.13</v>
      </c>
      <c r="H367" s="1">
        <v>1.25</v>
      </c>
      <c r="I367">
        <f t="shared" si="27"/>
        <v>155.38</v>
      </c>
      <c r="J367">
        <f t="shared" si="28"/>
        <v>3.5455000000000001</v>
      </c>
      <c r="K367">
        <f t="shared" si="29"/>
        <v>5.4646791499999994</v>
      </c>
      <c r="L367" s="1" t="s">
        <v>26</v>
      </c>
      <c r="M367" s="1" t="s">
        <v>55</v>
      </c>
      <c r="N367" s="1" t="s">
        <v>21</v>
      </c>
      <c r="O367" s="1" t="s">
        <v>34</v>
      </c>
      <c r="P367" s="1" t="s">
        <v>45</v>
      </c>
      <c r="Q367" s="1" t="s">
        <v>36</v>
      </c>
      <c r="R367" s="2">
        <v>39861</v>
      </c>
    </row>
    <row r="368" spans="1:18" x14ac:dyDescent="0.25">
      <c r="A368" s="1">
        <v>1346</v>
      </c>
      <c r="B368" s="2">
        <v>41077</v>
      </c>
      <c r="C368" s="2" t="str">
        <f t="shared" si="26"/>
        <v>June</v>
      </c>
      <c r="D368" s="1" t="s">
        <v>25</v>
      </c>
      <c r="E368" s="1">
        <v>48</v>
      </c>
      <c r="F368" s="1">
        <f t="shared" si="25"/>
        <v>99.789375000000007</v>
      </c>
      <c r="G368" s="1">
        <v>4789.8900000000003</v>
      </c>
      <c r="H368" s="1">
        <v>26.22</v>
      </c>
      <c r="I368">
        <f t="shared" si="27"/>
        <v>4816.1100000000006</v>
      </c>
      <c r="J368">
        <f t="shared" si="28"/>
        <v>4.7610000000000001</v>
      </c>
      <c r="K368">
        <f t="shared" si="29"/>
        <v>228.0466629</v>
      </c>
      <c r="L368" s="1" t="s">
        <v>38</v>
      </c>
      <c r="M368" s="1" t="s">
        <v>58</v>
      </c>
      <c r="N368" s="1" t="s">
        <v>33</v>
      </c>
      <c r="O368" s="1" t="s">
        <v>22</v>
      </c>
      <c r="P368" s="1" t="s">
        <v>67</v>
      </c>
      <c r="Q368" s="1" t="s">
        <v>64</v>
      </c>
      <c r="R368" s="2">
        <v>41079</v>
      </c>
    </row>
    <row r="369" spans="1:18" x14ac:dyDescent="0.25">
      <c r="A369" s="1">
        <v>17543</v>
      </c>
      <c r="B369" s="2">
        <v>41054</v>
      </c>
      <c r="C369" s="2" t="str">
        <f t="shared" si="26"/>
        <v>May</v>
      </c>
      <c r="D369" s="1" t="s">
        <v>37</v>
      </c>
      <c r="E369" s="1">
        <v>1</v>
      </c>
      <c r="F369" s="1">
        <f t="shared" si="25"/>
        <v>15.73</v>
      </c>
      <c r="G369" s="1">
        <v>15.73</v>
      </c>
      <c r="H369" s="1">
        <v>9.5399999999999991</v>
      </c>
      <c r="I369">
        <f t="shared" si="27"/>
        <v>25.27</v>
      </c>
      <c r="J369">
        <f t="shared" si="28"/>
        <v>3.5455000000000001</v>
      </c>
      <c r="K369">
        <f t="shared" si="29"/>
        <v>0.55770715000000004</v>
      </c>
      <c r="L369" s="1" t="s">
        <v>26</v>
      </c>
      <c r="M369" s="1" t="s">
        <v>59</v>
      </c>
      <c r="N369" s="1" t="s">
        <v>21</v>
      </c>
      <c r="O369" s="1" t="s">
        <v>34</v>
      </c>
      <c r="P369" s="1" t="s">
        <v>45</v>
      </c>
      <c r="Q369" s="1" t="s">
        <v>24</v>
      </c>
      <c r="R369" s="2">
        <v>41054</v>
      </c>
    </row>
    <row r="370" spans="1:18" x14ac:dyDescent="0.25">
      <c r="A370" s="1">
        <v>19206</v>
      </c>
      <c r="B370" s="2">
        <v>40267</v>
      </c>
      <c r="C370" s="2" t="str">
        <f t="shared" si="26"/>
        <v>March</v>
      </c>
      <c r="D370" s="1" t="s">
        <v>18</v>
      </c>
      <c r="E370" s="1">
        <v>32</v>
      </c>
      <c r="F370" s="1">
        <f t="shared" si="25"/>
        <v>25</v>
      </c>
      <c r="G370" s="1">
        <v>800</v>
      </c>
      <c r="H370" s="1">
        <v>14.36</v>
      </c>
      <c r="I370">
        <f t="shared" si="27"/>
        <v>814.36</v>
      </c>
      <c r="J370">
        <f t="shared" si="28"/>
        <v>4.7610000000000001</v>
      </c>
      <c r="K370">
        <f t="shared" si="29"/>
        <v>38.088000000000001</v>
      </c>
      <c r="L370" s="1" t="s">
        <v>38</v>
      </c>
      <c r="M370" s="1" t="s">
        <v>54</v>
      </c>
      <c r="N370" s="1" t="s">
        <v>33</v>
      </c>
      <c r="O370" s="1" t="s">
        <v>22</v>
      </c>
      <c r="P370" s="1" t="s">
        <v>39</v>
      </c>
      <c r="Q370" s="1" t="s">
        <v>40</v>
      </c>
      <c r="R370" s="2">
        <v>40269</v>
      </c>
    </row>
    <row r="371" spans="1:18" x14ac:dyDescent="0.25">
      <c r="A371" s="1">
        <v>38336</v>
      </c>
      <c r="B371" s="2">
        <v>41187</v>
      </c>
      <c r="C371" s="2" t="str">
        <f t="shared" si="26"/>
        <v>October</v>
      </c>
      <c r="D371" s="1" t="s">
        <v>37</v>
      </c>
      <c r="E371" s="1">
        <v>31</v>
      </c>
      <c r="F371" s="1">
        <f t="shared" si="25"/>
        <v>11.179677419354839</v>
      </c>
      <c r="G371" s="1">
        <v>346.57</v>
      </c>
      <c r="H371" s="1">
        <v>6.5</v>
      </c>
      <c r="I371">
        <f t="shared" si="27"/>
        <v>353.07</v>
      </c>
      <c r="J371">
        <f t="shared" si="28"/>
        <v>5.3265000000000002</v>
      </c>
      <c r="K371">
        <f t="shared" si="29"/>
        <v>18.460051050000001</v>
      </c>
      <c r="L371" s="1" t="s">
        <v>26</v>
      </c>
      <c r="M371" s="1" t="s">
        <v>20</v>
      </c>
      <c r="N371" s="1" t="s">
        <v>33</v>
      </c>
      <c r="O371" s="1" t="s">
        <v>29</v>
      </c>
      <c r="P371" s="1" t="s">
        <v>43</v>
      </c>
      <c r="Q371" s="1" t="s">
        <v>24</v>
      </c>
      <c r="R371" s="2">
        <v>41188</v>
      </c>
    </row>
    <row r="372" spans="1:18" x14ac:dyDescent="0.25">
      <c r="A372" s="1">
        <v>46533</v>
      </c>
      <c r="B372" s="2">
        <v>40093</v>
      </c>
      <c r="C372" s="2" t="str">
        <f t="shared" si="26"/>
        <v>October</v>
      </c>
      <c r="D372" s="1" t="s">
        <v>25</v>
      </c>
      <c r="E372" s="1">
        <v>3</v>
      </c>
      <c r="F372" s="1">
        <f t="shared" si="25"/>
        <v>71.74666666666667</v>
      </c>
      <c r="G372" s="1">
        <v>215.24</v>
      </c>
      <c r="H372" s="1">
        <v>52.2</v>
      </c>
      <c r="I372">
        <f t="shared" si="27"/>
        <v>267.44</v>
      </c>
      <c r="J372">
        <f t="shared" si="28"/>
        <v>4.7610000000000001</v>
      </c>
      <c r="K372">
        <f t="shared" si="29"/>
        <v>10.2475764</v>
      </c>
      <c r="L372" s="1" t="s">
        <v>26</v>
      </c>
      <c r="M372" s="1" t="s">
        <v>51</v>
      </c>
      <c r="N372" s="1" t="s">
        <v>28</v>
      </c>
      <c r="O372" s="1" t="s">
        <v>22</v>
      </c>
      <c r="P372" s="1" t="s">
        <v>23</v>
      </c>
      <c r="Q372" s="1" t="s">
        <v>31</v>
      </c>
      <c r="R372" s="2">
        <v>40094</v>
      </c>
    </row>
    <row r="373" spans="1:18" x14ac:dyDescent="0.25">
      <c r="A373" s="1">
        <v>46311</v>
      </c>
      <c r="B373" s="2">
        <v>40749</v>
      </c>
      <c r="C373" s="2" t="str">
        <f t="shared" si="26"/>
        <v>July</v>
      </c>
      <c r="D373" s="1" t="s">
        <v>25</v>
      </c>
      <c r="E373" s="1">
        <v>42</v>
      </c>
      <c r="F373" s="1">
        <f t="shared" si="25"/>
        <v>23.374523809523811</v>
      </c>
      <c r="G373" s="1">
        <v>981.73</v>
      </c>
      <c r="H373" s="1">
        <v>3.63</v>
      </c>
      <c r="I373">
        <f t="shared" si="27"/>
        <v>985.36</v>
      </c>
      <c r="J373">
        <f t="shared" si="28"/>
        <v>4.7610000000000001</v>
      </c>
      <c r="K373">
        <f t="shared" si="29"/>
        <v>46.740165300000001</v>
      </c>
      <c r="L373" s="1" t="s">
        <v>26</v>
      </c>
      <c r="M373" s="1" t="s">
        <v>54</v>
      </c>
      <c r="N373" s="1" t="s">
        <v>21</v>
      </c>
      <c r="O373" s="1" t="s">
        <v>22</v>
      </c>
      <c r="P373" s="1" t="s">
        <v>23</v>
      </c>
      <c r="Q373" s="1" t="s">
        <v>46</v>
      </c>
      <c r="R373" s="2">
        <v>40750</v>
      </c>
    </row>
    <row r="374" spans="1:18" x14ac:dyDescent="0.25">
      <c r="A374" s="1">
        <v>53476</v>
      </c>
      <c r="B374" s="2">
        <v>39975</v>
      </c>
      <c r="C374" s="2" t="str">
        <f t="shared" si="26"/>
        <v>June</v>
      </c>
      <c r="D374" s="1" t="s">
        <v>32</v>
      </c>
      <c r="E374" s="1">
        <v>42</v>
      </c>
      <c r="F374" s="1">
        <f t="shared" si="25"/>
        <v>193.50761904761904</v>
      </c>
      <c r="G374" s="1">
        <v>8127.32</v>
      </c>
      <c r="H374" s="1">
        <v>19.989999999999998</v>
      </c>
      <c r="I374">
        <f t="shared" si="27"/>
        <v>8147.3099999999995</v>
      </c>
      <c r="J374">
        <f t="shared" si="28"/>
        <v>3.5455000000000001</v>
      </c>
      <c r="K374">
        <f t="shared" si="29"/>
        <v>288.15413059999997</v>
      </c>
      <c r="L374" s="1" t="s">
        <v>19</v>
      </c>
      <c r="M374" s="1" t="s">
        <v>27</v>
      </c>
      <c r="N374" s="1" t="s">
        <v>28</v>
      </c>
      <c r="O374" s="1" t="s">
        <v>34</v>
      </c>
      <c r="P374" s="1" t="s">
        <v>60</v>
      </c>
      <c r="Q374" s="1" t="s">
        <v>24</v>
      </c>
      <c r="R374" s="2">
        <v>39975</v>
      </c>
    </row>
    <row r="375" spans="1:18" x14ac:dyDescent="0.25">
      <c r="A375" s="1">
        <v>41217</v>
      </c>
      <c r="B375" s="2">
        <v>40737</v>
      </c>
      <c r="C375" s="2" t="str">
        <f t="shared" si="26"/>
        <v>July</v>
      </c>
      <c r="D375" s="1" t="s">
        <v>25</v>
      </c>
      <c r="E375" s="1">
        <v>23</v>
      </c>
      <c r="F375" s="1">
        <f t="shared" si="25"/>
        <v>57.158260869565218</v>
      </c>
      <c r="G375" s="1">
        <v>1314.64</v>
      </c>
      <c r="H375" s="1">
        <v>6.79</v>
      </c>
      <c r="I375">
        <f t="shared" si="27"/>
        <v>1321.43</v>
      </c>
      <c r="J375">
        <f t="shared" si="28"/>
        <v>3.5455000000000001</v>
      </c>
      <c r="K375">
        <f t="shared" si="29"/>
        <v>46.610561199999999</v>
      </c>
      <c r="L375" s="1" t="s">
        <v>19</v>
      </c>
      <c r="M375" s="1" t="s">
        <v>20</v>
      </c>
      <c r="N375" s="1" t="s">
        <v>21</v>
      </c>
      <c r="O375" s="1" t="s">
        <v>34</v>
      </c>
      <c r="P375" s="1" t="s">
        <v>45</v>
      </c>
      <c r="Q375" s="1" t="s">
        <v>24</v>
      </c>
      <c r="R375" s="2">
        <v>40739</v>
      </c>
    </row>
    <row r="376" spans="1:18" x14ac:dyDescent="0.25">
      <c r="A376" s="1">
        <v>55558</v>
      </c>
      <c r="B376" s="2">
        <v>40399</v>
      </c>
      <c r="C376" s="2" t="str">
        <f t="shared" si="26"/>
        <v>August</v>
      </c>
      <c r="D376" s="1" t="s">
        <v>41</v>
      </c>
      <c r="E376" s="1">
        <v>23</v>
      </c>
      <c r="F376" s="1">
        <f t="shared" si="25"/>
        <v>17.068260869565218</v>
      </c>
      <c r="G376" s="1">
        <v>392.57</v>
      </c>
      <c r="H376" s="1">
        <v>8.1300000000000008</v>
      </c>
      <c r="I376">
        <f t="shared" si="27"/>
        <v>400.7</v>
      </c>
      <c r="J376">
        <f t="shared" si="28"/>
        <v>3.5455000000000001</v>
      </c>
      <c r="K376">
        <f t="shared" si="29"/>
        <v>13.91856935</v>
      </c>
      <c r="L376" s="1" t="s">
        <v>26</v>
      </c>
      <c r="M376" s="1" t="s">
        <v>51</v>
      </c>
      <c r="N376" s="1" t="s">
        <v>21</v>
      </c>
      <c r="O376" s="1" t="s">
        <v>34</v>
      </c>
      <c r="P376" s="1" t="s">
        <v>62</v>
      </c>
      <c r="Q376" s="1" t="s">
        <v>24</v>
      </c>
      <c r="R376" s="2">
        <v>40401</v>
      </c>
    </row>
    <row r="377" spans="1:18" x14ac:dyDescent="0.25">
      <c r="A377" s="1">
        <v>31233</v>
      </c>
      <c r="B377" s="2">
        <v>40810</v>
      </c>
      <c r="C377" s="2" t="str">
        <f t="shared" si="26"/>
        <v>September</v>
      </c>
      <c r="D377" s="1" t="s">
        <v>18</v>
      </c>
      <c r="E377" s="1">
        <v>35</v>
      </c>
      <c r="F377" s="1">
        <f t="shared" si="25"/>
        <v>16.866285714285716</v>
      </c>
      <c r="G377" s="1">
        <v>590.32000000000005</v>
      </c>
      <c r="H377" s="1">
        <v>8.99</v>
      </c>
      <c r="I377">
        <f t="shared" si="27"/>
        <v>599.31000000000006</v>
      </c>
      <c r="J377">
        <f t="shared" si="28"/>
        <v>3.5455000000000001</v>
      </c>
      <c r="K377">
        <f t="shared" si="29"/>
        <v>20.929795600000002</v>
      </c>
      <c r="L377" s="1" t="s">
        <v>26</v>
      </c>
      <c r="M377" s="1" t="s">
        <v>47</v>
      </c>
      <c r="N377" s="1" t="s">
        <v>42</v>
      </c>
      <c r="O377" s="1" t="s">
        <v>34</v>
      </c>
      <c r="P377" s="1" t="s">
        <v>35</v>
      </c>
      <c r="Q377" s="1" t="s">
        <v>46</v>
      </c>
      <c r="R377" s="2">
        <v>40814</v>
      </c>
    </row>
    <row r="378" spans="1:18" x14ac:dyDescent="0.25">
      <c r="A378" s="1">
        <v>21445</v>
      </c>
      <c r="B378" s="2">
        <v>40134</v>
      </c>
      <c r="C378" s="2" t="str">
        <f t="shared" si="26"/>
        <v>November</v>
      </c>
      <c r="D378" s="1" t="s">
        <v>18</v>
      </c>
      <c r="E378" s="1">
        <v>14</v>
      </c>
      <c r="F378" s="1">
        <f t="shared" si="25"/>
        <v>5.3678571428571429</v>
      </c>
      <c r="G378" s="1">
        <v>75.150000000000006</v>
      </c>
      <c r="H378" s="1">
        <v>6.89</v>
      </c>
      <c r="I378">
        <f t="shared" si="27"/>
        <v>82.04</v>
      </c>
      <c r="J378">
        <f t="shared" si="28"/>
        <v>3.5455000000000001</v>
      </c>
      <c r="K378">
        <f t="shared" si="29"/>
        <v>2.6644432500000006</v>
      </c>
      <c r="L378" s="1" t="s">
        <v>19</v>
      </c>
      <c r="M378" s="1" t="s">
        <v>27</v>
      </c>
      <c r="N378" s="1" t="s">
        <v>28</v>
      </c>
      <c r="O378" s="1" t="s">
        <v>34</v>
      </c>
      <c r="P378" s="1" t="s">
        <v>68</v>
      </c>
      <c r="Q378" s="1" t="s">
        <v>24</v>
      </c>
      <c r="R378" s="2">
        <v>40138</v>
      </c>
    </row>
    <row r="379" spans="1:18" x14ac:dyDescent="0.25">
      <c r="A379" s="1">
        <v>24003</v>
      </c>
      <c r="B379" s="2">
        <v>40117</v>
      </c>
      <c r="C379" s="2" t="str">
        <f t="shared" si="26"/>
        <v>October</v>
      </c>
      <c r="D379" s="1" t="s">
        <v>37</v>
      </c>
      <c r="E379" s="1">
        <v>4</v>
      </c>
      <c r="F379" s="1">
        <f t="shared" si="25"/>
        <v>32.446624999999997</v>
      </c>
      <c r="G379" s="1">
        <v>129.78649999999999</v>
      </c>
      <c r="H379" s="1">
        <v>5.99</v>
      </c>
      <c r="I379">
        <f t="shared" si="27"/>
        <v>135.7765</v>
      </c>
      <c r="J379">
        <f t="shared" si="28"/>
        <v>5.3265000000000002</v>
      </c>
      <c r="K379">
        <f t="shared" si="29"/>
        <v>6.9130779224999994</v>
      </c>
      <c r="L379" s="1" t="s">
        <v>19</v>
      </c>
      <c r="M379" s="1" t="s">
        <v>58</v>
      </c>
      <c r="N379" s="1" t="s">
        <v>33</v>
      </c>
      <c r="O379" s="1" t="s">
        <v>29</v>
      </c>
      <c r="P379" s="1" t="s">
        <v>30</v>
      </c>
      <c r="Q379" s="1" t="s">
        <v>36</v>
      </c>
      <c r="R379" s="2">
        <v>40119</v>
      </c>
    </row>
    <row r="380" spans="1:18" x14ac:dyDescent="0.25">
      <c r="A380" s="1">
        <v>30657</v>
      </c>
      <c r="B380" s="2">
        <v>40673</v>
      </c>
      <c r="C380" s="2" t="str">
        <f t="shared" si="26"/>
        <v>May</v>
      </c>
      <c r="D380" s="1" t="s">
        <v>25</v>
      </c>
      <c r="E380" s="1">
        <v>8</v>
      </c>
      <c r="F380" s="1">
        <f t="shared" si="25"/>
        <v>22.4575</v>
      </c>
      <c r="G380" s="1">
        <v>179.66</v>
      </c>
      <c r="H380" s="1">
        <v>1.99</v>
      </c>
      <c r="I380">
        <f t="shared" si="27"/>
        <v>181.65</v>
      </c>
      <c r="J380">
        <f t="shared" si="28"/>
        <v>5.3265000000000002</v>
      </c>
      <c r="K380">
        <f t="shared" si="29"/>
        <v>9.5695899000000004</v>
      </c>
      <c r="L380" s="1" t="s">
        <v>26</v>
      </c>
      <c r="M380" s="1" t="s">
        <v>54</v>
      </c>
      <c r="N380" s="1" t="s">
        <v>33</v>
      </c>
      <c r="O380" s="1" t="s">
        <v>29</v>
      </c>
      <c r="P380" s="1" t="s">
        <v>43</v>
      </c>
      <c r="Q380" s="1" t="s">
        <v>46</v>
      </c>
      <c r="R380" s="2">
        <v>40675</v>
      </c>
    </row>
    <row r="381" spans="1:18" x14ac:dyDescent="0.25">
      <c r="A381" s="1">
        <v>5697</v>
      </c>
      <c r="B381" s="2">
        <v>41186</v>
      </c>
      <c r="C381" s="2" t="str">
        <f t="shared" si="26"/>
        <v>October</v>
      </c>
      <c r="D381" s="1" t="s">
        <v>37</v>
      </c>
      <c r="E381" s="1">
        <v>31</v>
      </c>
      <c r="F381" s="1">
        <f t="shared" si="25"/>
        <v>11.989677419354839</v>
      </c>
      <c r="G381" s="1">
        <v>371.68</v>
      </c>
      <c r="H381" s="1">
        <v>5.03</v>
      </c>
      <c r="I381">
        <f t="shared" si="27"/>
        <v>376.71</v>
      </c>
      <c r="J381">
        <f t="shared" si="28"/>
        <v>3.5455000000000001</v>
      </c>
      <c r="K381">
        <f t="shared" si="29"/>
        <v>13.177914399999999</v>
      </c>
      <c r="L381" s="1" t="s">
        <v>26</v>
      </c>
      <c r="M381" s="1" t="s">
        <v>27</v>
      </c>
      <c r="N381" s="1" t="s">
        <v>42</v>
      </c>
      <c r="O381" s="1" t="s">
        <v>34</v>
      </c>
      <c r="P381" s="1" t="s">
        <v>60</v>
      </c>
      <c r="Q381" s="1" t="s">
        <v>24</v>
      </c>
      <c r="R381" s="2">
        <v>41188</v>
      </c>
    </row>
    <row r="382" spans="1:18" x14ac:dyDescent="0.25">
      <c r="A382" s="1">
        <v>7239</v>
      </c>
      <c r="B382" s="2">
        <v>40723</v>
      </c>
      <c r="C382" s="2" t="str">
        <f t="shared" si="26"/>
        <v>June</v>
      </c>
      <c r="D382" s="1" t="s">
        <v>41</v>
      </c>
      <c r="E382" s="1">
        <v>50</v>
      </c>
      <c r="F382" s="1">
        <f t="shared" si="25"/>
        <v>124.1232</v>
      </c>
      <c r="G382" s="1">
        <v>6206.16</v>
      </c>
      <c r="H382" s="1">
        <v>19.989999999999998</v>
      </c>
      <c r="I382">
        <f t="shared" si="27"/>
        <v>6226.15</v>
      </c>
      <c r="J382">
        <f t="shared" si="28"/>
        <v>3.5455000000000001</v>
      </c>
      <c r="K382">
        <f t="shared" si="29"/>
        <v>220.03940279999998</v>
      </c>
      <c r="L382" s="1" t="s">
        <v>26</v>
      </c>
      <c r="M382" s="1" t="s">
        <v>27</v>
      </c>
      <c r="N382" s="1" t="s">
        <v>28</v>
      </c>
      <c r="O382" s="1" t="s">
        <v>34</v>
      </c>
      <c r="P382" s="1" t="s">
        <v>60</v>
      </c>
      <c r="Q382" s="1" t="s">
        <v>24</v>
      </c>
      <c r="R382" s="2">
        <v>40725</v>
      </c>
    </row>
    <row r="383" spans="1:18" x14ac:dyDescent="0.25">
      <c r="A383" s="1">
        <v>55107</v>
      </c>
      <c r="B383" s="2">
        <v>40306</v>
      </c>
      <c r="C383" s="2" t="str">
        <f t="shared" si="26"/>
        <v>May</v>
      </c>
      <c r="D383" s="1" t="s">
        <v>18</v>
      </c>
      <c r="E383" s="1">
        <v>32</v>
      </c>
      <c r="F383" s="1">
        <f t="shared" si="25"/>
        <v>5.36</v>
      </c>
      <c r="G383" s="1">
        <v>171.52</v>
      </c>
      <c r="H383" s="1">
        <v>1.39</v>
      </c>
      <c r="I383">
        <f t="shared" si="27"/>
        <v>172.91</v>
      </c>
      <c r="J383">
        <f t="shared" si="28"/>
        <v>3.5455000000000001</v>
      </c>
      <c r="K383">
        <f t="shared" si="29"/>
        <v>6.0812416000000011</v>
      </c>
      <c r="L383" s="1" t="s">
        <v>26</v>
      </c>
      <c r="M383" s="1" t="s">
        <v>27</v>
      </c>
      <c r="N383" s="1" t="s">
        <v>42</v>
      </c>
      <c r="O383" s="1" t="s">
        <v>34</v>
      </c>
      <c r="P383" s="1" t="s">
        <v>62</v>
      </c>
      <c r="Q383" s="1" t="s">
        <v>24</v>
      </c>
      <c r="R383" s="2">
        <v>40311</v>
      </c>
    </row>
    <row r="384" spans="1:18" x14ac:dyDescent="0.25">
      <c r="A384" s="1">
        <v>49216</v>
      </c>
      <c r="B384" s="2">
        <v>39891</v>
      </c>
      <c r="C384" s="2" t="str">
        <f t="shared" si="26"/>
        <v>March</v>
      </c>
      <c r="D384" s="1" t="s">
        <v>25</v>
      </c>
      <c r="E384" s="1">
        <v>9</v>
      </c>
      <c r="F384" s="1">
        <f t="shared" si="25"/>
        <v>278.20666666666671</v>
      </c>
      <c r="G384" s="1">
        <v>2503.86</v>
      </c>
      <c r="H384" s="1">
        <v>28.06</v>
      </c>
      <c r="I384">
        <f t="shared" si="27"/>
        <v>2531.92</v>
      </c>
      <c r="J384">
        <f t="shared" si="28"/>
        <v>5.3265000000000002</v>
      </c>
      <c r="K384">
        <f t="shared" si="29"/>
        <v>133.36810290000003</v>
      </c>
      <c r="L384" s="1" t="s">
        <v>38</v>
      </c>
      <c r="M384" s="1" t="s">
        <v>56</v>
      </c>
      <c r="N384" s="1" t="s">
        <v>42</v>
      </c>
      <c r="O384" s="1" t="s">
        <v>29</v>
      </c>
      <c r="P384" s="1" t="s">
        <v>61</v>
      </c>
      <c r="Q384" s="1" t="s">
        <v>40</v>
      </c>
      <c r="R384" s="2">
        <v>39891</v>
      </c>
    </row>
    <row r="385" spans="1:18" x14ac:dyDescent="0.25">
      <c r="A385" s="1">
        <v>22407</v>
      </c>
      <c r="B385" s="2">
        <v>40134</v>
      </c>
      <c r="C385" s="2" t="str">
        <f t="shared" si="26"/>
        <v>November</v>
      </c>
      <c r="D385" s="1" t="s">
        <v>32</v>
      </c>
      <c r="E385" s="1">
        <v>15</v>
      </c>
      <c r="F385" s="1">
        <f t="shared" si="25"/>
        <v>35.12133333333334</v>
      </c>
      <c r="G385" s="1">
        <v>526.82000000000005</v>
      </c>
      <c r="H385" s="1">
        <v>8.99</v>
      </c>
      <c r="I385">
        <f t="shared" si="27"/>
        <v>535.81000000000006</v>
      </c>
      <c r="J385">
        <f t="shared" si="28"/>
        <v>3.5455000000000001</v>
      </c>
      <c r="K385">
        <f t="shared" si="29"/>
        <v>18.678403100000004</v>
      </c>
      <c r="L385" s="1" t="s">
        <v>19</v>
      </c>
      <c r="M385" s="1" t="s">
        <v>54</v>
      </c>
      <c r="N385" s="1" t="s">
        <v>33</v>
      </c>
      <c r="O385" s="1" t="s">
        <v>34</v>
      </c>
      <c r="P385" s="1" t="s">
        <v>35</v>
      </c>
      <c r="Q385" s="1" t="s">
        <v>46</v>
      </c>
      <c r="R385" s="2">
        <v>40136</v>
      </c>
    </row>
    <row r="386" spans="1:18" x14ac:dyDescent="0.25">
      <c r="A386" s="1">
        <v>35364</v>
      </c>
      <c r="B386" s="2">
        <v>40159</v>
      </c>
      <c r="C386" s="2" t="str">
        <f t="shared" si="26"/>
        <v>December</v>
      </c>
      <c r="D386" s="1" t="s">
        <v>37</v>
      </c>
      <c r="E386" s="1">
        <v>16</v>
      </c>
      <c r="F386" s="1">
        <f t="shared" ref="F386:F449" si="30">G386/E386</f>
        <v>4.5049999999999999</v>
      </c>
      <c r="G386" s="1">
        <v>72.08</v>
      </c>
      <c r="H386" s="1">
        <v>5.68</v>
      </c>
      <c r="I386">
        <f t="shared" si="27"/>
        <v>77.759999999999991</v>
      </c>
      <c r="J386">
        <f t="shared" si="28"/>
        <v>3.5455000000000001</v>
      </c>
      <c r="K386">
        <f t="shared" si="29"/>
        <v>2.5555964000000002</v>
      </c>
      <c r="L386" s="1" t="s">
        <v>26</v>
      </c>
      <c r="M386" s="1" t="s">
        <v>20</v>
      </c>
      <c r="N386" s="1" t="s">
        <v>33</v>
      </c>
      <c r="O386" s="1" t="s">
        <v>34</v>
      </c>
      <c r="P386" s="1" t="s">
        <v>45</v>
      </c>
      <c r="Q386" s="1" t="s">
        <v>24</v>
      </c>
      <c r="R386" s="2">
        <v>40161</v>
      </c>
    </row>
    <row r="387" spans="1:18" x14ac:dyDescent="0.25">
      <c r="A387" s="1">
        <v>12581</v>
      </c>
      <c r="B387" s="2">
        <v>40106</v>
      </c>
      <c r="C387" s="2" t="str">
        <f t="shared" ref="C387:C450" si="31">TEXT(B387,"mmmm")</f>
        <v>October</v>
      </c>
      <c r="D387" s="1" t="s">
        <v>25</v>
      </c>
      <c r="E387" s="1">
        <v>31</v>
      </c>
      <c r="F387" s="1">
        <f t="shared" si="30"/>
        <v>57.063516129032259</v>
      </c>
      <c r="G387" s="1">
        <v>1768.9690000000001</v>
      </c>
      <c r="H387" s="1">
        <v>5.99</v>
      </c>
      <c r="I387">
        <f t="shared" ref="I387:I450" si="32">G387+H387</f>
        <v>1774.9590000000001</v>
      </c>
      <c r="J387">
        <f t="shared" ref="J387:J450" si="33">IF(O387="Furniture",4.761,IF(O387="Technology",5.3265,IF(O387="Office Supplies",3.5455,0)))</f>
        <v>5.3265000000000002</v>
      </c>
      <c r="K387">
        <f t="shared" ref="K387:K450" si="34">(J387*G387)/100</f>
        <v>94.224133785000006</v>
      </c>
      <c r="L387" s="1" t="s">
        <v>19</v>
      </c>
      <c r="M387" s="1" t="s">
        <v>51</v>
      </c>
      <c r="N387" s="1" t="s">
        <v>28</v>
      </c>
      <c r="O387" s="1" t="s">
        <v>29</v>
      </c>
      <c r="P387" s="1" t="s">
        <v>30</v>
      </c>
      <c r="Q387" s="1" t="s">
        <v>24</v>
      </c>
      <c r="R387" s="2">
        <v>40108</v>
      </c>
    </row>
    <row r="388" spans="1:18" x14ac:dyDescent="0.25">
      <c r="A388" s="1">
        <v>10945</v>
      </c>
      <c r="B388" s="2">
        <v>40911</v>
      </c>
      <c r="C388" s="2" t="str">
        <f t="shared" si="31"/>
        <v>January</v>
      </c>
      <c r="D388" s="1" t="s">
        <v>41</v>
      </c>
      <c r="E388" s="1">
        <v>14</v>
      </c>
      <c r="F388" s="1">
        <f t="shared" si="30"/>
        <v>83.573214285714286</v>
      </c>
      <c r="G388" s="1">
        <v>1170.0250000000001</v>
      </c>
      <c r="H388" s="1">
        <v>8.99</v>
      </c>
      <c r="I388">
        <f t="shared" si="32"/>
        <v>1179.0150000000001</v>
      </c>
      <c r="J388">
        <f t="shared" si="33"/>
        <v>5.3265000000000002</v>
      </c>
      <c r="K388">
        <f t="shared" si="34"/>
        <v>62.321381625000001</v>
      </c>
      <c r="L388" s="1" t="s">
        <v>26</v>
      </c>
      <c r="M388" s="1" t="s">
        <v>44</v>
      </c>
      <c r="N388" s="1" t="s">
        <v>21</v>
      </c>
      <c r="O388" s="1" t="s">
        <v>29</v>
      </c>
      <c r="P388" s="1" t="s">
        <v>30</v>
      </c>
      <c r="Q388" s="1" t="s">
        <v>24</v>
      </c>
      <c r="R388" s="2">
        <v>40913</v>
      </c>
    </row>
    <row r="389" spans="1:18" x14ac:dyDescent="0.25">
      <c r="A389" s="1">
        <v>17988</v>
      </c>
      <c r="B389" s="2">
        <v>40443</v>
      </c>
      <c r="C389" s="2" t="str">
        <f t="shared" si="31"/>
        <v>September</v>
      </c>
      <c r="D389" s="1" t="s">
        <v>18</v>
      </c>
      <c r="E389" s="1">
        <v>46</v>
      </c>
      <c r="F389" s="1">
        <f t="shared" si="30"/>
        <v>57.839358695652166</v>
      </c>
      <c r="G389" s="1">
        <v>2660.6104999999998</v>
      </c>
      <c r="H389" s="1">
        <v>8.99</v>
      </c>
      <c r="I389">
        <f t="shared" si="32"/>
        <v>2669.6004999999996</v>
      </c>
      <c r="J389">
        <f t="shared" si="33"/>
        <v>5.3265000000000002</v>
      </c>
      <c r="K389">
        <f t="shared" si="34"/>
        <v>141.71741828250001</v>
      </c>
      <c r="L389" s="1" t="s">
        <v>26</v>
      </c>
      <c r="M389" s="1" t="s">
        <v>54</v>
      </c>
      <c r="N389" s="1" t="s">
        <v>28</v>
      </c>
      <c r="O389" s="1" t="s">
        <v>29</v>
      </c>
      <c r="P389" s="1" t="s">
        <v>30</v>
      </c>
      <c r="Q389" s="1" t="s">
        <v>24</v>
      </c>
      <c r="R389" s="2">
        <v>40445</v>
      </c>
    </row>
    <row r="390" spans="1:18" x14ac:dyDescent="0.25">
      <c r="A390" s="1">
        <v>50275</v>
      </c>
      <c r="B390" s="2">
        <v>40152</v>
      </c>
      <c r="C390" s="2" t="str">
        <f t="shared" si="31"/>
        <v>December</v>
      </c>
      <c r="D390" s="1" t="s">
        <v>41</v>
      </c>
      <c r="E390" s="1">
        <v>5</v>
      </c>
      <c r="F390" s="1">
        <f t="shared" si="30"/>
        <v>1940.8740000000003</v>
      </c>
      <c r="G390" s="1">
        <v>9704.3700000000008</v>
      </c>
      <c r="H390" s="1">
        <v>13.99</v>
      </c>
      <c r="I390">
        <f t="shared" si="32"/>
        <v>9718.36</v>
      </c>
      <c r="J390">
        <f t="shared" si="33"/>
        <v>5.3265000000000002</v>
      </c>
      <c r="K390">
        <f t="shared" si="34"/>
        <v>516.90326805000007</v>
      </c>
      <c r="L390" s="1" t="s">
        <v>19</v>
      </c>
      <c r="M390" s="1" t="s">
        <v>56</v>
      </c>
      <c r="N390" s="1" t="s">
        <v>42</v>
      </c>
      <c r="O390" s="1" t="s">
        <v>29</v>
      </c>
      <c r="P390" s="1" t="s">
        <v>61</v>
      </c>
      <c r="Q390" s="1" t="s">
        <v>31</v>
      </c>
      <c r="R390" s="2">
        <v>40153</v>
      </c>
    </row>
    <row r="391" spans="1:18" x14ac:dyDescent="0.25">
      <c r="A391" s="1">
        <v>7812</v>
      </c>
      <c r="B391" s="2">
        <v>40653</v>
      </c>
      <c r="C391" s="2" t="str">
        <f t="shared" si="31"/>
        <v>April</v>
      </c>
      <c r="D391" s="1" t="s">
        <v>18</v>
      </c>
      <c r="E391" s="1">
        <v>12</v>
      </c>
      <c r="F391" s="1">
        <f t="shared" si="30"/>
        <v>302.96916666666669</v>
      </c>
      <c r="G391" s="1">
        <v>3635.63</v>
      </c>
      <c r="H391" s="1">
        <v>29.2</v>
      </c>
      <c r="I391">
        <f t="shared" si="32"/>
        <v>3664.83</v>
      </c>
      <c r="J391">
        <f t="shared" si="33"/>
        <v>4.7610000000000001</v>
      </c>
      <c r="K391">
        <f t="shared" si="34"/>
        <v>173.09234430000001</v>
      </c>
      <c r="L391" s="1" t="s">
        <v>38</v>
      </c>
      <c r="M391" s="1" t="s">
        <v>47</v>
      </c>
      <c r="N391" s="1" t="s">
        <v>33</v>
      </c>
      <c r="O391" s="1" t="s">
        <v>22</v>
      </c>
      <c r="P391" s="1" t="s">
        <v>57</v>
      </c>
      <c r="Q391" s="1" t="s">
        <v>64</v>
      </c>
      <c r="R391" s="2">
        <v>40655</v>
      </c>
    </row>
    <row r="392" spans="1:18" x14ac:dyDescent="0.25">
      <c r="A392" s="1">
        <v>30593</v>
      </c>
      <c r="B392" s="2">
        <v>40749</v>
      </c>
      <c r="C392" s="2" t="str">
        <f t="shared" si="31"/>
        <v>July</v>
      </c>
      <c r="D392" s="1" t="s">
        <v>37</v>
      </c>
      <c r="E392" s="1">
        <v>20</v>
      </c>
      <c r="F392" s="1">
        <f t="shared" si="30"/>
        <v>4.8825000000000003</v>
      </c>
      <c r="G392" s="1">
        <v>97.65</v>
      </c>
      <c r="H392" s="1">
        <v>6.92</v>
      </c>
      <c r="I392">
        <f t="shared" si="32"/>
        <v>104.57000000000001</v>
      </c>
      <c r="J392">
        <f t="shared" si="33"/>
        <v>4.7610000000000001</v>
      </c>
      <c r="K392">
        <f t="shared" si="34"/>
        <v>4.6491165000000008</v>
      </c>
      <c r="L392" s="1" t="s">
        <v>19</v>
      </c>
      <c r="M392" s="1" t="s">
        <v>27</v>
      </c>
      <c r="N392" s="1" t="s">
        <v>28</v>
      </c>
      <c r="O392" s="1" t="s">
        <v>22</v>
      </c>
      <c r="P392" s="1" t="s">
        <v>23</v>
      </c>
      <c r="Q392" s="1" t="s">
        <v>24</v>
      </c>
      <c r="R392" s="2">
        <v>40751</v>
      </c>
    </row>
    <row r="393" spans="1:18" x14ac:dyDescent="0.25">
      <c r="A393" s="1">
        <v>14529</v>
      </c>
      <c r="B393" s="2">
        <v>40441</v>
      </c>
      <c r="C393" s="2" t="str">
        <f t="shared" si="31"/>
        <v>September</v>
      </c>
      <c r="D393" s="1" t="s">
        <v>18</v>
      </c>
      <c r="E393" s="1">
        <v>42</v>
      </c>
      <c r="F393" s="1">
        <f t="shared" si="30"/>
        <v>4.9709523809523812</v>
      </c>
      <c r="G393" s="1">
        <v>208.78</v>
      </c>
      <c r="H393" s="1">
        <v>2.0299999999999998</v>
      </c>
      <c r="I393">
        <f t="shared" si="32"/>
        <v>210.81</v>
      </c>
      <c r="J393">
        <f t="shared" si="33"/>
        <v>4.7610000000000001</v>
      </c>
      <c r="K393">
        <f t="shared" si="34"/>
        <v>9.9400157999999994</v>
      </c>
      <c r="L393" s="1" t="s">
        <v>26</v>
      </c>
      <c r="M393" s="1" t="s">
        <v>20</v>
      </c>
      <c r="N393" s="1" t="s">
        <v>42</v>
      </c>
      <c r="O393" s="1" t="s">
        <v>22</v>
      </c>
      <c r="P393" s="1" t="s">
        <v>23</v>
      </c>
      <c r="Q393" s="1" t="s">
        <v>36</v>
      </c>
      <c r="R393" s="2">
        <v>40443</v>
      </c>
    </row>
    <row r="394" spans="1:18" x14ac:dyDescent="0.25">
      <c r="A394" s="1">
        <v>23649</v>
      </c>
      <c r="B394" s="2">
        <v>41157</v>
      </c>
      <c r="C394" s="2" t="str">
        <f t="shared" si="31"/>
        <v>September</v>
      </c>
      <c r="D394" s="1" t="s">
        <v>32</v>
      </c>
      <c r="E394" s="1">
        <v>30</v>
      </c>
      <c r="F394" s="1">
        <f t="shared" si="30"/>
        <v>152.93086666666667</v>
      </c>
      <c r="G394" s="1">
        <v>4587.9260000000004</v>
      </c>
      <c r="H394" s="1">
        <v>4.2</v>
      </c>
      <c r="I394">
        <f t="shared" si="32"/>
        <v>4592.1260000000002</v>
      </c>
      <c r="J394">
        <f t="shared" si="33"/>
        <v>5.3265000000000002</v>
      </c>
      <c r="K394">
        <f t="shared" si="34"/>
        <v>244.37587839000003</v>
      </c>
      <c r="L394" s="1" t="s">
        <v>26</v>
      </c>
      <c r="M394" s="1" t="s">
        <v>27</v>
      </c>
      <c r="N394" s="1" t="s">
        <v>33</v>
      </c>
      <c r="O394" s="1" t="s">
        <v>29</v>
      </c>
      <c r="P394" s="1" t="s">
        <v>30</v>
      </c>
      <c r="Q394" s="1" t="s">
        <v>24</v>
      </c>
      <c r="R394" s="2">
        <v>41160</v>
      </c>
    </row>
    <row r="395" spans="1:18" x14ac:dyDescent="0.25">
      <c r="A395" s="1">
        <v>26021</v>
      </c>
      <c r="B395" s="2">
        <v>41166</v>
      </c>
      <c r="C395" s="2" t="str">
        <f t="shared" si="31"/>
        <v>September</v>
      </c>
      <c r="D395" s="1" t="s">
        <v>37</v>
      </c>
      <c r="E395" s="1">
        <v>17</v>
      </c>
      <c r="F395" s="1">
        <f t="shared" si="30"/>
        <v>19.331</v>
      </c>
      <c r="G395" s="1">
        <v>328.62700000000001</v>
      </c>
      <c r="H395" s="1">
        <v>4.8099999999999996</v>
      </c>
      <c r="I395">
        <f t="shared" si="32"/>
        <v>333.43700000000001</v>
      </c>
      <c r="J395">
        <f t="shared" si="33"/>
        <v>5.3265000000000002</v>
      </c>
      <c r="K395">
        <f t="shared" si="34"/>
        <v>17.504317155000003</v>
      </c>
      <c r="L395" s="1" t="s">
        <v>26</v>
      </c>
      <c r="M395" s="1" t="s">
        <v>47</v>
      </c>
      <c r="N395" s="1" t="s">
        <v>21</v>
      </c>
      <c r="O395" s="1" t="s">
        <v>29</v>
      </c>
      <c r="P395" s="1" t="s">
        <v>30</v>
      </c>
      <c r="Q395" s="1" t="s">
        <v>31</v>
      </c>
      <c r="R395" s="2">
        <v>41168</v>
      </c>
    </row>
    <row r="396" spans="1:18" x14ac:dyDescent="0.25">
      <c r="A396" s="1">
        <v>24067</v>
      </c>
      <c r="B396" s="2">
        <v>41143</v>
      </c>
      <c r="C396" s="2" t="str">
        <f t="shared" si="31"/>
        <v>August</v>
      </c>
      <c r="D396" s="1" t="s">
        <v>25</v>
      </c>
      <c r="E396" s="1">
        <v>46</v>
      </c>
      <c r="F396" s="1">
        <f t="shared" si="30"/>
        <v>57.406228260869561</v>
      </c>
      <c r="G396" s="1">
        <v>2640.6864999999998</v>
      </c>
      <c r="H396" s="1">
        <v>5.92</v>
      </c>
      <c r="I396">
        <f t="shared" si="32"/>
        <v>2646.6064999999999</v>
      </c>
      <c r="J396">
        <f t="shared" si="33"/>
        <v>5.3265000000000002</v>
      </c>
      <c r="K396">
        <f t="shared" si="34"/>
        <v>140.65616642249998</v>
      </c>
      <c r="L396" s="1" t="s">
        <v>19</v>
      </c>
      <c r="M396" s="1" t="s">
        <v>55</v>
      </c>
      <c r="N396" s="1" t="s">
        <v>33</v>
      </c>
      <c r="O396" s="1" t="s">
        <v>29</v>
      </c>
      <c r="P396" s="1" t="s">
        <v>30</v>
      </c>
      <c r="Q396" s="1" t="s">
        <v>24</v>
      </c>
      <c r="R396" s="2">
        <v>41144</v>
      </c>
    </row>
    <row r="397" spans="1:18" x14ac:dyDescent="0.25">
      <c r="A397" s="1">
        <v>52675</v>
      </c>
      <c r="B397" s="2">
        <v>40826</v>
      </c>
      <c r="C397" s="2" t="str">
        <f t="shared" si="31"/>
        <v>October</v>
      </c>
      <c r="D397" s="1" t="s">
        <v>41</v>
      </c>
      <c r="E397" s="1">
        <v>22</v>
      </c>
      <c r="F397" s="1">
        <f t="shared" si="30"/>
        <v>2.3918181818181816</v>
      </c>
      <c r="G397" s="1">
        <v>52.62</v>
      </c>
      <c r="H397" s="1">
        <v>1.1200000000000001</v>
      </c>
      <c r="I397">
        <f t="shared" si="32"/>
        <v>53.739999999999995</v>
      </c>
      <c r="J397">
        <f t="shared" si="33"/>
        <v>3.5455000000000001</v>
      </c>
      <c r="K397">
        <f t="shared" si="34"/>
        <v>1.8656421000000001</v>
      </c>
      <c r="L397" s="1" t="s">
        <v>26</v>
      </c>
      <c r="M397" s="1" t="s">
        <v>20</v>
      </c>
      <c r="N397" s="1" t="s">
        <v>28</v>
      </c>
      <c r="O397" s="1" t="s">
        <v>34</v>
      </c>
      <c r="P397" s="1" t="s">
        <v>35</v>
      </c>
      <c r="Q397" s="1" t="s">
        <v>36</v>
      </c>
      <c r="R397" s="2">
        <v>40828</v>
      </c>
    </row>
    <row r="398" spans="1:18" x14ac:dyDescent="0.25">
      <c r="A398" s="1">
        <v>2211</v>
      </c>
      <c r="B398" s="2">
        <v>39993</v>
      </c>
      <c r="C398" s="2" t="str">
        <f t="shared" si="31"/>
        <v>June</v>
      </c>
      <c r="D398" s="1" t="s">
        <v>25</v>
      </c>
      <c r="E398" s="1">
        <v>23</v>
      </c>
      <c r="F398" s="1">
        <f t="shared" si="30"/>
        <v>3.4947826086956519</v>
      </c>
      <c r="G398" s="1">
        <v>80.38</v>
      </c>
      <c r="H398" s="1">
        <v>4.17</v>
      </c>
      <c r="I398">
        <f t="shared" si="32"/>
        <v>84.55</v>
      </c>
      <c r="J398">
        <f t="shared" si="33"/>
        <v>3.5455000000000001</v>
      </c>
      <c r="K398">
        <f t="shared" si="34"/>
        <v>2.8498728999999998</v>
      </c>
      <c r="L398" s="1" t="s">
        <v>26</v>
      </c>
      <c r="M398" s="1" t="s">
        <v>49</v>
      </c>
      <c r="N398" s="1" t="s">
        <v>42</v>
      </c>
      <c r="O398" s="1" t="s">
        <v>34</v>
      </c>
      <c r="P398" s="1" t="s">
        <v>35</v>
      </c>
      <c r="Q398" s="1" t="s">
        <v>46</v>
      </c>
      <c r="R398" s="2">
        <v>39995</v>
      </c>
    </row>
    <row r="399" spans="1:18" x14ac:dyDescent="0.25">
      <c r="A399" s="1">
        <v>21447</v>
      </c>
      <c r="B399" s="2">
        <v>40332</v>
      </c>
      <c r="C399" s="2" t="str">
        <f t="shared" si="31"/>
        <v>June</v>
      </c>
      <c r="D399" s="1" t="s">
        <v>32</v>
      </c>
      <c r="E399" s="1">
        <v>15</v>
      </c>
      <c r="F399" s="1">
        <f t="shared" si="30"/>
        <v>11.749333333333334</v>
      </c>
      <c r="G399" s="1">
        <v>176.24</v>
      </c>
      <c r="H399" s="1">
        <v>3.37</v>
      </c>
      <c r="I399">
        <f t="shared" si="32"/>
        <v>179.61</v>
      </c>
      <c r="J399">
        <f t="shared" si="33"/>
        <v>3.5455000000000001</v>
      </c>
      <c r="K399">
        <f t="shared" si="34"/>
        <v>6.2485892000000005</v>
      </c>
      <c r="L399" s="1" t="s">
        <v>19</v>
      </c>
      <c r="M399" s="1" t="s">
        <v>27</v>
      </c>
      <c r="N399" s="1" t="s">
        <v>42</v>
      </c>
      <c r="O399" s="1" t="s">
        <v>34</v>
      </c>
      <c r="P399" s="1" t="s">
        <v>50</v>
      </c>
      <c r="Q399" s="1" t="s">
        <v>46</v>
      </c>
      <c r="R399" s="2">
        <v>40334</v>
      </c>
    </row>
    <row r="400" spans="1:18" x14ac:dyDescent="0.25">
      <c r="A400" s="1">
        <v>50567</v>
      </c>
      <c r="B400" s="2">
        <v>40944</v>
      </c>
      <c r="C400" s="2" t="str">
        <f t="shared" si="31"/>
        <v>February</v>
      </c>
      <c r="D400" s="1" t="s">
        <v>41</v>
      </c>
      <c r="E400" s="1">
        <v>22</v>
      </c>
      <c r="F400" s="1">
        <f t="shared" si="30"/>
        <v>68.439545454545453</v>
      </c>
      <c r="G400" s="1">
        <v>1505.67</v>
      </c>
      <c r="H400" s="1">
        <v>30</v>
      </c>
      <c r="I400">
        <f t="shared" si="32"/>
        <v>1535.67</v>
      </c>
      <c r="J400">
        <f t="shared" si="33"/>
        <v>4.7610000000000001</v>
      </c>
      <c r="K400">
        <f t="shared" si="34"/>
        <v>71.684948700000007</v>
      </c>
      <c r="L400" s="1" t="s">
        <v>38</v>
      </c>
      <c r="M400" s="1" t="s">
        <v>49</v>
      </c>
      <c r="N400" s="1" t="s">
        <v>42</v>
      </c>
      <c r="O400" s="1" t="s">
        <v>22</v>
      </c>
      <c r="P400" s="1" t="s">
        <v>39</v>
      </c>
      <c r="Q400" s="1" t="s">
        <v>40</v>
      </c>
      <c r="R400" s="2">
        <v>40945</v>
      </c>
    </row>
    <row r="401" spans="1:18" x14ac:dyDescent="0.25">
      <c r="A401" s="1">
        <v>28161</v>
      </c>
      <c r="B401" s="2">
        <v>39979</v>
      </c>
      <c r="C401" s="2" t="str">
        <f t="shared" si="31"/>
        <v>June</v>
      </c>
      <c r="D401" s="1" t="s">
        <v>32</v>
      </c>
      <c r="E401" s="1">
        <v>10</v>
      </c>
      <c r="F401" s="1">
        <f t="shared" si="30"/>
        <v>78.408000000000001</v>
      </c>
      <c r="G401" s="1">
        <v>784.08</v>
      </c>
      <c r="H401" s="1">
        <v>46.74</v>
      </c>
      <c r="I401">
        <f t="shared" si="32"/>
        <v>830.82</v>
      </c>
      <c r="J401">
        <f t="shared" si="33"/>
        <v>4.7610000000000001</v>
      </c>
      <c r="K401">
        <f t="shared" si="34"/>
        <v>37.330048800000007</v>
      </c>
      <c r="L401" s="1" t="s">
        <v>38</v>
      </c>
      <c r="M401" s="1" t="s">
        <v>49</v>
      </c>
      <c r="N401" s="1" t="s">
        <v>21</v>
      </c>
      <c r="O401" s="1" t="s">
        <v>22</v>
      </c>
      <c r="P401" s="1" t="s">
        <v>67</v>
      </c>
      <c r="Q401" s="1" t="s">
        <v>64</v>
      </c>
      <c r="R401" s="2">
        <v>39980</v>
      </c>
    </row>
    <row r="402" spans="1:18" x14ac:dyDescent="0.25">
      <c r="A402" s="1">
        <v>31140</v>
      </c>
      <c r="B402" s="2">
        <v>40575</v>
      </c>
      <c r="C402" s="2" t="str">
        <f t="shared" si="31"/>
        <v>February</v>
      </c>
      <c r="D402" s="1" t="s">
        <v>37</v>
      </c>
      <c r="E402" s="1">
        <v>4</v>
      </c>
      <c r="F402" s="1">
        <f t="shared" si="30"/>
        <v>3.355</v>
      </c>
      <c r="G402" s="1">
        <v>13.42</v>
      </c>
      <c r="H402" s="1">
        <v>0.99</v>
      </c>
      <c r="I402">
        <f t="shared" si="32"/>
        <v>14.41</v>
      </c>
      <c r="J402">
        <f t="shared" si="33"/>
        <v>3.5455000000000001</v>
      </c>
      <c r="K402">
        <f t="shared" si="34"/>
        <v>0.47580610000000001</v>
      </c>
      <c r="L402" s="1" t="s">
        <v>26</v>
      </c>
      <c r="M402" s="1" t="s">
        <v>54</v>
      </c>
      <c r="N402" s="1" t="s">
        <v>42</v>
      </c>
      <c r="O402" s="1" t="s">
        <v>34</v>
      </c>
      <c r="P402" s="1" t="s">
        <v>63</v>
      </c>
      <c r="Q402" s="1" t="s">
        <v>24</v>
      </c>
      <c r="R402" s="2">
        <v>40576</v>
      </c>
    </row>
    <row r="403" spans="1:18" x14ac:dyDescent="0.25">
      <c r="A403" s="1">
        <v>50017</v>
      </c>
      <c r="B403" s="2">
        <v>41233</v>
      </c>
      <c r="C403" s="2" t="str">
        <f t="shared" si="31"/>
        <v>November</v>
      </c>
      <c r="D403" s="1" t="s">
        <v>18</v>
      </c>
      <c r="E403" s="1">
        <v>43</v>
      </c>
      <c r="F403" s="1">
        <f t="shared" si="30"/>
        <v>34.941162790697675</v>
      </c>
      <c r="G403" s="1">
        <v>1502.47</v>
      </c>
      <c r="H403" s="1">
        <v>8.99</v>
      </c>
      <c r="I403">
        <f t="shared" si="32"/>
        <v>1511.46</v>
      </c>
      <c r="J403">
        <f t="shared" si="33"/>
        <v>3.5455000000000001</v>
      </c>
      <c r="K403">
        <f t="shared" si="34"/>
        <v>53.270073849999996</v>
      </c>
      <c r="L403" s="1" t="s">
        <v>26</v>
      </c>
      <c r="M403" s="1" t="s">
        <v>27</v>
      </c>
      <c r="N403" s="1" t="s">
        <v>42</v>
      </c>
      <c r="O403" s="1" t="s">
        <v>34</v>
      </c>
      <c r="P403" s="1" t="s">
        <v>35</v>
      </c>
      <c r="Q403" s="1" t="s">
        <v>46</v>
      </c>
      <c r="R403" s="2">
        <v>41235</v>
      </c>
    </row>
    <row r="404" spans="1:18" x14ac:dyDescent="0.25">
      <c r="A404" s="1">
        <v>59878</v>
      </c>
      <c r="B404" s="2">
        <v>41057</v>
      </c>
      <c r="C404" s="2" t="str">
        <f t="shared" si="31"/>
        <v>May</v>
      </c>
      <c r="D404" s="1" t="s">
        <v>25</v>
      </c>
      <c r="E404" s="1">
        <v>6</v>
      </c>
      <c r="F404" s="1">
        <f t="shared" si="30"/>
        <v>18.733333333333334</v>
      </c>
      <c r="G404" s="1">
        <v>112.4</v>
      </c>
      <c r="H404" s="1">
        <v>8.51</v>
      </c>
      <c r="I404">
        <f t="shared" si="32"/>
        <v>120.91000000000001</v>
      </c>
      <c r="J404">
        <f t="shared" si="33"/>
        <v>5.3265000000000002</v>
      </c>
      <c r="K404">
        <f t="shared" si="34"/>
        <v>5.9869860000000008</v>
      </c>
      <c r="L404" s="1" t="s">
        <v>26</v>
      </c>
      <c r="M404" s="1" t="s">
        <v>27</v>
      </c>
      <c r="N404" s="1" t="s">
        <v>33</v>
      </c>
      <c r="O404" s="1" t="s">
        <v>29</v>
      </c>
      <c r="P404" s="1" t="s">
        <v>61</v>
      </c>
      <c r="Q404" s="1" t="s">
        <v>31</v>
      </c>
      <c r="R404" s="2">
        <v>41058</v>
      </c>
    </row>
    <row r="405" spans="1:18" x14ac:dyDescent="0.25">
      <c r="A405" s="1">
        <v>41440</v>
      </c>
      <c r="B405" s="2">
        <v>40078</v>
      </c>
      <c r="C405" s="2" t="str">
        <f t="shared" si="31"/>
        <v>September</v>
      </c>
      <c r="D405" s="1" t="s">
        <v>25</v>
      </c>
      <c r="E405" s="1">
        <v>20</v>
      </c>
      <c r="F405" s="1">
        <f t="shared" si="30"/>
        <v>4.6470000000000002</v>
      </c>
      <c r="G405" s="1">
        <v>92.94</v>
      </c>
      <c r="H405" s="1">
        <v>0.5</v>
      </c>
      <c r="I405">
        <f t="shared" si="32"/>
        <v>93.44</v>
      </c>
      <c r="J405">
        <f t="shared" si="33"/>
        <v>3.5455000000000001</v>
      </c>
      <c r="K405">
        <f t="shared" si="34"/>
        <v>3.2951877000000001</v>
      </c>
      <c r="L405" s="1" t="s">
        <v>26</v>
      </c>
      <c r="M405" s="1" t="s">
        <v>20</v>
      </c>
      <c r="N405" s="1" t="s">
        <v>33</v>
      </c>
      <c r="O405" s="1" t="s">
        <v>34</v>
      </c>
      <c r="P405" s="1" t="s">
        <v>63</v>
      </c>
      <c r="Q405" s="1" t="s">
        <v>24</v>
      </c>
      <c r="R405" s="2">
        <v>40079</v>
      </c>
    </row>
    <row r="406" spans="1:18" x14ac:dyDescent="0.25">
      <c r="A406" s="1">
        <v>52327</v>
      </c>
      <c r="B406" s="2">
        <v>40897</v>
      </c>
      <c r="C406" s="2" t="str">
        <f t="shared" si="31"/>
        <v>December</v>
      </c>
      <c r="D406" s="1" t="s">
        <v>41</v>
      </c>
      <c r="E406" s="1">
        <v>5</v>
      </c>
      <c r="F406" s="1">
        <f t="shared" si="30"/>
        <v>5.6459999999999999</v>
      </c>
      <c r="G406" s="1">
        <v>28.23</v>
      </c>
      <c r="H406" s="1">
        <v>4.7</v>
      </c>
      <c r="I406">
        <f t="shared" si="32"/>
        <v>32.93</v>
      </c>
      <c r="J406">
        <f t="shared" si="33"/>
        <v>3.5455000000000001</v>
      </c>
      <c r="K406">
        <f t="shared" si="34"/>
        <v>1.00089465</v>
      </c>
      <c r="L406" s="1" t="s">
        <v>26</v>
      </c>
      <c r="M406" s="1" t="s">
        <v>27</v>
      </c>
      <c r="N406" s="1" t="s">
        <v>42</v>
      </c>
      <c r="O406" s="1" t="s">
        <v>34</v>
      </c>
      <c r="P406" s="1" t="s">
        <v>45</v>
      </c>
      <c r="Q406" s="1" t="s">
        <v>24</v>
      </c>
      <c r="R406" s="2">
        <v>40899</v>
      </c>
    </row>
    <row r="407" spans="1:18" x14ac:dyDescent="0.25">
      <c r="A407" s="1">
        <v>28486</v>
      </c>
      <c r="B407" s="2">
        <v>40051</v>
      </c>
      <c r="C407" s="2" t="str">
        <f t="shared" si="31"/>
        <v>August</v>
      </c>
      <c r="D407" s="1" t="s">
        <v>25</v>
      </c>
      <c r="E407" s="1">
        <v>2</v>
      </c>
      <c r="F407" s="1">
        <f t="shared" si="30"/>
        <v>405.565</v>
      </c>
      <c r="G407" s="1">
        <v>811.13</v>
      </c>
      <c r="H407" s="1">
        <v>11.37</v>
      </c>
      <c r="I407">
        <f t="shared" si="32"/>
        <v>822.5</v>
      </c>
      <c r="J407">
        <f t="shared" si="33"/>
        <v>3.5455000000000001</v>
      </c>
      <c r="K407">
        <f t="shared" si="34"/>
        <v>28.75861415</v>
      </c>
      <c r="L407" s="1" t="s">
        <v>26</v>
      </c>
      <c r="M407" s="1" t="s">
        <v>44</v>
      </c>
      <c r="N407" s="1" t="s">
        <v>33</v>
      </c>
      <c r="O407" s="1" t="s">
        <v>34</v>
      </c>
      <c r="P407" s="1" t="s">
        <v>60</v>
      </c>
      <c r="Q407" s="1" t="s">
        <v>24</v>
      </c>
      <c r="R407" s="2">
        <v>40052</v>
      </c>
    </row>
    <row r="408" spans="1:18" x14ac:dyDescent="0.25">
      <c r="A408" s="1">
        <v>20389</v>
      </c>
      <c r="B408" s="2">
        <v>40036</v>
      </c>
      <c r="C408" s="2" t="str">
        <f t="shared" si="31"/>
        <v>August</v>
      </c>
      <c r="D408" s="1" t="s">
        <v>25</v>
      </c>
      <c r="E408" s="1">
        <v>30</v>
      </c>
      <c r="F408" s="1">
        <f t="shared" si="30"/>
        <v>6.7116666666666669</v>
      </c>
      <c r="G408" s="1">
        <v>201.35</v>
      </c>
      <c r="H408" s="1">
        <v>7.5</v>
      </c>
      <c r="I408">
        <f t="shared" si="32"/>
        <v>208.85</v>
      </c>
      <c r="J408">
        <f t="shared" si="33"/>
        <v>3.5455000000000001</v>
      </c>
      <c r="K408">
        <f t="shared" si="34"/>
        <v>7.1388642500000001</v>
      </c>
      <c r="L408" s="1" t="s">
        <v>19</v>
      </c>
      <c r="M408" s="1" t="s">
        <v>20</v>
      </c>
      <c r="N408" s="1" t="s">
        <v>33</v>
      </c>
      <c r="O408" s="1" t="s">
        <v>34</v>
      </c>
      <c r="P408" s="1" t="s">
        <v>45</v>
      </c>
      <c r="Q408" s="1" t="s">
        <v>24</v>
      </c>
      <c r="R408" s="2">
        <v>40038</v>
      </c>
    </row>
    <row r="409" spans="1:18" x14ac:dyDescent="0.25">
      <c r="A409" s="1">
        <v>42722</v>
      </c>
      <c r="B409" s="2">
        <v>41189</v>
      </c>
      <c r="C409" s="2" t="str">
        <f t="shared" si="31"/>
        <v>October</v>
      </c>
      <c r="D409" s="1" t="s">
        <v>32</v>
      </c>
      <c r="E409" s="1">
        <v>23</v>
      </c>
      <c r="F409" s="1">
        <f t="shared" si="30"/>
        <v>50.093913043478267</v>
      </c>
      <c r="G409" s="1">
        <v>1152.1600000000001</v>
      </c>
      <c r="H409" s="1">
        <v>4.5</v>
      </c>
      <c r="I409">
        <f t="shared" si="32"/>
        <v>1156.6600000000001</v>
      </c>
      <c r="J409">
        <f t="shared" si="33"/>
        <v>3.5455000000000001</v>
      </c>
      <c r="K409">
        <f t="shared" si="34"/>
        <v>40.849832800000001</v>
      </c>
      <c r="L409" s="1" t="s">
        <v>26</v>
      </c>
      <c r="M409" s="1" t="s">
        <v>20</v>
      </c>
      <c r="N409" s="1" t="s">
        <v>42</v>
      </c>
      <c r="O409" s="1" t="s">
        <v>34</v>
      </c>
      <c r="P409" s="1" t="s">
        <v>68</v>
      </c>
      <c r="Q409" s="1" t="s">
        <v>24</v>
      </c>
      <c r="R409" s="2">
        <v>41190</v>
      </c>
    </row>
    <row r="410" spans="1:18" x14ac:dyDescent="0.25">
      <c r="A410" s="1">
        <v>4099</v>
      </c>
      <c r="B410" s="2">
        <v>41141</v>
      </c>
      <c r="C410" s="2" t="str">
        <f t="shared" si="31"/>
        <v>August</v>
      </c>
      <c r="D410" s="1" t="s">
        <v>37</v>
      </c>
      <c r="E410" s="1">
        <v>42</v>
      </c>
      <c r="F410" s="1">
        <f t="shared" si="30"/>
        <v>40.274047619047622</v>
      </c>
      <c r="G410" s="1">
        <v>1691.51</v>
      </c>
      <c r="H410" s="1">
        <v>6.22</v>
      </c>
      <c r="I410">
        <f t="shared" si="32"/>
        <v>1697.73</v>
      </c>
      <c r="J410">
        <f t="shared" si="33"/>
        <v>3.5455000000000001</v>
      </c>
      <c r="K410">
        <f t="shared" si="34"/>
        <v>59.972487049999998</v>
      </c>
      <c r="L410" s="1" t="s">
        <v>26</v>
      </c>
      <c r="M410" s="1" t="s">
        <v>47</v>
      </c>
      <c r="N410" s="1" t="s">
        <v>21</v>
      </c>
      <c r="O410" s="1" t="s">
        <v>34</v>
      </c>
      <c r="P410" s="1" t="s">
        <v>60</v>
      </c>
      <c r="Q410" s="1" t="s">
        <v>24</v>
      </c>
      <c r="R410" s="2">
        <v>41142</v>
      </c>
    </row>
    <row r="411" spans="1:18" x14ac:dyDescent="0.25">
      <c r="A411" s="1">
        <v>36292</v>
      </c>
      <c r="B411" s="2">
        <v>40216</v>
      </c>
      <c r="C411" s="2" t="str">
        <f t="shared" si="31"/>
        <v>February</v>
      </c>
      <c r="D411" s="1" t="s">
        <v>37</v>
      </c>
      <c r="E411" s="1">
        <v>21</v>
      </c>
      <c r="F411" s="1">
        <f t="shared" si="30"/>
        <v>5.2319047619047625</v>
      </c>
      <c r="G411" s="1">
        <v>109.87</v>
      </c>
      <c r="H411" s="1">
        <v>7.54</v>
      </c>
      <c r="I411">
        <f t="shared" si="32"/>
        <v>117.41000000000001</v>
      </c>
      <c r="J411">
        <f t="shared" si="33"/>
        <v>3.5455000000000001</v>
      </c>
      <c r="K411">
        <f t="shared" si="34"/>
        <v>3.8954408500000004</v>
      </c>
      <c r="L411" s="1" t="s">
        <v>26</v>
      </c>
      <c r="M411" s="1" t="s">
        <v>51</v>
      </c>
      <c r="N411" s="1" t="s">
        <v>33</v>
      </c>
      <c r="O411" s="1" t="s">
        <v>34</v>
      </c>
      <c r="P411" s="1" t="s">
        <v>45</v>
      </c>
      <c r="Q411" s="1" t="s">
        <v>24</v>
      </c>
      <c r="R411" s="2">
        <v>40217</v>
      </c>
    </row>
    <row r="412" spans="1:18" x14ac:dyDescent="0.25">
      <c r="A412" s="1">
        <v>44962</v>
      </c>
      <c r="B412" s="2">
        <v>40175</v>
      </c>
      <c r="C412" s="2" t="str">
        <f t="shared" si="31"/>
        <v>December</v>
      </c>
      <c r="D412" s="1" t="s">
        <v>41</v>
      </c>
      <c r="E412" s="1">
        <v>27</v>
      </c>
      <c r="F412" s="1">
        <f t="shared" si="30"/>
        <v>21.323703703703703</v>
      </c>
      <c r="G412" s="1">
        <v>575.74</v>
      </c>
      <c r="H412" s="1">
        <v>1.99</v>
      </c>
      <c r="I412">
        <f t="shared" si="32"/>
        <v>577.73</v>
      </c>
      <c r="J412">
        <f t="shared" si="33"/>
        <v>5.3265000000000002</v>
      </c>
      <c r="K412">
        <f t="shared" si="34"/>
        <v>30.666791100000001</v>
      </c>
      <c r="L412" s="1" t="s">
        <v>26</v>
      </c>
      <c r="M412" s="1" t="s">
        <v>54</v>
      </c>
      <c r="N412" s="1" t="s">
        <v>28</v>
      </c>
      <c r="O412" s="1" t="s">
        <v>29</v>
      </c>
      <c r="P412" s="1" t="s">
        <v>43</v>
      </c>
      <c r="Q412" s="1" t="s">
        <v>46</v>
      </c>
      <c r="R412" s="2">
        <v>40177</v>
      </c>
    </row>
    <row r="413" spans="1:18" x14ac:dyDescent="0.25">
      <c r="A413" s="1">
        <v>46243</v>
      </c>
      <c r="B413" s="2">
        <v>40932</v>
      </c>
      <c r="C413" s="2" t="str">
        <f t="shared" si="31"/>
        <v>January</v>
      </c>
      <c r="D413" s="1" t="s">
        <v>18</v>
      </c>
      <c r="E413" s="1">
        <v>31</v>
      </c>
      <c r="F413" s="1">
        <f t="shared" si="30"/>
        <v>19.817741935483873</v>
      </c>
      <c r="G413" s="1">
        <v>614.35</v>
      </c>
      <c r="H413" s="1">
        <v>9.0299999999999994</v>
      </c>
      <c r="I413">
        <f t="shared" si="32"/>
        <v>623.38</v>
      </c>
      <c r="J413">
        <f t="shared" si="33"/>
        <v>3.5455000000000001</v>
      </c>
      <c r="K413">
        <f t="shared" si="34"/>
        <v>21.78177925</v>
      </c>
      <c r="L413" s="1" t="s">
        <v>19</v>
      </c>
      <c r="M413" s="1" t="s">
        <v>27</v>
      </c>
      <c r="N413" s="1" t="s">
        <v>33</v>
      </c>
      <c r="O413" s="1" t="s">
        <v>34</v>
      </c>
      <c r="P413" s="1" t="s">
        <v>45</v>
      </c>
      <c r="Q413" s="1" t="s">
        <v>24</v>
      </c>
      <c r="R413" s="2">
        <v>40934</v>
      </c>
    </row>
    <row r="414" spans="1:18" x14ac:dyDescent="0.25">
      <c r="A414" s="1">
        <v>11456</v>
      </c>
      <c r="B414" s="2">
        <v>40280</v>
      </c>
      <c r="C414" s="2" t="str">
        <f t="shared" si="31"/>
        <v>April</v>
      </c>
      <c r="D414" s="1" t="s">
        <v>18</v>
      </c>
      <c r="E414" s="1">
        <v>15</v>
      </c>
      <c r="F414" s="1">
        <f t="shared" si="30"/>
        <v>101.32666666666667</v>
      </c>
      <c r="G414" s="1">
        <v>1519.9</v>
      </c>
      <c r="H414" s="1">
        <v>24.49</v>
      </c>
      <c r="I414">
        <f t="shared" si="32"/>
        <v>1544.39</v>
      </c>
      <c r="J414">
        <f t="shared" si="33"/>
        <v>4.7610000000000001</v>
      </c>
      <c r="K414">
        <f t="shared" si="34"/>
        <v>72.362439000000009</v>
      </c>
      <c r="L414" s="1" t="s">
        <v>26</v>
      </c>
      <c r="M414" s="1" t="s">
        <v>44</v>
      </c>
      <c r="N414" s="1" t="s">
        <v>33</v>
      </c>
      <c r="O414" s="1" t="s">
        <v>22</v>
      </c>
      <c r="P414" s="1" t="s">
        <v>23</v>
      </c>
      <c r="Q414" s="1" t="s">
        <v>53</v>
      </c>
      <c r="R414" s="2">
        <v>40287</v>
      </c>
    </row>
    <row r="415" spans="1:18" x14ac:dyDescent="0.25">
      <c r="A415" s="1">
        <v>31558</v>
      </c>
      <c r="B415" s="2">
        <v>40747</v>
      </c>
      <c r="C415" s="2" t="str">
        <f t="shared" si="31"/>
        <v>July</v>
      </c>
      <c r="D415" s="1" t="s">
        <v>18</v>
      </c>
      <c r="E415" s="1">
        <v>42</v>
      </c>
      <c r="F415" s="1">
        <f t="shared" si="30"/>
        <v>41.990476190476187</v>
      </c>
      <c r="G415" s="1">
        <v>1763.6</v>
      </c>
      <c r="H415" s="1">
        <v>1.99</v>
      </c>
      <c r="I415">
        <f t="shared" si="32"/>
        <v>1765.59</v>
      </c>
      <c r="J415">
        <f t="shared" si="33"/>
        <v>5.3265000000000002</v>
      </c>
      <c r="K415">
        <f t="shared" si="34"/>
        <v>93.938153999999997</v>
      </c>
      <c r="L415" s="1" t="s">
        <v>26</v>
      </c>
      <c r="M415" s="1" t="s">
        <v>44</v>
      </c>
      <c r="N415" s="1" t="s">
        <v>42</v>
      </c>
      <c r="O415" s="1" t="s">
        <v>29</v>
      </c>
      <c r="P415" s="1" t="s">
        <v>43</v>
      </c>
      <c r="Q415" s="1" t="s">
        <v>46</v>
      </c>
      <c r="R415" s="2">
        <v>40747</v>
      </c>
    </row>
    <row r="416" spans="1:18" x14ac:dyDescent="0.25">
      <c r="A416" s="1">
        <v>292</v>
      </c>
      <c r="B416" s="2">
        <v>40920</v>
      </c>
      <c r="C416" s="2" t="str">
        <f t="shared" si="31"/>
        <v>January</v>
      </c>
      <c r="D416" s="1" t="s">
        <v>25</v>
      </c>
      <c r="E416" s="1">
        <v>43</v>
      </c>
      <c r="F416" s="1">
        <f t="shared" si="30"/>
        <v>9.5958139534883724</v>
      </c>
      <c r="G416" s="1">
        <v>412.62</v>
      </c>
      <c r="H416" s="1">
        <v>1.39</v>
      </c>
      <c r="I416">
        <f t="shared" si="32"/>
        <v>414.01</v>
      </c>
      <c r="J416">
        <f t="shared" si="33"/>
        <v>3.5455000000000001</v>
      </c>
      <c r="K416">
        <f t="shared" si="34"/>
        <v>14.6294421</v>
      </c>
      <c r="L416" s="1" t="s">
        <v>26</v>
      </c>
      <c r="M416" s="1" t="s">
        <v>54</v>
      </c>
      <c r="N416" s="1" t="s">
        <v>21</v>
      </c>
      <c r="O416" s="1" t="s">
        <v>34</v>
      </c>
      <c r="P416" s="1" t="s">
        <v>62</v>
      </c>
      <c r="Q416" s="1" t="s">
        <v>24</v>
      </c>
      <c r="R416" s="2">
        <v>40921</v>
      </c>
    </row>
    <row r="417" spans="1:18" x14ac:dyDescent="0.25">
      <c r="A417" s="1">
        <v>10657</v>
      </c>
      <c r="B417" s="2">
        <v>40446</v>
      </c>
      <c r="C417" s="2" t="str">
        <f t="shared" si="31"/>
        <v>September</v>
      </c>
      <c r="D417" s="1" t="s">
        <v>41</v>
      </c>
      <c r="E417" s="1">
        <v>8</v>
      </c>
      <c r="F417" s="1">
        <f t="shared" si="30"/>
        <v>231.065</v>
      </c>
      <c r="G417" s="1">
        <v>1848.52</v>
      </c>
      <c r="H417" s="1">
        <v>69.64</v>
      </c>
      <c r="I417">
        <f t="shared" si="32"/>
        <v>1918.16</v>
      </c>
      <c r="J417">
        <f t="shared" si="33"/>
        <v>4.7610000000000001</v>
      </c>
      <c r="K417">
        <f t="shared" si="34"/>
        <v>88.008037200000004</v>
      </c>
      <c r="L417" s="1" t="s">
        <v>38</v>
      </c>
      <c r="M417" s="1" t="s">
        <v>59</v>
      </c>
      <c r="N417" s="1" t="s">
        <v>21</v>
      </c>
      <c r="O417" s="1" t="s">
        <v>22</v>
      </c>
      <c r="P417" s="1" t="s">
        <v>57</v>
      </c>
      <c r="Q417" s="1" t="s">
        <v>64</v>
      </c>
      <c r="R417" s="2">
        <v>40447</v>
      </c>
    </row>
    <row r="418" spans="1:18" x14ac:dyDescent="0.25">
      <c r="A418" s="1">
        <v>15332</v>
      </c>
      <c r="B418" s="2">
        <v>40328</v>
      </c>
      <c r="C418" s="2" t="str">
        <f t="shared" si="31"/>
        <v>May</v>
      </c>
      <c r="D418" s="1" t="s">
        <v>32</v>
      </c>
      <c r="E418" s="1">
        <v>6</v>
      </c>
      <c r="F418" s="1">
        <f t="shared" si="30"/>
        <v>53.618333333333332</v>
      </c>
      <c r="G418" s="1">
        <v>321.70999999999998</v>
      </c>
      <c r="H418" s="1">
        <v>16.11</v>
      </c>
      <c r="I418">
        <f t="shared" si="32"/>
        <v>337.82</v>
      </c>
      <c r="J418">
        <f t="shared" si="33"/>
        <v>3.5455000000000001</v>
      </c>
      <c r="K418">
        <f t="shared" si="34"/>
        <v>11.406228049999999</v>
      </c>
      <c r="L418" s="1" t="s">
        <v>26</v>
      </c>
      <c r="M418" s="1" t="s">
        <v>56</v>
      </c>
      <c r="N418" s="1" t="s">
        <v>42</v>
      </c>
      <c r="O418" s="1" t="s">
        <v>34</v>
      </c>
      <c r="P418" s="1" t="s">
        <v>48</v>
      </c>
      <c r="Q418" s="1" t="s">
        <v>24</v>
      </c>
      <c r="R418" s="2">
        <v>40330</v>
      </c>
    </row>
    <row r="419" spans="1:18" x14ac:dyDescent="0.25">
      <c r="A419" s="1">
        <v>33537</v>
      </c>
      <c r="B419" s="2">
        <v>40403</v>
      </c>
      <c r="C419" s="2" t="str">
        <f t="shared" si="31"/>
        <v>August</v>
      </c>
      <c r="D419" s="1" t="s">
        <v>41</v>
      </c>
      <c r="E419" s="1">
        <v>26</v>
      </c>
      <c r="F419" s="1">
        <f t="shared" si="30"/>
        <v>1.7453846153846155</v>
      </c>
      <c r="G419" s="1">
        <v>45.38</v>
      </c>
      <c r="H419" s="1">
        <v>0.7</v>
      </c>
      <c r="I419">
        <f t="shared" si="32"/>
        <v>46.080000000000005</v>
      </c>
      <c r="J419">
        <f t="shared" si="33"/>
        <v>3.5455000000000001</v>
      </c>
      <c r="K419">
        <f t="shared" si="34"/>
        <v>1.6089479</v>
      </c>
      <c r="L419" s="1" t="s">
        <v>26</v>
      </c>
      <c r="M419" s="1" t="s">
        <v>56</v>
      </c>
      <c r="N419" s="1" t="s">
        <v>33</v>
      </c>
      <c r="O419" s="1" t="s">
        <v>34</v>
      </c>
      <c r="P419" s="1" t="s">
        <v>35</v>
      </c>
      <c r="Q419" s="1" t="s">
        <v>36</v>
      </c>
      <c r="R419" s="2">
        <v>40405</v>
      </c>
    </row>
    <row r="420" spans="1:18" x14ac:dyDescent="0.25">
      <c r="A420" s="1">
        <v>54304</v>
      </c>
      <c r="B420" s="2">
        <v>40226</v>
      </c>
      <c r="C420" s="2" t="str">
        <f t="shared" si="31"/>
        <v>February</v>
      </c>
      <c r="D420" s="1" t="s">
        <v>25</v>
      </c>
      <c r="E420" s="1">
        <v>11</v>
      </c>
      <c r="F420" s="1">
        <f t="shared" si="30"/>
        <v>50.783636363636361</v>
      </c>
      <c r="G420" s="1">
        <v>558.62</v>
      </c>
      <c r="H420" s="1">
        <v>3.99</v>
      </c>
      <c r="I420">
        <f t="shared" si="32"/>
        <v>562.61</v>
      </c>
      <c r="J420">
        <f t="shared" si="33"/>
        <v>3.5455000000000001</v>
      </c>
      <c r="K420">
        <f t="shared" si="34"/>
        <v>19.805872100000002</v>
      </c>
      <c r="L420" s="1" t="s">
        <v>26</v>
      </c>
      <c r="M420" s="1" t="s">
        <v>58</v>
      </c>
      <c r="N420" s="1" t="s">
        <v>21</v>
      </c>
      <c r="O420" s="1" t="s">
        <v>34</v>
      </c>
      <c r="P420" s="1" t="s">
        <v>68</v>
      </c>
      <c r="Q420" s="1" t="s">
        <v>24</v>
      </c>
      <c r="R420" s="2">
        <v>40228</v>
      </c>
    </row>
    <row r="421" spans="1:18" x14ac:dyDescent="0.25">
      <c r="A421" s="1">
        <v>20868</v>
      </c>
      <c r="B421" s="2">
        <v>40460</v>
      </c>
      <c r="C421" s="2" t="str">
        <f t="shared" si="31"/>
        <v>October</v>
      </c>
      <c r="D421" s="1" t="s">
        <v>18</v>
      </c>
      <c r="E421" s="1">
        <v>9</v>
      </c>
      <c r="F421" s="1">
        <f t="shared" si="30"/>
        <v>178.79888888888888</v>
      </c>
      <c r="G421" s="1">
        <v>1609.19</v>
      </c>
      <c r="H421" s="1">
        <v>19.989999999999998</v>
      </c>
      <c r="I421">
        <f t="shared" si="32"/>
        <v>1629.18</v>
      </c>
      <c r="J421">
        <f t="shared" si="33"/>
        <v>3.5455000000000001</v>
      </c>
      <c r="K421">
        <f t="shared" si="34"/>
        <v>57.053831450000004</v>
      </c>
      <c r="L421" s="1" t="s">
        <v>26</v>
      </c>
      <c r="M421" s="1" t="s">
        <v>47</v>
      </c>
      <c r="N421" s="1" t="s">
        <v>42</v>
      </c>
      <c r="O421" s="1" t="s">
        <v>34</v>
      </c>
      <c r="P421" s="1" t="s">
        <v>60</v>
      </c>
      <c r="Q421" s="1" t="s">
        <v>24</v>
      </c>
      <c r="R421" s="2">
        <v>40467</v>
      </c>
    </row>
    <row r="422" spans="1:18" x14ac:dyDescent="0.25">
      <c r="A422" s="1">
        <v>15622</v>
      </c>
      <c r="B422" s="2">
        <v>40780</v>
      </c>
      <c r="C422" s="2" t="str">
        <f t="shared" si="31"/>
        <v>August</v>
      </c>
      <c r="D422" s="1" t="s">
        <v>25</v>
      </c>
      <c r="E422" s="1">
        <v>34</v>
      </c>
      <c r="F422" s="1">
        <f t="shared" si="30"/>
        <v>252.38970588235293</v>
      </c>
      <c r="G422" s="1">
        <v>8581.25</v>
      </c>
      <c r="H422" s="1">
        <v>60.2</v>
      </c>
      <c r="I422">
        <f t="shared" si="32"/>
        <v>8641.4500000000007</v>
      </c>
      <c r="J422">
        <f t="shared" si="33"/>
        <v>4.7610000000000001</v>
      </c>
      <c r="K422">
        <f t="shared" si="34"/>
        <v>408.5533125</v>
      </c>
      <c r="L422" s="1" t="s">
        <v>38</v>
      </c>
      <c r="M422" s="1" t="s">
        <v>20</v>
      </c>
      <c r="N422" s="1" t="s">
        <v>21</v>
      </c>
      <c r="O422" s="1" t="s">
        <v>22</v>
      </c>
      <c r="P422" s="1" t="s">
        <v>67</v>
      </c>
      <c r="Q422" s="1" t="s">
        <v>64</v>
      </c>
      <c r="R422" s="2">
        <v>40781</v>
      </c>
    </row>
    <row r="423" spans="1:18" x14ac:dyDescent="0.25">
      <c r="A423" s="1">
        <v>57061</v>
      </c>
      <c r="B423" s="2">
        <v>40147</v>
      </c>
      <c r="C423" s="2" t="str">
        <f t="shared" si="31"/>
        <v>November</v>
      </c>
      <c r="D423" s="1" t="s">
        <v>18</v>
      </c>
      <c r="E423" s="1">
        <v>3</v>
      </c>
      <c r="F423" s="1">
        <f t="shared" si="30"/>
        <v>18.39</v>
      </c>
      <c r="G423" s="1">
        <v>55.17</v>
      </c>
      <c r="H423" s="1">
        <v>5.03</v>
      </c>
      <c r="I423">
        <f t="shared" si="32"/>
        <v>60.2</v>
      </c>
      <c r="J423">
        <f t="shared" si="33"/>
        <v>4.7610000000000001</v>
      </c>
      <c r="K423">
        <f t="shared" si="34"/>
        <v>2.6266437000000002</v>
      </c>
      <c r="L423" s="1" t="s">
        <v>26</v>
      </c>
      <c r="M423" s="1" t="s">
        <v>49</v>
      </c>
      <c r="N423" s="1" t="s">
        <v>28</v>
      </c>
      <c r="O423" s="1" t="s">
        <v>22</v>
      </c>
      <c r="P423" s="1" t="s">
        <v>23</v>
      </c>
      <c r="Q423" s="1" t="s">
        <v>24</v>
      </c>
      <c r="R423" s="2">
        <v>40149</v>
      </c>
    </row>
    <row r="424" spans="1:18" x14ac:dyDescent="0.25">
      <c r="A424" s="1">
        <v>47010</v>
      </c>
      <c r="B424" s="2">
        <v>40819</v>
      </c>
      <c r="C424" s="2" t="str">
        <f t="shared" si="31"/>
        <v>October</v>
      </c>
      <c r="D424" s="1" t="s">
        <v>37</v>
      </c>
      <c r="E424" s="1">
        <v>11</v>
      </c>
      <c r="F424" s="1">
        <f t="shared" si="30"/>
        <v>134.46727272727273</v>
      </c>
      <c r="G424" s="1">
        <v>1479.14</v>
      </c>
      <c r="H424" s="1">
        <v>30</v>
      </c>
      <c r="I424">
        <f t="shared" si="32"/>
        <v>1509.14</v>
      </c>
      <c r="J424">
        <f t="shared" si="33"/>
        <v>4.7610000000000001</v>
      </c>
      <c r="K424">
        <f t="shared" si="34"/>
        <v>70.421855399999998</v>
      </c>
      <c r="L424" s="1" t="s">
        <v>38</v>
      </c>
      <c r="M424" s="1" t="s">
        <v>54</v>
      </c>
      <c r="N424" s="1" t="s">
        <v>33</v>
      </c>
      <c r="O424" s="1" t="s">
        <v>22</v>
      </c>
      <c r="P424" s="1" t="s">
        <v>39</v>
      </c>
      <c r="Q424" s="1" t="s">
        <v>40</v>
      </c>
      <c r="R424" s="2">
        <v>40819</v>
      </c>
    </row>
    <row r="425" spans="1:18" x14ac:dyDescent="0.25">
      <c r="A425" s="1">
        <v>34499</v>
      </c>
      <c r="B425" s="2">
        <v>40377</v>
      </c>
      <c r="C425" s="2" t="str">
        <f t="shared" si="31"/>
        <v>July</v>
      </c>
      <c r="D425" s="1" t="s">
        <v>41</v>
      </c>
      <c r="E425" s="1">
        <v>2</v>
      </c>
      <c r="F425" s="1">
        <f t="shared" si="30"/>
        <v>277.83999999999997</v>
      </c>
      <c r="G425" s="1">
        <v>555.67999999999995</v>
      </c>
      <c r="H425" s="1">
        <v>62.94</v>
      </c>
      <c r="I425">
        <f t="shared" si="32"/>
        <v>618.61999999999989</v>
      </c>
      <c r="J425">
        <f t="shared" si="33"/>
        <v>4.7610000000000001</v>
      </c>
      <c r="K425">
        <f t="shared" si="34"/>
        <v>26.455924799999998</v>
      </c>
      <c r="L425" s="1" t="s">
        <v>38</v>
      </c>
      <c r="M425" s="1" t="s">
        <v>54</v>
      </c>
      <c r="N425" s="1" t="s">
        <v>42</v>
      </c>
      <c r="O425" s="1" t="s">
        <v>22</v>
      </c>
      <c r="P425" s="1" t="s">
        <v>39</v>
      </c>
      <c r="Q425" s="1" t="s">
        <v>40</v>
      </c>
      <c r="R425" s="2">
        <v>40378</v>
      </c>
    </row>
    <row r="426" spans="1:18" x14ac:dyDescent="0.25">
      <c r="A426" s="1">
        <v>16032</v>
      </c>
      <c r="B426" s="2">
        <v>40152</v>
      </c>
      <c r="C426" s="2" t="str">
        <f t="shared" si="31"/>
        <v>December</v>
      </c>
      <c r="D426" s="1" t="s">
        <v>18</v>
      </c>
      <c r="E426" s="1">
        <v>35</v>
      </c>
      <c r="F426" s="1">
        <f t="shared" si="30"/>
        <v>12.485142857142858</v>
      </c>
      <c r="G426" s="1">
        <v>436.98</v>
      </c>
      <c r="H426" s="1">
        <v>4.9800000000000004</v>
      </c>
      <c r="I426">
        <f t="shared" si="32"/>
        <v>441.96000000000004</v>
      </c>
      <c r="J426">
        <f t="shared" si="33"/>
        <v>4.7610000000000001</v>
      </c>
      <c r="K426">
        <f t="shared" si="34"/>
        <v>20.804617800000003</v>
      </c>
      <c r="L426" s="1" t="s">
        <v>26</v>
      </c>
      <c r="M426" s="1" t="s">
        <v>56</v>
      </c>
      <c r="N426" s="1" t="s">
        <v>42</v>
      </c>
      <c r="O426" s="1" t="s">
        <v>22</v>
      </c>
      <c r="P426" s="1" t="s">
        <v>23</v>
      </c>
      <c r="Q426" s="1" t="s">
        <v>46</v>
      </c>
      <c r="R426" s="2">
        <v>40159</v>
      </c>
    </row>
    <row r="427" spans="1:18" x14ac:dyDescent="0.25">
      <c r="A427" s="1">
        <v>28995</v>
      </c>
      <c r="B427" s="2">
        <v>40310</v>
      </c>
      <c r="C427" s="2" t="str">
        <f t="shared" si="31"/>
        <v>May</v>
      </c>
      <c r="D427" s="1" t="s">
        <v>25</v>
      </c>
      <c r="E427" s="1">
        <v>9</v>
      </c>
      <c r="F427" s="1">
        <f t="shared" si="30"/>
        <v>33.168888888888887</v>
      </c>
      <c r="G427" s="1">
        <v>298.52</v>
      </c>
      <c r="H427" s="1">
        <v>5.76</v>
      </c>
      <c r="I427">
        <f t="shared" si="32"/>
        <v>304.27999999999997</v>
      </c>
      <c r="J427">
        <f t="shared" si="33"/>
        <v>3.5455000000000001</v>
      </c>
      <c r="K427">
        <f t="shared" si="34"/>
        <v>10.5840266</v>
      </c>
      <c r="L427" s="1" t="s">
        <v>26</v>
      </c>
      <c r="M427" s="1" t="s">
        <v>55</v>
      </c>
      <c r="N427" s="1" t="s">
        <v>33</v>
      </c>
      <c r="O427" s="1" t="s">
        <v>34</v>
      </c>
      <c r="P427" s="1" t="s">
        <v>45</v>
      </c>
      <c r="Q427" s="1" t="s">
        <v>24</v>
      </c>
      <c r="R427" s="2">
        <v>40311</v>
      </c>
    </row>
    <row r="428" spans="1:18" x14ac:dyDescent="0.25">
      <c r="A428" s="1">
        <v>13125</v>
      </c>
      <c r="B428" s="2">
        <v>40525</v>
      </c>
      <c r="C428" s="2" t="str">
        <f t="shared" si="31"/>
        <v>December</v>
      </c>
      <c r="D428" s="1" t="s">
        <v>32</v>
      </c>
      <c r="E428" s="1">
        <v>30</v>
      </c>
      <c r="F428" s="1">
        <f t="shared" si="30"/>
        <v>33.024333333333331</v>
      </c>
      <c r="G428" s="1">
        <v>990.73</v>
      </c>
      <c r="H428" s="1">
        <v>4</v>
      </c>
      <c r="I428">
        <f t="shared" si="32"/>
        <v>994.73</v>
      </c>
      <c r="J428">
        <f t="shared" si="33"/>
        <v>5.3265000000000002</v>
      </c>
      <c r="K428">
        <f t="shared" si="34"/>
        <v>52.771233449999997</v>
      </c>
      <c r="L428" s="1" t="s">
        <v>19</v>
      </c>
      <c r="M428" s="1" t="s">
        <v>27</v>
      </c>
      <c r="N428" s="1" t="s">
        <v>33</v>
      </c>
      <c r="O428" s="1" t="s">
        <v>29</v>
      </c>
      <c r="P428" s="1" t="s">
        <v>43</v>
      </c>
      <c r="Q428" s="1" t="s">
        <v>24</v>
      </c>
      <c r="R428" s="2">
        <v>40527</v>
      </c>
    </row>
    <row r="429" spans="1:18" x14ac:dyDescent="0.25">
      <c r="A429" s="1">
        <v>24391</v>
      </c>
      <c r="B429" s="2">
        <v>39878</v>
      </c>
      <c r="C429" s="2" t="str">
        <f t="shared" si="31"/>
        <v>March</v>
      </c>
      <c r="D429" s="1" t="s">
        <v>18</v>
      </c>
      <c r="E429" s="1">
        <v>14</v>
      </c>
      <c r="F429" s="1">
        <f t="shared" si="30"/>
        <v>231.20000000000002</v>
      </c>
      <c r="G429" s="1">
        <v>3236.8</v>
      </c>
      <c r="H429" s="1">
        <v>23.78</v>
      </c>
      <c r="I429">
        <f t="shared" si="32"/>
        <v>3260.5800000000004</v>
      </c>
      <c r="J429">
        <f t="shared" si="33"/>
        <v>4.7610000000000001</v>
      </c>
      <c r="K429">
        <f t="shared" si="34"/>
        <v>154.10404800000003</v>
      </c>
      <c r="L429" s="1" t="s">
        <v>38</v>
      </c>
      <c r="M429" s="1" t="s">
        <v>51</v>
      </c>
      <c r="N429" s="1" t="s">
        <v>21</v>
      </c>
      <c r="O429" s="1" t="s">
        <v>22</v>
      </c>
      <c r="P429" s="1" t="s">
        <v>57</v>
      </c>
      <c r="Q429" s="1" t="s">
        <v>64</v>
      </c>
      <c r="R429" s="2">
        <v>39882</v>
      </c>
    </row>
    <row r="430" spans="1:18" x14ac:dyDescent="0.25">
      <c r="A430" s="1">
        <v>2023</v>
      </c>
      <c r="B430" s="2">
        <v>41034</v>
      </c>
      <c r="C430" s="2" t="str">
        <f t="shared" si="31"/>
        <v>May</v>
      </c>
      <c r="D430" s="1" t="s">
        <v>18</v>
      </c>
      <c r="E430" s="1">
        <v>4</v>
      </c>
      <c r="F430" s="1">
        <f t="shared" si="30"/>
        <v>73.722499999999997</v>
      </c>
      <c r="G430" s="1">
        <v>294.89</v>
      </c>
      <c r="H430" s="1">
        <v>12.14</v>
      </c>
      <c r="I430">
        <f t="shared" si="32"/>
        <v>307.02999999999997</v>
      </c>
      <c r="J430">
        <f t="shared" si="33"/>
        <v>5.3265000000000002</v>
      </c>
      <c r="K430">
        <f t="shared" si="34"/>
        <v>15.707315850000001</v>
      </c>
      <c r="L430" s="1" t="s">
        <v>26</v>
      </c>
      <c r="M430" s="1" t="s">
        <v>54</v>
      </c>
      <c r="N430" s="1" t="s">
        <v>42</v>
      </c>
      <c r="O430" s="1" t="s">
        <v>29</v>
      </c>
      <c r="P430" s="1" t="s">
        <v>43</v>
      </c>
      <c r="Q430" s="1" t="s">
        <v>24</v>
      </c>
      <c r="R430" s="2">
        <v>41034</v>
      </c>
    </row>
    <row r="431" spans="1:18" x14ac:dyDescent="0.25">
      <c r="A431" s="1">
        <v>27811</v>
      </c>
      <c r="B431" s="2">
        <v>40606</v>
      </c>
      <c r="C431" s="2" t="str">
        <f t="shared" si="31"/>
        <v>March</v>
      </c>
      <c r="D431" s="1" t="s">
        <v>32</v>
      </c>
      <c r="E431" s="1">
        <v>4</v>
      </c>
      <c r="F431" s="1">
        <f t="shared" si="30"/>
        <v>18.475000000000001</v>
      </c>
      <c r="G431" s="1">
        <v>73.900000000000006</v>
      </c>
      <c r="H431" s="1">
        <v>13.18</v>
      </c>
      <c r="I431">
        <f t="shared" si="32"/>
        <v>87.080000000000013</v>
      </c>
      <c r="J431">
        <f t="shared" si="33"/>
        <v>3.5455000000000001</v>
      </c>
      <c r="K431">
        <f t="shared" si="34"/>
        <v>2.6201245000000002</v>
      </c>
      <c r="L431" s="1" t="s">
        <v>26</v>
      </c>
      <c r="M431" s="1" t="s">
        <v>27</v>
      </c>
      <c r="N431" s="1" t="s">
        <v>28</v>
      </c>
      <c r="O431" s="1" t="s">
        <v>34</v>
      </c>
      <c r="P431" s="1" t="s">
        <v>48</v>
      </c>
      <c r="Q431" s="1" t="s">
        <v>24</v>
      </c>
      <c r="R431" s="2">
        <v>40607</v>
      </c>
    </row>
    <row r="432" spans="1:18" x14ac:dyDescent="0.25">
      <c r="A432" s="1">
        <v>3205</v>
      </c>
      <c r="B432" s="2">
        <v>41009</v>
      </c>
      <c r="C432" s="2" t="str">
        <f t="shared" si="31"/>
        <v>April</v>
      </c>
      <c r="D432" s="1" t="s">
        <v>18</v>
      </c>
      <c r="E432" s="1">
        <v>8</v>
      </c>
      <c r="F432" s="1">
        <f t="shared" si="30"/>
        <v>17.076250000000002</v>
      </c>
      <c r="G432" s="1">
        <v>136.61000000000001</v>
      </c>
      <c r="H432" s="1">
        <v>3.73</v>
      </c>
      <c r="I432">
        <f t="shared" si="32"/>
        <v>140.34</v>
      </c>
      <c r="J432">
        <f t="shared" si="33"/>
        <v>4.7610000000000001</v>
      </c>
      <c r="K432">
        <f t="shared" si="34"/>
        <v>6.504002100000001</v>
      </c>
      <c r="L432" s="1" t="s">
        <v>26</v>
      </c>
      <c r="M432" s="1" t="s">
        <v>49</v>
      </c>
      <c r="N432" s="1" t="s">
        <v>21</v>
      </c>
      <c r="O432" s="1" t="s">
        <v>22</v>
      </c>
      <c r="P432" s="1" t="s">
        <v>23</v>
      </c>
      <c r="Q432" s="1" t="s">
        <v>46</v>
      </c>
      <c r="R432" s="2">
        <v>41009</v>
      </c>
    </row>
    <row r="433" spans="1:18" x14ac:dyDescent="0.25">
      <c r="A433" s="1">
        <v>55170</v>
      </c>
      <c r="B433" s="2">
        <v>41173</v>
      </c>
      <c r="C433" s="2" t="str">
        <f t="shared" si="31"/>
        <v>September</v>
      </c>
      <c r="D433" s="1" t="s">
        <v>37</v>
      </c>
      <c r="E433" s="1">
        <v>22</v>
      </c>
      <c r="F433" s="1">
        <f t="shared" si="30"/>
        <v>44.785909090909087</v>
      </c>
      <c r="G433" s="1">
        <v>985.29</v>
      </c>
      <c r="H433" s="1">
        <v>8.99</v>
      </c>
      <c r="I433">
        <f t="shared" si="32"/>
        <v>994.28</v>
      </c>
      <c r="J433">
        <f t="shared" si="33"/>
        <v>3.5455000000000001</v>
      </c>
      <c r="K433">
        <f t="shared" si="34"/>
        <v>34.93345695</v>
      </c>
      <c r="L433" s="1" t="s">
        <v>19</v>
      </c>
      <c r="M433" s="1" t="s">
        <v>20</v>
      </c>
      <c r="N433" s="1" t="s">
        <v>28</v>
      </c>
      <c r="O433" s="1" t="s">
        <v>34</v>
      </c>
      <c r="P433" s="1" t="s">
        <v>35</v>
      </c>
      <c r="Q433" s="1" t="s">
        <v>46</v>
      </c>
      <c r="R433" s="2">
        <v>41175</v>
      </c>
    </row>
    <row r="434" spans="1:18" x14ac:dyDescent="0.25">
      <c r="A434" s="1">
        <v>58151</v>
      </c>
      <c r="B434" s="2">
        <v>40085</v>
      </c>
      <c r="C434" s="2" t="str">
        <f t="shared" si="31"/>
        <v>September</v>
      </c>
      <c r="D434" s="1" t="s">
        <v>25</v>
      </c>
      <c r="E434" s="1">
        <v>33</v>
      </c>
      <c r="F434" s="1">
        <f t="shared" si="30"/>
        <v>6.4084848484848482</v>
      </c>
      <c r="G434" s="1">
        <v>211.48</v>
      </c>
      <c r="H434" s="1">
        <v>2.99</v>
      </c>
      <c r="I434">
        <f t="shared" si="32"/>
        <v>214.47</v>
      </c>
      <c r="J434">
        <f t="shared" si="33"/>
        <v>3.5455000000000001</v>
      </c>
      <c r="K434">
        <f t="shared" si="34"/>
        <v>7.4980233999999992</v>
      </c>
      <c r="L434" s="1" t="s">
        <v>26</v>
      </c>
      <c r="M434" s="1" t="s">
        <v>49</v>
      </c>
      <c r="N434" s="1" t="s">
        <v>42</v>
      </c>
      <c r="O434" s="1" t="s">
        <v>34</v>
      </c>
      <c r="P434" s="1" t="s">
        <v>48</v>
      </c>
      <c r="Q434" s="1" t="s">
        <v>24</v>
      </c>
      <c r="R434" s="2">
        <v>40085</v>
      </c>
    </row>
    <row r="435" spans="1:18" x14ac:dyDescent="0.25">
      <c r="A435" s="1">
        <v>40193</v>
      </c>
      <c r="B435" s="2">
        <v>41154</v>
      </c>
      <c r="C435" s="2" t="str">
        <f t="shared" si="31"/>
        <v>September</v>
      </c>
      <c r="D435" s="1" t="s">
        <v>25</v>
      </c>
      <c r="E435" s="1">
        <v>34</v>
      </c>
      <c r="F435" s="1">
        <f t="shared" si="30"/>
        <v>92.064750000000004</v>
      </c>
      <c r="G435" s="1">
        <v>3130.2015000000001</v>
      </c>
      <c r="H435" s="1">
        <v>2.5</v>
      </c>
      <c r="I435">
        <f t="shared" si="32"/>
        <v>3132.7015000000001</v>
      </c>
      <c r="J435">
        <f t="shared" si="33"/>
        <v>5.3265000000000002</v>
      </c>
      <c r="K435">
        <f t="shared" si="34"/>
        <v>166.73018289750001</v>
      </c>
      <c r="L435" s="1" t="s">
        <v>19</v>
      </c>
      <c r="M435" s="1" t="s">
        <v>27</v>
      </c>
      <c r="N435" s="1" t="s">
        <v>33</v>
      </c>
      <c r="O435" s="1" t="s">
        <v>29</v>
      </c>
      <c r="P435" s="1" t="s">
        <v>30</v>
      </c>
      <c r="Q435" s="1" t="s">
        <v>24</v>
      </c>
      <c r="R435" s="2">
        <v>41154</v>
      </c>
    </row>
    <row r="436" spans="1:18" x14ac:dyDescent="0.25">
      <c r="A436" s="1">
        <v>2240</v>
      </c>
      <c r="B436" s="2">
        <v>40973</v>
      </c>
      <c r="C436" s="2" t="str">
        <f t="shared" si="31"/>
        <v>March</v>
      </c>
      <c r="D436" s="1" t="s">
        <v>32</v>
      </c>
      <c r="E436" s="1">
        <v>17</v>
      </c>
      <c r="F436" s="1">
        <f t="shared" si="30"/>
        <v>10.942352941176472</v>
      </c>
      <c r="G436" s="1">
        <v>186.02</v>
      </c>
      <c r="H436" s="1">
        <v>5.16</v>
      </c>
      <c r="I436">
        <f t="shared" si="32"/>
        <v>191.18</v>
      </c>
      <c r="J436">
        <f t="shared" si="33"/>
        <v>4.7610000000000001</v>
      </c>
      <c r="K436">
        <f t="shared" si="34"/>
        <v>8.8564122000000012</v>
      </c>
      <c r="L436" s="1" t="s">
        <v>26</v>
      </c>
      <c r="M436" s="1" t="s">
        <v>54</v>
      </c>
      <c r="N436" s="1" t="s">
        <v>21</v>
      </c>
      <c r="O436" s="1" t="s">
        <v>22</v>
      </c>
      <c r="P436" s="1" t="s">
        <v>23</v>
      </c>
      <c r="Q436" s="1" t="s">
        <v>24</v>
      </c>
      <c r="R436" s="2">
        <v>40974</v>
      </c>
    </row>
    <row r="437" spans="1:18" x14ac:dyDescent="0.25">
      <c r="A437" s="1">
        <v>59270</v>
      </c>
      <c r="B437" s="2">
        <v>40189</v>
      </c>
      <c r="C437" s="2" t="str">
        <f t="shared" si="31"/>
        <v>January</v>
      </c>
      <c r="D437" s="1" t="s">
        <v>25</v>
      </c>
      <c r="E437" s="1">
        <v>14</v>
      </c>
      <c r="F437" s="1">
        <f t="shared" si="30"/>
        <v>152.75928571428571</v>
      </c>
      <c r="G437" s="1">
        <v>2138.63</v>
      </c>
      <c r="H437" s="1">
        <v>19.989999999999998</v>
      </c>
      <c r="I437">
        <f t="shared" si="32"/>
        <v>2158.62</v>
      </c>
      <c r="J437">
        <f t="shared" si="33"/>
        <v>3.5455000000000001</v>
      </c>
      <c r="K437">
        <f t="shared" si="34"/>
        <v>75.825126650000001</v>
      </c>
      <c r="L437" s="1" t="s">
        <v>26</v>
      </c>
      <c r="M437" s="1" t="s">
        <v>58</v>
      </c>
      <c r="N437" s="1" t="s">
        <v>28</v>
      </c>
      <c r="O437" s="1" t="s">
        <v>34</v>
      </c>
      <c r="P437" s="1" t="s">
        <v>60</v>
      </c>
      <c r="Q437" s="1" t="s">
        <v>24</v>
      </c>
      <c r="R437" s="2">
        <v>40190</v>
      </c>
    </row>
    <row r="438" spans="1:18" x14ac:dyDescent="0.25">
      <c r="A438" s="1">
        <v>25889</v>
      </c>
      <c r="B438" s="2">
        <v>40337</v>
      </c>
      <c r="C438" s="2" t="str">
        <f t="shared" si="31"/>
        <v>June</v>
      </c>
      <c r="D438" s="1" t="s">
        <v>18</v>
      </c>
      <c r="E438" s="1">
        <v>23</v>
      </c>
      <c r="F438" s="1">
        <f t="shared" si="30"/>
        <v>13.98391304347826</v>
      </c>
      <c r="G438" s="1">
        <v>321.63</v>
      </c>
      <c r="H438" s="1">
        <v>5</v>
      </c>
      <c r="I438">
        <f t="shared" si="32"/>
        <v>326.63</v>
      </c>
      <c r="J438">
        <f t="shared" si="33"/>
        <v>4.7610000000000001</v>
      </c>
      <c r="K438">
        <f t="shared" si="34"/>
        <v>15.3128043</v>
      </c>
      <c r="L438" s="1" t="s">
        <v>26</v>
      </c>
      <c r="M438" s="1" t="s">
        <v>47</v>
      </c>
      <c r="N438" s="1" t="s">
        <v>21</v>
      </c>
      <c r="O438" s="1" t="s">
        <v>22</v>
      </c>
      <c r="P438" s="1" t="s">
        <v>23</v>
      </c>
      <c r="Q438" s="1" t="s">
        <v>46</v>
      </c>
      <c r="R438" s="2">
        <v>40339</v>
      </c>
    </row>
    <row r="439" spans="1:18" x14ac:dyDescent="0.25">
      <c r="A439" s="1">
        <v>2688</v>
      </c>
      <c r="B439" s="2">
        <v>40931</v>
      </c>
      <c r="C439" s="2" t="str">
        <f t="shared" si="31"/>
        <v>January</v>
      </c>
      <c r="D439" s="1" t="s">
        <v>25</v>
      </c>
      <c r="E439" s="1">
        <v>11</v>
      </c>
      <c r="F439" s="1">
        <f t="shared" si="30"/>
        <v>141.76686363636364</v>
      </c>
      <c r="G439" s="1">
        <v>1559.4355</v>
      </c>
      <c r="H439" s="1">
        <v>3.9</v>
      </c>
      <c r="I439">
        <f t="shared" si="32"/>
        <v>1563.3355000000001</v>
      </c>
      <c r="J439">
        <f t="shared" si="33"/>
        <v>5.3265000000000002</v>
      </c>
      <c r="K439">
        <f t="shared" si="34"/>
        <v>83.063331907500014</v>
      </c>
      <c r="L439" s="1" t="s">
        <v>26</v>
      </c>
      <c r="M439" s="1" t="s">
        <v>56</v>
      </c>
      <c r="N439" s="1" t="s">
        <v>28</v>
      </c>
      <c r="O439" s="1" t="s">
        <v>29</v>
      </c>
      <c r="P439" s="1" t="s">
        <v>30</v>
      </c>
      <c r="Q439" s="1" t="s">
        <v>24</v>
      </c>
      <c r="R439" s="2">
        <v>40933</v>
      </c>
    </row>
    <row r="440" spans="1:18" x14ac:dyDescent="0.25">
      <c r="A440" s="1">
        <v>25120</v>
      </c>
      <c r="B440" s="2">
        <v>39848</v>
      </c>
      <c r="C440" s="2" t="str">
        <f t="shared" si="31"/>
        <v>February</v>
      </c>
      <c r="D440" s="1" t="s">
        <v>41</v>
      </c>
      <c r="E440" s="1">
        <v>10</v>
      </c>
      <c r="F440" s="1">
        <f t="shared" si="30"/>
        <v>7.1859999999999999</v>
      </c>
      <c r="G440" s="1">
        <v>71.86</v>
      </c>
      <c r="H440" s="1">
        <v>6.93</v>
      </c>
      <c r="I440">
        <f t="shared" si="32"/>
        <v>78.789999999999992</v>
      </c>
      <c r="J440">
        <f t="shared" si="33"/>
        <v>3.5455000000000001</v>
      </c>
      <c r="K440">
        <f t="shared" si="34"/>
        <v>2.5477962999999999</v>
      </c>
      <c r="L440" s="1" t="s">
        <v>26</v>
      </c>
      <c r="M440" s="1" t="s">
        <v>54</v>
      </c>
      <c r="N440" s="1" t="s">
        <v>33</v>
      </c>
      <c r="O440" s="1" t="s">
        <v>34</v>
      </c>
      <c r="P440" s="1" t="s">
        <v>45</v>
      </c>
      <c r="Q440" s="1" t="s">
        <v>24</v>
      </c>
      <c r="R440" s="2">
        <v>39851</v>
      </c>
    </row>
    <row r="441" spans="1:18" x14ac:dyDescent="0.25">
      <c r="A441" s="1">
        <v>16706</v>
      </c>
      <c r="B441" s="2">
        <v>41087</v>
      </c>
      <c r="C441" s="2" t="str">
        <f t="shared" si="31"/>
        <v>June</v>
      </c>
      <c r="D441" s="1" t="s">
        <v>25</v>
      </c>
      <c r="E441" s="1">
        <v>49</v>
      </c>
      <c r="F441" s="1">
        <f t="shared" si="30"/>
        <v>126.03626530612244</v>
      </c>
      <c r="G441" s="1">
        <v>6175.777</v>
      </c>
      <c r="H441" s="1">
        <v>3.9</v>
      </c>
      <c r="I441">
        <f t="shared" si="32"/>
        <v>6179.6769999999997</v>
      </c>
      <c r="J441">
        <f t="shared" si="33"/>
        <v>5.3265000000000002</v>
      </c>
      <c r="K441">
        <f t="shared" si="34"/>
        <v>328.95276190499999</v>
      </c>
      <c r="L441" s="1" t="s">
        <v>19</v>
      </c>
      <c r="M441" s="1" t="s">
        <v>44</v>
      </c>
      <c r="N441" s="1" t="s">
        <v>33</v>
      </c>
      <c r="O441" s="1" t="s">
        <v>29</v>
      </c>
      <c r="P441" s="1" t="s">
        <v>30</v>
      </c>
      <c r="Q441" s="1" t="s">
        <v>24</v>
      </c>
      <c r="R441" s="2">
        <v>41089</v>
      </c>
    </row>
    <row r="442" spans="1:18" x14ac:dyDescent="0.25">
      <c r="A442" s="1">
        <v>42246</v>
      </c>
      <c r="B442" s="2">
        <v>41025</v>
      </c>
      <c r="C442" s="2" t="str">
        <f t="shared" si="31"/>
        <v>April</v>
      </c>
      <c r="D442" s="1" t="s">
        <v>32</v>
      </c>
      <c r="E442" s="1">
        <v>40</v>
      </c>
      <c r="F442" s="1">
        <f t="shared" si="30"/>
        <v>76.509249999999994</v>
      </c>
      <c r="G442" s="1">
        <v>3060.37</v>
      </c>
      <c r="H442" s="1">
        <v>4</v>
      </c>
      <c r="I442">
        <f t="shared" si="32"/>
        <v>3064.37</v>
      </c>
      <c r="J442">
        <f t="shared" si="33"/>
        <v>5.3265000000000002</v>
      </c>
      <c r="K442">
        <f t="shared" si="34"/>
        <v>163.01060805</v>
      </c>
      <c r="L442" s="1" t="s">
        <v>26</v>
      </c>
      <c r="M442" s="1" t="s">
        <v>27</v>
      </c>
      <c r="N442" s="1" t="s">
        <v>33</v>
      </c>
      <c r="O442" s="1" t="s">
        <v>29</v>
      </c>
      <c r="P442" s="1" t="s">
        <v>43</v>
      </c>
      <c r="Q442" s="1" t="s">
        <v>24</v>
      </c>
      <c r="R442" s="2">
        <v>41026</v>
      </c>
    </row>
    <row r="443" spans="1:18" x14ac:dyDescent="0.25">
      <c r="A443" s="1">
        <v>36704</v>
      </c>
      <c r="B443" s="2">
        <v>40710</v>
      </c>
      <c r="C443" s="2" t="str">
        <f t="shared" si="31"/>
        <v>June</v>
      </c>
      <c r="D443" s="1" t="s">
        <v>25</v>
      </c>
      <c r="E443" s="1">
        <v>43</v>
      </c>
      <c r="F443" s="1">
        <f t="shared" si="30"/>
        <v>3.1239534883720932</v>
      </c>
      <c r="G443" s="1">
        <v>134.33000000000001</v>
      </c>
      <c r="H443" s="1">
        <v>1.1399999999999999</v>
      </c>
      <c r="I443">
        <f t="shared" si="32"/>
        <v>135.47</v>
      </c>
      <c r="J443">
        <f t="shared" si="33"/>
        <v>3.5455000000000001</v>
      </c>
      <c r="K443">
        <f t="shared" si="34"/>
        <v>4.7626701500000008</v>
      </c>
      <c r="L443" s="1" t="s">
        <v>19</v>
      </c>
      <c r="M443" s="1" t="s">
        <v>51</v>
      </c>
      <c r="N443" s="1" t="s">
        <v>42</v>
      </c>
      <c r="O443" s="1" t="s">
        <v>34</v>
      </c>
      <c r="P443" s="1" t="s">
        <v>45</v>
      </c>
      <c r="Q443" s="1" t="s">
        <v>36</v>
      </c>
      <c r="R443" s="2">
        <v>40711</v>
      </c>
    </row>
    <row r="444" spans="1:18" x14ac:dyDescent="0.25">
      <c r="A444" s="1">
        <v>3395</v>
      </c>
      <c r="B444" s="2">
        <v>40115</v>
      </c>
      <c r="C444" s="2" t="str">
        <f t="shared" si="31"/>
        <v>October</v>
      </c>
      <c r="D444" s="1" t="s">
        <v>32</v>
      </c>
      <c r="E444" s="1">
        <v>1</v>
      </c>
      <c r="F444" s="1">
        <f t="shared" si="30"/>
        <v>13.16</v>
      </c>
      <c r="G444" s="1">
        <v>13.16</v>
      </c>
      <c r="H444" s="1">
        <v>5.96</v>
      </c>
      <c r="I444">
        <f t="shared" si="32"/>
        <v>19.12</v>
      </c>
      <c r="J444">
        <f t="shared" si="33"/>
        <v>3.5455000000000001</v>
      </c>
      <c r="K444">
        <f t="shared" si="34"/>
        <v>0.4665878</v>
      </c>
      <c r="L444" s="1" t="s">
        <v>26</v>
      </c>
      <c r="M444" s="1" t="s">
        <v>20</v>
      </c>
      <c r="N444" s="1" t="s">
        <v>21</v>
      </c>
      <c r="O444" s="1" t="s">
        <v>34</v>
      </c>
      <c r="P444" s="1" t="s">
        <v>45</v>
      </c>
      <c r="Q444" s="1" t="s">
        <v>24</v>
      </c>
      <c r="R444" s="2">
        <v>40117</v>
      </c>
    </row>
    <row r="445" spans="1:18" x14ac:dyDescent="0.25">
      <c r="A445" s="1">
        <v>52578</v>
      </c>
      <c r="B445" s="2">
        <v>40609</v>
      </c>
      <c r="C445" s="2" t="str">
        <f t="shared" si="31"/>
        <v>March</v>
      </c>
      <c r="D445" s="1" t="s">
        <v>37</v>
      </c>
      <c r="E445" s="1">
        <v>38</v>
      </c>
      <c r="F445" s="1">
        <f t="shared" si="30"/>
        <v>163.96526315789475</v>
      </c>
      <c r="G445" s="1">
        <v>6230.68</v>
      </c>
      <c r="H445" s="1">
        <v>29.1</v>
      </c>
      <c r="I445">
        <f t="shared" si="32"/>
        <v>6259.7800000000007</v>
      </c>
      <c r="J445">
        <f t="shared" si="33"/>
        <v>4.7610000000000001</v>
      </c>
      <c r="K445">
        <f t="shared" si="34"/>
        <v>296.64267480000001</v>
      </c>
      <c r="L445" s="1" t="s">
        <v>38</v>
      </c>
      <c r="M445" s="1" t="s">
        <v>51</v>
      </c>
      <c r="N445" s="1" t="s">
        <v>21</v>
      </c>
      <c r="O445" s="1" t="s">
        <v>22</v>
      </c>
      <c r="P445" s="1" t="s">
        <v>57</v>
      </c>
      <c r="Q445" s="1" t="s">
        <v>64</v>
      </c>
      <c r="R445" s="2">
        <v>40611</v>
      </c>
    </row>
    <row r="446" spans="1:18" x14ac:dyDescent="0.25">
      <c r="A446" s="1">
        <v>38947</v>
      </c>
      <c r="B446" s="2">
        <v>40146</v>
      </c>
      <c r="C446" s="2" t="str">
        <f t="shared" si="31"/>
        <v>November</v>
      </c>
      <c r="D446" s="1" t="s">
        <v>37</v>
      </c>
      <c r="E446" s="1">
        <v>20</v>
      </c>
      <c r="F446" s="1">
        <f t="shared" si="30"/>
        <v>15.372999999999999</v>
      </c>
      <c r="G446" s="1">
        <v>307.45999999999998</v>
      </c>
      <c r="H446" s="1">
        <v>7.4</v>
      </c>
      <c r="I446">
        <f t="shared" si="32"/>
        <v>314.85999999999996</v>
      </c>
      <c r="J446">
        <f t="shared" si="33"/>
        <v>4.7610000000000001</v>
      </c>
      <c r="K446">
        <f t="shared" si="34"/>
        <v>14.638170599999999</v>
      </c>
      <c r="L446" s="1" t="s">
        <v>26</v>
      </c>
      <c r="M446" s="1" t="s">
        <v>27</v>
      </c>
      <c r="N446" s="1" t="s">
        <v>42</v>
      </c>
      <c r="O446" s="1" t="s">
        <v>22</v>
      </c>
      <c r="P446" s="1" t="s">
        <v>23</v>
      </c>
      <c r="Q446" s="1" t="s">
        <v>24</v>
      </c>
      <c r="R446" s="2">
        <v>40148</v>
      </c>
    </row>
    <row r="447" spans="1:18" x14ac:dyDescent="0.25">
      <c r="A447" s="1">
        <v>47462</v>
      </c>
      <c r="B447" s="2">
        <v>40703</v>
      </c>
      <c r="C447" s="2" t="str">
        <f t="shared" si="31"/>
        <v>June</v>
      </c>
      <c r="D447" s="1" t="s">
        <v>25</v>
      </c>
      <c r="E447" s="1">
        <v>18</v>
      </c>
      <c r="F447" s="1">
        <f t="shared" si="30"/>
        <v>6.1283333333333339</v>
      </c>
      <c r="G447" s="1">
        <v>110.31</v>
      </c>
      <c r="H447" s="1">
        <v>2.27</v>
      </c>
      <c r="I447">
        <f t="shared" si="32"/>
        <v>112.58</v>
      </c>
      <c r="J447">
        <f t="shared" si="33"/>
        <v>3.5455000000000001</v>
      </c>
      <c r="K447">
        <f t="shared" si="34"/>
        <v>3.9110410500000001</v>
      </c>
      <c r="L447" s="1" t="s">
        <v>26</v>
      </c>
      <c r="M447" s="1" t="s">
        <v>44</v>
      </c>
      <c r="N447" s="1" t="s">
        <v>33</v>
      </c>
      <c r="O447" s="1" t="s">
        <v>34</v>
      </c>
      <c r="P447" s="1" t="s">
        <v>35</v>
      </c>
      <c r="Q447" s="1" t="s">
        <v>36</v>
      </c>
      <c r="R447" s="2">
        <v>40705</v>
      </c>
    </row>
    <row r="448" spans="1:18" x14ac:dyDescent="0.25">
      <c r="A448" s="1">
        <v>30887</v>
      </c>
      <c r="B448" s="2">
        <v>40366</v>
      </c>
      <c r="C448" s="2" t="str">
        <f t="shared" si="31"/>
        <v>July</v>
      </c>
      <c r="D448" s="1" t="s">
        <v>37</v>
      </c>
      <c r="E448" s="1">
        <v>44</v>
      </c>
      <c r="F448" s="1">
        <f t="shared" si="30"/>
        <v>99.025386363636372</v>
      </c>
      <c r="G448" s="1">
        <v>4357.1170000000002</v>
      </c>
      <c r="H448" s="1">
        <v>5.92</v>
      </c>
      <c r="I448">
        <f t="shared" si="32"/>
        <v>4363.0370000000003</v>
      </c>
      <c r="J448">
        <f t="shared" si="33"/>
        <v>5.3265000000000002</v>
      </c>
      <c r="K448">
        <f t="shared" si="34"/>
        <v>232.08183700500001</v>
      </c>
      <c r="L448" s="1" t="s">
        <v>26</v>
      </c>
      <c r="M448" s="1" t="s">
        <v>47</v>
      </c>
      <c r="N448" s="1" t="s">
        <v>42</v>
      </c>
      <c r="O448" s="1" t="s">
        <v>29</v>
      </c>
      <c r="P448" s="1" t="s">
        <v>30</v>
      </c>
      <c r="Q448" s="1" t="s">
        <v>24</v>
      </c>
      <c r="R448" s="2">
        <v>40366</v>
      </c>
    </row>
    <row r="449" spans="1:18" x14ac:dyDescent="0.25">
      <c r="A449" s="1">
        <v>57153</v>
      </c>
      <c r="B449" s="2">
        <v>39959</v>
      </c>
      <c r="C449" s="2" t="str">
        <f t="shared" si="31"/>
        <v>May</v>
      </c>
      <c r="D449" s="1" t="s">
        <v>37</v>
      </c>
      <c r="E449" s="1">
        <v>9</v>
      </c>
      <c r="F449" s="1">
        <f t="shared" si="30"/>
        <v>11.783333333333333</v>
      </c>
      <c r="G449" s="1">
        <v>106.05</v>
      </c>
      <c r="H449" s="1">
        <v>6.12</v>
      </c>
      <c r="I449">
        <f t="shared" si="32"/>
        <v>112.17</v>
      </c>
      <c r="J449">
        <f t="shared" si="33"/>
        <v>3.5455000000000001</v>
      </c>
      <c r="K449">
        <f t="shared" si="34"/>
        <v>3.7600027499999999</v>
      </c>
      <c r="L449" s="1" t="s">
        <v>26</v>
      </c>
      <c r="M449" s="1" t="s">
        <v>27</v>
      </c>
      <c r="N449" s="1" t="s">
        <v>33</v>
      </c>
      <c r="O449" s="1" t="s">
        <v>34</v>
      </c>
      <c r="P449" s="1" t="s">
        <v>68</v>
      </c>
      <c r="Q449" s="1" t="s">
        <v>31</v>
      </c>
      <c r="R449" s="2">
        <v>39961</v>
      </c>
    </row>
    <row r="450" spans="1:18" x14ac:dyDescent="0.25">
      <c r="A450" s="1">
        <v>15972</v>
      </c>
      <c r="B450" s="2">
        <v>40764</v>
      </c>
      <c r="C450" s="2" t="str">
        <f t="shared" si="31"/>
        <v>August</v>
      </c>
      <c r="D450" s="1" t="s">
        <v>32</v>
      </c>
      <c r="E450" s="1">
        <v>3</v>
      </c>
      <c r="F450" s="1">
        <f t="shared" ref="F450:F513" si="35">G450/E450</f>
        <v>3.4433333333333334</v>
      </c>
      <c r="G450" s="1">
        <v>10.33</v>
      </c>
      <c r="H450" s="1">
        <v>1.58</v>
      </c>
      <c r="I450">
        <f t="shared" si="32"/>
        <v>11.91</v>
      </c>
      <c r="J450">
        <f t="shared" si="33"/>
        <v>3.5455000000000001</v>
      </c>
      <c r="K450">
        <f t="shared" si="34"/>
        <v>0.36625015000000005</v>
      </c>
      <c r="L450" s="1" t="s">
        <v>26</v>
      </c>
      <c r="M450" s="1" t="s">
        <v>27</v>
      </c>
      <c r="N450" s="1" t="s">
        <v>28</v>
      </c>
      <c r="O450" s="1" t="s">
        <v>34</v>
      </c>
      <c r="P450" s="1" t="s">
        <v>66</v>
      </c>
      <c r="Q450" s="1" t="s">
        <v>36</v>
      </c>
      <c r="R450" s="2">
        <v>40764</v>
      </c>
    </row>
    <row r="451" spans="1:18" x14ac:dyDescent="0.25">
      <c r="A451" s="1">
        <v>54913</v>
      </c>
      <c r="B451" s="2">
        <v>40362</v>
      </c>
      <c r="C451" s="2" t="str">
        <f t="shared" ref="C451:C514" si="36">TEXT(B451,"mmmm")</f>
        <v>July</v>
      </c>
      <c r="D451" s="1" t="s">
        <v>25</v>
      </c>
      <c r="E451" s="1">
        <v>11</v>
      </c>
      <c r="F451" s="1">
        <f t="shared" si="35"/>
        <v>4.9645454545454548</v>
      </c>
      <c r="G451" s="1">
        <v>54.61</v>
      </c>
      <c r="H451" s="1">
        <v>0.88</v>
      </c>
      <c r="I451">
        <f t="shared" ref="I451:I514" si="37">G451+H451</f>
        <v>55.49</v>
      </c>
      <c r="J451">
        <f t="shared" ref="J451:J514" si="38">IF(O451="Furniture",4.761,IF(O451="Technology",5.3265,IF(O451="Office Supplies",3.5455,0)))</f>
        <v>3.5455000000000001</v>
      </c>
      <c r="K451">
        <f t="shared" ref="K451:K514" si="39">(J451*G451)/100</f>
        <v>1.9361975499999999</v>
      </c>
      <c r="L451" s="1" t="s">
        <v>19</v>
      </c>
      <c r="M451" s="1" t="s">
        <v>51</v>
      </c>
      <c r="N451" s="1" t="s">
        <v>21</v>
      </c>
      <c r="O451" s="1" t="s">
        <v>34</v>
      </c>
      <c r="P451" s="1" t="s">
        <v>45</v>
      </c>
      <c r="Q451" s="1" t="s">
        <v>36</v>
      </c>
      <c r="R451" s="2">
        <v>40364</v>
      </c>
    </row>
    <row r="452" spans="1:18" x14ac:dyDescent="0.25">
      <c r="A452" s="1">
        <v>10278</v>
      </c>
      <c r="B452" s="2">
        <v>40798</v>
      </c>
      <c r="C452" s="2" t="str">
        <f t="shared" si="36"/>
        <v>September</v>
      </c>
      <c r="D452" s="1" t="s">
        <v>18</v>
      </c>
      <c r="E452" s="1">
        <v>25</v>
      </c>
      <c r="F452" s="1">
        <f t="shared" si="35"/>
        <v>76.308400000000006</v>
      </c>
      <c r="G452" s="1">
        <v>1907.71</v>
      </c>
      <c r="H452" s="1">
        <v>26.74</v>
      </c>
      <c r="I452">
        <f t="shared" si="37"/>
        <v>1934.45</v>
      </c>
      <c r="J452">
        <f t="shared" si="38"/>
        <v>4.7610000000000001</v>
      </c>
      <c r="K452">
        <f t="shared" si="39"/>
        <v>90.826073100000016</v>
      </c>
      <c r="L452" s="1" t="s">
        <v>38</v>
      </c>
      <c r="M452" s="1" t="s">
        <v>54</v>
      </c>
      <c r="N452" s="1" t="s">
        <v>42</v>
      </c>
      <c r="O452" s="1" t="s">
        <v>22</v>
      </c>
      <c r="P452" s="1" t="s">
        <v>67</v>
      </c>
      <c r="Q452" s="1" t="s">
        <v>64</v>
      </c>
      <c r="R452" s="2">
        <v>40805</v>
      </c>
    </row>
    <row r="453" spans="1:18" x14ac:dyDescent="0.25">
      <c r="A453" s="1">
        <v>42561</v>
      </c>
      <c r="B453" s="2">
        <v>40215</v>
      </c>
      <c r="C453" s="2" t="str">
        <f t="shared" si="36"/>
        <v>February</v>
      </c>
      <c r="D453" s="1" t="s">
        <v>18</v>
      </c>
      <c r="E453" s="1">
        <v>15</v>
      </c>
      <c r="F453" s="1">
        <f t="shared" si="35"/>
        <v>70.863933333333335</v>
      </c>
      <c r="G453" s="1">
        <v>1062.9590000000001</v>
      </c>
      <c r="H453" s="1">
        <v>2.5</v>
      </c>
      <c r="I453">
        <f t="shared" si="37"/>
        <v>1065.4590000000001</v>
      </c>
      <c r="J453">
        <f t="shared" si="38"/>
        <v>5.3265000000000002</v>
      </c>
      <c r="K453">
        <f t="shared" si="39"/>
        <v>56.618511135000006</v>
      </c>
      <c r="L453" s="1" t="s">
        <v>19</v>
      </c>
      <c r="M453" s="1" t="s">
        <v>44</v>
      </c>
      <c r="N453" s="1" t="s">
        <v>21</v>
      </c>
      <c r="O453" s="1" t="s">
        <v>29</v>
      </c>
      <c r="P453" s="1" t="s">
        <v>30</v>
      </c>
      <c r="Q453" s="1" t="s">
        <v>24</v>
      </c>
      <c r="R453" s="2">
        <v>40217</v>
      </c>
    </row>
    <row r="454" spans="1:18" x14ac:dyDescent="0.25">
      <c r="A454" s="1">
        <v>32800</v>
      </c>
      <c r="B454" s="2">
        <v>39834</v>
      </c>
      <c r="C454" s="2" t="str">
        <f t="shared" si="36"/>
        <v>January</v>
      </c>
      <c r="D454" s="1" t="s">
        <v>32</v>
      </c>
      <c r="E454" s="1">
        <v>40</v>
      </c>
      <c r="F454" s="1">
        <f t="shared" si="35"/>
        <v>18.798500000000001</v>
      </c>
      <c r="G454" s="1">
        <v>751.94</v>
      </c>
      <c r="H454" s="1">
        <v>8.68</v>
      </c>
      <c r="I454">
        <f t="shared" si="37"/>
        <v>760.62</v>
      </c>
      <c r="J454">
        <f t="shared" si="38"/>
        <v>3.5455000000000001</v>
      </c>
      <c r="K454">
        <f t="shared" si="39"/>
        <v>26.660032700000002</v>
      </c>
      <c r="L454" s="1" t="s">
        <v>26</v>
      </c>
      <c r="M454" s="1" t="s">
        <v>51</v>
      </c>
      <c r="N454" s="1" t="s">
        <v>42</v>
      </c>
      <c r="O454" s="1" t="s">
        <v>34</v>
      </c>
      <c r="P454" s="1" t="s">
        <v>45</v>
      </c>
      <c r="Q454" s="1" t="s">
        <v>24</v>
      </c>
      <c r="R454" s="2">
        <v>39836</v>
      </c>
    </row>
    <row r="455" spans="1:18" x14ac:dyDescent="0.25">
      <c r="A455" s="1">
        <v>130</v>
      </c>
      <c r="B455" s="2">
        <v>41036</v>
      </c>
      <c r="C455" s="2" t="str">
        <f t="shared" si="36"/>
        <v>May</v>
      </c>
      <c r="D455" s="1" t="s">
        <v>25</v>
      </c>
      <c r="E455" s="1">
        <v>3</v>
      </c>
      <c r="F455" s="1">
        <f t="shared" si="35"/>
        <v>153.96333333333334</v>
      </c>
      <c r="G455" s="1">
        <v>461.89</v>
      </c>
      <c r="H455" s="1">
        <v>13.99</v>
      </c>
      <c r="I455">
        <f t="shared" si="37"/>
        <v>475.88</v>
      </c>
      <c r="J455">
        <f t="shared" si="38"/>
        <v>5.3265000000000002</v>
      </c>
      <c r="K455">
        <f t="shared" si="39"/>
        <v>24.602570850000003</v>
      </c>
      <c r="L455" s="1" t="s">
        <v>19</v>
      </c>
      <c r="M455" s="1" t="s">
        <v>54</v>
      </c>
      <c r="N455" s="1" t="s">
        <v>33</v>
      </c>
      <c r="O455" s="1" t="s">
        <v>29</v>
      </c>
      <c r="P455" s="1" t="s">
        <v>61</v>
      </c>
      <c r="Q455" s="1" t="s">
        <v>31</v>
      </c>
      <c r="R455" s="2">
        <v>41038</v>
      </c>
    </row>
    <row r="456" spans="1:18" x14ac:dyDescent="0.25">
      <c r="A456" s="1">
        <v>31586</v>
      </c>
      <c r="B456" s="2">
        <v>40989</v>
      </c>
      <c r="C456" s="2" t="str">
        <f t="shared" si="36"/>
        <v>March</v>
      </c>
      <c r="D456" s="1" t="s">
        <v>18</v>
      </c>
      <c r="E456" s="1">
        <v>25</v>
      </c>
      <c r="F456" s="1">
        <f t="shared" si="35"/>
        <v>175.60116000000002</v>
      </c>
      <c r="G456" s="1">
        <v>4390.0290000000005</v>
      </c>
      <c r="H456" s="1">
        <v>5.26</v>
      </c>
      <c r="I456">
        <f t="shared" si="37"/>
        <v>4395.2890000000007</v>
      </c>
      <c r="J456">
        <f t="shared" si="38"/>
        <v>5.3265000000000002</v>
      </c>
      <c r="K456">
        <f t="shared" si="39"/>
        <v>233.83489468500002</v>
      </c>
      <c r="L456" s="1" t="s">
        <v>19</v>
      </c>
      <c r="M456" s="1" t="s">
        <v>54</v>
      </c>
      <c r="N456" s="1" t="s">
        <v>42</v>
      </c>
      <c r="O456" s="1" t="s">
        <v>29</v>
      </c>
      <c r="P456" s="1" t="s">
        <v>30</v>
      </c>
      <c r="Q456" s="1" t="s">
        <v>24</v>
      </c>
      <c r="R456" s="2">
        <v>40998</v>
      </c>
    </row>
    <row r="457" spans="1:18" x14ac:dyDescent="0.25">
      <c r="A457" s="1">
        <v>38882</v>
      </c>
      <c r="B457" s="2">
        <v>40161</v>
      </c>
      <c r="C457" s="2" t="str">
        <f t="shared" si="36"/>
        <v>December</v>
      </c>
      <c r="D457" s="1" t="s">
        <v>37</v>
      </c>
      <c r="E457" s="1">
        <v>40</v>
      </c>
      <c r="F457" s="1">
        <f t="shared" si="35"/>
        <v>54.237249999999996</v>
      </c>
      <c r="G457" s="1">
        <v>2169.4899999999998</v>
      </c>
      <c r="H457" s="1">
        <v>4.8499999999999996</v>
      </c>
      <c r="I457">
        <f t="shared" si="37"/>
        <v>2174.3399999999997</v>
      </c>
      <c r="J457">
        <f t="shared" si="38"/>
        <v>3.5455000000000001</v>
      </c>
      <c r="K457">
        <f t="shared" si="39"/>
        <v>76.919267949999991</v>
      </c>
      <c r="L457" s="1" t="s">
        <v>26</v>
      </c>
      <c r="M457" s="1" t="s">
        <v>58</v>
      </c>
      <c r="N457" s="1" t="s">
        <v>21</v>
      </c>
      <c r="O457" s="1" t="s">
        <v>34</v>
      </c>
      <c r="P457" s="1" t="s">
        <v>45</v>
      </c>
      <c r="Q457" s="1" t="s">
        <v>24</v>
      </c>
      <c r="R457" s="2">
        <v>40161</v>
      </c>
    </row>
    <row r="458" spans="1:18" x14ac:dyDescent="0.25">
      <c r="A458" s="1">
        <v>53152</v>
      </c>
      <c r="B458" s="2">
        <v>39877</v>
      </c>
      <c r="C458" s="2" t="str">
        <f t="shared" si="36"/>
        <v>March</v>
      </c>
      <c r="D458" s="1" t="s">
        <v>41</v>
      </c>
      <c r="E458" s="1">
        <v>9</v>
      </c>
      <c r="F458" s="1">
        <f t="shared" si="35"/>
        <v>21.823333333333334</v>
      </c>
      <c r="G458" s="1">
        <v>196.41</v>
      </c>
      <c r="H458" s="1">
        <v>11.17</v>
      </c>
      <c r="I458">
        <f t="shared" si="37"/>
        <v>207.57999999999998</v>
      </c>
      <c r="J458">
        <f t="shared" si="38"/>
        <v>4.7610000000000001</v>
      </c>
      <c r="K458">
        <f t="shared" si="39"/>
        <v>9.3510801000000008</v>
      </c>
      <c r="L458" s="1" t="s">
        <v>26</v>
      </c>
      <c r="M458" s="1" t="s">
        <v>27</v>
      </c>
      <c r="N458" s="1" t="s">
        <v>33</v>
      </c>
      <c r="O458" s="1" t="s">
        <v>22</v>
      </c>
      <c r="P458" s="1" t="s">
        <v>23</v>
      </c>
      <c r="Q458" s="1" t="s">
        <v>53</v>
      </c>
      <c r="R458" s="2">
        <v>39880</v>
      </c>
    </row>
    <row r="459" spans="1:18" x14ac:dyDescent="0.25">
      <c r="A459" s="1">
        <v>44708</v>
      </c>
      <c r="B459" s="2">
        <v>40021</v>
      </c>
      <c r="C459" s="2" t="str">
        <f t="shared" si="36"/>
        <v>July</v>
      </c>
      <c r="D459" s="1" t="s">
        <v>32</v>
      </c>
      <c r="E459" s="1">
        <v>15</v>
      </c>
      <c r="F459" s="1">
        <f t="shared" si="35"/>
        <v>2.0453333333333332</v>
      </c>
      <c r="G459" s="1">
        <v>30.68</v>
      </c>
      <c r="H459" s="1">
        <v>4.08</v>
      </c>
      <c r="I459">
        <f t="shared" si="37"/>
        <v>34.76</v>
      </c>
      <c r="J459">
        <f t="shared" si="38"/>
        <v>4.7610000000000001</v>
      </c>
      <c r="K459">
        <f t="shared" si="39"/>
        <v>1.4606747999999998</v>
      </c>
      <c r="L459" s="1" t="s">
        <v>26</v>
      </c>
      <c r="M459" s="1" t="s">
        <v>44</v>
      </c>
      <c r="N459" s="1" t="s">
        <v>28</v>
      </c>
      <c r="O459" s="1" t="s">
        <v>22</v>
      </c>
      <c r="P459" s="1" t="s">
        <v>23</v>
      </c>
      <c r="Q459" s="1" t="s">
        <v>46</v>
      </c>
      <c r="R459" s="2">
        <v>40022</v>
      </c>
    </row>
    <row r="460" spans="1:18" x14ac:dyDescent="0.25">
      <c r="A460" s="1">
        <v>49761</v>
      </c>
      <c r="B460" s="2">
        <v>40567</v>
      </c>
      <c r="C460" s="2" t="str">
        <f t="shared" si="36"/>
        <v>January</v>
      </c>
      <c r="D460" s="1" t="s">
        <v>32</v>
      </c>
      <c r="E460" s="1">
        <v>45</v>
      </c>
      <c r="F460" s="1">
        <f t="shared" si="35"/>
        <v>24.235555555555553</v>
      </c>
      <c r="G460" s="1">
        <v>1090.5999999999999</v>
      </c>
      <c r="H460" s="1">
        <v>6.3</v>
      </c>
      <c r="I460">
        <f t="shared" si="37"/>
        <v>1096.8999999999999</v>
      </c>
      <c r="J460">
        <f t="shared" si="38"/>
        <v>5.3265000000000002</v>
      </c>
      <c r="K460">
        <f t="shared" si="39"/>
        <v>58.090809</v>
      </c>
      <c r="L460" s="1" t="s">
        <v>26</v>
      </c>
      <c r="M460" s="1" t="s">
        <v>20</v>
      </c>
      <c r="N460" s="1" t="s">
        <v>33</v>
      </c>
      <c r="O460" s="1" t="s">
        <v>29</v>
      </c>
      <c r="P460" s="1" t="s">
        <v>61</v>
      </c>
      <c r="Q460" s="1" t="s">
        <v>31</v>
      </c>
      <c r="R460" s="2">
        <v>40568</v>
      </c>
    </row>
    <row r="461" spans="1:18" x14ac:dyDescent="0.25">
      <c r="A461" s="1">
        <v>47171</v>
      </c>
      <c r="B461" s="2">
        <v>40185</v>
      </c>
      <c r="C461" s="2" t="str">
        <f t="shared" si="36"/>
        <v>January</v>
      </c>
      <c r="D461" s="1" t="s">
        <v>41</v>
      </c>
      <c r="E461" s="1">
        <v>21</v>
      </c>
      <c r="F461" s="1">
        <f t="shared" si="35"/>
        <v>7.0076190476190474</v>
      </c>
      <c r="G461" s="1">
        <v>147.16</v>
      </c>
      <c r="H461" s="1">
        <v>8.4</v>
      </c>
      <c r="I461">
        <f t="shared" si="37"/>
        <v>155.56</v>
      </c>
      <c r="J461">
        <f t="shared" si="38"/>
        <v>3.5455000000000001</v>
      </c>
      <c r="K461">
        <f t="shared" si="39"/>
        <v>5.2175577999999998</v>
      </c>
      <c r="L461" s="1" t="s">
        <v>26</v>
      </c>
      <c r="M461" s="1" t="s">
        <v>27</v>
      </c>
      <c r="N461" s="1" t="s">
        <v>42</v>
      </c>
      <c r="O461" s="1" t="s">
        <v>34</v>
      </c>
      <c r="P461" s="1" t="s">
        <v>45</v>
      </c>
      <c r="Q461" s="1" t="s">
        <v>24</v>
      </c>
      <c r="R461" s="2">
        <v>40186</v>
      </c>
    </row>
    <row r="462" spans="1:18" x14ac:dyDescent="0.25">
      <c r="A462" s="1">
        <v>3907</v>
      </c>
      <c r="B462" s="2">
        <v>41139</v>
      </c>
      <c r="C462" s="2" t="str">
        <f t="shared" si="36"/>
        <v>August</v>
      </c>
      <c r="D462" s="1" t="s">
        <v>41</v>
      </c>
      <c r="E462" s="1">
        <v>36</v>
      </c>
      <c r="F462" s="1">
        <f t="shared" si="35"/>
        <v>6.0588888888888892</v>
      </c>
      <c r="G462" s="1">
        <v>218.12</v>
      </c>
      <c r="H462" s="1">
        <v>49</v>
      </c>
      <c r="I462">
        <f t="shared" si="37"/>
        <v>267.12</v>
      </c>
      <c r="J462">
        <f t="shared" si="38"/>
        <v>3.5455000000000001</v>
      </c>
      <c r="K462">
        <f t="shared" si="39"/>
        <v>7.7334446000000003</v>
      </c>
      <c r="L462" s="1" t="s">
        <v>26</v>
      </c>
      <c r="M462" s="1" t="s">
        <v>20</v>
      </c>
      <c r="N462" s="1" t="s">
        <v>28</v>
      </c>
      <c r="O462" s="1" t="s">
        <v>34</v>
      </c>
      <c r="P462" s="1" t="s">
        <v>68</v>
      </c>
      <c r="Q462" s="1" t="s">
        <v>53</v>
      </c>
      <c r="R462" s="2">
        <v>41139</v>
      </c>
    </row>
    <row r="463" spans="1:18" x14ac:dyDescent="0.25">
      <c r="A463" s="1">
        <v>1539</v>
      </c>
      <c r="B463" s="2">
        <v>40611</v>
      </c>
      <c r="C463" s="2" t="str">
        <f t="shared" si="36"/>
        <v>March</v>
      </c>
      <c r="D463" s="1" t="s">
        <v>18</v>
      </c>
      <c r="E463" s="1">
        <v>38</v>
      </c>
      <c r="F463" s="1">
        <f t="shared" si="35"/>
        <v>4.868157894736842</v>
      </c>
      <c r="G463" s="1">
        <v>184.99</v>
      </c>
      <c r="H463" s="1">
        <v>4.93</v>
      </c>
      <c r="I463">
        <f t="shared" si="37"/>
        <v>189.92000000000002</v>
      </c>
      <c r="J463">
        <f t="shared" si="38"/>
        <v>5.3265000000000002</v>
      </c>
      <c r="K463">
        <f t="shared" si="39"/>
        <v>9.8534923500000016</v>
      </c>
      <c r="L463" s="1" t="s">
        <v>26</v>
      </c>
      <c r="M463" s="1" t="s">
        <v>65</v>
      </c>
      <c r="N463" s="1" t="s">
        <v>33</v>
      </c>
      <c r="O463" s="1" t="s">
        <v>29</v>
      </c>
      <c r="P463" s="1" t="s">
        <v>43</v>
      </c>
      <c r="Q463" s="1" t="s">
        <v>46</v>
      </c>
      <c r="R463" s="2">
        <v>40616</v>
      </c>
    </row>
    <row r="464" spans="1:18" x14ac:dyDescent="0.25">
      <c r="A464" s="1">
        <v>58784</v>
      </c>
      <c r="B464" s="2">
        <v>39831</v>
      </c>
      <c r="C464" s="2" t="str">
        <f t="shared" si="36"/>
        <v>January</v>
      </c>
      <c r="D464" s="1" t="s">
        <v>41</v>
      </c>
      <c r="E464" s="1">
        <v>25</v>
      </c>
      <c r="F464" s="1">
        <f t="shared" si="35"/>
        <v>355.0068</v>
      </c>
      <c r="G464" s="1">
        <v>8875.17</v>
      </c>
      <c r="H464" s="1">
        <v>39</v>
      </c>
      <c r="I464">
        <f t="shared" si="37"/>
        <v>8914.17</v>
      </c>
      <c r="J464">
        <f t="shared" si="38"/>
        <v>4.7610000000000001</v>
      </c>
      <c r="K464">
        <f t="shared" si="39"/>
        <v>422.54684370000001</v>
      </c>
      <c r="L464" s="1" t="s">
        <v>38</v>
      </c>
      <c r="M464" s="1" t="s">
        <v>27</v>
      </c>
      <c r="N464" s="1" t="s">
        <v>33</v>
      </c>
      <c r="O464" s="1" t="s">
        <v>22</v>
      </c>
      <c r="P464" s="1" t="s">
        <v>39</v>
      </c>
      <c r="Q464" s="1" t="s">
        <v>40</v>
      </c>
      <c r="R464" s="2">
        <v>39833</v>
      </c>
    </row>
    <row r="465" spans="1:18" x14ac:dyDescent="0.25">
      <c r="A465" s="1">
        <v>23394</v>
      </c>
      <c r="B465" s="2">
        <v>40297</v>
      </c>
      <c r="C465" s="2" t="str">
        <f t="shared" si="36"/>
        <v>April</v>
      </c>
      <c r="D465" s="1" t="s">
        <v>25</v>
      </c>
      <c r="E465" s="1">
        <v>45</v>
      </c>
      <c r="F465" s="1">
        <f t="shared" si="35"/>
        <v>2.2571111111111111</v>
      </c>
      <c r="G465" s="1">
        <v>101.57</v>
      </c>
      <c r="H465" s="1">
        <v>1.49</v>
      </c>
      <c r="I465">
        <f t="shared" si="37"/>
        <v>103.05999999999999</v>
      </c>
      <c r="J465">
        <f t="shared" si="38"/>
        <v>3.5455000000000001</v>
      </c>
      <c r="K465">
        <f t="shared" si="39"/>
        <v>3.6011643499999995</v>
      </c>
      <c r="L465" s="1" t="s">
        <v>26</v>
      </c>
      <c r="M465" s="1" t="s">
        <v>27</v>
      </c>
      <c r="N465" s="1" t="s">
        <v>28</v>
      </c>
      <c r="O465" s="1" t="s">
        <v>34</v>
      </c>
      <c r="P465" s="1" t="s">
        <v>48</v>
      </c>
      <c r="Q465" s="1" t="s">
        <v>24</v>
      </c>
      <c r="R465" s="2">
        <v>40298</v>
      </c>
    </row>
    <row r="466" spans="1:18" x14ac:dyDescent="0.25">
      <c r="A466" s="1">
        <v>6183</v>
      </c>
      <c r="B466" s="2">
        <v>41075</v>
      </c>
      <c r="C466" s="2" t="str">
        <f t="shared" si="36"/>
        <v>June</v>
      </c>
      <c r="D466" s="1" t="s">
        <v>41</v>
      </c>
      <c r="E466" s="1">
        <v>41</v>
      </c>
      <c r="F466" s="1">
        <f t="shared" si="35"/>
        <v>48.583658536585368</v>
      </c>
      <c r="G466" s="1">
        <v>1991.93</v>
      </c>
      <c r="H466" s="1">
        <v>5.86</v>
      </c>
      <c r="I466">
        <f t="shared" si="37"/>
        <v>1997.79</v>
      </c>
      <c r="J466">
        <f t="shared" si="38"/>
        <v>3.5455000000000001</v>
      </c>
      <c r="K466">
        <f t="shared" si="39"/>
        <v>70.623878149999996</v>
      </c>
      <c r="L466" s="1" t="s">
        <v>26</v>
      </c>
      <c r="M466" s="1" t="s">
        <v>59</v>
      </c>
      <c r="N466" s="1" t="s">
        <v>28</v>
      </c>
      <c r="O466" s="1" t="s">
        <v>34</v>
      </c>
      <c r="P466" s="1" t="s">
        <v>45</v>
      </c>
      <c r="Q466" s="1" t="s">
        <v>24</v>
      </c>
      <c r="R466" s="2">
        <v>41076</v>
      </c>
    </row>
    <row r="467" spans="1:18" x14ac:dyDescent="0.25">
      <c r="A467" s="1">
        <v>28832</v>
      </c>
      <c r="B467" s="2">
        <v>40445</v>
      </c>
      <c r="C467" s="2" t="str">
        <f t="shared" si="36"/>
        <v>September</v>
      </c>
      <c r="D467" s="1" t="s">
        <v>41</v>
      </c>
      <c r="E467" s="1">
        <v>46</v>
      </c>
      <c r="F467" s="1">
        <f t="shared" si="35"/>
        <v>32.626956521739132</v>
      </c>
      <c r="G467" s="1">
        <v>1500.84</v>
      </c>
      <c r="H467" s="1">
        <v>14.72</v>
      </c>
      <c r="I467">
        <f t="shared" si="37"/>
        <v>1515.56</v>
      </c>
      <c r="J467">
        <f t="shared" si="38"/>
        <v>3.5455000000000001</v>
      </c>
      <c r="K467">
        <f t="shared" si="39"/>
        <v>53.212282199999997</v>
      </c>
      <c r="L467" s="1" t="s">
        <v>19</v>
      </c>
      <c r="M467" s="1" t="s">
        <v>47</v>
      </c>
      <c r="N467" s="1" t="s">
        <v>33</v>
      </c>
      <c r="O467" s="1" t="s">
        <v>34</v>
      </c>
      <c r="P467" s="1" t="s">
        <v>62</v>
      </c>
      <c r="Q467" s="1" t="s">
        <v>24</v>
      </c>
      <c r="R467" s="2">
        <v>40446</v>
      </c>
    </row>
    <row r="468" spans="1:18" x14ac:dyDescent="0.25">
      <c r="A468" s="1">
        <v>49891</v>
      </c>
      <c r="B468" s="2">
        <v>40068</v>
      </c>
      <c r="C468" s="2" t="str">
        <f t="shared" si="36"/>
        <v>September</v>
      </c>
      <c r="D468" s="1" t="s">
        <v>32</v>
      </c>
      <c r="E468" s="1">
        <v>19</v>
      </c>
      <c r="F468" s="1">
        <f t="shared" si="35"/>
        <v>4.6526315789473687</v>
      </c>
      <c r="G468" s="1">
        <v>88.4</v>
      </c>
      <c r="H468" s="1">
        <v>0.5</v>
      </c>
      <c r="I468">
        <f t="shared" si="37"/>
        <v>88.9</v>
      </c>
      <c r="J468">
        <f t="shared" si="38"/>
        <v>3.5455000000000001</v>
      </c>
      <c r="K468">
        <f t="shared" si="39"/>
        <v>3.1342220000000003</v>
      </c>
      <c r="L468" s="1" t="s">
        <v>26</v>
      </c>
      <c r="M468" s="1" t="s">
        <v>58</v>
      </c>
      <c r="N468" s="1" t="s">
        <v>21</v>
      </c>
      <c r="O468" s="1" t="s">
        <v>34</v>
      </c>
      <c r="P468" s="1" t="s">
        <v>63</v>
      </c>
      <c r="Q468" s="1" t="s">
        <v>24</v>
      </c>
      <c r="R468" s="2">
        <v>40068</v>
      </c>
    </row>
    <row r="469" spans="1:18" x14ac:dyDescent="0.25">
      <c r="A469" s="1">
        <v>51525</v>
      </c>
      <c r="B469" s="2">
        <v>40854</v>
      </c>
      <c r="C469" s="2" t="str">
        <f t="shared" si="36"/>
        <v>November</v>
      </c>
      <c r="D469" s="1" t="s">
        <v>37</v>
      </c>
      <c r="E469" s="1">
        <v>46</v>
      </c>
      <c r="F469" s="1">
        <f t="shared" si="35"/>
        <v>31.810217391304349</v>
      </c>
      <c r="G469" s="1">
        <v>1463.27</v>
      </c>
      <c r="H469" s="1">
        <v>8.2200000000000006</v>
      </c>
      <c r="I469">
        <f t="shared" si="37"/>
        <v>1471.49</v>
      </c>
      <c r="J469">
        <f t="shared" si="38"/>
        <v>3.5455000000000001</v>
      </c>
      <c r="K469">
        <f t="shared" si="39"/>
        <v>51.88023785</v>
      </c>
      <c r="L469" s="1" t="s">
        <v>26</v>
      </c>
      <c r="M469" s="1" t="s">
        <v>58</v>
      </c>
      <c r="N469" s="1" t="s">
        <v>42</v>
      </c>
      <c r="O469" s="1" t="s">
        <v>34</v>
      </c>
      <c r="P469" s="1" t="s">
        <v>60</v>
      </c>
      <c r="Q469" s="1" t="s">
        <v>24</v>
      </c>
      <c r="R469" s="2">
        <v>40856</v>
      </c>
    </row>
    <row r="470" spans="1:18" x14ac:dyDescent="0.25">
      <c r="A470" s="1">
        <v>31810</v>
      </c>
      <c r="B470" s="2">
        <v>39954</v>
      </c>
      <c r="C470" s="2" t="str">
        <f t="shared" si="36"/>
        <v>May</v>
      </c>
      <c r="D470" s="1" t="s">
        <v>37</v>
      </c>
      <c r="E470" s="1">
        <v>46</v>
      </c>
      <c r="F470" s="1">
        <f t="shared" si="35"/>
        <v>7.7293478260869568</v>
      </c>
      <c r="G470" s="1">
        <v>355.55</v>
      </c>
      <c r="H470" s="1">
        <v>7.98</v>
      </c>
      <c r="I470">
        <f t="shared" si="37"/>
        <v>363.53000000000003</v>
      </c>
      <c r="J470">
        <f t="shared" si="38"/>
        <v>4.7610000000000001</v>
      </c>
      <c r="K470">
        <f t="shared" si="39"/>
        <v>16.927735500000001</v>
      </c>
      <c r="L470" s="1" t="s">
        <v>26</v>
      </c>
      <c r="M470" s="1" t="s">
        <v>51</v>
      </c>
      <c r="N470" s="1" t="s">
        <v>42</v>
      </c>
      <c r="O470" s="1" t="s">
        <v>22</v>
      </c>
      <c r="P470" s="1" t="s">
        <v>23</v>
      </c>
      <c r="Q470" s="1" t="s">
        <v>36</v>
      </c>
      <c r="R470" s="2">
        <v>39954</v>
      </c>
    </row>
    <row r="471" spans="1:18" x14ac:dyDescent="0.25">
      <c r="A471" s="1">
        <v>57889</v>
      </c>
      <c r="B471" s="2">
        <v>40275</v>
      </c>
      <c r="C471" s="2" t="str">
        <f t="shared" si="36"/>
        <v>April</v>
      </c>
      <c r="D471" s="1" t="s">
        <v>18</v>
      </c>
      <c r="E471" s="1">
        <v>39</v>
      </c>
      <c r="F471" s="1">
        <f t="shared" si="35"/>
        <v>18.546346153846155</v>
      </c>
      <c r="G471" s="1">
        <v>723.3075</v>
      </c>
      <c r="H471" s="1">
        <v>0.99</v>
      </c>
      <c r="I471">
        <f t="shared" si="37"/>
        <v>724.29750000000001</v>
      </c>
      <c r="J471">
        <f t="shared" si="38"/>
        <v>5.3265000000000002</v>
      </c>
      <c r="K471">
        <f t="shared" si="39"/>
        <v>38.5269739875</v>
      </c>
      <c r="L471" s="1" t="s">
        <v>26</v>
      </c>
      <c r="M471" s="1" t="s">
        <v>47</v>
      </c>
      <c r="N471" s="1" t="s">
        <v>21</v>
      </c>
      <c r="O471" s="1" t="s">
        <v>29</v>
      </c>
      <c r="P471" s="1" t="s">
        <v>30</v>
      </c>
      <c r="Q471" s="1" t="s">
        <v>36</v>
      </c>
      <c r="R471" s="2">
        <v>40279</v>
      </c>
    </row>
    <row r="472" spans="1:18" x14ac:dyDescent="0.25">
      <c r="A472" s="1">
        <v>57058</v>
      </c>
      <c r="B472" s="2">
        <v>41038</v>
      </c>
      <c r="C472" s="2" t="str">
        <f t="shared" si="36"/>
        <v>May</v>
      </c>
      <c r="D472" s="1" t="s">
        <v>41</v>
      </c>
      <c r="E472" s="1">
        <v>28</v>
      </c>
      <c r="F472" s="1">
        <f t="shared" si="35"/>
        <v>7.3367857142857149</v>
      </c>
      <c r="G472" s="1">
        <v>205.43</v>
      </c>
      <c r="H472" s="1">
        <v>5.27</v>
      </c>
      <c r="I472">
        <f t="shared" si="37"/>
        <v>210.70000000000002</v>
      </c>
      <c r="J472">
        <f t="shared" si="38"/>
        <v>3.5455000000000001</v>
      </c>
      <c r="K472">
        <f t="shared" si="39"/>
        <v>7.2835206500000007</v>
      </c>
      <c r="L472" s="1" t="s">
        <v>19</v>
      </c>
      <c r="M472" s="1" t="s">
        <v>56</v>
      </c>
      <c r="N472" s="1" t="s">
        <v>33</v>
      </c>
      <c r="O472" s="1" t="s">
        <v>34</v>
      </c>
      <c r="P472" s="1" t="s">
        <v>48</v>
      </c>
      <c r="Q472" s="1" t="s">
        <v>24</v>
      </c>
      <c r="R472" s="2">
        <v>41038</v>
      </c>
    </row>
    <row r="473" spans="1:18" x14ac:dyDescent="0.25">
      <c r="A473" s="1">
        <v>40775</v>
      </c>
      <c r="B473" s="2">
        <v>40499</v>
      </c>
      <c r="C473" s="2" t="str">
        <f t="shared" si="36"/>
        <v>November</v>
      </c>
      <c r="D473" s="1" t="s">
        <v>18</v>
      </c>
      <c r="E473" s="1">
        <v>23</v>
      </c>
      <c r="F473" s="1">
        <f t="shared" si="35"/>
        <v>12.157826086956522</v>
      </c>
      <c r="G473" s="1">
        <v>279.63</v>
      </c>
      <c r="H473" s="1">
        <v>5.16</v>
      </c>
      <c r="I473">
        <f t="shared" si="37"/>
        <v>284.79000000000002</v>
      </c>
      <c r="J473">
        <f t="shared" si="38"/>
        <v>4.7610000000000001</v>
      </c>
      <c r="K473">
        <f t="shared" si="39"/>
        <v>13.3131843</v>
      </c>
      <c r="L473" s="1" t="s">
        <v>26</v>
      </c>
      <c r="M473" s="1" t="s">
        <v>59</v>
      </c>
      <c r="N473" s="1" t="s">
        <v>33</v>
      </c>
      <c r="O473" s="1" t="s">
        <v>22</v>
      </c>
      <c r="P473" s="1" t="s">
        <v>23</v>
      </c>
      <c r="Q473" s="1" t="s">
        <v>24</v>
      </c>
      <c r="R473" s="2">
        <v>40504</v>
      </c>
    </row>
    <row r="474" spans="1:18" x14ac:dyDescent="0.25">
      <c r="A474" s="1">
        <v>55200</v>
      </c>
      <c r="B474" s="2">
        <v>40418</v>
      </c>
      <c r="C474" s="2" t="str">
        <f t="shared" si="36"/>
        <v>August</v>
      </c>
      <c r="D474" s="1" t="s">
        <v>41</v>
      </c>
      <c r="E474" s="1">
        <v>4</v>
      </c>
      <c r="F474" s="1">
        <f t="shared" si="35"/>
        <v>162.30962500000001</v>
      </c>
      <c r="G474" s="1">
        <v>649.23850000000004</v>
      </c>
      <c r="H474" s="1">
        <v>2.79</v>
      </c>
      <c r="I474">
        <f t="shared" si="37"/>
        <v>652.02850000000001</v>
      </c>
      <c r="J474">
        <f t="shared" si="38"/>
        <v>5.3265000000000002</v>
      </c>
      <c r="K474">
        <f t="shared" si="39"/>
        <v>34.581688702500003</v>
      </c>
      <c r="L474" s="1" t="s">
        <v>26</v>
      </c>
      <c r="M474" s="1" t="s">
        <v>56</v>
      </c>
      <c r="N474" s="1" t="s">
        <v>42</v>
      </c>
      <c r="O474" s="1" t="s">
        <v>29</v>
      </c>
      <c r="P474" s="1" t="s">
        <v>30</v>
      </c>
      <c r="Q474" s="1" t="s">
        <v>24</v>
      </c>
      <c r="R474" s="2">
        <v>40420</v>
      </c>
    </row>
    <row r="475" spans="1:18" x14ac:dyDescent="0.25">
      <c r="A475" s="1">
        <v>3109</v>
      </c>
      <c r="B475" s="2">
        <v>40382</v>
      </c>
      <c r="C475" s="2" t="str">
        <f t="shared" si="36"/>
        <v>July</v>
      </c>
      <c r="D475" s="1" t="s">
        <v>18</v>
      </c>
      <c r="E475" s="1">
        <v>37</v>
      </c>
      <c r="F475" s="1">
        <f t="shared" si="35"/>
        <v>175.07404054054052</v>
      </c>
      <c r="G475" s="1">
        <v>6477.7394999999997</v>
      </c>
      <c r="H475" s="1">
        <v>8.99</v>
      </c>
      <c r="I475">
        <f t="shared" si="37"/>
        <v>6486.7294999999995</v>
      </c>
      <c r="J475">
        <f t="shared" si="38"/>
        <v>5.3265000000000002</v>
      </c>
      <c r="K475">
        <f t="shared" si="39"/>
        <v>345.03679446749999</v>
      </c>
      <c r="L475" s="1" t="s">
        <v>26</v>
      </c>
      <c r="M475" s="1" t="s">
        <v>27</v>
      </c>
      <c r="N475" s="1" t="s">
        <v>33</v>
      </c>
      <c r="O475" s="1" t="s">
        <v>29</v>
      </c>
      <c r="P475" s="1" t="s">
        <v>30</v>
      </c>
      <c r="Q475" s="1" t="s">
        <v>24</v>
      </c>
      <c r="R475" s="2">
        <v>40389</v>
      </c>
    </row>
    <row r="476" spans="1:18" x14ac:dyDescent="0.25">
      <c r="A476" s="1">
        <v>40612</v>
      </c>
      <c r="B476" s="2">
        <v>40602</v>
      </c>
      <c r="C476" s="2" t="str">
        <f t="shared" si="36"/>
        <v>February</v>
      </c>
      <c r="D476" s="1" t="s">
        <v>25</v>
      </c>
      <c r="E476" s="1">
        <v>9</v>
      </c>
      <c r="F476" s="1">
        <f t="shared" si="35"/>
        <v>2.1333333333333333</v>
      </c>
      <c r="G476" s="1">
        <v>19.2</v>
      </c>
      <c r="H476" s="1">
        <v>1.1200000000000001</v>
      </c>
      <c r="I476">
        <f t="shared" si="37"/>
        <v>20.32</v>
      </c>
      <c r="J476">
        <f t="shared" si="38"/>
        <v>3.5455000000000001</v>
      </c>
      <c r="K476">
        <f t="shared" si="39"/>
        <v>0.68073600000000001</v>
      </c>
      <c r="L476" s="1" t="s">
        <v>26</v>
      </c>
      <c r="M476" s="1" t="s">
        <v>51</v>
      </c>
      <c r="N476" s="1" t="s">
        <v>33</v>
      </c>
      <c r="O476" s="1" t="s">
        <v>34</v>
      </c>
      <c r="P476" s="1" t="s">
        <v>35</v>
      </c>
      <c r="Q476" s="1" t="s">
        <v>36</v>
      </c>
      <c r="R476" s="2">
        <v>40603</v>
      </c>
    </row>
    <row r="477" spans="1:18" x14ac:dyDescent="0.25">
      <c r="A477" s="1">
        <v>40289</v>
      </c>
      <c r="B477" s="2">
        <v>41239</v>
      </c>
      <c r="C477" s="2" t="str">
        <f t="shared" si="36"/>
        <v>November</v>
      </c>
      <c r="D477" s="1" t="s">
        <v>32</v>
      </c>
      <c r="E477" s="1">
        <v>26</v>
      </c>
      <c r="F477" s="1">
        <f t="shared" si="35"/>
        <v>3.0034615384615386</v>
      </c>
      <c r="G477" s="1">
        <v>78.09</v>
      </c>
      <c r="H477" s="1">
        <v>0.99</v>
      </c>
      <c r="I477">
        <f t="shared" si="37"/>
        <v>79.08</v>
      </c>
      <c r="J477">
        <f t="shared" si="38"/>
        <v>3.5455000000000001</v>
      </c>
      <c r="K477">
        <f t="shared" si="39"/>
        <v>2.7686809500000003</v>
      </c>
      <c r="L477" s="1" t="s">
        <v>26</v>
      </c>
      <c r="M477" s="1" t="s">
        <v>59</v>
      </c>
      <c r="N477" s="1" t="s">
        <v>21</v>
      </c>
      <c r="O477" s="1" t="s">
        <v>34</v>
      </c>
      <c r="P477" s="1" t="s">
        <v>63</v>
      </c>
      <c r="Q477" s="1" t="s">
        <v>24</v>
      </c>
      <c r="R477" s="2">
        <v>41240</v>
      </c>
    </row>
    <row r="478" spans="1:18" x14ac:dyDescent="0.25">
      <c r="A478" s="1">
        <v>2503</v>
      </c>
      <c r="B478" s="2">
        <v>40348</v>
      </c>
      <c r="C478" s="2" t="str">
        <f t="shared" si="36"/>
        <v>June</v>
      </c>
      <c r="D478" s="1" t="s">
        <v>41</v>
      </c>
      <c r="E478" s="1">
        <v>46</v>
      </c>
      <c r="F478" s="1">
        <f t="shared" si="35"/>
        <v>3.7278260869565214</v>
      </c>
      <c r="G478" s="1">
        <v>171.48</v>
      </c>
      <c r="H478" s="1">
        <v>0.5</v>
      </c>
      <c r="I478">
        <f t="shared" si="37"/>
        <v>171.98</v>
      </c>
      <c r="J478">
        <f t="shared" si="38"/>
        <v>3.5455000000000001</v>
      </c>
      <c r="K478">
        <f t="shared" si="39"/>
        <v>6.0798234000000004</v>
      </c>
      <c r="L478" s="1" t="s">
        <v>26</v>
      </c>
      <c r="M478" s="1" t="s">
        <v>51</v>
      </c>
      <c r="N478" s="1" t="s">
        <v>33</v>
      </c>
      <c r="O478" s="1" t="s">
        <v>34</v>
      </c>
      <c r="P478" s="1" t="s">
        <v>63</v>
      </c>
      <c r="Q478" s="1" t="s">
        <v>24</v>
      </c>
      <c r="R478" s="2">
        <v>40349</v>
      </c>
    </row>
    <row r="479" spans="1:18" x14ac:dyDescent="0.25">
      <c r="A479" s="1">
        <v>37606</v>
      </c>
      <c r="B479" s="2">
        <v>40231</v>
      </c>
      <c r="C479" s="2" t="str">
        <f t="shared" si="36"/>
        <v>February</v>
      </c>
      <c r="D479" s="1" t="s">
        <v>37</v>
      </c>
      <c r="E479" s="1">
        <v>41</v>
      </c>
      <c r="F479" s="1">
        <f t="shared" si="35"/>
        <v>3.6339024390243906</v>
      </c>
      <c r="G479" s="1">
        <v>148.99</v>
      </c>
      <c r="H479" s="1">
        <v>4.17</v>
      </c>
      <c r="I479">
        <f t="shared" si="37"/>
        <v>153.16</v>
      </c>
      <c r="J479">
        <f t="shared" si="38"/>
        <v>3.5455000000000001</v>
      </c>
      <c r="K479">
        <f t="shared" si="39"/>
        <v>5.2824404500000002</v>
      </c>
      <c r="L479" s="1" t="s">
        <v>26</v>
      </c>
      <c r="M479" s="1" t="s">
        <v>20</v>
      </c>
      <c r="N479" s="1" t="s">
        <v>21</v>
      </c>
      <c r="O479" s="1" t="s">
        <v>34</v>
      </c>
      <c r="P479" s="1" t="s">
        <v>35</v>
      </c>
      <c r="Q479" s="1" t="s">
        <v>46</v>
      </c>
      <c r="R479" s="2">
        <v>40233</v>
      </c>
    </row>
    <row r="480" spans="1:18" x14ac:dyDescent="0.25">
      <c r="A480" s="1">
        <v>51169</v>
      </c>
      <c r="B480" s="2">
        <v>40536</v>
      </c>
      <c r="C480" s="2" t="str">
        <f t="shared" si="36"/>
        <v>December</v>
      </c>
      <c r="D480" s="1" t="s">
        <v>25</v>
      </c>
      <c r="E480" s="1">
        <v>2</v>
      </c>
      <c r="F480" s="1">
        <f t="shared" si="35"/>
        <v>145.83000000000001</v>
      </c>
      <c r="G480" s="1">
        <v>291.66000000000003</v>
      </c>
      <c r="H480" s="1">
        <v>24.49</v>
      </c>
      <c r="I480">
        <f t="shared" si="37"/>
        <v>316.15000000000003</v>
      </c>
      <c r="J480">
        <f t="shared" si="38"/>
        <v>4.7610000000000001</v>
      </c>
      <c r="K480">
        <f t="shared" si="39"/>
        <v>13.8859326</v>
      </c>
      <c r="L480" s="1" t="s">
        <v>26</v>
      </c>
      <c r="M480" s="1" t="s">
        <v>44</v>
      </c>
      <c r="N480" s="1" t="s">
        <v>42</v>
      </c>
      <c r="O480" s="1" t="s">
        <v>22</v>
      </c>
      <c r="P480" s="1" t="s">
        <v>23</v>
      </c>
      <c r="Q480" s="1" t="s">
        <v>53</v>
      </c>
      <c r="R480" s="2">
        <v>40538</v>
      </c>
    </row>
    <row r="481" spans="1:18" x14ac:dyDescent="0.25">
      <c r="A481" s="1">
        <v>53221</v>
      </c>
      <c r="B481" s="2">
        <v>40965</v>
      </c>
      <c r="C481" s="2" t="str">
        <f t="shared" si="36"/>
        <v>February</v>
      </c>
      <c r="D481" s="1" t="s">
        <v>32</v>
      </c>
      <c r="E481" s="1">
        <v>29</v>
      </c>
      <c r="F481" s="1">
        <f t="shared" si="35"/>
        <v>14.946206896551724</v>
      </c>
      <c r="G481" s="1">
        <v>433.44</v>
      </c>
      <c r="H481" s="1">
        <v>3.73</v>
      </c>
      <c r="I481">
        <f t="shared" si="37"/>
        <v>437.17</v>
      </c>
      <c r="J481">
        <f t="shared" si="38"/>
        <v>4.7610000000000001</v>
      </c>
      <c r="K481">
        <f t="shared" si="39"/>
        <v>20.636078400000002</v>
      </c>
      <c r="L481" s="1" t="s">
        <v>26</v>
      </c>
      <c r="M481" s="1" t="s">
        <v>56</v>
      </c>
      <c r="N481" s="1" t="s">
        <v>33</v>
      </c>
      <c r="O481" s="1" t="s">
        <v>22</v>
      </c>
      <c r="P481" s="1" t="s">
        <v>23</v>
      </c>
      <c r="Q481" s="1" t="s">
        <v>46</v>
      </c>
      <c r="R481" s="2">
        <v>40966</v>
      </c>
    </row>
    <row r="482" spans="1:18" x14ac:dyDescent="0.25">
      <c r="A482" s="1">
        <v>53152</v>
      </c>
      <c r="B482" s="2">
        <v>39877</v>
      </c>
      <c r="C482" s="2" t="str">
        <f t="shared" si="36"/>
        <v>March</v>
      </c>
      <c r="D482" s="1" t="s">
        <v>41</v>
      </c>
      <c r="E482" s="1">
        <v>36</v>
      </c>
      <c r="F482" s="1">
        <f t="shared" si="35"/>
        <v>56.995097222222221</v>
      </c>
      <c r="G482" s="1">
        <v>2051.8235</v>
      </c>
      <c r="H482" s="1">
        <v>8.8000000000000007</v>
      </c>
      <c r="I482">
        <f t="shared" si="37"/>
        <v>2060.6235000000001</v>
      </c>
      <c r="J482">
        <f t="shared" si="38"/>
        <v>5.3265000000000002</v>
      </c>
      <c r="K482">
        <f t="shared" si="39"/>
        <v>109.29037872750001</v>
      </c>
      <c r="L482" s="1" t="s">
        <v>19</v>
      </c>
      <c r="M482" s="1" t="s">
        <v>49</v>
      </c>
      <c r="N482" s="1" t="s">
        <v>33</v>
      </c>
      <c r="O482" s="1" t="s">
        <v>29</v>
      </c>
      <c r="P482" s="1" t="s">
        <v>30</v>
      </c>
      <c r="Q482" s="1" t="s">
        <v>24</v>
      </c>
      <c r="R482" s="2">
        <v>39877</v>
      </c>
    </row>
    <row r="483" spans="1:18" x14ac:dyDescent="0.25">
      <c r="A483" s="1">
        <v>41539</v>
      </c>
      <c r="B483" s="2">
        <v>40666</v>
      </c>
      <c r="C483" s="2" t="str">
        <f t="shared" si="36"/>
        <v>May</v>
      </c>
      <c r="D483" s="1" t="s">
        <v>25</v>
      </c>
      <c r="E483" s="1">
        <v>24</v>
      </c>
      <c r="F483" s="1">
        <f t="shared" si="35"/>
        <v>1.7437500000000001</v>
      </c>
      <c r="G483" s="1">
        <v>41.85</v>
      </c>
      <c r="H483" s="1">
        <v>1.29</v>
      </c>
      <c r="I483">
        <f t="shared" si="37"/>
        <v>43.14</v>
      </c>
      <c r="J483">
        <f t="shared" si="38"/>
        <v>3.5455000000000001</v>
      </c>
      <c r="K483">
        <f t="shared" si="39"/>
        <v>1.48379175</v>
      </c>
      <c r="L483" s="1" t="s">
        <v>19</v>
      </c>
      <c r="M483" s="1" t="s">
        <v>20</v>
      </c>
      <c r="N483" s="1" t="s">
        <v>21</v>
      </c>
      <c r="O483" s="1" t="s">
        <v>34</v>
      </c>
      <c r="P483" s="1" t="s">
        <v>35</v>
      </c>
      <c r="Q483" s="1" t="s">
        <v>36</v>
      </c>
      <c r="R483" s="2">
        <v>40668</v>
      </c>
    </row>
    <row r="484" spans="1:18" x14ac:dyDescent="0.25">
      <c r="A484" s="1">
        <v>3650</v>
      </c>
      <c r="B484" s="2">
        <v>41056</v>
      </c>
      <c r="C484" s="2" t="str">
        <f t="shared" si="36"/>
        <v>May</v>
      </c>
      <c r="D484" s="1" t="s">
        <v>32</v>
      </c>
      <c r="E484" s="1">
        <v>24</v>
      </c>
      <c r="F484" s="1">
        <f t="shared" si="35"/>
        <v>216.97916666666666</v>
      </c>
      <c r="G484" s="1">
        <v>5207.5</v>
      </c>
      <c r="H484" s="1">
        <v>64.2</v>
      </c>
      <c r="I484">
        <f t="shared" si="37"/>
        <v>5271.7</v>
      </c>
      <c r="J484">
        <f t="shared" si="38"/>
        <v>4.7610000000000001</v>
      </c>
      <c r="K484">
        <f t="shared" si="39"/>
        <v>247.92907500000001</v>
      </c>
      <c r="L484" s="1" t="s">
        <v>38</v>
      </c>
      <c r="M484" s="1" t="s">
        <v>54</v>
      </c>
      <c r="N484" s="1" t="s">
        <v>42</v>
      </c>
      <c r="O484" s="1" t="s">
        <v>22</v>
      </c>
      <c r="P484" s="1" t="s">
        <v>39</v>
      </c>
      <c r="Q484" s="1" t="s">
        <v>40</v>
      </c>
      <c r="R484" s="2">
        <v>41058</v>
      </c>
    </row>
    <row r="485" spans="1:18" x14ac:dyDescent="0.25">
      <c r="A485" s="1">
        <v>322</v>
      </c>
      <c r="B485" s="2">
        <v>40986</v>
      </c>
      <c r="C485" s="2" t="str">
        <f t="shared" si="36"/>
        <v>March</v>
      </c>
      <c r="D485" s="1" t="s">
        <v>37</v>
      </c>
      <c r="E485" s="1">
        <v>46</v>
      </c>
      <c r="F485" s="1">
        <f t="shared" si="35"/>
        <v>6.1086956521739131</v>
      </c>
      <c r="G485" s="1">
        <v>281</v>
      </c>
      <c r="H485" s="1">
        <v>10.050000000000001</v>
      </c>
      <c r="I485">
        <f t="shared" si="37"/>
        <v>291.05</v>
      </c>
      <c r="J485">
        <f t="shared" si="38"/>
        <v>3.5455000000000001</v>
      </c>
      <c r="K485">
        <f t="shared" si="39"/>
        <v>9.9628550000000011</v>
      </c>
      <c r="L485" s="1" t="s">
        <v>26</v>
      </c>
      <c r="M485" s="1" t="s">
        <v>20</v>
      </c>
      <c r="N485" s="1" t="s">
        <v>33</v>
      </c>
      <c r="O485" s="1" t="s">
        <v>34</v>
      </c>
      <c r="P485" s="1" t="s">
        <v>45</v>
      </c>
      <c r="Q485" s="1" t="s">
        <v>24</v>
      </c>
      <c r="R485" s="2">
        <v>40988</v>
      </c>
    </row>
    <row r="486" spans="1:18" x14ac:dyDescent="0.25">
      <c r="A486" s="1">
        <v>26016</v>
      </c>
      <c r="B486" s="2">
        <v>40093</v>
      </c>
      <c r="C486" s="2" t="str">
        <f t="shared" si="36"/>
        <v>October</v>
      </c>
      <c r="D486" s="1" t="s">
        <v>25</v>
      </c>
      <c r="E486" s="1">
        <v>2</v>
      </c>
      <c r="F486" s="1">
        <f t="shared" si="35"/>
        <v>77.47</v>
      </c>
      <c r="G486" s="1">
        <v>154.94</v>
      </c>
      <c r="H486" s="1">
        <v>4</v>
      </c>
      <c r="I486">
        <f t="shared" si="37"/>
        <v>158.94</v>
      </c>
      <c r="J486">
        <f t="shared" si="38"/>
        <v>5.3265000000000002</v>
      </c>
      <c r="K486">
        <f t="shared" si="39"/>
        <v>8.2528790999999995</v>
      </c>
      <c r="L486" s="1" t="s">
        <v>26</v>
      </c>
      <c r="M486" s="1" t="s">
        <v>56</v>
      </c>
      <c r="N486" s="1" t="s">
        <v>21</v>
      </c>
      <c r="O486" s="1" t="s">
        <v>29</v>
      </c>
      <c r="P486" s="1" t="s">
        <v>43</v>
      </c>
      <c r="Q486" s="1" t="s">
        <v>24</v>
      </c>
      <c r="R486" s="2">
        <v>40095</v>
      </c>
    </row>
    <row r="487" spans="1:18" x14ac:dyDescent="0.25">
      <c r="A487" s="1">
        <v>50307</v>
      </c>
      <c r="B487" s="2">
        <v>40466</v>
      </c>
      <c r="C487" s="2" t="str">
        <f t="shared" si="36"/>
        <v>October</v>
      </c>
      <c r="D487" s="1" t="s">
        <v>18</v>
      </c>
      <c r="E487" s="1">
        <v>32</v>
      </c>
      <c r="F487" s="1">
        <f t="shared" si="35"/>
        <v>54.197187499999998</v>
      </c>
      <c r="G487" s="1">
        <v>1734.31</v>
      </c>
      <c r="H487" s="1">
        <v>10.75</v>
      </c>
      <c r="I487">
        <f t="shared" si="37"/>
        <v>1745.06</v>
      </c>
      <c r="J487">
        <f t="shared" si="38"/>
        <v>3.5455000000000001</v>
      </c>
      <c r="K487">
        <f t="shared" si="39"/>
        <v>61.489961050000005</v>
      </c>
      <c r="L487" s="1" t="s">
        <v>19</v>
      </c>
      <c r="M487" s="1" t="s">
        <v>27</v>
      </c>
      <c r="N487" s="1" t="s">
        <v>33</v>
      </c>
      <c r="O487" s="1" t="s">
        <v>34</v>
      </c>
      <c r="P487" s="1" t="s">
        <v>45</v>
      </c>
      <c r="Q487" s="1" t="s">
        <v>24</v>
      </c>
      <c r="R487" s="2">
        <v>40468</v>
      </c>
    </row>
    <row r="488" spans="1:18" x14ac:dyDescent="0.25">
      <c r="A488" s="1">
        <v>58755</v>
      </c>
      <c r="B488" s="2">
        <v>40880</v>
      </c>
      <c r="C488" s="2" t="str">
        <f t="shared" si="36"/>
        <v>December</v>
      </c>
      <c r="D488" s="1" t="s">
        <v>18</v>
      </c>
      <c r="E488" s="1">
        <v>18</v>
      </c>
      <c r="F488" s="1">
        <f t="shared" si="35"/>
        <v>2.6172222222222223</v>
      </c>
      <c r="G488" s="1">
        <v>47.11</v>
      </c>
      <c r="H488" s="1">
        <v>7.09</v>
      </c>
      <c r="I488">
        <f t="shared" si="37"/>
        <v>54.2</v>
      </c>
      <c r="J488">
        <f t="shared" si="38"/>
        <v>3.5455000000000001</v>
      </c>
      <c r="K488">
        <f t="shared" si="39"/>
        <v>1.6702850499999999</v>
      </c>
      <c r="L488" s="1" t="s">
        <v>26</v>
      </c>
      <c r="M488" s="1" t="s">
        <v>54</v>
      </c>
      <c r="N488" s="1" t="s">
        <v>42</v>
      </c>
      <c r="O488" s="1" t="s">
        <v>34</v>
      </c>
      <c r="P488" s="1" t="s">
        <v>45</v>
      </c>
      <c r="Q488" s="1" t="s">
        <v>36</v>
      </c>
      <c r="R488" s="2">
        <v>40889</v>
      </c>
    </row>
    <row r="489" spans="1:18" x14ac:dyDescent="0.25">
      <c r="A489" s="1">
        <v>55394</v>
      </c>
      <c r="B489" s="2">
        <v>40235</v>
      </c>
      <c r="C489" s="2" t="str">
        <f t="shared" si="36"/>
        <v>February</v>
      </c>
      <c r="D489" s="1" t="s">
        <v>37</v>
      </c>
      <c r="E489" s="1">
        <v>21</v>
      </c>
      <c r="F489" s="1">
        <f t="shared" si="35"/>
        <v>16.223809523809525</v>
      </c>
      <c r="G489" s="1">
        <v>340.7</v>
      </c>
      <c r="H489" s="1">
        <v>27.75</v>
      </c>
      <c r="I489">
        <f t="shared" si="37"/>
        <v>368.45</v>
      </c>
      <c r="J489">
        <f t="shared" si="38"/>
        <v>4.7610000000000001</v>
      </c>
      <c r="K489">
        <f t="shared" si="39"/>
        <v>16.220727</v>
      </c>
      <c r="L489" s="1" t="s">
        <v>38</v>
      </c>
      <c r="M489" s="1" t="s">
        <v>27</v>
      </c>
      <c r="N489" s="1" t="s">
        <v>33</v>
      </c>
      <c r="O489" s="1" t="s">
        <v>22</v>
      </c>
      <c r="P489" s="1" t="s">
        <v>57</v>
      </c>
      <c r="Q489" s="1" t="s">
        <v>64</v>
      </c>
      <c r="R489" s="2">
        <v>40237</v>
      </c>
    </row>
    <row r="490" spans="1:18" x14ac:dyDescent="0.25">
      <c r="A490" s="1">
        <v>54694</v>
      </c>
      <c r="B490" s="2">
        <v>40075</v>
      </c>
      <c r="C490" s="2" t="str">
        <f t="shared" si="36"/>
        <v>September</v>
      </c>
      <c r="D490" s="1" t="s">
        <v>37</v>
      </c>
      <c r="E490" s="1">
        <v>43</v>
      </c>
      <c r="F490" s="1">
        <f t="shared" si="35"/>
        <v>2.6193023255813954</v>
      </c>
      <c r="G490" s="1">
        <v>112.63</v>
      </c>
      <c r="H490" s="1">
        <v>6.35</v>
      </c>
      <c r="I490">
        <f t="shared" si="37"/>
        <v>118.97999999999999</v>
      </c>
      <c r="J490">
        <f t="shared" si="38"/>
        <v>3.5455000000000001</v>
      </c>
      <c r="K490">
        <f t="shared" si="39"/>
        <v>3.9932966499999996</v>
      </c>
      <c r="L490" s="1" t="s">
        <v>26</v>
      </c>
      <c r="M490" s="1" t="s">
        <v>27</v>
      </c>
      <c r="N490" s="1" t="s">
        <v>21</v>
      </c>
      <c r="O490" s="1" t="s">
        <v>34</v>
      </c>
      <c r="P490" s="1" t="s">
        <v>62</v>
      </c>
      <c r="Q490" s="1" t="s">
        <v>24</v>
      </c>
      <c r="R490" s="2">
        <v>40075</v>
      </c>
    </row>
    <row r="491" spans="1:18" x14ac:dyDescent="0.25">
      <c r="A491" s="1">
        <v>1286</v>
      </c>
      <c r="B491" s="2">
        <v>40311</v>
      </c>
      <c r="C491" s="2" t="str">
        <f t="shared" si="36"/>
        <v>May</v>
      </c>
      <c r="D491" s="1" t="s">
        <v>32</v>
      </c>
      <c r="E491" s="1">
        <v>46</v>
      </c>
      <c r="F491" s="1">
        <f t="shared" si="35"/>
        <v>5.0949999999999998</v>
      </c>
      <c r="G491" s="1">
        <v>234.37</v>
      </c>
      <c r="H491" s="1">
        <v>5.74</v>
      </c>
      <c r="I491">
        <f t="shared" si="37"/>
        <v>240.11</v>
      </c>
      <c r="J491">
        <f t="shared" si="38"/>
        <v>3.5455000000000001</v>
      </c>
      <c r="K491">
        <f t="shared" si="39"/>
        <v>8.3095883500000003</v>
      </c>
      <c r="L491" s="1" t="s">
        <v>26</v>
      </c>
      <c r="M491" s="1" t="s">
        <v>27</v>
      </c>
      <c r="N491" s="1" t="s">
        <v>42</v>
      </c>
      <c r="O491" s="1" t="s">
        <v>34</v>
      </c>
      <c r="P491" s="1" t="s">
        <v>48</v>
      </c>
      <c r="Q491" s="1" t="s">
        <v>24</v>
      </c>
      <c r="R491" s="2">
        <v>40312</v>
      </c>
    </row>
    <row r="492" spans="1:18" x14ac:dyDescent="0.25">
      <c r="A492" s="1">
        <v>30720</v>
      </c>
      <c r="B492" s="2">
        <v>41179</v>
      </c>
      <c r="C492" s="2" t="str">
        <f t="shared" si="36"/>
        <v>September</v>
      </c>
      <c r="D492" s="1" t="s">
        <v>18</v>
      </c>
      <c r="E492" s="1">
        <v>27</v>
      </c>
      <c r="F492" s="1">
        <f t="shared" si="35"/>
        <v>88.848148148148155</v>
      </c>
      <c r="G492" s="1">
        <v>2398.9</v>
      </c>
      <c r="H492" s="1">
        <v>18.13</v>
      </c>
      <c r="I492">
        <f t="shared" si="37"/>
        <v>2417.0300000000002</v>
      </c>
      <c r="J492">
        <f t="shared" si="38"/>
        <v>4.7610000000000001</v>
      </c>
      <c r="K492">
        <f t="shared" si="39"/>
        <v>114.21162900000002</v>
      </c>
      <c r="L492" s="1" t="s">
        <v>19</v>
      </c>
      <c r="M492" s="1" t="s">
        <v>58</v>
      </c>
      <c r="N492" s="1" t="s">
        <v>28</v>
      </c>
      <c r="O492" s="1" t="s">
        <v>22</v>
      </c>
      <c r="P492" s="1" t="s">
        <v>23</v>
      </c>
      <c r="Q492" s="1" t="s">
        <v>53</v>
      </c>
      <c r="R492" s="2">
        <v>41184</v>
      </c>
    </row>
    <row r="493" spans="1:18" x14ac:dyDescent="0.25">
      <c r="A493" s="1">
        <v>57125</v>
      </c>
      <c r="B493" s="2">
        <v>40332</v>
      </c>
      <c r="C493" s="2" t="str">
        <f t="shared" si="36"/>
        <v>June</v>
      </c>
      <c r="D493" s="1" t="s">
        <v>41</v>
      </c>
      <c r="E493" s="1">
        <v>19</v>
      </c>
      <c r="F493" s="1">
        <f t="shared" si="35"/>
        <v>3.2115789473684213</v>
      </c>
      <c r="G493" s="1">
        <v>61.02</v>
      </c>
      <c r="H493" s="1">
        <v>5.44</v>
      </c>
      <c r="I493">
        <f t="shared" si="37"/>
        <v>66.460000000000008</v>
      </c>
      <c r="J493">
        <f t="shared" si="38"/>
        <v>3.5455000000000001</v>
      </c>
      <c r="K493">
        <f t="shared" si="39"/>
        <v>2.1634641000000001</v>
      </c>
      <c r="L493" s="1" t="s">
        <v>26</v>
      </c>
      <c r="M493" s="1" t="s">
        <v>51</v>
      </c>
      <c r="N493" s="1" t="s">
        <v>21</v>
      </c>
      <c r="O493" s="1" t="s">
        <v>34</v>
      </c>
      <c r="P493" s="1" t="s">
        <v>48</v>
      </c>
      <c r="Q493" s="1" t="s">
        <v>24</v>
      </c>
      <c r="R493" s="2">
        <v>40334</v>
      </c>
    </row>
    <row r="494" spans="1:18" x14ac:dyDescent="0.25">
      <c r="A494" s="1">
        <v>36772</v>
      </c>
      <c r="B494" s="2">
        <v>40313</v>
      </c>
      <c r="C494" s="2" t="str">
        <f t="shared" si="36"/>
        <v>May</v>
      </c>
      <c r="D494" s="1" t="s">
        <v>41</v>
      </c>
      <c r="E494" s="1">
        <v>16</v>
      </c>
      <c r="F494" s="1">
        <f t="shared" si="35"/>
        <v>750.44062499999995</v>
      </c>
      <c r="G494" s="1">
        <v>12007.05</v>
      </c>
      <c r="H494" s="1">
        <v>55.3</v>
      </c>
      <c r="I494">
        <f t="shared" si="37"/>
        <v>12062.349999999999</v>
      </c>
      <c r="J494">
        <f t="shared" si="38"/>
        <v>5.3265000000000002</v>
      </c>
      <c r="K494">
        <f t="shared" si="39"/>
        <v>639.55551824999998</v>
      </c>
      <c r="L494" s="1" t="s">
        <v>38</v>
      </c>
      <c r="M494" s="1" t="s">
        <v>51</v>
      </c>
      <c r="N494" s="1" t="s">
        <v>42</v>
      </c>
      <c r="O494" s="1" t="s">
        <v>29</v>
      </c>
      <c r="P494" s="1" t="s">
        <v>61</v>
      </c>
      <c r="Q494" s="1" t="s">
        <v>40</v>
      </c>
      <c r="R494" s="2">
        <v>40315</v>
      </c>
    </row>
    <row r="495" spans="1:18" x14ac:dyDescent="0.25">
      <c r="A495" s="1">
        <v>36482</v>
      </c>
      <c r="B495" s="2">
        <v>40729</v>
      </c>
      <c r="C495" s="2" t="str">
        <f t="shared" si="36"/>
        <v>July</v>
      </c>
      <c r="D495" s="1" t="s">
        <v>41</v>
      </c>
      <c r="E495" s="1">
        <v>27</v>
      </c>
      <c r="F495" s="1">
        <f t="shared" si="35"/>
        <v>99.07703703703703</v>
      </c>
      <c r="G495" s="1">
        <v>2675.08</v>
      </c>
      <c r="H495" s="1">
        <v>24.49</v>
      </c>
      <c r="I495">
        <f t="shared" si="37"/>
        <v>2699.5699999999997</v>
      </c>
      <c r="J495">
        <f t="shared" si="38"/>
        <v>4.7610000000000001</v>
      </c>
      <c r="K495">
        <f t="shared" si="39"/>
        <v>127.36055879999999</v>
      </c>
      <c r="L495" s="1" t="s">
        <v>19</v>
      </c>
      <c r="M495" s="1" t="s">
        <v>51</v>
      </c>
      <c r="N495" s="1" t="s">
        <v>28</v>
      </c>
      <c r="O495" s="1" t="s">
        <v>22</v>
      </c>
      <c r="P495" s="1" t="s">
        <v>23</v>
      </c>
      <c r="Q495" s="1" t="s">
        <v>53</v>
      </c>
      <c r="R495" s="2">
        <v>40731</v>
      </c>
    </row>
    <row r="496" spans="1:18" x14ac:dyDescent="0.25">
      <c r="A496" s="1">
        <v>1888</v>
      </c>
      <c r="B496" s="2">
        <v>40481</v>
      </c>
      <c r="C496" s="2" t="str">
        <f t="shared" si="36"/>
        <v>October</v>
      </c>
      <c r="D496" s="1" t="s">
        <v>32</v>
      </c>
      <c r="E496" s="1">
        <v>35</v>
      </c>
      <c r="F496" s="1">
        <f t="shared" si="35"/>
        <v>4.5214285714285714</v>
      </c>
      <c r="G496" s="1">
        <v>158.25</v>
      </c>
      <c r="H496" s="1">
        <v>5.42</v>
      </c>
      <c r="I496">
        <f t="shared" si="37"/>
        <v>163.66999999999999</v>
      </c>
      <c r="J496">
        <f t="shared" si="38"/>
        <v>3.5455000000000001</v>
      </c>
      <c r="K496">
        <f t="shared" si="39"/>
        <v>5.6107537499999998</v>
      </c>
      <c r="L496" s="1" t="s">
        <v>26</v>
      </c>
      <c r="M496" s="1" t="s">
        <v>47</v>
      </c>
      <c r="N496" s="1" t="s">
        <v>33</v>
      </c>
      <c r="O496" s="1" t="s">
        <v>34</v>
      </c>
      <c r="P496" s="1" t="s">
        <v>48</v>
      </c>
      <c r="Q496" s="1" t="s">
        <v>24</v>
      </c>
      <c r="R496" s="2">
        <v>40482</v>
      </c>
    </row>
    <row r="497" spans="1:18" x14ac:dyDescent="0.25">
      <c r="A497" s="1">
        <v>33154</v>
      </c>
      <c r="B497" s="2">
        <v>40393</v>
      </c>
      <c r="C497" s="2" t="str">
        <f t="shared" si="36"/>
        <v>August</v>
      </c>
      <c r="D497" s="1" t="s">
        <v>37</v>
      </c>
      <c r="E497" s="1">
        <v>7</v>
      </c>
      <c r="F497" s="1">
        <f t="shared" si="35"/>
        <v>52.574928571428572</v>
      </c>
      <c r="G497" s="1">
        <v>368.02449999999999</v>
      </c>
      <c r="H497" s="1">
        <v>4.2</v>
      </c>
      <c r="I497">
        <f t="shared" si="37"/>
        <v>372.22449999999998</v>
      </c>
      <c r="J497">
        <f t="shared" si="38"/>
        <v>5.3265000000000002</v>
      </c>
      <c r="K497">
        <f t="shared" si="39"/>
        <v>19.6028249925</v>
      </c>
      <c r="L497" s="1" t="s">
        <v>26</v>
      </c>
      <c r="M497" s="1" t="s">
        <v>49</v>
      </c>
      <c r="N497" s="1" t="s">
        <v>33</v>
      </c>
      <c r="O497" s="1" t="s">
        <v>29</v>
      </c>
      <c r="P497" s="1" t="s">
        <v>30</v>
      </c>
      <c r="Q497" s="1" t="s">
        <v>24</v>
      </c>
      <c r="R497" s="2">
        <v>40396</v>
      </c>
    </row>
    <row r="498" spans="1:18" x14ac:dyDescent="0.25">
      <c r="A498" s="1">
        <v>5863</v>
      </c>
      <c r="B498" s="2">
        <v>40503</v>
      </c>
      <c r="C498" s="2" t="str">
        <f t="shared" si="36"/>
        <v>November</v>
      </c>
      <c r="D498" s="1" t="s">
        <v>41</v>
      </c>
      <c r="E498" s="1">
        <v>40</v>
      </c>
      <c r="F498" s="1">
        <f t="shared" si="35"/>
        <v>23.330249999999999</v>
      </c>
      <c r="G498" s="1">
        <v>933.21</v>
      </c>
      <c r="H498" s="1">
        <v>7.58</v>
      </c>
      <c r="I498">
        <f t="shared" si="37"/>
        <v>940.79000000000008</v>
      </c>
      <c r="J498">
        <f t="shared" si="38"/>
        <v>4.7610000000000001</v>
      </c>
      <c r="K498">
        <f t="shared" si="39"/>
        <v>44.430128100000005</v>
      </c>
      <c r="L498" s="1" t="s">
        <v>26</v>
      </c>
      <c r="M498" s="1" t="s">
        <v>56</v>
      </c>
      <c r="N498" s="1" t="s">
        <v>33</v>
      </c>
      <c r="O498" s="1" t="s">
        <v>22</v>
      </c>
      <c r="P498" s="1" t="s">
        <v>23</v>
      </c>
      <c r="Q498" s="1" t="s">
        <v>24</v>
      </c>
      <c r="R498" s="2">
        <v>40504</v>
      </c>
    </row>
    <row r="499" spans="1:18" x14ac:dyDescent="0.25">
      <c r="A499" s="1">
        <v>46565</v>
      </c>
      <c r="B499" s="2">
        <v>40716</v>
      </c>
      <c r="C499" s="2" t="str">
        <f t="shared" si="36"/>
        <v>June</v>
      </c>
      <c r="D499" s="1" t="s">
        <v>32</v>
      </c>
      <c r="E499" s="1">
        <v>16</v>
      </c>
      <c r="F499" s="1">
        <f t="shared" si="35"/>
        <v>293.20437500000003</v>
      </c>
      <c r="G499" s="1">
        <v>4691.2700000000004</v>
      </c>
      <c r="H499" s="1">
        <v>24.49</v>
      </c>
      <c r="I499">
        <f t="shared" si="37"/>
        <v>4715.76</v>
      </c>
      <c r="J499">
        <f t="shared" si="38"/>
        <v>3.5455000000000001</v>
      </c>
      <c r="K499">
        <f t="shared" si="39"/>
        <v>166.32897785</v>
      </c>
      <c r="L499" s="1" t="s">
        <v>19</v>
      </c>
      <c r="M499" s="1" t="s">
        <v>59</v>
      </c>
      <c r="N499" s="1" t="s">
        <v>42</v>
      </c>
      <c r="O499" s="1" t="s">
        <v>34</v>
      </c>
      <c r="P499" s="1" t="s">
        <v>68</v>
      </c>
      <c r="Q499" s="1" t="s">
        <v>53</v>
      </c>
      <c r="R499" s="2">
        <v>40716</v>
      </c>
    </row>
    <row r="500" spans="1:18" x14ac:dyDescent="0.25">
      <c r="A500" s="1">
        <v>17797</v>
      </c>
      <c r="B500" s="2">
        <v>41100</v>
      </c>
      <c r="C500" s="2" t="str">
        <f t="shared" si="36"/>
        <v>July</v>
      </c>
      <c r="D500" s="1" t="s">
        <v>18</v>
      </c>
      <c r="E500" s="1">
        <v>16</v>
      </c>
      <c r="F500" s="1">
        <f t="shared" si="35"/>
        <v>3.8450000000000002</v>
      </c>
      <c r="G500" s="1">
        <v>61.52</v>
      </c>
      <c r="H500" s="1">
        <v>2.5</v>
      </c>
      <c r="I500">
        <f t="shared" si="37"/>
        <v>64.02000000000001</v>
      </c>
      <c r="J500">
        <f t="shared" si="38"/>
        <v>3.5455000000000001</v>
      </c>
      <c r="K500">
        <f t="shared" si="39"/>
        <v>2.1811916</v>
      </c>
      <c r="L500" s="1" t="s">
        <v>26</v>
      </c>
      <c r="M500" s="1" t="s">
        <v>27</v>
      </c>
      <c r="N500" s="1" t="s">
        <v>42</v>
      </c>
      <c r="O500" s="1" t="s">
        <v>34</v>
      </c>
      <c r="P500" s="1" t="s">
        <v>62</v>
      </c>
      <c r="Q500" s="1" t="s">
        <v>24</v>
      </c>
      <c r="R500" s="2">
        <v>41104</v>
      </c>
    </row>
    <row r="501" spans="1:18" x14ac:dyDescent="0.25">
      <c r="A501" s="1">
        <v>58470</v>
      </c>
      <c r="B501" s="2">
        <v>40702</v>
      </c>
      <c r="C501" s="2" t="str">
        <f t="shared" si="36"/>
        <v>June</v>
      </c>
      <c r="D501" s="1" t="s">
        <v>25</v>
      </c>
      <c r="E501" s="1">
        <v>24</v>
      </c>
      <c r="F501" s="1">
        <f t="shared" si="35"/>
        <v>75.481250000000003</v>
      </c>
      <c r="G501" s="1">
        <v>1811.55</v>
      </c>
      <c r="H501" s="1">
        <v>0.99</v>
      </c>
      <c r="I501">
        <f t="shared" si="37"/>
        <v>1812.54</v>
      </c>
      <c r="J501">
        <f t="shared" si="38"/>
        <v>3.5455000000000001</v>
      </c>
      <c r="K501">
        <f t="shared" si="39"/>
        <v>64.228505249999998</v>
      </c>
      <c r="L501" s="1" t="s">
        <v>26</v>
      </c>
      <c r="M501" s="1" t="s">
        <v>20</v>
      </c>
      <c r="N501" s="1" t="s">
        <v>28</v>
      </c>
      <c r="O501" s="1" t="s">
        <v>34</v>
      </c>
      <c r="P501" s="1" t="s">
        <v>68</v>
      </c>
      <c r="Q501" s="1" t="s">
        <v>24</v>
      </c>
      <c r="R501" s="2">
        <v>40703</v>
      </c>
    </row>
    <row r="502" spans="1:18" x14ac:dyDescent="0.25">
      <c r="A502" s="1">
        <v>58789</v>
      </c>
      <c r="B502" s="2">
        <v>40395</v>
      </c>
      <c r="C502" s="2" t="str">
        <f t="shared" si="36"/>
        <v>August</v>
      </c>
      <c r="D502" s="1" t="s">
        <v>18</v>
      </c>
      <c r="E502" s="1">
        <v>38</v>
      </c>
      <c r="F502" s="1">
        <f t="shared" si="35"/>
        <v>9.9244736842105254</v>
      </c>
      <c r="G502" s="1">
        <v>377.13</v>
      </c>
      <c r="H502" s="1">
        <v>6.02</v>
      </c>
      <c r="I502">
        <f t="shared" si="37"/>
        <v>383.15</v>
      </c>
      <c r="J502">
        <f t="shared" si="38"/>
        <v>4.7610000000000001</v>
      </c>
      <c r="K502">
        <f t="shared" si="39"/>
        <v>17.955159300000002</v>
      </c>
      <c r="L502" s="1" t="s">
        <v>26</v>
      </c>
      <c r="M502" s="1" t="s">
        <v>27</v>
      </c>
      <c r="N502" s="1" t="s">
        <v>28</v>
      </c>
      <c r="O502" s="1" t="s">
        <v>22</v>
      </c>
      <c r="P502" s="1" t="s">
        <v>23</v>
      </c>
      <c r="Q502" s="1" t="s">
        <v>31</v>
      </c>
      <c r="R502" s="2">
        <v>40400</v>
      </c>
    </row>
    <row r="503" spans="1:18" x14ac:dyDescent="0.25">
      <c r="A503" s="1">
        <v>27363</v>
      </c>
      <c r="B503" s="2">
        <v>40834</v>
      </c>
      <c r="C503" s="2" t="str">
        <f t="shared" si="36"/>
        <v>October</v>
      </c>
      <c r="D503" s="1" t="s">
        <v>41</v>
      </c>
      <c r="E503" s="1">
        <v>16</v>
      </c>
      <c r="F503" s="1">
        <f t="shared" si="35"/>
        <v>20.203749999999999</v>
      </c>
      <c r="G503" s="1">
        <v>323.26</v>
      </c>
      <c r="H503" s="1">
        <v>6.67</v>
      </c>
      <c r="I503">
        <f t="shared" si="37"/>
        <v>329.93</v>
      </c>
      <c r="J503">
        <f t="shared" si="38"/>
        <v>4.7610000000000001</v>
      </c>
      <c r="K503">
        <f t="shared" si="39"/>
        <v>15.390408600000001</v>
      </c>
      <c r="L503" s="1" t="s">
        <v>26</v>
      </c>
      <c r="M503" s="1" t="s">
        <v>56</v>
      </c>
      <c r="N503" s="1" t="s">
        <v>28</v>
      </c>
      <c r="O503" s="1" t="s">
        <v>22</v>
      </c>
      <c r="P503" s="1" t="s">
        <v>23</v>
      </c>
      <c r="Q503" s="1" t="s">
        <v>46</v>
      </c>
      <c r="R503" s="2">
        <v>40835</v>
      </c>
    </row>
    <row r="504" spans="1:18" x14ac:dyDescent="0.25">
      <c r="A504" s="1">
        <v>27909</v>
      </c>
      <c r="B504" s="2">
        <v>40946</v>
      </c>
      <c r="C504" s="2" t="str">
        <f t="shared" si="36"/>
        <v>February</v>
      </c>
      <c r="D504" s="1" t="s">
        <v>37</v>
      </c>
      <c r="E504" s="1">
        <v>1</v>
      </c>
      <c r="F504" s="1">
        <f t="shared" si="35"/>
        <v>62.26</v>
      </c>
      <c r="G504" s="1">
        <v>62.26</v>
      </c>
      <c r="H504" s="1">
        <v>10.75</v>
      </c>
      <c r="I504">
        <f t="shared" si="37"/>
        <v>73.009999999999991</v>
      </c>
      <c r="J504">
        <f t="shared" si="38"/>
        <v>3.5455000000000001</v>
      </c>
      <c r="K504">
        <f t="shared" si="39"/>
        <v>2.2074283000000001</v>
      </c>
      <c r="L504" s="1" t="s">
        <v>26</v>
      </c>
      <c r="M504" s="1" t="s">
        <v>44</v>
      </c>
      <c r="N504" s="1" t="s">
        <v>33</v>
      </c>
      <c r="O504" s="1" t="s">
        <v>34</v>
      </c>
      <c r="P504" s="1" t="s">
        <v>45</v>
      </c>
      <c r="Q504" s="1" t="s">
        <v>24</v>
      </c>
      <c r="R504" s="2">
        <v>40948</v>
      </c>
    </row>
    <row r="505" spans="1:18" x14ac:dyDescent="0.25">
      <c r="A505" s="1">
        <v>24070</v>
      </c>
      <c r="B505" s="2">
        <v>40617</v>
      </c>
      <c r="C505" s="2" t="str">
        <f t="shared" si="36"/>
        <v>March</v>
      </c>
      <c r="D505" s="1" t="s">
        <v>25</v>
      </c>
      <c r="E505" s="1">
        <v>48</v>
      </c>
      <c r="F505" s="1">
        <f t="shared" si="35"/>
        <v>6.1304166666666662</v>
      </c>
      <c r="G505" s="1">
        <v>294.26</v>
      </c>
      <c r="H505" s="1">
        <v>0.7</v>
      </c>
      <c r="I505">
        <f t="shared" si="37"/>
        <v>294.95999999999998</v>
      </c>
      <c r="J505">
        <f t="shared" si="38"/>
        <v>3.5455000000000001</v>
      </c>
      <c r="K505">
        <f t="shared" si="39"/>
        <v>10.4329883</v>
      </c>
      <c r="L505" s="1" t="s">
        <v>19</v>
      </c>
      <c r="M505" s="1" t="s">
        <v>20</v>
      </c>
      <c r="N505" s="1" t="s">
        <v>33</v>
      </c>
      <c r="O505" s="1" t="s">
        <v>34</v>
      </c>
      <c r="P505" s="1" t="s">
        <v>35</v>
      </c>
      <c r="Q505" s="1" t="s">
        <v>36</v>
      </c>
      <c r="R505" s="2">
        <v>40618</v>
      </c>
    </row>
    <row r="506" spans="1:18" x14ac:dyDescent="0.25">
      <c r="A506" s="1">
        <v>35490</v>
      </c>
      <c r="B506" s="2">
        <v>40519</v>
      </c>
      <c r="C506" s="2" t="str">
        <f t="shared" si="36"/>
        <v>December</v>
      </c>
      <c r="D506" s="1" t="s">
        <v>25</v>
      </c>
      <c r="E506" s="1">
        <v>7</v>
      </c>
      <c r="F506" s="1">
        <f t="shared" si="35"/>
        <v>6.3771428571428572</v>
      </c>
      <c r="G506" s="1">
        <v>44.64</v>
      </c>
      <c r="H506" s="1">
        <v>1.2</v>
      </c>
      <c r="I506">
        <f t="shared" si="37"/>
        <v>45.84</v>
      </c>
      <c r="J506">
        <f t="shared" si="38"/>
        <v>3.5455000000000001</v>
      </c>
      <c r="K506">
        <f t="shared" si="39"/>
        <v>1.5827111999999999</v>
      </c>
      <c r="L506" s="1" t="s">
        <v>19</v>
      </c>
      <c r="M506" s="1" t="s">
        <v>51</v>
      </c>
      <c r="N506" s="1" t="s">
        <v>28</v>
      </c>
      <c r="O506" s="1" t="s">
        <v>34</v>
      </c>
      <c r="P506" s="1" t="s">
        <v>35</v>
      </c>
      <c r="Q506" s="1" t="s">
        <v>36</v>
      </c>
      <c r="R506" s="2">
        <v>40521</v>
      </c>
    </row>
    <row r="507" spans="1:18" x14ac:dyDescent="0.25">
      <c r="A507" s="1">
        <v>10979</v>
      </c>
      <c r="B507" s="2">
        <v>40820</v>
      </c>
      <c r="C507" s="2" t="str">
        <f t="shared" si="36"/>
        <v>October</v>
      </c>
      <c r="D507" s="1" t="s">
        <v>41</v>
      </c>
      <c r="E507" s="1">
        <v>15</v>
      </c>
      <c r="F507" s="1">
        <f t="shared" si="35"/>
        <v>32.428666666666665</v>
      </c>
      <c r="G507" s="1">
        <v>486.43</v>
      </c>
      <c r="H507" s="1">
        <v>3.92</v>
      </c>
      <c r="I507">
        <f t="shared" si="37"/>
        <v>490.35</v>
      </c>
      <c r="J507">
        <f t="shared" si="38"/>
        <v>4.7610000000000001</v>
      </c>
      <c r="K507">
        <f t="shared" si="39"/>
        <v>23.1589323</v>
      </c>
      <c r="L507" s="1" t="s">
        <v>26</v>
      </c>
      <c r="M507" s="1" t="s">
        <v>54</v>
      </c>
      <c r="N507" s="1" t="s">
        <v>28</v>
      </c>
      <c r="O507" s="1" t="s">
        <v>22</v>
      </c>
      <c r="P507" s="1" t="s">
        <v>23</v>
      </c>
      <c r="Q507" s="1" t="s">
        <v>46</v>
      </c>
      <c r="R507" s="2">
        <v>40822</v>
      </c>
    </row>
    <row r="508" spans="1:18" x14ac:dyDescent="0.25">
      <c r="A508" s="1">
        <v>21344</v>
      </c>
      <c r="B508" s="2">
        <v>41252</v>
      </c>
      <c r="C508" s="2" t="str">
        <f t="shared" si="36"/>
        <v>December</v>
      </c>
      <c r="D508" s="1" t="s">
        <v>18</v>
      </c>
      <c r="E508" s="1">
        <v>29</v>
      </c>
      <c r="F508" s="1">
        <f t="shared" si="35"/>
        <v>20.248275862068969</v>
      </c>
      <c r="G508" s="1">
        <v>587.20000000000005</v>
      </c>
      <c r="H508" s="1">
        <v>1.99</v>
      </c>
      <c r="I508">
        <f t="shared" si="37"/>
        <v>589.19000000000005</v>
      </c>
      <c r="J508">
        <f t="shared" si="38"/>
        <v>5.3265000000000002</v>
      </c>
      <c r="K508">
        <f t="shared" si="39"/>
        <v>31.277208000000005</v>
      </c>
      <c r="L508" s="1" t="s">
        <v>26</v>
      </c>
      <c r="M508" s="1" t="s">
        <v>49</v>
      </c>
      <c r="N508" s="1" t="s">
        <v>33</v>
      </c>
      <c r="O508" s="1" t="s">
        <v>29</v>
      </c>
      <c r="P508" s="1" t="s">
        <v>43</v>
      </c>
      <c r="Q508" s="1" t="s">
        <v>46</v>
      </c>
      <c r="R508" s="2">
        <v>41256</v>
      </c>
    </row>
    <row r="509" spans="1:18" x14ac:dyDescent="0.25">
      <c r="A509" s="1">
        <v>53476</v>
      </c>
      <c r="B509" s="2">
        <v>39975</v>
      </c>
      <c r="C509" s="2" t="str">
        <f t="shared" si="36"/>
        <v>June</v>
      </c>
      <c r="D509" s="1" t="s">
        <v>32</v>
      </c>
      <c r="E509" s="1">
        <v>24</v>
      </c>
      <c r="F509" s="1">
        <f t="shared" si="35"/>
        <v>3.9104166666666664</v>
      </c>
      <c r="G509" s="1">
        <v>93.85</v>
      </c>
      <c r="H509" s="1">
        <v>0.7</v>
      </c>
      <c r="I509">
        <f t="shared" si="37"/>
        <v>94.55</v>
      </c>
      <c r="J509">
        <f t="shared" si="38"/>
        <v>3.5455000000000001</v>
      </c>
      <c r="K509">
        <f t="shared" si="39"/>
        <v>3.3274517499999998</v>
      </c>
      <c r="L509" s="1" t="s">
        <v>26</v>
      </c>
      <c r="M509" s="1" t="s">
        <v>27</v>
      </c>
      <c r="N509" s="1" t="s">
        <v>28</v>
      </c>
      <c r="O509" s="1" t="s">
        <v>34</v>
      </c>
      <c r="P509" s="1" t="s">
        <v>35</v>
      </c>
      <c r="Q509" s="1" t="s">
        <v>36</v>
      </c>
      <c r="R509" s="2">
        <v>39978</v>
      </c>
    </row>
    <row r="510" spans="1:18" x14ac:dyDescent="0.25">
      <c r="A510" s="1">
        <v>50850</v>
      </c>
      <c r="B510" s="2">
        <v>39939</v>
      </c>
      <c r="C510" s="2" t="str">
        <f t="shared" si="36"/>
        <v>May</v>
      </c>
      <c r="D510" s="1" t="s">
        <v>37</v>
      </c>
      <c r="E510" s="1">
        <v>37</v>
      </c>
      <c r="F510" s="1">
        <f t="shared" si="35"/>
        <v>43.230810810810809</v>
      </c>
      <c r="G510" s="1">
        <v>1599.54</v>
      </c>
      <c r="H510" s="1">
        <v>7.47</v>
      </c>
      <c r="I510">
        <f t="shared" si="37"/>
        <v>1607.01</v>
      </c>
      <c r="J510">
        <f t="shared" si="38"/>
        <v>3.5455000000000001</v>
      </c>
      <c r="K510">
        <f t="shared" si="39"/>
        <v>56.711690699999998</v>
      </c>
      <c r="L510" s="1" t="s">
        <v>26</v>
      </c>
      <c r="M510" s="1" t="s">
        <v>56</v>
      </c>
      <c r="N510" s="1" t="s">
        <v>28</v>
      </c>
      <c r="O510" s="1" t="s">
        <v>34</v>
      </c>
      <c r="P510" s="1" t="s">
        <v>48</v>
      </c>
      <c r="Q510" s="1" t="s">
        <v>24</v>
      </c>
      <c r="R510" s="2">
        <v>39941</v>
      </c>
    </row>
    <row r="511" spans="1:18" x14ac:dyDescent="0.25">
      <c r="A511" s="1">
        <v>15904</v>
      </c>
      <c r="B511" s="2">
        <v>40113</v>
      </c>
      <c r="C511" s="2" t="str">
        <f t="shared" si="36"/>
        <v>October</v>
      </c>
      <c r="D511" s="1" t="s">
        <v>32</v>
      </c>
      <c r="E511" s="1">
        <v>39</v>
      </c>
      <c r="F511" s="1">
        <f t="shared" si="35"/>
        <v>3.1797435897435897</v>
      </c>
      <c r="G511" s="1">
        <v>124.01</v>
      </c>
      <c r="H511" s="1">
        <v>3.97</v>
      </c>
      <c r="I511">
        <f t="shared" si="37"/>
        <v>127.98</v>
      </c>
      <c r="J511">
        <f t="shared" si="38"/>
        <v>3.5455000000000001</v>
      </c>
      <c r="K511">
        <f t="shared" si="39"/>
        <v>4.3967745499999999</v>
      </c>
      <c r="L511" s="1" t="s">
        <v>26</v>
      </c>
      <c r="M511" s="1" t="s">
        <v>54</v>
      </c>
      <c r="N511" s="1" t="s">
        <v>28</v>
      </c>
      <c r="O511" s="1" t="s">
        <v>34</v>
      </c>
      <c r="P511" s="1" t="s">
        <v>35</v>
      </c>
      <c r="Q511" s="1" t="s">
        <v>36</v>
      </c>
      <c r="R511" s="2">
        <v>40114</v>
      </c>
    </row>
    <row r="512" spans="1:18" x14ac:dyDescent="0.25">
      <c r="A512" s="1">
        <v>32069</v>
      </c>
      <c r="B512" s="2">
        <v>40866</v>
      </c>
      <c r="C512" s="2" t="str">
        <f t="shared" si="36"/>
        <v>November</v>
      </c>
      <c r="D512" s="1" t="s">
        <v>32</v>
      </c>
      <c r="E512" s="1">
        <v>17</v>
      </c>
      <c r="F512" s="1">
        <f t="shared" si="35"/>
        <v>6.7611764705882349</v>
      </c>
      <c r="G512" s="1">
        <v>114.94</v>
      </c>
      <c r="H512" s="1">
        <v>9.68</v>
      </c>
      <c r="I512">
        <f t="shared" si="37"/>
        <v>124.62</v>
      </c>
      <c r="J512">
        <f t="shared" si="38"/>
        <v>3.5455000000000001</v>
      </c>
      <c r="K512">
        <f t="shared" si="39"/>
        <v>4.0751977000000004</v>
      </c>
      <c r="L512" s="1" t="s">
        <v>26</v>
      </c>
      <c r="M512" s="1" t="s">
        <v>56</v>
      </c>
      <c r="N512" s="1" t="s">
        <v>21</v>
      </c>
      <c r="O512" s="1" t="s">
        <v>34</v>
      </c>
      <c r="P512" s="1" t="s">
        <v>45</v>
      </c>
      <c r="Q512" s="1" t="s">
        <v>24</v>
      </c>
      <c r="R512" s="2">
        <v>40868</v>
      </c>
    </row>
    <row r="513" spans="1:18" x14ac:dyDescent="0.25">
      <c r="A513" s="1">
        <v>29926</v>
      </c>
      <c r="B513" s="2">
        <v>40990</v>
      </c>
      <c r="C513" s="2" t="str">
        <f t="shared" si="36"/>
        <v>March</v>
      </c>
      <c r="D513" s="1" t="s">
        <v>41</v>
      </c>
      <c r="E513" s="1">
        <v>9</v>
      </c>
      <c r="F513" s="1">
        <f t="shared" si="35"/>
        <v>2.2455555555555557</v>
      </c>
      <c r="G513" s="1">
        <v>20.21</v>
      </c>
      <c r="H513" s="1">
        <v>1.49</v>
      </c>
      <c r="I513">
        <f t="shared" si="37"/>
        <v>21.7</v>
      </c>
      <c r="J513">
        <f t="shared" si="38"/>
        <v>3.5455000000000001</v>
      </c>
      <c r="K513">
        <f t="shared" si="39"/>
        <v>0.71654554999999998</v>
      </c>
      <c r="L513" s="1" t="s">
        <v>26</v>
      </c>
      <c r="M513" s="1" t="s">
        <v>51</v>
      </c>
      <c r="N513" s="1" t="s">
        <v>33</v>
      </c>
      <c r="O513" s="1" t="s">
        <v>34</v>
      </c>
      <c r="P513" s="1" t="s">
        <v>48</v>
      </c>
      <c r="Q513" s="1" t="s">
        <v>24</v>
      </c>
      <c r="R513" s="2">
        <v>40992</v>
      </c>
    </row>
    <row r="514" spans="1:18" x14ac:dyDescent="0.25">
      <c r="A514" s="1">
        <v>36516</v>
      </c>
      <c r="B514" s="2">
        <v>40749</v>
      </c>
      <c r="C514" s="2" t="str">
        <f t="shared" si="36"/>
        <v>July</v>
      </c>
      <c r="D514" s="1" t="s">
        <v>41</v>
      </c>
      <c r="E514" s="1">
        <v>9</v>
      </c>
      <c r="F514" s="1">
        <f t="shared" ref="F514:F577" si="40">G514/E514</f>
        <v>98.152222222222221</v>
      </c>
      <c r="G514" s="1">
        <v>883.37</v>
      </c>
      <c r="H514" s="1">
        <v>7.18</v>
      </c>
      <c r="I514">
        <f t="shared" si="37"/>
        <v>890.55</v>
      </c>
      <c r="J514">
        <f t="shared" si="38"/>
        <v>5.3265000000000002</v>
      </c>
      <c r="K514">
        <f t="shared" si="39"/>
        <v>47.052703049999998</v>
      </c>
      <c r="L514" s="1" t="s">
        <v>26</v>
      </c>
      <c r="M514" s="1" t="s">
        <v>55</v>
      </c>
      <c r="N514" s="1" t="s">
        <v>42</v>
      </c>
      <c r="O514" s="1" t="s">
        <v>29</v>
      </c>
      <c r="P514" s="1" t="s">
        <v>43</v>
      </c>
      <c r="Q514" s="1" t="s">
        <v>24</v>
      </c>
      <c r="R514" s="2">
        <v>40752</v>
      </c>
    </row>
    <row r="515" spans="1:18" x14ac:dyDescent="0.25">
      <c r="A515" s="1">
        <v>33317</v>
      </c>
      <c r="B515" s="2">
        <v>39944</v>
      </c>
      <c r="C515" s="2" t="str">
        <f t="shared" ref="C515:C578" si="41">TEXT(B515,"mmmm")</f>
        <v>May</v>
      </c>
      <c r="D515" s="1" t="s">
        <v>25</v>
      </c>
      <c r="E515" s="1">
        <v>18</v>
      </c>
      <c r="F515" s="1">
        <f t="shared" si="40"/>
        <v>2.4733333333333336</v>
      </c>
      <c r="G515" s="1">
        <v>44.52</v>
      </c>
      <c r="H515" s="1">
        <v>6.05</v>
      </c>
      <c r="I515">
        <f t="shared" ref="I515:I578" si="42">G515+H515</f>
        <v>50.57</v>
      </c>
      <c r="J515">
        <f t="shared" ref="J515:J578" si="43">IF(O515="Furniture",4.761,IF(O515="Technology",5.3265,IF(O515="Office Supplies",3.5455,0)))</f>
        <v>3.5455000000000001</v>
      </c>
      <c r="K515">
        <f t="shared" ref="K515:K578" si="44">(J515*G515)/100</f>
        <v>1.5784566</v>
      </c>
      <c r="L515" s="1" t="s">
        <v>26</v>
      </c>
      <c r="M515" s="1" t="s">
        <v>20</v>
      </c>
      <c r="N515" s="1" t="s">
        <v>21</v>
      </c>
      <c r="O515" s="1" t="s">
        <v>34</v>
      </c>
      <c r="P515" s="1" t="s">
        <v>48</v>
      </c>
      <c r="Q515" s="1" t="s">
        <v>24</v>
      </c>
      <c r="R515" s="2">
        <v>39945</v>
      </c>
    </row>
    <row r="516" spans="1:18" x14ac:dyDescent="0.25">
      <c r="A516" s="1">
        <v>21796</v>
      </c>
      <c r="B516" s="2">
        <v>41035</v>
      </c>
      <c r="C516" s="2" t="str">
        <f t="shared" si="41"/>
        <v>May</v>
      </c>
      <c r="D516" s="1" t="s">
        <v>18</v>
      </c>
      <c r="E516" s="1">
        <v>2</v>
      </c>
      <c r="F516" s="1">
        <f t="shared" si="40"/>
        <v>20.412749999999999</v>
      </c>
      <c r="G516" s="1">
        <v>40.825499999999998</v>
      </c>
      <c r="H516" s="1">
        <v>4.8099999999999996</v>
      </c>
      <c r="I516">
        <f t="shared" si="42"/>
        <v>45.6355</v>
      </c>
      <c r="J516">
        <f t="shared" si="43"/>
        <v>5.3265000000000002</v>
      </c>
      <c r="K516">
        <f t="shared" si="44"/>
        <v>2.1745702574999997</v>
      </c>
      <c r="L516" s="1" t="s">
        <v>26</v>
      </c>
      <c r="M516" s="1" t="s">
        <v>27</v>
      </c>
      <c r="N516" s="1" t="s">
        <v>42</v>
      </c>
      <c r="O516" s="1" t="s">
        <v>29</v>
      </c>
      <c r="P516" s="1" t="s">
        <v>30</v>
      </c>
      <c r="Q516" s="1" t="s">
        <v>31</v>
      </c>
      <c r="R516" s="2">
        <v>41035</v>
      </c>
    </row>
    <row r="517" spans="1:18" x14ac:dyDescent="0.25">
      <c r="A517" s="1">
        <v>59781</v>
      </c>
      <c r="B517" s="2">
        <v>41255</v>
      </c>
      <c r="C517" s="2" t="str">
        <f t="shared" si="41"/>
        <v>December</v>
      </c>
      <c r="D517" s="1" t="s">
        <v>32</v>
      </c>
      <c r="E517" s="1">
        <v>43</v>
      </c>
      <c r="F517" s="1">
        <f t="shared" si="40"/>
        <v>6.0960465116279066</v>
      </c>
      <c r="G517" s="1">
        <v>262.13</v>
      </c>
      <c r="H517" s="1">
        <v>5.3</v>
      </c>
      <c r="I517">
        <f t="shared" si="42"/>
        <v>267.43</v>
      </c>
      <c r="J517">
        <f t="shared" si="43"/>
        <v>3.5455000000000001</v>
      </c>
      <c r="K517">
        <f t="shared" si="44"/>
        <v>9.2938191500000009</v>
      </c>
      <c r="L517" s="1" t="s">
        <v>19</v>
      </c>
      <c r="M517" s="1" t="s">
        <v>20</v>
      </c>
      <c r="N517" s="1" t="s">
        <v>33</v>
      </c>
      <c r="O517" s="1" t="s">
        <v>34</v>
      </c>
      <c r="P517" s="1" t="s">
        <v>62</v>
      </c>
      <c r="Q517" s="1" t="s">
        <v>24</v>
      </c>
      <c r="R517" s="2">
        <v>41256</v>
      </c>
    </row>
    <row r="518" spans="1:18" x14ac:dyDescent="0.25">
      <c r="A518" s="1">
        <v>11745</v>
      </c>
      <c r="B518" s="2">
        <v>41109</v>
      </c>
      <c r="C518" s="2" t="str">
        <f t="shared" si="41"/>
        <v>July</v>
      </c>
      <c r="D518" s="1" t="s">
        <v>25</v>
      </c>
      <c r="E518" s="1">
        <v>17</v>
      </c>
      <c r="F518" s="1">
        <f t="shared" si="40"/>
        <v>40.368823529411763</v>
      </c>
      <c r="G518" s="1">
        <v>686.27</v>
      </c>
      <c r="H518" s="1">
        <v>19.989999999999998</v>
      </c>
      <c r="I518">
        <f t="shared" si="42"/>
        <v>706.26</v>
      </c>
      <c r="J518">
        <f t="shared" si="43"/>
        <v>5.3265000000000002</v>
      </c>
      <c r="K518">
        <f t="shared" si="44"/>
        <v>36.55417155</v>
      </c>
      <c r="L518" s="1" t="s">
        <v>26</v>
      </c>
      <c r="M518" s="1" t="s">
        <v>20</v>
      </c>
      <c r="N518" s="1" t="s">
        <v>42</v>
      </c>
      <c r="O518" s="1" t="s">
        <v>29</v>
      </c>
      <c r="P518" s="1" t="s">
        <v>43</v>
      </c>
      <c r="Q518" s="1" t="s">
        <v>24</v>
      </c>
      <c r="R518" s="2">
        <v>41110</v>
      </c>
    </row>
    <row r="519" spans="1:18" x14ac:dyDescent="0.25">
      <c r="A519" s="1">
        <v>31682</v>
      </c>
      <c r="B519" s="2">
        <v>40246</v>
      </c>
      <c r="C519" s="2" t="str">
        <f t="shared" si="41"/>
        <v>March</v>
      </c>
      <c r="D519" s="1" t="s">
        <v>18</v>
      </c>
      <c r="E519" s="1">
        <v>42</v>
      </c>
      <c r="F519" s="1">
        <f t="shared" si="40"/>
        <v>75.875476190476192</v>
      </c>
      <c r="G519" s="1">
        <v>3186.77</v>
      </c>
      <c r="H519" s="1">
        <v>19.95</v>
      </c>
      <c r="I519">
        <f t="shared" si="42"/>
        <v>3206.72</v>
      </c>
      <c r="J519">
        <f t="shared" si="43"/>
        <v>3.5455000000000001</v>
      </c>
      <c r="K519">
        <f t="shared" si="44"/>
        <v>112.98693035000001</v>
      </c>
      <c r="L519" s="1" t="s">
        <v>26</v>
      </c>
      <c r="M519" s="1" t="s">
        <v>58</v>
      </c>
      <c r="N519" s="1" t="s">
        <v>33</v>
      </c>
      <c r="O519" s="1" t="s">
        <v>34</v>
      </c>
      <c r="P519" s="1" t="s">
        <v>68</v>
      </c>
      <c r="Q519" s="1" t="s">
        <v>53</v>
      </c>
      <c r="R519" s="2">
        <v>40255</v>
      </c>
    </row>
    <row r="520" spans="1:18" x14ac:dyDescent="0.25">
      <c r="A520" s="1">
        <v>5986</v>
      </c>
      <c r="B520" s="2">
        <v>41020</v>
      </c>
      <c r="C520" s="2" t="str">
        <f t="shared" si="41"/>
        <v>April</v>
      </c>
      <c r="D520" s="1" t="s">
        <v>25</v>
      </c>
      <c r="E520" s="1">
        <v>20</v>
      </c>
      <c r="F520" s="1">
        <f t="shared" si="40"/>
        <v>51.077500000000001</v>
      </c>
      <c r="G520" s="1">
        <v>1021.55</v>
      </c>
      <c r="H520" s="1">
        <v>14.19</v>
      </c>
      <c r="I520">
        <f t="shared" si="42"/>
        <v>1035.74</v>
      </c>
      <c r="J520">
        <f t="shared" si="43"/>
        <v>4.7610000000000001</v>
      </c>
      <c r="K520">
        <f t="shared" si="44"/>
        <v>48.6359955</v>
      </c>
      <c r="L520" s="1" t="s">
        <v>38</v>
      </c>
      <c r="M520" s="1" t="s">
        <v>27</v>
      </c>
      <c r="N520" s="1" t="s">
        <v>28</v>
      </c>
      <c r="O520" s="1" t="s">
        <v>22</v>
      </c>
      <c r="P520" s="1" t="s">
        <v>39</v>
      </c>
      <c r="Q520" s="1" t="s">
        <v>40</v>
      </c>
      <c r="R520" s="2">
        <v>41021</v>
      </c>
    </row>
    <row r="521" spans="1:18" x14ac:dyDescent="0.25">
      <c r="A521" s="1">
        <v>39139</v>
      </c>
      <c r="B521" s="2">
        <v>40495</v>
      </c>
      <c r="C521" s="2" t="str">
        <f t="shared" si="41"/>
        <v>November</v>
      </c>
      <c r="D521" s="1" t="s">
        <v>32</v>
      </c>
      <c r="E521" s="1">
        <v>50</v>
      </c>
      <c r="F521" s="1">
        <f t="shared" si="40"/>
        <v>60.017600000000002</v>
      </c>
      <c r="G521" s="1">
        <v>3000.88</v>
      </c>
      <c r="H521" s="1">
        <v>36.61</v>
      </c>
      <c r="I521">
        <f t="shared" si="42"/>
        <v>3037.4900000000002</v>
      </c>
      <c r="J521">
        <f t="shared" si="43"/>
        <v>4.7610000000000001</v>
      </c>
      <c r="K521">
        <f t="shared" si="44"/>
        <v>142.8718968</v>
      </c>
      <c r="L521" s="1" t="s">
        <v>38</v>
      </c>
      <c r="M521" s="1" t="s">
        <v>47</v>
      </c>
      <c r="N521" s="1" t="s">
        <v>42</v>
      </c>
      <c r="O521" s="1" t="s">
        <v>22</v>
      </c>
      <c r="P521" s="1" t="s">
        <v>67</v>
      </c>
      <c r="Q521" s="1" t="s">
        <v>64</v>
      </c>
      <c r="R521" s="2">
        <v>40497</v>
      </c>
    </row>
    <row r="522" spans="1:18" x14ac:dyDescent="0.25">
      <c r="A522" s="1">
        <v>22851</v>
      </c>
      <c r="B522" s="2">
        <v>39873</v>
      </c>
      <c r="C522" s="2" t="str">
        <f t="shared" si="41"/>
        <v>March</v>
      </c>
      <c r="D522" s="1" t="s">
        <v>37</v>
      </c>
      <c r="E522" s="1">
        <v>13</v>
      </c>
      <c r="F522" s="1">
        <f t="shared" si="40"/>
        <v>2.4899999999999998</v>
      </c>
      <c r="G522" s="1">
        <v>32.369999999999997</v>
      </c>
      <c r="H522" s="1">
        <v>5.33</v>
      </c>
      <c r="I522">
        <f t="shared" si="42"/>
        <v>37.699999999999996</v>
      </c>
      <c r="J522">
        <f t="shared" si="43"/>
        <v>4.7610000000000001</v>
      </c>
      <c r="K522">
        <f t="shared" si="44"/>
        <v>1.5411356999999999</v>
      </c>
      <c r="L522" s="1" t="s">
        <v>26</v>
      </c>
      <c r="M522" s="1" t="s">
        <v>56</v>
      </c>
      <c r="N522" s="1" t="s">
        <v>42</v>
      </c>
      <c r="O522" s="1" t="s">
        <v>22</v>
      </c>
      <c r="P522" s="1" t="s">
        <v>23</v>
      </c>
      <c r="Q522" s="1" t="s">
        <v>24</v>
      </c>
      <c r="R522" s="2">
        <v>39875</v>
      </c>
    </row>
    <row r="523" spans="1:18" x14ac:dyDescent="0.25">
      <c r="A523" s="1">
        <v>5636</v>
      </c>
      <c r="B523" s="2">
        <v>40589</v>
      </c>
      <c r="C523" s="2" t="str">
        <f t="shared" si="41"/>
        <v>February</v>
      </c>
      <c r="D523" s="1" t="s">
        <v>41</v>
      </c>
      <c r="E523" s="1">
        <v>23</v>
      </c>
      <c r="F523" s="1">
        <f t="shared" si="40"/>
        <v>6.0073913043478253</v>
      </c>
      <c r="G523" s="1">
        <v>138.16999999999999</v>
      </c>
      <c r="H523" s="1">
        <v>2.27</v>
      </c>
      <c r="I523">
        <f t="shared" si="42"/>
        <v>140.44</v>
      </c>
      <c r="J523">
        <f t="shared" si="43"/>
        <v>3.5455000000000001</v>
      </c>
      <c r="K523">
        <f t="shared" si="44"/>
        <v>4.8988173499999998</v>
      </c>
      <c r="L523" s="1" t="s">
        <v>26</v>
      </c>
      <c r="M523" s="1" t="s">
        <v>49</v>
      </c>
      <c r="N523" s="1" t="s">
        <v>28</v>
      </c>
      <c r="O523" s="1" t="s">
        <v>34</v>
      </c>
      <c r="P523" s="1" t="s">
        <v>35</v>
      </c>
      <c r="Q523" s="1" t="s">
        <v>36</v>
      </c>
      <c r="R523" s="2">
        <v>40591</v>
      </c>
    </row>
    <row r="524" spans="1:18" x14ac:dyDescent="0.25">
      <c r="A524" s="1">
        <v>11169</v>
      </c>
      <c r="B524" s="2">
        <v>40319</v>
      </c>
      <c r="C524" s="2" t="str">
        <f t="shared" si="41"/>
        <v>May</v>
      </c>
      <c r="D524" s="1" t="s">
        <v>41</v>
      </c>
      <c r="E524" s="1">
        <v>44</v>
      </c>
      <c r="F524" s="1">
        <f t="shared" si="40"/>
        <v>2.4813636363636364</v>
      </c>
      <c r="G524" s="1">
        <v>109.18</v>
      </c>
      <c r="H524" s="1">
        <v>0.5</v>
      </c>
      <c r="I524">
        <f t="shared" si="42"/>
        <v>109.68</v>
      </c>
      <c r="J524">
        <f t="shared" si="43"/>
        <v>3.5455000000000001</v>
      </c>
      <c r="K524">
        <f t="shared" si="44"/>
        <v>3.8709769000000005</v>
      </c>
      <c r="L524" s="1" t="s">
        <v>26</v>
      </c>
      <c r="M524" s="1" t="s">
        <v>51</v>
      </c>
      <c r="N524" s="1" t="s">
        <v>33</v>
      </c>
      <c r="O524" s="1" t="s">
        <v>34</v>
      </c>
      <c r="P524" s="1" t="s">
        <v>63</v>
      </c>
      <c r="Q524" s="1" t="s">
        <v>24</v>
      </c>
      <c r="R524" s="2">
        <v>40319</v>
      </c>
    </row>
    <row r="525" spans="1:18" x14ac:dyDescent="0.25">
      <c r="A525" s="1">
        <v>58917</v>
      </c>
      <c r="B525" s="2">
        <v>40970</v>
      </c>
      <c r="C525" s="2" t="str">
        <f t="shared" si="41"/>
        <v>March</v>
      </c>
      <c r="D525" s="1" t="s">
        <v>25</v>
      </c>
      <c r="E525" s="1">
        <v>27</v>
      </c>
      <c r="F525" s="1">
        <f t="shared" si="40"/>
        <v>529.63925925925923</v>
      </c>
      <c r="G525" s="1">
        <v>14300.26</v>
      </c>
      <c r="H525" s="1">
        <v>24.49</v>
      </c>
      <c r="I525">
        <f t="shared" si="42"/>
        <v>14324.75</v>
      </c>
      <c r="J525">
        <f t="shared" si="43"/>
        <v>5.3265000000000002</v>
      </c>
      <c r="K525">
        <f t="shared" si="44"/>
        <v>761.70334890000004</v>
      </c>
      <c r="L525" s="1" t="s">
        <v>26</v>
      </c>
      <c r="M525" s="1" t="s">
        <v>49</v>
      </c>
      <c r="N525" s="1" t="s">
        <v>28</v>
      </c>
      <c r="O525" s="1" t="s">
        <v>29</v>
      </c>
      <c r="P525" s="1" t="s">
        <v>52</v>
      </c>
      <c r="Q525" s="1" t="s">
        <v>53</v>
      </c>
      <c r="R525" s="2">
        <v>40971</v>
      </c>
    </row>
    <row r="526" spans="1:18" x14ac:dyDescent="0.25">
      <c r="A526" s="1">
        <v>32743</v>
      </c>
      <c r="B526" s="2">
        <v>40305</v>
      </c>
      <c r="C526" s="2" t="str">
        <f t="shared" si="41"/>
        <v>May</v>
      </c>
      <c r="D526" s="1" t="s">
        <v>37</v>
      </c>
      <c r="E526" s="1">
        <v>19</v>
      </c>
      <c r="F526" s="1">
        <f t="shared" si="40"/>
        <v>186.7721052631579</v>
      </c>
      <c r="G526" s="1">
        <v>3548.67</v>
      </c>
      <c r="H526" s="1">
        <v>0.99</v>
      </c>
      <c r="I526">
        <f t="shared" si="42"/>
        <v>3549.66</v>
      </c>
      <c r="J526">
        <f t="shared" si="43"/>
        <v>3.5455000000000001</v>
      </c>
      <c r="K526">
        <f t="shared" si="44"/>
        <v>125.81809484999999</v>
      </c>
      <c r="L526" s="1" t="s">
        <v>26</v>
      </c>
      <c r="M526" s="1" t="s">
        <v>44</v>
      </c>
      <c r="N526" s="1" t="s">
        <v>33</v>
      </c>
      <c r="O526" s="1" t="s">
        <v>34</v>
      </c>
      <c r="P526" s="1" t="s">
        <v>68</v>
      </c>
      <c r="Q526" s="1" t="s">
        <v>24</v>
      </c>
      <c r="R526" s="2">
        <v>40307</v>
      </c>
    </row>
    <row r="527" spans="1:18" x14ac:dyDescent="0.25">
      <c r="A527" s="1">
        <v>41636</v>
      </c>
      <c r="B527" s="2">
        <v>40039</v>
      </c>
      <c r="C527" s="2" t="str">
        <f t="shared" si="41"/>
        <v>August</v>
      </c>
      <c r="D527" s="1" t="s">
        <v>37</v>
      </c>
      <c r="E527" s="1">
        <v>47</v>
      </c>
      <c r="F527" s="1">
        <f t="shared" si="40"/>
        <v>112.64851063829786</v>
      </c>
      <c r="G527" s="1">
        <v>5294.48</v>
      </c>
      <c r="H527" s="1">
        <v>5.81</v>
      </c>
      <c r="I527">
        <f t="shared" si="42"/>
        <v>5300.29</v>
      </c>
      <c r="J527">
        <f t="shared" si="43"/>
        <v>4.7610000000000001</v>
      </c>
      <c r="K527">
        <f t="shared" si="44"/>
        <v>252.07019279999997</v>
      </c>
      <c r="L527" s="1" t="s">
        <v>26</v>
      </c>
      <c r="M527" s="1" t="s">
        <v>54</v>
      </c>
      <c r="N527" s="1" t="s">
        <v>42</v>
      </c>
      <c r="O527" s="1" t="s">
        <v>22</v>
      </c>
      <c r="P527" s="1" t="s">
        <v>23</v>
      </c>
      <c r="Q527" s="1" t="s">
        <v>31</v>
      </c>
      <c r="R527" s="2">
        <v>40040</v>
      </c>
    </row>
    <row r="528" spans="1:18" x14ac:dyDescent="0.25">
      <c r="A528" s="1">
        <v>37412</v>
      </c>
      <c r="B528" s="2">
        <v>41124</v>
      </c>
      <c r="C528" s="2" t="str">
        <f t="shared" si="41"/>
        <v>August</v>
      </c>
      <c r="D528" s="1" t="s">
        <v>25</v>
      </c>
      <c r="E528" s="1">
        <v>17</v>
      </c>
      <c r="F528" s="1">
        <f t="shared" si="40"/>
        <v>11.27470588235294</v>
      </c>
      <c r="G528" s="1">
        <v>191.67</v>
      </c>
      <c r="H528" s="1">
        <v>3.37</v>
      </c>
      <c r="I528">
        <f t="shared" si="42"/>
        <v>195.04</v>
      </c>
      <c r="J528">
        <f t="shared" si="43"/>
        <v>3.5455000000000001</v>
      </c>
      <c r="K528">
        <f t="shared" si="44"/>
        <v>6.7956598499999998</v>
      </c>
      <c r="L528" s="1" t="s">
        <v>26</v>
      </c>
      <c r="M528" s="1" t="s">
        <v>20</v>
      </c>
      <c r="N528" s="1" t="s">
        <v>21</v>
      </c>
      <c r="O528" s="1" t="s">
        <v>34</v>
      </c>
      <c r="P528" s="1" t="s">
        <v>50</v>
      </c>
      <c r="Q528" s="1" t="s">
        <v>46</v>
      </c>
      <c r="R528" s="2">
        <v>41126</v>
      </c>
    </row>
    <row r="529" spans="1:18" x14ac:dyDescent="0.25">
      <c r="A529" s="1">
        <v>9219</v>
      </c>
      <c r="B529" s="2">
        <v>40084</v>
      </c>
      <c r="C529" s="2" t="str">
        <f t="shared" si="41"/>
        <v>September</v>
      </c>
      <c r="D529" s="1" t="s">
        <v>18</v>
      </c>
      <c r="E529" s="1">
        <v>41</v>
      </c>
      <c r="F529" s="1">
        <f t="shared" si="40"/>
        <v>6.6663414634146338</v>
      </c>
      <c r="G529" s="1">
        <v>273.32</v>
      </c>
      <c r="H529" s="1">
        <v>5.14</v>
      </c>
      <c r="I529">
        <f t="shared" si="42"/>
        <v>278.45999999999998</v>
      </c>
      <c r="J529">
        <f t="shared" si="43"/>
        <v>3.5455000000000001</v>
      </c>
      <c r="K529">
        <f t="shared" si="44"/>
        <v>9.6905605999999995</v>
      </c>
      <c r="L529" s="1" t="s">
        <v>26</v>
      </c>
      <c r="M529" s="1" t="s">
        <v>51</v>
      </c>
      <c r="N529" s="1" t="s">
        <v>21</v>
      </c>
      <c r="O529" s="1" t="s">
        <v>34</v>
      </c>
      <c r="P529" s="1" t="s">
        <v>45</v>
      </c>
      <c r="Q529" s="1" t="s">
        <v>24</v>
      </c>
      <c r="R529" s="2">
        <v>40086</v>
      </c>
    </row>
    <row r="530" spans="1:18" x14ac:dyDescent="0.25">
      <c r="A530" s="1">
        <v>4931</v>
      </c>
      <c r="B530" s="2">
        <v>40133</v>
      </c>
      <c r="C530" s="2" t="str">
        <f t="shared" si="41"/>
        <v>November</v>
      </c>
      <c r="D530" s="1" t="s">
        <v>37</v>
      </c>
      <c r="E530" s="1">
        <v>22</v>
      </c>
      <c r="F530" s="1">
        <f t="shared" si="40"/>
        <v>7.6504545454545454</v>
      </c>
      <c r="G530" s="1">
        <v>168.31</v>
      </c>
      <c r="H530" s="1">
        <v>1.69</v>
      </c>
      <c r="I530">
        <f t="shared" si="42"/>
        <v>170</v>
      </c>
      <c r="J530">
        <f t="shared" si="43"/>
        <v>3.5455000000000001</v>
      </c>
      <c r="K530">
        <f t="shared" si="44"/>
        <v>5.9674310500000001</v>
      </c>
      <c r="L530" s="1" t="s">
        <v>26</v>
      </c>
      <c r="M530" s="1" t="s">
        <v>47</v>
      </c>
      <c r="N530" s="1" t="s">
        <v>33</v>
      </c>
      <c r="O530" s="1" t="s">
        <v>34</v>
      </c>
      <c r="P530" s="1" t="s">
        <v>45</v>
      </c>
      <c r="Q530" s="1" t="s">
        <v>36</v>
      </c>
      <c r="R530" s="2">
        <v>40133</v>
      </c>
    </row>
    <row r="531" spans="1:18" x14ac:dyDescent="0.25">
      <c r="A531" s="1">
        <v>12194</v>
      </c>
      <c r="B531" s="2">
        <v>40603</v>
      </c>
      <c r="C531" s="2" t="str">
        <f t="shared" si="41"/>
        <v>March</v>
      </c>
      <c r="D531" s="1" t="s">
        <v>37</v>
      </c>
      <c r="E531" s="1">
        <v>19</v>
      </c>
      <c r="F531" s="1">
        <f t="shared" si="40"/>
        <v>176.58705263157896</v>
      </c>
      <c r="G531" s="1">
        <v>3355.154</v>
      </c>
      <c r="H531" s="1">
        <v>3.99</v>
      </c>
      <c r="I531">
        <f t="shared" si="42"/>
        <v>3359.1439999999998</v>
      </c>
      <c r="J531">
        <f t="shared" si="43"/>
        <v>5.3265000000000002</v>
      </c>
      <c r="K531">
        <f t="shared" si="44"/>
        <v>178.71227781000002</v>
      </c>
      <c r="L531" s="1" t="s">
        <v>26</v>
      </c>
      <c r="M531" s="1" t="s">
        <v>54</v>
      </c>
      <c r="N531" s="1" t="s">
        <v>33</v>
      </c>
      <c r="O531" s="1" t="s">
        <v>29</v>
      </c>
      <c r="P531" s="1" t="s">
        <v>30</v>
      </c>
      <c r="Q531" s="1" t="s">
        <v>24</v>
      </c>
      <c r="R531" s="2">
        <v>40604</v>
      </c>
    </row>
    <row r="532" spans="1:18" x14ac:dyDescent="0.25">
      <c r="A532" s="1">
        <v>56768</v>
      </c>
      <c r="B532" s="2">
        <v>40751</v>
      </c>
      <c r="C532" s="2" t="str">
        <f t="shared" si="41"/>
        <v>July</v>
      </c>
      <c r="D532" s="1" t="s">
        <v>37</v>
      </c>
      <c r="E532" s="1">
        <v>37</v>
      </c>
      <c r="F532" s="1">
        <f t="shared" si="40"/>
        <v>3.0105405405405405</v>
      </c>
      <c r="G532" s="1">
        <v>111.39</v>
      </c>
      <c r="H532" s="1">
        <v>0.7</v>
      </c>
      <c r="I532">
        <f t="shared" si="42"/>
        <v>112.09</v>
      </c>
      <c r="J532">
        <f t="shared" si="43"/>
        <v>3.5455000000000001</v>
      </c>
      <c r="K532">
        <f t="shared" si="44"/>
        <v>3.94933245</v>
      </c>
      <c r="L532" s="1" t="s">
        <v>26</v>
      </c>
      <c r="M532" s="1" t="s">
        <v>58</v>
      </c>
      <c r="N532" s="1" t="s">
        <v>33</v>
      </c>
      <c r="O532" s="1" t="s">
        <v>34</v>
      </c>
      <c r="P532" s="1" t="s">
        <v>35</v>
      </c>
      <c r="Q532" s="1" t="s">
        <v>36</v>
      </c>
      <c r="R532" s="2">
        <v>40753</v>
      </c>
    </row>
    <row r="533" spans="1:18" x14ac:dyDescent="0.25">
      <c r="A533" s="1">
        <v>23205</v>
      </c>
      <c r="B533" s="2">
        <v>39957</v>
      </c>
      <c r="C533" s="2" t="str">
        <f t="shared" si="41"/>
        <v>May</v>
      </c>
      <c r="D533" s="1" t="s">
        <v>25</v>
      </c>
      <c r="E533" s="1">
        <v>26</v>
      </c>
      <c r="F533" s="1">
        <f t="shared" si="40"/>
        <v>277.26153846153846</v>
      </c>
      <c r="G533" s="1">
        <v>7208.8</v>
      </c>
      <c r="H533" s="1">
        <v>62.74</v>
      </c>
      <c r="I533">
        <f t="shared" si="42"/>
        <v>7271.54</v>
      </c>
      <c r="J533">
        <f t="shared" si="43"/>
        <v>4.7610000000000001</v>
      </c>
      <c r="K533">
        <f t="shared" si="44"/>
        <v>343.21096799999998</v>
      </c>
      <c r="L533" s="1" t="s">
        <v>38</v>
      </c>
      <c r="M533" s="1" t="s">
        <v>27</v>
      </c>
      <c r="N533" s="1" t="s">
        <v>21</v>
      </c>
      <c r="O533" s="1" t="s">
        <v>22</v>
      </c>
      <c r="P533" s="1" t="s">
        <v>57</v>
      </c>
      <c r="Q533" s="1" t="s">
        <v>64</v>
      </c>
      <c r="R533" s="2">
        <v>39958</v>
      </c>
    </row>
    <row r="534" spans="1:18" x14ac:dyDescent="0.25">
      <c r="A534" s="1">
        <v>9254</v>
      </c>
      <c r="B534" s="2">
        <v>40312</v>
      </c>
      <c r="C534" s="2" t="str">
        <f t="shared" si="41"/>
        <v>May</v>
      </c>
      <c r="D534" s="1" t="s">
        <v>41</v>
      </c>
      <c r="E534" s="1">
        <v>24</v>
      </c>
      <c r="F534" s="1">
        <f t="shared" si="40"/>
        <v>5.4854166666666666</v>
      </c>
      <c r="G534" s="1">
        <v>131.65</v>
      </c>
      <c r="H534" s="1">
        <v>0.5</v>
      </c>
      <c r="I534">
        <f t="shared" si="42"/>
        <v>132.15</v>
      </c>
      <c r="J534">
        <f t="shared" si="43"/>
        <v>3.5455000000000001</v>
      </c>
      <c r="K534">
        <f t="shared" si="44"/>
        <v>4.66765075</v>
      </c>
      <c r="L534" s="1" t="s">
        <v>19</v>
      </c>
      <c r="M534" s="1" t="s">
        <v>54</v>
      </c>
      <c r="N534" s="1" t="s">
        <v>21</v>
      </c>
      <c r="O534" s="1" t="s">
        <v>34</v>
      </c>
      <c r="P534" s="1" t="s">
        <v>63</v>
      </c>
      <c r="Q534" s="1" t="s">
        <v>24</v>
      </c>
      <c r="R534" s="2">
        <v>40314</v>
      </c>
    </row>
    <row r="535" spans="1:18" x14ac:dyDescent="0.25">
      <c r="A535" s="1">
        <v>6433</v>
      </c>
      <c r="B535" s="2">
        <v>40869</v>
      </c>
      <c r="C535" s="2" t="str">
        <f t="shared" si="41"/>
        <v>November</v>
      </c>
      <c r="D535" s="1" t="s">
        <v>41</v>
      </c>
      <c r="E535" s="1">
        <v>41</v>
      </c>
      <c r="F535" s="1">
        <f t="shared" si="40"/>
        <v>3.8843902439024389</v>
      </c>
      <c r="G535" s="1">
        <v>159.26</v>
      </c>
      <c r="H535" s="1">
        <v>0.5</v>
      </c>
      <c r="I535">
        <f t="shared" si="42"/>
        <v>159.76</v>
      </c>
      <c r="J535">
        <f t="shared" si="43"/>
        <v>3.5455000000000001</v>
      </c>
      <c r="K535">
        <f t="shared" si="44"/>
        <v>5.6465633000000004</v>
      </c>
      <c r="L535" s="1" t="s">
        <v>26</v>
      </c>
      <c r="M535" s="1" t="s">
        <v>49</v>
      </c>
      <c r="N535" s="1" t="s">
        <v>42</v>
      </c>
      <c r="O535" s="1" t="s">
        <v>34</v>
      </c>
      <c r="P535" s="1" t="s">
        <v>63</v>
      </c>
      <c r="Q535" s="1" t="s">
        <v>24</v>
      </c>
      <c r="R535" s="2">
        <v>40870</v>
      </c>
    </row>
    <row r="536" spans="1:18" x14ac:dyDescent="0.25">
      <c r="A536" s="1">
        <v>11652</v>
      </c>
      <c r="B536" s="2">
        <v>40857</v>
      </c>
      <c r="C536" s="2" t="str">
        <f t="shared" si="41"/>
        <v>November</v>
      </c>
      <c r="D536" s="1" t="s">
        <v>32</v>
      </c>
      <c r="E536" s="1">
        <v>35</v>
      </c>
      <c r="F536" s="1">
        <f t="shared" si="40"/>
        <v>32.975428571428573</v>
      </c>
      <c r="G536" s="1">
        <v>1154.1400000000001</v>
      </c>
      <c r="H536" s="1">
        <v>5.5</v>
      </c>
      <c r="I536">
        <f t="shared" si="42"/>
        <v>1159.6400000000001</v>
      </c>
      <c r="J536">
        <f t="shared" si="43"/>
        <v>5.3265000000000002</v>
      </c>
      <c r="K536">
        <f t="shared" si="44"/>
        <v>61.475267100000011</v>
      </c>
      <c r="L536" s="1" t="s">
        <v>26</v>
      </c>
      <c r="M536" s="1" t="s">
        <v>27</v>
      </c>
      <c r="N536" s="1" t="s">
        <v>42</v>
      </c>
      <c r="O536" s="1" t="s">
        <v>29</v>
      </c>
      <c r="P536" s="1" t="s">
        <v>43</v>
      </c>
      <c r="Q536" s="1" t="s">
        <v>24</v>
      </c>
      <c r="R536" s="2">
        <v>40858</v>
      </c>
    </row>
    <row r="537" spans="1:18" x14ac:dyDescent="0.25">
      <c r="A537" s="1">
        <v>9089</v>
      </c>
      <c r="B537" s="2">
        <v>40321</v>
      </c>
      <c r="C537" s="2" t="str">
        <f t="shared" si="41"/>
        <v>May</v>
      </c>
      <c r="D537" s="1" t="s">
        <v>37</v>
      </c>
      <c r="E537" s="1">
        <v>8</v>
      </c>
      <c r="F537" s="1">
        <f t="shared" si="40"/>
        <v>102.7936875</v>
      </c>
      <c r="G537" s="1">
        <v>822.34950000000003</v>
      </c>
      <c r="H537" s="1">
        <v>8.8000000000000007</v>
      </c>
      <c r="I537">
        <f t="shared" si="42"/>
        <v>831.14949999999999</v>
      </c>
      <c r="J537">
        <f t="shared" si="43"/>
        <v>5.3265000000000002</v>
      </c>
      <c r="K537">
        <f t="shared" si="44"/>
        <v>43.802446117500004</v>
      </c>
      <c r="L537" s="1" t="s">
        <v>19</v>
      </c>
      <c r="M537" s="1" t="s">
        <v>51</v>
      </c>
      <c r="N537" s="1" t="s">
        <v>28</v>
      </c>
      <c r="O537" s="1" t="s">
        <v>29</v>
      </c>
      <c r="P537" s="1" t="s">
        <v>30</v>
      </c>
      <c r="Q537" s="1" t="s">
        <v>24</v>
      </c>
      <c r="R537" s="2">
        <v>40322</v>
      </c>
    </row>
    <row r="538" spans="1:18" x14ac:dyDescent="0.25">
      <c r="A538" s="1">
        <v>45412</v>
      </c>
      <c r="B538" s="2">
        <v>40290</v>
      </c>
      <c r="C538" s="2" t="str">
        <f t="shared" si="41"/>
        <v>April</v>
      </c>
      <c r="D538" s="1" t="s">
        <v>41</v>
      </c>
      <c r="E538" s="1">
        <v>20</v>
      </c>
      <c r="F538" s="1">
        <f t="shared" si="40"/>
        <v>29.330950000000001</v>
      </c>
      <c r="G538" s="1">
        <v>586.61900000000003</v>
      </c>
      <c r="H538" s="1">
        <v>1.1000000000000001</v>
      </c>
      <c r="I538">
        <f t="shared" si="42"/>
        <v>587.71900000000005</v>
      </c>
      <c r="J538">
        <f t="shared" si="43"/>
        <v>5.3265000000000002</v>
      </c>
      <c r="K538">
        <f t="shared" si="44"/>
        <v>31.246261035000003</v>
      </c>
      <c r="L538" s="1" t="s">
        <v>26</v>
      </c>
      <c r="M538" s="1" t="s">
        <v>54</v>
      </c>
      <c r="N538" s="1" t="s">
        <v>33</v>
      </c>
      <c r="O538" s="1" t="s">
        <v>29</v>
      </c>
      <c r="P538" s="1" t="s">
        <v>30</v>
      </c>
      <c r="Q538" s="1" t="s">
        <v>24</v>
      </c>
      <c r="R538" s="2">
        <v>40291</v>
      </c>
    </row>
    <row r="539" spans="1:18" x14ac:dyDescent="0.25">
      <c r="A539" s="1">
        <v>47683</v>
      </c>
      <c r="B539" s="2">
        <v>40422</v>
      </c>
      <c r="C539" s="2" t="str">
        <f t="shared" si="41"/>
        <v>September</v>
      </c>
      <c r="D539" s="1" t="s">
        <v>18</v>
      </c>
      <c r="E539" s="1">
        <v>38</v>
      </c>
      <c r="F539" s="1">
        <f t="shared" si="40"/>
        <v>2.1571052631578946</v>
      </c>
      <c r="G539" s="1">
        <v>81.97</v>
      </c>
      <c r="H539" s="1">
        <v>4.7699999999999996</v>
      </c>
      <c r="I539">
        <f t="shared" si="42"/>
        <v>86.74</v>
      </c>
      <c r="J539">
        <f t="shared" si="43"/>
        <v>3.5455000000000001</v>
      </c>
      <c r="K539">
        <f t="shared" si="44"/>
        <v>2.90624635</v>
      </c>
      <c r="L539" s="1" t="s">
        <v>26</v>
      </c>
      <c r="M539" s="1" t="s">
        <v>20</v>
      </c>
      <c r="N539" s="1" t="s">
        <v>33</v>
      </c>
      <c r="O539" s="1" t="s">
        <v>34</v>
      </c>
      <c r="P539" s="1" t="s">
        <v>48</v>
      </c>
      <c r="Q539" s="1" t="s">
        <v>24</v>
      </c>
      <c r="R539" s="2">
        <v>40429</v>
      </c>
    </row>
    <row r="540" spans="1:18" x14ac:dyDescent="0.25">
      <c r="A540" s="1">
        <v>30499</v>
      </c>
      <c r="B540" s="2">
        <v>41212</v>
      </c>
      <c r="C540" s="2" t="str">
        <f t="shared" si="41"/>
        <v>October</v>
      </c>
      <c r="D540" s="1" t="s">
        <v>25</v>
      </c>
      <c r="E540" s="1">
        <v>33</v>
      </c>
      <c r="F540" s="1">
        <f t="shared" si="40"/>
        <v>6.0490909090909089</v>
      </c>
      <c r="G540" s="1">
        <v>199.62</v>
      </c>
      <c r="H540" s="1">
        <v>1.2</v>
      </c>
      <c r="I540">
        <f t="shared" si="42"/>
        <v>200.82</v>
      </c>
      <c r="J540">
        <f t="shared" si="43"/>
        <v>3.5455000000000001</v>
      </c>
      <c r="K540">
        <f t="shared" si="44"/>
        <v>7.0775271000000002</v>
      </c>
      <c r="L540" s="1" t="s">
        <v>26</v>
      </c>
      <c r="M540" s="1" t="s">
        <v>55</v>
      </c>
      <c r="N540" s="1" t="s">
        <v>21</v>
      </c>
      <c r="O540" s="1" t="s">
        <v>34</v>
      </c>
      <c r="P540" s="1" t="s">
        <v>35</v>
      </c>
      <c r="Q540" s="1" t="s">
        <v>36</v>
      </c>
      <c r="R540" s="2">
        <v>41214</v>
      </c>
    </row>
    <row r="541" spans="1:18" x14ac:dyDescent="0.25">
      <c r="A541" s="1">
        <v>22466</v>
      </c>
      <c r="B541" s="2">
        <v>40996</v>
      </c>
      <c r="C541" s="2" t="str">
        <f t="shared" si="41"/>
        <v>March</v>
      </c>
      <c r="D541" s="1" t="s">
        <v>18</v>
      </c>
      <c r="E541" s="1">
        <v>40</v>
      </c>
      <c r="F541" s="1">
        <f t="shared" si="40"/>
        <v>10.75475</v>
      </c>
      <c r="G541" s="1">
        <v>430.19</v>
      </c>
      <c r="H541" s="1">
        <v>1.79</v>
      </c>
      <c r="I541">
        <f t="shared" si="42"/>
        <v>431.98</v>
      </c>
      <c r="J541">
        <f t="shared" si="43"/>
        <v>3.5455000000000001</v>
      </c>
      <c r="K541">
        <f t="shared" si="44"/>
        <v>15.252386450000001</v>
      </c>
      <c r="L541" s="1" t="s">
        <v>26</v>
      </c>
      <c r="M541" s="1" t="s">
        <v>47</v>
      </c>
      <c r="N541" s="1" t="s">
        <v>33</v>
      </c>
      <c r="O541" s="1" t="s">
        <v>34</v>
      </c>
      <c r="P541" s="1" t="s">
        <v>45</v>
      </c>
      <c r="Q541" s="1" t="s">
        <v>36</v>
      </c>
      <c r="R541" s="2">
        <v>41003</v>
      </c>
    </row>
    <row r="542" spans="1:18" x14ac:dyDescent="0.25">
      <c r="A542" s="1">
        <v>18598</v>
      </c>
      <c r="B542" s="2">
        <v>40396</v>
      </c>
      <c r="C542" s="2" t="str">
        <f t="shared" si="41"/>
        <v>August</v>
      </c>
      <c r="D542" s="1" t="s">
        <v>37</v>
      </c>
      <c r="E542" s="1">
        <v>46</v>
      </c>
      <c r="F542" s="1">
        <f t="shared" si="40"/>
        <v>104.65478260869565</v>
      </c>
      <c r="G542" s="1">
        <v>4814.12</v>
      </c>
      <c r="H542" s="1">
        <v>21.26</v>
      </c>
      <c r="I542">
        <f t="shared" si="42"/>
        <v>4835.38</v>
      </c>
      <c r="J542">
        <f t="shared" si="43"/>
        <v>4.7610000000000001</v>
      </c>
      <c r="K542">
        <f t="shared" si="44"/>
        <v>229.20025320000002</v>
      </c>
      <c r="L542" s="1" t="s">
        <v>26</v>
      </c>
      <c r="M542" s="1" t="s">
        <v>20</v>
      </c>
      <c r="N542" s="1" t="s">
        <v>42</v>
      </c>
      <c r="O542" s="1" t="s">
        <v>22</v>
      </c>
      <c r="P542" s="1" t="s">
        <v>23</v>
      </c>
      <c r="Q542" s="1" t="s">
        <v>53</v>
      </c>
      <c r="R542" s="2">
        <v>40398</v>
      </c>
    </row>
    <row r="543" spans="1:18" x14ac:dyDescent="0.25">
      <c r="A543" s="1">
        <v>22534</v>
      </c>
      <c r="B543" s="2">
        <v>40742</v>
      </c>
      <c r="C543" s="2" t="str">
        <f t="shared" si="41"/>
        <v>July</v>
      </c>
      <c r="D543" s="1" t="s">
        <v>41</v>
      </c>
      <c r="E543" s="1">
        <v>3</v>
      </c>
      <c r="F543" s="1">
        <f t="shared" si="40"/>
        <v>93.11</v>
      </c>
      <c r="G543" s="1">
        <v>279.33</v>
      </c>
      <c r="H543" s="1">
        <v>19.989999999999998</v>
      </c>
      <c r="I543">
        <f t="shared" si="42"/>
        <v>299.32</v>
      </c>
      <c r="J543">
        <f t="shared" si="43"/>
        <v>3.5455000000000001</v>
      </c>
      <c r="K543">
        <f t="shared" si="44"/>
        <v>9.9036451499999991</v>
      </c>
      <c r="L543" s="1" t="s">
        <v>26</v>
      </c>
      <c r="M543" s="1" t="s">
        <v>20</v>
      </c>
      <c r="N543" s="1" t="s">
        <v>33</v>
      </c>
      <c r="O543" s="1" t="s">
        <v>34</v>
      </c>
      <c r="P543" s="1" t="s">
        <v>62</v>
      </c>
      <c r="Q543" s="1" t="s">
        <v>24</v>
      </c>
      <c r="R543" s="2">
        <v>40744</v>
      </c>
    </row>
    <row r="544" spans="1:18" x14ac:dyDescent="0.25">
      <c r="A544" s="1">
        <v>53152</v>
      </c>
      <c r="B544" s="2">
        <v>39877</v>
      </c>
      <c r="C544" s="2" t="str">
        <f t="shared" si="41"/>
        <v>March</v>
      </c>
      <c r="D544" s="1" t="s">
        <v>41</v>
      </c>
      <c r="E544" s="1">
        <v>5</v>
      </c>
      <c r="F544" s="1">
        <f t="shared" si="40"/>
        <v>37.158000000000001</v>
      </c>
      <c r="G544" s="1">
        <v>185.79</v>
      </c>
      <c r="H544" s="1">
        <v>7.53</v>
      </c>
      <c r="I544">
        <f t="shared" si="42"/>
        <v>193.32</v>
      </c>
      <c r="J544">
        <f t="shared" si="43"/>
        <v>5.3265000000000002</v>
      </c>
      <c r="K544">
        <f t="shared" si="44"/>
        <v>9.8961043499999999</v>
      </c>
      <c r="L544" s="1" t="s">
        <v>26</v>
      </c>
      <c r="M544" s="1" t="s">
        <v>27</v>
      </c>
      <c r="N544" s="1" t="s">
        <v>33</v>
      </c>
      <c r="O544" s="1" t="s">
        <v>29</v>
      </c>
      <c r="P544" s="1" t="s">
        <v>43</v>
      </c>
      <c r="Q544" s="1" t="s">
        <v>24</v>
      </c>
      <c r="R544" s="2">
        <v>39879</v>
      </c>
    </row>
    <row r="545" spans="1:18" x14ac:dyDescent="0.25">
      <c r="A545" s="1">
        <v>23270</v>
      </c>
      <c r="B545" s="2">
        <v>40615</v>
      </c>
      <c r="C545" s="2" t="str">
        <f t="shared" si="41"/>
        <v>March</v>
      </c>
      <c r="D545" s="1" t="s">
        <v>18</v>
      </c>
      <c r="E545" s="1">
        <v>42</v>
      </c>
      <c r="F545" s="1">
        <f t="shared" si="40"/>
        <v>158.5652738095238</v>
      </c>
      <c r="G545" s="1">
        <v>6659.7415000000001</v>
      </c>
      <c r="H545" s="1">
        <v>3.99</v>
      </c>
      <c r="I545">
        <f t="shared" si="42"/>
        <v>6663.7314999999999</v>
      </c>
      <c r="J545">
        <f t="shared" si="43"/>
        <v>5.3265000000000002</v>
      </c>
      <c r="K545">
        <f t="shared" si="44"/>
        <v>354.73113099750003</v>
      </c>
      <c r="L545" s="1" t="s">
        <v>19</v>
      </c>
      <c r="M545" s="1" t="s">
        <v>56</v>
      </c>
      <c r="N545" s="1" t="s">
        <v>42</v>
      </c>
      <c r="O545" s="1" t="s">
        <v>29</v>
      </c>
      <c r="P545" s="1" t="s">
        <v>30</v>
      </c>
      <c r="Q545" s="1" t="s">
        <v>24</v>
      </c>
      <c r="R545" s="2">
        <v>40620</v>
      </c>
    </row>
    <row r="546" spans="1:18" x14ac:dyDescent="0.25">
      <c r="A546" s="1">
        <v>1382</v>
      </c>
      <c r="B546" s="2">
        <v>40406</v>
      </c>
      <c r="C546" s="2" t="str">
        <f t="shared" si="41"/>
        <v>August</v>
      </c>
      <c r="D546" s="1" t="s">
        <v>18</v>
      </c>
      <c r="E546" s="1">
        <v>5</v>
      </c>
      <c r="F546" s="1">
        <f t="shared" si="40"/>
        <v>17.866999999999997</v>
      </c>
      <c r="G546" s="1">
        <v>89.334999999999994</v>
      </c>
      <c r="H546" s="1">
        <v>2.5</v>
      </c>
      <c r="I546">
        <f t="shared" si="42"/>
        <v>91.834999999999994</v>
      </c>
      <c r="J546">
        <f t="shared" si="43"/>
        <v>5.3265000000000002</v>
      </c>
      <c r="K546">
        <f t="shared" si="44"/>
        <v>4.7584287749999996</v>
      </c>
      <c r="L546" s="1" t="s">
        <v>26</v>
      </c>
      <c r="M546" s="1" t="s">
        <v>69</v>
      </c>
      <c r="N546" s="1" t="s">
        <v>42</v>
      </c>
      <c r="O546" s="1" t="s">
        <v>29</v>
      </c>
      <c r="P546" s="1" t="s">
        <v>30</v>
      </c>
      <c r="Q546" s="1" t="s">
        <v>36</v>
      </c>
      <c r="R546" s="2">
        <v>40410</v>
      </c>
    </row>
    <row r="547" spans="1:18" x14ac:dyDescent="0.25">
      <c r="A547" s="1">
        <v>54339</v>
      </c>
      <c r="B547" s="2">
        <v>41031</v>
      </c>
      <c r="C547" s="2" t="str">
        <f t="shared" si="41"/>
        <v>May</v>
      </c>
      <c r="D547" s="1" t="s">
        <v>18</v>
      </c>
      <c r="E547" s="1">
        <v>48</v>
      </c>
      <c r="F547" s="1">
        <f t="shared" si="40"/>
        <v>62.619583333333331</v>
      </c>
      <c r="G547" s="1">
        <v>3005.74</v>
      </c>
      <c r="H547" s="1">
        <v>3.99</v>
      </c>
      <c r="I547">
        <f t="shared" si="42"/>
        <v>3009.7299999999996</v>
      </c>
      <c r="J547">
        <f t="shared" si="43"/>
        <v>3.5455000000000001</v>
      </c>
      <c r="K547">
        <f t="shared" si="44"/>
        <v>106.5685117</v>
      </c>
      <c r="L547" s="1" t="s">
        <v>19</v>
      </c>
      <c r="M547" s="1" t="s">
        <v>27</v>
      </c>
      <c r="N547" s="1" t="s">
        <v>33</v>
      </c>
      <c r="O547" s="1" t="s">
        <v>34</v>
      </c>
      <c r="P547" s="1" t="s">
        <v>68</v>
      </c>
      <c r="Q547" s="1" t="s">
        <v>24</v>
      </c>
      <c r="R547" s="2">
        <v>41038</v>
      </c>
    </row>
    <row r="548" spans="1:18" x14ac:dyDescent="0.25">
      <c r="A548" s="1">
        <v>37731</v>
      </c>
      <c r="B548" s="2">
        <v>40121</v>
      </c>
      <c r="C548" s="2" t="str">
        <f t="shared" si="41"/>
        <v>November</v>
      </c>
      <c r="D548" s="1" t="s">
        <v>37</v>
      </c>
      <c r="E548" s="1">
        <v>24</v>
      </c>
      <c r="F548" s="1">
        <f t="shared" si="40"/>
        <v>31.359583333333333</v>
      </c>
      <c r="G548" s="1">
        <v>752.63</v>
      </c>
      <c r="H548" s="1">
        <v>9.18</v>
      </c>
      <c r="I548">
        <f t="shared" si="42"/>
        <v>761.81</v>
      </c>
      <c r="J548">
        <f t="shared" si="43"/>
        <v>3.5455000000000001</v>
      </c>
      <c r="K548">
        <f t="shared" si="44"/>
        <v>26.68449665</v>
      </c>
      <c r="L548" s="1" t="s">
        <v>26</v>
      </c>
      <c r="M548" s="1" t="s">
        <v>27</v>
      </c>
      <c r="N548" s="1" t="s">
        <v>42</v>
      </c>
      <c r="O548" s="1" t="s">
        <v>34</v>
      </c>
      <c r="P548" s="1" t="s">
        <v>45</v>
      </c>
      <c r="Q548" s="1" t="s">
        <v>24</v>
      </c>
      <c r="R548" s="2">
        <v>40121</v>
      </c>
    </row>
    <row r="549" spans="1:18" x14ac:dyDescent="0.25">
      <c r="A549" s="1">
        <v>55363</v>
      </c>
      <c r="B549" s="2">
        <v>40540</v>
      </c>
      <c r="C549" s="2" t="str">
        <f t="shared" si="41"/>
        <v>December</v>
      </c>
      <c r="D549" s="1" t="s">
        <v>25</v>
      </c>
      <c r="E549" s="1">
        <v>14</v>
      </c>
      <c r="F549" s="1">
        <f t="shared" si="40"/>
        <v>159.43285714285713</v>
      </c>
      <c r="G549" s="1">
        <v>2232.06</v>
      </c>
      <c r="H549" s="1">
        <v>7.07</v>
      </c>
      <c r="I549">
        <f t="shared" si="42"/>
        <v>2239.13</v>
      </c>
      <c r="J549">
        <f t="shared" si="43"/>
        <v>3.5455000000000001</v>
      </c>
      <c r="K549">
        <f t="shared" si="44"/>
        <v>79.137687299999996</v>
      </c>
      <c r="L549" s="1" t="s">
        <v>26</v>
      </c>
      <c r="M549" s="1" t="s">
        <v>44</v>
      </c>
      <c r="N549" s="1" t="s">
        <v>21</v>
      </c>
      <c r="O549" s="1" t="s">
        <v>34</v>
      </c>
      <c r="P549" s="1" t="s">
        <v>60</v>
      </c>
      <c r="Q549" s="1" t="s">
        <v>24</v>
      </c>
      <c r="R549" s="2">
        <v>40542</v>
      </c>
    </row>
    <row r="550" spans="1:18" x14ac:dyDescent="0.25">
      <c r="A550" s="1">
        <v>17255</v>
      </c>
      <c r="B550" s="2">
        <v>40373</v>
      </c>
      <c r="C550" s="2" t="str">
        <f t="shared" si="41"/>
        <v>July</v>
      </c>
      <c r="D550" s="1" t="s">
        <v>32</v>
      </c>
      <c r="E550" s="1">
        <v>17</v>
      </c>
      <c r="F550" s="1">
        <f t="shared" si="40"/>
        <v>9.3052941176470583</v>
      </c>
      <c r="G550" s="1">
        <v>158.19</v>
      </c>
      <c r="H550" s="1">
        <v>7.28</v>
      </c>
      <c r="I550">
        <f t="shared" si="42"/>
        <v>165.47</v>
      </c>
      <c r="J550">
        <f t="shared" si="43"/>
        <v>3.5455000000000001</v>
      </c>
      <c r="K550">
        <f t="shared" si="44"/>
        <v>5.60862645</v>
      </c>
      <c r="L550" s="1" t="s">
        <v>26</v>
      </c>
      <c r="M550" s="1" t="s">
        <v>49</v>
      </c>
      <c r="N550" s="1" t="s">
        <v>42</v>
      </c>
      <c r="O550" s="1" t="s">
        <v>34</v>
      </c>
      <c r="P550" s="1" t="s">
        <v>60</v>
      </c>
      <c r="Q550" s="1" t="s">
        <v>24</v>
      </c>
      <c r="R550" s="2">
        <v>40374</v>
      </c>
    </row>
    <row r="551" spans="1:18" x14ac:dyDescent="0.25">
      <c r="A551" s="1">
        <v>26406</v>
      </c>
      <c r="B551" s="2">
        <v>40645</v>
      </c>
      <c r="C551" s="2" t="str">
        <f t="shared" si="41"/>
        <v>April</v>
      </c>
      <c r="D551" s="1" t="s">
        <v>32</v>
      </c>
      <c r="E551" s="1">
        <v>40</v>
      </c>
      <c r="F551" s="1">
        <f t="shared" si="40"/>
        <v>4.1865000000000006</v>
      </c>
      <c r="G551" s="1">
        <v>167.46</v>
      </c>
      <c r="H551" s="1">
        <v>5.41</v>
      </c>
      <c r="I551">
        <f t="shared" si="42"/>
        <v>172.87</v>
      </c>
      <c r="J551">
        <f t="shared" si="43"/>
        <v>3.5455000000000001</v>
      </c>
      <c r="K551">
        <f t="shared" si="44"/>
        <v>5.9372943000000014</v>
      </c>
      <c r="L551" s="1" t="s">
        <v>26</v>
      </c>
      <c r="M551" s="1" t="s">
        <v>27</v>
      </c>
      <c r="N551" s="1" t="s">
        <v>42</v>
      </c>
      <c r="O551" s="1" t="s">
        <v>34</v>
      </c>
      <c r="P551" s="1" t="s">
        <v>48</v>
      </c>
      <c r="Q551" s="1" t="s">
        <v>24</v>
      </c>
      <c r="R551" s="2">
        <v>40648</v>
      </c>
    </row>
    <row r="552" spans="1:18" x14ac:dyDescent="0.25">
      <c r="A552" s="1">
        <v>50594</v>
      </c>
      <c r="B552" s="2">
        <v>40315</v>
      </c>
      <c r="C552" s="2" t="str">
        <f t="shared" si="41"/>
        <v>May</v>
      </c>
      <c r="D552" s="1" t="s">
        <v>18</v>
      </c>
      <c r="E552" s="1">
        <v>39</v>
      </c>
      <c r="F552" s="1">
        <f t="shared" si="40"/>
        <v>4.4479487179487176</v>
      </c>
      <c r="G552" s="1">
        <v>173.47</v>
      </c>
      <c r="H552" s="1">
        <v>1.93</v>
      </c>
      <c r="I552">
        <f t="shared" si="42"/>
        <v>175.4</v>
      </c>
      <c r="J552">
        <f t="shared" si="43"/>
        <v>3.5455000000000001</v>
      </c>
      <c r="K552">
        <f t="shared" si="44"/>
        <v>6.1503788499999992</v>
      </c>
      <c r="L552" s="1" t="s">
        <v>26</v>
      </c>
      <c r="M552" s="1" t="s">
        <v>51</v>
      </c>
      <c r="N552" s="1" t="s">
        <v>21</v>
      </c>
      <c r="O552" s="1" t="s">
        <v>34</v>
      </c>
      <c r="P552" s="1" t="s">
        <v>35</v>
      </c>
      <c r="Q552" s="1" t="s">
        <v>36</v>
      </c>
      <c r="R552" s="2">
        <v>40317</v>
      </c>
    </row>
    <row r="553" spans="1:18" x14ac:dyDescent="0.25">
      <c r="A553" s="1">
        <v>33186</v>
      </c>
      <c r="B553" s="2">
        <v>41149</v>
      </c>
      <c r="C553" s="2" t="str">
        <f t="shared" si="41"/>
        <v>August</v>
      </c>
      <c r="D553" s="1" t="s">
        <v>18</v>
      </c>
      <c r="E553" s="1">
        <v>24</v>
      </c>
      <c r="F553" s="1">
        <f t="shared" si="40"/>
        <v>56.272124999999996</v>
      </c>
      <c r="G553" s="1">
        <v>1350.5309999999999</v>
      </c>
      <c r="H553" s="1">
        <v>5.26</v>
      </c>
      <c r="I553">
        <f t="shared" si="42"/>
        <v>1355.7909999999999</v>
      </c>
      <c r="J553">
        <f t="shared" si="43"/>
        <v>5.3265000000000002</v>
      </c>
      <c r="K553">
        <f t="shared" si="44"/>
        <v>71.936033715000008</v>
      </c>
      <c r="L553" s="1" t="s">
        <v>26</v>
      </c>
      <c r="M553" s="1" t="s">
        <v>44</v>
      </c>
      <c r="N553" s="1" t="s">
        <v>33</v>
      </c>
      <c r="O553" s="1" t="s">
        <v>29</v>
      </c>
      <c r="P553" s="1" t="s">
        <v>30</v>
      </c>
      <c r="Q553" s="1" t="s">
        <v>24</v>
      </c>
      <c r="R553" s="2">
        <v>41151</v>
      </c>
    </row>
    <row r="554" spans="1:18" x14ac:dyDescent="0.25">
      <c r="A554" s="1">
        <v>2374</v>
      </c>
      <c r="B554" s="2">
        <v>40479</v>
      </c>
      <c r="C554" s="2" t="str">
        <f t="shared" si="41"/>
        <v>October</v>
      </c>
      <c r="D554" s="1" t="s">
        <v>32</v>
      </c>
      <c r="E554" s="1">
        <v>21</v>
      </c>
      <c r="F554" s="1">
        <f t="shared" si="40"/>
        <v>3.7223809523809526</v>
      </c>
      <c r="G554" s="1">
        <v>78.17</v>
      </c>
      <c r="H554" s="1">
        <v>5.44</v>
      </c>
      <c r="I554">
        <f t="shared" si="42"/>
        <v>83.61</v>
      </c>
      <c r="J554">
        <f t="shared" si="43"/>
        <v>3.5455000000000001</v>
      </c>
      <c r="K554">
        <f t="shared" si="44"/>
        <v>2.7715173500000003</v>
      </c>
      <c r="L554" s="1" t="s">
        <v>19</v>
      </c>
      <c r="M554" s="1" t="s">
        <v>49</v>
      </c>
      <c r="N554" s="1" t="s">
        <v>21</v>
      </c>
      <c r="O554" s="1" t="s">
        <v>34</v>
      </c>
      <c r="P554" s="1" t="s">
        <v>48</v>
      </c>
      <c r="Q554" s="1" t="s">
        <v>24</v>
      </c>
      <c r="R554" s="2">
        <v>40481</v>
      </c>
    </row>
    <row r="555" spans="1:18" x14ac:dyDescent="0.25">
      <c r="A555" s="1">
        <v>46177</v>
      </c>
      <c r="B555" s="2">
        <v>40517</v>
      </c>
      <c r="C555" s="2" t="str">
        <f t="shared" si="41"/>
        <v>December</v>
      </c>
      <c r="D555" s="1" t="s">
        <v>18</v>
      </c>
      <c r="E555" s="1">
        <v>48</v>
      </c>
      <c r="F555" s="1">
        <f t="shared" si="40"/>
        <v>202.26333333333332</v>
      </c>
      <c r="G555" s="1">
        <v>9708.64</v>
      </c>
      <c r="H555" s="1">
        <v>69.64</v>
      </c>
      <c r="I555">
        <f t="shared" si="42"/>
        <v>9778.2799999999988</v>
      </c>
      <c r="J555">
        <f t="shared" si="43"/>
        <v>4.7610000000000001</v>
      </c>
      <c r="K555">
        <f t="shared" si="44"/>
        <v>462.22835039999995</v>
      </c>
      <c r="L555" s="1" t="s">
        <v>38</v>
      </c>
      <c r="M555" s="1" t="s">
        <v>58</v>
      </c>
      <c r="N555" s="1" t="s">
        <v>33</v>
      </c>
      <c r="O555" s="1" t="s">
        <v>22</v>
      </c>
      <c r="P555" s="1" t="s">
        <v>57</v>
      </c>
      <c r="Q555" s="1" t="s">
        <v>64</v>
      </c>
      <c r="R555" s="2">
        <v>40519</v>
      </c>
    </row>
    <row r="556" spans="1:18" x14ac:dyDescent="0.25">
      <c r="A556" s="1">
        <v>14854</v>
      </c>
      <c r="B556" s="2">
        <v>40296</v>
      </c>
      <c r="C556" s="2" t="str">
        <f t="shared" si="41"/>
        <v>April</v>
      </c>
      <c r="D556" s="1" t="s">
        <v>18</v>
      </c>
      <c r="E556" s="1">
        <v>24</v>
      </c>
      <c r="F556" s="1">
        <f t="shared" si="40"/>
        <v>16.30125</v>
      </c>
      <c r="G556" s="1">
        <v>391.23</v>
      </c>
      <c r="H556" s="1">
        <v>6.25</v>
      </c>
      <c r="I556">
        <f t="shared" si="42"/>
        <v>397.48</v>
      </c>
      <c r="J556">
        <f t="shared" si="43"/>
        <v>3.5455000000000001</v>
      </c>
      <c r="K556">
        <f t="shared" si="44"/>
        <v>13.871059650000001</v>
      </c>
      <c r="L556" s="1" t="s">
        <v>26</v>
      </c>
      <c r="M556" s="1" t="s">
        <v>27</v>
      </c>
      <c r="N556" s="1" t="s">
        <v>33</v>
      </c>
      <c r="O556" s="1" t="s">
        <v>34</v>
      </c>
      <c r="P556" s="1" t="s">
        <v>60</v>
      </c>
      <c r="Q556" s="1" t="s">
        <v>24</v>
      </c>
      <c r="R556" s="2">
        <v>40300</v>
      </c>
    </row>
    <row r="557" spans="1:18" x14ac:dyDescent="0.25">
      <c r="A557" s="1">
        <v>29411</v>
      </c>
      <c r="B557" s="2">
        <v>41005</v>
      </c>
      <c r="C557" s="2" t="str">
        <f t="shared" si="41"/>
        <v>April</v>
      </c>
      <c r="D557" s="1" t="s">
        <v>25</v>
      </c>
      <c r="E557" s="1">
        <v>33</v>
      </c>
      <c r="F557" s="1">
        <f t="shared" si="40"/>
        <v>16.431515151515153</v>
      </c>
      <c r="G557" s="1">
        <v>542.24</v>
      </c>
      <c r="H557" s="1">
        <v>1.39</v>
      </c>
      <c r="I557">
        <f t="shared" si="42"/>
        <v>543.63</v>
      </c>
      <c r="J557">
        <f t="shared" si="43"/>
        <v>3.5455000000000001</v>
      </c>
      <c r="K557">
        <f t="shared" si="44"/>
        <v>19.225119200000002</v>
      </c>
      <c r="L557" s="1" t="s">
        <v>26</v>
      </c>
      <c r="M557" s="1" t="s">
        <v>27</v>
      </c>
      <c r="N557" s="1" t="s">
        <v>33</v>
      </c>
      <c r="O557" s="1" t="s">
        <v>34</v>
      </c>
      <c r="P557" s="1" t="s">
        <v>62</v>
      </c>
      <c r="Q557" s="1" t="s">
        <v>24</v>
      </c>
      <c r="R557" s="2">
        <v>41006</v>
      </c>
    </row>
    <row r="558" spans="1:18" x14ac:dyDescent="0.25">
      <c r="A558" s="1">
        <v>25249</v>
      </c>
      <c r="B558" s="2">
        <v>41219</v>
      </c>
      <c r="C558" s="2" t="str">
        <f t="shared" si="41"/>
        <v>November</v>
      </c>
      <c r="D558" s="1" t="s">
        <v>41</v>
      </c>
      <c r="E558" s="1">
        <v>34</v>
      </c>
      <c r="F558" s="1">
        <f t="shared" si="40"/>
        <v>27.26029411764706</v>
      </c>
      <c r="G558" s="1">
        <v>926.85</v>
      </c>
      <c r="H558" s="1">
        <v>1.49</v>
      </c>
      <c r="I558">
        <f t="shared" si="42"/>
        <v>928.34</v>
      </c>
      <c r="J558">
        <f t="shared" si="43"/>
        <v>3.5455000000000001</v>
      </c>
      <c r="K558">
        <f t="shared" si="44"/>
        <v>32.861466749999998</v>
      </c>
      <c r="L558" s="1" t="s">
        <v>26</v>
      </c>
      <c r="M558" s="1" t="s">
        <v>49</v>
      </c>
      <c r="N558" s="1" t="s">
        <v>21</v>
      </c>
      <c r="O558" s="1" t="s">
        <v>34</v>
      </c>
      <c r="P558" s="1" t="s">
        <v>48</v>
      </c>
      <c r="Q558" s="1" t="s">
        <v>24</v>
      </c>
      <c r="R558" s="2">
        <v>41221</v>
      </c>
    </row>
    <row r="559" spans="1:18" x14ac:dyDescent="0.25">
      <c r="A559" s="1">
        <v>51780</v>
      </c>
      <c r="B559" s="2">
        <v>40383</v>
      </c>
      <c r="C559" s="2" t="str">
        <f t="shared" si="41"/>
        <v>July</v>
      </c>
      <c r="D559" s="1" t="s">
        <v>18</v>
      </c>
      <c r="E559" s="1">
        <v>26</v>
      </c>
      <c r="F559" s="1">
        <f t="shared" si="40"/>
        <v>71.007692307692309</v>
      </c>
      <c r="G559" s="1">
        <v>1846.2</v>
      </c>
      <c r="H559" s="1">
        <v>60</v>
      </c>
      <c r="I559">
        <f t="shared" si="42"/>
        <v>1906.2</v>
      </c>
      <c r="J559">
        <f t="shared" si="43"/>
        <v>3.5455000000000001</v>
      </c>
      <c r="K559">
        <f t="shared" si="44"/>
        <v>65.457020999999997</v>
      </c>
      <c r="L559" s="1" t="s">
        <v>38</v>
      </c>
      <c r="M559" s="1" t="s">
        <v>54</v>
      </c>
      <c r="N559" s="1" t="s">
        <v>21</v>
      </c>
      <c r="O559" s="1" t="s">
        <v>34</v>
      </c>
      <c r="P559" s="1" t="s">
        <v>68</v>
      </c>
      <c r="Q559" s="1" t="s">
        <v>40</v>
      </c>
      <c r="R559" s="2">
        <v>40385</v>
      </c>
    </row>
    <row r="560" spans="1:18" x14ac:dyDescent="0.25">
      <c r="A560" s="1">
        <v>32001</v>
      </c>
      <c r="B560" s="2">
        <v>40844</v>
      </c>
      <c r="C560" s="2" t="str">
        <f t="shared" si="41"/>
        <v>October</v>
      </c>
      <c r="D560" s="1" t="s">
        <v>18</v>
      </c>
      <c r="E560" s="1">
        <v>11</v>
      </c>
      <c r="F560" s="1">
        <f t="shared" si="40"/>
        <v>313.01909090909089</v>
      </c>
      <c r="G560" s="1">
        <v>3443.21</v>
      </c>
      <c r="H560" s="1">
        <v>13.99</v>
      </c>
      <c r="I560">
        <f t="shared" si="42"/>
        <v>3457.2</v>
      </c>
      <c r="J560">
        <f t="shared" si="43"/>
        <v>5.3265000000000002</v>
      </c>
      <c r="K560">
        <f t="shared" si="44"/>
        <v>183.40258065</v>
      </c>
      <c r="L560" s="1" t="s">
        <v>26</v>
      </c>
      <c r="M560" s="1" t="s">
        <v>49</v>
      </c>
      <c r="N560" s="1" t="s">
        <v>28</v>
      </c>
      <c r="O560" s="1" t="s">
        <v>29</v>
      </c>
      <c r="P560" s="1" t="s">
        <v>61</v>
      </c>
      <c r="Q560" s="1" t="s">
        <v>31</v>
      </c>
      <c r="R560" s="2">
        <v>40846</v>
      </c>
    </row>
    <row r="561" spans="1:18" x14ac:dyDescent="0.25">
      <c r="A561" s="1">
        <v>54692</v>
      </c>
      <c r="B561" s="2">
        <v>40242</v>
      </c>
      <c r="C561" s="2" t="str">
        <f t="shared" si="41"/>
        <v>March</v>
      </c>
      <c r="D561" s="1" t="s">
        <v>41</v>
      </c>
      <c r="E561" s="1">
        <v>16</v>
      </c>
      <c r="F561" s="1">
        <f t="shared" si="40"/>
        <v>2.7281249999999999</v>
      </c>
      <c r="G561" s="1">
        <v>43.65</v>
      </c>
      <c r="H561" s="1">
        <v>0.97</v>
      </c>
      <c r="I561">
        <f t="shared" si="42"/>
        <v>44.62</v>
      </c>
      <c r="J561">
        <f t="shared" si="43"/>
        <v>3.5455000000000001</v>
      </c>
      <c r="K561">
        <f t="shared" si="44"/>
        <v>1.54761075</v>
      </c>
      <c r="L561" s="1" t="s">
        <v>26</v>
      </c>
      <c r="M561" s="1" t="s">
        <v>20</v>
      </c>
      <c r="N561" s="1" t="s">
        <v>42</v>
      </c>
      <c r="O561" s="1" t="s">
        <v>34</v>
      </c>
      <c r="P561" s="1" t="s">
        <v>35</v>
      </c>
      <c r="Q561" s="1" t="s">
        <v>36</v>
      </c>
      <c r="R561" s="2">
        <v>40242</v>
      </c>
    </row>
    <row r="562" spans="1:18" x14ac:dyDescent="0.25">
      <c r="A562" s="1">
        <v>42400</v>
      </c>
      <c r="B562" s="2">
        <v>41130</v>
      </c>
      <c r="C562" s="2" t="str">
        <f t="shared" si="41"/>
        <v>August</v>
      </c>
      <c r="D562" s="1" t="s">
        <v>18</v>
      </c>
      <c r="E562" s="1">
        <v>44</v>
      </c>
      <c r="F562" s="1">
        <f t="shared" si="40"/>
        <v>19.665227272727272</v>
      </c>
      <c r="G562" s="1">
        <v>865.27</v>
      </c>
      <c r="H562" s="1">
        <v>4</v>
      </c>
      <c r="I562">
        <f t="shared" si="42"/>
        <v>869.27</v>
      </c>
      <c r="J562">
        <f t="shared" si="43"/>
        <v>5.3265000000000002</v>
      </c>
      <c r="K562">
        <f t="shared" si="44"/>
        <v>46.088606550000002</v>
      </c>
      <c r="L562" s="1" t="s">
        <v>26</v>
      </c>
      <c r="M562" s="1" t="s">
        <v>55</v>
      </c>
      <c r="N562" s="1" t="s">
        <v>42</v>
      </c>
      <c r="O562" s="1" t="s">
        <v>29</v>
      </c>
      <c r="P562" s="1" t="s">
        <v>43</v>
      </c>
      <c r="Q562" s="1" t="s">
        <v>24</v>
      </c>
      <c r="R562" s="2">
        <v>41132</v>
      </c>
    </row>
    <row r="563" spans="1:18" x14ac:dyDescent="0.25">
      <c r="A563" s="1">
        <v>57056</v>
      </c>
      <c r="B563" s="2">
        <v>41221</v>
      </c>
      <c r="C563" s="2" t="str">
        <f t="shared" si="41"/>
        <v>November</v>
      </c>
      <c r="D563" s="1" t="s">
        <v>18</v>
      </c>
      <c r="E563" s="1">
        <v>29</v>
      </c>
      <c r="F563" s="1">
        <f t="shared" si="40"/>
        <v>75.365862068965527</v>
      </c>
      <c r="G563" s="1">
        <v>2185.61</v>
      </c>
      <c r="H563" s="1">
        <v>89.3</v>
      </c>
      <c r="I563">
        <f t="shared" si="42"/>
        <v>2274.9100000000003</v>
      </c>
      <c r="J563">
        <f t="shared" si="43"/>
        <v>4.7610000000000001</v>
      </c>
      <c r="K563">
        <f t="shared" si="44"/>
        <v>104.0568921</v>
      </c>
      <c r="L563" s="1" t="s">
        <v>38</v>
      </c>
      <c r="M563" s="1" t="s">
        <v>58</v>
      </c>
      <c r="N563" s="1" t="s">
        <v>33</v>
      </c>
      <c r="O563" s="1" t="s">
        <v>22</v>
      </c>
      <c r="P563" s="1" t="s">
        <v>57</v>
      </c>
      <c r="Q563" s="1" t="s">
        <v>64</v>
      </c>
      <c r="R563" s="2">
        <v>41228</v>
      </c>
    </row>
    <row r="564" spans="1:18" x14ac:dyDescent="0.25">
      <c r="A564" s="1">
        <v>18241</v>
      </c>
      <c r="B564" s="2">
        <v>40386</v>
      </c>
      <c r="C564" s="2" t="str">
        <f t="shared" si="41"/>
        <v>July</v>
      </c>
      <c r="D564" s="1" t="s">
        <v>18</v>
      </c>
      <c r="E564" s="1">
        <v>3</v>
      </c>
      <c r="F564" s="1">
        <f t="shared" si="40"/>
        <v>21.5</v>
      </c>
      <c r="G564" s="1">
        <v>64.5</v>
      </c>
      <c r="H564" s="1">
        <v>1.99</v>
      </c>
      <c r="I564">
        <f t="shared" si="42"/>
        <v>66.489999999999995</v>
      </c>
      <c r="J564">
        <f t="shared" si="43"/>
        <v>5.3265000000000002</v>
      </c>
      <c r="K564">
        <f t="shared" si="44"/>
        <v>3.4355925000000003</v>
      </c>
      <c r="L564" s="1" t="s">
        <v>26</v>
      </c>
      <c r="M564" s="1" t="s">
        <v>27</v>
      </c>
      <c r="N564" s="1" t="s">
        <v>42</v>
      </c>
      <c r="O564" s="1" t="s">
        <v>29</v>
      </c>
      <c r="P564" s="1" t="s">
        <v>43</v>
      </c>
      <c r="Q564" s="1" t="s">
        <v>46</v>
      </c>
      <c r="R564" s="2">
        <v>40388</v>
      </c>
    </row>
    <row r="565" spans="1:18" x14ac:dyDescent="0.25">
      <c r="A565" s="1">
        <v>50816</v>
      </c>
      <c r="B565" s="2">
        <v>39899</v>
      </c>
      <c r="C565" s="2" t="str">
        <f t="shared" si="41"/>
        <v>March</v>
      </c>
      <c r="D565" s="1" t="s">
        <v>25</v>
      </c>
      <c r="E565" s="1">
        <v>25</v>
      </c>
      <c r="F565" s="1">
        <f t="shared" si="40"/>
        <v>11.4428</v>
      </c>
      <c r="G565" s="1">
        <v>286.07</v>
      </c>
      <c r="H565" s="1">
        <v>4.9800000000000004</v>
      </c>
      <c r="I565">
        <f t="shared" si="42"/>
        <v>291.05</v>
      </c>
      <c r="J565">
        <f t="shared" si="43"/>
        <v>3.5455000000000001</v>
      </c>
      <c r="K565">
        <f t="shared" si="44"/>
        <v>10.14261185</v>
      </c>
      <c r="L565" s="1" t="s">
        <v>26</v>
      </c>
      <c r="M565" s="1" t="s">
        <v>20</v>
      </c>
      <c r="N565" s="1" t="s">
        <v>28</v>
      </c>
      <c r="O565" s="1" t="s">
        <v>34</v>
      </c>
      <c r="P565" s="1" t="s">
        <v>68</v>
      </c>
      <c r="Q565" s="1" t="s">
        <v>24</v>
      </c>
      <c r="R565" s="2">
        <v>39901</v>
      </c>
    </row>
    <row r="566" spans="1:18" x14ac:dyDescent="0.25">
      <c r="A566" s="1">
        <v>5511</v>
      </c>
      <c r="B566" s="2">
        <v>40145</v>
      </c>
      <c r="C566" s="2" t="str">
        <f t="shared" si="41"/>
        <v>November</v>
      </c>
      <c r="D566" s="1" t="s">
        <v>37</v>
      </c>
      <c r="E566" s="1">
        <v>32</v>
      </c>
      <c r="F566" s="1">
        <f t="shared" si="40"/>
        <v>57.168343749999998</v>
      </c>
      <c r="G566" s="1">
        <v>1829.3869999999999</v>
      </c>
      <c r="H566" s="1">
        <v>3.9</v>
      </c>
      <c r="I566">
        <f t="shared" si="42"/>
        <v>1833.287</v>
      </c>
      <c r="J566">
        <f t="shared" si="43"/>
        <v>5.3265000000000002</v>
      </c>
      <c r="K566">
        <f t="shared" si="44"/>
        <v>97.442298554999994</v>
      </c>
      <c r="L566" s="1" t="s">
        <v>26</v>
      </c>
      <c r="M566" s="1" t="s">
        <v>58</v>
      </c>
      <c r="N566" s="1" t="s">
        <v>33</v>
      </c>
      <c r="O566" s="1" t="s">
        <v>29</v>
      </c>
      <c r="P566" s="1" t="s">
        <v>30</v>
      </c>
      <c r="Q566" s="1" t="s">
        <v>24</v>
      </c>
      <c r="R566" s="2">
        <v>40146</v>
      </c>
    </row>
    <row r="567" spans="1:18" x14ac:dyDescent="0.25">
      <c r="A567" s="1">
        <v>15271</v>
      </c>
      <c r="B567" s="2">
        <v>40384</v>
      </c>
      <c r="C567" s="2" t="str">
        <f t="shared" si="41"/>
        <v>July</v>
      </c>
      <c r="D567" s="1" t="s">
        <v>37</v>
      </c>
      <c r="E567" s="1">
        <v>7</v>
      </c>
      <c r="F567" s="1">
        <f t="shared" si="40"/>
        <v>31.75114285714286</v>
      </c>
      <c r="G567" s="1">
        <v>222.25800000000001</v>
      </c>
      <c r="H567" s="1">
        <v>1.25</v>
      </c>
      <c r="I567">
        <f t="shared" si="42"/>
        <v>223.50800000000001</v>
      </c>
      <c r="J567">
        <f t="shared" si="43"/>
        <v>5.3265000000000002</v>
      </c>
      <c r="K567">
        <f t="shared" si="44"/>
        <v>11.838572370000001</v>
      </c>
      <c r="L567" s="1" t="s">
        <v>26</v>
      </c>
      <c r="M567" s="1" t="s">
        <v>58</v>
      </c>
      <c r="N567" s="1" t="s">
        <v>21</v>
      </c>
      <c r="O567" s="1" t="s">
        <v>29</v>
      </c>
      <c r="P567" s="1" t="s">
        <v>30</v>
      </c>
      <c r="Q567" s="1" t="s">
        <v>46</v>
      </c>
      <c r="R567" s="2">
        <v>40384</v>
      </c>
    </row>
    <row r="568" spans="1:18" x14ac:dyDescent="0.25">
      <c r="A568" s="1">
        <v>13892</v>
      </c>
      <c r="B568" s="2">
        <v>41026</v>
      </c>
      <c r="C568" s="2" t="str">
        <f t="shared" si="41"/>
        <v>April</v>
      </c>
      <c r="D568" s="1" t="s">
        <v>25</v>
      </c>
      <c r="E568" s="1">
        <v>47</v>
      </c>
      <c r="F568" s="1">
        <f t="shared" si="40"/>
        <v>30.786595744680852</v>
      </c>
      <c r="G568" s="1">
        <v>1446.97</v>
      </c>
      <c r="H568" s="1">
        <v>1.99</v>
      </c>
      <c r="I568">
        <f t="shared" si="42"/>
        <v>1448.96</v>
      </c>
      <c r="J568">
        <f t="shared" si="43"/>
        <v>5.3265000000000002</v>
      </c>
      <c r="K568">
        <f t="shared" si="44"/>
        <v>77.072857049999996</v>
      </c>
      <c r="L568" s="1" t="s">
        <v>26</v>
      </c>
      <c r="M568" s="1" t="s">
        <v>27</v>
      </c>
      <c r="N568" s="1" t="s">
        <v>42</v>
      </c>
      <c r="O568" s="1" t="s">
        <v>29</v>
      </c>
      <c r="P568" s="1" t="s">
        <v>43</v>
      </c>
      <c r="Q568" s="1" t="s">
        <v>46</v>
      </c>
      <c r="R568" s="2">
        <v>41027</v>
      </c>
    </row>
    <row r="569" spans="1:18" x14ac:dyDescent="0.25">
      <c r="A569" s="1">
        <v>51968</v>
      </c>
      <c r="B569" s="2">
        <v>40061</v>
      </c>
      <c r="C569" s="2" t="str">
        <f t="shared" si="41"/>
        <v>September</v>
      </c>
      <c r="D569" s="1" t="s">
        <v>41</v>
      </c>
      <c r="E569" s="1">
        <v>43</v>
      </c>
      <c r="F569" s="1">
        <f t="shared" si="40"/>
        <v>75.15265116279069</v>
      </c>
      <c r="G569" s="1">
        <v>3231.5639999999999</v>
      </c>
      <c r="H569" s="1">
        <v>0.99</v>
      </c>
      <c r="I569">
        <f t="shared" si="42"/>
        <v>3232.5539999999996</v>
      </c>
      <c r="J569">
        <f t="shared" si="43"/>
        <v>5.3265000000000002</v>
      </c>
      <c r="K569">
        <f t="shared" si="44"/>
        <v>172.12925645999999</v>
      </c>
      <c r="L569" s="1" t="s">
        <v>26</v>
      </c>
      <c r="M569" s="1" t="s">
        <v>51</v>
      </c>
      <c r="N569" s="1" t="s">
        <v>42</v>
      </c>
      <c r="O569" s="1" t="s">
        <v>29</v>
      </c>
      <c r="P569" s="1" t="s">
        <v>30</v>
      </c>
      <c r="Q569" s="1" t="s">
        <v>36</v>
      </c>
      <c r="R569" s="2">
        <v>40062</v>
      </c>
    </row>
    <row r="570" spans="1:18" x14ac:dyDescent="0.25">
      <c r="A570" s="1">
        <v>52068</v>
      </c>
      <c r="B570" s="2">
        <v>40921</v>
      </c>
      <c r="C570" s="2" t="str">
        <f t="shared" si="41"/>
        <v>January</v>
      </c>
      <c r="D570" s="1" t="s">
        <v>32</v>
      </c>
      <c r="E570" s="1">
        <v>21</v>
      </c>
      <c r="F570" s="1">
        <f t="shared" si="40"/>
        <v>57.976190476190474</v>
      </c>
      <c r="G570" s="1">
        <v>1217.5</v>
      </c>
      <c r="H570" s="1">
        <v>36.61</v>
      </c>
      <c r="I570">
        <f t="shared" si="42"/>
        <v>1254.1099999999999</v>
      </c>
      <c r="J570">
        <f t="shared" si="43"/>
        <v>4.7610000000000001</v>
      </c>
      <c r="K570">
        <f t="shared" si="44"/>
        <v>57.965175000000002</v>
      </c>
      <c r="L570" s="1" t="s">
        <v>38</v>
      </c>
      <c r="M570" s="1" t="s">
        <v>54</v>
      </c>
      <c r="N570" s="1" t="s">
        <v>33</v>
      </c>
      <c r="O570" s="1" t="s">
        <v>22</v>
      </c>
      <c r="P570" s="1" t="s">
        <v>67</v>
      </c>
      <c r="Q570" s="1" t="s">
        <v>64</v>
      </c>
      <c r="R570" s="2">
        <v>40922</v>
      </c>
    </row>
    <row r="571" spans="1:18" x14ac:dyDescent="0.25">
      <c r="A571" s="1">
        <v>44294</v>
      </c>
      <c r="B571" s="2">
        <v>39967</v>
      </c>
      <c r="C571" s="2" t="str">
        <f t="shared" si="41"/>
        <v>June</v>
      </c>
      <c r="D571" s="1" t="s">
        <v>18</v>
      </c>
      <c r="E571" s="1">
        <v>15</v>
      </c>
      <c r="F571" s="1">
        <f t="shared" si="40"/>
        <v>7.190666666666667</v>
      </c>
      <c r="G571" s="1">
        <v>107.86</v>
      </c>
      <c r="H571" s="1">
        <v>9.68</v>
      </c>
      <c r="I571">
        <f t="shared" si="42"/>
        <v>117.53999999999999</v>
      </c>
      <c r="J571">
        <f t="shared" si="43"/>
        <v>3.5455000000000001</v>
      </c>
      <c r="K571">
        <f t="shared" si="44"/>
        <v>3.8241763000000004</v>
      </c>
      <c r="L571" s="1" t="s">
        <v>19</v>
      </c>
      <c r="M571" s="1" t="s">
        <v>51</v>
      </c>
      <c r="N571" s="1" t="s">
        <v>21</v>
      </c>
      <c r="O571" s="1" t="s">
        <v>34</v>
      </c>
      <c r="P571" s="1" t="s">
        <v>45</v>
      </c>
      <c r="Q571" s="1" t="s">
        <v>24</v>
      </c>
      <c r="R571" s="2">
        <v>39974</v>
      </c>
    </row>
    <row r="572" spans="1:18" x14ac:dyDescent="0.25">
      <c r="A572" s="1">
        <v>49154</v>
      </c>
      <c r="B572" s="2">
        <v>39878</v>
      </c>
      <c r="C572" s="2" t="str">
        <f t="shared" si="41"/>
        <v>March</v>
      </c>
      <c r="D572" s="1" t="s">
        <v>41</v>
      </c>
      <c r="E572" s="1">
        <v>26</v>
      </c>
      <c r="F572" s="1">
        <f t="shared" si="40"/>
        <v>58.596153846153847</v>
      </c>
      <c r="G572" s="1">
        <v>1523.5</v>
      </c>
      <c r="H572" s="1">
        <v>49</v>
      </c>
      <c r="I572">
        <f t="shared" si="42"/>
        <v>1572.5</v>
      </c>
      <c r="J572">
        <f t="shared" si="43"/>
        <v>3.5455000000000001</v>
      </c>
      <c r="K572">
        <f t="shared" si="44"/>
        <v>54.015692500000007</v>
      </c>
      <c r="L572" s="1" t="s">
        <v>26</v>
      </c>
      <c r="M572" s="1" t="s">
        <v>44</v>
      </c>
      <c r="N572" s="1" t="s">
        <v>42</v>
      </c>
      <c r="O572" s="1" t="s">
        <v>34</v>
      </c>
      <c r="P572" s="1" t="s">
        <v>68</v>
      </c>
      <c r="Q572" s="1" t="s">
        <v>53</v>
      </c>
      <c r="R572" s="2">
        <v>39879</v>
      </c>
    </row>
    <row r="573" spans="1:18" x14ac:dyDescent="0.25">
      <c r="A573" s="1">
        <v>17315</v>
      </c>
      <c r="B573" s="2">
        <v>39925</v>
      </c>
      <c r="C573" s="2" t="str">
        <f t="shared" si="41"/>
        <v>April</v>
      </c>
      <c r="D573" s="1" t="s">
        <v>18</v>
      </c>
      <c r="E573" s="1">
        <v>29</v>
      </c>
      <c r="F573" s="1">
        <f t="shared" si="40"/>
        <v>5.4865517241379314</v>
      </c>
      <c r="G573" s="1">
        <v>159.11000000000001</v>
      </c>
      <c r="H573" s="1">
        <v>0.95</v>
      </c>
      <c r="I573">
        <f t="shared" si="42"/>
        <v>160.06</v>
      </c>
      <c r="J573">
        <f t="shared" si="43"/>
        <v>3.5455000000000001</v>
      </c>
      <c r="K573">
        <f t="shared" si="44"/>
        <v>5.6412450500000011</v>
      </c>
      <c r="L573" s="1" t="s">
        <v>26</v>
      </c>
      <c r="M573" s="1" t="s">
        <v>55</v>
      </c>
      <c r="N573" s="1" t="s">
        <v>21</v>
      </c>
      <c r="O573" s="1" t="s">
        <v>34</v>
      </c>
      <c r="P573" s="1" t="s">
        <v>45</v>
      </c>
      <c r="Q573" s="1" t="s">
        <v>36</v>
      </c>
      <c r="R573" s="2">
        <v>39929</v>
      </c>
    </row>
    <row r="574" spans="1:18" x14ac:dyDescent="0.25">
      <c r="A574" s="1">
        <v>41760</v>
      </c>
      <c r="B574" s="2">
        <v>40935</v>
      </c>
      <c r="C574" s="2" t="str">
        <f t="shared" si="41"/>
        <v>January</v>
      </c>
      <c r="D574" s="1" t="s">
        <v>18</v>
      </c>
      <c r="E574" s="1">
        <v>22</v>
      </c>
      <c r="F574" s="1">
        <f t="shared" si="40"/>
        <v>11.247727272727273</v>
      </c>
      <c r="G574" s="1">
        <v>247.45</v>
      </c>
      <c r="H574" s="1">
        <v>12.52</v>
      </c>
      <c r="I574">
        <f t="shared" si="42"/>
        <v>259.96999999999997</v>
      </c>
      <c r="J574">
        <f t="shared" si="43"/>
        <v>4.7610000000000001</v>
      </c>
      <c r="K574">
        <f t="shared" si="44"/>
        <v>11.7810945</v>
      </c>
      <c r="L574" s="1" t="s">
        <v>26</v>
      </c>
      <c r="M574" s="1" t="s">
        <v>51</v>
      </c>
      <c r="N574" s="1" t="s">
        <v>28</v>
      </c>
      <c r="O574" s="1" t="s">
        <v>22</v>
      </c>
      <c r="P574" s="1" t="s">
        <v>23</v>
      </c>
      <c r="Q574" s="1" t="s">
        <v>24</v>
      </c>
      <c r="R574" s="2">
        <v>40942</v>
      </c>
    </row>
    <row r="575" spans="1:18" x14ac:dyDescent="0.25">
      <c r="A575" s="1">
        <v>39527</v>
      </c>
      <c r="B575" s="2">
        <v>40650</v>
      </c>
      <c r="C575" s="2" t="str">
        <f t="shared" si="41"/>
        <v>April</v>
      </c>
      <c r="D575" s="1" t="s">
        <v>18</v>
      </c>
      <c r="E575" s="1">
        <v>29</v>
      </c>
      <c r="F575" s="1">
        <f t="shared" si="40"/>
        <v>7.3568965517241374</v>
      </c>
      <c r="G575" s="1">
        <v>213.35</v>
      </c>
      <c r="H575" s="1">
        <v>2</v>
      </c>
      <c r="I575">
        <f t="shared" si="42"/>
        <v>215.35</v>
      </c>
      <c r="J575">
        <f t="shared" si="43"/>
        <v>3.5455000000000001</v>
      </c>
      <c r="K575">
        <f t="shared" si="44"/>
        <v>7.5643242499999994</v>
      </c>
      <c r="L575" s="1" t="s">
        <v>26</v>
      </c>
      <c r="M575" s="1" t="s">
        <v>20</v>
      </c>
      <c r="N575" s="1" t="s">
        <v>33</v>
      </c>
      <c r="O575" s="1" t="s">
        <v>34</v>
      </c>
      <c r="P575" s="1" t="s">
        <v>45</v>
      </c>
      <c r="Q575" s="1" t="s">
        <v>36</v>
      </c>
      <c r="R575" s="2">
        <v>40659</v>
      </c>
    </row>
    <row r="576" spans="1:18" x14ac:dyDescent="0.25">
      <c r="A576" s="1">
        <v>17670</v>
      </c>
      <c r="B576" s="2">
        <v>40050</v>
      </c>
      <c r="C576" s="2" t="str">
        <f t="shared" si="41"/>
        <v>August</v>
      </c>
      <c r="D576" s="1" t="s">
        <v>41</v>
      </c>
      <c r="E576" s="1">
        <v>14</v>
      </c>
      <c r="F576" s="1">
        <f t="shared" si="40"/>
        <v>2.608571428571429</v>
      </c>
      <c r="G576" s="1">
        <v>36.520000000000003</v>
      </c>
      <c r="H576" s="1">
        <v>0.5</v>
      </c>
      <c r="I576">
        <f t="shared" si="42"/>
        <v>37.020000000000003</v>
      </c>
      <c r="J576">
        <f t="shared" si="43"/>
        <v>3.5455000000000001</v>
      </c>
      <c r="K576">
        <f t="shared" si="44"/>
        <v>1.2948166000000001</v>
      </c>
      <c r="L576" s="1" t="s">
        <v>26</v>
      </c>
      <c r="M576" s="1" t="s">
        <v>27</v>
      </c>
      <c r="N576" s="1" t="s">
        <v>33</v>
      </c>
      <c r="O576" s="1" t="s">
        <v>34</v>
      </c>
      <c r="P576" s="1" t="s">
        <v>63</v>
      </c>
      <c r="Q576" s="1" t="s">
        <v>24</v>
      </c>
      <c r="R576" s="2">
        <v>40052</v>
      </c>
    </row>
    <row r="577" spans="1:18" x14ac:dyDescent="0.25">
      <c r="A577" s="1">
        <v>39266</v>
      </c>
      <c r="B577" s="2">
        <v>41148</v>
      </c>
      <c r="C577" s="2" t="str">
        <f t="shared" si="41"/>
        <v>August</v>
      </c>
      <c r="D577" s="1" t="s">
        <v>25</v>
      </c>
      <c r="E577" s="1">
        <v>16</v>
      </c>
      <c r="F577" s="1">
        <f t="shared" si="40"/>
        <v>61.328749999999999</v>
      </c>
      <c r="G577" s="1">
        <v>981.26</v>
      </c>
      <c r="H577" s="1">
        <v>49</v>
      </c>
      <c r="I577">
        <f t="shared" si="42"/>
        <v>1030.26</v>
      </c>
      <c r="J577">
        <f t="shared" si="43"/>
        <v>3.5455000000000001</v>
      </c>
      <c r="K577">
        <f t="shared" si="44"/>
        <v>34.790573299999998</v>
      </c>
      <c r="L577" s="1" t="s">
        <v>26</v>
      </c>
      <c r="M577" s="1" t="s">
        <v>27</v>
      </c>
      <c r="N577" s="1" t="s">
        <v>28</v>
      </c>
      <c r="O577" s="1" t="s">
        <v>34</v>
      </c>
      <c r="P577" s="1" t="s">
        <v>68</v>
      </c>
      <c r="Q577" s="1" t="s">
        <v>53</v>
      </c>
      <c r="R577" s="2">
        <v>41150</v>
      </c>
    </row>
    <row r="578" spans="1:18" x14ac:dyDescent="0.25">
      <c r="A578" s="1">
        <v>51267</v>
      </c>
      <c r="B578" s="2">
        <v>41032</v>
      </c>
      <c r="C578" s="2" t="str">
        <f t="shared" si="41"/>
        <v>May</v>
      </c>
      <c r="D578" s="1" t="s">
        <v>18</v>
      </c>
      <c r="E578" s="1">
        <v>46</v>
      </c>
      <c r="F578" s="1">
        <f t="shared" ref="F578:F641" si="45">G578/E578</f>
        <v>95.538695652173914</v>
      </c>
      <c r="G578" s="1">
        <v>4394.78</v>
      </c>
      <c r="H578" s="1">
        <v>35.840000000000003</v>
      </c>
      <c r="I578">
        <f t="shared" si="42"/>
        <v>4430.62</v>
      </c>
      <c r="J578">
        <f t="shared" si="43"/>
        <v>4.7610000000000001</v>
      </c>
      <c r="K578">
        <f t="shared" si="44"/>
        <v>209.23547579999999</v>
      </c>
      <c r="L578" s="1" t="s">
        <v>38</v>
      </c>
      <c r="M578" s="1" t="s">
        <v>20</v>
      </c>
      <c r="N578" s="1" t="s">
        <v>42</v>
      </c>
      <c r="O578" s="1" t="s">
        <v>22</v>
      </c>
      <c r="P578" s="1" t="s">
        <v>67</v>
      </c>
      <c r="Q578" s="1" t="s">
        <v>64</v>
      </c>
      <c r="R578" s="2">
        <v>41037</v>
      </c>
    </row>
    <row r="579" spans="1:18" x14ac:dyDescent="0.25">
      <c r="A579" s="1">
        <v>17090</v>
      </c>
      <c r="B579" s="2">
        <v>40296</v>
      </c>
      <c r="C579" s="2" t="str">
        <f t="shared" ref="C579:C642" si="46">TEXT(B579,"mmmm")</f>
        <v>April</v>
      </c>
      <c r="D579" s="1" t="s">
        <v>18</v>
      </c>
      <c r="E579" s="1">
        <v>26</v>
      </c>
      <c r="F579" s="1">
        <f t="shared" si="45"/>
        <v>128.8876923076923</v>
      </c>
      <c r="G579" s="1">
        <v>3351.08</v>
      </c>
      <c r="H579" s="1">
        <v>70.2</v>
      </c>
      <c r="I579">
        <f t="shared" ref="I579:I642" si="47">G579+H579</f>
        <v>3421.2799999999997</v>
      </c>
      <c r="J579">
        <f t="shared" ref="J579:J642" si="48">IF(O579="Furniture",4.761,IF(O579="Technology",5.3265,IF(O579="Office Supplies",3.5455,0)))</f>
        <v>4.7610000000000001</v>
      </c>
      <c r="K579">
        <f t="shared" ref="K579:K642" si="49">(J579*G579)/100</f>
        <v>159.5449188</v>
      </c>
      <c r="L579" s="1" t="s">
        <v>38</v>
      </c>
      <c r="M579" s="1" t="s">
        <v>55</v>
      </c>
      <c r="N579" s="1" t="s">
        <v>33</v>
      </c>
      <c r="O579" s="1" t="s">
        <v>22</v>
      </c>
      <c r="P579" s="1" t="s">
        <v>39</v>
      </c>
      <c r="Q579" s="1" t="s">
        <v>40</v>
      </c>
      <c r="R579" s="2">
        <v>40301</v>
      </c>
    </row>
    <row r="580" spans="1:18" x14ac:dyDescent="0.25">
      <c r="A580" s="1">
        <v>20263</v>
      </c>
      <c r="B580" s="2">
        <v>40131</v>
      </c>
      <c r="C580" s="2" t="str">
        <f t="shared" si="46"/>
        <v>November</v>
      </c>
      <c r="D580" s="1" t="s">
        <v>41</v>
      </c>
      <c r="E580" s="1">
        <v>8</v>
      </c>
      <c r="F580" s="1">
        <f t="shared" si="45"/>
        <v>59.212499999999999</v>
      </c>
      <c r="G580" s="1">
        <v>473.7</v>
      </c>
      <c r="H580" s="1">
        <v>10.29</v>
      </c>
      <c r="I580">
        <f t="shared" si="47"/>
        <v>483.99</v>
      </c>
      <c r="J580">
        <f t="shared" si="48"/>
        <v>3.5455000000000001</v>
      </c>
      <c r="K580">
        <f t="shared" si="49"/>
        <v>16.795033499999999</v>
      </c>
      <c r="L580" s="1" t="s">
        <v>26</v>
      </c>
      <c r="M580" s="1" t="s">
        <v>44</v>
      </c>
      <c r="N580" s="1" t="s">
        <v>28</v>
      </c>
      <c r="O580" s="1" t="s">
        <v>34</v>
      </c>
      <c r="P580" s="1" t="s">
        <v>48</v>
      </c>
      <c r="Q580" s="1" t="s">
        <v>24</v>
      </c>
      <c r="R580" s="2">
        <v>40132</v>
      </c>
    </row>
    <row r="581" spans="1:18" x14ac:dyDescent="0.25">
      <c r="A581" s="1">
        <v>28737</v>
      </c>
      <c r="B581" s="2">
        <v>40819</v>
      </c>
      <c r="C581" s="2" t="str">
        <f t="shared" si="46"/>
        <v>October</v>
      </c>
      <c r="D581" s="1" t="s">
        <v>37</v>
      </c>
      <c r="E581" s="1">
        <v>50</v>
      </c>
      <c r="F581" s="1">
        <f t="shared" si="45"/>
        <v>8.2674000000000003</v>
      </c>
      <c r="G581" s="1">
        <v>413.37</v>
      </c>
      <c r="H581" s="1">
        <v>7.77</v>
      </c>
      <c r="I581">
        <f t="shared" si="47"/>
        <v>421.14</v>
      </c>
      <c r="J581">
        <f t="shared" si="48"/>
        <v>3.5455000000000001</v>
      </c>
      <c r="K581">
        <f t="shared" si="49"/>
        <v>14.65603335</v>
      </c>
      <c r="L581" s="1" t="s">
        <v>26</v>
      </c>
      <c r="M581" s="1" t="s">
        <v>47</v>
      </c>
      <c r="N581" s="1" t="s">
        <v>42</v>
      </c>
      <c r="O581" s="1" t="s">
        <v>34</v>
      </c>
      <c r="P581" s="1" t="s">
        <v>50</v>
      </c>
      <c r="Q581" s="1" t="s">
        <v>46</v>
      </c>
      <c r="R581" s="2">
        <v>40821</v>
      </c>
    </row>
    <row r="582" spans="1:18" x14ac:dyDescent="0.25">
      <c r="A582" s="1">
        <v>9091</v>
      </c>
      <c r="B582" s="2">
        <v>40493</v>
      </c>
      <c r="C582" s="2" t="str">
        <f t="shared" si="46"/>
        <v>November</v>
      </c>
      <c r="D582" s="1" t="s">
        <v>25</v>
      </c>
      <c r="E582" s="1">
        <v>42</v>
      </c>
      <c r="F582" s="1">
        <f t="shared" si="45"/>
        <v>14.423095238095238</v>
      </c>
      <c r="G582" s="1">
        <v>605.77</v>
      </c>
      <c r="H582" s="1">
        <v>5</v>
      </c>
      <c r="I582">
        <f t="shared" si="47"/>
        <v>610.77</v>
      </c>
      <c r="J582">
        <f t="shared" si="48"/>
        <v>4.7610000000000001</v>
      </c>
      <c r="K582">
        <f t="shared" si="49"/>
        <v>28.840709699999998</v>
      </c>
      <c r="L582" s="1" t="s">
        <v>26</v>
      </c>
      <c r="M582" s="1" t="s">
        <v>47</v>
      </c>
      <c r="N582" s="1" t="s">
        <v>33</v>
      </c>
      <c r="O582" s="1" t="s">
        <v>22</v>
      </c>
      <c r="P582" s="1" t="s">
        <v>23</v>
      </c>
      <c r="Q582" s="1" t="s">
        <v>46</v>
      </c>
      <c r="R582" s="2">
        <v>40494</v>
      </c>
    </row>
    <row r="583" spans="1:18" x14ac:dyDescent="0.25">
      <c r="A583" s="1">
        <v>39268</v>
      </c>
      <c r="B583" s="2">
        <v>40655</v>
      </c>
      <c r="C583" s="2" t="str">
        <f t="shared" si="46"/>
        <v>April</v>
      </c>
      <c r="D583" s="1" t="s">
        <v>32</v>
      </c>
      <c r="E583" s="1">
        <v>44</v>
      </c>
      <c r="F583" s="1">
        <f t="shared" si="45"/>
        <v>7.3681818181818182</v>
      </c>
      <c r="G583" s="1">
        <v>324.2</v>
      </c>
      <c r="H583" s="1">
        <v>6.05</v>
      </c>
      <c r="I583">
        <f t="shared" si="47"/>
        <v>330.25</v>
      </c>
      <c r="J583">
        <f t="shared" si="48"/>
        <v>3.5455000000000001</v>
      </c>
      <c r="K583">
        <f t="shared" si="49"/>
        <v>11.494510999999999</v>
      </c>
      <c r="L583" s="1" t="s">
        <v>19</v>
      </c>
      <c r="M583" s="1" t="s">
        <v>27</v>
      </c>
      <c r="N583" s="1" t="s">
        <v>33</v>
      </c>
      <c r="O583" s="1" t="s">
        <v>34</v>
      </c>
      <c r="P583" s="1" t="s">
        <v>48</v>
      </c>
      <c r="Q583" s="1" t="s">
        <v>24</v>
      </c>
      <c r="R583" s="2">
        <v>40657</v>
      </c>
    </row>
    <row r="584" spans="1:18" x14ac:dyDescent="0.25">
      <c r="A584" s="1">
        <v>33703</v>
      </c>
      <c r="B584" s="2">
        <v>40215</v>
      </c>
      <c r="C584" s="2" t="str">
        <f t="shared" si="46"/>
        <v>February</v>
      </c>
      <c r="D584" s="1" t="s">
        <v>32</v>
      </c>
      <c r="E584" s="1">
        <v>25</v>
      </c>
      <c r="F584" s="1">
        <f t="shared" si="45"/>
        <v>32.087600000000002</v>
      </c>
      <c r="G584" s="1">
        <v>802.19</v>
      </c>
      <c r="H584" s="1">
        <v>6.64</v>
      </c>
      <c r="I584">
        <f t="shared" si="47"/>
        <v>808.83</v>
      </c>
      <c r="J584">
        <f t="shared" si="48"/>
        <v>3.5455000000000001</v>
      </c>
      <c r="K584">
        <f t="shared" si="49"/>
        <v>28.441646450000004</v>
      </c>
      <c r="L584" s="1" t="s">
        <v>26</v>
      </c>
      <c r="M584" s="1" t="s">
        <v>44</v>
      </c>
      <c r="N584" s="1" t="s">
        <v>33</v>
      </c>
      <c r="O584" s="1" t="s">
        <v>34</v>
      </c>
      <c r="P584" s="1" t="s">
        <v>60</v>
      </c>
      <c r="Q584" s="1" t="s">
        <v>24</v>
      </c>
      <c r="R584" s="2">
        <v>40216</v>
      </c>
    </row>
    <row r="585" spans="1:18" x14ac:dyDescent="0.25">
      <c r="A585" s="1">
        <v>3008</v>
      </c>
      <c r="B585" s="2">
        <v>40854</v>
      </c>
      <c r="C585" s="2" t="str">
        <f t="shared" si="46"/>
        <v>November</v>
      </c>
      <c r="D585" s="1" t="s">
        <v>41</v>
      </c>
      <c r="E585" s="1">
        <v>41</v>
      </c>
      <c r="F585" s="1">
        <f t="shared" si="45"/>
        <v>166.62731707317073</v>
      </c>
      <c r="G585" s="1">
        <v>6831.72</v>
      </c>
      <c r="H585" s="1">
        <v>19.989999999999998</v>
      </c>
      <c r="I585">
        <f t="shared" si="47"/>
        <v>6851.71</v>
      </c>
      <c r="J585">
        <f t="shared" si="48"/>
        <v>3.5455000000000001</v>
      </c>
      <c r="K585">
        <f t="shared" si="49"/>
        <v>242.21863260000001</v>
      </c>
      <c r="L585" s="1" t="s">
        <v>26</v>
      </c>
      <c r="M585" s="1" t="s">
        <v>47</v>
      </c>
      <c r="N585" s="1" t="s">
        <v>21</v>
      </c>
      <c r="O585" s="1" t="s">
        <v>34</v>
      </c>
      <c r="P585" s="1" t="s">
        <v>62</v>
      </c>
      <c r="Q585" s="1" t="s">
        <v>24</v>
      </c>
      <c r="R585" s="2">
        <v>40855</v>
      </c>
    </row>
    <row r="586" spans="1:18" x14ac:dyDescent="0.25">
      <c r="A586" s="1">
        <v>45381</v>
      </c>
      <c r="B586" s="2">
        <v>40776</v>
      </c>
      <c r="C586" s="2" t="str">
        <f t="shared" si="46"/>
        <v>August</v>
      </c>
      <c r="D586" s="1" t="s">
        <v>41</v>
      </c>
      <c r="E586" s="1">
        <v>23</v>
      </c>
      <c r="F586" s="1">
        <f t="shared" si="45"/>
        <v>57.255217391304342</v>
      </c>
      <c r="G586" s="1">
        <v>1316.87</v>
      </c>
      <c r="H586" s="1">
        <v>5.5</v>
      </c>
      <c r="I586">
        <f t="shared" si="47"/>
        <v>1322.37</v>
      </c>
      <c r="J586">
        <f t="shared" si="48"/>
        <v>5.3265000000000002</v>
      </c>
      <c r="K586">
        <f t="shared" si="49"/>
        <v>70.143080549999993</v>
      </c>
      <c r="L586" s="1" t="s">
        <v>19</v>
      </c>
      <c r="M586" s="1" t="s">
        <v>58</v>
      </c>
      <c r="N586" s="1" t="s">
        <v>28</v>
      </c>
      <c r="O586" s="1" t="s">
        <v>29</v>
      </c>
      <c r="P586" s="1" t="s">
        <v>43</v>
      </c>
      <c r="Q586" s="1" t="s">
        <v>24</v>
      </c>
      <c r="R586" s="2">
        <v>40778</v>
      </c>
    </row>
    <row r="587" spans="1:18" x14ac:dyDescent="0.25">
      <c r="A587" s="1">
        <v>37252</v>
      </c>
      <c r="B587" s="2">
        <v>40866</v>
      </c>
      <c r="C587" s="2" t="str">
        <f t="shared" si="46"/>
        <v>November</v>
      </c>
      <c r="D587" s="1" t="s">
        <v>18</v>
      </c>
      <c r="E587" s="1">
        <v>50</v>
      </c>
      <c r="F587" s="1">
        <f t="shared" si="45"/>
        <v>46.740600000000001</v>
      </c>
      <c r="G587" s="1">
        <v>2337.0300000000002</v>
      </c>
      <c r="H587" s="1">
        <v>19.989999999999998</v>
      </c>
      <c r="I587">
        <f t="shared" si="47"/>
        <v>2357.02</v>
      </c>
      <c r="J587">
        <f t="shared" si="48"/>
        <v>5.3265000000000002</v>
      </c>
      <c r="K587">
        <f t="shared" si="49"/>
        <v>124.48190295000002</v>
      </c>
      <c r="L587" s="1" t="s">
        <v>26</v>
      </c>
      <c r="M587" s="1" t="s">
        <v>56</v>
      </c>
      <c r="N587" s="1" t="s">
        <v>33</v>
      </c>
      <c r="O587" s="1" t="s">
        <v>29</v>
      </c>
      <c r="P587" s="1" t="s">
        <v>43</v>
      </c>
      <c r="Q587" s="1" t="s">
        <v>24</v>
      </c>
      <c r="R587" s="2">
        <v>40868</v>
      </c>
    </row>
    <row r="588" spans="1:18" x14ac:dyDescent="0.25">
      <c r="A588" s="1">
        <v>27781</v>
      </c>
      <c r="B588" s="2">
        <v>40801</v>
      </c>
      <c r="C588" s="2" t="str">
        <f t="shared" si="46"/>
        <v>September</v>
      </c>
      <c r="D588" s="1" t="s">
        <v>25</v>
      </c>
      <c r="E588" s="1">
        <v>47</v>
      </c>
      <c r="F588" s="1">
        <f t="shared" si="45"/>
        <v>3.8538297872340426</v>
      </c>
      <c r="G588" s="1">
        <v>181.13</v>
      </c>
      <c r="H588" s="1">
        <v>2.5</v>
      </c>
      <c r="I588">
        <f t="shared" si="47"/>
        <v>183.63</v>
      </c>
      <c r="J588">
        <f t="shared" si="48"/>
        <v>3.5455000000000001</v>
      </c>
      <c r="K588">
        <f t="shared" si="49"/>
        <v>6.42196415</v>
      </c>
      <c r="L588" s="1" t="s">
        <v>26</v>
      </c>
      <c r="M588" s="1" t="s">
        <v>20</v>
      </c>
      <c r="N588" s="1" t="s">
        <v>28</v>
      </c>
      <c r="O588" s="1" t="s">
        <v>34</v>
      </c>
      <c r="P588" s="1" t="s">
        <v>62</v>
      </c>
      <c r="Q588" s="1" t="s">
        <v>24</v>
      </c>
      <c r="R588" s="2">
        <v>40803</v>
      </c>
    </row>
    <row r="589" spans="1:18" x14ac:dyDescent="0.25">
      <c r="A589" s="1">
        <v>20838</v>
      </c>
      <c r="B589" s="2">
        <v>39913</v>
      </c>
      <c r="C589" s="2" t="str">
        <f t="shared" si="46"/>
        <v>April</v>
      </c>
      <c r="D589" s="1" t="s">
        <v>32</v>
      </c>
      <c r="E589" s="1">
        <v>21</v>
      </c>
      <c r="F589" s="1">
        <f t="shared" si="45"/>
        <v>11.237142857142857</v>
      </c>
      <c r="G589" s="1">
        <v>235.98</v>
      </c>
      <c r="H589" s="1">
        <v>3.37</v>
      </c>
      <c r="I589">
        <f t="shared" si="47"/>
        <v>239.35</v>
      </c>
      <c r="J589">
        <f t="shared" si="48"/>
        <v>3.5455000000000001</v>
      </c>
      <c r="K589">
        <f t="shared" si="49"/>
        <v>8.3666709000000008</v>
      </c>
      <c r="L589" s="1" t="s">
        <v>26</v>
      </c>
      <c r="M589" s="1" t="s">
        <v>20</v>
      </c>
      <c r="N589" s="1" t="s">
        <v>21</v>
      </c>
      <c r="O589" s="1" t="s">
        <v>34</v>
      </c>
      <c r="P589" s="1" t="s">
        <v>50</v>
      </c>
      <c r="Q589" s="1" t="s">
        <v>46</v>
      </c>
      <c r="R589" s="2">
        <v>39914</v>
      </c>
    </row>
    <row r="590" spans="1:18" x14ac:dyDescent="0.25">
      <c r="A590" s="1">
        <v>6438</v>
      </c>
      <c r="B590" s="2">
        <v>40314</v>
      </c>
      <c r="C590" s="2" t="str">
        <f t="shared" si="46"/>
        <v>May</v>
      </c>
      <c r="D590" s="1" t="s">
        <v>32</v>
      </c>
      <c r="E590" s="1">
        <v>7</v>
      </c>
      <c r="F590" s="1">
        <f t="shared" si="45"/>
        <v>10.817142857142857</v>
      </c>
      <c r="G590" s="1">
        <v>75.72</v>
      </c>
      <c r="H590" s="1">
        <v>6.02</v>
      </c>
      <c r="I590">
        <f t="shared" si="47"/>
        <v>81.739999999999995</v>
      </c>
      <c r="J590">
        <f t="shared" si="48"/>
        <v>4.7610000000000001</v>
      </c>
      <c r="K590">
        <f t="shared" si="49"/>
        <v>3.6050292000000002</v>
      </c>
      <c r="L590" s="1" t="s">
        <v>26</v>
      </c>
      <c r="M590" s="1" t="s">
        <v>27</v>
      </c>
      <c r="N590" s="1" t="s">
        <v>33</v>
      </c>
      <c r="O590" s="1" t="s">
        <v>22</v>
      </c>
      <c r="P590" s="1" t="s">
        <v>23</v>
      </c>
      <c r="Q590" s="1" t="s">
        <v>31</v>
      </c>
      <c r="R590" s="2">
        <v>40314</v>
      </c>
    </row>
    <row r="591" spans="1:18" x14ac:dyDescent="0.25">
      <c r="A591" s="1">
        <v>20038</v>
      </c>
      <c r="B591" s="2">
        <v>40235</v>
      </c>
      <c r="C591" s="2" t="str">
        <f t="shared" si="46"/>
        <v>February</v>
      </c>
      <c r="D591" s="1" t="s">
        <v>18</v>
      </c>
      <c r="E591" s="1">
        <v>42</v>
      </c>
      <c r="F591" s="1">
        <f t="shared" si="45"/>
        <v>4.1295238095238096</v>
      </c>
      <c r="G591" s="1">
        <v>173.44</v>
      </c>
      <c r="H591" s="1">
        <v>6.6</v>
      </c>
      <c r="I591">
        <f t="shared" si="47"/>
        <v>180.04</v>
      </c>
      <c r="J591">
        <f t="shared" si="48"/>
        <v>4.7610000000000001</v>
      </c>
      <c r="K591">
        <f t="shared" si="49"/>
        <v>8.2574784000000001</v>
      </c>
      <c r="L591" s="1" t="s">
        <v>26</v>
      </c>
      <c r="M591" s="1" t="s">
        <v>20</v>
      </c>
      <c r="N591" s="1" t="s">
        <v>21</v>
      </c>
      <c r="O591" s="1" t="s">
        <v>22</v>
      </c>
      <c r="P591" s="1" t="s">
        <v>23</v>
      </c>
      <c r="Q591" s="1" t="s">
        <v>24</v>
      </c>
      <c r="R591" s="2">
        <v>40237</v>
      </c>
    </row>
    <row r="592" spans="1:18" x14ac:dyDescent="0.25">
      <c r="A592" s="1">
        <v>56257</v>
      </c>
      <c r="B592" s="2">
        <v>40795</v>
      </c>
      <c r="C592" s="2" t="str">
        <f t="shared" si="46"/>
        <v>September</v>
      </c>
      <c r="D592" s="1" t="s">
        <v>41</v>
      </c>
      <c r="E592" s="1">
        <v>49</v>
      </c>
      <c r="F592" s="1">
        <f t="shared" si="45"/>
        <v>5.4346938775510205</v>
      </c>
      <c r="G592" s="1">
        <v>266.3</v>
      </c>
      <c r="H592" s="1">
        <v>5.71</v>
      </c>
      <c r="I592">
        <f t="shared" si="47"/>
        <v>272.01</v>
      </c>
      <c r="J592">
        <f t="shared" si="48"/>
        <v>4.7610000000000001</v>
      </c>
      <c r="K592">
        <f t="shared" si="49"/>
        <v>12.678543000000001</v>
      </c>
      <c r="L592" s="1" t="s">
        <v>19</v>
      </c>
      <c r="M592" s="1" t="s">
        <v>49</v>
      </c>
      <c r="N592" s="1" t="s">
        <v>42</v>
      </c>
      <c r="O592" s="1" t="s">
        <v>22</v>
      </c>
      <c r="P592" s="1" t="s">
        <v>23</v>
      </c>
      <c r="Q592" s="1" t="s">
        <v>31</v>
      </c>
      <c r="R592" s="2">
        <v>40796</v>
      </c>
    </row>
    <row r="593" spans="1:18" x14ac:dyDescent="0.25">
      <c r="A593" s="1">
        <v>3745</v>
      </c>
      <c r="B593" s="2">
        <v>40449</v>
      </c>
      <c r="C593" s="2" t="str">
        <f t="shared" si="46"/>
        <v>September</v>
      </c>
      <c r="D593" s="1" t="s">
        <v>18</v>
      </c>
      <c r="E593" s="1">
        <v>38</v>
      </c>
      <c r="F593" s="1">
        <f t="shared" si="45"/>
        <v>30.088157894736838</v>
      </c>
      <c r="G593" s="1">
        <v>1143.3499999999999</v>
      </c>
      <c r="H593" s="1">
        <v>8.5500000000000007</v>
      </c>
      <c r="I593">
        <f t="shared" si="47"/>
        <v>1151.8999999999999</v>
      </c>
      <c r="J593">
        <f t="shared" si="48"/>
        <v>4.7610000000000001</v>
      </c>
      <c r="K593">
        <f t="shared" si="49"/>
        <v>54.434893500000001</v>
      </c>
      <c r="L593" s="1" t="s">
        <v>19</v>
      </c>
      <c r="M593" s="1" t="s">
        <v>27</v>
      </c>
      <c r="N593" s="1" t="s">
        <v>42</v>
      </c>
      <c r="O593" s="1" t="s">
        <v>22</v>
      </c>
      <c r="P593" s="1" t="s">
        <v>23</v>
      </c>
      <c r="Q593" s="1" t="s">
        <v>24</v>
      </c>
      <c r="R593" s="2">
        <v>40451</v>
      </c>
    </row>
    <row r="594" spans="1:18" x14ac:dyDescent="0.25">
      <c r="A594" s="1">
        <v>28932</v>
      </c>
      <c r="B594" s="2">
        <v>40380</v>
      </c>
      <c r="C594" s="2" t="str">
        <f t="shared" si="46"/>
        <v>July</v>
      </c>
      <c r="D594" s="1" t="s">
        <v>18</v>
      </c>
      <c r="E594" s="1">
        <v>24</v>
      </c>
      <c r="F594" s="1">
        <f t="shared" si="45"/>
        <v>11.232083333333334</v>
      </c>
      <c r="G594" s="1">
        <v>269.57</v>
      </c>
      <c r="H594" s="1">
        <v>5.4</v>
      </c>
      <c r="I594">
        <f t="shared" si="47"/>
        <v>274.96999999999997</v>
      </c>
      <c r="J594">
        <f t="shared" si="48"/>
        <v>4.7610000000000001</v>
      </c>
      <c r="K594">
        <f t="shared" si="49"/>
        <v>12.8342277</v>
      </c>
      <c r="L594" s="1" t="s">
        <v>19</v>
      </c>
      <c r="M594" s="1" t="s">
        <v>27</v>
      </c>
      <c r="N594" s="1" t="s">
        <v>21</v>
      </c>
      <c r="O594" s="1" t="s">
        <v>22</v>
      </c>
      <c r="P594" s="1" t="s">
        <v>23</v>
      </c>
      <c r="Q594" s="1" t="s">
        <v>46</v>
      </c>
      <c r="R594" s="2">
        <v>40380</v>
      </c>
    </row>
    <row r="595" spans="1:18" x14ac:dyDescent="0.25">
      <c r="A595" s="1">
        <v>32449</v>
      </c>
      <c r="B595" s="2">
        <v>41252</v>
      </c>
      <c r="C595" s="2" t="str">
        <f t="shared" si="46"/>
        <v>December</v>
      </c>
      <c r="D595" s="1" t="s">
        <v>37</v>
      </c>
      <c r="E595" s="1">
        <v>12</v>
      </c>
      <c r="F595" s="1">
        <f t="shared" si="45"/>
        <v>407.26166666666671</v>
      </c>
      <c r="G595" s="1">
        <v>4887.1400000000003</v>
      </c>
      <c r="H595" s="1">
        <v>110.2</v>
      </c>
      <c r="I595">
        <f t="shared" si="47"/>
        <v>4997.34</v>
      </c>
      <c r="J595">
        <f t="shared" si="48"/>
        <v>4.7610000000000001</v>
      </c>
      <c r="K595">
        <f t="shared" si="49"/>
        <v>232.67673540000004</v>
      </c>
      <c r="L595" s="1" t="s">
        <v>38</v>
      </c>
      <c r="M595" s="1" t="s">
        <v>51</v>
      </c>
      <c r="N595" s="1" t="s">
        <v>33</v>
      </c>
      <c r="O595" s="1" t="s">
        <v>22</v>
      </c>
      <c r="P595" s="1" t="s">
        <v>57</v>
      </c>
      <c r="Q595" s="1" t="s">
        <v>64</v>
      </c>
      <c r="R595" s="2">
        <v>41253</v>
      </c>
    </row>
    <row r="596" spans="1:18" x14ac:dyDescent="0.25">
      <c r="A596" s="1">
        <v>41764</v>
      </c>
      <c r="B596" s="2">
        <v>40091</v>
      </c>
      <c r="C596" s="2" t="str">
        <f t="shared" si="46"/>
        <v>October</v>
      </c>
      <c r="D596" s="1" t="s">
        <v>32</v>
      </c>
      <c r="E596" s="1">
        <v>16</v>
      </c>
      <c r="F596" s="1">
        <f t="shared" si="45"/>
        <v>319.06625000000003</v>
      </c>
      <c r="G596" s="1">
        <v>5105.0600000000004</v>
      </c>
      <c r="H596" s="1">
        <v>29.2</v>
      </c>
      <c r="I596">
        <f t="shared" si="47"/>
        <v>5134.26</v>
      </c>
      <c r="J596">
        <f t="shared" si="48"/>
        <v>4.7610000000000001</v>
      </c>
      <c r="K596">
        <f t="shared" si="49"/>
        <v>243.05190660000005</v>
      </c>
      <c r="L596" s="1" t="s">
        <v>38</v>
      </c>
      <c r="M596" s="1" t="s">
        <v>27</v>
      </c>
      <c r="N596" s="1" t="s">
        <v>42</v>
      </c>
      <c r="O596" s="1" t="s">
        <v>22</v>
      </c>
      <c r="P596" s="1" t="s">
        <v>57</v>
      </c>
      <c r="Q596" s="1" t="s">
        <v>64</v>
      </c>
      <c r="R596" s="2">
        <v>40093</v>
      </c>
    </row>
    <row r="597" spans="1:18" x14ac:dyDescent="0.25">
      <c r="A597" s="1">
        <v>12356</v>
      </c>
      <c r="B597" s="2">
        <v>41200</v>
      </c>
      <c r="C597" s="2" t="str">
        <f t="shared" si="46"/>
        <v>October</v>
      </c>
      <c r="D597" s="1" t="s">
        <v>37</v>
      </c>
      <c r="E597" s="1">
        <v>39</v>
      </c>
      <c r="F597" s="1">
        <f t="shared" si="45"/>
        <v>6.2320512820512821</v>
      </c>
      <c r="G597" s="1">
        <v>243.05</v>
      </c>
      <c r="H597" s="1">
        <v>5.35</v>
      </c>
      <c r="I597">
        <f t="shared" si="47"/>
        <v>248.4</v>
      </c>
      <c r="J597">
        <f t="shared" si="48"/>
        <v>3.5455000000000001</v>
      </c>
      <c r="K597">
        <f t="shared" si="49"/>
        <v>8.6173377500000008</v>
      </c>
      <c r="L597" s="1" t="s">
        <v>26</v>
      </c>
      <c r="M597" s="1" t="s">
        <v>51</v>
      </c>
      <c r="N597" s="1" t="s">
        <v>21</v>
      </c>
      <c r="O597" s="1" t="s">
        <v>34</v>
      </c>
      <c r="P597" s="1" t="s">
        <v>45</v>
      </c>
      <c r="Q597" s="1" t="s">
        <v>24</v>
      </c>
      <c r="R597" s="2">
        <v>41203</v>
      </c>
    </row>
    <row r="598" spans="1:18" x14ac:dyDescent="0.25">
      <c r="A598" s="1">
        <v>22849</v>
      </c>
      <c r="B598" s="2">
        <v>40588</v>
      </c>
      <c r="C598" s="2" t="str">
        <f t="shared" si="46"/>
        <v>February</v>
      </c>
      <c r="D598" s="1" t="s">
        <v>32</v>
      </c>
      <c r="E598" s="1">
        <v>25</v>
      </c>
      <c r="F598" s="1">
        <f t="shared" si="45"/>
        <v>174.65392</v>
      </c>
      <c r="G598" s="1">
        <v>4366.348</v>
      </c>
      <c r="H598" s="1">
        <v>3</v>
      </c>
      <c r="I598">
        <f t="shared" si="47"/>
        <v>4369.348</v>
      </c>
      <c r="J598">
        <f t="shared" si="48"/>
        <v>5.3265000000000002</v>
      </c>
      <c r="K598">
        <f t="shared" si="49"/>
        <v>232.57352622000002</v>
      </c>
      <c r="L598" s="1" t="s">
        <v>26</v>
      </c>
      <c r="M598" s="1" t="s">
        <v>27</v>
      </c>
      <c r="N598" s="1" t="s">
        <v>33</v>
      </c>
      <c r="O598" s="1" t="s">
        <v>29</v>
      </c>
      <c r="P598" s="1" t="s">
        <v>30</v>
      </c>
      <c r="Q598" s="1" t="s">
        <v>24</v>
      </c>
      <c r="R598" s="2">
        <v>40590</v>
      </c>
    </row>
    <row r="599" spans="1:18" x14ac:dyDescent="0.25">
      <c r="A599" s="1">
        <v>51943</v>
      </c>
      <c r="B599" s="2">
        <v>39927</v>
      </c>
      <c r="C599" s="2" t="str">
        <f t="shared" si="46"/>
        <v>April</v>
      </c>
      <c r="D599" s="1" t="s">
        <v>25</v>
      </c>
      <c r="E599" s="1">
        <v>11</v>
      </c>
      <c r="F599" s="1">
        <f t="shared" si="45"/>
        <v>10.29</v>
      </c>
      <c r="G599" s="1">
        <v>113.19</v>
      </c>
      <c r="H599" s="1">
        <v>9.86</v>
      </c>
      <c r="I599">
        <f t="shared" si="47"/>
        <v>123.05</v>
      </c>
      <c r="J599">
        <f t="shared" si="48"/>
        <v>3.5455000000000001</v>
      </c>
      <c r="K599">
        <f t="shared" si="49"/>
        <v>4.0131514500000005</v>
      </c>
      <c r="L599" s="1" t="s">
        <v>26</v>
      </c>
      <c r="M599" s="1" t="s">
        <v>49</v>
      </c>
      <c r="N599" s="1" t="s">
        <v>42</v>
      </c>
      <c r="O599" s="1" t="s">
        <v>34</v>
      </c>
      <c r="P599" s="1" t="s">
        <v>45</v>
      </c>
      <c r="Q599" s="1" t="s">
        <v>24</v>
      </c>
      <c r="R599" s="2">
        <v>39928</v>
      </c>
    </row>
    <row r="600" spans="1:18" x14ac:dyDescent="0.25">
      <c r="A600" s="1">
        <v>39008</v>
      </c>
      <c r="B600" s="2">
        <v>40661</v>
      </c>
      <c r="C600" s="2" t="str">
        <f t="shared" si="46"/>
        <v>April</v>
      </c>
      <c r="D600" s="1" t="s">
        <v>32</v>
      </c>
      <c r="E600" s="1">
        <v>28</v>
      </c>
      <c r="F600" s="1">
        <f t="shared" si="45"/>
        <v>127.95678571428572</v>
      </c>
      <c r="G600" s="1">
        <v>3582.79</v>
      </c>
      <c r="H600" s="1">
        <v>70.2</v>
      </c>
      <c r="I600">
        <f t="shared" si="47"/>
        <v>3652.99</v>
      </c>
      <c r="J600">
        <f t="shared" si="48"/>
        <v>4.7610000000000001</v>
      </c>
      <c r="K600">
        <f t="shared" si="49"/>
        <v>170.5766319</v>
      </c>
      <c r="L600" s="1" t="s">
        <v>38</v>
      </c>
      <c r="M600" s="1" t="s">
        <v>56</v>
      </c>
      <c r="N600" s="1" t="s">
        <v>33</v>
      </c>
      <c r="O600" s="1" t="s">
        <v>22</v>
      </c>
      <c r="P600" s="1" t="s">
        <v>39</v>
      </c>
      <c r="Q600" s="1" t="s">
        <v>40</v>
      </c>
      <c r="R600" s="2">
        <v>40663</v>
      </c>
    </row>
    <row r="601" spans="1:18" x14ac:dyDescent="0.25">
      <c r="A601" s="1">
        <v>31648</v>
      </c>
      <c r="B601" s="2">
        <v>40775</v>
      </c>
      <c r="C601" s="2" t="str">
        <f t="shared" si="46"/>
        <v>August</v>
      </c>
      <c r="D601" s="1" t="s">
        <v>25</v>
      </c>
      <c r="E601" s="1">
        <v>10</v>
      </c>
      <c r="F601" s="1">
        <f t="shared" si="45"/>
        <v>7.4040000000000008</v>
      </c>
      <c r="G601" s="1">
        <v>74.040000000000006</v>
      </c>
      <c r="H601" s="1">
        <v>7.3</v>
      </c>
      <c r="I601">
        <f t="shared" si="47"/>
        <v>81.34</v>
      </c>
      <c r="J601">
        <f t="shared" si="48"/>
        <v>3.5455000000000001</v>
      </c>
      <c r="K601">
        <f t="shared" si="49"/>
        <v>2.6250882</v>
      </c>
      <c r="L601" s="1" t="s">
        <v>26</v>
      </c>
      <c r="M601" s="1" t="s">
        <v>54</v>
      </c>
      <c r="N601" s="1" t="s">
        <v>42</v>
      </c>
      <c r="O601" s="1" t="s">
        <v>34</v>
      </c>
      <c r="P601" s="1" t="s">
        <v>45</v>
      </c>
      <c r="Q601" s="1" t="s">
        <v>24</v>
      </c>
      <c r="R601" s="2">
        <v>40777</v>
      </c>
    </row>
    <row r="602" spans="1:18" x14ac:dyDescent="0.25">
      <c r="A602" s="1">
        <v>59015</v>
      </c>
      <c r="B602" s="2">
        <v>41055</v>
      </c>
      <c r="C602" s="2" t="str">
        <f t="shared" si="46"/>
        <v>May</v>
      </c>
      <c r="D602" s="1" t="s">
        <v>41</v>
      </c>
      <c r="E602" s="1">
        <v>32</v>
      </c>
      <c r="F602" s="1">
        <f t="shared" si="45"/>
        <v>7.9518750000000002</v>
      </c>
      <c r="G602" s="1">
        <v>254.46</v>
      </c>
      <c r="H602" s="1">
        <v>1.99</v>
      </c>
      <c r="I602">
        <f t="shared" si="47"/>
        <v>256.45</v>
      </c>
      <c r="J602">
        <f t="shared" si="48"/>
        <v>5.3265000000000002</v>
      </c>
      <c r="K602">
        <f t="shared" si="49"/>
        <v>13.553811900000001</v>
      </c>
      <c r="L602" s="1" t="s">
        <v>26</v>
      </c>
      <c r="M602" s="1" t="s">
        <v>27</v>
      </c>
      <c r="N602" s="1" t="s">
        <v>28</v>
      </c>
      <c r="O602" s="1" t="s">
        <v>29</v>
      </c>
      <c r="P602" s="1" t="s">
        <v>43</v>
      </c>
      <c r="Q602" s="1" t="s">
        <v>46</v>
      </c>
      <c r="R602" s="2">
        <v>41056</v>
      </c>
    </row>
    <row r="603" spans="1:18" x14ac:dyDescent="0.25">
      <c r="A603" s="1">
        <v>2466</v>
      </c>
      <c r="B603" s="2">
        <v>39877</v>
      </c>
      <c r="C603" s="2" t="str">
        <f t="shared" si="46"/>
        <v>March</v>
      </c>
      <c r="D603" s="1" t="s">
        <v>37</v>
      </c>
      <c r="E603" s="1">
        <v>25</v>
      </c>
      <c r="F603" s="1">
        <f t="shared" si="45"/>
        <v>102.15360000000001</v>
      </c>
      <c r="G603" s="1">
        <v>2553.84</v>
      </c>
      <c r="H603" s="1">
        <v>5.81</v>
      </c>
      <c r="I603">
        <f t="shared" si="47"/>
        <v>2559.65</v>
      </c>
      <c r="J603">
        <f t="shared" si="48"/>
        <v>4.7610000000000001</v>
      </c>
      <c r="K603">
        <f t="shared" si="49"/>
        <v>121.58832240000001</v>
      </c>
      <c r="L603" s="1" t="s">
        <v>26</v>
      </c>
      <c r="M603" s="1" t="s">
        <v>59</v>
      </c>
      <c r="N603" s="1" t="s">
        <v>42</v>
      </c>
      <c r="O603" s="1" t="s">
        <v>22</v>
      </c>
      <c r="P603" s="1" t="s">
        <v>23</v>
      </c>
      <c r="Q603" s="1" t="s">
        <v>31</v>
      </c>
      <c r="R603" s="2">
        <v>39878</v>
      </c>
    </row>
    <row r="604" spans="1:18" x14ac:dyDescent="0.25">
      <c r="A604" s="1">
        <v>31616</v>
      </c>
      <c r="B604" s="2">
        <v>40418</v>
      </c>
      <c r="C604" s="2" t="str">
        <f t="shared" si="46"/>
        <v>August</v>
      </c>
      <c r="D604" s="1" t="s">
        <v>37</v>
      </c>
      <c r="E604" s="1">
        <v>46</v>
      </c>
      <c r="F604" s="1">
        <f t="shared" si="45"/>
        <v>3.0669565217391308</v>
      </c>
      <c r="G604" s="1">
        <v>141.08000000000001</v>
      </c>
      <c r="H604" s="1">
        <v>0.99</v>
      </c>
      <c r="I604">
        <f t="shared" si="47"/>
        <v>142.07000000000002</v>
      </c>
      <c r="J604">
        <f t="shared" si="48"/>
        <v>3.5455000000000001</v>
      </c>
      <c r="K604">
        <f t="shared" si="49"/>
        <v>5.0019914000000005</v>
      </c>
      <c r="L604" s="1" t="s">
        <v>26</v>
      </c>
      <c r="M604" s="1" t="s">
        <v>49</v>
      </c>
      <c r="N604" s="1" t="s">
        <v>21</v>
      </c>
      <c r="O604" s="1" t="s">
        <v>34</v>
      </c>
      <c r="P604" s="1" t="s">
        <v>63</v>
      </c>
      <c r="Q604" s="1" t="s">
        <v>24</v>
      </c>
      <c r="R604" s="2">
        <v>40419</v>
      </c>
    </row>
    <row r="605" spans="1:18" x14ac:dyDescent="0.25">
      <c r="A605" s="1">
        <v>8551</v>
      </c>
      <c r="B605" s="2">
        <v>40023</v>
      </c>
      <c r="C605" s="2" t="str">
        <f t="shared" si="46"/>
        <v>July</v>
      </c>
      <c r="D605" s="1" t="s">
        <v>37</v>
      </c>
      <c r="E605" s="1">
        <v>25</v>
      </c>
      <c r="F605" s="1">
        <f t="shared" si="45"/>
        <v>7.4255999999999993</v>
      </c>
      <c r="G605" s="1">
        <v>185.64</v>
      </c>
      <c r="H605" s="1">
        <v>6.28</v>
      </c>
      <c r="I605">
        <f t="shared" si="47"/>
        <v>191.92</v>
      </c>
      <c r="J605">
        <f t="shared" si="48"/>
        <v>3.5455000000000001</v>
      </c>
      <c r="K605">
        <f t="shared" si="49"/>
        <v>6.5818661999999994</v>
      </c>
      <c r="L605" s="1" t="s">
        <v>26</v>
      </c>
      <c r="M605" s="1" t="s">
        <v>56</v>
      </c>
      <c r="N605" s="1" t="s">
        <v>33</v>
      </c>
      <c r="O605" s="1" t="s">
        <v>34</v>
      </c>
      <c r="P605" s="1" t="s">
        <v>48</v>
      </c>
      <c r="Q605" s="1" t="s">
        <v>24</v>
      </c>
      <c r="R605" s="2">
        <v>40026</v>
      </c>
    </row>
    <row r="606" spans="1:18" x14ac:dyDescent="0.25">
      <c r="A606" s="1">
        <v>59937</v>
      </c>
      <c r="B606" s="2">
        <v>40175</v>
      </c>
      <c r="C606" s="2" t="str">
        <f t="shared" si="46"/>
        <v>December</v>
      </c>
      <c r="D606" s="1" t="s">
        <v>25</v>
      </c>
      <c r="E606" s="1">
        <v>7</v>
      </c>
      <c r="F606" s="1">
        <f t="shared" si="45"/>
        <v>33.71142857142857</v>
      </c>
      <c r="G606" s="1">
        <v>235.98</v>
      </c>
      <c r="H606" s="1">
        <v>17.079999999999998</v>
      </c>
      <c r="I606">
        <f t="shared" si="47"/>
        <v>253.06</v>
      </c>
      <c r="J606">
        <f t="shared" si="48"/>
        <v>3.5455000000000001</v>
      </c>
      <c r="K606">
        <f t="shared" si="49"/>
        <v>8.3666709000000008</v>
      </c>
      <c r="L606" s="1" t="s">
        <v>26</v>
      </c>
      <c r="M606" s="1" t="s">
        <v>49</v>
      </c>
      <c r="N606" s="1" t="s">
        <v>28</v>
      </c>
      <c r="O606" s="1" t="s">
        <v>34</v>
      </c>
      <c r="P606" s="1" t="s">
        <v>45</v>
      </c>
      <c r="Q606" s="1" t="s">
        <v>24</v>
      </c>
      <c r="R606" s="2">
        <v>40176</v>
      </c>
    </row>
    <row r="607" spans="1:18" x14ac:dyDescent="0.25">
      <c r="A607" s="1">
        <v>48963</v>
      </c>
      <c r="B607" s="2">
        <v>40470</v>
      </c>
      <c r="C607" s="2" t="str">
        <f t="shared" si="46"/>
        <v>October</v>
      </c>
      <c r="D607" s="1" t="s">
        <v>32</v>
      </c>
      <c r="E607" s="1">
        <v>12</v>
      </c>
      <c r="F607" s="1">
        <f t="shared" si="45"/>
        <v>6.8225000000000007</v>
      </c>
      <c r="G607" s="1">
        <v>81.87</v>
      </c>
      <c r="H607" s="1">
        <v>5.94</v>
      </c>
      <c r="I607">
        <f t="shared" si="47"/>
        <v>87.81</v>
      </c>
      <c r="J607">
        <f t="shared" si="48"/>
        <v>3.5455000000000001</v>
      </c>
      <c r="K607">
        <f t="shared" si="49"/>
        <v>2.9027008500000004</v>
      </c>
      <c r="L607" s="1" t="s">
        <v>26</v>
      </c>
      <c r="M607" s="1" t="s">
        <v>58</v>
      </c>
      <c r="N607" s="1" t="s">
        <v>42</v>
      </c>
      <c r="O607" s="1" t="s">
        <v>34</v>
      </c>
      <c r="P607" s="1" t="s">
        <v>45</v>
      </c>
      <c r="Q607" s="1" t="s">
        <v>24</v>
      </c>
      <c r="R607" s="2">
        <v>40472</v>
      </c>
    </row>
    <row r="608" spans="1:18" x14ac:dyDescent="0.25">
      <c r="A608" s="1">
        <v>38215</v>
      </c>
      <c r="B608" s="2">
        <v>40180</v>
      </c>
      <c r="C608" s="2" t="str">
        <f t="shared" si="46"/>
        <v>January</v>
      </c>
      <c r="D608" s="1" t="s">
        <v>37</v>
      </c>
      <c r="E608" s="1">
        <v>38</v>
      </c>
      <c r="F608" s="1">
        <f t="shared" si="45"/>
        <v>96.762105263157892</v>
      </c>
      <c r="G608" s="1">
        <v>3676.96</v>
      </c>
      <c r="H608" s="1">
        <v>19.989999999999998</v>
      </c>
      <c r="I608">
        <f t="shared" si="47"/>
        <v>3696.95</v>
      </c>
      <c r="J608">
        <f t="shared" si="48"/>
        <v>3.5455000000000001</v>
      </c>
      <c r="K608">
        <f t="shared" si="49"/>
        <v>130.3666168</v>
      </c>
      <c r="L608" s="1" t="s">
        <v>19</v>
      </c>
      <c r="M608" s="1" t="s">
        <v>54</v>
      </c>
      <c r="N608" s="1" t="s">
        <v>28</v>
      </c>
      <c r="O608" s="1" t="s">
        <v>34</v>
      </c>
      <c r="P608" s="1" t="s">
        <v>45</v>
      </c>
      <c r="Q608" s="1" t="s">
        <v>24</v>
      </c>
      <c r="R608" s="2">
        <v>40182</v>
      </c>
    </row>
    <row r="609" spans="1:18" x14ac:dyDescent="0.25">
      <c r="A609" s="1">
        <v>46311</v>
      </c>
      <c r="B609" s="2">
        <v>40749</v>
      </c>
      <c r="C609" s="2" t="str">
        <f t="shared" si="46"/>
        <v>July</v>
      </c>
      <c r="D609" s="1" t="s">
        <v>25</v>
      </c>
      <c r="E609" s="1">
        <v>42</v>
      </c>
      <c r="F609" s="1">
        <f t="shared" si="45"/>
        <v>29.619285714285713</v>
      </c>
      <c r="G609" s="1">
        <v>1244.01</v>
      </c>
      <c r="H609" s="1">
        <v>1.99</v>
      </c>
      <c r="I609">
        <f t="shared" si="47"/>
        <v>1246</v>
      </c>
      <c r="J609">
        <f t="shared" si="48"/>
        <v>5.3265000000000002</v>
      </c>
      <c r="K609">
        <f t="shared" si="49"/>
        <v>66.262192650000003</v>
      </c>
      <c r="L609" s="1" t="s">
        <v>26</v>
      </c>
      <c r="M609" s="1" t="s">
        <v>54</v>
      </c>
      <c r="N609" s="1" t="s">
        <v>21</v>
      </c>
      <c r="O609" s="1" t="s">
        <v>29</v>
      </c>
      <c r="P609" s="1" t="s">
        <v>43</v>
      </c>
      <c r="Q609" s="1" t="s">
        <v>46</v>
      </c>
      <c r="R609" s="2">
        <v>40749</v>
      </c>
    </row>
    <row r="610" spans="1:18" x14ac:dyDescent="0.25">
      <c r="A610" s="1">
        <v>57350</v>
      </c>
      <c r="B610" s="2">
        <v>40688</v>
      </c>
      <c r="C610" s="2" t="str">
        <f t="shared" si="46"/>
        <v>May</v>
      </c>
      <c r="D610" s="1" t="s">
        <v>25</v>
      </c>
      <c r="E610" s="1">
        <v>33</v>
      </c>
      <c r="F610" s="1">
        <f t="shared" si="45"/>
        <v>4.2615151515151517</v>
      </c>
      <c r="G610" s="1">
        <v>140.63</v>
      </c>
      <c r="H610" s="1">
        <v>5.68</v>
      </c>
      <c r="I610">
        <f t="shared" si="47"/>
        <v>146.31</v>
      </c>
      <c r="J610">
        <f t="shared" si="48"/>
        <v>3.5455000000000001</v>
      </c>
      <c r="K610">
        <f t="shared" si="49"/>
        <v>4.98603665</v>
      </c>
      <c r="L610" s="1" t="s">
        <v>26</v>
      </c>
      <c r="M610" s="1" t="s">
        <v>20</v>
      </c>
      <c r="N610" s="1" t="s">
        <v>28</v>
      </c>
      <c r="O610" s="1" t="s">
        <v>34</v>
      </c>
      <c r="P610" s="1" t="s">
        <v>45</v>
      </c>
      <c r="Q610" s="1" t="s">
        <v>24</v>
      </c>
      <c r="R610" s="2">
        <v>40689</v>
      </c>
    </row>
    <row r="611" spans="1:18" x14ac:dyDescent="0.25">
      <c r="A611" s="1">
        <v>57477</v>
      </c>
      <c r="B611" s="2">
        <v>40447</v>
      </c>
      <c r="C611" s="2" t="str">
        <f t="shared" si="46"/>
        <v>September</v>
      </c>
      <c r="D611" s="1" t="s">
        <v>25</v>
      </c>
      <c r="E611" s="1">
        <v>50</v>
      </c>
      <c r="F611" s="1">
        <f t="shared" si="45"/>
        <v>14.909600000000001</v>
      </c>
      <c r="G611" s="1">
        <v>745.48</v>
      </c>
      <c r="H611" s="1">
        <v>3.5</v>
      </c>
      <c r="I611">
        <f t="shared" si="47"/>
        <v>748.98</v>
      </c>
      <c r="J611">
        <f t="shared" si="48"/>
        <v>3.5455000000000001</v>
      </c>
      <c r="K611">
        <f t="shared" si="49"/>
        <v>26.430993400000002</v>
      </c>
      <c r="L611" s="1" t="s">
        <v>26</v>
      </c>
      <c r="M611" s="1" t="s">
        <v>56</v>
      </c>
      <c r="N611" s="1" t="s">
        <v>42</v>
      </c>
      <c r="O611" s="1" t="s">
        <v>34</v>
      </c>
      <c r="P611" s="1" t="s">
        <v>68</v>
      </c>
      <c r="Q611" s="1" t="s">
        <v>24</v>
      </c>
      <c r="R611" s="2">
        <v>40449</v>
      </c>
    </row>
    <row r="612" spans="1:18" x14ac:dyDescent="0.25">
      <c r="A612" s="1">
        <v>11169</v>
      </c>
      <c r="B612" s="2">
        <v>40319</v>
      </c>
      <c r="C612" s="2" t="str">
        <f t="shared" si="46"/>
        <v>May</v>
      </c>
      <c r="D612" s="1" t="s">
        <v>41</v>
      </c>
      <c r="E612" s="1">
        <v>46</v>
      </c>
      <c r="F612" s="1">
        <f t="shared" si="45"/>
        <v>8.6708695652173908</v>
      </c>
      <c r="G612" s="1">
        <v>398.86</v>
      </c>
      <c r="H612" s="1">
        <v>5.6</v>
      </c>
      <c r="I612">
        <f t="shared" si="47"/>
        <v>404.46000000000004</v>
      </c>
      <c r="J612">
        <f t="shared" si="48"/>
        <v>3.5455000000000001</v>
      </c>
      <c r="K612">
        <f t="shared" si="49"/>
        <v>14.1415813</v>
      </c>
      <c r="L612" s="1" t="s">
        <v>26</v>
      </c>
      <c r="M612" s="1" t="s">
        <v>51</v>
      </c>
      <c r="N612" s="1" t="s">
        <v>33</v>
      </c>
      <c r="O612" s="1" t="s">
        <v>34</v>
      </c>
      <c r="P612" s="1" t="s">
        <v>48</v>
      </c>
      <c r="Q612" s="1" t="s">
        <v>24</v>
      </c>
      <c r="R612" s="2">
        <v>40320</v>
      </c>
    </row>
    <row r="613" spans="1:18" x14ac:dyDescent="0.25">
      <c r="A613" s="1">
        <v>8320</v>
      </c>
      <c r="B613" s="2">
        <v>40075</v>
      </c>
      <c r="C613" s="2" t="str">
        <f t="shared" si="46"/>
        <v>September</v>
      </c>
      <c r="D613" s="1" t="s">
        <v>32</v>
      </c>
      <c r="E613" s="1">
        <v>35</v>
      </c>
      <c r="F613" s="1">
        <f t="shared" si="45"/>
        <v>32.638857142857141</v>
      </c>
      <c r="G613" s="1">
        <v>1142.3599999999999</v>
      </c>
      <c r="H613" s="1">
        <v>4</v>
      </c>
      <c r="I613">
        <f t="shared" si="47"/>
        <v>1146.3599999999999</v>
      </c>
      <c r="J613">
        <f t="shared" si="48"/>
        <v>5.3265000000000002</v>
      </c>
      <c r="K613">
        <f t="shared" si="49"/>
        <v>60.847805399999999</v>
      </c>
      <c r="L613" s="1" t="s">
        <v>26</v>
      </c>
      <c r="M613" s="1" t="s">
        <v>69</v>
      </c>
      <c r="N613" s="1" t="s">
        <v>42</v>
      </c>
      <c r="O613" s="1" t="s">
        <v>29</v>
      </c>
      <c r="P613" s="1" t="s">
        <v>43</v>
      </c>
      <c r="Q613" s="1" t="s">
        <v>24</v>
      </c>
      <c r="R613" s="2">
        <v>40078</v>
      </c>
    </row>
    <row r="614" spans="1:18" x14ac:dyDescent="0.25">
      <c r="A614" s="1">
        <v>46375</v>
      </c>
      <c r="B614" s="2">
        <v>40416</v>
      </c>
      <c r="C614" s="2" t="str">
        <f t="shared" si="46"/>
        <v>August</v>
      </c>
      <c r="D614" s="1" t="s">
        <v>41</v>
      </c>
      <c r="E614" s="1">
        <v>16</v>
      </c>
      <c r="F614" s="1">
        <f t="shared" si="45"/>
        <v>106.4061875</v>
      </c>
      <c r="G614" s="1">
        <v>1702.499</v>
      </c>
      <c r="H614" s="1">
        <v>5.26</v>
      </c>
      <c r="I614">
        <f t="shared" si="47"/>
        <v>1707.759</v>
      </c>
      <c r="J614">
        <f t="shared" si="48"/>
        <v>5.3265000000000002</v>
      </c>
      <c r="K614">
        <f t="shared" si="49"/>
        <v>90.683609235000006</v>
      </c>
      <c r="L614" s="1" t="s">
        <v>26</v>
      </c>
      <c r="M614" s="1" t="s">
        <v>56</v>
      </c>
      <c r="N614" s="1" t="s">
        <v>42</v>
      </c>
      <c r="O614" s="1" t="s">
        <v>29</v>
      </c>
      <c r="P614" s="1" t="s">
        <v>30</v>
      </c>
      <c r="Q614" s="1" t="s">
        <v>24</v>
      </c>
      <c r="R614" s="2">
        <v>40417</v>
      </c>
    </row>
    <row r="615" spans="1:18" x14ac:dyDescent="0.25">
      <c r="A615" s="1">
        <v>44064</v>
      </c>
      <c r="B615" s="2">
        <v>40240</v>
      </c>
      <c r="C615" s="2" t="str">
        <f t="shared" si="46"/>
        <v>March</v>
      </c>
      <c r="D615" s="1" t="s">
        <v>41</v>
      </c>
      <c r="E615" s="1">
        <v>43</v>
      </c>
      <c r="F615" s="1">
        <f t="shared" si="45"/>
        <v>10.894883720930233</v>
      </c>
      <c r="G615" s="1">
        <v>468.48</v>
      </c>
      <c r="H615" s="1">
        <v>11.25</v>
      </c>
      <c r="I615">
        <f t="shared" si="47"/>
        <v>479.73</v>
      </c>
      <c r="J615">
        <f t="shared" si="48"/>
        <v>3.5455000000000001</v>
      </c>
      <c r="K615">
        <f t="shared" si="49"/>
        <v>16.6099584</v>
      </c>
      <c r="L615" s="1" t="s">
        <v>19</v>
      </c>
      <c r="M615" s="1" t="s">
        <v>56</v>
      </c>
      <c r="N615" s="1" t="s">
        <v>21</v>
      </c>
      <c r="O615" s="1" t="s">
        <v>34</v>
      </c>
      <c r="P615" s="1" t="s">
        <v>45</v>
      </c>
      <c r="Q615" s="1" t="s">
        <v>24</v>
      </c>
      <c r="R615" s="2">
        <v>40242</v>
      </c>
    </row>
    <row r="616" spans="1:18" x14ac:dyDescent="0.25">
      <c r="A616" s="1">
        <v>41120</v>
      </c>
      <c r="B616" s="2">
        <v>41097</v>
      </c>
      <c r="C616" s="2" t="str">
        <f t="shared" si="46"/>
        <v>July</v>
      </c>
      <c r="D616" s="1" t="s">
        <v>18</v>
      </c>
      <c r="E616" s="1">
        <v>35</v>
      </c>
      <c r="F616" s="1">
        <f t="shared" si="45"/>
        <v>24.87857142857143</v>
      </c>
      <c r="G616" s="1">
        <v>870.75</v>
      </c>
      <c r="H616" s="1">
        <v>5.3</v>
      </c>
      <c r="I616">
        <f t="shared" si="47"/>
        <v>876.05</v>
      </c>
      <c r="J616">
        <f t="shared" si="48"/>
        <v>4.7610000000000001</v>
      </c>
      <c r="K616">
        <f t="shared" si="49"/>
        <v>41.456407500000005</v>
      </c>
      <c r="L616" s="1" t="s">
        <v>26</v>
      </c>
      <c r="M616" s="1" t="s">
        <v>27</v>
      </c>
      <c r="N616" s="1" t="s">
        <v>21</v>
      </c>
      <c r="O616" s="1" t="s">
        <v>22</v>
      </c>
      <c r="P616" s="1" t="s">
        <v>39</v>
      </c>
      <c r="Q616" s="1" t="s">
        <v>31</v>
      </c>
      <c r="R616" s="2">
        <v>41099</v>
      </c>
    </row>
    <row r="617" spans="1:18" x14ac:dyDescent="0.25">
      <c r="A617" s="1">
        <v>58368</v>
      </c>
      <c r="B617" s="2">
        <v>41099</v>
      </c>
      <c r="C617" s="2" t="str">
        <f t="shared" si="46"/>
        <v>July</v>
      </c>
      <c r="D617" s="1" t="s">
        <v>25</v>
      </c>
      <c r="E617" s="1">
        <v>4</v>
      </c>
      <c r="F617" s="1">
        <f t="shared" si="45"/>
        <v>3.5575000000000001</v>
      </c>
      <c r="G617" s="1">
        <v>14.23</v>
      </c>
      <c r="H617" s="1">
        <v>5.33</v>
      </c>
      <c r="I617">
        <f t="shared" si="47"/>
        <v>19.560000000000002</v>
      </c>
      <c r="J617">
        <f t="shared" si="48"/>
        <v>4.7610000000000001</v>
      </c>
      <c r="K617">
        <f t="shared" si="49"/>
        <v>0.6774903000000001</v>
      </c>
      <c r="L617" s="1" t="s">
        <v>26</v>
      </c>
      <c r="M617" s="1" t="s">
        <v>55</v>
      </c>
      <c r="N617" s="1" t="s">
        <v>33</v>
      </c>
      <c r="O617" s="1" t="s">
        <v>22</v>
      </c>
      <c r="P617" s="1" t="s">
        <v>23</v>
      </c>
      <c r="Q617" s="1" t="s">
        <v>24</v>
      </c>
      <c r="R617" s="2">
        <v>41101</v>
      </c>
    </row>
    <row r="618" spans="1:18" x14ac:dyDescent="0.25">
      <c r="A618" s="1">
        <v>49763</v>
      </c>
      <c r="B618" s="2">
        <v>40587</v>
      </c>
      <c r="C618" s="2" t="str">
        <f t="shared" si="46"/>
        <v>February</v>
      </c>
      <c r="D618" s="1" t="s">
        <v>37</v>
      </c>
      <c r="E618" s="1">
        <v>8</v>
      </c>
      <c r="F618" s="1">
        <f t="shared" si="45"/>
        <v>6.13</v>
      </c>
      <c r="G618" s="1">
        <v>49.04</v>
      </c>
      <c r="H618" s="1">
        <v>1.39</v>
      </c>
      <c r="I618">
        <f t="shared" si="47"/>
        <v>50.43</v>
      </c>
      <c r="J618">
        <f t="shared" si="48"/>
        <v>3.5455000000000001</v>
      </c>
      <c r="K618">
        <f t="shared" si="49"/>
        <v>1.7387132000000001</v>
      </c>
      <c r="L618" s="1" t="s">
        <v>26</v>
      </c>
      <c r="M618" s="1" t="s">
        <v>56</v>
      </c>
      <c r="N618" s="1" t="s">
        <v>33</v>
      </c>
      <c r="O618" s="1" t="s">
        <v>34</v>
      </c>
      <c r="P618" s="1" t="s">
        <v>62</v>
      </c>
      <c r="Q618" s="1" t="s">
        <v>24</v>
      </c>
      <c r="R618" s="2">
        <v>40588</v>
      </c>
    </row>
    <row r="619" spans="1:18" x14ac:dyDescent="0.25">
      <c r="A619" s="1">
        <v>39426</v>
      </c>
      <c r="B619" s="2">
        <v>39959</v>
      </c>
      <c r="C619" s="2" t="str">
        <f t="shared" si="46"/>
        <v>May</v>
      </c>
      <c r="D619" s="1" t="s">
        <v>37</v>
      </c>
      <c r="E619" s="1">
        <v>21</v>
      </c>
      <c r="F619" s="1">
        <f t="shared" si="45"/>
        <v>2.6766666666666667</v>
      </c>
      <c r="G619" s="1">
        <v>56.21</v>
      </c>
      <c r="H619" s="1">
        <v>0.8</v>
      </c>
      <c r="I619">
        <f t="shared" si="47"/>
        <v>57.01</v>
      </c>
      <c r="J619">
        <f t="shared" si="48"/>
        <v>3.5455000000000001</v>
      </c>
      <c r="K619">
        <f t="shared" si="49"/>
        <v>1.9929255500000003</v>
      </c>
      <c r="L619" s="1" t="s">
        <v>26</v>
      </c>
      <c r="M619" s="1" t="s">
        <v>49</v>
      </c>
      <c r="N619" s="1" t="s">
        <v>28</v>
      </c>
      <c r="O619" s="1" t="s">
        <v>34</v>
      </c>
      <c r="P619" s="1" t="s">
        <v>66</v>
      </c>
      <c r="Q619" s="1" t="s">
        <v>36</v>
      </c>
      <c r="R619" s="2">
        <v>39960</v>
      </c>
    </row>
    <row r="620" spans="1:18" x14ac:dyDescent="0.25">
      <c r="A620" s="1">
        <v>27265</v>
      </c>
      <c r="B620" s="2">
        <v>41035</v>
      </c>
      <c r="C620" s="2" t="str">
        <f t="shared" si="46"/>
        <v>May</v>
      </c>
      <c r="D620" s="1" t="s">
        <v>37</v>
      </c>
      <c r="E620" s="1">
        <v>49</v>
      </c>
      <c r="F620" s="1">
        <f t="shared" si="45"/>
        <v>8.1916326530612249</v>
      </c>
      <c r="G620" s="1">
        <v>401.39</v>
      </c>
      <c r="H620" s="1">
        <v>0.96</v>
      </c>
      <c r="I620">
        <f t="shared" si="47"/>
        <v>402.34999999999997</v>
      </c>
      <c r="J620">
        <f t="shared" si="48"/>
        <v>4.7610000000000001</v>
      </c>
      <c r="K620">
        <f t="shared" si="49"/>
        <v>19.1101779</v>
      </c>
      <c r="L620" s="1" t="s">
        <v>19</v>
      </c>
      <c r="M620" s="1" t="s">
        <v>54</v>
      </c>
      <c r="N620" s="1" t="s">
        <v>33</v>
      </c>
      <c r="O620" s="1" t="s">
        <v>22</v>
      </c>
      <c r="P620" s="1" t="s">
        <v>23</v>
      </c>
      <c r="Q620" s="1" t="s">
        <v>36</v>
      </c>
      <c r="R620" s="2">
        <v>41037</v>
      </c>
    </row>
    <row r="621" spans="1:18" x14ac:dyDescent="0.25">
      <c r="A621" s="1">
        <v>53190</v>
      </c>
      <c r="B621" s="2">
        <v>40080</v>
      </c>
      <c r="C621" s="2" t="str">
        <f t="shared" si="46"/>
        <v>September</v>
      </c>
      <c r="D621" s="1" t="s">
        <v>41</v>
      </c>
      <c r="E621" s="1">
        <v>10</v>
      </c>
      <c r="F621" s="1">
        <f t="shared" si="45"/>
        <v>26.818000000000001</v>
      </c>
      <c r="G621" s="1">
        <v>268.18</v>
      </c>
      <c r="H621" s="1">
        <v>1.49</v>
      </c>
      <c r="I621">
        <f t="shared" si="47"/>
        <v>269.67</v>
      </c>
      <c r="J621">
        <f t="shared" si="48"/>
        <v>3.5455000000000001</v>
      </c>
      <c r="K621">
        <f t="shared" si="49"/>
        <v>9.5083219000000003</v>
      </c>
      <c r="L621" s="1" t="s">
        <v>26</v>
      </c>
      <c r="M621" s="1" t="s">
        <v>20</v>
      </c>
      <c r="N621" s="1" t="s">
        <v>42</v>
      </c>
      <c r="O621" s="1" t="s">
        <v>34</v>
      </c>
      <c r="P621" s="1" t="s">
        <v>48</v>
      </c>
      <c r="Q621" s="1" t="s">
        <v>24</v>
      </c>
      <c r="R621" s="2">
        <v>40083</v>
      </c>
    </row>
    <row r="622" spans="1:18" x14ac:dyDescent="0.25">
      <c r="A622" s="1">
        <v>53571</v>
      </c>
      <c r="B622" s="2">
        <v>40983</v>
      </c>
      <c r="C622" s="2" t="str">
        <f t="shared" si="46"/>
        <v>March</v>
      </c>
      <c r="D622" s="1" t="s">
        <v>32</v>
      </c>
      <c r="E622" s="1">
        <v>21</v>
      </c>
      <c r="F622" s="1">
        <f t="shared" si="45"/>
        <v>11.336190476190476</v>
      </c>
      <c r="G622" s="1">
        <v>238.06</v>
      </c>
      <c r="H622" s="1">
        <v>2.99</v>
      </c>
      <c r="I622">
        <f t="shared" si="47"/>
        <v>241.05</v>
      </c>
      <c r="J622">
        <f t="shared" si="48"/>
        <v>3.5455000000000001</v>
      </c>
      <c r="K622">
        <f t="shared" si="49"/>
        <v>8.4404173</v>
      </c>
      <c r="L622" s="1" t="s">
        <v>26</v>
      </c>
      <c r="M622" s="1" t="s">
        <v>20</v>
      </c>
      <c r="N622" s="1" t="s">
        <v>28</v>
      </c>
      <c r="O622" s="1" t="s">
        <v>34</v>
      </c>
      <c r="P622" s="1" t="s">
        <v>48</v>
      </c>
      <c r="Q622" s="1" t="s">
        <v>24</v>
      </c>
      <c r="R622" s="2">
        <v>40985</v>
      </c>
    </row>
    <row r="623" spans="1:18" x14ac:dyDescent="0.25">
      <c r="A623" s="1">
        <v>23713</v>
      </c>
      <c r="B623" s="2">
        <v>41241</v>
      </c>
      <c r="C623" s="2" t="str">
        <f t="shared" si="46"/>
        <v>November</v>
      </c>
      <c r="D623" s="1" t="s">
        <v>32</v>
      </c>
      <c r="E623" s="1">
        <v>38</v>
      </c>
      <c r="F623" s="1">
        <f t="shared" si="45"/>
        <v>97.408434210526323</v>
      </c>
      <c r="G623" s="1">
        <v>3701.5205000000001</v>
      </c>
      <c r="H623" s="1">
        <v>5.92</v>
      </c>
      <c r="I623">
        <f t="shared" si="47"/>
        <v>3707.4405000000002</v>
      </c>
      <c r="J623">
        <f t="shared" si="48"/>
        <v>5.3265000000000002</v>
      </c>
      <c r="K623">
        <f t="shared" si="49"/>
        <v>197.16148943250002</v>
      </c>
      <c r="L623" s="1" t="s">
        <v>26</v>
      </c>
      <c r="M623" s="1" t="s">
        <v>56</v>
      </c>
      <c r="N623" s="1" t="s">
        <v>21</v>
      </c>
      <c r="O623" s="1" t="s">
        <v>29</v>
      </c>
      <c r="P623" s="1" t="s">
        <v>30</v>
      </c>
      <c r="Q623" s="1" t="s">
        <v>24</v>
      </c>
      <c r="R623" s="2">
        <v>41244</v>
      </c>
    </row>
    <row r="624" spans="1:18" x14ac:dyDescent="0.25">
      <c r="A624" s="1">
        <v>49216</v>
      </c>
      <c r="B624" s="2">
        <v>39891</v>
      </c>
      <c r="C624" s="2" t="str">
        <f t="shared" si="46"/>
        <v>March</v>
      </c>
      <c r="D624" s="1" t="s">
        <v>25</v>
      </c>
      <c r="E624" s="1">
        <v>29</v>
      </c>
      <c r="F624" s="1">
        <f t="shared" si="45"/>
        <v>12.919655172413794</v>
      </c>
      <c r="G624" s="1">
        <v>374.67</v>
      </c>
      <c r="H624" s="1">
        <v>6.35</v>
      </c>
      <c r="I624">
        <f t="shared" si="47"/>
        <v>381.02000000000004</v>
      </c>
      <c r="J624">
        <f t="shared" si="48"/>
        <v>3.5455000000000001</v>
      </c>
      <c r="K624">
        <f t="shared" si="49"/>
        <v>13.28392485</v>
      </c>
      <c r="L624" s="1" t="s">
        <v>19</v>
      </c>
      <c r="M624" s="1" t="s">
        <v>56</v>
      </c>
      <c r="N624" s="1" t="s">
        <v>42</v>
      </c>
      <c r="O624" s="1" t="s">
        <v>34</v>
      </c>
      <c r="P624" s="1" t="s">
        <v>45</v>
      </c>
      <c r="Q624" s="1" t="s">
        <v>24</v>
      </c>
      <c r="R624" s="2">
        <v>39892</v>
      </c>
    </row>
    <row r="625" spans="1:18" x14ac:dyDescent="0.25">
      <c r="A625" s="1">
        <v>16103</v>
      </c>
      <c r="B625" s="2">
        <v>41105</v>
      </c>
      <c r="C625" s="2" t="str">
        <f t="shared" si="46"/>
        <v>July</v>
      </c>
      <c r="D625" s="1" t="s">
        <v>32</v>
      </c>
      <c r="E625" s="1">
        <v>31</v>
      </c>
      <c r="F625" s="1">
        <f t="shared" si="45"/>
        <v>7.0045161290322575</v>
      </c>
      <c r="G625" s="1">
        <v>217.14</v>
      </c>
      <c r="H625" s="1">
        <v>6.22</v>
      </c>
      <c r="I625">
        <f t="shared" si="47"/>
        <v>223.35999999999999</v>
      </c>
      <c r="J625">
        <f t="shared" si="48"/>
        <v>3.5455000000000001</v>
      </c>
      <c r="K625">
        <f t="shared" si="49"/>
        <v>7.6986986999999996</v>
      </c>
      <c r="L625" s="1" t="s">
        <v>26</v>
      </c>
      <c r="M625" s="1" t="s">
        <v>27</v>
      </c>
      <c r="N625" s="1" t="s">
        <v>33</v>
      </c>
      <c r="O625" s="1" t="s">
        <v>34</v>
      </c>
      <c r="P625" s="1" t="s">
        <v>45</v>
      </c>
      <c r="Q625" s="1" t="s">
        <v>24</v>
      </c>
      <c r="R625" s="2">
        <v>41107</v>
      </c>
    </row>
    <row r="626" spans="1:18" x14ac:dyDescent="0.25">
      <c r="A626" s="1">
        <v>17985</v>
      </c>
      <c r="B626" s="2">
        <v>40645</v>
      </c>
      <c r="C626" s="2" t="str">
        <f t="shared" si="46"/>
        <v>April</v>
      </c>
      <c r="D626" s="1" t="s">
        <v>41</v>
      </c>
      <c r="E626" s="1">
        <v>50</v>
      </c>
      <c r="F626" s="1">
        <f t="shared" si="45"/>
        <v>16.980619999999998</v>
      </c>
      <c r="G626" s="1">
        <v>849.03099999999995</v>
      </c>
      <c r="H626" s="1">
        <v>3.3</v>
      </c>
      <c r="I626">
        <f t="shared" si="47"/>
        <v>852.3309999999999</v>
      </c>
      <c r="J626">
        <f t="shared" si="48"/>
        <v>5.3265000000000002</v>
      </c>
      <c r="K626">
        <f t="shared" si="49"/>
        <v>45.223636214999999</v>
      </c>
      <c r="L626" s="1" t="s">
        <v>26</v>
      </c>
      <c r="M626" s="1" t="s">
        <v>27</v>
      </c>
      <c r="N626" s="1" t="s">
        <v>42</v>
      </c>
      <c r="O626" s="1" t="s">
        <v>29</v>
      </c>
      <c r="P626" s="1" t="s">
        <v>30</v>
      </c>
      <c r="Q626" s="1" t="s">
        <v>46</v>
      </c>
      <c r="R626" s="2">
        <v>40647</v>
      </c>
    </row>
    <row r="627" spans="1:18" x14ac:dyDescent="0.25">
      <c r="A627" s="1">
        <v>12420</v>
      </c>
      <c r="B627" s="2">
        <v>40538</v>
      </c>
      <c r="C627" s="2" t="str">
        <f t="shared" si="46"/>
        <v>December</v>
      </c>
      <c r="D627" s="1" t="s">
        <v>41</v>
      </c>
      <c r="E627" s="1">
        <v>1</v>
      </c>
      <c r="F627" s="1">
        <f t="shared" si="45"/>
        <v>5.73</v>
      </c>
      <c r="G627" s="1">
        <v>5.73</v>
      </c>
      <c r="H627" s="1">
        <v>0.8</v>
      </c>
      <c r="I627">
        <f t="shared" si="47"/>
        <v>6.53</v>
      </c>
      <c r="J627">
        <f t="shared" si="48"/>
        <v>3.5455000000000001</v>
      </c>
      <c r="K627">
        <f t="shared" si="49"/>
        <v>0.20315715000000001</v>
      </c>
      <c r="L627" s="1" t="s">
        <v>26</v>
      </c>
      <c r="M627" s="1" t="s">
        <v>54</v>
      </c>
      <c r="N627" s="1" t="s">
        <v>42</v>
      </c>
      <c r="O627" s="1" t="s">
        <v>34</v>
      </c>
      <c r="P627" s="1" t="s">
        <v>45</v>
      </c>
      <c r="Q627" s="1" t="s">
        <v>36</v>
      </c>
      <c r="R627" s="2">
        <v>40539</v>
      </c>
    </row>
    <row r="628" spans="1:18" x14ac:dyDescent="0.25">
      <c r="A628" s="1">
        <v>50404</v>
      </c>
      <c r="B628" s="2">
        <v>40628</v>
      </c>
      <c r="C628" s="2" t="str">
        <f t="shared" si="46"/>
        <v>March</v>
      </c>
      <c r="D628" s="1" t="s">
        <v>25</v>
      </c>
      <c r="E628" s="1">
        <v>10</v>
      </c>
      <c r="F628" s="1">
        <f t="shared" si="45"/>
        <v>196.16800000000001</v>
      </c>
      <c r="G628" s="1">
        <v>1961.68</v>
      </c>
      <c r="H628" s="1">
        <v>69</v>
      </c>
      <c r="I628">
        <f t="shared" si="47"/>
        <v>2030.68</v>
      </c>
      <c r="J628">
        <f t="shared" si="48"/>
        <v>4.7610000000000001</v>
      </c>
      <c r="K628">
        <f t="shared" si="49"/>
        <v>93.395584799999995</v>
      </c>
      <c r="L628" s="1" t="s">
        <v>26</v>
      </c>
      <c r="M628" s="1" t="s">
        <v>56</v>
      </c>
      <c r="N628" s="1" t="s">
        <v>33</v>
      </c>
      <c r="O628" s="1" t="s">
        <v>22</v>
      </c>
      <c r="P628" s="1" t="s">
        <v>57</v>
      </c>
      <c r="Q628" s="1" t="s">
        <v>53</v>
      </c>
      <c r="R628" s="2">
        <v>40630</v>
      </c>
    </row>
    <row r="629" spans="1:18" x14ac:dyDescent="0.25">
      <c r="A629" s="1">
        <v>19424</v>
      </c>
      <c r="B629" s="2">
        <v>40642</v>
      </c>
      <c r="C629" s="2" t="str">
        <f t="shared" si="46"/>
        <v>April</v>
      </c>
      <c r="D629" s="1" t="s">
        <v>32</v>
      </c>
      <c r="E629" s="1">
        <v>37</v>
      </c>
      <c r="F629" s="1">
        <f t="shared" si="45"/>
        <v>30.515000000000001</v>
      </c>
      <c r="G629" s="1">
        <v>1129.0550000000001</v>
      </c>
      <c r="H629" s="1">
        <v>1.1000000000000001</v>
      </c>
      <c r="I629">
        <f t="shared" si="47"/>
        <v>1130.155</v>
      </c>
      <c r="J629">
        <f t="shared" si="48"/>
        <v>5.3265000000000002</v>
      </c>
      <c r="K629">
        <f t="shared" si="49"/>
        <v>60.139114575000001</v>
      </c>
      <c r="L629" s="1" t="s">
        <v>26</v>
      </c>
      <c r="M629" s="1" t="s">
        <v>51</v>
      </c>
      <c r="N629" s="1" t="s">
        <v>28</v>
      </c>
      <c r="O629" s="1" t="s">
        <v>29</v>
      </c>
      <c r="P629" s="1" t="s">
        <v>30</v>
      </c>
      <c r="Q629" s="1" t="s">
        <v>24</v>
      </c>
      <c r="R629" s="2">
        <v>40643</v>
      </c>
    </row>
    <row r="630" spans="1:18" x14ac:dyDescent="0.25">
      <c r="A630" s="1">
        <v>293</v>
      </c>
      <c r="B630" s="2">
        <v>41183</v>
      </c>
      <c r="C630" s="2" t="str">
        <f t="shared" si="46"/>
        <v>October</v>
      </c>
      <c r="D630" s="1" t="s">
        <v>25</v>
      </c>
      <c r="E630" s="1">
        <v>49</v>
      </c>
      <c r="F630" s="1">
        <f t="shared" si="45"/>
        <v>206.5922448979592</v>
      </c>
      <c r="G630" s="1">
        <v>10123.02</v>
      </c>
      <c r="H630" s="1">
        <v>68.02</v>
      </c>
      <c r="I630">
        <f t="shared" si="47"/>
        <v>10191.040000000001</v>
      </c>
      <c r="J630">
        <f t="shared" si="48"/>
        <v>3.5455000000000001</v>
      </c>
      <c r="K630">
        <f t="shared" si="49"/>
        <v>358.91167410000003</v>
      </c>
      <c r="L630" s="1" t="s">
        <v>38</v>
      </c>
      <c r="M630" s="1" t="s">
        <v>65</v>
      </c>
      <c r="N630" s="1" t="s">
        <v>21</v>
      </c>
      <c r="O630" s="1" t="s">
        <v>34</v>
      </c>
      <c r="P630" s="1" t="s">
        <v>68</v>
      </c>
      <c r="Q630" s="1" t="s">
        <v>40</v>
      </c>
      <c r="R630" s="2">
        <v>41184</v>
      </c>
    </row>
    <row r="631" spans="1:18" x14ac:dyDescent="0.25">
      <c r="A631" s="1">
        <v>805</v>
      </c>
      <c r="B631" s="2">
        <v>40728</v>
      </c>
      <c r="C631" s="2" t="str">
        <f t="shared" si="46"/>
        <v>July</v>
      </c>
      <c r="D631" s="1" t="s">
        <v>32</v>
      </c>
      <c r="E631" s="1">
        <v>39</v>
      </c>
      <c r="F631" s="1">
        <f t="shared" si="45"/>
        <v>5.0656410256410256</v>
      </c>
      <c r="G631" s="1">
        <v>197.56</v>
      </c>
      <c r="H631" s="1">
        <v>5.71</v>
      </c>
      <c r="I631">
        <f t="shared" si="47"/>
        <v>203.27</v>
      </c>
      <c r="J631">
        <f t="shared" si="48"/>
        <v>4.7610000000000001</v>
      </c>
      <c r="K631">
        <f t="shared" si="49"/>
        <v>9.4058316000000008</v>
      </c>
      <c r="L631" s="1" t="s">
        <v>26</v>
      </c>
      <c r="M631" s="1" t="s">
        <v>54</v>
      </c>
      <c r="N631" s="1" t="s">
        <v>28</v>
      </c>
      <c r="O631" s="1" t="s">
        <v>22</v>
      </c>
      <c r="P631" s="1" t="s">
        <v>23</v>
      </c>
      <c r="Q631" s="1" t="s">
        <v>31</v>
      </c>
      <c r="R631" s="2">
        <v>40730</v>
      </c>
    </row>
    <row r="632" spans="1:18" x14ac:dyDescent="0.25">
      <c r="A632" s="1">
        <v>4416</v>
      </c>
      <c r="B632" s="2">
        <v>41089</v>
      </c>
      <c r="C632" s="2" t="str">
        <f t="shared" si="46"/>
        <v>June</v>
      </c>
      <c r="D632" s="1" t="s">
        <v>18</v>
      </c>
      <c r="E632" s="1">
        <v>46</v>
      </c>
      <c r="F632" s="1">
        <f t="shared" si="45"/>
        <v>161.76717391304348</v>
      </c>
      <c r="G632" s="1">
        <v>7441.29</v>
      </c>
      <c r="H632" s="1">
        <v>19.989999999999998</v>
      </c>
      <c r="I632">
        <f t="shared" si="47"/>
        <v>7461.28</v>
      </c>
      <c r="J632">
        <f t="shared" si="48"/>
        <v>3.5455000000000001</v>
      </c>
      <c r="K632">
        <f t="shared" si="49"/>
        <v>263.83093695000002</v>
      </c>
      <c r="L632" s="1" t="s">
        <v>26</v>
      </c>
      <c r="M632" s="1" t="s">
        <v>55</v>
      </c>
      <c r="N632" s="1" t="s">
        <v>33</v>
      </c>
      <c r="O632" s="1" t="s">
        <v>34</v>
      </c>
      <c r="P632" s="1" t="s">
        <v>48</v>
      </c>
      <c r="Q632" s="1" t="s">
        <v>24</v>
      </c>
      <c r="R632" s="2">
        <v>41093</v>
      </c>
    </row>
    <row r="633" spans="1:18" x14ac:dyDescent="0.25">
      <c r="A633" s="1">
        <v>27205</v>
      </c>
      <c r="B633" s="2">
        <v>40319</v>
      </c>
      <c r="C633" s="2" t="str">
        <f t="shared" si="46"/>
        <v>May</v>
      </c>
      <c r="D633" s="1" t="s">
        <v>32</v>
      </c>
      <c r="E633" s="1">
        <v>12</v>
      </c>
      <c r="F633" s="1">
        <f t="shared" si="45"/>
        <v>7.2591666666666663</v>
      </c>
      <c r="G633" s="1">
        <v>87.11</v>
      </c>
      <c r="H633" s="1">
        <v>3.52</v>
      </c>
      <c r="I633">
        <f t="shared" si="47"/>
        <v>90.63</v>
      </c>
      <c r="J633">
        <f t="shared" si="48"/>
        <v>5.3265000000000002</v>
      </c>
      <c r="K633">
        <f t="shared" si="49"/>
        <v>4.6399141500000001</v>
      </c>
      <c r="L633" s="1" t="s">
        <v>26</v>
      </c>
      <c r="M633" s="1" t="s">
        <v>27</v>
      </c>
      <c r="N633" s="1" t="s">
        <v>33</v>
      </c>
      <c r="O633" s="1" t="s">
        <v>29</v>
      </c>
      <c r="P633" s="1" t="s">
        <v>43</v>
      </c>
      <c r="Q633" s="1" t="s">
        <v>46</v>
      </c>
      <c r="R633" s="2">
        <v>40321</v>
      </c>
    </row>
    <row r="634" spans="1:18" x14ac:dyDescent="0.25">
      <c r="A634" s="1">
        <v>967</v>
      </c>
      <c r="B634" s="2">
        <v>41080</v>
      </c>
      <c r="C634" s="2" t="str">
        <f t="shared" si="46"/>
        <v>June</v>
      </c>
      <c r="D634" s="1" t="s">
        <v>41</v>
      </c>
      <c r="E634" s="1">
        <v>48</v>
      </c>
      <c r="F634" s="1">
        <f t="shared" si="45"/>
        <v>234.96208333333334</v>
      </c>
      <c r="G634" s="1">
        <v>11278.18</v>
      </c>
      <c r="H634" s="1">
        <v>32.479999999999997</v>
      </c>
      <c r="I634">
        <f t="shared" si="47"/>
        <v>11310.66</v>
      </c>
      <c r="J634">
        <f t="shared" si="48"/>
        <v>4.7610000000000001</v>
      </c>
      <c r="K634">
        <f t="shared" si="49"/>
        <v>536.95414979999998</v>
      </c>
      <c r="L634" s="1" t="s">
        <v>38</v>
      </c>
      <c r="M634" s="1" t="s">
        <v>47</v>
      </c>
      <c r="N634" s="1" t="s">
        <v>21</v>
      </c>
      <c r="O634" s="1" t="s">
        <v>22</v>
      </c>
      <c r="P634" s="1" t="s">
        <v>57</v>
      </c>
      <c r="Q634" s="1" t="s">
        <v>64</v>
      </c>
      <c r="R634" s="2">
        <v>41083</v>
      </c>
    </row>
    <row r="635" spans="1:18" x14ac:dyDescent="0.25">
      <c r="A635" s="1">
        <v>18147</v>
      </c>
      <c r="B635" s="2">
        <v>40011</v>
      </c>
      <c r="C635" s="2" t="str">
        <f t="shared" si="46"/>
        <v>July</v>
      </c>
      <c r="D635" s="1" t="s">
        <v>32</v>
      </c>
      <c r="E635" s="1">
        <v>50</v>
      </c>
      <c r="F635" s="1">
        <f t="shared" si="45"/>
        <v>5.8182000000000009</v>
      </c>
      <c r="G635" s="1">
        <v>290.91000000000003</v>
      </c>
      <c r="H635" s="1">
        <v>5.67</v>
      </c>
      <c r="I635">
        <f t="shared" si="47"/>
        <v>296.58000000000004</v>
      </c>
      <c r="J635">
        <f t="shared" si="48"/>
        <v>3.5455000000000001</v>
      </c>
      <c r="K635">
        <f t="shared" si="49"/>
        <v>10.31421405</v>
      </c>
      <c r="L635" s="1" t="s">
        <v>26</v>
      </c>
      <c r="M635" s="1" t="s">
        <v>47</v>
      </c>
      <c r="N635" s="1" t="s">
        <v>42</v>
      </c>
      <c r="O635" s="1" t="s">
        <v>34</v>
      </c>
      <c r="P635" s="1" t="s">
        <v>45</v>
      </c>
      <c r="Q635" s="1" t="s">
        <v>24</v>
      </c>
      <c r="R635" s="2">
        <v>40012</v>
      </c>
    </row>
    <row r="636" spans="1:18" x14ac:dyDescent="0.25">
      <c r="A636" s="1">
        <v>46721</v>
      </c>
      <c r="B636" s="2">
        <v>40069</v>
      </c>
      <c r="C636" s="2" t="str">
        <f t="shared" si="46"/>
        <v>September</v>
      </c>
      <c r="D636" s="1" t="s">
        <v>41</v>
      </c>
      <c r="E636" s="1">
        <v>17</v>
      </c>
      <c r="F636" s="1">
        <f t="shared" si="45"/>
        <v>112.51529411764706</v>
      </c>
      <c r="G636" s="1">
        <v>1912.76</v>
      </c>
      <c r="H636" s="1">
        <v>8.64</v>
      </c>
      <c r="I636">
        <f t="shared" si="47"/>
        <v>1921.4</v>
      </c>
      <c r="J636">
        <f t="shared" si="48"/>
        <v>3.5455000000000001</v>
      </c>
      <c r="K636">
        <f t="shared" si="49"/>
        <v>67.816905800000001</v>
      </c>
      <c r="L636" s="1" t="s">
        <v>26</v>
      </c>
      <c r="M636" s="1" t="s">
        <v>56</v>
      </c>
      <c r="N636" s="1" t="s">
        <v>33</v>
      </c>
      <c r="O636" s="1" t="s">
        <v>34</v>
      </c>
      <c r="P636" s="1" t="s">
        <v>60</v>
      </c>
      <c r="Q636" s="1" t="s">
        <v>24</v>
      </c>
      <c r="R636" s="2">
        <v>40070</v>
      </c>
    </row>
    <row r="637" spans="1:18" x14ac:dyDescent="0.25">
      <c r="A637" s="1">
        <v>15651</v>
      </c>
      <c r="B637" s="2">
        <v>41186</v>
      </c>
      <c r="C637" s="2" t="str">
        <f t="shared" si="46"/>
        <v>October</v>
      </c>
      <c r="D637" s="1" t="s">
        <v>37</v>
      </c>
      <c r="E637" s="1">
        <v>8</v>
      </c>
      <c r="F637" s="1">
        <f t="shared" si="45"/>
        <v>187.10374999999999</v>
      </c>
      <c r="G637" s="1">
        <v>1496.83</v>
      </c>
      <c r="H637" s="1">
        <v>56.2</v>
      </c>
      <c r="I637">
        <f t="shared" si="47"/>
        <v>1553.03</v>
      </c>
      <c r="J637">
        <f t="shared" si="48"/>
        <v>4.7610000000000001</v>
      </c>
      <c r="K637">
        <f t="shared" si="49"/>
        <v>71.264076299999999</v>
      </c>
      <c r="L637" s="1" t="s">
        <v>38</v>
      </c>
      <c r="M637" s="1" t="s">
        <v>59</v>
      </c>
      <c r="N637" s="1" t="s">
        <v>28</v>
      </c>
      <c r="O637" s="1" t="s">
        <v>22</v>
      </c>
      <c r="P637" s="1" t="s">
        <v>57</v>
      </c>
      <c r="Q637" s="1" t="s">
        <v>64</v>
      </c>
      <c r="R637" s="2">
        <v>41188</v>
      </c>
    </row>
    <row r="638" spans="1:18" x14ac:dyDescent="0.25">
      <c r="A638" s="1">
        <v>42209</v>
      </c>
      <c r="B638" s="2">
        <v>40266</v>
      </c>
      <c r="C638" s="2" t="str">
        <f t="shared" si="46"/>
        <v>March</v>
      </c>
      <c r="D638" s="1" t="s">
        <v>25</v>
      </c>
      <c r="E638" s="1">
        <v>5</v>
      </c>
      <c r="F638" s="1">
        <f t="shared" si="45"/>
        <v>64.91</v>
      </c>
      <c r="G638" s="1">
        <v>324.55</v>
      </c>
      <c r="H638" s="1">
        <v>0.99</v>
      </c>
      <c r="I638">
        <f t="shared" si="47"/>
        <v>325.54000000000002</v>
      </c>
      <c r="J638">
        <f t="shared" si="48"/>
        <v>3.5455000000000001</v>
      </c>
      <c r="K638">
        <f t="shared" si="49"/>
        <v>11.50692025</v>
      </c>
      <c r="L638" s="1" t="s">
        <v>26</v>
      </c>
      <c r="M638" s="1" t="s">
        <v>44</v>
      </c>
      <c r="N638" s="1" t="s">
        <v>33</v>
      </c>
      <c r="O638" s="1" t="s">
        <v>34</v>
      </c>
      <c r="P638" s="1" t="s">
        <v>68</v>
      </c>
      <c r="Q638" s="1" t="s">
        <v>24</v>
      </c>
      <c r="R638" s="2">
        <v>40266</v>
      </c>
    </row>
    <row r="639" spans="1:18" x14ac:dyDescent="0.25">
      <c r="A639" s="1">
        <v>21862</v>
      </c>
      <c r="B639" s="2">
        <v>40433</v>
      </c>
      <c r="C639" s="2" t="str">
        <f t="shared" si="46"/>
        <v>September</v>
      </c>
      <c r="D639" s="1" t="s">
        <v>32</v>
      </c>
      <c r="E639" s="1">
        <v>1</v>
      </c>
      <c r="F639" s="1">
        <f t="shared" si="45"/>
        <v>28.75</v>
      </c>
      <c r="G639" s="1">
        <v>28.75</v>
      </c>
      <c r="H639" s="1">
        <v>7.27</v>
      </c>
      <c r="I639">
        <f t="shared" si="47"/>
        <v>36.019999999999996</v>
      </c>
      <c r="J639">
        <f t="shared" si="48"/>
        <v>3.5455000000000001</v>
      </c>
      <c r="K639">
        <f t="shared" si="49"/>
        <v>1.01933125</v>
      </c>
      <c r="L639" s="1" t="s">
        <v>19</v>
      </c>
      <c r="M639" s="1" t="s">
        <v>51</v>
      </c>
      <c r="N639" s="1" t="s">
        <v>21</v>
      </c>
      <c r="O639" s="1" t="s">
        <v>34</v>
      </c>
      <c r="P639" s="1" t="s">
        <v>48</v>
      </c>
      <c r="Q639" s="1" t="s">
        <v>24</v>
      </c>
      <c r="R639" s="2">
        <v>40433</v>
      </c>
    </row>
    <row r="640" spans="1:18" x14ac:dyDescent="0.25">
      <c r="A640" s="1">
        <v>52070</v>
      </c>
      <c r="B640" s="2">
        <v>40148</v>
      </c>
      <c r="C640" s="2" t="str">
        <f t="shared" si="46"/>
        <v>December</v>
      </c>
      <c r="D640" s="1" t="s">
        <v>32</v>
      </c>
      <c r="E640" s="1">
        <v>29</v>
      </c>
      <c r="F640" s="1">
        <f t="shared" si="45"/>
        <v>2.343793103448276</v>
      </c>
      <c r="G640" s="1">
        <v>67.97</v>
      </c>
      <c r="H640" s="1">
        <v>5.2</v>
      </c>
      <c r="I640">
        <f t="shared" si="47"/>
        <v>73.17</v>
      </c>
      <c r="J640">
        <f t="shared" si="48"/>
        <v>3.5455000000000001</v>
      </c>
      <c r="K640">
        <f t="shared" si="49"/>
        <v>2.4098763500000002</v>
      </c>
      <c r="L640" s="1" t="s">
        <v>26</v>
      </c>
      <c r="M640" s="1" t="s">
        <v>56</v>
      </c>
      <c r="N640" s="1" t="s">
        <v>33</v>
      </c>
      <c r="O640" s="1" t="s">
        <v>34</v>
      </c>
      <c r="P640" s="1" t="s">
        <v>35</v>
      </c>
      <c r="Q640" s="1" t="s">
        <v>36</v>
      </c>
      <c r="R640" s="2">
        <v>40150</v>
      </c>
    </row>
    <row r="641" spans="1:18" x14ac:dyDescent="0.25">
      <c r="A641" s="1">
        <v>52645</v>
      </c>
      <c r="B641" s="2">
        <v>40975</v>
      </c>
      <c r="C641" s="2" t="str">
        <f t="shared" si="46"/>
        <v>March</v>
      </c>
      <c r="D641" s="1" t="s">
        <v>18</v>
      </c>
      <c r="E641" s="1">
        <v>11</v>
      </c>
      <c r="F641" s="1">
        <f t="shared" si="45"/>
        <v>5.8490909090909096</v>
      </c>
      <c r="G641" s="1">
        <v>64.34</v>
      </c>
      <c r="H641" s="1">
        <v>2.27</v>
      </c>
      <c r="I641">
        <f t="shared" si="47"/>
        <v>66.61</v>
      </c>
      <c r="J641">
        <f t="shared" si="48"/>
        <v>3.5455000000000001</v>
      </c>
      <c r="K641">
        <f t="shared" si="49"/>
        <v>2.2811747000000002</v>
      </c>
      <c r="L641" s="1" t="s">
        <v>26</v>
      </c>
      <c r="M641" s="1" t="s">
        <v>27</v>
      </c>
      <c r="N641" s="1" t="s">
        <v>33</v>
      </c>
      <c r="O641" s="1" t="s">
        <v>34</v>
      </c>
      <c r="P641" s="1" t="s">
        <v>35</v>
      </c>
      <c r="Q641" s="1" t="s">
        <v>36</v>
      </c>
      <c r="R641" s="2">
        <v>40980</v>
      </c>
    </row>
    <row r="642" spans="1:18" x14ac:dyDescent="0.25">
      <c r="A642" s="1">
        <v>56802</v>
      </c>
      <c r="B642" s="2">
        <v>41058</v>
      </c>
      <c r="C642" s="2" t="str">
        <f t="shared" si="46"/>
        <v>May</v>
      </c>
      <c r="D642" s="1" t="s">
        <v>25</v>
      </c>
      <c r="E642" s="1">
        <v>50</v>
      </c>
      <c r="F642" s="1">
        <f t="shared" ref="F642:F705" si="50">G642/E642</f>
        <v>1.5640000000000001</v>
      </c>
      <c r="G642" s="1">
        <v>78.2</v>
      </c>
      <c r="H642" s="1">
        <v>1</v>
      </c>
      <c r="I642">
        <f t="shared" si="47"/>
        <v>79.2</v>
      </c>
      <c r="J642">
        <f t="shared" si="48"/>
        <v>3.5455000000000001</v>
      </c>
      <c r="K642">
        <f t="shared" si="49"/>
        <v>2.7725810000000002</v>
      </c>
      <c r="L642" s="1" t="s">
        <v>26</v>
      </c>
      <c r="M642" s="1" t="s">
        <v>20</v>
      </c>
      <c r="N642" s="1" t="s">
        <v>42</v>
      </c>
      <c r="O642" s="1" t="s">
        <v>34</v>
      </c>
      <c r="P642" s="1" t="s">
        <v>35</v>
      </c>
      <c r="Q642" s="1" t="s">
        <v>36</v>
      </c>
      <c r="R642" s="2">
        <v>41059</v>
      </c>
    </row>
    <row r="643" spans="1:18" x14ac:dyDescent="0.25">
      <c r="A643" s="1">
        <v>7845</v>
      </c>
      <c r="B643" s="2">
        <v>40160</v>
      </c>
      <c r="C643" s="2" t="str">
        <f t="shared" ref="C643:C706" si="51">TEXT(B643,"mmmm")</f>
        <v>December</v>
      </c>
      <c r="D643" s="1" t="s">
        <v>37</v>
      </c>
      <c r="E643" s="1">
        <v>22</v>
      </c>
      <c r="F643" s="1">
        <f t="shared" si="50"/>
        <v>5.3890909090909096</v>
      </c>
      <c r="G643" s="1">
        <v>118.56</v>
      </c>
      <c r="H643" s="1">
        <v>5.68</v>
      </c>
      <c r="I643">
        <f t="shared" ref="I643:I706" si="52">G643+H643</f>
        <v>124.24000000000001</v>
      </c>
      <c r="J643">
        <f t="shared" ref="J643:J706" si="53">IF(O643="Furniture",4.761,IF(O643="Technology",5.3265,IF(O643="Office Supplies",3.5455,0)))</f>
        <v>3.5455000000000001</v>
      </c>
      <c r="K643">
        <f t="shared" ref="K643:K706" si="54">(J643*G643)/100</f>
        <v>4.2035448000000004</v>
      </c>
      <c r="L643" s="1" t="s">
        <v>19</v>
      </c>
      <c r="M643" s="1" t="s">
        <v>27</v>
      </c>
      <c r="N643" s="1" t="s">
        <v>28</v>
      </c>
      <c r="O643" s="1" t="s">
        <v>34</v>
      </c>
      <c r="P643" s="1" t="s">
        <v>48</v>
      </c>
      <c r="Q643" s="1" t="s">
        <v>24</v>
      </c>
      <c r="R643" s="2">
        <v>40160</v>
      </c>
    </row>
    <row r="644" spans="1:18" x14ac:dyDescent="0.25">
      <c r="A644" s="1">
        <v>32100</v>
      </c>
      <c r="B644" s="2">
        <v>41052</v>
      </c>
      <c r="C644" s="2" t="str">
        <f t="shared" si="51"/>
        <v>May</v>
      </c>
      <c r="D644" s="1" t="s">
        <v>41</v>
      </c>
      <c r="E644" s="1">
        <v>29</v>
      </c>
      <c r="F644" s="1">
        <f t="shared" si="50"/>
        <v>38.078620689655175</v>
      </c>
      <c r="G644" s="1">
        <v>1104.28</v>
      </c>
      <c r="H644" s="1">
        <v>1.99</v>
      </c>
      <c r="I644">
        <f t="shared" si="52"/>
        <v>1106.27</v>
      </c>
      <c r="J644">
        <f t="shared" si="53"/>
        <v>5.3265000000000002</v>
      </c>
      <c r="K644">
        <f t="shared" si="54"/>
        <v>58.819474200000002</v>
      </c>
      <c r="L644" s="1" t="s">
        <v>26</v>
      </c>
      <c r="M644" s="1" t="s">
        <v>54</v>
      </c>
      <c r="N644" s="1" t="s">
        <v>33</v>
      </c>
      <c r="O644" s="1" t="s">
        <v>29</v>
      </c>
      <c r="P644" s="1" t="s">
        <v>43</v>
      </c>
      <c r="Q644" s="1" t="s">
        <v>46</v>
      </c>
      <c r="R644" s="2">
        <v>41054</v>
      </c>
    </row>
    <row r="645" spans="1:18" x14ac:dyDescent="0.25">
      <c r="A645" s="1">
        <v>18950</v>
      </c>
      <c r="B645" s="2">
        <v>40966</v>
      </c>
      <c r="C645" s="2" t="str">
        <f t="shared" si="51"/>
        <v>February</v>
      </c>
      <c r="D645" s="1" t="s">
        <v>18</v>
      </c>
      <c r="E645" s="1">
        <v>33</v>
      </c>
      <c r="F645" s="1">
        <f t="shared" si="50"/>
        <v>91.166666666666671</v>
      </c>
      <c r="G645" s="1">
        <v>3008.5</v>
      </c>
      <c r="H645" s="1">
        <v>14</v>
      </c>
      <c r="I645">
        <f t="shared" si="52"/>
        <v>3022.5</v>
      </c>
      <c r="J645">
        <f t="shared" si="53"/>
        <v>5.3265000000000002</v>
      </c>
      <c r="K645">
        <f t="shared" si="54"/>
        <v>160.24775250000002</v>
      </c>
      <c r="L645" s="1" t="s">
        <v>38</v>
      </c>
      <c r="M645" s="1" t="s">
        <v>49</v>
      </c>
      <c r="N645" s="1" t="s">
        <v>28</v>
      </c>
      <c r="O645" s="1" t="s">
        <v>29</v>
      </c>
      <c r="P645" s="1" t="s">
        <v>61</v>
      </c>
      <c r="Q645" s="1" t="s">
        <v>40</v>
      </c>
      <c r="R645" s="2">
        <v>40972</v>
      </c>
    </row>
    <row r="646" spans="1:18" x14ac:dyDescent="0.25">
      <c r="A646" s="1">
        <v>55040</v>
      </c>
      <c r="B646" s="2">
        <v>39915</v>
      </c>
      <c r="C646" s="2" t="str">
        <f t="shared" si="51"/>
        <v>April</v>
      </c>
      <c r="D646" s="1" t="s">
        <v>25</v>
      </c>
      <c r="E646" s="1">
        <v>24</v>
      </c>
      <c r="F646" s="1">
        <f t="shared" si="50"/>
        <v>7.99125</v>
      </c>
      <c r="G646" s="1">
        <v>191.79</v>
      </c>
      <c r="H646" s="1">
        <v>2.64</v>
      </c>
      <c r="I646">
        <f t="shared" si="52"/>
        <v>194.42999999999998</v>
      </c>
      <c r="J646">
        <f t="shared" si="53"/>
        <v>3.5455000000000001</v>
      </c>
      <c r="K646">
        <f t="shared" si="54"/>
        <v>6.7999144500000002</v>
      </c>
      <c r="L646" s="1" t="s">
        <v>26</v>
      </c>
      <c r="M646" s="1" t="s">
        <v>20</v>
      </c>
      <c r="N646" s="1" t="s">
        <v>21</v>
      </c>
      <c r="O646" s="1" t="s">
        <v>34</v>
      </c>
      <c r="P646" s="1" t="s">
        <v>50</v>
      </c>
      <c r="Q646" s="1" t="s">
        <v>46</v>
      </c>
      <c r="R646" s="2">
        <v>39915</v>
      </c>
    </row>
    <row r="647" spans="1:18" x14ac:dyDescent="0.25">
      <c r="A647" s="1">
        <v>23270</v>
      </c>
      <c r="B647" s="2">
        <v>40615</v>
      </c>
      <c r="C647" s="2" t="str">
        <f t="shared" si="51"/>
        <v>March</v>
      </c>
      <c r="D647" s="1" t="s">
        <v>18</v>
      </c>
      <c r="E647" s="1">
        <v>20</v>
      </c>
      <c r="F647" s="1">
        <f t="shared" si="50"/>
        <v>73.021000000000001</v>
      </c>
      <c r="G647" s="1">
        <v>1460.42</v>
      </c>
      <c r="H647" s="1">
        <v>60</v>
      </c>
      <c r="I647">
        <f t="shared" si="52"/>
        <v>1520.42</v>
      </c>
      <c r="J647">
        <f t="shared" si="53"/>
        <v>3.5455000000000001</v>
      </c>
      <c r="K647">
        <f t="shared" si="54"/>
        <v>51.779191100000006</v>
      </c>
      <c r="L647" s="1" t="s">
        <v>38</v>
      </c>
      <c r="M647" s="1" t="s">
        <v>56</v>
      </c>
      <c r="N647" s="1" t="s">
        <v>42</v>
      </c>
      <c r="O647" s="1" t="s">
        <v>34</v>
      </c>
      <c r="P647" s="1" t="s">
        <v>68</v>
      </c>
      <c r="Q647" s="1" t="s">
        <v>40</v>
      </c>
      <c r="R647" s="2">
        <v>40619</v>
      </c>
    </row>
    <row r="648" spans="1:18" x14ac:dyDescent="0.25">
      <c r="A648" s="1">
        <v>57574</v>
      </c>
      <c r="B648" s="2">
        <v>41113</v>
      </c>
      <c r="C648" s="2" t="str">
        <f t="shared" si="51"/>
        <v>July</v>
      </c>
      <c r="D648" s="1" t="s">
        <v>37</v>
      </c>
      <c r="E648" s="1">
        <v>20</v>
      </c>
      <c r="F648" s="1">
        <f t="shared" si="50"/>
        <v>23.318000000000001</v>
      </c>
      <c r="G648" s="1">
        <v>466.36</v>
      </c>
      <c r="H648" s="1">
        <v>15.68</v>
      </c>
      <c r="I648">
        <f t="shared" si="52"/>
        <v>482.04</v>
      </c>
      <c r="J648">
        <f t="shared" si="53"/>
        <v>4.7610000000000001</v>
      </c>
      <c r="K648">
        <f t="shared" si="54"/>
        <v>22.203399600000001</v>
      </c>
      <c r="L648" s="1" t="s">
        <v>38</v>
      </c>
      <c r="M648" s="1" t="s">
        <v>56</v>
      </c>
      <c r="N648" s="1" t="s">
        <v>21</v>
      </c>
      <c r="O648" s="1" t="s">
        <v>22</v>
      </c>
      <c r="P648" s="1" t="s">
        <v>23</v>
      </c>
      <c r="Q648" s="1" t="s">
        <v>40</v>
      </c>
      <c r="R648" s="2">
        <v>41114</v>
      </c>
    </row>
    <row r="649" spans="1:18" x14ac:dyDescent="0.25">
      <c r="A649" s="1">
        <v>13479</v>
      </c>
      <c r="B649" s="2">
        <v>40151</v>
      </c>
      <c r="C649" s="2" t="str">
        <f t="shared" si="51"/>
        <v>December</v>
      </c>
      <c r="D649" s="1" t="s">
        <v>25</v>
      </c>
      <c r="E649" s="1">
        <v>13</v>
      </c>
      <c r="F649" s="1">
        <f t="shared" si="50"/>
        <v>169.76853846153847</v>
      </c>
      <c r="G649" s="1">
        <v>2206.991</v>
      </c>
      <c r="H649" s="1">
        <v>5.26</v>
      </c>
      <c r="I649">
        <f t="shared" si="52"/>
        <v>2212.2510000000002</v>
      </c>
      <c r="J649">
        <f t="shared" si="53"/>
        <v>5.3265000000000002</v>
      </c>
      <c r="K649">
        <f t="shared" si="54"/>
        <v>117.55537561500002</v>
      </c>
      <c r="L649" s="1" t="s">
        <v>26</v>
      </c>
      <c r="M649" s="1" t="s">
        <v>27</v>
      </c>
      <c r="N649" s="1" t="s">
        <v>21</v>
      </c>
      <c r="O649" s="1" t="s">
        <v>29</v>
      </c>
      <c r="P649" s="1" t="s">
        <v>30</v>
      </c>
      <c r="Q649" s="1" t="s">
        <v>24</v>
      </c>
      <c r="R649" s="2">
        <v>40152</v>
      </c>
    </row>
    <row r="650" spans="1:18" x14ac:dyDescent="0.25">
      <c r="A650" s="1">
        <v>12643</v>
      </c>
      <c r="B650" s="2">
        <v>40256</v>
      </c>
      <c r="C650" s="2" t="str">
        <f t="shared" si="51"/>
        <v>March</v>
      </c>
      <c r="D650" s="1" t="s">
        <v>18</v>
      </c>
      <c r="E650" s="1">
        <v>22</v>
      </c>
      <c r="F650" s="1">
        <f t="shared" si="50"/>
        <v>15.713181818181818</v>
      </c>
      <c r="G650" s="1">
        <v>345.69</v>
      </c>
      <c r="H650" s="1">
        <v>1.97</v>
      </c>
      <c r="I650">
        <f t="shared" si="52"/>
        <v>347.66</v>
      </c>
      <c r="J650">
        <f t="shared" si="53"/>
        <v>3.5455000000000001</v>
      </c>
      <c r="K650">
        <f t="shared" si="54"/>
        <v>12.25643895</v>
      </c>
      <c r="L650" s="1" t="s">
        <v>26</v>
      </c>
      <c r="M650" s="1" t="s">
        <v>49</v>
      </c>
      <c r="N650" s="1" t="s">
        <v>28</v>
      </c>
      <c r="O650" s="1" t="s">
        <v>34</v>
      </c>
      <c r="P650" s="1" t="s">
        <v>45</v>
      </c>
      <c r="Q650" s="1" t="s">
        <v>36</v>
      </c>
      <c r="R650" s="2">
        <v>40258</v>
      </c>
    </row>
    <row r="651" spans="1:18" x14ac:dyDescent="0.25">
      <c r="A651" s="1">
        <v>9922</v>
      </c>
      <c r="B651" s="2">
        <v>40636</v>
      </c>
      <c r="C651" s="2" t="str">
        <f t="shared" si="51"/>
        <v>April</v>
      </c>
      <c r="D651" s="1" t="s">
        <v>32</v>
      </c>
      <c r="E651" s="1">
        <v>24</v>
      </c>
      <c r="F651" s="1">
        <f t="shared" si="50"/>
        <v>267.01249999999999</v>
      </c>
      <c r="G651" s="1">
        <v>6408.3</v>
      </c>
      <c r="H651" s="1">
        <v>35.67</v>
      </c>
      <c r="I651">
        <f t="shared" si="52"/>
        <v>6443.97</v>
      </c>
      <c r="J651">
        <f t="shared" si="53"/>
        <v>4.7610000000000001</v>
      </c>
      <c r="K651">
        <f t="shared" si="54"/>
        <v>305.09916300000003</v>
      </c>
      <c r="L651" s="1" t="s">
        <v>38</v>
      </c>
      <c r="M651" s="1" t="s">
        <v>58</v>
      </c>
      <c r="N651" s="1" t="s">
        <v>21</v>
      </c>
      <c r="O651" s="1" t="s">
        <v>22</v>
      </c>
      <c r="P651" s="1" t="s">
        <v>57</v>
      </c>
      <c r="Q651" s="1" t="s">
        <v>64</v>
      </c>
      <c r="R651" s="2">
        <v>40637</v>
      </c>
    </row>
    <row r="652" spans="1:18" x14ac:dyDescent="0.25">
      <c r="A652" s="1">
        <v>44450</v>
      </c>
      <c r="B652" s="2">
        <v>40460</v>
      </c>
      <c r="C652" s="2" t="str">
        <f t="shared" si="51"/>
        <v>October</v>
      </c>
      <c r="D652" s="1" t="s">
        <v>37</v>
      </c>
      <c r="E652" s="1">
        <v>24</v>
      </c>
      <c r="F652" s="1">
        <f t="shared" si="50"/>
        <v>55.271250000000002</v>
      </c>
      <c r="G652" s="1">
        <v>1326.51</v>
      </c>
      <c r="H652" s="1">
        <v>8.99</v>
      </c>
      <c r="I652">
        <f t="shared" si="52"/>
        <v>1335.5</v>
      </c>
      <c r="J652">
        <f t="shared" si="53"/>
        <v>5.3265000000000002</v>
      </c>
      <c r="K652">
        <f t="shared" si="54"/>
        <v>70.656555150000003</v>
      </c>
      <c r="L652" s="1" t="s">
        <v>26</v>
      </c>
      <c r="M652" s="1" t="s">
        <v>20</v>
      </c>
      <c r="N652" s="1" t="s">
        <v>33</v>
      </c>
      <c r="O652" s="1" t="s">
        <v>29</v>
      </c>
      <c r="P652" s="1" t="s">
        <v>30</v>
      </c>
      <c r="Q652" s="1" t="s">
        <v>24</v>
      </c>
      <c r="R652" s="2">
        <v>40460</v>
      </c>
    </row>
    <row r="653" spans="1:18" x14ac:dyDescent="0.25">
      <c r="A653" s="1">
        <v>58369</v>
      </c>
      <c r="B653" s="2">
        <v>41151</v>
      </c>
      <c r="C653" s="2" t="str">
        <f t="shared" si="51"/>
        <v>August</v>
      </c>
      <c r="D653" s="1" t="s">
        <v>25</v>
      </c>
      <c r="E653" s="1">
        <v>16</v>
      </c>
      <c r="F653" s="1">
        <f t="shared" si="50"/>
        <v>125.8625</v>
      </c>
      <c r="G653" s="1">
        <v>2013.8</v>
      </c>
      <c r="H653" s="1">
        <v>56.14</v>
      </c>
      <c r="I653">
        <f t="shared" si="52"/>
        <v>2069.94</v>
      </c>
      <c r="J653">
        <f t="shared" si="53"/>
        <v>5.3265000000000002</v>
      </c>
      <c r="K653">
        <f t="shared" si="54"/>
        <v>107.265057</v>
      </c>
      <c r="L653" s="1" t="s">
        <v>38</v>
      </c>
      <c r="M653" s="1" t="s">
        <v>20</v>
      </c>
      <c r="N653" s="1" t="s">
        <v>42</v>
      </c>
      <c r="O653" s="1" t="s">
        <v>29</v>
      </c>
      <c r="P653" s="1" t="s">
        <v>61</v>
      </c>
      <c r="Q653" s="1" t="s">
        <v>64</v>
      </c>
      <c r="R653" s="2">
        <v>41151</v>
      </c>
    </row>
    <row r="654" spans="1:18" x14ac:dyDescent="0.25">
      <c r="A654" s="1">
        <v>35588</v>
      </c>
      <c r="B654" s="2">
        <v>40342</v>
      </c>
      <c r="C654" s="2" t="str">
        <f t="shared" si="51"/>
        <v>June</v>
      </c>
      <c r="D654" s="1" t="s">
        <v>18</v>
      </c>
      <c r="E654" s="1">
        <v>32</v>
      </c>
      <c r="F654" s="1">
        <f t="shared" si="50"/>
        <v>53.993437499999999</v>
      </c>
      <c r="G654" s="1">
        <v>1727.79</v>
      </c>
      <c r="H654" s="1">
        <v>36.61</v>
      </c>
      <c r="I654">
        <f t="shared" si="52"/>
        <v>1764.3999999999999</v>
      </c>
      <c r="J654">
        <f t="shared" si="53"/>
        <v>4.7610000000000001</v>
      </c>
      <c r="K654">
        <f t="shared" si="54"/>
        <v>82.260081900000003</v>
      </c>
      <c r="L654" s="1" t="s">
        <v>38</v>
      </c>
      <c r="M654" s="1" t="s">
        <v>27</v>
      </c>
      <c r="N654" s="1" t="s">
        <v>33</v>
      </c>
      <c r="O654" s="1" t="s">
        <v>22</v>
      </c>
      <c r="P654" s="1" t="s">
        <v>67</v>
      </c>
      <c r="Q654" s="1" t="s">
        <v>64</v>
      </c>
      <c r="R654" s="2">
        <v>40344</v>
      </c>
    </row>
    <row r="655" spans="1:18" x14ac:dyDescent="0.25">
      <c r="A655" s="1">
        <v>52006</v>
      </c>
      <c r="B655" s="2">
        <v>39988</v>
      </c>
      <c r="C655" s="2" t="str">
        <f t="shared" si="51"/>
        <v>June</v>
      </c>
      <c r="D655" s="1" t="s">
        <v>41</v>
      </c>
      <c r="E655" s="1">
        <v>42</v>
      </c>
      <c r="F655" s="1">
        <f t="shared" si="50"/>
        <v>8.9466666666666672</v>
      </c>
      <c r="G655" s="1">
        <v>375.76</v>
      </c>
      <c r="H655" s="1">
        <v>10.16</v>
      </c>
      <c r="I655">
        <f t="shared" si="52"/>
        <v>385.92</v>
      </c>
      <c r="J655">
        <f t="shared" si="53"/>
        <v>4.7610000000000001</v>
      </c>
      <c r="K655">
        <f t="shared" si="54"/>
        <v>17.889933599999999</v>
      </c>
      <c r="L655" s="1" t="s">
        <v>26</v>
      </c>
      <c r="M655" s="1" t="s">
        <v>58</v>
      </c>
      <c r="N655" s="1" t="s">
        <v>33</v>
      </c>
      <c r="O655" s="1" t="s">
        <v>22</v>
      </c>
      <c r="P655" s="1" t="s">
        <v>23</v>
      </c>
      <c r="Q655" s="1" t="s">
        <v>53</v>
      </c>
      <c r="R655" s="2">
        <v>39990</v>
      </c>
    </row>
    <row r="656" spans="1:18" x14ac:dyDescent="0.25">
      <c r="A656" s="1">
        <v>4578</v>
      </c>
      <c r="B656" s="2">
        <v>41164</v>
      </c>
      <c r="C656" s="2" t="str">
        <f t="shared" si="51"/>
        <v>September</v>
      </c>
      <c r="D656" s="1" t="s">
        <v>18</v>
      </c>
      <c r="E656" s="1">
        <v>45</v>
      </c>
      <c r="F656" s="1">
        <f t="shared" si="50"/>
        <v>6.2824444444444438</v>
      </c>
      <c r="G656" s="1">
        <v>282.70999999999998</v>
      </c>
      <c r="H656" s="1">
        <v>6.74</v>
      </c>
      <c r="I656">
        <f t="shared" si="52"/>
        <v>289.45</v>
      </c>
      <c r="J656">
        <f t="shared" si="53"/>
        <v>3.5455000000000001</v>
      </c>
      <c r="K656">
        <f t="shared" si="54"/>
        <v>10.023483049999999</v>
      </c>
      <c r="L656" s="1" t="s">
        <v>26</v>
      </c>
      <c r="M656" s="1" t="s">
        <v>56</v>
      </c>
      <c r="N656" s="1" t="s">
        <v>33</v>
      </c>
      <c r="O656" s="1" t="s">
        <v>34</v>
      </c>
      <c r="P656" s="1" t="s">
        <v>45</v>
      </c>
      <c r="Q656" s="1" t="s">
        <v>24</v>
      </c>
      <c r="R656" s="2">
        <v>41169</v>
      </c>
    </row>
    <row r="657" spans="1:18" x14ac:dyDescent="0.25">
      <c r="A657" s="1">
        <v>45606</v>
      </c>
      <c r="B657" s="2">
        <v>40808</v>
      </c>
      <c r="C657" s="2" t="str">
        <f t="shared" si="51"/>
        <v>September</v>
      </c>
      <c r="D657" s="1" t="s">
        <v>41</v>
      </c>
      <c r="E657" s="1">
        <v>38</v>
      </c>
      <c r="F657" s="1">
        <f t="shared" si="50"/>
        <v>8.5723684210526319</v>
      </c>
      <c r="G657" s="1">
        <v>325.75</v>
      </c>
      <c r="H657" s="1">
        <v>8.5399999999999991</v>
      </c>
      <c r="I657">
        <f t="shared" si="52"/>
        <v>334.29</v>
      </c>
      <c r="J657">
        <f t="shared" si="53"/>
        <v>4.7610000000000001</v>
      </c>
      <c r="K657">
        <f t="shared" si="54"/>
        <v>15.508957500000001</v>
      </c>
      <c r="L657" s="1" t="s">
        <v>26</v>
      </c>
      <c r="M657" s="1" t="s">
        <v>55</v>
      </c>
      <c r="N657" s="1" t="s">
        <v>33</v>
      </c>
      <c r="O657" s="1" t="s">
        <v>22</v>
      </c>
      <c r="P657" s="1" t="s">
        <v>23</v>
      </c>
      <c r="Q657" s="1" t="s">
        <v>46</v>
      </c>
      <c r="R657" s="2">
        <v>40810</v>
      </c>
    </row>
    <row r="658" spans="1:18" x14ac:dyDescent="0.25">
      <c r="A658" s="1">
        <v>9794</v>
      </c>
      <c r="B658" s="2">
        <v>40992</v>
      </c>
      <c r="C658" s="2" t="str">
        <f t="shared" si="51"/>
        <v>March</v>
      </c>
      <c r="D658" s="1" t="s">
        <v>32</v>
      </c>
      <c r="E658" s="1">
        <v>25</v>
      </c>
      <c r="F658" s="1">
        <f t="shared" si="50"/>
        <v>5.4091999999999993</v>
      </c>
      <c r="G658" s="1">
        <v>135.22999999999999</v>
      </c>
      <c r="H658" s="1">
        <v>3.6</v>
      </c>
      <c r="I658">
        <f t="shared" si="52"/>
        <v>138.82999999999998</v>
      </c>
      <c r="J658">
        <f t="shared" si="53"/>
        <v>3.5455000000000001</v>
      </c>
      <c r="K658">
        <f t="shared" si="54"/>
        <v>4.7945796500000002</v>
      </c>
      <c r="L658" s="1" t="s">
        <v>26</v>
      </c>
      <c r="M658" s="1" t="s">
        <v>20</v>
      </c>
      <c r="N658" s="1" t="s">
        <v>21</v>
      </c>
      <c r="O658" s="1" t="s">
        <v>34</v>
      </c>
      <c r="P658" s="1" t="s">
        <v>50</v>
      </c>
      <c r="Q658" s="1" t="s">
        <v>46</v>
      </c>
      <c r="R658" s="2">
        <v>40993</v>
      </c>
    </row>
    <row r="659" spans="1:18" x14ac:dyDescent="0.25">
      <c r="A659" s="1">
        <v>25860</v>
      </c>
      <c r="B659" s="2">
        <v>40180</v>
      </c>
      <c r="C659" s="2" t="str">
        <f t="shared" si="51"/>
        <v>January</v>
      </c>
      <c r="D659" s="1" t="s">
        <v>18</v>
      </c>
      <c r="E659" s="1">
        <v>23</v>
      </c>
      <c r="F659" s="1">
        <f t="shared" si="50"/>
        <v>56.033847826086955</v>
      </c>
      <c r="G659" s="1">
        <v>1288.7784999999999</v>
      </c>
      <c r="H659" s="1">
        <v>19.989999999999998</v>
      </c>
      <c r="I659">
        <f t="shared" si="52"/>
        <v>1308.7684999999999</v>
      </c>
      <c r="J659">
        <f t="shared" si="53"/>
        <v>5.3265000000000002</v>
      </c>
      <c r="K659">
        <f t="shared" si="54"/>
        <v>68.646786802500003</v>
      </c>
      <c r="L659" s="1" t="s">
        <v>26</v>
      </c>
      <c r="M659" s="1" t="s">
        <v>58</v>
      </c>
      <c r="N659" s="1" t="s">
        <v>21</v>
      </c>
      <c r="O659" s="1" t="s">
        <v>29</v>
      </c>
      <c r="P659" s="1" t="s">
        <v>30</v>
      </c>
      <c r="Q659" s="1" t="s">
        <v>24</v>
      </c>
      <c r="R659" s="2">
        <v>40189</v>
      </c>
    </row>
    <row r="660" spans="1:18" x14ac:dyDescent="0.25">
      <c r="A660" s="1">
        <v>21606</v>
      </c>
      <c r="B660" s="2">
        <v>40565</v>
      </c>
      <c r="C660" s="2" t="str">
        <f t="shared" si="51"/>
        <v>January</v>
      </c>
      <c r="D660" s="1" t="s">
        <v>32</v>
      </c>
      <c r="E660" s="1">
        <v>29</v>
      </c>
      <c r="F660" s="1">
        <f t="shared" si="50"/>
        <v>17.814482758620692</v>
      </c>
      <c r="G660" s="1">
        <v>516.62</v>
      </c>
      <c r="H660" s="1">
        <v>1.99</v>
      </c>
      <c r="I660">
        <f t="shared" si="52"/>
        <v>518.61</v>
      </c>
      <c r="J660">
        <f t="shared" si="53"/>
        <v>5.3265000000000002</v>
      </c>
      <c r="K660">
        <f t="shared" si="54"/>
        <v>27.517764300000003</v>
      </c>
      <c r="L660" s="1" t="s">
        <v>26</v>
      </c>
      <c r="M660" s="1" t="s">
        <v>49</v>
      </c>
      <c r="N660" s="1" t="s">
        <v>28</v>
      </c>
      <c r="O660" s="1" t="s">
        <v>29</v>
      </c>
      <c r="P660" s="1" t="s">
        <v>43</v>
      </c>
      <c r="Q660" s="1" t="s">
        <v>46</v>
      </c>
      <c r="R660" s="2">
        <v>40566</v>
      </c>
    </row>
    <row r="661" spans="1:18" x14ac:dyDescent="0.25">
      <c r="A661" s="1">
        <v>7142</v>
      </c>
      <c r="B661" s="2">
        <v>40745</v>
      </c>
      <c r="C661" s="2" t="str">
        <f t="shared" si="51"/>
        <v>July</v>
      </c>
      <c r="D661" s="1" t="s">
        <v>37</v>
      </c>
      <c r="E661" s="1">
        <v>36</v>
      </c>
      <c r="F661" s="1">
        <f t="shared" si="50"/>
        <v>3.690555555555556</v>
      </c>
      <c r="G661" s="1">
        <v>132.86000000000001</v>
      </c>
      <c r="H661" s="1">
        <v>0.5</v>
      </c>
      <c r="I661">
        <f t="shared" si="52"/>
        <v>133.36000000000001</v>
      </c>
      <c r="J661">
        <f t="shared" si="53"/>
        <v>3.5455000000000001</v>
      </c>
      <c r="K661">
        <f t="shared" si="54"/>
        <v>4.7105513000000006</v>
      </c>
      <c r="L661" s="1" t="s">
        <v>26</v>
      </c>
      <c r="M661" s="1" t="s">
        <v>51</v>
      </c>
      <c r="N661" s="1" t="s">
        <v>33</v>
      </c>
      <c r="O661" s="1" t="s">
        <v>34</v>
      </c>
      <c r="P661" s="1" t="s">
        <v>63</v>
      </c>
      <c r="Q661" s="1" t="s">
        <v>24</v>
      </c>
      <c r="R661" s="2">
        <v>40747</v>
      </c>
    </row>
    <row r="662" spans="1:18" x14ac:dyDescent="0.25">
      <c r="A662" s="1">
        <v>54630</v>
      </c>
      <c r="B662" s="2">
        <v>41131</v>
      </c>
      <c r="C662" s="2" t="str">
        <f t="shared" si="51"/>
        <v>August</v>
      </c>
      <c r="D662" s="1" t="s">
        <v>18</v>
      </c>
      <c r="E662" s="1">
        <v>11</v>
      </c>
      <c r="F662" s="1">
        <f t="shared" si="50"/>
        <v>6.6563636363636363</v>
      </c>
      <c r="G662" s="1">
        <v>73.22</v>
      </c>
      <c r="H662" s="1">
        <v>6.22</v>
      </c>
      <c r="I662">
        <f t="shared" si="52"/>
        <v>79.44</v>
      </c>
      <c r="J662">
        <f t="shared" si="53"/>
        <v>3.5455000000000001</v>
      </c>
      <c r="K662">
        <f t="shared" si="54"/>
        <v>2.5960151000000002</v>
      </c>
      <c r="L662" s="1" t="s">
        <v>26</v>
      </c>
      <c r="M662" s="1" t="s">
        <v>47</v>
      </c>
      <c r="N662" s="1" t="s">
        <v>42</v>
      </c>
      <c r="O662" s="1" t="s">
        <v>34</v>
      </c>
      <c r="P662" s="1" t="s">
        <v>45</v>
      </c>
      <c r="Q662" s="1" t="s">
        <v>24</v>
      </c>
      <c r="R662" s="2">
        <v>41135</v>
      </c>
    </row>
    <row r="663" spans="1:18" x14ac:dyDescent="0.25">
      <c r="A663" s="1">
        <v>4612</v>
      </c>
      <c r="B663" s="2">
        <v>40440</v>
      </c>
      <c r="C663" s="2" t="str">
        <f t="shared" si="51"/>
        <v>September</v>
      </c>
      <c r="D663" s="1" t="s">
        <v>41</v>
      </c>
      <c r="E663" s="1">
        <v>9</v>
      </c>
      <c r="F663" s="1">
        <f t="shared" si="50"/>
        <v>9.9499999999999993</v>
      </c>
      <c r="G663" s="1">
        <v>89.55</v>
      </c>
      <c r="H663" s="1">
        <v>49</v>
      </c>
      <c r="I663">
        <f t="shared" si="52"/>
        <v>138.55000000000001</v>
      </c>
      <c r="J663">
        <f t="shared" si="53"/>
        <v>3.5455000000000001</v>
      </c>
      <c r="K663">
        <f t="shared" si="54"/>
        <v>3.1749952500000003</v>
      </c>
      <c r="L663" s="1" t="s">
        <v>26</v>
      </c>
      <c r="M663" s="1" t="s">
        <v>65</v>
      </c>
      <c r="N663" s="1" t="s">
        <v>33</v>
      </c>
      <c r="O663" s="1" t="s">
        <v>34</v>
      </c>
      <c r="P663" s="1" t="s">
        <v>68</v>
      </c>
      <c r="Q663" s="1" t="s">
        <v>53</v>
      </c>
      <c r="R663" s="2">
        <v>40442</v>
      </c>
    </row>
    <row r="664" spans="1:18" x14ac:dyDescent="0.25">
      <c r="A664" s="1">
        <v>20192</v>
      </c>
      <c r="B664" s="2">
        <v>40457</v>
      </c>
      <c r="C664" s="2" t="str">
        <f t="shared" si="51"/>
        <v>October</v>
      </c>
      <c r="D664" s="1" t="s">
        <v>18</v>
      </c>
      <c r="E664" s="1">
        <v>35</v>
      </c>
      <c r="F664" s="1">
        <f t="shared" si="50"/>
        <v>46.419142857142859</v>
      </c>
      <c r="G664" s="1">
        <v>1624.67</v>
      </c>
      <c r="H664" s="1">
        <v>1.99</v>
      </c>
      <c r="I664">
        <f t="shared" si="52"/>
        <v>1626.66</v>
      </c>
      <c r="J664">
        <f t="shared" si="53"/>
        <v>5.3265000000000002</v>
      </c>
      <c r="K664">
        <f t="shared" si="54"/>
        <v>86.538047550000016</v>
      </c>
      <c r="L664" s="1" t="s">
        <v>26</v>
      </c>
      <c r="M664" s="1" t="s">
        <v>56</v>
      </c>
      <c r="N664" s="1" t="s">
        <v>42</v>
      </c>
      <c r="O664" s="1" t="s">
        <v>29</v>
      </c>
      <c r="P664" s="1" t="s">
        <v>43</v>
      </c>
      <c r="Q664" s="1" t="s">
        <v>46</v>
      </c>
      <c r="R664" s="2">
        <v>40464</v>
      </c>
    </row>
    <row r="665" spans="1:18" x14ac:dyDescent="0.25">
      <c r="A665" s="1">
        <v>13218</v>
      </c>
      <c r="B665" s="2">
        <v>39949</v>
      </c>
      <c r="C665" s="2" t="str">
        <f t="shared" si="51"/>
        <v>May</v>
      </c>
      <c r="D665" s="1" t="s">
        <v>25</v>
      </c>
      <c r="E665" s="1">
        <v>18</v>
      </c>
      <c r="F665" s="1">
        <f t="shared" si="50"/>
        <v>28.504444444444445</v>
      </c>
      <c r="G665" s="1">
        <v>513.08000000000004</v>
      </c>
      <c r="H665" s="1">
        <v>1.49</v>
      </c>
      <c r="I665">
        <f t="shared" si="52"/>
        <v>514.57000000000005</v>
      </c>
      <c r="J665">
        <f t="shared" si="53"/>
        <v>3.5455000000000001</v>
      </c>
      <c r="K665">
        <f t="shared" si="54"/>
        <v>18.191251400000002</v>
      </c>
      <c r="L665" s="1" t="s">
        <v>26</v>
      </c>
      <c r="M665" s="1" t="s">
        <v>47</v>
      </c>
      <c r="N665" s="1" t="s">
        <v>33</v>
      </c>
      <c r="O665" s="1" t="s">
        <v>34</v>
      </c>
      <c r="P665" s="1" t="s">
        <v>48</v>
      </c>
      <c r="Q665" s="1" t="s">
        <v>24</v>
      </c>
      <c r="R665" s="2">
        <v>39950</v>
      </c>
    </row>
    <row r="666" spans="1:18" x14ac:dyDescent="0.25">
      <c r="A666" s="1">
        <v>19655</v>
      </c>
      <c r="B666" s="2">
        <v>39824</v>
      </c>
      <c r="C666" s="2" t="str">
        <f t="shared" si="51"/>
        <v>January</v>
      </c>
      <c r="D666" s="1" t="s">
        <v>25</v>
      </c>
      <c r="E666" s="1">
        <v>31</v>
      </c>
      <c r="F666" s="1">
        <f t="shared" si="50"/>
        <v>36.885483870967747</v>
      </c>
      <c r="G666" s="1">
        <v>1143.45</v>
      </c>
      <c r="H666" s="1">
        <v>1.99</v>
      </c>
      <c r="I666">
        <f t="shared" si="52"/>
        <v>1145.44</v>
      </c>
      <c r="J666">
        <f t="shared" si="53"/>
        <v>5.3265000000000002</v>
      </c>
      <c r="K666">
        <f t="shared" si="54"/>
        <v>60.905864250000008</v>
      </c>
      <c r="L666" s="1" t="s">
        <v>26</v>
      </c>
      <c r="M666" s="1" t="s">
        <v>44</v>
      </c>
      <c r="N666" s="1" t="s">
        <v>33</v>
      </c>
      <c r="O666" s="1" t="s">
        <v>29</v>
      </c>
      <c r="P666" s="1" t="s">
        <v>43</v>
      </c>
      <c r="Q666" s="1" t="s">
        <v>46</v>
      </c>
      <c r="R666" s="2">
        <v>39825</v>
      </c>
    </row>
    <row r="667" spans="1:18" x14ac:dyDescent="0.25">
      <c r="A667" s="1">
        <v>28928</v>
      </c>
      <c r="B667" s="2">
        <v>40298</v>
      </c>
      <c r="C667" s="2" t="str">
        <f t="shared" si="51"/>
        <v>April</v>
      </c>
      <c r="D667" s="1" t="s">
        <v>18</v>
      </c>
      <c r="E667" s="1">
        <v>22</v>
      </c>
      <c r="F667" s="1">
        <f t="shared" si="50"/>
        <v>233.86090909090908</v>
      </c>
      <c r="G667" s="1">
        <v>5144.9399999999996</v>
      </c>
      <c r="H667" s="1">
        <v>11.25</v>
      </c>
      <c r="I667">
        <f t="shared" si="52"/>
        <v>5156.1899999999996</v>
      </c>
      <c r="J667">
        <f t="shared" si="53"/>
        <v>5.3265000000000002</v>
      </c>
      <c r="K667">
        <f t="shared" si="54"/>
        <v>274.04522909999997</v>
      </c>
      <c r="L667" s="1" t="s">
        <v>26</v>
      </c>
      <c r="M667" s="1" t="s">
        <v>56</v>
      </c>
      <c r="N667" s="1" t="s">
        <v>33</v>
      </c>
      <c r="O667" s="1" t="s">
        <v>29</v>
      </c>
      <c r="P667" s="1" t="s">
        <v>43</v>
      </c>
      <c r="Q667" s="1" t="s">
        <v>24</v>
      </c>
      <c r="R667" s="2">
        <v>40298</v>
      </c>
    </row>
    <row r="668" spans="1:18" x14ac:dyDescent="0.25">
      <c r="A668" s="1">
        <v>57121</v>
      </c>
      <c r="B668" s="2">
        <v>40863</v>
      </c>
      <c r="C668" s="2" t="str">
        <f t="shared" si="51"/>
        <v>November</v>
      </c>
      <c r="D668" s="1" t="s">
        <v>32</v>
      </c>
      <c r="E668" s="1">
        <v>42</v>
      </c>
      <c r="F668" s="1">
        <f t="shared" si="50"/>
        <v>4.7438095238095244</v>
      </c>
      <c r="G668" s="1">
        <v>199.24</v>
      </c>
      <c r="H668" s="1">
        <v>4.72</v>
      </c>
      <c r="I668">
        <f t="shared" si="52"/>
        <v>203.96</v>
      </c>
      <c r="J668">
        <f t="shared" si="53"/>
        <v>3.5455000000000001</v>
      </c>
      <c r="K668">
        <f t="shared" si="54"/>
        <v>7.0640542000000002</v>
      </c>
      <c r="L668" s="1" t="s">
        <v>26</v>
      </c>
      <c r="M668" s="1" t="s">
        <v>51</v>
      </c>
      <c r="N668" s="1" t="s">
        <v>21</v>
      </c>
      <c r="O668" s="1" t="s">
        <v>34</v>
      </c>
      <c r="P668" s="1" t="s">
        <v>45</v>
      </c>
      <c r="Q668" s="1" t="s">
        <v>24</v>
      </c>
      <c r="R668" s="2">
        <v>40865</v>
      </c>
    </row>
    <row r="669" spans="1:18" x14ac:dyDescent="0.25">
      <c r="A669" s="1">
        <v>27553</v>
      </c>
      <c r="B669" s="2">
        <v>40767</v>
      </c>
      <c r="C669" s="2" t="str">
        <f t="shared" si="51"/>
        <v>August</v>
      </c>
      <c r="D669" s="1" t="s">
        <v>41</v>
      </c>
      <c r="E669" s="1">
        <v>16</v>
      </c>
      <c r="F669" s="1">
        <f t="shared" si="50"/>
        <v>164.4441875</v>
      </c>
      <c r="G669" s="1">
        <v>2631.107</v>
      </c>
      <c r="H669" s="1">
        <v>13.99</v>
      </c>
      <c r="I669">
        <f t="shared" si="52"/>
        <v>2645.0969999999998</v>
      </c>
      <c r="J669">
        <f t="shared" si="53"/>
        <v>5.3265000000000002</v>
      </c>
      <c r="K669">
        <f t="shared" si="54"/>
        <v>140.145914355</v>
      </c>
      <c r="L669" s="1" t="s">
        <v>26</v>
      </c>
      <c r="M669" s="1" t="s">
        <v>44</v>
      </c>
      <c r="N669" s="1" t="s">
        <v>33</v>
      </c>
      <c r="O669" s="1" t="s">
        <v>29</v>
      </c>
      <c r="P669" s="1" t="s">
        <v>30</v>
      </c>
      <c r="Q669" s="1" t="s">
        <v>31</v>
      </c>
      <c r="R669" s="2">
        <v>40769</v>
      </c>
    </row>
    <row r="670" spans="1:18" x14ac:dyDescent="0.25">
      <c r="A670" s="1">
        <v>15296</v>
      </c>
      <c r="B670" s="2">
        <v>41128</v>
      </c>
      <c r="C670" s="2" t="str">
        <f t="shared" si="51"/>
        <v>August</v>
      </c>
      <c r="D670" s="1" t="s">
        <v>32</v>
      </c>
      <c r="E670" s="1">
        <v>38</v>
      </c>
      <c r="F670" s="1">
        <f t="shared" si="50"/>
        <v>163.59473684210528</v>
      </c>
      <c r="G670" s="1">
        <v>6216.6</v>
      </c>
      <c r="H670" s="1">
        <v>19.989999999999998</v>
      </c>
      <c r="I670">
        <f t="shared" si="52"/>
        <v>6236.59</v>
      </c>
      <c r="J670">
        <f t="shared" si="53"/>
        <v>3.5455000000000001</v>
      </c>
      <c r="K670">
        <f t="shared" si="54"/>
        <v>220.40955300000002</v>
      </c>
      <c r="L670" s="1" t="s">
        <v>26</v>
      </c>
      <c r="M670" s="1" t="s">
        <v>56</v>
      </c>
      <c r="N670" s="1" t="s">
        <v>33</v>
      </c>
      <c r="O670" s="1" t="s">
        <v>34</v>
      </c>
      <c r="P670" s="1" t="s">
        <v>60</v>
      </c>
      <c r="Q670" s="1" t="s">
        <v>24</v>
      </c>
      <c r="R670" s="2">
        <v>41130</v>
      </c>
    </row>
    <row r="671" spans="1:18" x14ac:dyDescent="0.25">
      <c r="A671" s="1">
        <v>12420</v>
      </c>
      <c r="B671" s="2">
        <v>40538</v>
      </c>
      <c r="C671" s="2" t="str">
        <f t="shared" si="51"/>
        <v>December</v>
      </c>
      <c r="D671" s="1" t="s">
        <v>41</v>
      </c>
      <c r="E671" s="1">
        <v>34</v>
      </c>
      <c r="F671" s="1">
        <f t="shared" si="50"/>
        <v>15.772058823529411</v>
      </c>
      <c r="G671" s="1">
        <v>536.25</v>
      </c>
      <c r="H671" s="1">
        <v>13.18</v>
      </c>
      <c r="I671">
        <f t="shared" si="52"/>
        <v>549.42999999999995</v>
      </c>
      <c r="J671">
        <f t="shared" si="53"/>
        <v>3.5455000000000001</v>
      </c>
      <c r="K671">
        <f t="shared" si="54"/>
        <v>19.012743749999998</v>
      </c>
      <c r="L671" s="1" t="s">
        <v>19</v>
      </c>
      <c r="M671" s="1" t="s">
        <v>54</v>
      </c>
      <c r="N671" s="1" t="s">
        <v>42</v>
      </c>
      <c r="O671" s="1" t="s">
        <v>34</v>
      </c>
      <c r="P671" s="1" t="s">
        <v>48</v>
      </c>
      <c r="Q671" s="1" t="s">
        <v>24</v>
      </c>
      <c r="R671" s="2">
        <v>40538</v>
      </c>
    </row>
    <row r="672" spans="1:18" x14ac:dyDescent="0.25">
      <c r="A672" s="1">
        <v>23745</v>
      </c>
      <c r="B672" s="2">
        <v>41248</v>
      </c>
      <c r="C672" s="2" t="str">
        <f t="shared" si="51"/>
        <v>December</v>
      </c>
      <c r="D672" s="1" t="s">
        <v>18</v>
      </c>
      <c r="E672" s="1">
        <v>47</v>
      </c>
      <c r="F672" s="1">
        <f t="shared" si="50"/>
        <v>232.79212765957445</v>
      </c>
      <c r="G672" s="1">
        <v>10941.23</v>
      </c>
      <c r="H672" s="1">
        <v>32.479999999999997</v>
      </c>
      <c r="I672">
        <f t="shared" si="52"/>
        <v>10973.71</v>
      </c>
      <c r="J672">
        <f t="shared" si="53"/>
        <v>4.7610000000000001</v>
      </c>
      <c r="K672">
        <f t="shared" si="54"/>
        <v>520.91196030000003</v>
      </c>
      <c r="L672" s="1" t="s">
        <v>38</v>
      </c>
      <c r="M672" s="1" t="s">
        <v>20</v>
      </c>
      <c r="N672" s="1" t="s">
        <v>33</v>
      </c>
      <c r="O672" s="1" t="s">
        <v>22</v>
      </c>
      <c r="P672" s="1" t="s">
        <v>57</v>
      </c>
      <c r="Q672" s="1" t="s">
        <v>64</v>
      </c>
      <c r="R672" s="2">
        <v>41252</v>
      </c>
    </row>
    <row r="673" spans="1:18" x14ac:dyDescent="0.25">
      <c r="A673" s="1">
        <v>33219</v>
      </c>
      <c r="B673" s="2">
        <v>40887</v>
      </c>
      <c r="C673" s="2" t="str">
        <f t="shared" si="51"/>
        <v>December</v>
      </c>
      <c r="D673" s="1" t="s">
        <v>25</v>
      </c>
      <c r="E673" s="1">
        <v>32</v>
      </c>
      <c r="F673" s="1">
        <f t="shared" si="50"/>
        <v>229.43625</v>
      </c>
      <c r="G673" s="1">
        <v>7341.96</v>
      </c>
      <c r="H673" s="1">
        <v>64.2</v>
      </c>
      <c r="I673">
        <f t="shared" si="52"/>
        <v>7406.16</v>
      </c>
      <c r="J673">
        <f t="shared" si="53"/>
        <v>4.7610000000000001</v>
      </c>
      <c r="K673">
        <f t="shared" si="54"/>
        <v>349.55071560000005</v>
      </c>
      <c r="L673" s="1" t="s">
        <v>38</v>
      </c>
      <c r="M673" s="1" t="s">
        <v>27</v>
      </c>
      <c r="N673" s="1" t="s">
        <v>21</v>
      </c>
      <c r="O673" s="1" t="s">
        <v>22</v>
      </c>
      <c r="P673" s="1" t="s">
        <v>39</v>
      </c>
      <c r="Q673" s="1" t="s">
        <v>40</v>
      </c>
      <c r="R673" s="2">
        <v>40888</v>
      </c>
    </row>
    <row r="674" spans="1:18" x14ac:dyDescent="0.25">
      <c r="A674" s="1">
        <v>55361</v>
      </c>
      <c r="B674" s="2">
        <v>40625</v>
      </c>
      <c r="C674" s="2" t="str">
        <f t="shared" si="51"/>
        <v>March</v>
      </c>
      <c r="D674" s="1" t="s">
        <v>32</v>
      </c>
      <c r="E674" s="1">
        <v>22</v>
      </c>
      <c r="F674" s="1">
        <f t="shared" si="50"/>
        <v>2.3359090909090909</v>
      </c>
      <c r="G674" s="1">
        <v>51.39</v>
      </c>
      <c r="H674" s="1">
        <v>4.8600000000000003</v>
      </c>
      <c r="I674">
        <f t="shared" si="52"/>
        <v>56.25</v>
      </c>
      <c r="J674">
        <f t="shared" si="53"/>
        <v>4.7610000000000001</v>
      </c>
      <c r="K674">
        <f t="shared" si="54"/>
        <v>2.4466779000000001</v>
      </c>
      <c r="L674" s="1" t="s">
        <v>19</v>
      </c>
      <c r="M674" s="1" t="s">
        <v>49</v>
      </c>
      <c r="N674" s="1" t="s">
        <v>28</v>
      </c>
      <c r="O674" s="1" t="s">
        <v>22</v>
      </c>
      <c r="P674" s="1" t="s">
        <v>23</v>
      </c>
      <c r="Q674" s="1" t="s">
        <v>24</v>
      </c>
      <c r="R674" s="2">
        <v>40626</v>
      </c>
    </row>
    <row r="675" spans="1:18" x14ac:dyDescent="0.25">
      <c r="A675" s="1">
        <v>26887</v>
      </c>
      <c r="B675" s="2">
        <v>40678</v>
      </c>
      <c r="C675" s="2" t="str">
        <f t="shared" si="51"/>
        <v>May</v>
      </c>
      <c r="D675" s="1" t="s">
        <v>37</v>
      </c>
      <c r="E675" s="1">
        <v>23</v>
      </c>
      <c r="F675" s="1">
        <f t="shared" si="50"/>
        <v>8.4278260869565216</v>
      </c>
      <c r="G675" s="1">
        <v>193.84</v>
      </c>
      <c r="H675" s="1">
        <v>8.94</v>
      </c>
      <c r="I675">
        <f t="shared" si="52"/>
        <v>202.78</v>
      </c>
      <c r="J675">
        <f t="shared" si="53"/>
        <v>3.5455000000000001</v>
      </c>
      <c r="K675">
        <f t="shared" si="54"/>
        <v>6.8725972000000004</v>
      </c>
      <c r="L675" s="1" t="s">
        <v>19</v>
      </c>
      <c r="M675" s="1" t="s">
        <v>51</v>
      </c>
      <c r="N675" s="1" t="s">
        <v>28</v>
      </c>
      <c r="O675" s="1" t="s">
        <v>34</v>
      </c>
      <c r="P675" s="1" t="s">
        <v>48</v>
      </c>
      <c r="Q675" s="1" t="s">
        <v>24</v>
      </c>
      <c r="R675" s="2">
        <v>40678</v>
      </c>
    </row>
    <row r="676" spans="1:18" x14ac:dyDescent="0.25">
      <c r="A676" s="1">
        <v>44706</v>
      </c>
      <c r="B676" s="2">
        <v>40267</v>
      </c>
      <c r="C676" s="2" t="str">
        <f t="shared" si="51"/>
        <v>March</v>
      </c>
      <c r="D676" s="1" t="s">
        <v>18</v>
      </c>
      <c r="E676" s="1">
        <v>18</v>
      </c>
      <c r="F676" s="1">
        <f t="shared" si="50"/>
        <v>419.81166666666667</v>
      </c>
      <c r="G676" s="1">
        <v>7556.61</v>
      </c>
      <c r="H676" s="1">
        <v>110.2</v>
      </c>
      <c r="I676">
        <f t="shared" si="52"/>
        <v>7666.8099999999995</v>
      </c>
      <c r="J676">
        <f t="shared" si="53"/>
        <v>4.7610000000000001</v>
      </c>
      <c r="K676">
        <f t="shared" si="54"/>
        <v>359.77020210000001</v>
      </c>
      <c r="L676" s="1" t="s">
        <v>38</v>
      </c>
      <c r="M676" s="1" t="s">
        <v>27</v>
      </c>
      <c r="N676" s="1" t="s">
        <v>33</v>
      </c>
      <c r="O676" s="1" t="s">
        <v>22</v>
      </c>
      <c r="P676" s="1" t="s">
        <v>57</v>
      </c>
      <c r="Q676" s="1" t="s">
        <v>64</v>
      </c>
      <c r="R676" s="2">
        <v>40269</v>
      </c>
    </row>
    <row r="677" spans="1:18" x14ac:dyDescent="0.25">
      <c r="A677" s="1">
        <v>15808</v>
      </c>
      <c r="B677" s="2">
        <v>40526</v>
      </c>
      <c r="C677" s="2" t="str">
        <f t="shared" si="51"/>
        <v>December</v>
      </c>
      <c r="D677" s="1" t="s">
        <v>37</v>
      </c>
      <c r="E677" s="1">
        <v>42</v>
      </c>
      <c r="F677" s="1">
        <f t="shared" si="50"/>
        <v>21.586666666666666</v>
      </c>
      <c r="G677" s="1">
        <v>906.64</v>
      </c>
      <c r="H677" s="1">
        <v>15.1</v>
      </c>
      <c r="I677">
        <f t="shared" si="52"/>
        <v>921.74</v>
      </c>
      <c r="J677">
        <f t="shared" si="53"/>
        <v>3.5455000000000001</v>
      </c>
      <c r="K677">
        <f t="shared" si="54"/>
        <v>32.144921199999999</v>
      </c>
      <c r="L677" s="1" t="s">
        <v>19</v>
      </c>
      <c r="M677" s="1" t="s">
        <v>27</v>
      </c>
      <c r="N677" s="1" t="s">
        <v>33</v>
      </c>
      <c r="O677" s="1" t="s">
        <v>34</v>
      </c>
      <c r="P677" s="1" t="s">
        <v>48</v>
      </c>
      <c r="Q677" s="1" t="s">
        <v>24</v>
      </c>
      <c r="R677" s="2">
        <v>40526</v>
      </c>
    </row>
    <row r="678" spans="1:18" x14ac:dyDescent="0.25">
      <c r="A678" s="1">
        <v>19556</v>
      </c>
      <c r="B678" s="2">
        <v>40542</v>
      </c>
      <c r="C678" s="2" t="str">
        <f t="shared" si="51"/>
        <v>December</v>
      </c>
      <c r="D678" s="1" t="s">
        <v>32</v>
      </c>
      <c r="E678" s="1">
        <v>22</v>
      </c>
      <c r="F678" s="1">
        <f t="shared" si="50"/>
        <v>51.451363636363638</v>
      </c>
      <c r="G678" s="1">
        <v>1131.93</v>
      </c>
      <c r="H678" s="1">
        <v>4.8600000000000003</v>
      </c>
      <c r="I678">
        <f t="shared" si="52"/>
        <v>1136.79</v>
      </c>
      <c r="J678">
        <f t="shared" si="53"/>
        <v>3.5455000000000001</v>
      </c>
      <c r="K678">
        <f t="shared" si="54"/>
        <v>40.132578150000001</v>
      </c>
      <c r="L678" s="1" t="s">
        <v>26</v>
      </c>
      <c r="M678" s="1" t="s">
        <v>47</v>
      </c>
      <c r="N678" s="1" t="s">
        <v>21</v>
      </c>
      <c r="O678" s="1" t="s">
        <v>34</v>
      </c>
      <c r="P678" s="1" t="s">
        <v>45</v>
      </c>
      <c r="Q678" s="1" t="s">
        <v>24</v>
      </c>
      <c r="R678" s="2">
        <v>40553</v>
      </c>
    </row>
    <row r="679" spans="1:18" x14ac:dyDescent="0.25">
      <c r="A679" s="1">
        <v>12067</v>
      </c>
      <c r="B679" s="2">
        <v>40213</v>
      </c>
      <c r="C679" s="2" t="str">
        <f t="shared" si="51"/>
        <v>February</v>
      </c>
      <c r="D679" s="1" t="s">
        <v>37</v>
      </c>
      <c r="E679" s="1">
        <v>12</v>
      </c>
      <c r="F679" s="1">
        <f t="shared" si="50"/>
        <v>100.97666666666667</v>
      </c>
      <c r="G679" s="1">
        <v>1211.72</v>
      </c>
      <c r="H679" s="1">
        <v>8.99</v>
      </c>
      <c r="I679">
        <f t="shared" si="52"/>
        <v>1220.71</v>
      </c>
      <c r="J679">
        <f t="shared" si="53"/>
        <v>4.7610000000000001</v>
      </c>
      <c r="K679">
        <f t="shared" si="54"/>
        <v>57.689989199999999</v>
      </c>
      <c r="L679" s="1" t="s">
        <v>26</v>
      </c>
      <c r="M679" s="1" t="s">
        <v>54</v>
      </c>
      <c r="N679" s="1" t="s">
        <v>28</v>
      </c>
      <c r="O679" s="1" t="s">
        <v>22</v>
      </c>
      <c r="P679" s="1" t="s">
        <v>23</v>
      </c>
      <c r="Q679" s="1" t="s">
        <v>46</v>
      </c>
      <c r="R679" s="2">
        <v>40214</v>
      </c>
    </row>
    <row r="680" spans="1:18" x14ac:dyDescent="0.25">
      <c r="A680" s="1">
        <v>44069</v>
      </c>
      <c r="B680" s="2">
        <v>39815</v>
      </c>
      <c r="C680" s="2" t="str">
        <f t="shared" si="51"/>
        <v>January</v>
      </c>
      <c r="D680" s="1" t="s">
        <v>37</v>
      </c>
      <c r="E680" s="1">
        <v>16</v>
      </c>
      <c r="F680" s="1">
        <f t="shared" si="50"/>
        <v>8.6018749999999997</v>
      </c>
      <c r="G680" s="1">
        <v>137.63</v>
      </c>
      <c r="H680" s="1">
        <v>2.15</v>
      </c>
      <c r="I680">
        <f t="shared" si="52"/>
        <v>139.78</v>
      </c>
      <c r="J680">
        <f t="shared" si="53"/>
        <v>3.5455000000000001</v>
      </c>
      <c r="K680">
        <f t="shared" si="54"/>
        <v>4.8796716500000006</v>
      </c>
      <c r="L680" s="1" t="s">
        <v>19</v>
      </c>
      <c r="M680" s="1" t="s">
        <v>20</v>
      </c>
      <c r="N680" s="1" t="s">
        <v>21</v>
      </c>
      <c r="O680" s="1" t="s">
        <v>34</v>
      </c>
      <c r="P680" s="1" t="s">
        <v>45</v>
      </c>
      <c r="Q680" s="1" t="s">
        <v>36</v>
      </c>
      <c r="R680" s="2">
        <v>39817</v>
      </c>
    </row>
    <row r="681" spans="1:18" x14ac:dyDescent="0.25">
      <c r="A681" s="1">
        <v>17543</v>
      </c>
      <c r="B681" s="2">
        <v>41054</v>
      </c>
      <c r="C681" s="2" t="str">
        <f t="shared" si="51"/>
        <v>May</v>
      </c>
      <c r="D681" s="1" t="s">
        <v>37</v>
      </c>
      <c r="E681" s="1">
        <v>35</v>
      </c>
      <c r="F681" s="1">
        <f t="shared" si="50"/>
        <v>29.763999999999999</v>
      </c>
      <c r="G681" s="1">
        <v>1041.74</v>
      </c>
      <c r="H681" s="1">
        <v>17.079999999999998</v>
      </c>
      <c r="I681">
        <f t="shared" si="52"/>
        <v>1058.82</v>
      </c>
      <c r="J681">
        <f t="shared" si="53"/>
        <v>3.5455000000000001</v>
      </c>
      <c r="K681">
        <f t="shared" si="54"/>
        <v>36.934891700000001</v>
      </c>
      <c r="L681" s="1" t="s">
        <v>26</v>
      </c>
      <c r="M681" s="1" t="s">
        <v>59</v>
      </c>
      <c r="N681" s="1" t="s">
        <v>21</v>
      </c>
      <c r="O681" s="1" t="s">
        <v>34</v>
      </c>
      <c r="P681" s="1" t="s">
        <v>45</v>
      </c>
      <c r="Q681" s="1" t="s">
        <v>24</v>
      </c>
      <c r="R681" s="2">
        <v>41056</v>
      </c>
    </row>
    <row r="682" spans="1:18" x14ac:dyDescent="0.25">
      <c r="A682" s="1">
        <v>35457</v>
      </c>
      <c r="B682" s="2">
        <v>40154</v>
      </c>
      <c r="C682" s="2" t="str">
        <f t="shared" si="51"/>
        <v>December</v>
      </c>
      <c r="D682" s="1" t="s">
        <v>18</v>
      </c>
      <c r="E682" s="1">
        <v>45</v>
      </c>
      <c r="F682" s="1">
        <f t="shared" si="50"/>
        <v>73.028222222222226</v>
      </c>
      <c r="G682" s="1">
        <v>3286.27</v>
      </c>
      <c r="H682" s="1">
        <v>3.5</v>
      </c>
      <c r="I682">
        <f t="shared" si="52"/>
        <v>3289.77</v>
      </c>
      <c r="J682">
        <f t="shared" si="53"/>
        <v>3.5455000000000001</v>
      </c>
      <c r="K682">
        <f t="shared" si="54"/>
        <v>116.51470284999999</v>
      </c>
      <c r="L682" s="1" t="s">
        <v>26</v>
      </c>
      <c r="M682" s="1" t="s">
        <v>59</v>
      </c>
      <c r="N682" s="1" t="s">
        <v>21</v>
      </c>
      <c r="O682" s="1" t="s">
        <v>34</v>
      </c>
      <c r="P682" s="1" t="s">
        <v>68</v>
      </c>
      <c r="Q682" s="1" t="s">
        <v>24</v>
      </c>
      <c r="R682" s="2">
        <v>40161</v>
      </c>
    </row>
    <row r="683" spans="1:18" x14ac:dyDescent="0.25">
      <c r="A683" s="1">
        <v>12096</v>
      </c>
      <c r="B683" s="2">
        <v>41171</v>
      </c>
      <c r="C683" s="2" t="str">
        <f t="shared" si="51"/>
        <v>September</v>
      </c>
      <c r="D683" s="1" t="s">
        <v>41</v>
      </c>
      <c r="E683" s="1">
        <v>46</v>
      </c>
      <c r="F683" s="1">
        <f t="shared" si="50"/>
        <v>174.12157608695651</v>
      </c>
      <c r="G683" s="1">
        <v>8009.5924999999997</v>
      </c>
      <c r="H683" s="1">
        <v>8.08</v>
      </c>
      <c r="I683">
        <f t="shared" si="52"/>
        <v>8017.6724999999997</v>
      </c>
      <c r="J683">
        <f t="shared" si="53"/>
        <v>5.3265000000000002</v>
      </c>
      <c r="K683">
        <f t="shared" si="54"/>
        <v>426.63094451249998</v>
      </c>
      <c r="L683" s="1" t="s">
        <v>26</v>
      </c>
      <c r="M683" s="1" t="s">
        <v>44</v>
      </c>
      <c r="N683" s="1" t="s">
        <v>42</v>
      </c>
      <c r="O683" s="1" t="s">
        <v>29</v>
      </c>
      <c r="P683" s="1" t="s">
        <v>30</v>
      </c>
      <c r="Q683" s="1" t="s">
        <v>24</v>
      </c>
      <c r="R683" s="2">
        <v>41171</v>
      </c>
    </row>
    <row r="684" spans="1:18" x14ac:dyDescent="0.25">
      <c r="A684" s="1">
        <v>55554</v>
      </c>
      <c r="B684" s="2">
        <v>40133</v>
      </c>
      <c r="C684" s="2" t="str">
        <f t="shared" si="51"/>
        <v>November</v>
      </c>
      <c r="D684" s="1" t="s">
        <v>37</v>
      </c>
      <c r="E684" s="1">
        <v>9</v>
      </c>
      <c r="F684" s="1">
        <f t="shared" si="50"/>
        <v>10.565555555555555</v>
      </c>
      <c r="G684" s="1">
        <v>95.09</v>
      </c>
      <c r="H684" s="1">
        <v>3.37</v>
      </c>
      <c r="I684">
        <f t="shared" si="52"/>
        <v>98.460000000000008</v>
      </c>
      <c r="J684">
        <f t="shared" si="53"/>
        <v>3.5455000000000001</v>
      </c>
      <c r="K684">
        <f t="shared" si="54"/>
        <v>3.3714159499999998</v>
      </c>
      <c r="L684" s="1" t="s">
        <v>26</v>
      </c>
      <c r="M684" s="1" t="s">
        <v>20</v>
      </c>
      <c r="N684" s="1" t="s">
        <v>28</v>
      </c>
      <c r="O684" s="1" t="s">
        <v>34</v>
      </c>
      <c r="P684" s="1" t="s">
        <v>50</v>
      </c>
      <c r="Q684" s="1" t="s">
        <v>46</v>
      </c>
      <c r="R684" s="2">
        <v>40134</v>
      </c>
    </row>
    <row r="685" spans="1:18" x14ac:dyDescent="0.25">
      <c r="A685" s="1">
        <v>26054</v>
      </c>
      <c r="B685" s="2">
        <v>40221</v>
      </c>
      <c r="C685" s="2" t="str">
        <f t="shared" si="51"/>
        <v>February</v>
      </c>
      <c r="D685" s="1" t="s">
        <v>37</v>
      </c>
      <c r="E685" s="1">
        <v>47</v>
      </c>
      <c r="F685" s="1">
        <f t="shared" si="50"/>
        <v>8.4421276595744672</v>
      </c>
      <c r="G685" s="1">
        <v>396.78</v>
      </c>
      <c r="H685" s="1">
        <v>10.16</v>
      </c>
      <c r="I685">
        <f t="shared" si="52"/>
        <v>406.94</v>
      </c>
      <c r="J685">
        <f t="shared" si="53"/>
        <v>4.7610000000000001</v>
      </c>
      <c r="K685">
        <f t="shared" si="54"/>
        <v>18.8906958</v>
      </c>
      <c r="L685" s="1" t="s">
        <v>26</v>
      </c>
      <c r="M685" s="1" t="s">
        <v>51</v>
      </c>
      <c r="N685" s="1" t="s">
        <v>28</v>
      </c>
      <c r="O685" s="1" t="s">
        <v>22</v>
      </c>
      <c r="P685" s="1" t="s">
        <v>23</v>
      </c>
      <c r="Q685" s="1" t="s">
        <v>53</v>
      </c>
      <c r="R685" s="2">
        <v>40223</v>
      </c>
    </row>
    <row r="686" spans="1:18" x14ac:dyDescent="0.25">
      <c r="A686" s="1">
        <v>4422</v>
      </c>
      <c r="B686" s="2">
        <v>40684</v>
      </c>
      <c r="C686" s="2" t="str">
        <f t="shared" si="51"/>
        <v>May</v>
      </c>
      <c r="D686" s="1" t="s">
        <v>41</v>
      </c>
      <c r="E686" s="1">
        <v>12</v>
      </c>
      <c r="F686" s="1">
        <f t="shared" si="50"/>
        <v>26.119166666666668</v>
      </c>
      <c r="G686" s="1">
        <v>313.43</v>
      </c>
      <c r="H686" s="1">
        <v>8.99</v>
      </c>
      <c r="I686">
        <f t="shared" si="52"/>
        <v>322.42</v>
      </c>
      <c r="J686">
        <f t="shared" si="53"/>
        <v>4.7610000000000001</v>
      </c>
      <c r="K686">
        <f t="shared" si="54"/>
        <v>14.922402300000002</v>
      </c>
      <c r="L686" s="1" t="s">
        <v>26</v>
      </c>
      <c r="M686" s="1" t="s">
        <v>20</v>
      </c>
      <c r="N686" s="1" t="s">
        <v>21</v>
      </c>
      <c r="O686" s="1" t="s">
        <v>22</v>
      </c>
      <c r="P686" s="1" t="s">
        <v>23</v>
      </c>
      <c r="Q686" s="1" t="s">
        <v>46</v>
      </c>
      <c r="R686" s="2">
        <v>40684</v>
      </c>
    </row>
    <row r="687" spans="1:18" x14ac:dyDescent="0.25">
      <c r="A687" s="1">
        <v>9057</v>
      </c>
      <c r="B687" s="2">
        <v>40121</v>
      </c>
      <c r="C687" s="2" t="str">
        <f t="shared" si="51"/>
        <v>November</v>
      </c>
      <c r="D687" s="1" t="s">
        <v>37</v>
      </c>
      <c r="E687" s="1">
        <v>20</v>
      </c>
      <c r="F687" s="1">
        <f t="shared" si="50"/>
        <v>8.0145</v>
      </c>
      <c r="G687" s="1">
        <v>160.29</v>
      </c>
      <c r="H687" s="1">
        <v>4</v>
      </c>
      <c r="I687">
        <f t="shared" si="52"/>
        <v>164.29</v>
      </c>
      <c r="J687">
        <f t="shared" si="53"/>
        <v>4.7610000000000001</v>
      </c>
      <c r="K687">
        <f t="shared" si="54"/>
        <v>7.6314068999999991</v>
      </c>
      <c r="L687" s="1" t="s">
        <v>26</v>
      </c>
      <c r="M687" s="1" t="s">
        <v>58</v>
      </c>
      <c r="N687" s="1" t="s">
        <v>42</v>
      </c>
      <c r="O687" s="1" t="s">
        <v>22</v>
      </c>
      <c r="P687" s="1" t="s">
        <v>23</v>
      </c>
      <c r="Q687" s="1" t="s">
        <v>36</v>
      </c>
      <c r="R687" s="2">
        <v>40121</v>
      </c>
    </row>
    <row r="688" spans="1:18" x14ac:dyDescent="0.25">
      <c r="A688" s="1">
        <v>27559</v>
      </c>
      <c r="B688" s="2">
        <v>40846</v>
      </c>
      <c r="C688" s="2" t="str">
        <f t="shared" si="51"/>
        <v>October</v>
      </c>
      <c r="D688" s="1" t="s">
        <v>25</v>
      </c>
      <c r="E688" s="1">
        <v>38</v>
      </c>
      <c r="F688" s="1">
        <f t="shared" si="50"/>
        <v>12.260526315789473</v>
      </c>
      <c r="G688" s="1">
        <v>465.9</v>
      </c>
      <c r="H688" s="1">
        <v>4.8600000000000003</v>
      </c>
      <c r="I688">
        <f t="shared" si="52"/>
        <v>470.76</v>
      </c>
      <c r="J688">
        <f t="shared" si="53"/>
        <v>3.5455000000000001</v>
      </c>
      <c r="K688">
        <f t="shared" si="54"/>
        <v>16.5184845</v>
      </c>
      <c r="L688" s="1" t="s">
        <v>26</v>
      </c>
      <c r="M688" s="1" t="s">
        <v>58</v>
      </c>
      <c r="N688" s="1" t="s">
        <v>42</v>
      </c>
      <c r="O688" s="1" t="s">
        <v>34</v>
      </c>
      <c r="P688" s="1" t="s">
        <v>45</v>
      </c>
      <c r="Q688" s="1" t="s">
        <v>24</v>
      </c>
      <c r="R688" s="2">
        <v>40847</v>
      </c>
    </row>
    <row r="689" spans="1:18" x14ac:dyDescent="0.25">
      <c r="A689" s="1">
        <v>2628</v>
      </c>
      <c r="B689" s="2">
        <v>40472</v>
      </c>
      <c r="C689" s="2" t="str">
        <f t="shared" si="51"/>
        <v>October</v>
      </c>
      <c r="D689" s="1" t="s">
        <v>18</v>
      </c>
      <c r="E689" s="1">
        <v>14</v>
      </c>
      <c r="F689" s="1">
        <f t="shared" si="50"/>
        <v>2.4707142857142861</v>
      </c>
      <c r="G689" s="1">
        <v>34.590000000000003</v>
      </c>
      <c r="H689" s="1">
        <v>5</v>
      </c>
      <c r="I689">
        <f t="shared" si="52"/>
        <v>39.590000000000003</v>
      </c>
      <c r="J689">
        <f t="shared" si="53"/>
        <v>3.5455000000000001</v>
      </c>
      <c r="K689">
        <f t="shared" si="54"/>
        <v>1.2263884500000002</v>
      </c>
      <c r="L689" s="1" t="s">
        <v>26</v>
      </c>
      <c r="M689" s="1" t="s">
        <v>27</v>
      </c>
      <c r="N689" s="1" t="s">
        <v>21</v>
      </c>
      <c r="O689" s="1" t="s">
        <v>34</v>
      </c>
      <c r="P689" s="1" t="s">
        <v>50</v>
      </c>
      <c r="Q689" s="1" t="s">
        <v>36</v>
      </c>
      <c r="R689" s="2">
        <v>40477</v>
      </c>
    </row>
    <row r="690" spans="1:18" x14ac:dyDescent="0.25">
      <c r="A690" s="1">
        <v>8709</v>
      </c>
      <c r="B690" s="2">
        <v>39880</v>
      </c>
      <c r="C690" s="2" t="str">
        <f t="shared" si="51"/>
        <v>March</v>
      </c>
      <c r="D690" s="1" t="s">
        <v>25</v>
      </c>
      <c r="E690" s="1">
        <v>50</v>
      </c>
      <c r="F690" s="1">
        <f t="shared" si="50"/>
        <v>49.028199999999998</v>
      </c>
      <c r="G690" s="1">
        <v>2451.41</v>
      </c>
      <c r="H690" s="1">
        <v>10.17</v>
      </c>
      <c r="I690">
        <f t="shared" si="52"/>
        <v>2461.58</v>
      </c>
      <c r="J690">
        <f t="shared" si="53"/>
        <v>5.3265000000000002</v>
      </c>
      <c r="K690">
        <f t="shared" si="54"/>
        <v>130.57435365000001</v>
      </c>
      <c r="L690" s="1" t="s">
        <v>26</v>
      </c>
      <c r="M690" s="1" t="s">
        <v>27</v>
      </c>
      <c r="N690" s="1" t="s">
        <v>42</v>
      </c>
      <c r="O690" s="1" t="s">
        <v>29</v>
      </c>
      <c r="P690" s="1" t="s">
        <v>61</v>
      </c>
      <c r="Q690" s="1" t="s">
        <v>31</v>
      </c>
      <c r="R690" s="2">
        <v>39882</v>
      </c>
    </row>
    <row r="691" spans="1:18" x14ac:dyDescent="0.25">
      <c r="A691" s="1">
        <v>57891</v>
      </c>
      <c r="B691" s="2">
        <v>40529</v>
      </c>
      <c r="C691" s="2" t="str">
        <f t="shared" si="51"/>
        <v>December</v>
      </c>
      <c r="D691" s="1" t="s">
        <v>41</v>
      </c>
      <c r="E691" s="1">
        <v>17</v>
      </c>
      <c r="F691" s="1">
        <f t="shared" si="50"/>
        <v>54.996500000000005</v>
      </c>
      <c r="G691" s="1">
        <v>934.94050000000004</v>
      </c>
      <c r="H691" s="1">
        <v>5.92</v>
      </c>
      <c r="I691">
        <f t="shared" si="52"/>
        <v>940.8605</v>
      </c>
      <c r="J691">
        <f t="shared" si="53"/>
        <v>5.3265000000000002</v>
      </c>
      <c r="K691">
        <f t="shared" si="54"/>
        <v>49.799605732500005</v>
      </c>
      <c r="L691" s="1" t="s">
        <v>26</v>
      </c>
      <c r="M691" s="1" t="s">
        <v>20</v>
      </c>
      <c r="N691" s="1" t="s">
        <v>42</v>
      </c>
      <c r="O691" s="1" t="s">
        <v>29</v>
      </c>
      <c r="P691" s="1" t="s">
        <v>30</v>
      </c>
      <c r="Q691" s="1" t="s">
        <v>24</v>
      </c>
      <c r="R691" s="2">
        <v>40529</v>
      </c>
    </row>
    <row r="692" spans="1:18" x14ac:dyDescent="0.25">
      <c r="A692" s="1">
        <v>32355</v>
      </c>
      <c r="B692" s="2">
        <v>39953</v>
      </c>
      <c r="C692" s="2" t="str">
        <f t="shared" si="51"/>
        <v>May</v>
      </c>
      <c r="D692" s="1" t="s">
        <v>32</v>
      </c>
      <c r="E692" s="1">
        <v>50</v>
      </c>
      <c r="F692" s="1">
        <f t="shared" si="50"/>
        <v>7.1005999999999991</v>
      </c>
      <c r="G692" s="1">
        <v>355.03</v>
      </c>
      <c r="H692" s="1">
        <v>5.1100000000000003</v>
      </c>
      <c r="I692">
        <f t="shared" si="52"/>
        <v>360.14</v>
      </c>
      <c r="J692">
        <f t="shared" si="53"/>
        <v>3.5455000000000001</v>
      </c>
      <c r="K692">
        <f t="shared" si="54"/>
        <v>12.587588650000001</v>
      </c>
      <c r="L692" s="1" t="s">
        <v>26</v>
      </c>
      <c r="M692" s="1" t="s">
        <v>51</v>
      </c>
      <c r="N692" s="1" t="s">
        <v>42</v>
      </c>
      <c r="O692" s="1" t="s">
        <v>34</v>
      </c>
      <c r="P692" s="1" t="s">
        <v>45</v>
      </c>
      <c r="Q692" s="1" t="s">
        <v>24</v>
      </c>
      <c r="R692" s="2">
        <v>39955</v>
      </c>
    </row>
    <row r="693" spans="1:18" x14ac:dyDescent="0.25">
      <c r="A693" s="1">
        <v>19234</v>
      </c>
      <c r="B693" s="2">
        <v>39837</v>
      </c>
      <c r="C693" s="2" t="str">
        <f t="shared" si="51"/>
        <v>January</v>
      </c>
      <c r="D693" s="1" t="s">
        <v>25</v>
      </c>
      <c r="E693" s="1">
        <v>24</v>
      </c>
      <c r="F693" s="1">
        <f t="shared" si="50"/>
        <v>14.985416666666666</v>
      </c>
      <c r="G693" s="1">
        <v>359.65</v>
      </c>
      <c r="H693" s="1">
        <v>6.75</v>
      </c>
      <c r="I693">
        <f t="shared" si="52"/>
        <v>366.4</v>
      </c>
      <c r="J693">
        <f t="shared" si="53"/>
        <v>3.5455000000000001</v>
      </c>
      <c r="K693">
        <f t="shared" si="54"/>
        <v>12.751390750000001</v>
      </c>
      <c r="L693" s="1" t="s">
        <v>26</v>
      </c>
      <c r="M693" s="1" t="s">
        <v>20</v>
      </c>
      <c r="N693" s="1" t="s">
        <v>33</v>
      </c>
      <c r="O693" s="1" t="s">
        <v>34</v>
      </c>
      <c r="P693" s="1" t="s">
        <v>68</v>
      </c>
      <c r="Q693" s="1" t="s">
        <v>31</v>
      </c>
      <c r="R693" s="2">
        <v>39837</v>
      </c>
    </row>
    <row r="694" spans="1:18" x14ac:dyDescent="0.25">
      <c r="A694" s="1">
        <v>15715</v>
      </c>
      <c r="B694" s="2">
        <v>41197</v>
      </c>
      <c r="C694" s="2" t="str">
        <f t="shared" si="51"/>
        <v>October</v>
      </c>
      <c r="D694" s="1" t="s">
        <v>37</v>
      </c>
      <c r="E694" s="1">
        <v>43</v>
      </c>
      <c r="F694" s="1">
        <f t="shared" si="50"/>
        <v>49.386976744186043</v>
      </c>
      <c r="G694" s="1">
        <v>2123.64</v>
      </c>
      <c r="H694" s="1">
        <v>5.86</v>
      </c>
      <c r="I694">
        <f t="shared" si="52"/>
        <v>2129.5</v>
      </c>
      <c r="J694">
        <f t="shared" si="53"/>
        <v>3.5455000000000001</v>
      </c>
      <c r="K694">
        <f t="shared" si="54"/>
        <v>75.293656200000001</v>
      </c>
      <c r="L694" s="1" t="s">
        <v>26</v>
      </c>
      <c r="M694" s="1" t="s">
        <v>54</v>
      </c>
      <c r="N694" s="1" t="s">
        <v>42</v>
      </c>
      <c r="O694" s="1" t="s">
        <v>34</v>
      </c>
      <c r="P694" s="1" t="s">
        <v>45</v>
      </c>
      <c r="Q694" s="1" t="s">
        <v>24</v>
      </c>
      <c r="R694" s="2">
        <v>41200</v>
      </c>
    </row>
    <row r="695" spans="1:18" x14ac:dyDescent="0.25">
      <c r="A695" s="1">
        <v>44871</v>
      </c>
      <c r="B695" s="2">
        <v>40666</v>
      </c>
      <c r="C695" s="2" t="str">
        <f t="shared" si="51"/>
        <v>May</v>
      </c>
      <c r="D695" s="1" t="s">
        <v>37</v>
      </c>
      <c r="E695" s="1">
        <v>27</v>
      </c>
      <c r="F695" s="1">
        <f t="shared" si="50"/>
        <v>3.4985185185185181</v>
      </c>
      <c r="G695" s="1">
        <v>94.46</v>
      </c>
      <c r="H695" s="1">
        <v>4.2</v>
      </c>
      <c r="I695">
        <f t="shared" si="52"/>
        <v>98.66</v>
      </c>
      <c r="J695">
        <f t="shared" si="53"/>
        <v>3.5455000000000001</v>
      </c>
      <c r="K695">
        <f t="shared" si="54"/>
        <v>3.3490792999999996</v>
      </c>
      <c r="L695" s="1" t="s">
        <v>26</v>
      </c>
      <c r="M695" s="1" t="s">
        <v>56</v>
      </c>
      <c r="N695" s="1" t="s">
        <v>42</v>
      </c>
      <c r="O695" s="1" t="s">
        <v>34</v>
      </c>
      <c r="P695" s="1" t="s">
        <v>35</v>
      </c>
      <c r="Q695" s="1" t="s">
        <v>36</v>
      </c>
      <c r="R695" s="2">
        <v>40668</v>
      </c>
    </row>
    <row r="696" spans="1:18" x14ac:dyDescent="0.25">
      <c r="A696" s="1">
        <v>36034</v>
      </c>
      <c r="B696" s="2">
        <v>41198</v>
      </c>
      <c r="C696" s="2" t="str">
        <f t="shared" si="51"/>
        <v>October</v>
      </c>
      <c r="D696" s="1" t="s">
        <v>25</v>
      </c>
      <c r="E696" s="1">
        <v>10</v>
      </c>
      <c r="F696" s="1">
        <f t="shared" si="50"/>
        <v>1.9359999999999999</v>
      </c>
      <c r="G696" s="1">
        <v>19.36</v>
      </c>
      <c r="H696" s="1">
        <v>0.7</v>
      </c>
      <c r="I696">
        <f t="shared" si="52"/>
        <v>20.059999999999999</v>
      </c>
      <c r="J696">
        <f t="shared" si="53"/>
        <v>3.5455000000000001</v>
      </c>
      <c r="K696">
        <f t="shared" si="54"/>
        <v>0.68640879999999993</v>
      </c>
      <c r="L696" s="1" t="s">
        <v>26</v>
      </c>
      <c r="M696" s="1" t="s">
        <v>49</v>
      </c>
      <c r="N696" s="1" t="s">
        <v>21</v>
      </c>
      <c r="O696" s="1" t="s">
        <v>34</v>
      </c>
      <c r="P696" s="1" t="s">
        <v>35</v>
      </c>
      <c r="Q696" s="1" t="s">
        <v>36</v>
      </c>
      <c r="R696" s="2">
        <v>41200</v>
      </c>
    </row>
    <row r="697" spans="1:18" x14ac:dyDescent="0.25">
      <c r="A697" s="1">
        <v>59911</v>
      </c>
      <c r="B697" s="2">
        <v>40895</v>
      </c>
      <c r="C697" s="2" t="str">
        <f t="shared" si="51"/>
        <v>December</v>
      </c>
      <c r="D697" s="1" t="s">
        <v>32</v>
      </c>
      <c r="E697" s="1">
        <v>1</v>
      </c>
      <c r="F697" s="1">
        <f t="shared" si="50"/>
        <v>10.59</v>
      </c>
      <c r="G697" s="1">
        <v>10.59</v>
      </c>
      <c r="H697" s="1">
        <v>2.15</v>
      </c>
      <c r="I697">
        <f t="shared" si="52"/>
        <v>12.74</v>
      </c>
      <c r="J697">
        <f t="shared" si="53"/>
        <v>3.5455000000000001</v>
      </c>
      <c r="K697">
        <f t="shared" si="54"/>
        <v>0.37546844999999995</v>
      </c>
      <c r="L697" s="1" t="s">
        <v>26</v>
      </c>
      <c r="M697" s="1" t="s">
        <v>54</v>
      </c>
      <c r="N697" s="1" t="s">
        <v>33</v>
      </c>
      <c r="O697" s="1" t="s">
        <v>34</v>
      </c>
      <c r="P697" s="1" t="s">
        <v>45</v>
      </c>
      <c r="Q697" s="1" t="s">
        <v>36</v>
      </c>
      <c r="R697" s="2">
        <v>40896</v>
      </c>
    </row>
    <row r="698" spans="1:18" x14ac:dyDescent="0.25">
      <c r="A698" s="1">
        <v>49409</v>
      </c>
      <c r="B698" s="2">
        <v>40771</v>
      </c>
      <c r="C698" s="2" t="str">
        <f t="shared" si="51"/>
        <v>August</v>
      </c>
      <c r="D698" s="1" t="s">
        <v>25</v>
      </c>
      <c r="E698" s="1">
        <v>28</v>
      </c>
      <c r="F698" s="1">
        <f t="shared" si="50"/>
        <v>52.063571428571429</v>
      </c>
      <c r="G698" s="1">
        <v>1457.78</v>
      </c>
      <c r="H698" s="1">
        <v>19.989999999999998</v>
      </c>
      <c r="I698">
        <f t="shared" si="52"/>
        <v>1477.77</v>
      </c>
      <c r="J698">
        <f t="shared" si="53"/>
        <v>5.3265000000000002</v>
      </c>
      <c r="K698">
        <f t="shared" si="54"/>
        <v>77.648651700000002</v>
      </c>
      <c r="L698" s="1" t="s">
        <v>26</v>
      </c>
      <c r="M698" s="1" t="s">
        <v>56</v>
      </c>
      <c r="N698" s="1" t="s">
        <v>21</v>
      </c>
      <c r="O698" s="1" t="s">
        <v>29</v>
      </c>
      <c r="P698" s="1" t="s">
        <v>43</v>
      </c>
      <c r="Q698" s="1" t="s">
        <v>24</v>
      </c>
      <c r="R698" s="2">
        <v>40772</v>
      </c>
    </row>
    <row r="699" spans="1:18" x14ac:dyDescent="0.25">
      <c r="A699" s="1">
        <v>17539</v>
      </c>
      <c r="B699" s="2">
        <v>40801</v>
      </c>
      <c r="C699" s="2" t="str">
        <f t="shared" si="51"/>
        <v>September</v>
      </c>
      <c r="D699" s="1" t="s">
        <v>32</v>
      </c>
      <c r="E699" s="1">
        <v>28</v>
      </c>
      <c r="F699" s="1">
        <f t="shared" si="50"/>
        <v>13.635357142857144</v>
      </c>
      <c r="G699" s="1">
        <v>381.79</v>
      </c>
      <c r="H699" s="1">
        <v>5</v>
      </c>
      <c r="I699">
        <f t="shared" si="52"/>
        <v>386.79</v>
      </c>
      <c r="J699">
        <f t="shared" si="53"/>
        <v>4.7610000000000001</v>
      </c>
      <c r="K699">
        <f t="shared" si="54"/>
        <v>18.177021900000003</v>
      </c>
      <c r="L699" s="1" t="s">
        <v>26</v>
      </c>
      <c r="M699" s="1" t="s">
        <v>51</v>
      </c>
      <c r="N699" s="1" t="s">
        <v>21</v>
      </c>
      <c r="O699" s="1" t="s">
        <v>22</v>
      </c>
      <c r="P699" s="1" t="s">
        <v>23</v>
      </c>
      <c r="Q699" s="1" t="s">
        <v>46</v>
      </c>
      <c r="R699" s="2">
        <v>40802</v>
      </c>
    </row>
    <row r="700" spans="1:18" x14ac:dyDescent="0.25">
      <c r="A700" s="1">
        <v>44487</v>
      </c>
      <c r="B700" s="2">
        <v>40067</v>
      </c>
      <c r="C700" s="2" t="str">
        <f t="shared" si="51"/>
        <v>September</v>
      </c>
      <c r="D700" s="1" t="s">
        <v>37</v>
      </c>
      <c r="E700" s="1">
        <v>37</v>
      </c>
      <c r="F700" s="1">
        <f t="shared" si="50"/>
        <v>15.101891891891892</v>
      </c>
      <c r="G700" s="1">
        <v>558.77</v>
      </c>
      <c r="H700" s="1">
        <v>4.53</v>
      </c>
      <c r="I700">
        <f t="shared" si="52"/>
        <v>563.29999999999995</v>
      </c>
      <c r="J700">
        <f t="shared" si="53"/>
        <v>3.5455000000000001</v>
      </c>
      <c r="K700">
        <f t="shared" si="54"/>
        <v>19.81119035</v>
      </c>
      <c r="L700" s="1" t="s">
        <v>26</v>
      </c>
      <c r="M700" s="1" t="s">
        <v>49</v>
      </c>
      <c r="N700" s="1" t="s">
        <v>33</v>
      </c>
      <c r="O700" s="1" t="s">
        <v>34</v>
      </c>
      <c r="P700" s="1" t="s">
        <v>60</v>
      </c>
      <c r="Q700" s="1" t="s">
        <v>24</v>
      </c>
      <c r="R700" s="2">
        <v>40069</v>
      </c>
    </row>
    <row r="701" spans="1:18" x14ac:dyDescent="0.25">
      <c r="A701" s="1">
        <v>21862</v>
      </c>
      <c r="B701" s="2">
        <v>40433</v>
      </c>
      <c r="C701" s="2" t="str">
        <f t="shared" si="51"/>
        <v>September</v>
      </c>
      <c r="D701" s="1" t="s">
        <v>32</v>
      </c>
      <c r="E701" s="1">
        <v>46</v>
      </c>
      <c r="F701" s="1">
        <f t="shared" si="50"/>
        <v>8.3706521739130437</v>
      </c>
      <c r="G701" s="1">
        <v>385.05</v>
      </c>
      <c r="H701" s="1">
        <v>3.12</v>
      </c>
      <c r="I701">
        <f t="shared" si="52"/>
        <v>388.17</v>
      </c>
      <c r="J701">
        <f t="shared" si="53"/>
        <v>3.5455000000000001</v>
      </c>
      <c r="K701">
        <f t="shared" si="54"/>
        <v>13.651947750000001</v>
      </c>
      <c r="L701" s="1" t="s">
        <v>26</v>
      </c>
      <c r="M701" s="1" t="s">
        <v>51</v>
      </c>
      <c r="N701" s="1" t="s">
        <v>21</v>
      </c>
      <c r="O701" s="1" t="s">
        <v>34</v>
      </c>
      <c r="P701" s="1" t="s">
        <v>35</v>
      </c>
      <c r="Q701" s="1" t="s">
        <v>36</v>
      </c>
      <c r="R701" s="2">
        <v>40434</v>
      </c>
    </row>
    <row r="702" spans="1:18" x14ac:dyDescent="0.25">
      <c r="A702" s="1">
        <v>3680</v>
      </c>
      <c r="B702" s="2">
        <v>41252</v>
      </c>
      <c r="C702" s="2" t="str">
        <f t="shared" si="51"/>
        <v>December</v>
      </c>
      <c r="D702" s="1" t="s">
        <v>32</v>
      </c>
      <c r="E702" s="1">
        <v>24</v>
      </c>
      <c r="F702" s="1">
        <f t="shared" si="50"/>
        <v>4.1470833333333337</v>
      </c>
      <c r="G702" s="1">
        <v>99.53</v>
      </c>
      <c r="H702" s="1">
        <v>1.49</v>
      </c>
      <c r="I702">
        <f t="shared" si="52"/>
        <v>101.02</v>
      </c>
      <c r="J702">
        <f t="shared" si="53"/>
        <v>3.5455000000000001</v>
      </c>
      <c r="K702">
        <f t="shared" si="54"/>
        <v>3.5288361500000001</v>
      </c>
      <c r="L702" s="1" t="s">
        <v>19</v>
      </c>
      <c r="M702" s="1" t="s">
        <v>49</v>
      </c>
      <c r="N702" s="1" t="s">
        <v>33</v>
      </c>
      <c r="O702" s="1" t="s">
        <v>34</v>
      </c>
      <c r="P702" s="1" t="s">
        <v>48</v>
      </c>
      <c r="Q702" s="1" t="s">
        <v>24</v>
      </c>
      <c r="R702" s="2">
        <v>41254</v>
      </c>
    </row>
    <row r="703" spans="1:18" x14ac:dyDescent="0.25">
      <c r="A703" s="1">
        <v>9249</v>
      </c>
      <c r="B703" s="2">
        <v>40317</v>
      </c>
      <c r="C703" s="2" t="str">
        <f t="shared" si="51"/>
        <v>May</v>
      </c>
      <c r="D703" s="1" t="s">
        <v>25</v>
      </c>
      <c r="E703" s="1">
        <v>42</v>
      </c>
      <c r="F703" s="1">
        <f t="shared" si="50"/>
        <v>36.828571428571429</v>
      </c>
      <c r="G703" s="1">
        <v>1546.8</v>
      </c>
      <c r="H703" s="1">
        <v>12.9</v>
      </c>
      <c r="I703">
        <f t="shared" si="52"/>
        <v>1559.7</v>
      </c>
      <c r="J703">
        <f t="shared" si="53"/>
        <v>3.5455000000000001</v>
      </c>
      <c r="K703">
        <f t="shared" si="54"/>
        <v>54.841794</v>
      </c>
      <c r="L703" s="1" t="s">
        <v>26</v>
      </c>
      <c r="M703" s="1" t="s">
        <v>51</v>
      </c>
      <c r="N703" s="1" t="s">
        <v>28</v>
      </c>
      <c r="O703" s="1" t="s">
        <v>34</v>
      </c>
      <c r="P703" s="1" t="s">
        <v>60</v>
      </c>
      <c r="Q703" s="1" t="s">
        <v>24</v>
      </c>
      <c r="R703" s="2">
        <v>40318</v>
      </c>
    </row>
    <row r="704" spans="1:18" x14ac:dyDescent="0.25">
      <c r="A704" s="1">
        <v>24294</v>
      </c>
      <c r="B704" s="2">
        <v>40027</v>
      </c>
      <c r="C704" s="2" t="str">
        <f t="shared" si="51"/>
        <v>August</v>
      </c>
      <c r="D704" s="1" t="s">
        <v>32</v>
      </c>
      <c r="E704" s="1">
        <v>24</v>
      </c>
      <c r="F704" s="1">
        <f t="shared" si="50"/>
        <v>202.73833333333334</v>
      </c>
      <c r="G704" s="1">
        <v>4865.72</v>
      </c>
      <c r="H704" s="1">
        <v>15.59</v>
      </c>
      <c r="I704">
        <f t="shared" si="52"/>
        <v>4881.3100000000004</v>
      </c>
      <c r="J704">
        <f t="shared" si="53"/>
        <v>5.3265000000000002</v>
      </c>
      <c r="K704">
        <f t="shared" si="54"/>
        <v>259.1725758</v>
      </c>
      <c r="L704" s="1" t="s">
        <v>38</v>
      </c>
      <c r="M704" s="1" t="s">
        <v>44</v>
      </c>
      <c r="N704" s="1" t="s">
        <v>42</v>
      </c>
      <c r="O704" s="1" t="s">
        <v>29</v>
      </c>
      <c r="P704" s="1" t="s">
        <v>61</v>
      </c>
      <c r="Q704" s="1" t="s">
        <v>40</v>
      </c>
      <c r="R704" s="2">
        <v>40028</v>
      </c>
    </row>
    <row r="705" spans="1:18" x14ac:dyDescent="0.25">
      <c r="A705" s="1">
        <v>50208</v>
      </c>
      <c r="B705" s="2">
        <v>40565</v>
      </c>
      <c r="C705" s="2" t="str">
        <f t="shared" si="51"/>
        <v>January</v>
      </c>
      <c r="D705" s="1" t="s">
        <v>41</v>
      </c>
      <c r="E705" s="1">
        <v>4</v>
      </c>
      <c r="F705" s="1">
        <f t="shared" si="50"/>
        <v>9.69</v>
      </c>
      <c r="G705" s="1">
        <v>38.76</v>
      </c>
      <c r="H705" s="1">
        <v>6.97</v>
      </c>
      <c r="I705">
        <f t="shared" si="52"/>
        <v>45.73</v>
      </c>
      <c r="J705">
        <f t="shared" si="53"/>
        <v>3.5455000000000001</v>
      </c>
      <c r="K705">
        <f t="shared" si="54"/>
        <v>1.3742357999999999</v>
      </c>
      <c r="L705" s="1" t="s">
        <v>19</v>
      </c>
      <c r="M705" s="1" t="s">
        <v>58</v>
      </c>
      <c r="N705" s="1" t="s">
        <v>33</v>
      </c>
      <c r="O705" s="1" t="s">
        <v>34</v>
      </c>
      <c r="P705" s="1" t="s">
        <v>48</v>
      </c>
      <c r="Q705" s="1" t="s">
        <v>24</v>
      </c>
      <c r="R705" s="2">
        <v>40566</v>
      </c>
    </row>
    <row r="706" spans="1:18" x14ac:dyDescent="0.25">
      <c r="A706" s="1">
        <v>52423</v>
      </c>
      <c r="B706" s="2">
        <v>40644</v>
      </c>
      <c r="C706" s="2" t="str">
        <f t="shared" si="51"/>
        <v>April</v>
      </c>
      <c r="D706" s="1" t="s">
        <v>37</v>
      </c>
      <c r="E706" s="1">
        <v>25</v>
      </c>
      <c r="F706" s="1">
        <f t="shared" ref="F706:F769" si="55">G706/E706</f>
        <v>45.121200000000002</v>
      </c>
      <c r="G706" s="1">
        <v>1128.03</v>
      </c>
      <c r="H706" s="1">
        <v>6.22</v>
      </c>
      <c r="I706">
        <f t="shared" si="52"/>
        <v>1134.25</v>
      </c>
      <c r="J706">
        <f t="shared" si="53"/>
        <v>3.5455000000000001</v>
      </c>
      <c r="K706">
        <f t="shared" si="54"/>
        <v>39.994303649999999</v>
      </c>
      <c r="L706" s="1" t="s">
        <v>26</v>
      </c>
      <c r="M706" s="1" t="s">
        <v>20</v>
      </c>
      <c r="N706" s="1" t="s">
        <v>42</v>
      </c>
      <c r="O706" s="1" t="s">
        <v>34</v>
      </c>
      <c r="P706" s="1" t="s">
        <v>60</v>
      </c>
      <c r="Q706" s="1" t="s">
        <v>24</v>
      </c>
      <c r="R706" s="2">
        <v>40645</v>
      </c>
    </row>
    <row r="707" spans="1:18" x14ac:dyDescent="0.25">
      <c r="A707" s="1">
        <v>29953</v>
      </c>
      <c r="B707" s="2">
        <v>40581</v>
      </c>
      <c r="C707" s="2" t="str">
        <f t="shared" ref="C707:C770" si="56">TEXT(B707,"mmmm")</f>
        <v>February</v>
      </c>
      <c r="D707" s="1" t="s">
        <v>37</v>
      </c>
      <c r="E707" s="1">
        <v>42</v>
      </c>
      <c r="F707" s="1">
        <f t="shared" si="55"/>
        <v>14.756428571428572</v>
      </c>
      <c r="G707" s="1">
        <v>619.77</v>
      </c>
      <c r="H707" s="1">
        <v>7.17</v>
      </c>
      <c r="I707">
        <f t="shared" ref="I707:I770" si="57">G707+H707</f>
        <v>626.93999999999994</v>
      </c>
      <c r="J707">
        <f t="shared" ref="J707:J770" si="58">IF(O707="Furniture",4.761,IF(O707="Technology",5.3265,IF(O707="Office Supplies",3.5455,0)))</f>
        <v>3.5455000000000001</v>
      </c>
      <c r="K707">
        <f t="shared" ref="K707:K770" si="59">(J707*G707)/100</f>
        <v>21.973945349999997</v>
      </c>
      <c r="L707" s="1" t="s">
        <v>26</v>
      </c>
      <c r="M707" s="1" t="s">
        <v>27</v>
      </c>
      <c r="N707" s="1" t="s">
        <v>42</v>
      </c>
      <c r="O707" s="1" t="s">
        <v>34</v>
      </c>
      <c r="P707" s="1" t="s">
        <v>48</v>
      </c>
      <c r="Q707" s="1" t="s">
        <v>24</v>
      </c>
      <c r="R707" s="2">
        <v>40584</v>
      </c>
    </row>
    <row r="708" spans="1:18" x14ac:dyDescent="0.25">
      <c r="A708" s="1">
        <v>28897</v>
      </c>
      <c r="B708" s="2">
        <v>40049</v>
      </c>
      <c r="C708" s="2" t="str">
        <f t="shared" si="56"/>
        <v>August</v>
      </c>
      <c r="D708" s="1" t="s">
        <v>41</v>
      </c>
      <c r="E708" s="1">
        <v>14</v>
      </c>
      <c r="F708" s="1">
        <f t="shared" si="55"/>
        <v>62.676428571428573</v>
      </c>
      <c r="G708" s="1">
        <v>877.47</v>
      </c>
      <c r="H708" s="1">
        <v>19.989999999999998</v>
      </c>
      <c r="I708">
        <f t="shared" si="57"/>
        <v>897.46</v>
      </c>
      <c r="J708">
        <f t="shared" si="58"/>
        <v>3.5455000000000001</v>
      </c>
      <c r="K708">
        <f t="shared" si="59"/>
        <v>31.110698850000002</v>
      </c>
      <c r="L708" s="1" t="s">
        <v>26</v>
      </c>
      <c r="M708" s="1" t="s">
        <v>27</v>
      </c>
      <c r="N708" s="1" t="s">
        <v>21</v>
      </c>
      <c r="O708" s="1" t="s">
        <v>34</v>
      </c>
      <c r="P708" s="1" t="s">
        <v>62</v>
      </c>
      <c r="Q708" s="1" t="s">
        <v>24</v>
      </c>
      <c r="R708" s="2">
        <v>40051</v>
      </c>
    </row>
    <row r="709" spans="1:18" x14ac:dyDescent="0.25">
      <c r="A709" s="1">
        <v>30913</v>
      </c>
      <c r="B709" s="2">
        <v>41174</v>
      </c>
      <c r="C709" s="2" t="str">
        <f t="shared" si="56"/>
        <v>September</v>
      </c>
      <c r="D709" s="1" t="s">
        <v>41</v>
      </c>
      <c r="E709" s="1">
        <v>23</v>
      </c>
      <c r="F709" s="1">
        <f t="shared" si="55"/>
        <v>6.2217391304347824</v>
      </c>
      <c r="G709" s="1">
        <v>143.1</v>
      </c>
      <c r="H709" s="1">
        <v>1.49</v>
      </c>
      <c r="I709">
        <f t="shared" si="57"/>
        <v>144.59</v>
      </c>
      <c r="J709">
        <f t="shared" si="58"/>
        <v>3.5455000000000001</v>
      </c>
      <c r="K709">
        <f t="shared" si="59"/>
        <v>5.0736105</v>
      </c>
      <c r="L709" s="1" t="s">
        <v>26</v>
      </c>
      <c r="M709" s="1" t="s">
        <v>51</v>
      </c>
      <c r="N709" s="1" t="s">
        <v>33</v>
      </c>
      <c r="O709" s="1" t="s">
        <v>34</v>
      </c>
      <c r="P709" s="1" t="s">
        <v>48</v>
      </c>
      <c r="Q709" s="1" t="s">
        <v>24</v>
      </c>
      <c r="R709" s="2">
        <v>41175</v>
      </c>
    </row>
    <row r="710" spans="1:18" x14ac:dyDescent="0.25">
      <c r="A710" s="1">
        <v>11011</v>
      </c>
      <c r="B710" s="2">
        <v>41042</v>
      </c>
      <c r="C710" s="2" t="str">
        <f t="shared" si="56"/>
        <v>May</v>
      </c>
      <c r="D710" s="1" t="s">
        <v>25</v>
      </c>
      <c r="E710" s="1">
        <v>36</v>
      </c>
      <c r="F710" s="1">
        <f t="shared" si="55"/>
        <v>8.4894444444444446</v>
      </c>
      <c r="G710" s="1">
        <v>305.62</v>
      </c>
      <c r="H710" s="1">
        <v>8.2899999999999991</v>
      </c>
      <c r="I710">
        <f t="shared" si="57"/>
        <v>313.91000000000003</v>
      </c>
      <c r="J710">
        <f t="shared" si="58"/>
        <v>3.5455000000000001</v>
      </c>
      <c r="K710">
        <f t="shared" si="59"/>
        <v>10.8357571</v>
      </c>
      <c r="L710" s="1" t="s">
        <v>26</v>
      </c>
      <c r="M710" s="1" t="s">
        <v>58</v>
      </c>
      <c r="N710" s="1" t="s">
        <v>28</v>
      </c>
      <c r="O710" s="1" t="s">
        <v>34</v>
      </c>
      <c r="P710" s="1" t="s">
        <v>62</v>
      </c>
      <c r="Q710" s="1" t="s">
        <v>24</v>
      </c>
      <c r="R710" s="2">
        <v>41043</v>
      </c>
    </row>
    <row r="711" spans="1:18" x14ac:dyDescent="0.25">
      <c r="A711" s="1">
        <v>26144</v>
      </c>
      <c r="B711" s="2">
        <v>40842</v>
      </c>
      <c r="C711" s="2" t="str">
        <f t="shared" si="56"/>
        <v>October</v>
      </c>
      <c r="D711" s="1" t="s">
        <v>25</v>
      </c>
      <c r="E711" s="1">
        <v>28</v>
      </c>
      <c r="F711" s="1">
        <f t="shared" si="55"/>
        <v>2.7049999999999996</v>
      </c>
      <c r="G711" s="1">
        <v>75.739999999999995</v>
      </c>
      <c r="H711" s="1">
        <v>0.99</v>
      </c>
      <c r="I711">
        <f t="shared" si="57"/>
        <v>76.72999999999999</v>
      </c>
      <c r="J711">
        <f t="shared" si="58"/>
        <v>3.5455000000000001</v>
      </c>
      <c r="K711">
        <f t="shared" si="59"/>
        <v>2.6853616999999996</v>
      </c>
      <c r="L711" s="1" t="s">
        <v>26</v>
      </c>
      <c r="M711" s="1" t="s">
        <v>54</v>
      </c>
      <c r="N711" s="1" t="s">
        <v>28</v>
      </c>
      <c r="O711" s="1" t="s">
        <v>34</v>
      </c>
      <c r="P711" s="1" t="s">
        <v>63</v>
      </c>
      <c r="Q711" s="1" t="s">
        <v>24</v>
      </c>
      <c r="R711" s="2">
        <v>40843</v>
      </c>
    </row>
    <row r="712" spans="1:18" x14ac:dyDescent="0.25">
      <c r="A712" s="1">
        <v>12611</v>
      </c>
      <c r="B712" s="2">
        <v>40831</v>
      </c>
      <c r="C712" s="2" t="str">
        <f t="shared" si="56"/>
        <v>October</v>
      </c>
      <c r="D712" s="1" t="s">
        <v>41</v>
      </c>
      <c r="E712" s="1">
        <v>13</v>
      </c>
      <c r="F712" s="1">
        <f t="shared" si="55"/>
        <v>14.614615384615385</v>
      </c>
      <c r="G712" s="1">
        <v>189.99</v>
      </c>
      <c r="H712" s="1">
        <v>1.49</v>
      </c>
      <c r="I712">
        <f t="shared" si="57"/>
        <v>191.48000000000002</v>
      </c>
      <c r="J712">
        <f t="shared" si="58"/>
        <v>3.5455000000000001</v>
      </c>
      <c r="K712">
        <f t="shared" si="59"/>
        <v>6.7360954500000005</v>
      </c>
      <c r="L712" s="1" t="s">
        <v>19</v>
      </c>
      <c r="M712" s="1" t="s">
        <v>54</v>
      </c>
      <c r="N712" s="1" t="s">
        <v>42</v>
      </c>
      <c r="O712" s="1" t="s">
        <v>34</v>
      </c>
      <c r="P712" s="1" t="s">
        <v>48</v>
      </c>
      <c r="Q712" s="1" t="s">
        <v>24</v>
      </c>
      <c r="R712" s="2">
        <v>40833</v>
      </c>
    </row>
    <row r="713" spans="1:18" x14ac:dyDescent="0.25">
      <c r="A713" s="1">
        <v>46979</v>
      </c>
      <c r="B713" s="2">
        <v>41106</v>
      </c>
      <c r="C713" s="2" t="str">
        <f t="shared" si="56"/>
        <v>July</v>
      </c>
      <c r="D713" s="1" t="s">
        <v>18</v>
      </c>
      <c r="E713" s="1">
        <v>26</v>
      </c>
      <c r="F713" s="1">
        <f t="shared" si="55"/>
        <v>5.2261538461538457</v>
      </c>
      <c r="G713" s="1">
        <v>135.88</v>
      </c>
      <c r="H713" s="1">
        <v>5.49</v>
      </c>
      <c r="I713">
        <f t="shared" si="57"/>
        <v>141.37</v>
      </c>
      <c r="J713">
        <f t="shared" si="58"/>
        <v>3.5455000000000001</v>
      </c>
      <c r="K713">
        <f t="shared" si="59"/>
        <v>4.8176253999999998</v>
      </c>
      <c r="L713" s="1" t="s">
        <v>26</v>
      </c>
      <c r="M713" s="1" t="s">
        <v>54</v>
      </c>
      <c r="N713" s="1" t="s">
        <v>21</v>
      </c>
      <c r="O713" s="1" t="s">
        <v>34</v>
      </c>
      <c r="P713" s="1" t="s">
        <v>45</v>
      </c>
      <c r="Q713" s="1" t="s">
        <v>24</v>
      </c>
      <c r="R713" s="2">
        <v>41115</v>
      </c>
    </row>
    <row r="714" spans="1:18" x14ac:dyDescent="0.25">
      <c r="A714" s="1">
        <v>40327</v>
      </c>
      <c r="B714" s="2">
        <v>40676</v>
      </c>
      <c r="C714" s="2" t="str">
        <f t="shared" si="56"/>
        <v>May</v>
      </c>
      <c r="D714" s="1" t="s">
        <v>41</v>
      </c>
      <c r="E714" s="1">
        <v>36</v>
      </c>
      <c r="F714" s="1">
        <f t="shared" si="55"/>
        <v>4.2488888888888887</v>
      </c>
      <c r="G714" s="1">
        <v>152.96</v>
      </c>
      <c r="H714" s="1">
        <v>5.74</v>
      </c>
      <c r="I714">
        <f t="shared" si="57"/>
        <v>158.70000000000002</v>
      </c>
      <c r="J714">
        <f t="shared" si="58"/>
        <v>3.5455000000000001</v>
      </c>
      <c r="K714">
        <f t="shared" si="59"/>
        <v>5.4231968000000004</v>
      </c>
      <c r="L714" s="1" t="s">
        <v>26</v>
      </c>
      <c r="M714" s="1" t="s">
        <v>55</v>
      </c>
      <c r="N714" s="1" t="s">
        <v>33</v>
      </c>
      <c r="O714" s="1" t="s">
        <v>34</v>
      </c>
      <c r="P714" s="1" t="s">
        <v>45</v>
      </c>
      <c r="Q714" s="1" t="s">
        <v>24</v>
      </c>
      <c r="R714" s="2">
        <v>40678</v>
      </c>
    </row>
    <row r="715" spans="1:18" x14ac:dyDescent="0.25">
      <c r="A715" s="1">
        <v>47524</v>
      </c>
      <c r="B715" s="2">
        <v>40283</v>
      </c>
      <c r="C715" s="2" t="str">
        <f t="shared" si="56"/>
        <v>April</v>
      </c>
      <c r="D715" s="1" t="s">
        <v>41</v>
      </c>
      <c r="E715" s="1">
        <v>8</v>
      </c>
      <c r="F715" s="1">
        <f t="shared" si="55"/>
        <v>33.642499999999998</v>
      </c>
      <c r="G715" s="1">
        <v>269.14</v>
      </c>
      <c r="H715" s="1">
        <v>9.02</v>
      </c>
      <c r="I715">
        <f t="shared" si="57"/>
        <v>278.15999999999997</v>
      </c>
      <c r="J715">
        <f t="shared" si="58"/>
        <v>5.3265000000000002</v>
      </c>
      <c r="K715">
        <f t="shared" si="59"/>
        <v>14.335742099999999</v>
      </c>
      <c r="L715" s="1" t="s">
        <v>26</v>
      </c>
      <c r="M715" s="1" t="s">
        <v>51</v>
      </c>
      <c r="N715" s="1" t="s">
        <v>33</v>
      </c>
      <c r="O715" s="1" t="s">
        <v>29</v>
      </c>
      <c r="P715" s="1" t="s">
        <v>43</v>
      </c>
      <c r="Q715" s="1" t="s">
        <v>24</v>
      </c>
      <c r="R715" s="2">
        <v>40285</v>
      </c>
    </row>
    <row r="716" spans="1:18" x14ac:dyDescent="0.25">
      <c r="A716" s="1">
        <v>13378</v>
      </c>
      <c r="B716" s="2">
        <v>40077</v>
      </c>
      <c r="C716" s="2" t="str">
        <f t="shared" si="56"/>
        <v>September</v>
      </c>
      <c r="D716" s="1" t="s">
        <v>18</v>
      </c>
      <c r="E716" s="1">
        <v>16</v>
      </c>
      <c r="F716" s="1">
        <f t="shared" si="55"/>
        <v>6.0025000000000004</v>
      </c>
      <c r="G716" s="1">
        <v>96.04</v>
      </c>
      <c r="H716" s="1">
        <v>5.3</v>
      </c>
      <c r="I716">
        <f t="shared" si="57"/>
        <v>101.34</v>
      </c>
      <c r="J716">
        <f t="shared" si="58"/>
        <v>3.5455000000000001</v>
      </c>
      <c r="K716">
        <f t="shared" si="59"/>
        <v>3.4050982000000003</v>
      </c>
      <c r="L716" s="1" t="s">
        <v>26</v>
      </c>
      <c r="M716" s="1" t="s">
        <v>49</v>
      </c>
      <c r="N716" s="1" t="s">
        <v>33</v>
      </c>
      <c r="O716" s="1" t="s">
        <v>34</v>
      </c>
      <c r="P716" s="1" t="s">
        <v>50</v>
      </c>
      <c r="Q716" s="1" t="s">
        <v>46</v>
      </c>
      <c r="R716" s="2">
        <v>40082</v>
      </c>
    </row>
    <row r="717" spans="1:18" x14ac:dyDescent="0.25">
      <c r="A717" s="1">
        <v>7719</v>
      </c>
      <c r="B717" s="2">
        <v>39893</v>
      </c>
      <c r="C717" s="2" t="str">
        <f t="shared" si="56"/>
        <v>March</v>
      </c>
      <c r="D717" s="1" t="s">
        <v>18</v>
      </c>
      <c r="E717" s="1">
        <v>37</v>
      </c>
      <c r="F717" s="1">
        <f t="shared" si="55"/>
        <v>14.124864864864865</v>
      </c>
      <c r="G717" s="1">
        <v>522.62</v>
      </c>
      <c r="H717" s="1">
        <v>4.51</v>
      </c>
      <c r="I717">
        <f t="shared" si="57"/>
        <v>527.13</v>
      </c>
      <c r="J717">
        <f t="shared" si="58"/>
        <v>3.5455000000000001</v>
      </c>
      <c r="K717">
        <f t="shared" si="59"/>
        <v>18.529492099999999</v>
      </c>
      <c r="L717" s="1" t="s">
        <v>26</v>
      </c>
      <c r="M717" s="1" t="s">
        <v>51</v>
      </c>
      <c r="N717" s="1" t="s">
        <v>42</v>
      </c>
      <c r="O717" s="1" t="s">
        <v>34</v>
      </c>
      <c r="P717" s="1" t="s">
        <v>60</v>
      </c>
      <c r="Q717" s="1" t="s">
        <v>24</v>
      </c>
      <c r="R717" s="2">
        <v>39895</v>
      </c>
    </row>
    <row r="718" spans="1:18" x14ac:dyDescent="0.25">
      <c r="A718" s="1">
        <v>24577</v>
      </c>
      <c r="B718" s="2">
        <v>40238</v>
      </c>
      <c r="C718" s="2" t="str">
        <f t="shared" si="56"/>
        <v>March</v>
      </c>
      <c r="D718" s="1" t="s">
        <v>41</v>
      </c>
      <c r="E718" s="1">
        <v>8</v>
      </c>
      <c r="F718" s="1">
        <f t="shared" si="55"/>
        <v>22.598749999999999</v>
      </c>
      <c r="G718" s="1">
        <v>180.79</v>
      </c>
      <c r="H718" s="1">
        <v>5.47</v>
      </c>
      <c r="I718">
        <f t="shared" si="57"/>
        <v>186.26</v>
      </c>
      <c r="J718">
        <f t="shared" si="58"/>
        <v>3.5455000000000001</v>
      </c>
      <c r="K718">
        <f t="shared" si="59"/>
        <v>6.4099094499999998</v>
      </c>
      <c r="L718" s="1" t="s">
        <v>26</v>
      </c>
      <c r="M718" s="1" t="s">
        <v>56</v>
      </c>
      <c r="N718" s="1" t="s">
        <v>33</v>
      </c>
      <c r="O718" s="1" t="s">
        <v>34</v>
      </c>
      <c r="P718" s="1" t="s">
        <v>45</v>
      </c>
      <c r="Q718" s="1" t="s">
        <v>24</v>
      </c>
      <c r="R718" s="2">
        <v>40239</v>
      </c>
    </row>
    <row r="719" spans="1:18" x14ac:dyDescent="0.25">
      <c r="A719" s="1">
        <v>15781</v>
      </c>
      <c r="B719" s="2">
        <v>41155</v>
      </c>
      <c r="C719" s="2" t="str">
        <f t="shared" si="56"/>
        <v>September</v>
      </c>
      <c r="D719" s="1" t="s">
        <v>25</v>
      </c>
      <c r="E719" s="1">
        <v>29</v>
      </c>
      <c r="F719" s="1">
        <f t="shared" si="55"/>
        <v>28.431379310344827</v>
      </c>
      <c r="G719" s="1">
        <v>824.51</v>
      </c>
      <c r="H719" s="1">
        <v>4</v>
      </c>
      <c r="I719">
        <f t="shared" si="57"/>
        <v>828.51</v>
      </c>
      <c r="J719">
        <f t="shared" si="58"/>
        <v>5.3265000000000002</v>
      </c>
      <c r="K719">
        <f t="shared" si="59"/>
        <v>43.917525150000003</v>
      </c>
      <c r="L719" s="1" t="s">
        <v>26</v>
      </c>
      <c r="M719" s="1" t="s">
        <v>69</v>
      </c>
      <c r="N719" s="1" t="s">
        <v>42</v>
      </c>
      <c r="O719" s="1" t="s">
        <v>29</v>
      </c>
      <c r="P719" s="1" t="s">
        <v>43</v>
      </c>
      <c r="Q719" s="1" t="s">
        <v>24</v>
      </c>
      <c r="R719" s="2">
        <v>41156</v>
      </c>
    </row>
    <row r="720" spans="1:18" x14ac:dyDescent="0.25">
      <c r="A720" s="1">
        <v>31233</v>
      </c>
      <c r="B720" s="2">
        <v>40810</v>
      </c>
      <c r="C720" s="2" t="str">
        <f t="shared" si="56"/>
        <v>September</v>
      </c>
      <c r="D720" s="1" t="s">
        <v>18</v>
      </c>
      <c r="E720" s="1">
        <v>41</v>
      </c>
      <c r="F720" s="1">
        <f t="shared" si="55"/>
        <v>31.66560975609756</v>
      </c>
      <c r="G720" s="1">
        <v>1298.29</v>
      </c>
      <c r="H720" s="1">
        <v>1.99</v>
      </c>
      <c r="I720">
        <f t="shared" si="57"/>
        <v>1300.28</v>
      </c>
      <c r="J720">
        <f t="shared" si="58"/>
        <v>5.3265000000000002</v>
      </c>
      <c r="K720">
        <f t="shared" si="59"/>
        <v>69.153416849999999</v>
      </c>
      <c r="L720" s="1" t="s">
        <v>26</v>
      </c>
      <c r="M720" s="1" t="s">
        <v>47</v>
      </c>
      <c r="N720" s="1" t="s">
        <v>42</v>
      </c>
      <c r="O720" s="1" t="s">
        <v>29</v>
      </c>
      <c r="P720" s="1" t="s">
        <v>43</v>
      </c>
      <c r="Q720" s="1" t="s">
        <v>46</v>
      </c>
      <c r="R720" s="2">
        <v>40814</v>
      </c>
    </row>
    <row r="721" spans="1:18" x14ac:dyDescent="0.25">
      <c r="A721" s="1">
        <v>54692</v>
      </c>
      <c r="B721" s="2">
        <v>40242</v>
      </c>
      <c r="C721" s="2" t="str">
        <f t="shared" si="56"/>
        <v>March</v>
      </c>
      <c r="D721" s="1" t="s">
        <v>41</v>
      </c>
      <c r="E721" s="1">
        <v>27</v>
      </c>
      <c r="F721" s="1">
        <f t="shared" si="55"/>
        <v>91.795592592592598</v>
      </c>
      <c r="G721" s="1">
        <v>2478.4810000000002</v>
      </c>
      <c r="H721" s="1">
        <v>8.99</v>
      </c>
      <c r="I721">
        <f t="shared" si="57"/>
        <v>2487.471</v>
      </c>
      <c r="J721">
        <f t="shared" si="58"/>
        <v>5.3265000000000002</v>
      </c>
      <c r="K721">
        <f t="shared" si="59"/>
        <v>132.01629046500003</v>
      </c>
      <c r="L721" s="1" t="s">
        <v>26</v>
      </c>
      <c r="M721" s="1" t="s">
        <v>20</v>
      </c>
      <c r="N721" s="1" t="s">
        <v>42</v>
      </c>
      <c r="O721" s="1" t="s">
        <v>29</v>
      </c>
      <c r="P721" s="1" t="s">
        <v>30</v>
      </c>
      <c r="Q721" s="1" t="s">
        <v>24</v>
      </c>
      <c r="R721" s="2">
        <v>40244</v>
      </c>
    </row>
    <row r="722" spans="1:18" x14ac:dyDescent="0.25">
      <c r="A722" s="1">
        <v>25824</v>
      </c>
      <c r="B722" s="2">
        <v>40060</v>
      </c>
      <c r="C722" s="2" t="str">
        <f t="shared" si="56"/>
        <v>September</v>
      </c>
      <c r="D722" s="1" t="s">
        <v>41</v>
      </c>
      <c r="E722" s="1">
        <v>39</v>
      </c>
      <c r="F722" s="1">
        <f t="shared" si="55"/>
        <v>393.37076923076921</v>
      </c>
      <c r="G722" s="1">
        <v>15341.46</v>
      </c>
      <c r="H722" s="1">
        <v>85.63</v>
      </c>
      <c r="I722">
        <f t="shared" si="57"/>
        <v>15427.089999999998</v>
      </c>
      <c r="J722">
        <f t="shared" si="58"/>
        <v>4.7610000000000001</v>
      </c>
      <c r="K722">
        <f t="shared" si="59"/>
        <v>730.40691059999995</v>
      </c>
      <c r="L722" s="1" t="s">
        <v>38</v>
      </c>
      <c r="M722" s="1" t="s">
        <v>51</v>
      </c>
      <c r="N722" s="1" t="s">
        <v>33</v>
      </c>
      <c r="O722" s="1" t="s">
        <v>22</v>
      </c>
      <c r="P722" s="1" t="s">
        <v>57</v>
      </c>
      <c r="Q722" s="1" t="s">
        <v>64</v>
      </c>
      <c r="R722" s="2">
        <v>40061</v>
      </c>
    </row>
    <row r="723" spans="1:18" x14ac:dyDescent="0.25">
      <c r="A723" s="1">
        <v>21792</v>
      </c>
      <c r="B723" s="2">
        <v>41177</v>
      </c>
      <c r="C723" s="2" t="str">
        <f t="shared" si="56"/>
        <v>September</v>
      </c>
      <c r="D723" s="1" t="s">
        <v>32</v>
      </c>
      <c r="E723" s="1">
        <v>26</v>
      </c>
      <c r="F723" s="1">
        <f t="shared" si="55"/>
        <v>13.952307692307691</v>
      </c>
      <c r="G723" s="1">
        <v>362.76</v>
      </c>
      <c r="H723" s="1">
        <v>6.46</v>
      </c>
      <c r="I723">
        <f t="shared" si="57"/>
        <v>369.21999999999997</v>
      </c>
      <c r="J723">
        <f t="shared" si="58"/>
        <v>3.5455000000000001</v>
      </c>
      <c r="K723">
        <f t="shared" si="59"/>
        <v>12.861655800000001</v>
      </c>
      <c r="L723" s="1" t="s">
        <v>26</v>
      </c>
      <c r="M723" s="1" t="s">
        <v>51</v>
      </c>
      <c r="N723" s="1" t="s">
        <v>21</v>
      </c>
      <c r="O723" s="1" t="s">
        <v>34</v>
      </c>
      <c r="P723" s="1" t="s">
        <v>48</v>
      </c>
      <c r="Q723" s="1" t="s">
        <v>24</v>
      </c>
      <c r="R723" s="2">
        <v>41179</v>
      </c>
    </row>
    <row r="724" spans="1:18" x14ac:dyDescent="0.25">
      <c r="A724" s="1">
        <v>36293</v>
      </c>
      <c r="B724" s="2">
        <v>40542</v>
      </c>
      <c r="C724" s="2" t="str">
        <f t="shared" si="56"/>
        <v>December</v>
      </c>
      <c r="D724" s="1" t="s">
        <v>41</v>
      </c>
      <c r="E724" s="1">
        <v>25</v>
      </c>
      <c r="F724" s="1">
        <f t="shared" si="55"/>
        <v>6.6144000000000007</v>
      </c>
      <c r="G724" s="1">
        <v>165.36</v>
      </c>
      <c r="H724" s="1">
        <v>7.49</v>
      </c>
      <c r="I724">
        <f t="shared" si="57"/>
        <v>172.85000000000002</v>
      </c>
      <c r="J724">
        <f t="shared" si="58"/>
        <v>3.5455000000000001</v>
      </c>
      <c r="K724">
        <f t="shared" si="59"/>
        <v>5.8628388000000005</v>
      </c>
      <c r="L724" s="1" t="s">
        <v>19</v>
      </c>
      <c r="M724" s="1" t="s">
        <v>55</v>
      </c>
      <c r="N724" s="1" t="s">
        <v>28</v>
      </c>
      <c r="O724" s="1" t="s">
        <v>34</v>
      </c>
      <c r="P724" s="1" t="s">
        <v>45</v>
      </c>
      <c r="Q724" s="1" t="s">
        <v>24</v>
      </c>
      <c r="R724" s="2">
        <v>40557</v>
      </c>
    </row>
    <row r="725" spans="1:18" x14ac:dyDescent="0.25">
      <c r="A725" s="1">
        <v>56672</v>
      </c>
      <c r="B725" s="2">
        <v>41041</v>
      </c>
      <c r="C725" s="2" t="str">
        <f t="shared" si="56"/>
        <v>May</v>
      </c>
      <c r="D725" s="1" t="s">
        <v>25</v>
      </c>
      <c r="E725" s="1">
        <v>34</v>
      </c>
      <c r="F725" s="1">
        <f t="shared" si="55"/>
        <v>33.303529411764707</v>
      </c>
      <c r="G725" s="1">
        <v>1132.32</v>
      </c>
      <c r="H725" s="1">
        <v>13.89</v>
      </c>
      <c r="I725">
        <f t="shared" si="57"/>
        <v>1146.21</v>
      </c>
      <c r="J725">
        <f t="shared" si="58"/>
        <v>3.5455000000000001</v>
      </c>
      <c r="K725">
        <f t="shared" si="59"/>
        <v>40.146405600000001</v>
      </c>
      <c r="L725" s="1" t="s">
        <v>26</v>
      </c>
      <c r="M725" s="1" t="s">
        <v>49</v>
      </c>
      <c r="N725" s="1" t="s">
        <v>21</v>
      </c>
      <c r="O725" s="1" t="s">
        <v>34</v>
      </c>
      <c r="P725" s="1" t="s">
        <v>35</v>
      </c>
      <c r="Q725" s="1" t="s">
        <v>36</v>
      </c>
      <c r="R725" s="2">
        <v>41042</v>
      </c>
    </row>
    <row r="726" spans="1:18" x14ac:dyDescent="0.25">
      <c r="A726" s="1">
        <v>51489</v>
      </c>
      <c r="B726" s="2">
        <v>40971</v>
      </c>
      <c r="C726" s="2" t="str">
        <f t="shared" si="56"/>
        <v>March</v>
      </c>
      <c r="D726" s="1" t="s">
        <v>37</v>
      </c>
      <c r="E726" s="1">
        <v>5</v>
      </c>
      <c r="F726" s="1">
        <f t="shared" si="55"/>
        <v>6.5379999999999994</v>
      </c>
      <c r="G726" s="1">
        <v>32.69</v>
      </c>
      <c r="H726" s="1">
        <v>7.54</v>
      </c>
      <c r="I726">
        <f t="shared" si="57"/>
        <v>40.229999999999997</v>
      </c>
      <c r="J726">
        <f t="shared" si="58"/>
        <v>3.5455000000000001</v>
      </c>
      <c r="K726">
        <f t="shared" si="59"/>
        <v>1.1590239499999999</v>
      </c>
      <c r="L726" s="1" t="s">
        <v>26</v>
      </c>
      <c r="M726" s="1" t="s">
        <v>20</v>
      </c>
      <c r="N726" s="1" t="s">
        <v>33</v>
      </c>
      <c r="O726" s="1" t="s">
        <v>34</v>
      </c>
      <c r="P726" s="1" t="s">
        <v>45</v>
      </c>
      <c r="Q726" s="1" t="s">
        <v>24</v>
      </c>
      <c r="R726" s="2">
        <v>40973</v>
      </c>
    </row>
    <row r="727" spans="1:18" x14ac:dyDescent="0.25">
      <c r="A727" s="1">
        <v>42851</v>
      </c>
      <c r="B727" s="2">
        <v>39965</v>
      </c>
      <c r="C727" s="2" t="str">
        <f t="shared" si="56"/>
        <v>June</v>
      </c>
      <c r="D727" s="1" t="s">
        <v>25</v>
      </c>
      <c r="E727" s="1">
        <v>7</v>
      </c>
      <c r="F727" s="1">
        <f t="shared" si="55"/>
        <v>49.185857142857138</v>
      </c>
      <c r="G727" s="1">
        <v>344.30099999999999</v>
      </c>
      <c r="H727" s="1">
        <v>1.25</v>
      </c>
      <c r="I727">
        <f t="shared" si="57"/>
        <v>345.55099999999999</v>
      </c>
      <c r="J727">
        <f t="shared" si="58"/>
        <v>5.3265000000000002</v>
      </c>
      <c r="K727">
        <f t="shared" si="59"/>
        <v>18.339192765</v>
      </c>
      <c r="L727" s="1" t="s">
        <v>19</v>
      </c>
      <c r="M727" s="1" t="s">
        <v>27</v>
      </c>
      <c r="N727" s="1" t="s">
        <v>33</v>
      </c>
      <c r="O727" s="1" t="s">
        <v>29</v>
      </c>
      <c r="P727" s="1" t="s">
        <v>30</v>
      </c>
      <c r="Q727" s="1" t="s">
        <v>46</v>
      </c>
      <c r="R727" s="2">
        <v>39966</v>
      </c>
    </row>
    <row r="728" spans="1:18" x14ac:dyDescent="0.25">
      <c r="A728" s="1">
        <v>52160</v>
      </c>
      <c r="B728" s="2">
        <v>40727</v>
      </c>
      <c r="C728" s="2" t="str">
        <f t="shared" si="56"/>
        <v>July</v>
      </c>
      <c r="D728" s="1" t="s">
        <v>37</v>
      </c>
      <c r="E728" s="1">
        <v>5</v>
      </c>
      <c r="F728" s="1">
        <f t="shared" si="55"/>
        <v>3.12</v>
      </c>
      <c r="G728" s="1">
        <v>15.6</v>
      </c>
      <c r="H728" s="1">
        <v>0.78</v>
      </c>
      <c r="I728">
        <f t="shared" si="57"/>
        <v>16.38</v>
      </c>
      <c r="J728">
        <f t="shared" si="58"/>
        <v>3.5455000000000001</v>
      </c>
      <c r="K728">
        <f t="shared" si="59"/>
        <v>0.55309799999999998</v>
      </c>
      <c r="L728" s="1" t="s">
        <v>19</v>
      </c>
      <c r="M728" s="1" t="s">
        <v>56</v>
      </c>
      <c r="N728" s="1" t="s">
        <v>33</v>
      </c>
      <c r="O728" s="1" t="s">
        <v>34</v>
      </c>
      <c r="P728" s="1" t="s">
        <v>66</v>
      </c>
      <c r="Q728" s="1" t="s">
        <v>36</v>
      </c>
      <c r="R728" s="2">
        <v>40730</v>
      </c>
    </row>
    <row r="729" spans="1:18" x14ac:dyDescent="0.25">
      <c r="A729" s="1">
        <v>28455</v>
      </c>
      <c r="B729" s="2">
        <v>40328</v>
      </c>
      <c r="C729" s="2" t="str">
        <f t="shared" si="56"/>
        <v>May</v>
      </c>
      <c r="D729" s="1" t="s">
        <v>41</v>
      </c>
      <c r="E729" s="1">
        <v>37</v>
      </c>
      <c r="F729" s="1">
        <f t="shared" si="55"/>
        <v>20.730810810810809</v>
      </c>
      <c r="G729" s="1">
        <v>767.04</v>
      </c>
      <c r="H729" s="1">
        <v>1.99</v>
      </c>
      <c r="I729">
        <f t="shared" si="57"/>
        <v>769.03</v>
      </c>
      <c r="J729">
        <f t="shared" si="58"/>
        <v>5.3265000000000002</v>
      </c>
      <c r="K729">
        <f t="shared" si="59"/>
        <v>40.856385599999996</v>
      </c>
      <c r="L729" s="1" t="s">
        <v>26</v>
      </c>
      <c r="M729" s="1" t="s">
        <v>54</v>
      </c>
      <c r="N729" s="1" t="s">
        <v>28</v>
      </c>
      <c r="O729" s="1" t="s">
        <v>29</v>
      </c>
      <c r="P729" s="1" t="s">
        <v>43</v>
      </c>
      <c r="Q729" s="1" t="s">
        <v>46</v>
      </c>
      <c r="R729" s="2">
        <v>40329</v>
      </c>
    </row>
    <row r="730" spans="1:18" x14ac:dyDescent="0.25">
      <c r="A730" s="1">
        <v>42403</v>
      </c>
      <c r="B730" s="2">
        <v>39984</v>
      </c>
      <c r="C730" s="2" t="str">
        <f t="shared" si="56"/>
        <v>June</v>
      </c>
      <c r="D730" s="1" t="s">
        <v>32</v>
      </c>
      <c r="E730" s="1">
        <v>38</v>
      </c>
      <c r="F730" s="1">
        <f t="shared" si="55"/>
        <v>3.1010526315789475</v>
      </c>
      <c r="G730" s="1">
        <v>117.84</v>
      </c>
      <c r="H730" s="1">
        <v>0.99</v>
      </c>
      <c r="I730">
        <f t="shared" si="57"/>
        <v>118.83</v>
      </c>
      <c r="J730">
        <f t="shared" si="58"/>
        <v>3.5455000000000001</v>
      </c>
      <c r="K730">
        <f t="shared" si="59"/>
        <v>4.1780172000000002</v>
      </c>
      <c r="L730" s="1" t="s">
        <v>26</v>
      </c>
      <c r="M730" s="1" t="s">
        <v>54</v>
      </c>
      <c r="N730" s="1" t="s">
        <v>28</v>
      </c>
      <c r="O730" s="1" t="s">
        <v>34</v>
      </c>
      <c r="P730" s="1" t="s">
        <v>63</v>
      </c>
      <c r="Q730" s="1" t="s">
        <v>24</v>
      </c>
      <c r="R730" s="2">
        <v>39985</v>
      </c>
    </row>
    <row r="731" spans="1:18" x14ac:dyDescent="0.25">
      <c r="A731" s="1">
        <v>51205</v>
      </c>
      <c r="B731" s="2">
        <v>41253</v>
      </c>
      <c r="C731" s="2" t="str">
        <f t="shared" si="56"/>
        <v>December</v>
      </c>
      <c r="D731" s="1" t="s">
        <v>25</v>
      </c>
      <c r="E731" s="1">
        <v>5</v>
      </c>
      <c r="F731" s="1">
        <f t="shared" si="55"/>
        <v>45.143999999999998</v>
      </c>
      <c r="G731" s="1">
        <v>225.72</v>
      </c>
      <c r="H731" s="1">
        <v>9.83</v>
      </c>
      <c r="I731">
        <f t="shared" si="57"/>
        <v>235.55</v>
      </c>
      <c r="J731">
        <f t="shared" si="58"/>
        <v>3.5455000000000001</v>
      </c>
      <c r="K731">
        <f t="shared" si="59"/>
        <v>8.0029026000000005</v>
      </c>
      <c r="L731" s="1" t="s">
        <v>26</v>
      </c>
      <c r="M731" s="1" t="s">
        <v>27</v>
      </c>
      <c r="N731" s="1" t="s">
        <v>42</v>
      </c>
      <c r="O731" s="1" t="s">
        <v>34</v>
      </c>
      <c r="P731" s="1" t="s">
        <v>62</v>
      </c>
      <c r="Q731" s="1" t="s">
        <v>24</v>
      </c>
      <c r="R731" s="2">
        <v>41254</v>
      </c>
    </row>
    <row r="732" spans="1:18" x14ac:dyDescent="0.25">
      <c r="A732" s="1">
        <v>39683</v>
      </c>
      <c r="B732" s="2">
        <v>40765</v>
      </c>
      <c r="C732" s="2" t="str">
        <f t="shared" si="56"/>
        <v>August</v>
      </c>
      <c r="D732" s="1" t="s">
        <v>25</v>
      </c>
      <c r="E732" s="1">
        <v>31</v>
      </c>
      <c r="F732" s="1">
        <f t="shared" si="55"/>
        <v>19.857419354838711</v>
      </c>
      <c r="G732" s="1">
        <v>615.58000000000004</v>
      </c>
      <c r="H732" s="1">
        <v>5.23</v>
      </c>
      <c r="I732">
        <f t="shared" si="57"/>
        <v>620.81000000000006</v>
      </c>
      <c r="J732">
        <f t="shared" si="58"/>
        <v>3.5455000000000001</v>
      </c>
      <c r="K732">
        <f t="shared" si="59"/>
        <v>21.825388900000004</v>
      </c>
      <c r="L732" s="1" t="s">
        <v>26</v>
      </c>
      <c r="M732" s="1" t="s">
        <v>44</v>
      </c>
      <c r="N732" s="1" t="s">
        <v>33</v>
      </c>
      <c r="O732" s="1" t="s">
        <v>34</v>
      </c>
      <c r="P732" s="1" t="s">
        <v>48</v>
      </c>
      <c r="Q732" s="1" t="s">
        <v>24</v>
      </c>
      <c r="R732" s="2">
        <v>40768</v>
      </c>
    </row>
    <row r="733" spans="1:18" x14ac:dyDescent="0.25">
      <c r="A733" s="1">
        <v>50304</v>
      </c>
      <c r="B733" s="2">
        <v>40209</v>
      </c>
      <c r="C733" s="2" t="str">
        <f t="shared" si="56"/>
        <v>January</v>
      </c>
      <c r="D733" s="1" t="s">
        <v>37</v>
      </c>
      <c r="E733" s="1">
        <v>22</v>
      </c>
      <c r="F733" s="1">
        <f t="shared" si="55"/>
        <v>40.362727272727277</v>
      </c>
      <c r="G733" s="1">
        <v>887.98</v>
      </c>
      <c r="H733" s="1">
        <v>9.83</v>
      </c>
      <c r="I733">
        <f t="shared" si="57"/>
        <v>897.81000000000006</v>
      </c>
      <c r="J733">
        <f t="shared" si="58"/>
        <v>3.5455000000000001</v>
      </c>
      <c r="K733">
        <f t="shared" si="59"/>
        <v>31.483330900000002</v>
      </c>
      <c r="L733" s="1" t="s">
        <v>26</v>
      </c>
      <c r="M733" s="1" t="s">
        <v>54</v>
      </c>
      <c r="N733" s="1" t="s">
        <v>33</v>
      </c>
      <c r="O733" s="1" t="s">
        <v>34</v>
      </c>
      <c r="P733" s="1" t="s">
        <v>62</v>
      </c>
      <c r="Q733" s="1" t="s">
        <v>24</v>
      </c>
      <c r="R733" s="2">
        <v>40211</v>
      </c>
    </row>
    <row r="734" spans="1:18" x14ac:dyDescent="0.25">
      <c r="A734" s="1">
        <v>31553</v>
      </c>
      <c r="B734" s="2">
        <v>39823</v>
      </c>
      <c r="C734" s="2" t="str">
        <f t="shared" si="56"/>
        <v>January</v>
      </c>
      <c r="D734" s="1" t="s">
        <v>37</v>
      </c>
      <c r="E734" s="1">
        <v>32</v>
      </c>
      <c r="F734" s="1">
        <f t="shared" si="55"/>
        <v>153.33906250000001</v>
      </c>
      <c r="G734" s="1">
        <v>4906.8500000000004</v>
      </c>
      <c r="H734" s="1">
        <v>19.989999999999998</v>
      </c>
      <c r="I734">
        <f t="shared" si="57"/>
        <v>4926.84</v>
      </c>
      <c r="J734">
        <f t="shared" si="58"/>
        <v>3.5455000000000001</v>
      </c>
      <c r="K734">
        <f t="shared" si="59"/>
        <v>173.97236674999999</v>
      </c>
      <c r="L734" s="1" t="s">
        <v>26</v>
      </c>
      <c r="M734" s="1" t="s">
        <v>20</v>
      </c>
      <c r="N734" s="1" t="s">
        <v>33</v>
      </c>
      <c r="O734" s="1" t="s">
        <v>34</v>
      </c>
      <c r="P734" s="1" t="s">
        <v>62</v>
      </c>
      <c r="Q734" s="1" t="s">
        <v>24</v>
      </c>
      <c r="R734" s="2">
        <v>39825</v>
      </c>
    </row>
    <row r="735" spans="1:18" x14ac:dyDescent="0.25">
      <c r="A735" s="1">
        <v>19652</v>
      </c>
      <c r="B735" s="2">
        <v>41062</v>
      </c>
      <c r="C735" s="2" t="str">
        <f t="shared" si="56"/>
        <v>June</v>
      </c>
      <c r="D735" s="1" t="s">
        <v>37</v>
      </c>
      <c r="E735" s="1">
        <v>34</v>
      </c>
      <c r="F735" s="1">
        <f t="shared" si="55"/>
        <v>53.819749999999999</v>
      </c>
      <c r="G735" s="1">
        <v>1829.8715</v>
      </c>
      <c r="H735" s="1">
        <v>3.99</v>
      </c>
      <c r="I735">
        <f t="shared" si="57"/>
        <v>1833.8615</v>
      </c>
      <c r="J735">
        <f t="shared" si="58"/>
        <v>5.3265000000000002</v>
      </c>
      <c r="K735">
        <f t="shared" si="59"/>
        <v>97.468105447500008</v>
      </c>
      <c r="L735" s="1" t="s">
        <v>26</v>
      </c>
      <c r="M735" s="1" t="s">
        <v>51</v>
      </c>
      <c r="N735" s="1" t="s">
        <v>33</v>
      </c>
      <c r="O735" s="1" t="s">
        <v>29</v>
      </c>
      <c r="P735" s="1" t="s">
        <v>30</v>
      </c>
      <c r="Q735" s="1" t="s">
        <v>24</v>
      </c>
      <c r="R735" s="2">
        <v>41064</v>
      </c>
    </row>
    <row r="736" spans="1:18" x14ac:dyDescent="0.25">
      <c r="A736" s="1">
        <v>30343</v>
      </c>
      <c r="B736" s="2">
        <v>41050</v>
      </c>
      <c r="C736" s="2" t="str">
        <f t="shared" si="56"/>
        <v>May</v>
      </c>
      <c r="D736" s="1" t="s">
        <v>37</v>
      </c>
      <c r="E736" s="1">
        <v>48</v>
      </c>
      <c r="F736" s="1">
        <f t="shared" si="55"/>
        <v>32.425416666666671</v>
      </c>
      <c r="G736" s="1">
        <v>1556.42</v>
      </c>
      <c r="H736" s="1">
        <v>8.65</v>
      </c>
      <c r="I736">
        <f t="shared" si="57"/>
        <v>1565.0700000000002</v>
      </c>
      <c r="J736">
        <f t="shared" si="58"/>
        <v>5.3265000000000002</v>
      </c>
      <c r="K736">
        <f t="shared" si="59"/>
        <v>82.902711300000007</v>
      </c>
      <c r="L736" s="1" t="s">
        <v>26</v>
      </c>
      <c r="M736" s="1" t="s">
        <v>51</v>
      </c>
      <c r="N736" s="1" t="s">
        <v>33</v>
      </c>
      <c r="O736" s="1" t="s">
        <v>29</v>
      </c>
      <c r="P736" s="1" t="s">
        <v>43</v>
      </c>
      <c r="Q736" s="1" t="s">
        <v>24</v>
      </c>
      <c r="R736" s="2">
        <v>41051</v>
      </c>
    </row>
    <row r="737" spans="1:18" x14ac:dyDescent="0.25">
      <c r="A737" s="1">
        <v>8161</v>
      </c>
      <c r="B737" s="2">
        <v>39967</v>
      </c>
      <c r="C737" s="2" t="str">
        <f t="shared" si="56"/>
        <v>June</v>
      </c>
      <c r="D737" s="1" t="s">
        <v>25</v>
      </c>
      <c r="E737" s="1">
        <v>45</v>
      </c>
      <c r="F737" s="1">
        <f t="shared" si="55"/>
        <v>2.5048888888888889</v>
      </c>
      <c r="G737" s="1">
        <v>112.72</v>
      </c>
      <c r="H737" s="1">
        <v>0.5</v>
      </c>
      <c r="I737">
        <f t="shared" si="57"/>
        <v>113.22</v>
      </c>
      <c r="J737">
        <f t="shared" si="58"/>
        <v>3.5455000000000001</v>
      </c>
      <c r="K737">
        <f t="shared" si="59"/>
        <v>3.9964876</v>
      </c>
      <c r="L737" s="1" t="s">
        <v>26</v>
      </c>
      <c r="M737" s="1" t="s">
        <v>47</v>
      </c>
      <c r="N737" s="1" t="s">
        <v>21</v>
      </c>
      <c r="O737" s="1" t="s">
        <v>34</v>
      </c>
      <c r="P737" s="1" t="s">
        <v>63</v>
      </c>
      <c r="Q737" s="1" t="s">
        <v>24</v>
      </c>
      <c r="R737" s="2">
        <v>39969</v>
      </c>
    </row>
    <row r="738" spans="1:18" x14ac:dyDescent="0.25">
      <c r="A738" s="1">
        <v>10432</v>
      </c>
      <c r="B738" s="2">
        <v>40913</v>
      </c>
      <c r="C738" s="2" t="str">
        <f t="shared" si="56"/>
        <v>January</v>
      </c>
      <c r="D738" s="1" t="s">
        <v>18</v>
      </c>
      <c r="E738" s="1">
        <v>13</v>
      </c>
      <c r="F738" s="1">
        <f t="shared" si="55"/>
        <v>178.72</v>
      </c>
      <c r="G738" s="1">
        <v>2323.36</v>
      </c>
      <c r="H738" s="1">
        <v>19.989999999999998</v>
      </c>
      <c r="I738">
        <f t="shared" si="57"/>
        <v>2343.35</v>
      </c>
      <c r="J738">
        <f t="shared" si="58"/>
        <v>5.3265000000000002</v>
      </c>
      <c r="K738">
        <f t="shared" si="59"/>
        <v>123.75377040000001</v>
      </c>
      <c r="L738" s="1" t="s">
        <v>26</v>
      </c>
      <c r="M738" s="1" t="s">
        <v>20</v>
      </c>
      <c r="N738" s="1" t="s">
        <v>33</v>
      </c>
      <c r="O738" s="1" t="s">
        <v>29</v>
      </c>
      <c r="P738" s="1" t="s">
        <v>43</v>
      </c>
      <c r="Q738" s="1" t="s">
        <v>24</v>
      </c>
      <c r="R738" s="2">
        <v>40920</v>
      </c>
    </row>
    <row r="739" spans="1:18" x14ac:dyDescent="0.25">
      <c r="A739" s="1">
        <v>28482</v>
      </c>
      <c r="B739" s="2">
        <v>40245</v>
      </c>
      <c r="C739" s="2" t="str">
        <f t="shared" si="56"/>
        <v>March</v>
      </c>
      <c r="D739" s="1" t="s">
        <v>37</v>
      </c>
      <c r="E739" s="1">
        <v>22</v>
      </c>
      <c r="F739" s="1">
        <f t="shared" si="55"/>
        <v>5.4377272727272725</v>
      </c>
      <c r="G739" s="1">
        <v>119.63</v>
      </c>
      <c r="H739" s="1">
        <v>3.63</v>
      </c>
      <c r="I739">
        <f t="shared" si="57"/>
        <v>123.25999999999999</v>
      </c>
      <c r="J739">
        <f t="shared" si="58"/>
        <v>4.7610000000000001</v>
      </c>
      <c r="K739">
        <f t="shared" si="59"/>
        <v>5.6955843000000002</v>
      </c>
      <c r="L739" s="1" t="s">
        <v>26</v>
      </c>
      <c r="M739" s="1" t="s">
        <v>27</v>
      </c>
      <c r="N739" s="1" t="s">
        <v>42</v>
      </c>
      <c r="O739" s="1" t="s">
        <v>22</v>
      </c>
      <c r="P739" s="1" t="s">
        <v>23</v>
      </c>
      <c r="Q739" s="1" t="s">
        <v>36</v>
      </c>
      <c r="R739" s="2">
        <v>40247</v>
      </c>
    </row>
    <row r="740" spans="1:18" x14ac:dyDescent="0.25">
      <c r="A740" s="1">
        <v>49125</v>
      </c>
      <c r="B740" s="2">
        <v>39901</v>
      </c>
      <c r="C740" s="2" t="str">
        <f t="shared" si="56"/>
        <v>March</v>
      </c>
      <c r="D740" s="1" t="s">
        <v>32</v>
      </c>
      <c r="E740" s="1">
        <v>29</v>
      </c>
      <c r="F740" s="1">
        <f t="shared" si="55"/>
        <v>6.1175862068965516</v>
      </c>
      <c r="G740" s="1">
        <v>177.41</v>
      </c>
      <c r="H740" s="1">
        <v>7.64</v>
      </c>
      <c r="I740">
        <f t="shared" si="57"/>
        <v>185.04999999999998</v>
      </c>
      <c r="J740">
        <f t="shared" si="58"/>
        <v>3.5455000000000001</v>
      </c>
      <c r="K740">
        <f t="shared" si="59"/>
        <v>6.2900715500000004</v>
      </c>
      <c r="L740" s="1" t="s">
        <v>19</v>
      </c>
      <c r="M740" s="1" t="s">
        <v>27</v>
      </c>
      <c r="N740" s="1" t="s">
        <v>33</v>
      </c>
      <c r="O740" s="1" t="s">
        <v>34</v>
      </c>
      <c r="P740" s="1" t="s">
        <v>45</v>
      </c>
      <c r="Q740" s="1" t="s">
        <v>24</v>
      </c>
      <c r="R740" s="2">
        <v>39903</v>
      </c>
    </row>
    <row r="741" spans="1:18" x14ac:dyDescent="0.25">
      <c r="A741" s="1">
        <v>38528</v>
      </c>
      <c r="B741" s="2">
        <v>40897</v>
      </c>
      <c r="C741" s="2" t="str">
        <f t="shared" si="56"/>
        <v>December</v>
      </c>
      <c r="D741" s="1" t="s">
        <v>37</v>
      </c>
      <c r="E741" s="1">
        <v>36</v>
      </c>
      <c r="F741" s="1">
        <f t="shared" si="55"/>
        <v>70.694027777777777</v>
      </c>
      <c r="G741" s="1">
        <v>2544.9850000000001</v>
      </c>
      <c r="H741" s="1">
        <v>0.99</v>
      </c>
      <c r="I741">
        <f t="shared" si="57"/>
        <v>2545.9749999999999</v>
      </c>
      <c r="J741">
        <f t="shared" si="58"/>
        <v>5.3265000000000002</v>
      </c>
      <c r="K741">
        <f t="shared" si="59"/>
        <v>135.55862602500002</v>
      </c>
      <c r="L741" s="1" t="s">
        <v>26</v>
      </c>
      <c r="M741" s="1" t="s">
        <v>27</v>
      </c>
      <c r="N741" s="1" t="s">
        <v>28</v>
      </c>
      <c r="O741" s="1" t="s">
        <v>29</v>
      </c>
      <c r="P741" s="1" t="s">
        <v>30</v>
      </c>
      <c r="Q741" s="1" t="s">
        <v>36</v>
      </c>
      <c r="R741" s="2">
        <v>40898</v>
      </c>
    </row>
    <row r="742" spans="1:18" x14ac:dyDescent="0.25">
      <c r="A742" s="1">
        <v>39842</v>
      </c>
      <c r="B742" s="2">
        <v>40531</v>
      </c>
      <c r="C742" s="2" t="str">
        <f t="shared" si="56"/>
        <v>December</v>
      </c>
      <c r="D742" s="1" t="s">
        <v>41</v>
      </c>
      <c r="E742" s="1">
        <v>38</v>
      </c>
      <c r="F742" s="1">
        <f t="shared" si="55"/>
        <v>40.900263157894734</v>
      </c>
      <c r="G742" s="1">
        <v>1554.21</v>
      </c>
      <c r="H742" s="1">
        <v>8.66</v>
      </c>
      <c r="I742">
        <f t="shared" si="57"/>
        <v>1562.8700000000001</v>
      </c>
      <c r="J742">
        <f t="shared" si="58"/>
        <v>4.7610000000000001</v>
      </c>
      <c r="K742">
        <f t="shared" si="59"/>
        <v>73.995938100000004</v>
      </c>
      <c r="L742" s="1" t="s">
        <v>19</v>
      </c>
      <c r="M742" s="1" t="s">
        <v>58</v>
      </c>
      <c r="N742" s="1" t="s">
        <v>21</v>
      </c>
      <c r="O742" s="1" t="s">
        <v>22</v>
      </c>
      <c r="P742" s="1" t="s">
        <v>23</v>
      </c>
      <c r="Q742" s="1" t="s">
        <v>31</v>
      </c>
      <c r="R742" s="2">
        <v>40531</v>
      </c>
    </row>
    <row r="743" spans="1:18" x14ac:dyDescent="0.25">
      <c r="A743" s="1">
        <v>26214</v>
      </c>
      <c r="B743" s="2">
        <v>40867</v>
      </c>
      <c r="C743" s="2" t="str">
        <f t="shared" si="56"/>
        <v>November</v>
      </c>
      <c r="D743" s="1" t="s">
        <v>41</v>
      </c>
      <c r="E743" s="1">
        <v>19</v>
      </c>
      <c r="F743" s="1">
        <f t="shared" si="55"/>
        <v>16.088421052631578</v>
      </c>
      <c r="G743" s="1">
        <v>305.68</v>
      </c>
      <c r="H743" s="1">
        <v>1.39</v>
      </c>
      <c r="I743">
        <f t="shared" si="57"/>
        <v>307.07</v>
      </c>
      <c r="J743">
        <f t="shared" si="58"/>
        <v>3.5455000000000001</v>
      </c>
      <c r="K743">
        <f t="shared" si="59"/>
        <v>10.8378844</v>
      </c>
      <c r="L743" s="1" t="s">
        <v>19</v>
      </c>
      <c r="M743" s="1" t="s">
        <v>54</v>
      </c>
      <c r="N743" s="1" t="s">
        <v>28</v>
      </c>
      <c r="O743" s="1" t="s">
        <v>34</v>
      </c>
      <c r="P743" s="1" t="s">
        <v>62</v>
      </c>
      <c r="Q743" s="1" t="s">
        <v>24</v>
      </c>
      <c r="R743" s="2">
        <v>40868</v>
      </c>
    </row>
    <row r="744" spans="1:18" x14ac:dyDescent="0.25">
      <c r="A744" s="1">
        <v>37350</v>
      </c>
      <c r="B744" s="2">
        <v>41049</v>
      </c>
      <c r="C744" s="2" t="str">
        <f t="shared" si="56"/>
        <v>May</v>
      </c>
      <c r="D744" s="1" t="s">
        <v>37</v>
      </c>
      <c r="E744" s="1">
        <v>7</v>
      </c>
      <c r="F744" s="1">
        <f t="shared" si="55"/>
        <v>23.305714285714284</v>
      </c>
      <c r="G744" s="1">
        <v>163.13999999999999</v>
      </c>
      <c r="H744" s="1">
        <v>8.99</v>
      </c>
      <c r="I744">
        <f t="shared" si="57"/>
        <v>172.13</v>
      </c>
      <c r="J744">
        <f t="shared" si="58"/>
        <v>3.5455000000000001</v>
      </c>
      <c r="K744">
        <f t="shared" si="59"/>
        <v>5.7841287000000001</v>
      </c>
      <c r="L744" s="1" t="s">
        <v>26</v>
      </c>
      <c r="M744" s="1" t="s">
        <v>54</v>
      </c>
      <c r="N744" s="1" t="s">
        <v>42</v>
      </c>
      <c r="O744" s="1" t="s">
        <v>34</v>
      </c>
      <c r="P744" s="1" t="s">
        <v>35</v>
      </c>
      <c r="Q744" s="1" t="s">
        <v>46</v>
      </c>
      <c r="R744" s="2">
        <v>41050</v>
      </c>
    </row>
    <row r="745" spans="1:18" x14ac:dyDescent="0.25">
      <c r="A745" s="1">
        <v>43170</v>
      </c>
      <c r="B745" s="2">
        <v>40311</v>
      </c>
      <c r="C745" s="2" t="str">
        <f t="shared" si="56"/>
        <v>May</v>
      </c>
      <c r="D745" s="1" t="s">
        <v>18</v>
      </c>
      <c r="E745" s="1">
        <v>25</v>
      </c>
      <c r="F745" s="1">
        <f t="shared" si="55"/>
        <v>306.71119999999996</v>
      </c>
      <c r="G745" s="1">
        <v>7667.78</v>
      </c>
      <c r="H745" s="1">
        <v>26.53</v>
      </c>
      <c r="I745">
        <f t="shared" si="57"/>
        <v>7694.3099999999995</v>
      </c>
      <c r="J745">
        <f t="shared" si="58"/>
        <v>5.3265000000000002</v>
      </c>
      <c r="K745">
        <f t="shared" si="59"/>
        <v>408.4243017</v>
      </c>
      <c r="L745" s="1" t="s">
        <v>38</v>
      </c>
      <c r="M745" s="1" t="s">
        <v>20</v>
      </c>
      <c r="N745" s="1" t="s">
        <v>28</v>
      </c>
      <c r="O745" s="1" t="s">
        <v>29</v>
      </c>
      <c r="P745" s="1" t="s">
        <v>61</v>
      </c>
      <c r="Q745" s="1" t="s">
        <v>40</v>
      </c>
      <c r="R745" s="2">
        <v>40318</v>
      </c>
    </row>
    <row r="746" spans="1:18" x14ac:dyDescent="0.25">
      <c r="A746" s="1">
        <v>36132</v>
      </c>
      <c r="B746" s="2">
        <v>41008</v>
      </c>
      <c r="C746" s="2" t="str">
        <f t="shared" si="56"/>
        <v>April</v>
      </c>
      <c r="D746" s="1" t="s">
        <v>18</v>
      </c>
      <c r="E746" s="1">
        <v>3</v>
      </c>
      <c r="F746" s="1">
        <f t="shared" si="55"/>
        <v>201.52533333333335</v>
      </c>
      <c r="G746" s="1">
        <v>604.57600000000002</v>
      </c>
      <c r="H746" s="1">
        <v>59.24</v>
      </c>
      <c r="I746">
        <f t="shared" si="57"/>
        <v>663.81600000000003</v>
      </c>
      <c r="J746">
        <f t="shared" si="58"/>
        <v>4.7610000000000001</v>
      </c>
      <c r="K746">
        <f t="shared" si="59"/>
        <v>28.783863360000002</v>
      </c>
      <c r="L746" s="1" t="s">
        <v>38</v>
      </c>
      <c r="M746" s="1" t="s">
        <v>27</v>
      </c>
      <c r="N746" s="1" t="s">
        <v>42</v>
      </c>
      <c r="O746" s="1" t="s">
        <v>22</v>
      </c>
      <c r="P746" s="1" t="s">
        <v>57</v>
      </c>
      <c r="Q746" s="1" t="s">
        <v>64</v>
      </c>
      <c r="R746" s="2">
        <v>41013</v>
      </c>
    </row>
    <row r="747" spans="1:18" x14ac:dyDescent="0.25">
      <c r="A747" s="1">
        <v>3456</v>
      </c>
      <c r="B747" s="2">
        <v>40329</v>
      </c>
      <c r="C747" s="2" t="str">
        <f t="shared" si="56"/>
        <v>May</v>
      </c>
      <c r="D747" s="1" t="s">
        <v>18</v>
      </c>
      <c r="E747" s="1">
        <v>20</v>
      </c>
      <c r="F747" s="1">
        <f t="shared" si="55"/>
        <v>270.93400000000003</v>
      </c>
      <c r="G747" s="1">
        <v>5418.68</v>
      </c>
      <c r="H747" s="1">
        <v>35.67</v>
      </c>
      <c r="I747">
        <f t="shared" si="57"/>
        <v>5454.35</v>
      </c>
      <c r="J747">
        <f t="shared" si="58"/>
        <v>4.7610000000000001</v>
      </c>
      <c r="K747">
        <f t="shared" si="59"/>
        <v>257.98335480000003</v>
      </c>
      <c r="L747" s="1" t="s">
        <v>38</v>
      </c>
      <c r="M747" s="1" t="s">
        <v>58</v>
      </c>
      <c r="N747" s="1" t="s">
        <v>28</v>
      </c>
      <c r="O747" s="1" t="s">
        <v>22</v>
      </c>
      <c r="P747" s="1" t="s">
        <v>57</v>
      </c>
      <c r="Q747" s="1" t="s">
        <v>64</v>
      </c>
      <c r="R747" s="2">
        <v>40333</v>
      </c>
    </row>
    <row r="748" spans="1:18" x14ac:dyDescent="0.25">
      <c r="A748" s="1">
        <v>50818</v>
      </c>
      <c r="B748" s="2">
        <v>41188</v>
      </c>
      <c r="C748" s="2" t="str">
        <f t="shared" si="56"/>
        <v>October</v>
      </c>
      <c r="D748" s="1" t="s">
        <v>41</v>
      </c>
      <c r="E748" s="1">
        <v>34</v>
      </c>
      <c r="F748" s="1">
        <f t="shared" si="55"/>
        <v>162.30975000000001</v>
      </c>
      <c r="G748" s="1">
        <v>5518.5315000000001</v>
      </c>
      <c r="H748" s="1">
        <v>8.99</v>
      </c>
      <c r="I748">
        <f t="shared" si="57"/>
        <v>5527.5214999999998</v>
      </c>
      <c r="J748">
        <f t="shared" si="58"/>
        <v>5.3265000000000002</v>
      </c>
      <c r="K748">
        <f t="shared" si="59"/>
        <v>293.94458034749999</v>
      </c>
      <c r="L748" s="1" t="s">
        <v>26</v>
      </c>
      <c r="M748" s="1" t="s">
        <v>54</v>
      </c>
      <c r="N748" s="1" t="s">
        <v>28</v>
      </c>
      <c r="O748" s="1" t="s">
        <v>29</v>
      </c>
      <c r="P748" s="1" t="s">
        <v>30</v>
      </c>
      <c r="Q748" s="1" t="s">
        <v>24</v>
      </c>
      <c r="R748" s="2">
        <v>41190</v>
      </c>
    </row>
    <row r="749" spans="1:18" x14ac:dyDescent="0.25">
      <c r="A749" s="1">
        <v>14471</v>
      </c>
      <c r="B749" s="2">
        <v>40689</v>
      </c>
      <c r="C749" s="2" t="str">
        <f t="shared" si="56"/>
        <v>May</v>
      </c>
      <c r="D749" s="1" t="s">
        <v>32</v>
      </c>
      <c r="E749" s="1">
        <v>42</v>
      </c>
      <c r="F749" s="1">
        <f t="shared" si="55"/>
        <v>6.8269047619047623</v>
      </c>
      <c r="G749" s="1">
        <v>286.73</v>
      </c>
      <c r="H749" s="1">
        <v>7.49</v>
      </c>
      <c r="I749">
        <f t="shared" si="57"/>
        <v>294.22000000000003</v>
      </c>
      <c r="J749">
        <f t="shared" si="58"/>
        <v>3.5455000000000001</v>
      </c>
      <c r="K749">
        <f t="shared" si="59"/>
        <v>10.166012150000002</v>
      </c>
      <c r="L749" s="1" t="s">
        <v>26</v>
      </c>
      <c r="M749" s="1" t="s">
        <v>20</v>
      </c>
      <c r="N749" s="1" t="s">
        <v>33</v>
      </c>
      <c r="O749" s="1" t="s">
        <v>34</v>
      </c>
      <c r="P749" s="1" t="s">
        <v>45</v>
      </c>
      <c r="Q749" s="1" t="s">
        <v>24</v>
      </c>
      <c r="R749" s="2">
        <v>40691</v>
      </c>
    </row>
    <row r="750" spans="1:18" x14ac:dyDescent="0.25">
      <c r="A750" s="1">
        <v>27174</v>
      </c>
      <c r="B750" s="2">
        <v>40824</v>
      </c>
      <c r="C750" s="2" t="str">
        <f t="shared" si="56"/>
        <v>October</v>
      </c>
      <c r="D750" s="1" t="s">
        <v>37</v>
      </c>
      <c r="E750" s="1">
        <v>17</v>
      </c>
      <c r="F750" s="1">
        <f t="shared" si="55"/>
        <v>28.0885</v>
      </c>
      <c r="G750" s="1">
        <v>477.50450000000001</v>
      </c>
      <c r="H750" s="1">
        <v>5</v>
      </c>
      <c r="I750">
        <f t="shared" si="57"/>
        <v>482.50450000000001</v>
      </c>
      <c r="J750">
        <f t="shared" si="58"/>
        <v>5.3265000000000002</v>
      </c>
      <c r="K750">
        <f t="shared" si="59"/>
        <v>25.434277192500005</v>
      </c>
      <c r="L750" s="1" t="s">
        <v>26</v>
      </c>
      <c r="M750" s="1" t="s">
        <v>20</v>
      </c>
      <c r="N750" s="1" t="s">
        <v>33</v>
      </c>
      <c r="O750" s="1" t="s">
        <v>29</v>
      </c>
      <c r="P750" s="1" t="s">
        <v>30</v>
      </c>
      <c r="Q750" s="1" t="s">
        <v>24</v>
      </c>
      <c r="R750" s="2">
        <v>40826</v>
      </c>
    </row>
    <row r="751" spans="1:18" x14ac:dyDescent="0.25">
      <c r="A751" s="1">
        <v>33889</v>
      </c>
      <c r="B751" s="2">
        <v>40488</v>
      </c>
      <c r="C751" s="2" t="str">
        <f t="shared" si="56"/>
        <v>November</v>
      </c>
      <c r="D751" s="1" t="s">
        <v>18</v>
      </c>
      <c r="E751" s="1">
        <v>39</v>
      </c>
      <c r="F751" s="1">
        <f t="shared" si="55"/>
        <v>2.9779487179487178</v>
      </c>
      <c r="G751" s="1">
        <v>116.14</v>
      </c>
      <c r="H751" s="1">
        <v>0.5</v>
      </c>
      <c r="I751">
        <f t="shared" si="57"/>
        <v>116.64</v>
      </c>
      <c r="J751">
        <f t="shared" si="58"/>
        <v>3.5455000000000001</v>
      </c>
      <c r="K751">
        <f t="shared" si="59"/>
        <v>4.1177437000000001</v>
      </c>
      <c r="L751" s="1" t="s">
        <v>26</v>
      </c>
      <c r="M751" s="1" t="s">
        <v>27</v>
      </c>
      <c r="N751" s="1" t="s">
        <v>28</v>
      </c>
      <c r="O751" s="1" t="s">
        <v>34</v>
      </c>
      <c r="P751" s="1" t="s">
        <v>63</v>
      </c>
      <c r="Q751" s="1" t="s">
        <v>24</v>
      </c>
      <c r="R751" s="2">
        <v>40490</v>
      </c>
    </row>
    <row r="752" spans="1:18" x14ac:dyDescent="0.25">
      <c r="A752" s="1">
        <v>52800</v>
      </c>
      <c r="B752" s="2">
        <v>40461</v>
      </c>
      <c r="C752" s="2" t="str">
        <f t="shared" si="56"/>
        <v>October</v>
      </c>
      <c r="D752" s="1" t="s">
        <v>32</v>
      </c>
      <c r="E752" s="1">
        <v>13</v>
      </c>
      <c r="F752" s="1">
        <f t="shared" si="55"/>
        <v>2.006153846153846</v>
      </c>
      <c r="G752" s="1">
        <v>26.08</v>
      </c>
      <c r="H752" s="1">
        <v>2.58</v>
      </c>
      <c r="I752">
        <f t="shared" si="57"/>
        <v>28.659999999999997</v>
      </c>
      <c r="J752">
        <f t="shared" si="58"/>
        <v>3.5455000000000001</v>
      </c>
      <c r="K752">
        <f t="shared" si="59"/>
        <v>0.9246664</v>
      </c>
      <c r="L752" s="1" t="s">
        <v>26</v>
      </c>
      <c r="M752" s="1" t="s">
        <v>27</v>
      </c>
      <c r="N752" s="1" t="s">
        <v>28</v>
      </c>
      <c r="O752" s="1" t="s">
        <v>34</v>
      </c>
      <c r="P752" s="1" t="s">
        <v>66</v>
      </c>
      <c r="Q752" s="1" t="s">
        <v>36</v>
      </c>
      <c r="R752" s="2">
        <v>40462</v>
      </c>
    </row>
    <row r="753" spans="1:18" x14ac:dyDescent="0.25">
      <c r="A753" s="1">
        <v>57063</v>
      </c>
      <c r="B753" s="2">
        <v>40696</v>
      </c>
      <c r="C753" s="2" t="str">
        <f t="shared" si="56"/>
        <v>June</v>
      </c>
      <c r="D753" s="1" t="s">
        <v>41</v>
      </c>
      <c r="E753" s="1">
        <v>26</v>
      </c>
      <c r="F753" s="1">
        <f t="shared" si="55"/>
        <v>6.6838461538461535</v>
      </c>
      <c r="G753" s="1">
        <v>173.78</v>
      </c>
      <c r="H753" s="1">
        <v>7.49</v>
      </c>
      <c r="I753">
        <f t="shared" si="57"/>
        <v>181.27</v>
      </c>
      <c r="J753">
        <f t="shared" si="58"/>
        <v>3.5455000000000001</v>
      </c>
      <c r="K753">
        <f t="shared" si="59"/>
        <v>6.1613698999999995</v>
      </c>
      <c r="L753" s="1" t="s">
        <v>26</v>
      </c>
      <c r="M753" s="1" t="s">
        <v>51</v>
      </c>
      <c r="N753" s="1" t="s">
        <v>28</v>
      </c>
      <c r="O753" s="1" t="s">
        <v>34</v>
      </c>
      <c r="P753" s="1" t="s">
        <v>45</v>
      </c>
      <c r="Q753" s="1" t="s">
        <v>24</v>
      </c>
      <c r="R753" s="2">
        <v>40696</v>
      </c>
    </row>
    <row r="754" spans="1:18" x14ac:dyDescent="0.25">
      <c r="A754" s="1">
        <v>9249</v>
      </c>
      <c r="B754" s="2">
        <v>40317</v>
      </c>
      <c r="C754" s="2" t="str">
        <f t="shared" si="56"/>
        <v>May</v>
      </c>
      <c r="D754" s="1" t="s">
        <v>25</v>
      </c>
      <c r="E754" s="1">
        <v>35</v>
      </c>
      <c r="F754" s="1">
        <f t="shared" si="55"/>
        <v>98.787428571428563</v>
      </c>
      <c r="G754" s="1">
        <v>3457.56</v>
      </c>
      <c r="H754" s="1">
        <v>51.94</v>
      </c>
      <c r="I754">
        <f t="shared" si="57"/>
        <v>3509.5</v>
      </c>
      <c r="J754">
        <f t="shared" si="58"/>
        <v>4.7610000000000001</v>
      </c>
      <c r="K754">
        <f t="shared" si="59"/>
        <v>164.61443159999999</v>
      </c>
      <c r="L754" s="1" t="s">
        <v>38</v>
      </c>
      <c r="M754" s="1" t="s">
        <v>51</v>
      </c>
      <c r="N754" s="1" t="s">
        <v>28</v>
      </c>
      <c r="O754" s="1" t="s">
        <v>22</v>
      </c>
      <c r="P754" s="1" t="s">
        <v>57</v>
      </c>
      <c r="Q754" s="1" t="s">
        <v>64</v>
      </c>
      <c r="R754" s="2">
        <v>40319</v>
      </c>
    </row>
    <row r="755" spans="1:18" x14ac:dyDescent="0.25">
      <c r="A755" s="1">
        <v>52486</v>
      </c>
      <c r="B755" s="2">
        <v>40547</v>
      </c>
      <c r="C755" s="2" t="str">
        <f t="shared" si="56"/>
        <v>January</v>
      </c>
      <c r="D755" s="1" t="s">
        <v>32</v>
      </c>
      <c r="E755" s="1">
        <v>41</v>
      </c>
      <c r="F755" s="1">
        <f t="shared" si="55"/>
        <v>289.83414634146345</v>
      </c>
      <c r="G755" s="1">
        <v>11883.2</v>
      </c>
      <c r="H755" s="1">
        <v>7.18</v>
      </c>
      <c r="I755">
        <f t="shared" si="57"/>
        <v>11890.380000000001</v>
      </c>
      <c r="J755">
        <f t="shared" si="58"/>
        <v>5.3265000000000002</v>
      </c>
      <c r="K755">
        <f t="shared" si="59"/>
        <v>632.95864800000015</v>
      </c>
      <c r="L755" s="1" t="s">
        <v>26</v>
      </c>
      <c r="M755" s="1" t="s">
        <v>49</v>
      </c>
      <c r="N755" s="1" t="s">
        <v>42</v>
      </c>
      <c r="O755" s="1" t="s">
        <v>29</v>
      </c>
      <c r="P755" s="1" t="s">
        <v>43</v>
      </c>
      <c r="Q755" s="1" t="s">
        <v>24</v>
      </c>
      <c r="R755" s="2">
        <v>40548</v>
      </c>
    </row>
    <row r="756" spans="1:18" x14ac:dyDescent="0.25">
      <c r="A756" s="1">
        <v>16545</v>
      </c>
      <c r="B756" s="2">
        <v>40307</v>
      </c>
      <c r="C756" s="2" t="str">
        <f t="shared" si="56"/>
        <v>May</v>
      </c>
      <c r="D756" s="1" t="s">
        <v>32</v>
      </c>
      <c r="E756" s="1">
        <v>1</v>
      </c>
      <c r="F756" s="1">
        <f t="shared" si="55"/>
        <v>4.99</v>
      </c>
      <c r="G756" s="1">
        <v>4.99</v>
      </c>
      <c r="H756" s="1">
        <v>1.32</v>
      </c>
      <c r="I756">
        <f t="shared" si="57"/>
        <v>6.3100000000000005</v>
      </c>
      <c r="J756">
        <f t="shared" si="58"/>
        <v>3.5455000000000001</v>
      </c>
      <c r="K756">
        <f t="shared" si="59"/>
        <v>0.17692045000000001</v>
      </c>
      <c r="L756" s="1" t="s">
        <v>26</v>
      </c>
      <c r="M756" s="1" t="s">
        <v>44</v>
      </c>
      <c r="N756" s="1" t="s">
        <v>28</v>
      </c>
      <c r="O756" s="1" t="s">
        <v>34</v>
      </c>
      <c r="P756" s="1" t="s">
        <v>50</v>
      </c>
      <c r="Q756" s="1" t="s">
        <v>36</v>
      </c>
      <c r="R756" s="2">
        <v>40309</v>
      </c>
    </row>
    <row r="757" spans="1:18" x14ac:dyDescent="0.25">
      <c r="A757" s="1">
        <v>31718</v>
      </c>
      <c r="B757" s="2">
        <v>40509</v>
      </c>
      <c r="C757" s="2" t="str">
        <f t="shared" si="56"/>
        <v>November</v>
      </c>
      <c r="D757" s="1" t="s">
        <v>18</v>
      </c>
      <c r="E757" s="1">
        <v>20</v>
      </c>
      <c r="F757" s="1">
        <f t="shared" si="55"/>
        <v>50.864424999999997</v>
      </c>
      <c r="G757" s="1">
        <v>1017.2885</v>
      </c>
      <c r="H757" s="1">
        <v>8.99</v>
      </c>
      <c r="I757">
        <f t="shared" si="57"/>
        <v>1026.2784999999999</v>
      </c>
      <c r="J757">
        <f t="shared" si="58"/>
        <v>5.3265000000000002</v>
      </c>
      <c r="K757">
        <f t="shared" si="59"/>
        <v>54.185871952500001</v>
      </c>
      <c r="L757" s="1" t="s">
        <v>26</v>
      </c>
      <c r="M757" s="1" t="s">
        <v>59</v>
      </c>
      <c r="N757" s="1" t="s">
        <v>33</v>
      </c>
      <c r="O757" s="1" t="s">
        <v>29</v>
      </c>
      <c r="P757" s="1" t="s">
        <v>30</v>
      </c>
      <c r="Q757" s="1" t="s">
        <v>24</v>
      </c>
      <c r="R757" s="2">
        <v>40516</v>
      </c>
    </row>
    <row r="758" spans="1:18" x14ac:dyDescent="0.25">
      <c r="A758" s="1">
        <v>52002</v>
      </c>
      <c r="B758" s="2">
        <v>39968</v>
      </c>
      <c r="C758" s="2" t="str">
        <f t="shared" si="56"/>
        <v>June</v>
      </c>
      <c r="D758" s="1" t="s">
        <v>25</v>
      </c>
      <c r="E758" s="1">
        <v>11</v>
      </c>
      <c r="F758" s="1">
        <f t="shared" si="55"/>
        <v>226.35</v>
      </c>
      <c r="G758" s="1">
        <v>2489.85</v>
      </c>
      <c r="H758" s="1">
        <v>69.64</v>
      </c>
      <c r="I758">
        <f t="shared" si="57"/>
        <v>2559.4899999999998</v>
      </c>
      <c r="J758">
        <f t="shared" si="58"/>
        <v>4.7610000000000001</v>
      </c>
      <c r="K758">
        <f t="shared" si="59"/>
        <v>118.5417585</v>
      </c>
      <c r="L758" s="1" t="s">
        <v>38</v>
      </c>
      <c r="M758" s="1" t="s">
        <v>47</v>
      </c>
      <c r="N758" s="1" t="s">
        <v>33</v>
      </c>
      <c r="O758" s="1" t="s">
        <v>22</v>
      </c>
      <c r="P758" s="1" t="s">
        <v>57</v>
      </c>
      <c r="Q758" s="1" t="s">
        <v>64</v>
      </c>
      <c r="R758" s="2">
        <v>39969</v>
      </c>
    </row>
    <row r="759" spans="1:18" x14ac:dyDescent="0.25">
      <c r="A759" s="1">
        <v>11045</v>
      </c>
      <c r="B759" s="2">
        <v>40993</v>
      </c>
      <c r="C759" s="2" t="str">
        <f t="shared" si="56"/>
        <v>March</v>
      </c>
      <c r="D759" s="1" t="s">
        <v>41</v>
      </c>
      <c r="E759" s="1">
        <v>35</v>
      </c>
      <c r="F759" s="1">
        <f t="shared" si="55"/>
        <v>20.310285714285715</v>
      </c>
      <c r="G759" s="1">
        <v>710.86</v>
      </c>
      <c r="H759" s="1">
        <v>5.97</v>
      </c>
      <c r="I759">
        <f t="shared" si="57"/>
        <v>716.83</v>
      </c>
      <c r="J759">
        <f t="shared" si="58"/>
        <v>3.5455000000000001</v>
      </c>
      <c r="K759">
        <f t="shared" si="59"/>
        <v>25.203541300000001</v>
      </c>
      <c r="L759" s="1" t="s">
        <v>26</v>
      </c>
      <c r="M759" s="1" t="s">
        <v>20</v>
      </c>
      <c r="N759" s="1" t="s">
        <v>42</v>
      </c>
      <c r="O759" s="1" t="s">
        <v>34</v>
      </c>
      <c r="P759" s="1" t="s">
        <v>45</v>
      </c>
      <c r="Q759" s="1" t="s">
        <v>24</v>
      </c>
      <c r="R759" s="2">
        <v>40994</v>
      </c>
    </row>
    <row r="760" spans="1:18" x14ac:dyDescent="0.25">
      <c r="A760" s="1">
        <v>21222</v>
      </c>
      <c r="B760" s="2">
        <v>39847</v>
      </c>
      <c r="C760" s="2" t="str">
        <f t="shared" si="56"/>
        <v>February</v>
      </c>
      <c r="D760" s="1" t="s">
        <v>32</v>
      </c>
      <c r="E760" s="1">
        <v>26</v>
      </c>
      <c r="F760" s="1">
        <f t="shared" si="55"/>
        <v>32.541596153846157</v>
      </c>
      <c r="G760" s="1">
        <v>846.08150000000001</v>
      </c>
      <c r="H760" s="1">
        <v>5</v>
      </c>
      <c r="I760">
        <f t="shared" si="57"/>
        <v>851.08150000000001</v>
      </c>
      <c r="J760">
        <f t="shared" si="58"/>
        <v>5.3265000000000002</v>
      </c>
      <c r="K760">
        <f t="shared" si="59"/>
        <v>45.066531097500004</v>
      </c>
      <c r="L760" s="1" t="s">
        <v>26</v>
      </c>
      <c r="M760" s="1" t="s">
        <v>20</v>
      </c>
      <c r="N760" s="1" t="s">
        <v>42</v>
      </c>
      <c r="O760" s="1" t="s">
        <v>29</v>
      </c>
      <c r="P760" s="1" t="s">
        <v>30</v>
      </c>
      <c r="Q760" s="1" t="s">
        <v>24</v>
      </c>
      <c r="R760" s="2">
        <v>39849</v>
      </c>
    </row>
    <row r="761" spans="1:18" x14ac:dyDescent="0.25">
      <c r="A761" s="1">
        <v>59781</v>
      </c>
      <c r="B761" s="2">
        <v>41255</v>
      </c>
      <c r="C761" s="2" t="str">
        <f t="shared" si="56"/>
        <v>December</v>
      </c>
      <c r="D761" s="1" t="s">
        <v>32</v>
      </c>
      <c r="E761" s="1">
        <v>24</v>
      </c>
      <c r="F761" s="1">
        <f t="shared" si="55"/>
        <v>183.67791666666668</v>
      </c>
      <c r="G761" s="1">
        <v>4408.2700000000004</v>
      </c>
      <c r="H761" s="1">
        <v>30</v>
      </c>
      <c r="I761">
        <f t="shared" si="57"/>
        <v>4438.2700000000004</v>
      </c>
      <c r="J761">
        <f t="shared" si="58"/>
        <v>4.7610000000000001</v>
      </c>
      <c r="K761">
        <f t="shared" si="59"/>
        <v>209.87773470000005</v>
      </c>
      <c r="L761" s="1" t="s">
        <v>38</v>
      </c>
      <c r="M761" s="1" t="s">
        <v>58</v>
      </c>
      <c r="N761" s="1" t="s">
        <v>33</v>
      </c>
      <c r="O761" s="1" t="s">
        <v>22</v>
      </c>
      <c r="P761" s="1" t="s">
        <v>39</v>
      </c>
      <c r="Q761" s="1" t="s">
        <v>40</v>
      </c>
      <c r="R761" s="2">
        <v>41256</v>
      </c>
    </row>
    <row r="762" spans="1:18" x14ac:dyDescent="0.25">
      <c r="A762" s="1">
        <v>5189</v>
      </c>
      <c r="B762" s="2">
        <v>40507</v>
      </c>
      <c r="C762" s="2" t="str">
        <f t="shared" si="56"/>
        <v>November</v>
      </c>
      <c r="D762" s="1" t="s">
        <v>18</v>
      </c>
      <c r="E762" s="1">
        <v>14</v>
      </c>
      <c r="F762" s="1">
        <f t="shared" si="55"/>
        <v>147.61642857142857</v>
      </c>
      <c r="G762" s="1">
        <v>2066.63</v>
      </c>
      <c r="H762" s="1">
        <v>19.989999999999998</v>
      </c>
      <c r="I762">
        <f t="shared" si="57"/>
        <v>2086.62</v>
      </c>
      <c r="J762">
        <f t="shared" si="58"/>
        <v>3.5455000000000001</v>
      </c>
      <c r="K762">
        <f t="shared" si="59"/>
        <v>73.272366650000009</v>
      </c>
      <c r="L762" s="1" t="s">
        <v>26</v>
      </c>
      <c r="M762" s="1" t="s">
        <v>49</v>
      </c>
      <c r="N762" s="1" t="s">
        <v>33</v>
      </c>
      <c r="O762" s="1" t="s">
        <v>34</v>
      </c>
      <c r="P762" s="1" t="s">
        <v>60</v>
      </c>
      <c r="Q762" s="1" t="s">
        <v>24</v>
      </c>
      <c r="R762" s="2">
        <v>40509</v>
      </c>
    </row>
    <row r="763" spans="1:18" x14ac:dyDescent="0.25">
      <c r="A763" s="1">
        <v>23943</v>
      </c>
      <c r="B763" s="2">
        <v>40717</v>
      </c>
      <c r="C763" s="2" t="str">
        <f t="shared" si="56"/>
        <v>June</v>
      </c>
      <c r="D763" s="1" t="s">
        <v>37</v>
      </c>
      <c r="E763" s="1">
        <v>24</v>
      </c>
      <c r="F763" s="1">
        <f t="shared" si="55"/>
        <v>15.688749999999999</v>
      </c>
      <c r="G763" s="1">
        <v>376.53</v>
      </c>
      <c r="H763" s="1">
        <v>5.45</v>
      </c>
      <c r="I763">
        <f t="shared" si="57"/>
        <v>381.97999999999996</v>
      </c>
      <c r="J763">
        <f t="shared" si="58"/>
        <v>3.5455000000000001</v>
      </c>
      <c r="K763">
        <f t="shared" si="59"/>
        <v>13.349871149999998</v>
      </c>
      <c r="L763" s="1" t="s">
        <v>26</v>
      </c>
      <c r="M763" s="1" t="s">
        <v>47</v>
      </c>
      <c r="N763" s="1" t="s">
        <v>33</v>
      </c>
      <c r="O763" s="1" t="s">
        <v>34</v>
      </c>
      <c r="P763" s="1" t="s">
        <v>35</v>
      </c>
      <c r="Q763" s="1" t="s">
        <v>46</v>
      </c>
      <c r="R763" s="2">
        <v>40719</v>
      </c>
    </row>
    <row r="764" spans="1:18" x14ac:dyDescent="0.25">
      <c r="A764" s="1">
        <v>45959</v>
      </c>
      <c r="B764" s="2">
        <v>40153</v>
      </c>
      <c r="C764" s="2" t="str">
        <f t="shared" si="56"/>
        <v>December</v>
      </c>
      <c r="D764" s="1" t="s">
        <v>41</v>
      </c>
      <c r="E764" s="1">
        <v>15</v>
      </c>
      <c r="F764" s="1">
        <f t="shared" si="55"/>
        <v>13.449333333333334</v>
      </c>
      <c r="G764" s="1">
        <v>201.74</v>
      </c>
      <c r="H764" s="1">
        <v>7.17</v>
      </c>
      <c r="I764">
        <f t="shared" si="57"/>
        <v>208.91</v>
      </c>
      <c r="J764">
        <f t="shared" si="58"/>
        <v>3.5455000000000001</v>
      </c>
      <c r="K764">
        <f t="shared" si="59"/>
        <v>7.1526917000000001</v>
      </c>
      <c r="L764" s="1" t="s">
        <v>19</v>
      </c>
      <c r="M764" s="1" t="s">
        <v>54</v>
      </c>
      <c r="N764" s="1" t="s">
        <v>33</v>
      </c>
      <c r="O764" s="1" t="s">
        <v>34</v>
      </c>
      <c r="P764" s="1" t="s">
        <v>48</v>
      </c>
      <c r="Q764" s="1" t="s">
        <v>24</v>
      </c>
      <c r="R764" s="2">
        <v>40155</v>
      </c>
    </row>
    <row r="765" spans="1:18" x14ac:dyDescent="0.25">
      <c r="A765" s="1">
        <v>40162</v>
      </c>
      <c r="B765" s="2">
        <v>40202</v>
      </c>
      <c r="C765" s="2" t="str">
        <f t="shared" si="56"/>
        <v>January</v>
      </c>
      <c r="D765" s="1" t="s">
        <v>37</v>
      </c>
      <c r="E765" s="1">
        <v>28</v>
      </c>
      <c r="F765" s="1">
        <f t="shared" si="55"/>
        <v>56.472500000000004</v>
      </c>
      <c r="G765" s="1">
        <v>1581.23</v>
      </c>
      <c r="H765" s="1">
        <v>5.15</v>
      </c>
      <c r="I765">
        <f t="shared" si="57"/>
        <v>1586.38</v>
      </c>
      <c r="J765">
        <f t="shared" si="58"/>
        <v>3.5455000000000001</v>
      </c>
      <c r="K765">
        <f t="shared" si="59"/>
        <v>56.062509650000003</v>
      </c>
      <c r="L765" s="1" t="s">
        <v>26</v>
      </c>
      <c r="M765" s="1" t="s">
        <v>51</v>
      </c>
      <c r="N765" s="1" t="s">
        <v>42</v>
      </c>
      <c r="O765" s="1" t="s">
        <v>34</v>
      </c>
      <c r="P765" s="1" t="s">
        <v>45</v>
      </c>
      <c r="Q765" s="1" t="s">
        <v>24</v>
      </c>
      <c r="R765" s="2">
        <v>40204</v>
      </c>
    </row>
    <row r="766" spans="1:18" x14ac:dyDescent="0.25">
      <c r="A766" s="1">
        <v>3488</v>
      </c>
      <c r="B766" s="2">
        <v>40550</v>
      </c>
      <c r="C766" s="2" t="str">
        <f t="shared" si="56"/>
        <v>January</v>
      </c>
      <c r="D766" s="1" t="s">
        <v>41</v>
      </c>
      <c r="E766" s="1">
        <v>6</v>
      </c>
      <c r="F766" s="1">
        <f t="shared" si="55"/>
        <v>22.233333333333334</v>
      </c>
      <c r="G766" s="1">
        <v>133.4</v>
      </c>
      <c r="H766" s="1">
        <v>2.87</v>
      </c>
      <c r="I766">
        <f t="shared" si="57"/>
        <v>136.27000000000001</v>
      </c>
      <c r="J766">
        <f t="shared" si="58"/>
        <v>3.5455000000000001</v>
      </c>
      <c r="K766">
        <f t="shared" si="59"/>
        <v>4.7296970000000007</v>
      </c>
      <c r="L766" s="1" t="s">
        <v>26</v>
      </c>
      <c r="M766" s="1" t="s">
        <v>56</v>
      </c>
      <c r="N766" s="1" t="s">
        <v>42</v>
      </c>
      <c r="O766" s="1" t="s">
        <v>34</v>
      </c>
      <c r="P766" s="1" t="s">
        <v>35</v>
      </c>
      <c r="Q766" s="1" t="s">
        <v>46</v>
      </c>
      <c r="R766" s="2">
        <v>40551</v>
      </c>
    </row>
    <row r="767" spans="1:18" x14ac:dyDescent="0.25">
      <c r="A767" s="1">
        <v>36134</v>
      </c>
      <c r="B767" s="2">
        <v>40504</v>
      </c>
      <c r="C767" s="2" t="str">
        <f t="shared" si="56"/>
        <v>November</v>
      </c>
      <c r="D767" s="1" t="s">
        <v>18</v>
      </c>
      <c r="E767" s="1">
        <v>6</v>
      </c>
      <c r="F767" s="1">
        <f t="shared" si="55"/>
        <v>137.82891666666666</v>
      </c>
      <c r="G767" s="1">
        <v>826.97349999999994</v>
      </c>
      <c r="H767" s="1">
        <v>8.99</v>
      </c>
      <c r="I767">
        <f t="shared" si="57"/>
        <v>835.96349999999995</v>
      </c>
      <c r="J767">
        <f t="shared" si="58"/>
        <v>5.3265000000000002</v>
      </c>
      <c r="K767">
        <f t="shared" si="59"/>
        <v>44.048743477500004</v>
      </c>
      <c r="L767" s="1" t="s">
        <v>26</v>
      </c>
      <c r="M767" s="1" t="s">
        <v>44</v>
      </c>
      <c r="N767" s="1" t="s">
        <v>33</v>
      </c>
      <c r="O767" s="1" t="s">
        <v>29</v>
      </c>
      <c r="P767" s="1" t="s">
        <v>30</v>
      </c>
      <c r="Q767" s="1" t="s">
        <v>24</v>
      </c>
      <c r="R767" s="2">
        <v>40504</v>
      </c>
    </row>
    <row r="768" spans="1:18" x14ac:dyDescent="0.25">
      <c r="A768" s="1">
        <v>3588</v>
      </c>
      <c r="B768" s="2">
        <v>40620</v>
      </c>
      <c r="C768" s="2" t="str">
        <f t="shared" si="56"/>
        <v>March</v>
      </c>
      <c r="D768" s="1" t="s">
        <v>32</v>
      </c>
      <c r="E768" s="1">
        <v>18</v>
      </c>
      <c r="F768" s="1">
        <f t="shared" si="55"/>
        <v>85.107222222222219</v>
      </c>
      <c r="G768" s="1">
        <v>1531.93</v>
      </c>
      <c r="H768" s="1">
        <v>14</v>
      </c>
      <c r="I768">
        <f t="shared" si="57"/>
        <v>1545.93</v>
      </c>
      <c r="J768">
        <f t="shared" si="58"/>
        <v>5.3265000000000002</v>
      </c>
      <c r="K768">
        <f t="shared" si="59"/>
        <v>81.598251450000006</v>
      </c>
      <c r="L768" s="1" t="s">
        <v>38</v>
      </c>
      <c r="M768" s="1" t="s">
        <v>59</v>
      </c>
      <c r="N768" s="1" t="s">
        <v>42</v>
      </c>
      <c r="O768" s="1" t="s">
        <v>29</v>
      </c>
      <c r="P768" s="1" t="s">
        <v>61</v>
      </c>
      <c r="Q768" s="1" t="s">
        <v>40</v>
      </c>
      <c r="R768" s="2">
        <v>40620</v>
      </c>
    </row>
    <row r="769" spans="1:18" x14ac:dyDescent="0.25">
      <c r="A769" s="1">
        <v>26979</v>
      </c>
      <c r="B769" s="2">
        <v>40996</v>
      </c>
      <c r="C769" s="2" t="str">
        <f t="shared" si="56"/>
        <v>March</v>
      </c>
      <c r="D769" s="1" t="s">
        <v>41</v>
      </c>
      <c r="E769" s="1">
        <v>43</v>
      </c>
      <c r="F769" s="1">
        <f t="shared" si="55"/>
        <v>7.8374418604651162</v>
      </c>
      <c r="G769" s="1">
        <v>337.01</v>
      </c>
      <c r="H769" s="1">
        <v>1.25</v>
      </c>
      <c r="I769">
        <f t="shared" si="57"/>
        <v>338.26</v>
      </c>
      <c r="J769">
        <f t="shared" si="58"/>
        <v>3.5455000000000001</v>
      </c>
      <c r="K769">
        <f t="shared" si="59"/>
        <v>11.948689549999999</v>
      </c>
      <c r="L769" s="1" t="s">
        <v>26</v>
      </c>
      <c r="M769" s="1" t="s">
        <v>51</v>
      </c>
      <c r="N769" s="1" t="s">
        <v>33</v>
      </c>
      <c r="O769" s="1" t="s">
        <v>34</v>
      </c>
      <c r="P769" s="1" t="s">
        <v>45</v>
      </c>
      <c r="Q769" s="1" t="s">
        <v>36</v>
      </c>
      <c r="R769" s="2">
        <v>40998</v>
      </c>
    </row>
    <row r="770" spans="1:18" x14ac:dyDescent="0.25">
      <c r="A770" s="1">
        <v>33921</v>
      </c>
      <c r="B770" s="2">
        <v>40267</v>
      </c>
      <c r="C770" s="2" t="str">
        <f t="shared" si="56"/>
        <v>March</v>
      </c>
      <c r="D770" s="1" t="s">
        <v>18</v>
      </c>
      <c r="E770" s="1">
        <v>35</v>
      </c>
      <c r="F770" s="1">
        <f t="shared" ref="F770:F833" si="60">G770/E770</f>
        <v>51.258000000000003</v>
      </c>
      <c r="G770" s="1">
        <v>1794.03</v>
      </c>
      <c r="H770" s="1">
        <v>14.19</v>
      </c>
      <c r="I770">
        <f t="shared" si="57"/>
        <v>1808.22</v>
      </c>
      <c r="J770">
        <f t="shared" si="58"/>
        <v>4.7610000000000001</v>
      </c>
      <c r="K770">
        <f t="shared" si="59"/>
        <v>85.413768299999987</v>
      </c>
      <c r="L770" s="1" t="s">
        <v>38</v>
      </c>
      <c r="M770" s="1" t="s">
        <v>49</v>
      </c>
      <c r="N770" s="1" t="s">
        <v>28</v>
      </c>
      <c r="O770" s="1" t="s">
        <v>22</v>
      </c>
      <c r="P770" s="1" t="s">
        <v>39</v>
      </c>
      <c r="Q770" s="1" t="s">
        <v>40</v>
      </c>
      <c r="R770" s="2">
        <v>40276</v>
      </c>
    </row>
    <row r="771" spans="1:18" x14ac:dyDescent="0.25">
      <c r="A771" s="1">
        <v>53605</v>
      </c>
      <c r="B771" s="2">
        <v>40393</v>
      </c>
      <c r="C771" s="2" t="str">
        <f t="shared" ref="C771:C834" si="61">TEXT(B771,"mmmm")</f>
        <v>August</v>
      </c>
      <c r="D771" s="1" t="s">
        <v>41</v>
      </c>
      <c r="E771" s="1">
        <v>1</v>
      </c>
      <c r="F771" s="1">
        <f t="shared" si="60"/>
        <v>74.31</v>
      </c>
      <c r="G771" s="1">
        <v>74.31</v>
      </c>
      <c r="H771" s="1">
        <v>34.200000000000003</v>
      </c>
      <c r="I771">
        <f t="shared" ref="I771:I834" si="62">G771+H771</f>
        <v>108.51</v>
      </c>
      <c r="J771">
        <f t="shared" ref="J771:J834" si="63">IF(O771="Furniture",4.761,IF(O771="Technology",5.3265,IF(O771="Office Supplies",3.5455,0)))</f>
        <v>4.7610000000000001</v>
      </c>
      <c r="K771">
        <f t="shared" ref="K771:K834" si="64">(J771*G771)/100</f>
        <v>3.5378991000000002</v>
      </c>
      <c r="L771" s="1" t="s">
        <v>26</v>
      </c>
      <c r="M771" s="1" t="s">
        <v>59</v>
      </c>
      <c r="N771" s="1" t="s">
        <v>21</v>
      </c>
      <c r="O771" s="1" t="s">
        <v>22</v>
      </c>
      <c r="P771" s="1" t="s">
        <v>23</v>
      </c>
      <c r="Q771" s="1" t="s">
        <v>36</v>
      </c>
      <c r="R771" s="2">
        <v>40395</v>
      </c>
    </row>
    <row r="772" spans="1:18" x14ac:dyDescent="0.25">
      <c r="A772" s="1">
        <v>2560</v>
      </c>
      <c r="B772" s="2">
        <v>41156</v>
      </c>
      <c r="C772" s="2" t="str">
        <f t="shared" si="61"/>
        <v>September</v>
      </c>
      <c r="D772" s="1" t="s">
        <v>37</v>
      </c>
      <c r="E772" s="1">
        <v>32</v>
      </c>
      <c r="F772" s="1">
        <f t="shared" si="60"/>
        <v>22.850625000000001</v>
      </c>
      <c r="G772" s="1">
        <v>731.22</v>
      </c>
      <c r="H772" s="1">
        <v>6.5</v>
      </c>
      <c r="I772">
        <f t="shared" si="62"/>
        <v>737.72</v>
      </c>
      <c r="J772">
        <f t="shared" si="63"/>
        <v>5.3265000000000002</v>
      </c>
      <c r="K772">
        <f t="shared" si="64"/>
        <v>38.948433300000005</v>
      </c>
      <c r="L772" s="1" t="s">
        <v>26</v>
      </c>
      <c r="M772" s="1" t="s">
        <v>27</v>
      </c>
      <c r="N772" s="1" t="s">
        <v>42</v>
      </c>
      <c r="O772" s="1" t="s">
        <v>29</v>
      </c>
      <c r="P772" s="1" t="s">
        <v>43</v>
      </c>
      <c r="Q772" s="1" t="s">
        <v>24</v>
      </c>
      <c r="R772" s="2">
        <v>41157</v>
      </c>
    </row>
    <row r="773" spans="1:18" x14ac:dyDescent="0.25">
      <c r="A773" s="1">
        <v>7841</v>
      </c>
      <c r="B773" s="2">
        <v>41049</v>
      </c>
      <c r="C773" s="2" t="str">
        <f t="shared" si="61"/>
        <v>May</v>
      </c>
      <c r="D773" s="1" t="s">
        <v>32</v>
      </c>
      <c r="E773" s="1">
        <v>21</v>
      </c>
      <c r="F773" s="1">
        <f t="shared" si="60"/>
        <v>47.750952380952377</v>
      </c>
      <c r="G773" s="1">
        <v>1002.77</v>
      </c>
      <c r="H773" s="1">
        <v>10.25</v>
      </c>
      <c r="I773">
        <f t="shared" si="62"/>
        <v>1013.02</v>
      </c>
      <c r="J773">
        <f t="shared" si="63"/>
        <v>4.7610000000000001</v>
      </c>
      <c r="K773">
        <f t="shared" si="64"/>
        <v>47.741879699999998</v>
      </c>
      <c r="L773" s="1" t="s">
        <v>26</v>
      </c>
      <c r="M773" s="1" t="s">
        <v>27</v>
      </c>
      <c r="N773" s="1" t="s">
        <v>21</v>
      </c>
      <c r="O773" s="1" t="s">
        <v>22</v>
      </c>
      <c r="P773" s="1" t="s">
        <v>23</v>
      </c>
      <c r="Q773" s="1" t="s">
        <v>53</v>
      </c>
      <c r="R773" s="2">
        <v>41051</v>
      </c>
    </row>
    <row r="774" spans="1:18" x14ac:dyDescent="0.25">
      <c r="A774" s="1">
        <v>11747</v>
      </c>
      <c r="B774" s="2">
        <v>40234</v>
      </c>
      <c r="C774" s="2" t="str">
        <f t="shared" si="61"/>
        <v>February</v>
      </c>
      <c r="D774" s="1" t="s">
        <v>41</v>
      </c>
      <c r="E774" s="1">
        <v>3</v>
      </c>
      <c r="F774" s="1">
        <f t="shared" si="60"/>
        <v>105.09333333333332</v>
      </c>
      <c r="G774" s="1">
        <v>315.27999999999997</v>
      </c>
      <c r="H774" s="1">
        <v>19.989999999999998</v>
      </c>
      <c r="I774">
        <f t="shared" si="62"/>
        <v>335.27</v>
      </c>
      <c r="J774">
        <f t="shared" si="63"/>
        <v>5.3265000000000002</v>
      </c>
      <c r="K774">
        <f t="shared" si="64"/>
        <v>16.7933892</v>
      </c>
      <c r="L774" s="1" t="s">
        <v>26</v>
      </c>
      <c r="M774" s="1" t="s">
        <v>58</v>
      </c>
      <c r="N774" s="1" t="s">
        <v>21</v>
      </c>
      <c r="O774" s="1" t="s">
        <v>29</v>
      </c>
      <c r="P774" s="1" t="s">
        <v>61</v>
      </c>
      <c r="Q774" s="1" t="s">
        <v>24</v>
      </c>
      <c r="R774" s="2">
        <v>40234</v>
      </c>
    </row>
    <row r="775" spans="1:18" x14ac:dyDescent="0.25">
      <c r="A775" s="1">
        <v>46949</v>
      </c>
      <c r="B775" s="2">
        <v>40244</v>
      </c>
      <c r="C775" s="2" t="str">
        <f t="shared" si="61"/>
        <v>March</v>
      </c>
      <c r="D775" s="1" t="s">
        <v>25</v>
      </c>
      <c r="E775" s="1">
        <v>37</v>
      </c>
      <c r="F775" s="1">
        <f t="shared" si="60"/>
        <v>8.632162162162162</v>
      </c>
      <c r="G775" s="1">
        <v>319.39</v>
      </c>
      <c r="H775" s="1">
        <v>3.62</v>
      </c>
      <c r="I775">
        <f t="shared" si="62"/>
        <v>323.01</v>
      </c>
      <c r="J775">
        <f t="shared" si="63"/>
        <v>5.3265000000000002</v>
      </c>
      <c r="K775">
        <f t="shared" si="64"/>
        <v>17.012308350000001</v>
      </c>
      <c r="L775" s="1" t="s">
        <v>26</v>
      </c>
      <c r="M775" s="1" t="s">
        <v>56</v>
      </c>
      <c r="N775" s="1" t="s">
        <v>42</v>
      </c>
      <c r="O775" s="1" t="s">
        <v>29</v>
      </c>
      <c r="P775" s="1" t="s">
        <v>43</v>
      </c>
      <c r="Q775" s="1" t="s">
        <v>46</v>
      </c>
      <c r="R775" s="2">
        <v>40245</v>
      </c>
    </row>
    <row r="776" spans="1:18" x14ac:dyDescent="0.25">
      <c r="A776" s="1">
        <v>44387</v>
      </c>
      <c r="B776" s="2">
        <v>39848</v>
      </c>
      <c r="C776" s="2" t="str">
        <f t="shared" si="61"/>
        <v>February</v>
      </c>
      <c r="D776" s="1" t="s">
        <v>18</v>
      </c>
      <c r="E776" s="1">
        <v>50</v>
      </c>
      <c r="F776" s="1">
        <f t="shared" si="60"/>
        <v>28.831399999999999</v>
      </c>
      <c r="G776" s="1">
        <v>1441.57</v>
      </c>
      <c r="H776" s="1">
        <v>1.99</v>
      </c>
      <c r="I776">
        <f t="shared" si="62"/>
        <v>1443.56</v>
      </c>
      <c r="J776">
        <f t="shared" si="63"/>
        <v>5.3265000000000002</v>
      </c>
      <c r="K776">
        <f t="shared" si="64"/>
        <v>76.785226050000006</v>
      </c>
      <c r="L776" s="1" t="s">
        <v>19</v>
      </c>
      <c r="M776" s="1" t="s">
        <v>55</v>
      </c>
      <c r="N776" s="1" t="s">
        <v>33</v>
      </c>
      <c r="O776" s="1" t="s">
        <v>29</v>
      </c>
      <c r="P776" s="1" t="s">
        <v>43</v>
      </c>
      <c r="Q776" s="1" t="s">
        <v>46</v>
      </c>
      <c r="R776" s="2">
        <v>39853</v>
      </c>
    </row>
    <row r="777" spans="1:18" x14ac:dyDescent="0.25">
      <c r="A777" s="1">
        <v>14182</v>
      </c>
      <c r="B777" s="2">
        <v>39986</v>
      </c>
      <c r="C777" s="2" t="str">
        <f t="shared" si="61"/>
        <v>June</v>
      </c>
      <c r="D777" s="1" t="s">
        <v>18</v>
      </c>
      <c r="E777" s="1">
        <v>23</v>
      </c>
      <c r="F777" s="1">
        <f t="shared" si="60"/>
        <v>105.80652173913045</v>
      </c>
      <c r="G777" s="1">
        <v>2433.5500000000002</v>
      </c>
      <c r="H777" s="1">
        <v>8.08</v>
      </c>
      <c r="I777">
        <f t="shared" si="62"/>
        <v>2441.63</v>
      </c>
      <c r="J777">
        <f t="shared" si="63"/>
        <v>5.3265000000000002</v>
      </c>
      <c r="K777">
        <f t="shared" si="64"/>
        <v>129.62304075000003</v>
      </c>
      <c r="L777" s="1" t="s">
        <v>26</v>
      </c>
      <c r="M777" s="1" t="s">
        <v>58</v>
      </c>
      <c r="N777" s="1" t="s">
        <v>28</v>
      </c>
      <c r="O777" s="1" t="s">
        <v>29</v>
      </c>
      <c r="P777" s="1" t="s">
        <v>30</v>
      </c>
      <c r="Q777" s="1" t="s">
        <v>24</v>
      </c>
      <c r="R777" s="2">
        <v>39991</v>
      </c>
    </row>
    <row r="778" spans="1:18" x14ac:dyDescent="0.25">
      <c r="A778" s="1">
        <v>35905</v>
      </c>
      <c r="B778" s="2">
        <v>40958</v>
      </c>
      <c r="C778" s="2" t="str">
        <f t="shared" si="61"/>
        <v>February</v>
      </c>
      <c r="D778" s="1" t="s">
        <v>18</v>
      </c>
      <c r="E778" s="1">
        <v>20</v>
      </c>
      <c r="F778" s="1">
        <f t="shared" si="60"/>
        <v>1.8699999999999999</v>
      </c>
      <c r="G778" s="1">
        <v>37.4</v>
      </c>
      <c r="H778" s="1">
        <v>1.57</v>
      </c>
      <c r="I778">
        <f t="shared" si="62"/>
        <v>38.97</v>
      </c>
      <c r="J778">
        <f t="shared" si="63"/>
        <v>3.5455000000000001</v>
      </c>
      <c r="K778">
        <f t="shared" si="64"/>
        <v>1.326017</v>
      </c>
      <c r="L778" s="1" t="s">
        <v>19</v>
      </c>
      <c r="M778" s="1" t="s">
        <v>49</v>
      </c>
      <c r="N778" s="1" t="s">
        <v>33</v>
      </c>
      <c r="O778" s="1" t="s">
        <v>34</v>
      </c>
      <c r="P778" s="1" t="s">
        <v>35</v>
      </c>
      <c r="Q778" s="1" t="s">
        <v>36</v>
      </c>
      <c r="R778" s="2">
        <v>40963</v>
      </c>
    </row>
    <row r="779" spans="1:18" x14ac:dyDescent="0.25">
      <c r="A779" s="1">
        <v>26978</v>
      </c>
      <c r="B779" s="2">
        <v>40354</v>
      </c>
      <c r="C779" s="2" t="str">
        <f t="shared" si="61"/>
        <v>June</v>
      </c>
      <c r="D779" s="1" t="s">
        <v>41</v>
      </c>
      <c r="E779" s="1">
        <v>47</v>
      </c>
      <c r="F779" s="1">
        <f t="shared" si="60"/>
        <v>14.808297872340425</v>
      </c>
      <c r="G779" s="1">
        <v>695.99</v>
      </c>
      <c r="H779" s="1">
        <v>8.7799999999999994</v>
      </c>
      <c r="I779">
        <f t="shared" si="62"/>
        <v>704.77</v>
      </c>
      <c r="J779">
        <f t="shared" si="63"/>
        <v>3.5455000000000001</v>
      </c>
      <c r="K779">
        <f t="shared" si="64"/>
        <v>24.67632545</v>
      </c>
      <c r="L779" s="1" t="s">
        <v>19</v>
      </c>
      <c r="M779" s="1" t="s">
        <v>20</v>
      </c>
      <c r="N779" s="1" t="s">
        <v>42</v>
      </c>
      <c r="O779" s="1" t="s">
        <v>34</v>
      </c>
      <c r="P779" s="1" t="s">
        <v>60</v>
      </c>
      <c r="Q779" s="1" t="s">
        <v>24</v>
      </c>
      <c r="R779" s="2">
        <v>40356</v>
      </c>
    </row>
    <row r="780" spans="1:18" x14ac:dyDescent="0.25">
      <c r="A780" s="1">
        <v>10535</v>
      </c>
      <c r="B780" s="2">
        <v>40690</v>
      </c>
      <c r="C780" s="2" t="str">
        <f t="shared" si="61"/>
        <v>May</v>
      </c>
      <c r="D780" s="1" t="s">
        <v>18</v>
      </c>
      <c r="E780" s="1">
        <v>46</v>
      </c>
      <c r="F780" s="1">
        <f t="shared" si="60"/>
        <v>1.7449999999999999</v>
      </c>
      <c r="G780" s="1">
        <v>80.27</v>
      </c>
      <c r="H780" s="1">
        <v>0.7</v>
      </c>
      <c r="I780">
        <f t="shared" si="62"/>
        <v>80.97</v>
      </c>
      <c r="J780">
        <f t="shared" si="63"/>
        <v>3.5455000000000001</v>
      </c>
      <c r="K780">
        <f t="shared" si="64"/>
        <v>2.8459728499999999</v>
      </c>
      <c r="L780" s="1" t="s">
        <v>26</v>
      </c>
      <c r="M780" s="1" t="s">
        <v>44</v>
      </c>
      <c r="N780" s="1" t="s">
        <v>33</v>
      </c>
      <c r="O780" s="1" t="s">
        <v>34</v>
      </c>
      <c r="P780" s="1" t="s">
        <v>35</v>
      </c>
      <c r="Q780" s="1" t="s">
        <v>36</v>
      </c>
      <c r="R780" s="2">
        <v>40697</v>
      </c>
    </row>
    <row r="781" spans="1:18" x14ac:dyDescent="0.25">
      <c r="A781" s="1">
        <v>7075</v>
      </c>
      <c r="B781" s="2">
        <v>40826</v>
      </c>
      <c r="C781" s="2" t="str">
        <f t="shared" si="61"/>
        <v>October</v>
      </c>
      <c r="D781" s="1" t="s">
        <v>18</v>
      </c>
      <c r="E781" s="1">
        <v>43</v>
      </c>
      <c r="F781" s="1">
        <f t="shared" si="60"/>
        <v>1.9381395348837209</v>
      </c>
      <c r="G781" s="1">
        <v>83.34</v>
      </c>
      <c r="H781" s="1">
        <v>2.58</v>
      </c>
      <c r="I781">
        <f t="shared" si="62"/>
        <v>85.92</v>
      </c>
      <c r="J781">
        <f t="shared" si="63"/>
        <v>3.5455000000000001</v>
      </c>
      <c r="K781">
        <f t="shared" si="64"/>
        <v>2.9548197000000003</v>
      </c>
      <c r="L781" s="1" t="s">
        <v>26</v>
      </c>
      <c r="M781" s="1" t="s">
        <v>49</v>
      </c>
      <c r="N781" s="1" t="s">
        <v>33</v>
      </c>
      <c r="O781" s="1" t="s">
        <v>34</v>
      </c>
      <c r="P781" s="1" t="s">
        <v>66</v>
      </c>
      <c r="Q781" s="1" t="s">
        <v>36</v>
      </c>
      <c r="R781" s="2">
        <v>40830</v>
      </c>
    </row>
    <row r="782" spans="1:18" x14ac:dyDescent="0.25">
      <c r="A782" s="1">
        <v>3271</v>
      </c>
      <c r="B782" s="2">
        <v>40908</v>
      </c>
      <c r="C782" s="2" t="str">
        <f t="shared" si="61"/>
        <v>December</v>
      </c>
      <c r="D782" s="1" t="s">
        <v>37</v>
      </c>
      <c r="E782" s="1">
        <v>45</v>
      </c>
      <c r="F782" s="1">
        <f t="shared" si="60"/>
        <v>256.28866666666664</v>
      </c>
      <c r="G782" s="1">
        <v>11532.99</v>
      </c>
      <c r="H782" s="1">
        <v>17.86</v>
      </c>
      <c r="I782">
        <f t="shared" si="62"/>
        <v>11550.85</v>
      </c>
      <c r="J782">
        <f t="shared" si="63"/>
        <v>5.3265000000000002</v>
      </c>
      <c r="K782">
        <f t="shared" si="64"/>
        <v>614.30471235000005</v>
      </c>
      <c r="L782" s="1" t="s">
        <v>38</v>
      </c>
      <c r="M782" s="1" t="s">
        <v>27</v>
      </c>
      <c r="N782" s="1" t="s">
        <v>42</v>
      </c>
      <c r="O782" s="1" t="s">
        <v>29</v>
      </c>
      <c r="P782" s="1" t="s">
        <v>61</v>
      </c>
      <c r="Q782" s="1" t="s">
        <v>40</v>
      </c>
      <c r="R782" s="2">
        <v>40908</v>
      </c>
    </row>
    <row r="783" spans="1:18" x14ac:dyDescent="0.25">
      <c r="A783" s="1">
        <v>35012</v>
      </c>
      <c r="B783" s="2">
        <v>41068</v>
      </c>
      <c r="C783" s="2" t="str">
        <f t="shared" si="61"/>
        <v>June</v>
      </c>
      <c r="D783" s="1" t="s">
        <v>41</v>
      </c>
      <c r="E783" s="1">
        <v>11</v>
      </c>
      <c r="F783" s="1">
        <f t="shared" si="60"/>
        <v>160.92740909090909</v>
      </c>
      <c r="G783" s="1">
        <v>1770.2014999999999</v>
      </c>
      <c r="H783" s="1">
        <v>4.2</v>
      </c>
      <c r="I783">
        <f t="shared" si="62"/>
        <v>1774.4014999999999</v>
      </c>
      <c r="J783">
        <f t="shared" si="63"/>
        <v>5.3265000000000002</v>
      </c>
      <c r="K783">
        <f t="shared" si="64"/>
        <v>94.28978289749999</v>
      </c>
      <c r="L783" s="1" t="s">
        <v>26</v>
      </c>
      <c r="M783" s="1" t="s">
        <v>27</v>
      </c>
      <c r="N783" s="1" t="s">
        <v>33</v>
      </c>
      <c r="O783" s="1" t="s">
        <v>29</v>
      </c>
      <c r="P783" s="1" t="s">
        <v>30</v>
      </c>
      <c r="Q783" s="1" t="s">
        <v>24</v>
      </c>
      <c r="R783" s="2">
        <v>41069</v>
      </c>
    </row>
    <row r="784" spans="1:18" x14ac:dyDescent="0.25">
      <c r="A784" s="1">
        <v>614</v>
      </c>
      <c r="B784" s="2">
        <v>41243</v>
      </c>
      <c r="C784" s="2" t="str">
        <f t="shared" si="61"/>
        <v>November</v>
      </c>
      <c r="D784" s="1" t="s">
        <v>25</v>
      </c>
      <c r="E784" s="1">
        <v>24</v>
      </c>
      <c r="F784" s="1">
        <f t="shared" si="60"/>
        <v>140.25416666666666</v>
      </c>
      <c r="G784" s="1">
        <v>3366.1</v>
      </c>
      <c r="H784" s="1">
        <v>52.42</v>
      </c>
      <c r="I784">
        <f t="shared" si="62"/>
        <v>3418.52</v>
      </c>
      <c r="J784">
        <f t="shared" si="63"/>
        <v>4.7610000000000001</v>
      </c>
      <c r="K784">
        <f t="shared" si="64"/>
        <v>160.26002099999999</v>
      </c>
      <c r="L784" s="1" t="s">
        <v>38</v>
      </c>
      <c r="M784" s="1" t="s">
        <v>49</v>
      </c>
      <c r="N784" s="1" t="s">
        <v>33</v>
      </c>
      <c r="O784" s="1" t="s">
        <v>22</v>
      </c>
      <c r="P784" s="1" t="s">
        <v>57</v>
      </c>
      <c r="Q784" s="1" t="s">
        <v>64</v>
      </c>
      <c r="R784" s="2">
        <v>41244</v>
      </c>
    </row>
    <row r="785" spans="1:18" x14ac:dyDescent="0.25">
      <c r="A785" s="1">
        <v>14147</v>
      </c>
      <c r="B785" s="2">
        <v>40244</v>
      </c>
      <c r="C785" s="2" t="str">
        <f t="shared" si="61"/>
        <v>March</v>
      </c>
      <c r="D785" s="1" t="s">
        <v>32</v>
      </c>
      <c r="E785" s="1">
        <v>16</v>
      </c>
      <c r="F785" s="1">
        <f t="shared" si="60"/>
        <v>4.6331249999999997</v>
      </c>
      <c r="G785" s="1">
        <v>74.13</v>
      </c>
      <c r="H785" s="1">
        <v>6.72</v>
      </c>
      <c r="I785">
        <f t="shared" si="62"/>
        <v>80.849999999999994</v>
      </c>
      <c r="J785">
        <f t="shared" si="63"/>
        <v>3.5455000000000001</v>
      </c>
      <c r="K785">
        <f t="shared" si="64"/>
        <v>2.62827915</v>
      </c>
      <c r="L785" s="1" t="s">
        <v>26</v>
      </c>
      <c r="M785" s="1" t="s">
        <v>27</v>
      </c>
      <c r="N785" s="1" t="s">
        <v>42</v>
      </c>
      <c r="O785" s="1" t="s">
        <v>34</v>
      </c>
      <c r="P785" s="1" t="s">
        <v>45</v>
      </c>
      <c r="Q785" s="1" t="s">
        <v>24</v>
      </c>
      <c r="R785" s="2">
        <v>40245</v>
      </c>
    </row>
    <row r="786" spans="1:18" x14ac:dyDescent="0.25">
      <c r="A786" s="1">
        <v>10212</v>
      </c>
      <c r="B786" s="2">
        <v>40321</v>
      </c>
      <c r="C786" s="2" t="str">
        <f t="shared" si="61"/>
        <v>May</v>
      </c>
      <c r="D786" s="1" t="s">
        <v>18</v>
      </c>
      <c r="E786" s="1">
        <v>14</v>
      </c>
      <c r="F786" s="1">
        <f t="shared" si="60"/>
        <v>5.2871428571428565</v>
      </c>
      <c r="G786" s="1">
        <v>74.02</v>
      </c>
      <c r="H786" s="1">
        <v>3.63</v>
      </c>
      <c r="I786">
        <f t="shared" si="62"/>
        <v>77.649999999999991</v>
      </c>
      <c r="J786">
        <f t="shared" si="63"/>
        <v>4.7610000000000001</v>
      </c>
      <c r="K786">
        <f t="shared" si="64"/>
        <v>3.5240922000000001</v>
      </c>
      <c r="L786" s="1" t="s">
        <v>26</v>
      </c>
      <c r="M786" s="1" t="s">
        <v>51</v>
      </c>
      <c r="N786" s="1" t="s">
        <v>21</v>
      </c>
      <c r="O786" s="1" t="s">
        <v>22</v>
      </c>
      <c r="P786" s="1" t="s">
        <v>23</v>
      </c>
      <c r="Q786" s="1" t="s">
        <v>36</v>
      </c>
      <c r="R786" s="2">
        <v>40323</v>
      </c>
    </row>
    <row r="787" spans="1:18" x14ac:dyDescent="0.25">
      <c r="A787" s="1">
        <v>32135</v>
      </c>
      <c r="B787" s="2">
        <v>40507</v>
      </c>
      <c r="C787" s="2" t="str">
        <f t="shared" si="61"/>
        <v>November</v>
      </c>
      <c r="D787" s="1" t="s">
        <v>25</v>
      </c>
      <c r="E787" s="1">
        <v>37</v>
      </c>
      <c r="F787" s="1">
        <f t="shared" si="60"/>
        <v>42.571351351351353</v>
      </c>
      <c r="G787" s="1">
        <v>1575.14</v>
      </c>
      <c r="H787" s="1">
        <v>7.12</v>
      </c>
      <c r="I787">
        <f t="shared" si="62"/>
        <v>1582.26</v>
      </c>
      <c r="J787">
        <f t="shared" si="63"/>
        <v>5.3265000000000002</v>
      </c>
      <c r="K787">
        <f t="shared" si="64"/>
        <v>83.899832099999998</v>
      </c>
      <c r="L787" s="1" t="s">
        <v>26</v>
      </c>
      <c r="M787" s="1" t="s">
        <v>27</v>
      </c>
      <c r="N787" s="1" t="s">
        <v>42</v>
      </c>
      <c r="O787" s="1" t="s">
        <v>29</v>
      </c>
      <c r="P787" s="1" t="s">
        <v>43</v>
      </c>
      <c r="Q787" s="1" t="s">
        <v>24</v>
      </c>
      <c r="R787" s="2">
        <v>40509</v>
      </c>
    </row>
    <row r="788" spans="1:18" x14ac:dyDescent="0.25">
      <c r="A788" s="1">
        <v>21735</v>
      </c>
      <c r="B788" s="2">
        <v>40246</v>
      </c>
      <c r="C788" s="2" t="str">
        <f t="shared" si="61"/>
        <v>March</v>
      </c>
      <c r="D788" s="1" t="s">
        <v>32</v>
      </c>
      <c r="E788" s="1">
        <v>14</v>
      </c>
      <c r="F788" s="1">
        <f t="shared" si="60"/>
        <v>129.93950000000001</v>
      </c>
      <c r="G788" s="1">
        <v>1819.153</v>
      </c>
      <c r="H788" s="1">
        <v>8.99</v>
      </c>
      <c r="I788">
        <f t="shared" si="62"/>
        <v>1828.143</v>
      </c>
      <c r="J788">
        <f t="shared" si="63"/>
        <v>5.3265000000000002</v>
      </c>
      <c r="K788">
        <f t="shared" si="64"/>
        <v>96.897184545000002</v>
      </c>
      <c r="L788" s="1" t="s">
        <v>26</v>
      </c>
      <c r="M788" s="1" t="s">
        <v>51</v>
      </c>
      <c r="N788" s="1" t="s">
        <v>33</v>
      </c>
      <c r="O788" s="1" t="s">
        <v>29</v>
      </c>
      <c r="P788" s="1" t="s">
        <v>30</v>
      </c>
      <c r="Q788" s="1" t="s">
        <v>24</v>
      </c>
      <c r="R788" s="2">
        <v>40249</v>
      </c>
    </row>
    <row r="789" spans="1:18" x14ac:dyDescent="0.25">
      <c r="A789" s="1">
        <v>38272</v>
      </c>
      <c r="B789" s="2">
        <v>40862</v>
      </c>
      <c r="C789" s="2" t="str">
        <f t="shared" si="61"/>
        <v>November</v>
      </c>
      <c r="D789" s="1" t="s">
        <v>37</v>
      </c>
      <c r="E789" s="1">
        <v>39</v>
      </c>
      <c r="F789" s="1">
        <f t="shared" si="60"/>
        <v>1.8215384615384618</v>
      </c>
      <c r="G789" s="1">
        <v>71.040000000000006</v>
      </c>
      <c r="H789" s="1">
        <v>1.49</v>
      </c>
      <c r="I789">
        <f t="shared" si="62"/>
        <v>72.53</v>
      </c>
      <c r="J789">
        <f t="shared" si="63"/>
        <v>3.5455000000000001</v>
      </c>
      <c r="K789">
        <f t="shared" si="64"/>
        <v>2.5187232000000002</v>
      </c>
      <c r="L789" s="1" t="s">
        <v>26</v>
      </c>
      <c r="M789" s="1" t="s">
        <v>20</v>
      </c>
      <c r="N789" s="1" t="s">
        <v>33</v>
      </c>
      <c r="O789" s="1" t="s">
        <v>34</v>
      </c>
      <c r="P789" s="1" t="s">
        <v>48</v>
      </c>
      <c r="Q789" s="1" t="s">
        <v>24</v>
      </c>
      <c r="R789" s="2">
        <v>40864</v>
      </c>
    </row>
    <row r="790" spans="1:18" x14ac:dyDescent="0.25">
      <c r="A790" s="1">
        <v>53508</v>
      </c>
      <c r="B790" s="2">
        <v>40127</v>
      </c>
      <c r="C790" s="2" t="str">
        <f t="shared" si="61"/>
        <v>November</v>
      </c>
      <c r="D790" s="1" t="s">
        <v>25</v>
      </c>
      <c r="E790" s="1">
        <v>13</v>
      </c>
      <c r="F790" s="1">
        <f t="shared" si="60"/>
        <v>82.478461538461545</v>
      </c>
      <c r="G790" s="1">
        <v>1072.22</v>
      </c>
      <c r="H790" s="1">
        <v>7.18</v>
      </c>
      <c r="I790">
        <f t="shared" si="62"/>
        <v>1079.4000000000001</v>
      </c>
      <c r="J790">
        <f t="shared" si="63"/>
        <v>5.3265000000000002</v>
      </c>
      <c r="K790">
        <f t="shared" si="64"/>
        <v>57.111798300000004</v>
      </c>
      <c r="L790" s="1" t="s">
        <v>26</v>
      </c>
      <c r="M790" s="1" t="s">
        <v>56</v>
      </c>
      <c r="N790" s="1" t="s">
        <v>21</v>
      </c>
      <c r="O790" s="1" t="s">
        <v>29</v>
      </c>
      <c r="P790" s="1" t="s">
        <v>43</v>
      </c>
      <c r="Q790" s="1" t="s">
        <v>24</v>
      </c>
      <c r="R790" s="2">
        <v>40129</v>
      </c>
    </row>
    <row r="791" spans="1:18" x14ac:dyDescent="0.25">
      <c r="A791" s="1">
        <v>48710</v>
      </c>
      <c r="B791" s="2">
        <v>40142</v>
      </c>
      <c r="C791" s="2" t="str">
        <f t="shared" si="61"/>
        <v>November</v>
      </c>
      <c r="D791" s="1" t="s">
        <v>41</v>
      </c>
      <c r="E791" s="1">
        <v>4</v>
      </c>
      <c r="F791" s="1">
        <f t="shared" si="60"/>
        <v>7.31</v>
      </c>
      <c r="G791" s="1">
        <v>29.24</v>
      </c>
      <c r="H791" s="1">
        <v>1.6</v>
      </c>
      <c r="I791">
        <f t="shared" si="62"/>
        <v>30.84</v>
      </c>
      <c r="J791">
        <f t="shared" si="63"/>
        <v>3.5455000000000001</v>
      </c>
      <c r="K791">
        <f t="shared" si="64"/>
        <v>1.0367042</v>
      </c>
      <c r="L791" s="1" t="s">
        <v>26</v>
      </c>
      <c r="M791" s="1" t="s">
        <v>27</v>
      </c>
      <c r="N791" s="1" t="s">
        <v>42</v>
      </c>
      <c r="O791" s="1" t="s">
        <v>34</v>
      </c>
      <c r="P791" s="1" t="s">
        <v>45</v>
      </c>
      <c r="Q791" s="1" t="s">
        <v>36</v>
      </c>
      <c r="R791" s="2">
        <v>40143</v>
      </c>
    </row>
    <row r="792" spans="1:18" x14ac:dyDescent="0.25">
      <c r="A792" s="1">
        <v>8388</v>
      </c>
      <c r="B792" s="2">
        <v>40962</v>
      </c>
      <c r="C792" s="2" t="str">
        <f t="shared" si="61"/>
        <v>February</v>
      </c>
      <c r="D792" s="1" t="s">
        <v>18</v>
      </c>
      <c r="E792" s="1">
        <v>42</v>
      </c>
      <c r="F792" s="1">
        <f t="shared" si="60"/>
        <v>6.8785714285714281</v>
      </c>
      <c r="G792" s="1">
        <v>288.89999999999998</v>
      </c>
      <c r="H792" s="1">
        <v>1.6</v>
      </c>
      <c r="I792">
        <f t="shared" si="62"/>
        <v>290.5</v>
      </c>
      <c r="J792">
        <f t="shared" si="63"/>
        <v>3.5455000000000001</v>
      </c>
      <c r="K792">
        <f t="shared" si="64"/>
        <v>10.2429495</v>
      </c>
      <c r="L792" s="1" t="s">
        <v>26</v>
      </c>
      <c r="M792" s="1" t="s">
        <v>27</v>
      </c>
      <c r="N792" s="1" t="s">
        <v>42</v>
      </c>
      <c r="O792" s="1" t="s">
        <v>34</v>
      </c>
      <c r="P792" s="1" t="s">
        <v>45</v>
      </c>
      <c r="Q792" s="1" t="s">
        <v>36</v>
      </c>
      <c r="R792" s="2">
        <v>40964</v>
      </c>
    </row>
    <row r="793" spans="1:18" x14ac:dyDescent="0.25">
      <c r="A793" s="1">
        <v>832</v>
      </c>
      <c r="B793" s="2">
        <v>41017</v>
      </c>
      <c r="C793" s="2" t="str">
        <f t="shared" si="61"/>
        <v>April</v>
      </c>
      <c r="D793" s="1" t="s">
        <v>18</v>
      </c>
      <c r="E793" s="1">
        <v>7</v>
      </c>
      <c r="F793" s="1">
        <f t="shared" si="60"/>
        <v>7.637142857142857</v>
      </c>
      <c r="G793" s="1">
        <v>53.46</v>
      </c>
      <c r="H793" s="1">
        <v>5.9</v>
      </c>
      <c r="I793">
        <f t="shared" si="62"/>
        <v>59.36</v>
      </c>
      <c r="J793">
        <f t="shared" si="63"/>
        <v>3.5455000000000001</v>
      </c>
      <c r="K793">
        <f t="shared" si="64"/>
        <v>1.8954243</v>
      </c>
      <c r="L793" s="1" t="s">
        <v>26</v>
      </c>
      <c r="M793" s="1" t="s">
        <v>51</v>
      </c>
      <c r="N793" s="1" t="s">
        <v>33</v>
      </c>
      <c r="O793" s="1" t="s">
        <v>34</v>
      </c>
      <c r="P793" s="1" t="s">
        <v>45</v>
      </c>
      <c r="Q793" s="1" t="s">
        <v>24</v>
      </c>
      <c r="R793" s="2">
        <v>41021</v>
      </c>
    </row>
    <row r="794" spans="1:18" x14ac:dyDescent="0.25">
      <c r="A794" s="1">
        <v>37223</v>
      </c>
      <c r="B794" s="2">
        <v>40857</v>
      </c>
      <c r="C794" s="2" t="str">
        <f t="shared" si="61"/>
        <v>November</v>
      </c>
      <c r="D794" s="1" t="s">
        <v>18</v>
      </c>
      <c r="E794" s="1">
        <v>40</v>
      </c>
      <c r="F794" s="1">
        <f t="shared" si="60"/>
        <v>16.988</v>
      </c>
      <c r="G794" s="1">
        <v>679.52</v>
      </c>
      <c r="H794" s="1">
        <v>9.4700000000000006</v>
      </c>
      <c r="I794">
        <f t="shared" si="62"/>
        <v>688.99</v>
      </c>
      <c r="J794">
        <f t="shared" si="63"/>
        <v>3.5455000000000001</v>
      </c>
      <c r="K794">
        <f t="shared" si="64"/>
        <v>24.0923816</v>
      </c>
      <c r="L794" s="1" t="s">
        <v>26</v>
      </c>
      <c r="M794" s="1" t="s">
        <v>27</v>
      </c>
      <c r="N794" s="1" t="s">
        <v>42</v>
      </c>
      <c r="O794" s="1" t="s">
        <v>34</v>
      </c>
      <c r="P794" s="1" t="s">
        <v>60</v>
      </c>
      <c r="Q794" s="1" t="s">
        <v>24</v>
      </c>
      <c r="R794" s="2">
        <v>40864</v>
      </c>
    </row>
    <row r="795" spans="1:18" x14ac:dyDescent="0.25">
      <c r="A795" s="1">
        <v>29410</v>
      </c>
      <c r="B795" s="2">
        <v>40073</v>
      </c>
      <c r="C795" s="2" t="str">
        <f t="shared" si="61"/>
        <v>September</v>
      </c>
      <c r="D795" s="1" t="s">
        <v>37</v>
      </c>
      <c r="E795" s="1">
        <v>35</v>
      </c>
      <c r="F795" s="1">
        <f t="shared" si="60"/>
        <v>119.61514285714286</v>
      </c>
      <c r="G795" s="1">
        <v>4186.53</v>
      </c>
      <c r="H795" s="1">
        <v>7.11</v>
      </c>
      <c r="I795">
        <f t="shared" si="62"/>
        <v>4193.6399999999994</v>
      </c>
      <c r="J795">
        <f t="shared" si="63"/>
        <v>5.3265000000000002</v>
      </c>
      <c r="K795">
        <f t="shared" si="64"/>
        <v>222.99552045000001</v>
      </c>
      <c r="L795" s="1" t="s">
        <v>26</v>
      </c>
      <c r="M795" s="1" t="s">
        <v>27</v>
      </c>
      <c r="N795" s="1" t="s">
        <v>33</v>
      </c>
      <c r="O795" s="1" t="s">
        <v>29</v>
      </c>
      <c r="P795" s="1" t="s">
        <v>61</v>
      </c>
      <c r="Q795" s="1" t="s">
        <v>31</v>
      </c>
      <c r="R795" s="2">
        <v>40073</v>
      </c>
    </row>
    <row r="796" spans="1:18" x14ac:dyDescent="0.25">
      <c r="A796" s="1">
        <v>33283</v>
      </c>
      <c r="B796" s="2">
        <v>40257</v>
      </c>
      <c r="C796" s="2" t="str">
        <f t="shared" si="61"/>
        <v>March</v>
      </c>
      <c r="D796" s="1" t="s">
        <v>41</v>
      </c>
      <c r="E796" s="1">
        <v>48</v>
      </c>
      <c r="F796" s="1">
        <f t="shared" si="60"/>
        <v>217.96958333333336</v>
      </c>
      <c r="G796" s="1">
        <v>10462.540000000001</v>
      </c>
      <c r="H796" s="1">
        <v>69.64</v>
      </c>
      <c r="I796">
        <f t="shared" si="62"/>
        <v>10532.18</v>
      </c>
      <c r="J796">
        <f t="shared" si="63"/>
        <v>4.7610000000000001</v>
      </c>
      <c r="K796">
        <f t="shared" si="64"/>
        <v>498.1215294000001</v>
      </c>
      <c r="L796" s="1" t="s">
        <v>38</v>
      </c>
      <c r="M796" s="1" t="s">
        <v>51</v>
      </c>
      <c r="N796" s="1" t="s">
        <v>42</v>
      </c>
      <c r="O796" s="1" t="s">
        <v>22</v>
      </c>
      <c r="P796" s="1" t="s">
        <v>57</v>
      </c>
      <c r="Q796" s="1" t="s">
        <v>64</v>
      </c>
      <c r="R796" s="2">
        <v>40257</v>
      </c>
    </row>
    <row r="797" spans="1:18" x14ac:dyDescent="0.25">
      <c r="A797" s="1">
        <v>31941</v>
      </c>
      <c r="B797" s="2">
        <v>39890</v>
      </c>
      <c r="C797" s="2" t="str">
        <f t="shared" si="61"/>
        <v>March</v>
      </c>
      <c r="D797" s="1" t="s">
        <v>41</v>
      </c>
      <c r="E797" s="1">
        <v>32</v>
      </c>
      <c r="F797" s="1">
        <f t="shared" si="60"/>
        <v>80.139062499999994</v>
      </c>
      <c r="G797" s="1">
        <v>2564.4499999999998</v>
      </c>
      <c r="H797" s="1">
        <v>13.99</v>
      </c>
      <c r="I797">
        <f t="shared" si="62"/>
        <v>2578.4399999999996</v>
      </c>
      <c r="J797">
        <f t="shared" si="63"/>
        <v>3.5455000000000001</v>
      </c>
      <c r="K797">
        <f t="shared" si="64"/>
        <v>90.92257475000001</v>
      </c>
      <c r="L797" s="1" t="s">
        <v>19</v>
      </c>
      <c r="M797" s="1" t="s">
        <v>20</v>
      </c>
      <c r="N797" s="1" t="s">
        <v>28</v>
      </c>
      <c r="O797" s="1" t="s">
        <v>34</v>
      </c>
      <c r="P797" s="1" t="s">
        <v>68</v>
      </c>
      <c r="Q797" s="1" t="s">
        <v>31</v>
      </c>
      <c r="R797" s="2">
        <v>39891</v>
      </c>
    </row>
    <row r="798" spans="1:18" x14ac:dyDescent="0.25">
      <c r="A798" s="1">
        <v>53060</v>
      </c>
      <c r="B798" s="2">
        <v>40259</v>
      </c>
      <c r="C798" s="2" t="str">
        <f t="shared" si="61"/>
        <v>March</v>
      </c>
      <c r="D798" s="1" t="s">
        <v>37</v>
      </c>
      <c r="E798" s="1">
        <v>4</v>
      </c>
      <c r="F798" s="1">
        <f t="shared" si="60"/>
        <v>9.6449999999999996</v>
      </c>
      <c r="G798" s="1">
        <v>38.58</v>
      </c>
      <c r="H798" s="1">
        <v>2.15</v>
      </c>
      <c r="I798">
        <f t="shared" si="62"/>
        <v>40.729999999999997</v>
      </c>
      <c r="J798">
        <f t="shared" si="63"/>
        <v>3.5455000000000001</v>
      </c>
      <c r="K798">
        <f t="shared" si="64"/>
        <v>1.3678539000000001</v>
      </c>
      <c r="L798" s="1" t="s">
        <v>26</v>
      </c>
      <c r="M798" s="1" t="s">
        <v>20</v>
      </c>
      <c r="N798" s="1" t="s">
        <v>21</v>
      </c>
      <c r="O798" s="1" t="s">
        <v>34</v>
      </c>
      <c r="P798" s="1" t="s">
        <v>45</v>
      </c>
      <c r="Q798" s="1" t="s">
        <v>36</v>
      </c>
      <c r="R798" s="2">
        <v>40261</v>
      </c>
    </row>
    <row r="799" spans="1:18" x14ac:dyDescent="0.25">
      <c r="A799" s="1">
        <v>23333</v>
      </c>
      <c r="B799" s="2">
        <v>40030</v>
      </c>
      <c r="C799" s="2" t="str">
        <f t="shared" si="61"/>
        <v>August</v>
      </c>
      <c r="D799" s="1" t="s">
        <v>41</v>
      </c>
      <c r="E799" s="1">
        <v>32</v>
      </c>
      <c r="F799" s="1">
        <f t="shared" si="60"/>
        <v>6.1512500000000001</v>
      </c>
      <c r="G799" s="1">
        <v>196.84</v>
      </c>
      <c r="H799" s="1">
        <v>5.79</v>
      </c>
      <c r="I799">
        <f t="shared" si="62"/>
        <v>202.63</v>
      </c>
      <c r="J799">
        <f t="shared" si="63"/>
        <v>3.5455000000000001</v>
      </c>
      <c r="K799">
        <f t="shared" si="64"/>
        <v>6.9789622000000007</v>
      </c>
      <c r="L799" s="1" t="s">
        <v>26</v>
      </c>
      <c r="M799" s="1" t="s">
        <v>27</v>
      </c>
      <c r="N799" s="1" t="s">
        <v>42</v>
      </c>
      <c r="O799" s="1" t="s">
        <v>34</v>
      </c>
      <c r="P799" s="1" t="s">
        <v>45</v>
      </c>
      <c r="Q799" s="1" t="s">
        <v>24</v>
      </c>
      <c r="R799" s="2">
        <v>40032</v>
      </c>
    </row>
    <row r="800" spans="1:18" x14ac:dyDescent="0.25">
      <c r="A800" s="1">
        <v>58086</v>
      </c>
      <c r="B800" s="2">
        <v>40612</v>
      </c>
      <c r="C800" s="2" t="str">
        <f t="shared" si="61"/>
        <v>March</v>
      </c>
      <c r="D800" s="1" t="s">
        <v>41</v>
      </c>
      <c r="E800" s="1">
        <v>27</v>
      </c>
      <c r="F800" s="1">
        <f t="shared" si="60"/>
        <v>5.7266666666666666</v>
      </c>
      <c r="G800" s="1">
        <v>154.62</v>
      </c>
      <c r="H800" s="1">
        <v>6.98</v>
      </c>
      <c r="I800">
        <f t="shared" si="62"/>
        <v>161.6</v>
      </c>
      <c r="J800">
        <f t="shared" si="63"/>
        <v>3.5455000000000001</v>
      </c>
      <c r="K800">
        <f t="shared" si="64"/>
        <v>5.4820521000000006</v>
      </c>
      <c r="L800" s="1" t="s">
        <v>26</v>
      </c>
      <c r="M800" s="1" t="s">
        <v>56</v>
      </c>
      <c r="N800" s="1" t="s">
        <v>33</v>
      </c>
      <c r="O800" s="1" t="s">
        <v>34</v>
      </c>
      <c r="P800" s="1" t="s">
        <v>48</v>
      </c>
      <c r="Q800" s="1" t="s">
        <v>24</v>
      </c>
      <c r="R800" s="2">
        <v>40613</v>
      </c>
    </row>
    <row r="801" spans="1:18" x14ac:dyDescent="0.25">
      <c r="A801" s="1">
        <v>15971</v>
      </c>
      <c r="B801" s="2">
        <v>40039</v>
      </c>
      <c r="C801" s="2" t="str">
        <f t="shared" si="61"/>
        <v>August</v>
      </c>
      <c r="D801" s="1" t="s">
        <v>25</v>
      </c>
      <c r="E801" s="1">
        <v>15</v>
      </c>
      <c r="F801" s="1">
        <f t="shared" si="60"/>
        <v>144.83433333333332</v>
      </c>
      <c r="G801" s="1">
        <v>2172.5149999999999</v>
      </c>
      <c r="H801" s="1">
        <v>8.99</v>
      </c>
      <c r="I801">
        <f t="shared" si="62"/>
        <v>2181.5049999999997</v>
      </c>
      <c r="J801">
        <f t="shared" si="63"/>
        <v>5.3265000000000002</v>
      </c>
      <c r="K801">
        <f t="shared" si="64"/>
        <v>115.719011475</v>
      </c>
      <c r="L801" s="1" t="s">
        <v>26</v>
      </c>
      <c r="M801" s="1" t="s">
        <v>58</v>
      </c>
      <c r="N801" s="1" t="s">
        <v>21</v>
      </c>
      <c r="O801" s="1" t="s">
        <v>29</v>
      </c>
      <c r="P801" s="1" t="s">
        <v>30</v>
      </c>
      <c r="Q801" s="1" t="s">
        <v>24</v>
      </c>
      <c r="R801" s="2">
        <v>40040</v>
      </c>
    </row>
    <row r="802" spans="1:18" x14ac:dyDescent="0.25">
      <c r="A802" s="1">
        <v>47207</v>
      </c>
      <c r="B802" s="2">
        <v>40165</v>
      </c>
      <c r="C802" s="2" t="str">
        <f t="shared" si="61"/>
        <v>December</v>
      </c>
      <c r="D802" s="1" t="s">
        <v>18</v>
      </c>
      <c r="E802" s="1">
        <v>15</v>
      </c>
      <c r="F802" s="1">
        <f t="shared" si="60"/>
        <v>29.191333333333333</v>
      </c>
      <c r="G802" s="1">
        <v>437.87</v>
      </c>
      <c r="H802" s="1">
        <v>6.5</v>
      </c>
      <c r="I802">
        <f t="shared" si="62"/>
        <v>444.37</v>
      </c>
      <c r="J802">
        <f t="shared" si="63"/>
        <v>5.3265000000000002</v>
      </c>
      <c r="K802">
        <f t="shared" si="64"/>
        <v>23.32314555</v>
      </c>
      <c r="L802" s="1" t="s">
        <v>19</v>
      </c>
      <c r="M802" s="1" t="s">
        <v>51</v>
      </c>
      <c r="N802" s="1" t="s">
        <v>21</v>
      </c>
      <c r="O802" s="1" t="s">
        <v>29</v>
      </c>
      <c r="P802" s="1" t="s">
        <v>43</v>
      </c>
      <c r="Q802" s="1" t="s">
        <v>24</v>
      </c>
      <c r="R802" s="2">
        <v>40169</v>
      </c>
    </row>
    <row r="803" spans="1:18" x14ac:dyDescent="0.25">
      <c r="A803" s="1">
        <v>28868</v>
      </c>
      <c r="B803" s="2">
        <v>41004</v>
      </c>
      <c r="C803" s="2" t="str">
        <f t="shared" si="61"/>
        <v>April</v>
      </c>
      <c r="D803" s="1" t="s">
        <v>25</v>
      </c>
      <c r="E803" s="1">
        <v>30</v>
      </c>
      <c r="F803" s="1">
        <f t="shared" si="60"/>
        <v>6.8163333333333336</v>
      </c>
      <c r="G803" s="1">
        <v>204.49</v>
      </c>
      <c r="H803" s="1">
        <v>8.73</v>
      </c>
      <c r="I803">
        <f t="shared" si="62"/>
        <v>213.22</v>
      </c>
      <c r="J803">
        <f t="shared" si="63"/>
        <v>3.5455000000000001</v>
      </c>
      <c r="K803">
        <f t="shared" si="64"/>
        <v>7.2501929500000006</v>
      </c>
      <c r="L803" s="1" t="s">
        <v>26</v>
      </c>
      <c r="M803" s="1" t="s">
        <v>20</v>
      </c>
      <c r="N803" s="1" t="s">
        <v>28</v>
      </c>
      <c r="O803" s="1" t="s">
        <v>34</v>
      </c>
      <c r="P803" s="1" t="s">
        <v>45</v>
      </c>
      <c r="Q803" s="1" t="s">
        <v>24</v>
      </c>
      <c r="R803" s="2">
        <v>41005</v>
      </c>
    </row>
    <row r="804" spans="1:18" x14ac:dyDescent="0.25">
      <c r="A804" s="1">
        <v>5894</v>
      </c>
      <c r="B804" s="2">
        <v>40037</v>
      </c>
      <c r="C804" s="2" t="str">
        <f t="shared" si="61"/>
        <v>August</v>
      </c>
      <c r="D804" s="1" t="s">
        <v>25</v>
      </c>
      <c r="E804" s="1">
        <v>3</v>
      </c>
      <c r="F804" s="1">
        <f t="shared" si="60"/>
        <v>79.676666666666662</v>
      </c>
      <c r="G804" s="1">
        <v>239.03</v>
      </c>
      <c r="H804" s="1">
        <v>4.5</v>
      </c>
      <c r="I804">
        <f t="shared" si="62"/>
        <v>243.53</v>
      </c>
      <c r="J804">
        <f t="shared" si="63"/>
        <v>3.5455000000000001</v>
      </c>
      <c r="K804">
        <f t="shared" si="64"/>
        <v>8.4748086499999999</v>
      </c>
      <c r="L804" s="1" t="s">
        <v>26</v>
      </c>
      <c r="M804" s="1" t="s">
        <v>65</v>
      </c>
      <c r="N804" s="1" t="s">
        <v>33</v>
      </c>
      <c r="O804" s="1" t="s">
        <v>34</v>
      </c>
      <c r="P804" s="1" t="s">
        <v>68</v>
      </c>
      <c r="Q804" s="1" t="s">
        <v>24</v>
      </c>
      <c r="R804" s="2">
        <v>40040</v>
      </c>
    </row>
    <row r="805" spans="1:18" x14ac:dyDescent="0.25">
      <c r="A805" s="1">
        <v>16161</v>
      </c>
      <c r="B805" s="2">
        <v>41118</v>
      </c>
      <c r="C805" s="2" t="str">
        <f t="shared" si="61"/>
        <v>July</v>
      </c>
      <c r="D805" s="1" t="s">
        <v>41</v>
      </c>
      <c r="E805" s="1">
        <v>49</v>
      </c>
      <c r="F805" s="1">
        <f t="shared" si="60"/>
        <v>54.952846938775508</v>
      </c>
      <c r="G805" s="1">
        <v>2692.6895</v>
      </c>
      <c r="H805" s="1">
        <v>4.2</v>
      </c>
      <c r="I805">
        <f t="shared" si="62"/>
        <v>2696.8894999999998</v>
      </c>
      <c r="J805">
        <f t="shared" si="63"/>
        <v>5.3265000000000002</v>
      </c>
      <c r="K805">
        <f t="shared" si="64"/>
        <v>143.42610621750001</v>
      </c>
      <c r="L805" s="1" t="s">
        <v>26</v>
      </c>
      <c r="M805" s="1" t="s">
        <v>20</v>
      </c>
      <c r="N805" s="1" t="s">
        <v>21</v>
      </c>
      <c r="O805" s="1" t="s">
        <v>29</v>
      </c>
      <c r="P805" s="1" t="s">
        <v>30</v>
      </c>
      <c r="Q805" s="1" t="s">
        <v>24</v>
      </c>
      <c r="R805" s="2">
        <v>41119</v>
      </c>
    </row>
    <row r="806" spans="1:18" x14ac:dyDescent="0.25">
      <c r="A806" s="1">
        <v>36609</v>
      </c>
      <c r="B806" s="2">
        <v>39947</v>
      </c>
      <c r="C806" s="2" t="str">
        <f t="shared" si="61"/>
        <v>May</v>
      </c>
      <c r="D806" s="1" t="s">
        <v>32</v>
      </c>
      <c r="E806" s="1">
        <v>8</v>
      </c>
      <c r="F806" s="1">
        <f t="shared" si="60"/>
        <v>5.7162499999999996</v>
      </c>
      <c r="G806" s="1">
        <v>45.73</v>
      </c>
      <c r="H806" s="1">
        <v>5.49</v>
      </c>
      <c r="I806">
        <f t="shared" si="62"/>
        <v>51.22</v>
      </c>
      <c r="J806">
        <f t="shared" si="63"/>
        <v>3.5455000000000001</v>
      </c>
      <c r="K806">
        <f t="shared" si="64"/>
        <v>1.6213571500000001</v>
      </c>
      <c r="L806" s="1" t="s">
        <v>26</v>
      </c>
      <c r="M806" s="1" t="s">
        <v>58</v>
      </c>
      <c r="N806" s="1" t="s">
        <v>42</v>
      </c>
      <c r="O806" s="1" t="s">
        <v>34</v>
      </c>
      <c r="P806" s="1" t="s">
        <v>45</v>
      </c>
      <c r="Q806" s="1" t="s">
        <v>24</v>
      </c>
      <c r="R806" s="2">
        <v>39949</v>
      </c>
    </row>
    <row r="807" spans="1:18" x14ac:dyDescent="0.25">
      <c r="A807" s="1">
        <v>3461</v>
      </c>
      <c r="B807" s="2">
        <v>40208</v>
      </c>
      <c r="C807" s="2" t="str">
        <f t="shared" si="61"/>
        <v>January</v>
      </c>
      <c r="D807" s="1" t="s">
        <v>37</v>
      </c>
      <c r="E807" s="1">
        <v>47</v>
      </c>
      <c r="F807" s="1">
        <f t="shared" si="60"/>
        <v>43.688914893617017</v>
      </c>
      <c r="G807" s="1">
        <v>2053.3789999999999</v>
      </c>
      <c r="H807" s="1">
        <v>1.25</v>
      </c>
      <c r="I807">
        <f t="shared" si="62"/>
        <v>2054.6289999999999</v>
      </c>
      <c r="J807">
        <f t="shared" si="63"/>
        <v>5.3265000000000002</v>
      </c>
      <c r="K807">
        <f t="shared" si="64"/>
        <v>109.37323243499999</v>
      </c>
      <c r="L807" s="1" t="s">
        <v>26</v>
      </c>
      <c r="M807" s="1" t="s">
        <v>54</v>
      </c>
      <c r="N807" s="1" t="s">
        <v>42</v>
      </c>
      <c r="O807" s="1" t="s">
        <v>29</v>
      </c>
      <c r="P807" s="1" t="s">
        <v>30</v>
      </c>
      <c r="Q807" s="1" t="s">
        <v>46</v>
      </c>
      <c r="R807" s="2">
        <v>40210</v>
      </c>
    </row>
    <row r="808" spans="1:18" x14ac:dyDescent="0.25">
      <c r="A808" s="1">
        <v>33250</v>
      </c>
      <c r="B808" s="2">
        <v>39989</v>
      </c>
      <c r="C808" s="2" t="str">
        <f t="shared" si="61"/>
        <v>June</v>
      </c>
      <c r="D808" s="1" t="s">
        <v>32</v>
      </c>
      <c r="E808" s="1">
        <v>40</v>
      </c>
      <c r="F808" s="1">
        <f t="shared" si="60"/>
        <v>184.52974999999998</v>
      </c>
      <c r="G808" s="1">
        <v>7381.19</v>
      </c>
      <c r="H808" s="1">
        <v>0.99</v>
      </c>
      <c r="I808">
        <f t="shared" si="62"/>
        <v>7382.1799999999994</v>
      </c>
      <c r="J808">
        <f t="shared" si="63"/>
        <v>3.5455000000000001</v>
      </c>
      <c r="K808">
        <f t="shared" si="64"/>
        <v>261.70009145</v>
      </c>
      <c r="L808" s="1" t="s">
        <v>26</v>
      </c>
      <c r="M808" s="1" t="s">
        <v>27</v>
      </c>
      <c r="N808" s="1" t="s">
        <v>33</v>
      </c>
      <c r="O808" s="1" t="s">
        <v>34</v>
      </c>
      <c r="P808" s="1" t="s">
        <v>68</v>
      </c>
      <c r="Q808" s="1" t="s">
        <v>24</v>
      </c>
      <c r="R808" s="2">
        <v>39991</v>
      </c>
    </row>
    <row r="809" spans="1:18" x14ac:dyDescent="0.25">
      <c r="A809" s="1">
        <v>53895</v>
      </c>
      <c r="B809" s="2">
        <v>40790</v>
      </c>
      <c r="C809" s="2" t="str">
        <f t="shared" si="61"/>
        <v>September</v>
      </c>
      <c r="D809" s="1" t="s">
        <v>32</v>
      </c>
      <c r="E809" s="1">
        <v>21</v>
      </c>
      <c r="F809" s="1">
        <f t="shared" si="60"/>
        <v>377.27095238095234</v>
      </c>
      <c r="G809" s="1">
        <v>7922.69</v>
      </c>
      <c r="H809" s="1">
        <v>19.989999999999998</v>
      </c>
      <c r="I809">
        <f t="shared" si="62"/>
        <v>7942.6799999999994</v>
      </c>
      <c r="J809">
        <f t="shared" si="63"/>
        <v>3.5455000000000001</v>
      </c>
      <c r="K809">
        <f t="shared" si="64"/>
        <v>280.89897395000003</v>
      </c>
      <c r="L809" s="1" t="s">
        <v>26</v>
      </c>
      <c r="M809" s="1" t="s">
        <v>54</v>
      </c>
      <c r="N809" s="1" t="s">
        <v>28</v>
      </c>
      <c r="O809" s="1" t="s">
        <v>34</v>
      </c>
      <c r="P809" s="1" t="s">
        <v>60</v>
      </c>
      <c r="Q809" s="1" t="s">
        <v>24</v>
      </c>
      <c r="R809" s="2">
        <v>40792</v>
      </c>
    </row>
    <row r="810" spans="1:18" x14ac:dyDescent="0.25">
      <c r="A810" s="1">
        <v>49505</v>
      </c>
      <c r="B810" s="2">
        <v>39834</v>
      </c>
      <c r="C810" s="2" t="str">
        <f t="shared" si="61"/>
        <v>January</v>
      </c>
      <c r="D810" s="1" t="s">
        <v>37</v>
      </c>
      <c r="E810" s="1">
        <v>34</v>
      </c>
      <c r="F810" s="1">
        <f t="shared" si="60"/>
        <v>9.8702941176470578</v>
      </c>
      <c r="G810" s="1">
        <v>335.59</v>
      </c>
      <c r="H810" s="1">
        <v>1.99</v>
      </c>
      <c r="I810">
        <f t="shared" si="62"/>
        <v>337.58</v>
      </c>
      <c r="J810">
        <f t="shared" si="63"/>
        <v>5.3265000000000002</v>
      </c>
      <c r="K810">
        <f t="shared" si="64"/>
        <v>17.875201350000001</v>
      </c>
      <c r="L810" s="1" t="s">
        <v>19</v>
      </c>
      <c r="M810" s="1" t="s">
        <v>27</v>
      </c>
      <c r="N810" s="1" t="s">
        <v>42</v>
      </c>
      <c r="O810" s="1" t="s">
        <v>29</v>
      </c>
      <c r="P810" s="1" t="s">
        <v>43</v>
      </c>
      <c r="Q810" s="1" t="s">
        <v>46</v>
      </c>
      <c r="R810" s="2">
        <v>39835</v>
      </c>
    </row>
    <row r="811" spans="1:18" x14ac:dyDescent="0.25">
      <c r="A811" s="1">
        <v>55909</v>
      </c>
      <c r="B811" s="2">
        <v>39952</v>
      </c>
      <c r="C811" s="2" t="str">
        <f t="shared" si="61"/>
        <v>May</v>
      </c>
      <c r="D811" s="1" t="s">
        <v>18</v>
      </c>
      <c r="E811" s="1">
        <v>2</v>
      </c>
      <c r="F811" s="1">
        <f t="shared" si="60"/>
        <v>16.3</v>
      </c>
      <c r="G811" s="1">
        <v>32.6</v>
      </c>
      <c r="H811" s="1">
        <v>5.5</v>
      </c>
      <c r="I811">
        <f t="shared" si="62"/>
        <v>38.1</v>
      </c>
      <c r="J811">
        <f t="shared" si="63"/>
        <v>3.5455000000000001</v>
      </c>
      <c r="K811">
        <f t="shared" si="64"/>
        <v>1.1558330000000001</v>
      </c>
      <c r="L811" s="1" t="s">
        <v>26</v>
      </c>
      <c r="M811" s="1" t="s">
        <v>49</v>
      </c>
      <c r="N811" s="1" t="s">
        <v>42</v>
      </c>
      <c r="O811" s="1" t="s">
        <v>34</v>
      </c>
      <c r="P811" s="1" t="s">
        <v>60</v>
      </c>
      <c r="Q811" s="1" t="s">
        <v>24</v>
      </c>
      <c r="R811" s="2">
        <v>39959</v>
      </c>
    </row>
    <row r="812" spans="1:18" x14ac:dyDescent="0.25">
      <c r="A812" s="1">
        <v>5094</v>
      </c>
      <c r="B812" s="2">
        <v>40265</v>
      </c>
      <c r="C812" s="2" t="str">
        <f t="shared" si="61"/>
        <v>March</v>
      </c>
      <c r="D812" s="1" t="s">
        <v>32</v>
      </c>
      <c r="E812" s="1">
        <v>2</v>
      </c>
      <c r="F812" s="1">
        <f t="shared" si="60"/>
        <v>39.79</v>
      </c>
      <c r="G812" s="1">
        <v>79.58</v>
      </c>
      <c r="H812" s="1">
        <v>4.2699999999999996</v>
      </c>
      <c r="I812">
        <f t="shared" si="62"/>
        <v>83.85</v>
      </c>
      <c r="J812">
        <f t="shared" si="63"/>
        <v>3.5455000000000001</v>
      </c>
      <c r="K812">
        <f t="shared" si="64"/>
        <v>2.8215089</v>
      </c>
      <c r="L812" s="1" t="s">
        <v>26</v>
      </c>
      <c r="M812" s="1" t="s">
        <v>47</v>
      </c>
      <c r="N812" s="1" t="s">
        <v>28</v>
      </c>
      <c r="O812" s="1" t="s">
        <v>34</v>
      </c>
      <c r="P812" s="1" t="s">
        <v>35</v>
      </c>
      <c r="Q812" s="1" t="s">
        <v>36</v>
      </c>
      <c r="R812" s="2">
        <v>40267</v>
      </c>
    </row>
    <row r="813" spans="1:18" x14ac:dyDescent="0.25">
      <c r="A813" s="1">
        <v>2279</v>
      </c>
      <c r="B813" s="2">
        <v>40231</v>
      </c>
      <c r="C813" s="2" t="str">
        <f t="shared" si="61"/>
        <v>February</v>
      </c>
      <c r="D813" s="1" t="s">
        <v>41</v>
      </c>
      <c r="E813" s="1">
        <v>39</v>
      </c>
      <c r="F813" s="1">
        <f t="shared" si="60"/>
        <v>21.689743589743589</v>
      </c>
      <c r="G813" s="1">
        <v>845.9</v>
      </c>
      <c r="H813" s="1">
        <v>5.42</v>
      </c>
      <c r="I813">
        <f t="shared" si="62"/>
        <v>851.31999999999994</v>
      </c>
      <c r="J813">
        <f t="shared" si="63"/>
        <v>3.5455000000000001</v>
      </c>
      <c r="K813">
        <f t="shared" si="64"/>
        <v>29.991384499999999</v>
      </c>
      <c r="L813" s="1" t="s">
        <v>26</v>
      </c>
      <c r="M813" s="1" t="s">
        <v>20</v>
      </c>
      <c r="N813" s="1" t="s">
        <v>33</v>
      </c>
      <c r="O813" s="1" t="s">
        <v>34</v>
      </c>
      <c r="P813" s="1" t="s">
        <v>60</v>
      </c>
      <c r="Q813" s="1" t="s">
        <v>24</v>
      </c>
      <c r="R813" s="2">
        <v>40233</v>
      </c>
    </row>
    <row r="814" spans="1:18" x14ac:dyDescent="0.25">
      <c r="A814" s="1">
        <v>22562</v>
      </c>
      <c r="B814" s="2">
        <v>39899</v>
      </c>
      <c r="C814" s="2" t="str">
        <f t="shared" si="61"/>
        <v>March</v>
      </c>
      <c r="D814" s="1" t="s">
        <v>41</v>
      </c>
      <c r="E814" s="1">
        <v>31</v>
      </c>
      <c r="F814" s="1">
        <f t="shared" si="60"/>
        <v>54.356451612903221</v>
      </c>
      <c r="G814" s="1">
        <v>1685.05</v>
      </c>
      <c r="H814" s="1">
        <v>13.88</v>
      </c>
      <c r="I814">
        <f t="shared" si="62"/>
        <v>1698.93</v>
      </c>
      <c r="J814">
        <f t="shared" si="63"/>
        <v>3.5455000000000001</v>
      </c>
      <c r="K814">
        <f t="shared" si="64"/>
        <v>59.743447749999994</v>
      </c>
      <c r="L814" s="1" t="s">
        <v>26</v>
      </c>
      <c r="M814" s="1" t="s">
        <v>49</v>
      </c>
      <c r="N814" s="1" t="s">
        <v>42</v>
      </c>
      <c r="O814" s="1" t="s">
        <v>34</v>
      </c>
      <c r="P814" s="1" t="s">
        <v>45</v>
      </c>
      <c r="Q814" s="1" t="s">
        <v>24</v>
      </c>
      <c r="R814" s="2">
        <v>39901</v>
      </c>
    </row>
    <row r="815" spans="1:18" x14ac:dyDescent="0.25">
      <c r="A815" s="1">
        <v>57152</v>
      </c>
      <c r="B815" s="2">
        <v>41155</v>
      </c>
      <c r="C815" s="2" t="str">
        <f t="shared" si="61"/>
        <v>September</v>
      </c>
      <c r="D815" s="1" t="s">
        <v>18</v>
      </c>
      <c r="E815" s="1">
        <v>18</v>
      </c>
      <c r="F815" s="1">
        <f t="shared" si="60"/>
        <v>15.10277777777778</v>
      </c>
      <c r="G815" s="1">
        <v>271.85000000000002</v>
      </c>
      <c r="H815" s="1">
        <v>1.39</v>
      </c>
      <c r="I815">
        <f t="shared" si="62"/>
        <v>273.24</v>
      </c>
      <c r="J815">
        <f t="shared" si="63"/>
        <v>3.5455000000000001</v>
      </c>
      <c r="K815">
        <f t="shared" si="64"/>
        <v>9.6384417500000001</v>
      </c>
      <c r="L815" s="1" t="s">
        <v>26</v>
      </c>
      <c r="M815" s="1" t="s">
        <v>51</v>
      </c>
      <c r="N815" s="1" t="s">
        <v>42</v>
      </c>
      <c r="O815" s="1" t="s">
        <v>34</v>
      </c>
      <c r="P815" s="1" t="s">
        <v>62</v>
      </c>
      <c r="Q815" s="1" t="s">
        <v>24</v>
      </c>
      <c r="R815" s="2">
        <v>41162</v>
      </c>
    </row>
    <row r="816" spans="1:18" x14ac:dyDescent="0.25">
      <c r="A816" s="1">
        <v>36480</v>
      </c>
      <c r="B816" s="2">
        <v>40412</v>
      </c>
      <c r="C816" s="2" t="str">
        <f t="shared" si="61"/>
        <v>August</v>
      </c>
      <c r="D816" s="1" t="s">
        <v>41</v>
      </c>
      <c r="E816" s="1">
        <v>44</v>
      </c>
      <c r="F816" s="1">
        <f t="shared" si="60"/>
        <v>27.063636363636363</v>
      </c>
      <c r="G816" s="1">
        <v>1190.8</v>
      </c>
      <c r="H816" s="1">
        <v>1.49</v>
      </c>
      <c r="I816">
        <f t="shared" si="62"/>
        <v>1192.29</v>
      </c>
      <c r="J816">
        <f t="shared" si="63"/>
        <v>3.5455000000000001</v>
      </c>
      <c r="K816">
        <f t="shared" si="64"/>
        <v>42.219814</v>
      </c>
      <c r="L816" s="1" t="s">
        <v>26</v>
      </c>
      <c r="M816" s="1" t="s">
        <v>20</v>
      </c>
      <c r="N816" s="1" t="s">
        <v>33</v>
      </c>
      <c r="O816" s="1" t="s">
        <v>34</v>
      </c>
      <c r="P816" s="1" t="s">
        <v>48</v>
      </c>
      <c r="Q816" s="1" t="s">
        <v>24</v>
      </c>
      <c r="R816" s="2">
        <v>40413</v>
      </c>
    </row>
    <row r="817" spans="1:18" x14ac:dyDescent="0.25">
      <c r="A817" s="1">
        <v>23748</v>
      </c>
      <c r="B817" s="2">
        <v>41131</v>
      </c>
      <c r="C817" s="2" t="str">
        <f t="shared" si="61"/>
        <v>August</v>
      </c>
      <c r="D817" s="1" t="s">
        <v>25</v>
      </c>
      <c r="E817" s="1">
        <v>26</v>
      </c>
      <c r="F817" s="1">
        <f t="shared" si="60"/>
        <v>237.05846153846156</v>
      </c>
      <c r="G817" s="1">
        <v>6163.52</v>
      </c>
      <c r="H817" s="1">
        <v>28.66</v>
      </c>
      <c r="I817">
        <f t="shared" si="62"/>
        <v>6192.18</v>
      </c>
      <c r="J817">
        <f t="shared" si="63"/>
        <v>3.5455000000000001</v>
      </c>
      <c r="K817">
        <f t="shared" si="64"/>
        <v>218.52760160000003</v>
      </c>
      <c r="L817" s="1" t="s">
        <v>38</v>
      </c>
      <c r="M817" s="1" t="s">
        <v>27</v>
      </c>
      <c r="N817" s="1" t="s">
        <v>28</v>
      </c>
      <c r="O817" s="1" t="s">
        <v>34</v>
      </c>
      <c r="P817" s="1" t="s">
        <v>60</v>
      </c>
      <c r="Q817" s="1" t="s">
        <v>40</v>
      </c>
      <c r="R817" s="2">
        <v>41133</v>
      </c>
    </row>
    <row r="818" spans="1:18" x14ac:dyDescent="0.25">
      <c r="A818" s="1">
        <v>31106</v>
      </c>
      <c r="B818" s="2">
        <v>40955</v>
      </c>
      <c r="C818" s="2" t="str">
        <f t="shared" si="61"/>
        <v>February</v>
      </c>
      <c r="D818" s="1" t="s">
        <v>18</v>
      </c>
      <c r="E818" s="1">
        <v>37</v>
      </c>
      <c r="F818" s="1">
        <f t="shared" si="60"/>
        <v>2.7540540540540541</v>
      </c>
      <c r="G818" s="1">
        <v>101.9</v>
      </c>
      <c r="H818" s="1">
        <v>0.5</v>
      </c>
      <c r="I818">
        <f t="shared" si="62"/>
        <v>102.4</v>
      </c>
      <c r="J818">
        <f t="shared" si="63"/>
        <v>3.5455000000000001</v>
      </c>
      <c r="K818">
        <f t="shared" si="64"/>
        <v>3.6128645000000001</v>
      </c>
      <c r="L818" s="1" t="s">
        <v>26</v>
      </c>
      <c r="M818" s="1" t="s">
        <v>54</v>
      </c>
      <c r="N818" s="1" t="s">
        <v>33</v>
      </c>
      <c r="O818" s="1" t="s">
        <v>34</v>
      </c>
      <c r="P818" s="1" t="s">
        <v>63</v>
      </c>
      <c r="Q818" s="1" t="s">
        <v>24</v>
      </c>
      <c r="R818" s="2">
        <v>40955</v>
      </c>
    </row>
    <row r="819" spans="1:18" x14ac:dyDescent="0.25">
      <c r="A819" s="1">
        <v>28867</v>
      </c>
      <c r="B819" s="2">
        <v>40746</v>
      </c>
      <c r="C819" s="2" t="str">
        <f t="shared" si="61"/>
        <v>July</v>
      </c>
      <c r="D819" s="1" t="s">
        <v>41</v>
      </c>
      <c r="E819" s="1">
        <v>26</v>
      </c>
      <c r="F819" s="1">
        <f t="shared" si="60"/>
        <v>83.452019230769238</v>
      </c>
      <c r="G819" s="1">
        <v>2169.7525000000001</v>
      </c>
      <c r="H819" s="1">
        <v>8.99</v>
      </c>
      <c r="I819">
        <f t="shared" si="62"/>
        <v>2178.7424999999998</v>
      </c>
      <c r="J819">
        <f t="shared" si="63"/>
        <v>5.3265000000000002</v>
      </c>
      <c r="K819">
        <f t="shared" si="64"/>
        <v>115.57186691250001</v>
      </c>
      <c r="L819" s="1" t="s">
        <v>26</v>
      </c>
      <c r="M819" s="1" t="s">
        <v>54</v>
      </c>
      <c r="N819" s="1" t="s">
        <v>33</v>
      </c>
      <c r="O819" s="1" t="s">
        <v>29</v>
      </c>
      <c r="P819" s="1" t="s">
        <v>30</v>
      </c>
      <c r="Q819" s="1" t="s">
        <v>24</v>
      </c>
      <c r="R819" s="2">
        <v>40748</v>
      </c>
    </row>
    <row r="820" spans="1:18" x14ac:dyDescent="0.25">
      <c r="A820" s="1">
        <v>23264</v>
      </c>
      <c r="B820" s="2">
        <v>40519</v>
      </c>
      <c r="C820" s="2" t="str">
        <f t="shared" si="61"/>
        <v>December</v>
      </c>
      <c r="D820" s="1" t="s">
        <v>37</v>
      </c>
      <c r="E820" s="1">
        <v>16</v>
      </c>
      <c r="F820" s="1">
        <f t="shared" si="60"/>
        <v>6.7762500000000001</v>
      </c>
      <c r="G820" s="1">
        <v>108.42</v>
      </c>
      <c r="H820" s="1">
        <v>6.81</v>
      </c>
      <c r="I820">
        <f t="shared" si="62"/>
        <v>115.23</v>
      </c>
      <c r="J820">
        <f t="shared" si="63"/>
        <v>3.5455000000000001</v>
      </c>
      <c r="K820">
        <f t="shared" si="64"/>
        <v>3.8440311000000005</v>
      </c>
      <c r="L820" s="1" t="s">
        <v>26</v>
      </c>
      <c r="M820" s="1" t="s">
        <v>44</v>
      </c>
      <c r="N820" s="1" t="s">
        <v>33</v>
      </c>
      <c r="O820" s="1" t="s">
        <v>34</v>
      </c>
      <c r="P820" s="1" t="s">
        <v>45</v>
      </c>
      <c r="Q820" s="1" t="s">
        <v>24</v>
      </c>
      <c r="R820" s="2">
        <v>40521</v>
      </c>
    </row>
    <row r="821" spans="1:18" x14ac:dyDescent="0.25">
      <c r="A821" s="1">
        <v>13923</v>
      </c>
      <c r="B821" s="2">
        <v>41098</v>
      </c>
      <c r="C821" s="2" t="str">
        <f t="shared" si="61"/>
        <v>July</v>
      </c>
      <c r="D821" s="1" t="s">
        <v>25</v>
      </c>
      <c r="E821" s="1">
        <v>39</v>
      </c>
      <c r="F821" s="1">
        <f t="shared" si="60"/>
        <v>5.6433333333333335</v>
      </c>
      <c r="G821" s="1">
        <v>220.09</v>
      </c>
      <c r="H821" s="1">
        <v>49</v>
      </c>
      <c r="I821">
        <f t="shared" si="62"/>
        <v>269.09000000000003</v>
      </c>
      <c r="J821">
        <f t="shared" si="63"/>
        <v>3.5455000000000001</v>
      </c>
      <c r="K821">
        <f t="shared" si="64"/>
        <v>7.8032909500000009</v>
      </c>
      <c r="L821" s="1" t="s">
        <v>26</v>
      </c>
      <c r="M821" s="1" t="s">
        <v>47</v>
      </c>
      <c r="N821" s="1" t="s">
        <v>42</v>
      </c>
      <c r="O821" s="1" t="s">
        <v>34</v>
      </c>
      <c r="P821" s="1" t="s">
        <v>68</v>
      </c>
      <c r="Q821" s="1" t="s">
        <v>53</v>
      </c>
      <c r="R821" s="2">
        <v>41100</v>
      </c>
    </row>
    <row r="822" spans="1:18" x14ac:dyDescent="0.25">
      <c r="A822" s="1">
        <v>25825</v>
      </c>
      <c r="B822" s="2">
        <v>41109</v>
      </c>
      <c r="C822" s="2" t="str">
        <f t="shared" si="61"/>
        <v>July</v>
      </c>
      <c r="D822" s="1" t="s">
        <v>32</v>
      </c>
      <c r="E822" s="1">
        <v>27</v>
      </c>
      <c r="F822" s="1">
        <f t="shared" si="60"/>
        <v>5.912962962962963</v>
      </c>
      <c r="G822" s="1">
        <v>159.65</v>
      </c>
      <c r="H822" s="1">
        <v>2.27</v>
      </c>
      <c r="I822">
        <f t="shared" si="62"/>
        <v>161.92000000000002</v>
      </c>
      <c r="J822">
        <f t="shared" si="63"/>
        <v>3.5455000000000001</v>
      </c>
      <c r="K822">
        <f t="shared" si="64"/>
        <v>5.6603907500000004</v>
      </c>
      <c r="L822" s="1" t="s">
        <v>26</v>
      </c>
      <c r="M822" s="1" t="s">
        <v>58</v>
      </c>
      <c r="N822" s="1" t="s">
        <v>33</v>
      </c>
      <c r="O822" s="1" t="s">
        <v>34</v>
      </c>
      <c r="P822" s="1" t="s">
        <v>35</v>
      </c>
      <c r="Q822" s="1" t="s">
        <v>36</v>
      </c>
      <c r="R822" s="2">
        <v>41109</v>
      </c>
    </row>
    <row r="823" spans="1:18" x14ac:dyDescent="0.25">
      <c r="A823" s="1">
        <v>3332</v>
      </c>
      <c r="B823" s="2">
        <v>40121</v>
      </c>
      <c r="C823" s="2" t="str">
        <f t="shared" si="61"/>
        <v>November</v>
      </c>
      <c r="D823" s="1" t="s">
        <v>37</v>
      </c>
      <c r="E823" s="1">
        <v>6</v>
      </c>
      <c r="F823" s="1">
        <f t="shared" si="60"/>
        <v>3.6983333333333337</v>
      </c>
      <c r="G823" s="1">
        <v>22.19</v>
      </c>
      <c r="H823" s="1">
        <v>1.86</v>
      </c>
      <c r="I823">
        <f t="shared" si="62"/>
        <v>24.05</v>
      </c>
      <c r="J823">
        <f t="shared" si="63"/>
        <v>3.5455000000000001</v>
      </c>
      <c r="K823">
        <f t="shared" si="64"/>
        <v>0.7867464500000001</v>
      </c>
      <c r="L823" s="1" t="s">
        <v>26</v>
      </c>
      <c r="M823" s="1" t="s">
        <v>58</v>
      </c>
      <c r="N823" s="1" t="s">
        <v>33</v>
      </c>
      <c r="O823" s="1" t="s">
        <v>34</v>
      </c>
      <c r="P823" s="1" t="s">
        <v>35</v>
      </c>
      <c r="Q823" s="1" t="s">
        <v>36</v>
      </c>
      <c r="R823" s="2">
        <v>40123</v>
      </c>
    </row>
    <row r="824" spans="1:18" x14ac:dyDescent="0.25">
      <c r="A824" s="1">
        <v>36323</v>
      </c>
      <c r="B824" s="2">
        <v>40469</v>
      </c>
      <c r="C824" s="2" t="str">
        <f t="shared" si="61"/>
        <v>October</v>
      </c>
      <c r="D824" s="1" t="s">
        <v>25</v>
      </c>
      <c r="E824" s="1">
        <v>5</v>
      </c>
      <c r="F824" s="1">
        <f t="shared" si="60"/>
        <v>17.178000000000001</v>
      </c>
      <c r="G824" s="1">
        <v>85.89</v>
      </c>
      <c r="H824" s="1">
        <v>6.5</v>
      </c>
      <c r="I824">
        <f t="shared" si="62"/>
        <v>92.39</v>
      </c>
      <c r="J824">
        <f t="shared" si="63"/>
        <v>5.3265000000000002</v>
      </c>
      <c r="K824">
        <f t="shared" si="64"/>
        <v>4.5749308500000003</v>
      </c>
      <c r="L824" s="1" t="s">
        <v>26</v>
      </c>
      <c r="M824" s="1" t="s">
        <v>56</v>
      </c>
      <c r="N824" s="1" t="s">
        <v>33</v>
      </c>
      <c r="O824" s="1" t="s">
        <v>29</v>
      </c>
      <c r="P824" s="1" t="s">
        <v>43</v>
      </c>
      <c r="Q824" s="1" t="s">
        <v>24</v>
      </c>
      <c r="R824" s="2">
        <v>40471</v>
      </c>
    </row>
    <row r="825" spans="1:18" x14ac:dyDescent="0.25">
      <c r="A825" s="1">
        <v>11843</v>
      </c>
      <c r="B825" s="2">
        <v>40011</v>
      </c>
      <c r="C825" s="2" t="str">
        <f t="shared" si="61"/>
        <v>July</v>
      </c>
      <c r="D825" s="1" t="s">
        <v>41</v>
      </c>
      <c r="E825" s="1">
        <v>9</v>
      </c>
      <c r="F825" s="1">
        <f t="shared" si="60"/>
        <v>117.69999999999999</v>
      </c>
      <c r="G825" s="1">
        <v>1059.3</v>
      </c>
      <c r="H825" s="1">
        <v>1.99</v>
      </c>
      <c r="I825">
        <f t="shared" si="62"/>
        <v>1061.29</v>
      </c>
      <c r="J825">
        <f t="shared" si="63"/>
        <v>5.3265000000000002</v>
      </c>
      <c r="K825">
        <f t="shared" si="64"/>
        <v>56.423614500000006</v>
      </c>
      <c r="L825" s="1" t="s">
        <v>26</v>
      </c>
      <c r="M825" s="1" t="s">
        <v>47</v>
      </c>
      <c r="N825" s="1" t="s">
        <v>21</v>
      </c>
      <c r="O825" s="1" t="s">
        <v>29</v>
      </c>
      <c r="P825" s="1" t="s">
        <v>43</v>
      </c>
      <c r="Q825" s="1" t="s">
        <v>46</v>
      </c>
      <c r="R825" s="2">
        <v>40013</v>
      </c>
    </row>
    <row r="826" spans="1:18" x14ac:dyDescent="0.25">
      <c r="A826" s="1">
        <v>13575</v>
      </c>
      <c r="B826" s="2">
        <v>41150</v>
      </c>
      <c r="C826" s="2" t="str">
        <f t="shared" si="61"/>
        <v>August</v>
      </c>
      <c r="D826" s="1" t="s">
        <v>37</v>
      </c>
      <c r="E826" s="1">
        <v>15</v>
      </c>
      <c r="F826" s="1">
        <f t="shared" si="60"/>
        <v>7.0733333333333333</v>
      </c>
      <c r="G826" s="1">
        <v>106.1</v>
      </c>
      <c r="H826" s="1">
        <v>8.19</v>
      </c>
      <c r="I826">
        <f t="shared" si="62"/>
        <v>114.28999999999999</v>
      </c>
      <c r="J826">
        <f t="shared" si="63"/>
        <v>3.5455000000000001</v>
      </c>
      <c r="K826">
        <f t="shared" si="64"/>
        <v>3.7617755000000002</v>
      </c>
      <c r="L826" s="1" t="s">
        <v>19</v>
      </c>
      <c r="M826" s="1" t="s">
        <v>54</v>
      </c>
      <c r="N826" s="1" t="s">
        <v>28</v>
      </c>
      <c r="O826" s="1" t="s">
        <v>34</v>
      </c>
      <c r="P826" s="1" t="s">
        <v>45</v>
      </c>
      <c r="Q826" s="1" t="s">
        <v>24</v>
      </c>
      <c r="R826" s="2">
        <v>41153</v>
      </c>
    </row>
    <row r="827" spans="1:18" x14ac:dyDescent="0.25">
      <c r="A827" s="1">
        <v>32231</v>
      </c>
      <c r="B827" s="2">
        <v>41214</v>
      </c>
      <c r="C827" s="2" t="str">
        <f t="shared" si="61"/>
        <v>November</v>
      </c>
      <c r="D827" s="1" t="s">
        <v>18</v>
      </c>
      <c r="E827" s="1">
        <v>44</v>
      </c>
      <c r="F827" s="1">
        <f t="shared" si="60"/>
        <v>4.3711363636363636</v>
      </c>
      <c r="G827" s="1">
        <v>192.33</v>
      </c>
      <c r="H827" s="1">
        <v>1.2</v>
      </c>
      <c r="I827">
        <f t="shared" si="62"/>
        <v>193.53</v>
      </c>
      <c r="J827">
        <f t="shared" si="63"/>
        <v>3.5455000000000001</v>
      </c>
      <c r="K827">
        <f t="shared" si="64"/>
        <v>6.8190601500000003</v>
      </c>
      <c r="L827" s="1" t="s">
        <v>26</v>
      </c>
      <c r="M827" s="1" t="s">
        <v>27</v>
      </c>
      <c r="N827" s="1" t="s">
        <v>21</v>
      </c>
      <c r="O827" s="1" t="s">
        <v>34</v>
      </c>
      <c r="P827" s="1" t="s">
        <v>35</v>
      </c>
      <c r="Q827" s="1" t="s">
        <v>36</v>
      </c>
      <c r="R827" s="2">
        <v>41218</v>
      </c>
    </row>
    <row r="828" spans="1:18" x14ac:dyDescent="0.25">
      <c r="A828" s="1">
        <v>44256</v>
      </c>
      <c r="B828" s="2">
        <v>40866</v>
      </c>
      <c r="C828" s="2" t="str">
        <f t="shared" si="61"/>
        <v>November</v>
      </c>
      <c r="D828" s="1" t="s">
        <v>18</v>
      </c>
      <c r="E828" s="1">
        <v>49</v>
      </c>
      <c r="F828" s="1">
        <f t="shared" si="60"/>
        <v>38.551836734693879</v>
      </c>
      <c r="G828" s="1">
        <v>1889.04</v>
      </c>
      <c r="H828" s="1">
        <v>8.99</v>
      </c>
      <c r="I828">
        <f t="shared" si="62"/>
        <v>1898.03</v>
      </c>
      <c r="J828">
        <f t="shared" si="63"/>
        <v>3.5455000000000001</v>
      </c>
      <c r="K828">
        <f t="shared" si="64"/>
        <v>66.975913200000008</v>
      </c>
      <c r="L828" s="1" t="s">
        <v>19</v>
      </c>
      <c r="M828" s="1" t="s">
        <v>20</v>
      </c>
      <c r="N828" s="1" t="s">
        <v>33</v>
      </c>
      <c r="O828" s="1" t="s">
        <v>34</v>
      </c>
      <c r="P828" s="1" t="s">
        <v>35</v>
      </c>
      <c r="Q828" s="1" t="s">
        <v>46</v>
      </c>
      <c r="R828" s="2">
        <v>40873</v>
      </c>
    </row>
    <row r="829" spans="1:18" x14ac:dyDescent="0.25">
      <c r="A829" s="1">
        <v>5061</v>
      </c>
      <c r="B829" s="2">
        <v>40403</v>
      </c>
      <c r="C829" s="2" t="str">
        <f t="shared" si="61"/>
        <v>August</v>
      </c>
      <c r="D829" s="1" t="s">
        <v>37</v>
      </c>
      <c r="E829" s="1">
        <v>4</v>
      </c>
      <c r="F829" s="1">
        <f t="shared" si="60"/>
        <v>3.2</v>
      </c>
      <c r="G829" s="1">
        <v>12.8</v>
      </c>
      <c r="H829" s="1">
        <v>0.7</v>
      </c>
      <c r="I829">
        <f t="shared" si="62"/>
        <v>13.5</v>
      </c>
      <c r="J829">
        <f t="shared" si="63"/>
        <v>3.5455000000000001</v>
      </c>
      <c r="K829">
        <f t="shared" si="64"/>
        <v>0.45382400000000006</v>
      </c>
      <c r="L829" s="1" t="s">
        <v>26</v>
      </c>
      <c r="M829" s="1" t="s">
        <v>58</v>
      </c>
      <c r="N829" s="1" t="s">
        <v>33</v>
      </c>
      <c r="O829" s="1" t="s">
        <v>34</v>
      </c>
      <c r="P829" s="1" t="s">
        <v>35</v>
      </c>
      <c r="Q829" s="1" t="s">
        <v>36</v>
      </c>
      <c r="R829" s="2">
        <v>40405</v>
      </c>
    </row>
    <row r="830" spans="1:18" x14ac:dyDescent="0.25">
      <c r="A830" s="1">
        <v>19558</v>
      </c>
      <c r="B830" s="2">
        <v>40599</v>
      </c>
      <c r="C830" s="2" t="str">
        <f t="shared" si="61"/>
        <v>February</v>
      </c>
      <c r="D830" s="1" t="s">
        <v>18</v>
      </c>
      <c r="E830" s="1">
        <v>2</v>
      </c>
      <c r="F830" s="1">
        <f t="shared" si="60"/>
        <v>3.99</v>
      </c>
      <c r="G830" s="1">
        <v>7.98</v>
      </c>
      <c r="H830" s="1">
        <v>1.35</v>
      </c>
      <c r="I830">
        <f t="shared" si="62"/>
        <v>9.33</v>
      </c>
      <c r="J830">
        <f t="shared" si="63"/>
        <v>3.5455000000000001</v>
      </c>
      <c r="K830">
        <f t="shared" si="64"/>
        <v>0.28293090000000004</v>
      </c>
      <c r="L830" s="1" t="s">
        <v>26</v>
      </c>
      <c r="M830" s="1" t="s">
        <v>49</v>
      </c>
      <c r="N830" s="1" t="s">
        <v>33</v>
      </c>
      <c r="O830" s="1" t="s">
        <v>34</v>
      </c>
      <c r="P830" s="1" t="s">
        <v>66</v>
      </c>
      <c r="Q830" s="1" t="s">
        <v>36</v>
      </c>
      <c r="R830" s="2">
        <v>40602</v>
      </c>
    </row>
    <row r="831" spans="1:18" x14ac:dyDescent="0.25">
      <c r="A831" s="1">
        <v>54819</v>
      </c>
      <c r="B831" s="2">
        <v>40096</v>
      </c>
      <c r="C831" s="2" t="str">
        <f t="shared" si="61"/>
        <v>October</v>
      </c>
      <c r="D831" s="1" t="s">
        <v>18</v>
      </c>
      <c r="E831" s="1">
        <v>26</v>
      </c>
      <c r="F831" s="1">
        <f t="shared" si="60"/>
        <v>2.4626923076923077</v>
      </c>
      <c r="G831" s="1">
        <v>64.03</v>
      </c>
      <c r="H831" s="1">
        <v>0.8</v>
      </c>
      <c r="I831">
        <f t="shared" si="62"/>
        <v>64.83</v>
      </c>
      <c r="J831">
        <f t="shared" si="63"/>
        <v>3.5455000000000001</v>
      </c>
      <c r="K831">
        <f t="shared" si="64"/>
        <v>2.2701836500000003</v>
      </c>
      <c r="L831" s="1" t="s">
        <v>26</v>
      </c>
      <c r="M831" s="1" t="s">
        <v>56</v>
      </c>
      <c r="N831" s="1" t="s">
        <v>28</v>
      </c>
      <c r="O831" s="1" t="s">
        <v>34</v>
      </c>
      <c r="P831" s="1" t="s">
        <v>66</v>
      </c>
      <c r="Q831" s="1" t="s">
        <v>36</v>
      </c>
      <c r="R831" s="2">
        <v>40098</v>
      </c>
    </row>
    <row r="832" spans="1:18" x14ac:dyDescent="0.25">
      <c r="A832" s="1">
        <v>2277</v>
      </c>
      <c r="B832" s="2">
        <v>40544</v>
      </c>
      <c r="C832" s="2" t="str">
        <f t="shared" si="61"/>
        <v>January</v>
      </c>
      <c r="D832" s="1" t="s">
        <v>32</v>
      </c>
      <c r="E832" s="1">
        <v>21</v>
      </c>
      <c r="F832" s="1">
        <f t="shared" si="60"/>
        <v>40.253333333333337</v>
      </c>
      <c r="G832" s="1">
        <v>845.32</v>
      </c>
      <c r="H832" s="1">
        <v>19.989999999999998</v>
      </c>
      <c r="I832">
        <f t="shared" si="62"/>
        <v>865.31000000000006</v>
      </c>
      <c r="J832">
        <f t="shared" si="63"/>
        <v>3.5455000000000001</v>
      </c>
      <c r="K832">
        <f t="shared" si="64"/>
        <v>29.970820600000003</v>
      </c>
      <c r="L832" s="1" t="s">
        <v>26</v>
      </c>
      <c r="M832" s="1" t="s">
        <v>65</v>
      </c>
      <c r="N832" s="1" t="s">
        <v>42</v>
      </c>
      <c r="O832" s="1" t="s">
        <v>34</v>
      </c>
      <c r="P832" s="1" t="s">
        <v>45</v>
      </c>
      <c r="Q832" s="1" t="s">
        <v>24</v>
      </c>
      <c r="R832" s="2">
        <v>40546</v>
      </c>
    </row>
    <row r="833" spans="1:18" x14ac:dyDescent="0.25">
      <c r="A833" s="1">
        <v>10659</v>
      </c>
      <c r="B833" s="2">
        <v>39947</v>
      </c>
      <c r="C833" s="2" t="str">
        <f t="shared" si="61"/>
        <v>May</v>
      </c>
      <c r="D833" s="1" t="s">
        <v>37</v>
      </c>
      <c r="E833" s="1">
        <v>40</v>
      </c>
      <c r="F833" s="1">
        <f t="shared" si="60"/>
        <v>5.6842500000000005</v>
      </c>
      <c r="G833" s="1">
        <v>227.37</v>
      </c>
      <c r="H833" s="1">
        <v>5.61</v>
      </c>
      <c r="I833">
        <f t="shared" si="62"/>
        <v>232.98000000000002</v>
      </c>
      <c r="J833">
        <f t="shared" si="63"/>
        <v>3.5455000000000001</v>
      </c>
      <c r="K833">
        <f t="shared" si="64"/>
        <v>8.0614033500000009</v>
      </c>
      <c r="L833" s="1" t="s">
        <v>26</v>
      </c>
      <c r="M833" s="1" t="s">
        <v>56</v>
      </c>
      <c r="N833" s="1" t="s">
        <v>33</v>
      </c>
      <c r="O833" s="1" t="s">
        <v>34</v>
      </c>
      <c r="P833" s="1" t="s">
        <v>45</v>
      </c>
      <c r="Q833" s="1" t="s">
        <v>24</v>
      </c>
      <c r="R833" s="2">
        <v>39947</v>
      </c>
    </row>
    <row r="834" spans="1:18" x14ac:dyDescent="0.25">
      <c r="A834" s="1">
        <v>58151</v>
      </c>
      <c r="B834" s="2">
        <v>40085</v>
      </c>
      <c r="C834" s="2" t="str">
        <f t="shared" si="61"/>
        <v>September</v>
      </c>
      <c r="D834" s="1" t="s">
        <v>25</v>
      </c>
      <c r="E834" s="1">
        <v>38</v>
      </c>
      <c r="F834" s="1">
        <f t="shared" ref="F834:F897" si="65">G834/E834</f>
        <v>147.39736842105265</v>
      </c>
      <c r="G834" s="1">
        <v>5601.1</v>
      </c>
      <c r="H834" s="1">
        <v>19.989999999999998</v>
      </c>
      <c r="I834">
        <f t="shared" si="62"/>
        <v>5621.09</v>
      </c>
      <c r="J834">
        <f t="shared" si="63"/>
        <v>3.5455000000000001</v>
      </c>
      <c r="K834">
        <f t="shared" si="64"/>
        <v>198.58700050000004</v>
      </c>
      <c r="L834" s="1" t="s">
        <v>19</v>
      </c>
      <c r="M834" s="1" t="s">
        <v>49</v>
      </c>
      <c r="N834" s="1" t="s">
        <v>42</v>
      </c>
      <c r="O834" s="1" t="s">
        <v>34</v>
      </c>
      <c r="P834" s="1" t="s">
        <v>60</v>
      </c>
      <c r="Q834" s="1" t="s">
        <v>24</v>
      </c>
      <c r="R834" s="2">
        <v>40085</v>
      </c>
    </row>
    <row r="835" spans="1:18" x14ac:dyDescent="0.25">
      <c r="A835" s="1">
        <v>38756</v>
      </c>
      <c r="B835" s="2">
        <v>39940</v>
      </c>
      <c r="C835" s="2" t="str">
        <f t="shared" ref="C835:C898" si="66">TEXT(B835,"mmmm")</f>
        <v>May</v>
      </c>
      <c r="D835" s="1" t="s">
        <v>37</v>
      </c>
      <c r="E835" s="1">
        <v>43</v>
      </c>
      <c r="F835" s="1">
        <f t="shared" si="65"/>
        <v>52.360395348837208</v>
      </c>
      <c r="G835" s="1">
        <v>2251.4969999999998</v>
      </c>
      <c r="H835" s="1">
        <v>8.99</v>
      </c>
      <c r="I835">
        <f t="shared" ref="I835:I898" si="67">G835+H835</f>
        <v>2260.4869999999996</v>
      </c>
      <c r="J835">
        <f t="shared" ref="J835:J898" si="68">IF(O835="Furniture",4.761,IF(O835="Technology",5.3265,IF(O835="Office Supplies",3.5455,0)))</f>
        <v>5.3265000000000002</v>
      </c>
      <c r="K835">
        <f t="shared" ref="K835:K898" si="69">(J835*G835)/100</f>
        <v>119.92598770499998</v>
      </c>
      <c r="L835" s="1" t="s">
        <v>19</v>
      </c>
      <c r="M835" s="1" t="s">
        <v>27</v>
      </c>
      <c r="N835" s="1" t="s">
        <v>33</v>
      </c>
      <c r="O835" s="1" t="s">
        <v>29</v>
      </c>
      <c r="P835" s="1" t="s">
        <v>30</v>
      </c>
      <c r="Q835" s="1" t="s">
        <v>24</v>
      </c>
      <c r="R835" s="2">
        <v>39942</v>
      </c>
    </row>
    <row r="836" spans="1:18" x14ac:dyDescent="0.25">
      <c r="A836" s="1">
        <v>18402</v>
      </c>
      <c r="B836" s="2">
        <v>40054</v>
      </c>
      <c r="C836" s="2" t="str">
        <f t="shared" si="66"/>
        <v>August</v>
      </c>
      <c r="D836" s="1" t="s">
        <v>18</v>
      </c>
      <c r="E836" s="1">
        <v>3</v>
      </c>
      <c r="F836" s="1">
        <f t="shared" si="65"/>
        <v>18.690000000000001</v>
      </c>
      <c r="G836" s="1">
        <v>56.07</v>
      </c>
      <c r="H836" s="1">
        <v>14.37</v>
      </c>
      <c r="I836">
        <f t="shared" si="67"/>
        <v>70.44</v>
      </c>
      <c r="J836">
        <f t="shared" si="68"/>
        <v>4.7610000000000001</v>
      </c>
      <c r="K836">
        <f t="shared" si="69"/>
        <v>2.6694927000000002</v>
      </c>
      <c r="L836" s="1" t="s">
        <v>26</v>
      </c>
      <c r="M836" s="1" t="s">
        <v>47</v>
      </c>
      <c r="N836" s="1" t="s">
        <v>33</v>
      </c>
      <c r="O836" s="1" t="s">
        <v>22</v>
      </c>
      <c r="P836" s="1" t="s">
        <v>23</v>
      </c>
      <c r="Q836" s="1" t="s">
        <v>53</v>
      </c>
      <c r="R836" s="2">
        <v>40054</v>
      </c>
    </row>
    <row r="837" spans="1:18" x14ac:dyDescent="0.25">
      <c r="A837" s="1">
        <v>33031</v>
      </c>
      <c r="B837" s="2">
        <v>41145</v>
      </c>
      <c r="C837" s="2" t="str">
        <f t="shared" si="66"/>
        <v>August</v>
      </c>
      <c r="D837" s="1" t="s">
        <v>25</v>
      </c>
      <c r="E837" s="1">
        <v>18</v>
      </c>
      <c r="F837" s="1">
        <f t="shared" si="65"/>
        <v>6.72</v>
      </c>
      <c r="G837" s="1">
        <v>120.96</v>
      </c>
      <c r="H837" s="1">
        <v>6.65</v>
      </c>
      <c r="I837">
        <f t="shared" si="67"/>
        <v>127.61</v>
      </c>
      <c r="J837">
        <f t="shared" si="68"/>
        <v>3.5455000000000001</v>
      </c>
      <c r="K837">
        <f t="shared" si="69"/>
        <v>4.2886367999999999</v>
      </c>
      <c r="L837" s="1" t="s">
        <v>26</v>
      </c>
      <c r="M837" s="1" t="s">
        <v>49</v>
      </c>
      <c r="N837" s="1" t="s">
        <v>42</v>
      </c>
      <c r="O837" s="1" t="s">
        <v>34</v>
      </c>
      <c r="P837" s="1" t="s">
        <v>45</v>
      </c>
      <c r="Q837" s="1" t="s">
        <v>24</v>
      </c>
      <c r="R837" s="2">
        <v>41146</v>
      </c>
    </row>
    <row r="838" spans="1:18" x14ac:dyDescent="0.25">
      <c r="A838" s="1">
        <v>2658</v>
      </c>
      <c r="B838" s="2">
        <v>40808</v>
      </c>
      <c r="C838" s="2" t="str">
        <f t="shared" si="66"/>
        <v>September</v>
      </c>
      <c r="D838" s="1" t="s">
        <v>41</v>
      </c>
      <c r="E838" s="1">
        <v>34</v>
      </c>
      <c r="F838" s="1">
        <f t="shared" si="65"/>
        <v>6.7502941176470586</v>
      </c>
      <c r="G838" s="1">
        <v>229.51</v>
      </c>
      <c r="H838" s="1">
        <v>9.5399999999999991</v>
      </c>
      <c r="I838">
        <f t="shared" si="67"/>
        <v>239.04999999999998</v>
      </c>
      <c r="J838">
        <f t="shared" si="68"/>
        <v>3.5455000000000001</v>
      </c>
      <c r="K838">
        <f t="shared" si="69"/>
        <v>8.1372770499999998</v>
      </c>
      <c r="L838" s="1" t="s">
        <v>26</v>
      </c>
      <c r="M838" s="1" t="s">
        <v>47</v>
      </c>
      <c r="N838" s="1" t="s">
        <v>28</v>
      </c>
      <c r="O838" s="1" t="s">
        <v>34</v>
      </c>
      <c r="P838" s="1" t="s">
        <v>45</v>
      </c>
      <c r="Q838" s="1" t="s">
        <v>24</v>
      </c>
      <c r="R838" s="2">
        <v>40809</v>
      </c>
    </row>
    <row r="839" spans="1:18" x14ac:dyDescent="0.25">
      <c r="A839" s="1">
        <v>20389</v>
      </c>
      <c r="B839" s="2">
        <v>40036</v>
      </c>
      <c r="C839" s="2" t="str">
        <f t="shared" si="66"/>
        <v>August</v>
      </c>
      <c r="D839" s="1" t="s">
        <v>25</v>
      </c>
      <c r="E839" s="1">
        <v>24</v>
      </c>
      <c r="F839" s="1">
        <f t="shared" si="65"/>
        <v>11.266249999999999</v>
      </c>
      <c r="G839" s="1">
        <v>270.39</v>
      </c>
      <c r="H839" s="1">
        <v>7.94</v>
      </c>
      <c r="I839">
        <f t="shared" si="67"/>
        <v>278.33</v>
      </c>
      <c r="J839">
        <f t="shared" si="68"/>
        <v>4.7610000000000001</v>
      </c>
      <c r="K839">
        <f t="shared" si="69"/>
        <v>12.8732679</v>
      </c>
      <c r="L839" s="1" t="s">
        <v>26</v>
      </c>
      <c r="M839" s="1" t="s">
        <v>20</v>
      </c>
      <c r="N839" s="1" t="s">
        <v>33</v>
      </c>
      <c r="O839" s="1" t="s">
        <v>22</v>
      </c>
      <c r="P839" s="1" t="s">
        <v>23</v>
      </c>
      <c r="Q839" s="1" t="s">
        <v>46</v>
      </c>
      <c r="R839" s="2">
        <v>40038</v>
      </c>
    </row>
    <row r="840" spans="1:18" x14ac:dyDescent="0.25">
      <c r="A840" s="1">
        <v>50656</v>
      </c>
      <c r="B840" s="2">
        <v>40111</v>
      </c>
      <c r="C840" s="2" t="str">
        <f t="shared" si="66"/>
        <v>October</v>
      </c>
      <c r="D840" s="1" t="s">
        <v>37</v>
      </c>
      <c r="E840" s="1">
        <v>31</v>
      </c>
      <c r="F840" s="1">
        <f t="shared" si="65"/>
        <v>530.68806451612909</v>
      </c>
      <c r="G840" s="1">
        <v>16451.330000000002</v>
      </c>
      <c r="H840" s="1">
        <v>56</v>
      </c>
      <c r="I840">
        <f t="shared" si="67"/>
        <v>16507.330000000002</v>
      </c>
      <c r="J840">
        <f t="shared" si="68"/>
        <v>4.7610000000000001</v>
      </c>
      <c r="K840">
        <f t="shared" si="69"/>
        <v>783.24782130000006</v>
      </c>
      <c r="L840" s="1" t="s">
        <v>38</v>
      </c>
      <c r="M840" s="1" t="s">
        <v>20</v>
      </c>
      <c r="N840" s="1" t="s">
        <v>21</v>
      </c>
      <c r="O840" s="1" t="s">
        <v>22</v>
      </c>
      <c r="P840" s="1" t="s">
        <v>39</v>
      </c>
      <c r="Q840" s="1" t="s">
        <v>40</v>
      </c>
      <c r="R840" s="2">
        <v>40112</v>
      </c>
    </row>
    <row r="841" spans="1:18" x14ac:dyDescent="0.25">
      <c r="A841" s="1">
        <v>15264</v>
      </c>
      <c r="B841" s="2">
        <v>40864</v>
      </c>
      <c r="C841" s="2" t="str">
        <f t="shared" si="66"/>
        <v>November</v>
      </c>
      <c r="D841" s="1" t="s">
        <v>41</v>
      </c>
      <c r="E841" s="1">
        <v>13</v>
      </c>
      <c r="F841" s="1">
        <f t="shared" si="65"/>
        <v>6.9346153846153848</v>
      </c>
      <c r="G841" s="1">
        <v>90.15</v>
      </c>
      <c r="H841" s="1">
        <v>0.49</v>
      </c>
      <c r="I841">
        <f t="shared" si="67"/>
        <v>90.64</v>
      </c>
      <c r="J841">
        <f t="shared" si="68"/>
        <v>3.5455000000000001</v>
      </c>
      <c r="K841">
        <f t="shared" si="69"/>
        <v>3.1962682500000006</v>
      </c>
      <c r="L841" s="1" t="s">
        <v>26</v>
      </c>
      <c r="M841" s="1" t="s">
        <v>49</v>
      </c>
      <c r="N841" s="1" t="s">
        <v>42</v>
      </c>
      <c r="O841" s="1" t="s">
        <v>34</v>
      </c>
      <c r="P841" s="1" t="s">
        <v>63</v>
      </c>
      <c r="Q841" s="1" t="s">
        <v>24</v>
      </c>
      <c r="R841" s="2">
        <v>40864</v>
      </c>
    </row>
    <row r="842" spans="1:18" x14ac:dyDescent="0.25">
      <c r="A842" s="1">
        <v>4261</v>
      </c>
      <c r="B842" s="2">
        <v>41184</v>
      </c>
      <c r="C842" s="2" t="str">
        <f t="shared" si="66"/>
        <v>October</v>
      </c>
      <c r="D842" s="1" t="s">
        <v>37</v>
      </c>
      <c r="E842" s="1">
        <v>22</v>
      </c>
      <c r="F842" s="1">
        <f t="shared" si="65"/>
        <v>70.766818181818181</v>
      </c>
      <c r="G842" s="1">
        <v>1556.87</v>
      </c>
      <c r="H842" s="1">
        <v>60</v>
      </c>
      <c r="I842">
        <f t="shared" si="67"/>
        <v>1616.87</v>
      </c>
      <c r="J842">
        <f t="shared" si="68"/>
        <v>3.5455000000000001</v>
      </c>
      <c r="K842">
        <f t="shared" si="69"/>
        <v>55.198825849999992</v>
      </c>
      <c r="L842" s="1" t="s">
        <v>38</v>
      </c>
      <c r="M842" s="1" t="s">
        <v>20</v>
      </c>
      <c r="N842" s="1" t="s">
        <v>33</v>
      </c>
      <c r="O842" s="1" t="s">
        <v>34</v>
      </c>
      <c r="P842" s="1" t="s">
        <v>68</v>
      </c>
      <c r="Q842" s="1" t="s">
        <v>40</v>
      </c>
      <c r="R842" s="2">
        <v>41185</v>
      </c>
    </row>
    <row r="843" spans="1:18" x14ac:dyDescent="0.25">
      <c r="A843" s="1">
        <v>6562</v>
      </c>
      <c r="B843" s="2">
        <v>40167</v>
      </c>
      <c r="C843" s="2" t="str">
        <f t="shared" si="66"/>
        <v>December</v>
      </c>
      <c r="D843" s="1" t="s">
        <v>37</v>
      </c>
      <c r="E843" s="1">
        <v>12</v>
      </c>
      <c r="F843" s="1">
        <f t="shared" si="65"/>
        <v>1439.5725</v>
      </c>
      <c r="G843" s="1">
        <v>17274.87</v>
      </c>
      <c r="H843" s="1">
        <v>14.7</v>
      </c>
      <c r="I843">
        <f t="shared" si="67"/>
        <v>17289.57</v>
      </c>
      <c r="J843">
        <f t="shared" si="68"/>
        <v>5.3265000000000002</v>
      </c>
      <c r="K843">
        <f t="shared" si="69"/>
        <v>920.14595054999995</v>
      </c>
      <c r="L843" s="1" t="s">
        <v>38</v>
      </c>
      <c r="M843" s="1" t="s">
        <v>51</v>
      </c>
      <c r="N843" s="1" t="s">
        <v>21</v>
      </c>
      <c r="O843" s="1" t="s">
        <v>29</v>
      </c>
      <c r="P843" s="1" t="s">
        <v>61</v>
      </c>
      <c r="Q843" s="1" t="s">
        <v>40</v>
      </c>
      <c r="R843" s="2">
        <v>40169</v>
      </c>
    </row>
    <row r="844" spans="1:18" x14ac:dyDescent="0.25">
      <c r="A844" s="1">
        <v>5409</v>
      </c>
      <c r="B844" s="2">
        <v>40916</v>
      </c>
      <c r="C844" s="2" t="str">
        <f t="shared" si="66"/>
        <v>January</v>
      </c>
      <c r="D844" s="1" t="s">
        <v>18</v>
      </c>
      <c r="E844" s="1">
        <v>11</v>
      </c>
      <c r="F844" s="1">
        <f t="shared" si="65"/>
        <v>4.4463636363636363</v>
      </c>
      <c r="G844" s="1">
        <v>48.91</v>
      </c>
      <c r="H844" s="1">
        <v>2.97</v>
      </c>
      <c r="I844">
        <f t="shared" si="67"/>
        <v>51.879999999999995</v>
      </c>
      <c r="J844">
        <f t="shared" si="68"/>
        <v>3.5455000000000001</v>
      </c>
      <c r="K844">
        <f t="shared" si="69"/>
        <v>1.73410405</v>
      </c>
      <c r="L844" s="1" t="s">
        <v>26</v>
      </c>
      <c r="M844" s="1" t="s">
        <v>65</v>
      </c>
      <c r="N844" s="1" t="s">
        <v>33</v>
      </c>
      <c r="O844" s="1" t="s">
        <v>34</v>
      </c>
      <c r="P844" s="1" t="s">
        <v>45</v>
      </c>
      <c r="Q844" s="1" t="s">
        <v>36</v>
      </c>
      <c r="R844" s="2">
        <v>40921</v>
      </c>
    </row>
    <row r="845" spans="1:18" x14ac:dyDescent="0.25">
      <c r="A845" s="1">
        <v>52291</v>
      </c>
      <c r="B845" s="2">
        <v>40115</v>
      </c>
      <c r="C845" s="2" t="str">
        <f t="shared" si="66"/>
        <v>October</v>
      </c>
      <c r="D845" s="1" t="s">
        <v>37</v>
      </c>
      <c r="E845" s="1">
        <v>5</v>
      </c>
      <c r="F845" s="1">
        <f t="shared" si="65"/>
        <v>17.663</v>
      </c>
      <c r="G845" s="1">
        <v>88.314999999999998</v>
      </c>
      <c r="H845" s="1">
        <v>0.99</v>
      </c>
      <c r="I845">
        <f t="shared" si="67"/>
        <v>89.304999999999993</v>
      </c>
      <c r="J845">
        <f t="shared" si="68"/>
        <v>5.3265000000000002</v>
      </c>
      <c r="K845">
        <f t="shared" si="69"/>
        <v>4.7040984750000003</v>
      </c>
      <c r="L845" s="1" t="s">
        <v>26</v>
      </c>
      <c r="M845" s="1" t="s">
        <v>49</v>
      </c>
      <c r="N845" s="1" t="s">
        <v>33</v>
      </c>
      <c r="O845" s="1" t="s">
        <v>29</v>
      </c>
      <c r="P845" s="1" t="s">
        <v>30</v>
      </c>
      <c r="Q845" s="1" t="s">
        <v>36</v>
      </c>
      <c r="R845" s="2">
        <v>40116</v>
      </c>
    </row>
    <row r="846" spans="1:18" x14ac:dyDescent="0.25">
      <c r="A846" s="1">
        <v>29473</v>
      </c>
      <c r="B846" s="2">
        <v>40954</v>
      </c>
      <c r="C846" s="2" t="str">
        <f t="shared" si="66"/>
        <v>February</v>
      </c>
      <c r="D846" s="1" t="s">
        <v>41</v>
      </c>
      <c r="E846" s="1">
        <v>31</v>
      </c>
      <c r="F846" s="1">
        <f t="shared" si="65"/>
        <v>6.6544032258064512</v>
      </c>
      <c r="G846" s="1">
        <v>206.28649999999999</v>
      </c>
      <c r="H846" s="1">
        <v>5.03</v>
      </c>
      <c r="I846">
        <f t="shared" si="67"/>
        <v>211.31649999999999</v>
      </c>
      <c r="J846">
        <f t="shared" si="68"/>
        <v>5.3265000000000002</v>
      </c>
      <c r="K846">
        <f t="shared" si="69"/>
        <v>10.987850422500001</v>
      </c>
      <c r="L846" s="1" t="s">
        <v>26</v>
      </c>
      <c r="M846" s="1" t="s">
        <v>58</v>
      </c>
      <c r="N846" s="1" t="s">
        <v>21</v>
      </c>
      <c r="O846" s="1" t="s">
        <v>29</v>
      </c>
      <c r="P846" s="1" t="s">
        <v>30</v>
      </c>
      <c r="Q846" s="1" t="s">
        <v>31</v>
      </c>
      <c r="R846" s="2">
        <v>40956</v>
      </c>
    </row>
    <row r="847" spans="1:18" x14ac:dyDescent="0.25">
      <c r="A847" s="1">
        <v>22755</v>
      </c>
      <c r="B847" s="2">
        <v>39902</v>
      </c>
      <c r="C847" s="2" t="str">
        <f t="shared" si="66"/>
        <v>March</v>
      </c>
      <c r="D847" s="1" t="s">
        <v>41</v>
      </c>
      <c r="E847" s="1">
        <v>5</v>
      </c>
      <c r="F847" s="1">
        <f t="shared" si="65"/>
        <v>47.375599999999999</v>
      </c>
      <c r="G847" s="1">
        <v>236.87799999999999</v>
      </c>
      <c r="H847" s="1">
        <v>5</v>
      </c>
      <c r="I847">
        <f t="shared" si="67"/>
        <v>241.87799999999999</v>
      </c>
      <c r="J847">
        <f t="shared" si="68"/>
        <v>5.3265000000000002</v>
      </c>
      <c r="K847">
        <f t="shared" si="69"/>
        <v>12.61730667</v>
      </c>
      <c r="L847" s="1" t="s">
        <v>26</v>
      </c>
      <c r="M847" s="1" t="s">
        <v>20</v>
      </c>
      <c r="N847" s="1" t="s">
        <v>42</v>
      </c>
      <c r="O847" s="1" t="s">
        <v>29</v>
      </c>
      <c r="P847" s="1" t="s">
        <v>30</v>
      </c>
      <c r="Q847" s="1" t="s">
        <v>46</v>
      </c>
      <c r="R847" s="2">
        <v>39904</v>
      </c>
    </row>
    <row r="848" spans="1:18" x14ac:dyDescent="0.25">
      <c r="A848" s="1">
        <v>25447</v>
      </c>
      <c r="B848" s="2">
        <v>41052</v>
      </c>
      <c r="C848" s="2" t="str">
        <f t="shared" si="66"/>
        <v>May</v>
      </c>
      <c r="D848" s="1" t="s">
        <v>32</v>
      </c>
      <c r="E848" s="1">
        <v>18</v>
      </c>
      <c r="F848" s="1">
        <f t="shared" si="65"/>
        <v>246.03111111111113</v>
      </c>
      <c r="G848" s="1">
        <v>4428.5600000000004</v>
      </c>
      <c r="H848" s="1">
        <v>54.12</v>
      </c>
      <c r="I848">
        <f t="shared" si="67"/>
        <v>4482.68</v>
      </c>
      <c r="J848">
        <f t="shared" si="68"/>
        <v>4.7610000000000001</v>
      </c>
      <c r="K848">
        <f t="shared" si="69"/>
        <v>210.84374160000004</v>
      </c>
      <c r="L848" s="1" t="s">
        <v>38</v>
      </c>
      <c r="M848" s="1" t="s">
        <v>54</v>
      </c>
      <c r="N848" s="1" t="s">
        <v>33</v>
      </c>
      <c r="O848" s="1" t="s">
        <v>22</v>
      </c>
      <c r="P848" s="1" t="s">
        <v>57</v>
      </c>
      <c r="Q848" s="1" t="s">
        <v>64</v>
      </c>
      <c r="R848" s="2">
        <v>41055</v>
      </c>
    </row>
    <row r="849" spans="1:18" x14ac:dyDescent="0.25">
      <c r="A849" s="1">
        <v>53443</v>
      </c>
      <c r="B849" s="2">
        <v>40824</v>
      </c>
      <c r="C849" s="2" t="str">
        <f t="shared" si="66"/>
        <v>October</v>
      </c>
      <c r="D849" s="1" t="s">
        <v>37</v>
      </c>
      <c r="E849" s="1">
        <v>3</v>
      </c>
      <c r="F849" s="1">
        <f t="shared" si="65"/>
        <v>6.4866666666666672</v>
      </c>
      <c r="G849" s="1">
        <v>19.46</v>
      </c>
      <c r="H849" s="1">
        <v>0.5</v>
      </c>
      <c r="I849">
        <f t="shared" si="67"/>
        <v>19.96</v>
      </c>
      <c r="J849">
        <f t="shared" si="68"/>
        <v>3.5455000000000001</v>
      </c>
      <c r="K849">
        <f t="shared" si="69"/>
        <v>0.68995430000000002</v>
      </c>
      <c r="L849" s="1" t="s">
        <v>26</v>
      </c>
      <c r="M849" s="1" t="s">
        <v>51</v>
      </c>
      <c r="N849" s="1" t="s">
        <v>21</v>
      </c>
      <c r="O849" s="1" t="s">
        <v>34</v>
      </c>
      <c r="P849" s="1" t="s">
        <v>63</v>
      </c>
      <c r="Q849" s="1" t="s">
        <v>24</v>
      </c>
      <c r="R849" s="2">
        <v>40826</v>
      </c>
    </row>
    <row r="850" spans="1:18" x14ac:dyDescent="0.25">
      <c r="A850" s="1">
        <v>34916</v>
      </c>
      <c r="B850" s="2">
        <v>40399</v>
      </c>
      <c r="C850" s="2" t="str">
        <f t="shared" si="66"/>
        <v>August</v>
      </c>
      <c r="D850" s="1" t="s">
        <v>25</v>
      </c>
      <c r="E850" s="1">
        <v>3</v>
      </c>
      <c r="F850" s="1">
        <f t="shared" si="65"/>
        <v>8.1199999999999992</v>
      </c>
      <c r="G850" s="1">
        <v>24.36</v>
      </c>
      <c r="H850" s="1">
        <v>5.72</v>
      </c>
      <c r="I850">
        <f t="shared" si="67"/>
        <v>30.08</v>
      </c>
      <c r="J850">
        <f t="shared" si="68"/>
        <v>4.7610000000000001</v>
      </c>
      <c r="K850">
        <f t="shared" si="69"/>
        <v>1.1597796</v>
      </c>
      <c r="L850" s="1" t="s">
        <v>19</v>
      </c>
      <c r="M850" s="1" t="s">
        <v>49</v>
      </c>
      <c r="N850" s="1" t="s">
        <v>21</v>
      </c>
      <c r="O850" s="1" t="s">
        <v>22</v>
      </c>
      <c r="P850" s="1" t="s">
        <v>23</v>
      </c>
      <c r="Q850" s="1" t="s">
        <v>46</v>
      </c>
      <c r="R850" s="2">
        <v>40401</v>
      </c>
    </row>
    <row r="851" spans="1:18" x14ac:dyDescent="0.25">
      <c r="A851" s="1">
        <v>1991</v>
      </c>
      <c r="B851" s="2">
        <v>41158</v>
      </c>
      <c r="C851" s="2" t="str">
        <f t="shared" si="66"/>
        <v>September</v>
      </c>
      <c r="D851" s="1" t="s">
        <v>32</v>
      </c>
      <c r="E851" s="1">
        <v>37</v>
      </c>
      <c r="F851" s="1">
        <f t="shared" si="65"/>
        <v>388.75216216216216</v>
      </c>
      <c r="G851" s="1">
        <v>14383.83</v>
      </c>
      <c r="H851" s="1">
        <v>12.06</v>
      </c>
      <c r="I851">
        <f t="shared" si="67"/>
        <v>14395.89</v>
      </c>
      <c r="J851">
        <f t="shared" si="68"/>
        <v>5.3265000000000002</v>
      </c>
      <c r="K851">
        <f t="shared" si="69"/>
        <v>766.15470495</v>
      </c>
      <c r="L851" s="1" t="s">
        <v>38</v>
      </c>
      <c r="M851" s="1" t="s">
        <v>27</v>
      </c>
      <c r="N851" s="1" t="s">
        <v>33</v>
      </c>
      <c r="O851" s="1" t="s">
        <v>29</v>
      </c>
      <c r="P851" s="1" t="s">
        <v>61</v>
      </c>
      <c r="Q851" s="1" t="s">
        <v>64</v>
      </c>
      <c r="R851" s="2">
        <v>41159</v>
      </c>
    </row>
    <row r="852" spans="1:18" x14ac:dyDescent="0.25">
      <c r="A852" s="1">
        <v>42338</v>
      </c>
      <c r="B852" s="2">
        <v>40119</v>
      </c>
      <c r="C852" s="2" t="str">
        <f t="shared" si="66"/>
        <v>November</v>
      </c>
      <c r="D852" s="1" t="s">
        <v>32</v>
      </c>
      <c r="E852" s="1">
        <v>14</v>
      </c>
      <c r="F852" s="1">
        <f t="shared" si="65"/>
        <v>4.5649999999999995</v>
      </c>
      <c r="G852" s="1">
        <v>63.91</v>
      </c>
      <c r="H852" s="1">
        <v>6.6</v>
      </c>
      <c r="I852">
        <f t="shared" si="67"/>
        <v>70.509999999999991</v>
      </c>
      <c r="J852">
        <f t="shared" si="68"/>
        <v>4.7610000000000001</v>
      </c>
      <c r="K852">
        <f t="shared" si="69"/>
        <v>3.0427550999999999</v>
      </c>
      <c r="L852" s="1" t="s">
        <v>26</v>
      </c>
      <c r="M852" s="1" t="s">
        <v>20</v>
      </c>
      <c r="N852" s="1" t="s">
        <v>33</v>
      </c>
      <c r="O852" s="1" t="s">
        <v>22</v>
      </c>
      <c r="P852" s="1" t="s">
        <v>23</v>
      </c>
      <c r="Q852" s="1" t="s">
        <v>24</v>
      </c>
      <c r="R852" s="2">
        <v>40121</v>
      </c>
    </row>
    <row r="853" spans="1:18" x14ac:dyDescent="0.25">
      <c r="A853" s="1">
        <v>44261</v>
      </c>
      <c r="B853" s="2">
        <v>40991</v>
      </c>
      <c r="C853" s="2" t="str">
        <f t="shared" si="66"/>
        <v>March</v>
      </c>
      <c r="D853" s="1" t="s">
        <v>25</v>
      </c>
      <c r="E853" s="1">
        <v>31</v>
      </c>
      <c r="F853" s="1">
        <f t="shared" si="65"/>
        <v>421.4212903225806</v>
      </c>
      <c r="G853" s="1">
        <v>13064.06</v>
      </c>
      <c r="H853" s="1">
        <v>19.989999999999998</v>
      </c>
      <c r="I853">
        <f t="shared" si="67"/>
        <v>13084.05</v>
      </c>
      <c r="J853">
        <f t="shared" si="68"/>
        <v>3.5455000000000001</v>
      </c>
      <c r="K853">
        <f t="shared" si="69"/>
        <v>463.18624729999993</v>
      </c>
      <c r="L853" s="1" t="s">
        <v>19</v>
      </c>
      <c r="M853" s="1" t="s">
        <v>20</v>
      </c>
      <c r="N853" s="1" t="s">
        <v>33</v>
      </c>
      <c r="O853" s="1" t="s">
        <v>34</v>
      </c>
      <c r="P853" s="1" t="s">
        <v>48</v>
      </c>
      <c r="Q853" s="1" t="s">
        <v>24</v>
      </c>
      <c r="R853" s="2">
        <v>40993</v>
      </c>
    </row>
    <row r="854" spans="1:18" x14ac:dyDescent="0.25">
      <c r="A854" s="1">
        <v>44613</v>
      </c>
      <c r="B854" s="2">
        <v>40420</v>
      </c>
      <c r="C854" s="2" t="str">
        <f t="shared" si="66"/>
        <v>August</v>
      </c>
      <c r="D854" s="1" t="s">
        <v>25</v>
      </c>
      <c r="E854" s="1">
        <v>45</v>
      </c>
      <c r="F854" s="1">
        <f t="shared" si="65"/>
        <v>5.456666666666667</v>
      </c>
      <c r="G854" s="1">
        <v>245.55</v>
      </c>
      <c r="H854" s="1">
        <v>8.16</v>
      </c>
      <c r="I854">
        <f t="shared" si="67"/>
        <v>253.71</v>
      </c>
      <c r="J854">
        <f t="shared" si="68"/>
        <v>3.5455000000000001</v>
      </c>
      <c r="K854">
        <f t="shared" si="69"/>
        <v>8.7059752499999998</v>
      </c>
      <c r="L854" s="1" t="s">
        <v>26</v>
      </c>
      <c r="M854" s="1" t="s">
        <v>54</v>
      </c>
      <c r="N854" s="1" t="s">
        <v>28</v>
      </c>
      <c r="O854" s="1" t="s">
        <v>34</v>
      </c>
      <c r="P854" s="1" t="s">
        <v>45</v>
      </c>
      <c r="Q854" s="1" t="s">
        <v>24</v>
      </c>
      <c r="R854" s="2">
        <v>40421</v>
      </c>
    </row>
    <row r="855" spans="1:18" x14ac:dyDescent="0.25">
      <c r="A855" s="1">
        <v>38215</v>
      </c>
      <c r="B855" s="2">
        <v>40180</v>
      </c>
      <c r="C855" s="2" t="str">
        <f t="shared" si="66"/>
        <v>January</v>
      </c>
      <c r="D855" s="1" t="s">
        <v>37</v>
      </c>
      <c r="E855" s="1">
        <v>42</v>
      </c>
      <c r="F855" s="1">
        <f t="shared" si="65"/>
        <v>18.017369047619049</v>
      </c>
      <c r="G855" s="1">
        <v>756.72950000000003</v>
      </c>
      <c r="H855" s="1">
        <v>4.8099999999999996</v>
      </c>
      <c r="I855">
        <f t="shared" si="67"/>
        <v>761.53949999999998</v>
      </c>
      <c r="J855">
        <f t="shared" si="68"/>
        <v>5.3265000000000002</v>
      </c>
      <c r="K855">
        <f t="shared" si="69"/>
        <v>40.307196817499999</v>
      </c>
      <c r="L855" s="1" t="s">
        <v>26</v>
      </c>
      <c r="M855" s="1" t="s">
        <v>54</v>
      </c>
      <c r="N855" s="1" t="s">
        <v>28</v>
      </c>
      <c r="O855" s="1" t="s">
        <v>29</v>
      </c>
      <c r="P855" s="1" t="s">
        <v>30</v>
      </c>
      <c r="Q855" s="1" t="s">
        <v>31</v>
      </c>
      <c r="R855" s="2">
        <v>40181</v>
      </c>
    </row>
    <row r="856" spans="1:18" x14ac:dyDescent="0.25">
      <c r="A856" s="1">
        <v>18689</v>
      </c>
      <c r="B856" s="2">
        <v>40171</v>
      </c>
      <c r="C856" s="2" t="str">
        <f t="shared" si="66"/>
        <v>December</v>
      </c>
      <c r="D856" s="1" t="s">
        <v>32</v>
      </c>
      <c r="E856" s="1">
        <v>38</v>
      </c>
      <c r="F856" s="1">
        <f t="shared" si="65"/>
        <v>7.3992105263157901</v>
      </c>
      <c r="G856" s="1">
        <v>281.17</v>
      </c>
      <c r="H856" s="1">
        <v>6.05</v>
      </c>
      <c r="I856">
        <f t="shared" si="67"/>
        <v>287.22000000000003</v>
      </c>
      <c r="J856">
        <f t="shared" si="68"/>
        <v>3.5455000000000001</v>
      </c>
      <c r="K856">
        <f t="shared" si="69"/>
        <v>9.9688823500000012</v>
      </c>
      <c r="L856" s="1" t="s">
        <v>26</v>
      </c>
      <c r="M856" s="1" t="s">
        <v>51</v>
      </c>
      <c r="N856" s="1" t="s">
        <v>28</v>
      </c>
      <c r="O856" s="1" t="s">
        <v>34</v>
      </c>
      <c r="P856" s="1" t="s">
        <v>48</v>
      </c>
      <c r="Q856" s="1" t="s">
        <v>24</v>
      </c>
      <c r="R856" s="2">
        <v>40172</v>
      </c>
    </row>
    <row r="857" spans="1:18" x14ac:dyDescent="0.25">
      <c r="A857" s="1">
        <v>50374</v>
      </c>
      <c r="B857" s="2">
        <v>39963</v>
      </c>
      <c r="C857" s="2" t="str">
        <f t="shared" si="66"/>
        <v>May</v>
      </c>
      <c r="D857" s="1" t="s">
        <v>32</v>
      </c>
      <c r="E857" s="1">
        <v>30</v>
      </c>
      <c r="F857" s="1">
        <f t="shared" si="65"/>
        <v>116.08033333333333</v>
      </c>
      <c r="G857" s="1">
        <v>3482.41</v>
      </c>
      <c r="H857" s="1">
        <v>9.07</v>
      </c>
      <c r="I857">
        <f t="shared" si="67"/>
        <v>3491.48</v>
      </c>
      <c r="J857">
        <f t="shared" si="68"/>
        <v>3.5455000000000001</v>
      </c>
      <c r="K857">
        <f t="shared" si="69"/>
        <v>123.46884654999999</v>
      </c>
      <c r="L857" s="1" t="s">
        <v>26</v>
      </c>
      <c r="M857" s="1" t="s">
        <v>44</v>
      </c>
      <c r="N857" s="1" t="s">
        <v>42</v>
      </c>
      <c r="O857" s="1" t="s">
        <v>34</v>
      </c>
      <c r="P857" s="1" t="s">
        <v>48</v>
      </c>
      <c r="Q857" s="1" t="s">
        <v>24</v>
      </c>
      <c r="R857" s="2">
        <v>39964</v>
      </c>
    </row>
    <row r="858" spans="1:18" x14ac:dyDescent="0.25">
      <c r="A858" s="1">
        <v>35813</v>
      </c>
      <c r="B858" s="2">
        <v>39924</v>
      </c>
      <c r="C858" s="2" t="str">
        <f t="shared" si="66"/>
        <v>April</v>
      </c>
      <c r="D858" s="1" t="s">
        <v>37</v>
      </c>
      <c r="E858" s="1">
        <v>21</v>
      </c>
      <c r="F858" s="1">
        <f t="shared" si="65"/>
        <v>373.4080952380952</v>
      </c>
      <c r="G858" s="1">
        <v>7841.57</v>
      </c>
      <c r="H858" s="1">
        <v>19.989999999999998</v>
      </c>
      <c r="I858">
        <f t="shared" si="67"/>
        <v>7861.5599999999995</v>
      </c>
      <c r="J858">
        <f t="shared" si="68"/>
        <v>3.5455000000000001</v>
      </c>
      <c r="K858">
        <f t="shared" si="69"/>
        <v>278.02286434999996</v>
      </c>
      <c r="L858" s="1" t="s">
        <v>19</v>
      </c>
      <c r="M858" s="1" t="s">
        <v>56</v>
      </c>
      <c r="N858" s="1" t="s">
        <v>33</v>
      </c>
      <c r="O858" s="1" t="s">
        <v>34</v>
      </c>
      <c r="P858" s="1" t="s">
        <v>68</v>
      </c>
      <c r="Q858" s="1" t="s">
        <v>24</v>
      </c>
      <c r="R858" s="2">
        <v>39924</v>
      </c>
    </row>
    <row r="859" spans="1:18" x14ac:dyDescent="0.25">
      <c r="A859" s="1">
        <v>57376</v>
      </c>
      <c r="B859" s="2">
        <v>40713</v>
      </c>
      <c r="C859" s="2" t="str">
        <f t="shared" si="66"/>
        <v>June</v>
      </c>
      <c r="D859" s="1" t="s">
        <v>37</v>
      </c>
      <c r="E859" s="1">
        <v>6</v>
      </c>
      <c r="F859" s="1">
        <f t="shared" si="65"/>
        <v>54.482166666666664</v>
      </c>
      <c r="G859" s="1">
        <v>326.89299999999997</v>
      </c>
      <c r="H859" s="1">
        <v>5.31</v>
      </c>
      <c r="I859">
        <f t="shared" si="67"/>
        <v>332.20299999999997</v>
      </c>
      <c r="J859">
        <f t="shared" si="68"/>
        <v>5.3265000000000002</v>
      </c>
      <c r="K859">
        <f t="shared" si="69"/>
        <v>17.411955644999999</v>
      </c>
      <c r="L859" s="1" t="s">
        <v>26</v>
      </c>
      <c r="M859" s="1" t="s">
        <v>58</v>
      </c>
      <c r="N859" s="1" t="s">
        <v>28</v>
      </c>
      <c r="O859" s="1" t="s">
        <v>29</v>
      </c>
      <c r="P859" s="1" t="s">
        <v>30</v>
      </c>
      <c r="Q859" s="1" t="s">
        <v>24</v>
      </c>
      <c r="R859" s="2">
        <v>40713</v>
      </c>
    </row>
    <row r="860" spans="1:18" x14ac:dyDescent="0.25">
      <c r="A860" s="1">
        <v>49380</v>
      </c>
      <c r="B860" s="2">
        <v>41033</v>
      </c>
      <c r="C860" s="2" t="str">
        <f t="shared" si="66"/>
        <v>May</v>
      </c>
      <c r="D860" s="1" t="s">
        <v>41</v>
      </c>
      <c r="E860" s="1">
        <v>11</v>
      </c>
      <c r="F860" s="1">
        <f t="shared" si="65"/>
        <v>2013.2154545454543</v>
      </c>
      <c r="G860" s="1">
        <v>22145.37</v>
      </c>
      <c r="H860" s="1">
        <v>13.99</v>
      </c>
      <c r="I860">
        <f t="shared" si="67"/>
        <v>22159.360000000001</v>
      </c>
      <c r="J860">
        <f t="shared" si="68"/>
        <v>5.3265000000000002</v>
      </c>
      <c r="K860">
        <f t="shared" si="69"/>
        <v>1179.57313305</v>
      </c>
      <c r="L860" s="1" t="s">
        <v>26</v>
      </c>
      <c r="M860" s="1" t="s">
        <v>59</v>
      </c>
      <c r="N860" s="1" t="s">
        <v>21</v>
      </c>
      <c r="O860" s="1" t="s">
        <v>29</v>
      </c>
      <c r="P860" s="1" t="s">
        <v>61</v>
      </c>
      <c r="Q860" s="1" t="s">
        <v>31</v>
      </c>
      <c r="R860" s="2">
        <v>41035</v>
      </c>
    </row>
    <row r="861" spans="1:18" x14ac:dyDescent="0.25">
      <c r="A861" s="1">
        <v>22469</v>
      </c>
      <c r="B861" s="2">
        <v>40462</v>
      </c>
      <c r="C861" s="2" t="str">
        <f t="shared" si="66"/>
        <v>October</v>
      </c>
      <c r="D861" s="1" t="s">
        <v>25</v>
      </c>
      <c r="E861" s="1">
        <v>24</v>
      </c>
      <c r="F861" s="1">
        <f t="shared" si="65"/>
        <v>61.783749999999998</v>
      </c>
      <c r="G861" s="1">
        <v>1482.81</v>
      </c>
      <c r="H861" s="1">
        <v>49</v>
      </c>
      <c r="I861">
        <f t="shared" si="67"/>
        <v>1531.81</v>
      </c>
      <c r="J861">
        <f t="shared" si="68"/>
        <v>3.5455000000000001</v>
      </c>
      <c r="K861">
        <f t="shared" si="69"/>
        <v>52.573028549999997</v>
      </c>
      <c r="L861" s="1" t="s">
        <v>26</v>
      </c>
      <c r="M861" s="1" t="s">
        <v>55</v>
      </c>
      <c r="N861" s="1" t="s">
        <v>33</v>
      </c>
      <c r="O861" s="1" t="s">
        <v>34</v>
      </c>
      <c r="P861" s="1" t="s">
        <v>68</v>
      </c>
      <c r="Q861" s="1" t="s">
        <v>53</v>
      </c>
      <c r="R861" s="2">
        <v>40464</v>
      </c>
    </row>
    <row r="862" spans="1:18" x14ac:dyDescent="0.25">
      <c r="A862" s="1">
        <v>13120</v>
      </c>
      <c r="B862" s="2">
        <v>40161</v>
      </c>
      <c r="C862" s="2" t="str">
        <f t="shared" si="66"/>
        <v>December</v>
      </c>
      <c r="D862" s="1" t="s">
        <v>18</v>
      </c>
      <c r="E862" s="1">
        <v>46</v>
      </c>
      <c r="F862" s="1">
        <f t="shared" si="65"/>
        <v>12.835434782608695</v>
      </c>
      <c r="G862" s="1">
        <v>590.42999999999995</v>
      </c>
      <c r="H862" s="1">
        <v>4.9800000000000004</v>
      </c>
      <c r="I862">
        <f t="shared" si="67"/>
        <v>595.41</v>
      </c>
      <c r="J862">
        <f t="shared" si="68"/>
        <v>3.5455000000000001</v>
      </c>
      <c r="K862">
        <f t="shared" si="69"/>
        <v>20.933695650000001</v>
      </c>
      <c r="L862" s="1" t="s">
        <v>26</v>
      </c>
      <c r="M862" s="1" t="s">
        <v>55</v>
      </c>
      <c r="N862" s="1" t="s">
        <v>21</v>
      </c>
      <c r="O862" s="1" t="s">
        <v>34</v>
      </c>
      <c r="P862" s="1" t="s">
        <v>48</v>
      </c>
      <c r="Q862" s="1" t="s">
        <v>24</v>
      </c>
      <c r="R862" s="2">
        <v>40168</v>
      </c>
    </row>
    <row r="863" spans="1:18" x14ac:dyDescent="0.25">
      <c r="A863" s="1">
        <v>36262</v>
      </c>
      <c r="B863" s="2">
        <v>40386</v>
      </c>
      <c r="C863" s="2" t="str">
        <f t="shared" si="66"/>
        <v>July</v>
      </c>
      <c r="D863" s="1" t="s">
        <v>32</v>
      </c>
      <c r="E863" s="1">
        <v>23</v>
      </c>
      <c r="F863" s="1">
        <f t="shared" si="65"/>
        <v>5.9482608695652175</v>
      </c>
      <c r="G863" s="1">
        <v>136.81</v>
      </c>
      <c r="H863" s="1">
        <v>3.6</v>
      </c>
      <c r="I863">
        <f t="shared" si="67"/>
        <v>140.41</v>
      </c>
      <c r="J863">
        <f t="shared" si="68"/>
        <v>3.5455000000000001</v>
      </c>
      <c r="K863">
        <f t="shared" si="69"/>
        <v>4.85059855</v>
      </c>
      <c r="L863" s="1" t="s">
        <v>26</v>
      </c>
      <c r="M863" s="1" t="s">
        <v>51</v>
      </c>
      <c r="N863" s="1" t="s">
        <v>33</v>
      </c>
      <c r="O863" s="1" t="s">
        <v>34</v>
      </c>
      <c r="P863" s="1" t="s">
        <v>50</v>
      </c>
      <c r="Q863" s="1" t="s">
        <v>46</v>
      </c>
      <c r="R863" s="2">
        <v>40387</v>
      </c>
    </row>
    <row r="864" spans="1:18" x14ac:dyDescent="0.25">
      <c r="A864" s="1">
        <v>41216</v>
      </c>
      <c r="B864" s="2">
        <v>39995</v>
      </c>
      <c r="C864" s="2" t="str">
        <f t="shared" si="66"/>
        <v>July</v>
      </c>
      <c r="D864" s="1" t="s">
        <v>32</v>
      </c>
      <c r="E864" s="1">
        <v>45</v>
      </c>
      <c r="F864" s="1">
        <f t="shared" si="65"/>
        <v>152.55715555555557</v>
      </c>
      <c r="G864" s="1">
        <v>6865.0720000000001</v>
      </c>
      <c r="H864" s="1">
        <v>29.21</v>
      </c>
      <c r="I864">
        <f t="shared" si="67"/>
        <v>6894.2820000000002</v>
      </c>
      <c r="J864">
        <f t="shared" si="68"/>
        <v>4.7610000000000001</v>
      </c>
      <c r="K864">
        <f t="shared" si="69"/>
        <v>326.84607792000003</v>
      </c>
      <c r="L864" s="1" t="s">
        <v>38</v>
      </c>
      <c r="M864" s="1" t="s">
        <v>54</v>
      </c>
      <c r="N864" s="1" t="s">
        <v>42</v>
      </c>
      <c r="O864" s="1" t="s">
        <v>22</v>
      </c>
      <c r="P864" s="1" t="s">
        <v>57</v>
      </c>
      <c r="Q864" s="1" t="s">
        <v>64</v>
      </c>
      <c r="R864" s="2">
        <v>39997</v>
      </c>
    </row>
    <row r="865" spans="1:18" x14ac:dyDescent="0.25">
      <c r="A865" s="1">
        <v>20007</v>
      </c>
      <c r="B865" s="2">
        <v>40030</v>
      </c>
      <c r="C865" s="2" t="str">
        <f t="shared" si="66"/>
        <v>August</v>
      </c>
      <c r="D865" s="1" t="s">
        <v>32</v>
      </c>
      <c r="E865" s="1">
        <v>49</v>
      </c>
      <c r="F865" s="1">
        <f t="shared" si="65"/>
        <v>1.6859183673469387</v>
      </c>
      <c r="G865" s="1">
        <v>82.61</v>
      </c>
      <c r="H865" s="1">
        <v>1.57</v>
      </c>
      <c r="I865">
        <f t="shared" si="67"/>
        <v>84.179999999999993</v>
      </c>
      <c r="J865">
        <f t="shared" si="68"/>
        <v>3.5455000000000001</v>
      </c>
      <c r="K865">
        <f t="shared" si="69"/>
        <v>2.9289375500000001</v>
      </c>
      <c r="L865" s="1" t="s">
        <v>26</v>
      </c>
      <c r="M865" s="1" t="s">
        <v>44</v>
      </c>
      <c r="N865" s="1" t="s">
        <v>28</v>
      </c>
      <c r="O865" s="1" t="s">
        <v>34</v>
      </c>
      <c r="P865" s="1" t="s">
        <v>35</v>
      </c>
      <c r="Q865" s="1" t="s">
        <v>36</v>
      </c>
      <c r="R865" s="2">
        <v>40031</v>
      </c>
    </row>
    <row r="866" spans="1:18" x14ac:dyDescent="0.25">
      <c r="A866" s="1">
        <v>4610</v>
      </c>
      <c r="B866" s="2">
        <v>40346</v>
      </c>
      <c r="C866" s="2" t="str">
        <f t="shared" si="66"/>
        <v>June</v>
      </c>
      <c r="D866" s="1" t="s">
        <v>18</v>
      </c>
      <c r="E866" s="1">
        <v>8</v>
      </c>
      <c r="F866" s="1">
        <f t="shared" si="65"/>
        <v>8.36</v>
      </c>
      <c r="G866" s="1">
        <v>66.88</v>
      </c>
      <c r="H866" s="1">
        <v>1.99</v>
      </c>
      <c r="I866">
        <f t="shared" si="67"/>
        <v>68.86999999999999</v>
      </c>
      <c r="J866">
        <f t="shared" si="68"/>
        <v>5.3265000000000002</v>
      </c>
      <c r="K866">
        <f t="shared" si="69"/>
        <v>3.5623631999999996</v>
      </c>
      <c r="L866" s="1" t="s">
        <v>26</v>
      </c>
      <c r="M866" s="1" t="s">
        <v>27</v>
      </c>
      <c r="N866" s="1" t="s">
        <v>28</v>
      </c>
      <c r="O866" s="1" t="s">
        <v>29</v>
      </c>
      <c r="P866" s="1" t="s">
        <v>43</v>
      </c>
      <c r="Q866" s="1" t="s">
        <v>46</v>
      </c>
      <c r="R866" s="2">
        <v>40348</v>
      </c>
    </row>
    <row r="867" spans="1:18" x14ac:dyDescent="0.25">
      <c r="A867" s="1">
        <v>16132</v>
      </c>
      <c r="B867" s="2">
        <v>41209</v>
      </c>
      <c r="C867" s="2" t="str">
        <f t="shared" si="66"/>
        <v>October</v>
      </c>
      <c r="D867" s="1" t="s">
        <v>41</v>
      </c>
      <c r="E867" s="1">
        <v>26</v>
      </c>
      <c r="F867" s="1">
        <f t="shared" si="65"/>
        <v>19.998461538461541</v>
      </c>
      <c r="G867" s="1">
        <v>519.96</v>
      </c>
      <c r="H867" s="1">
        <v>2.99</v>
      </c>
      <c r="I867">
        <f t="shared" si="67"/>
        <v>522.95000000000005</v>
      </c>
      <c r="J867">
        <f t="shared" si="68"/>
        <v>3.5455000000000001</v>
      </c>
      <c r="K867">
        <f t="shared" si="69"/>
        <v>18.435181800000002</v>
      </c>
      <c r="L867" s="1" t="s">
        <v>26</v>
      </c>
      <c r="M867" s="1" t="s">
        <v>51</v>
      </c>
      <c r="N867" s="1" t="s">
        <v>28</v>
      </c>
      <c r="O867" s="1" t="s">
        <v>34</v>
      </c>
      <c r="P867" s="1" t="s">
        <v>48</v>
      </c>
      <c r="Q867" s="1" t="s">
        <v>24</v>
      </c>
      <c r="R867" s="2">
        <v>41210</v>
      </c>
    </row>
    <row r="868" spans="1:18" x14ac:dyDescent="0.25">
      <c r="A868" s="1">
        <v>46469</v>
      </c>
      <c r="B868" s="2">
        <v>40041</v>
      </c>
      <c r="C868" s="2" t="str">
        <f t="shared" si="66"/>
        <v>August</v>
      </c>
      <c r="D868" s="1" t="s">
        <v>37</v>
      </c>
      <c r="E868" s="1">
        <v>17</v>
      </c>
      <c r="F868" s="1">
        <f t="shared" si="65"/>
        <v>71.218823529411765</v>
      </c>
      <c r="G868" s="1">
        <v>1210.72</v>
      </c>
      <c r="H868" s="1">
        <v>30</v>
      </c>
      <c r="I868">
        <f t="shared" si="67"/>
        <v>1240.72</v>
      </c>
      <c r="J868">
        <f t="shared" si="68"/>
        <v>4.7610000000000001</v>
      </c>
      <c r="K868">
        <f t="shared" si="69"/>
        <v>57.642379200000008</v>
      </c>
      <c r="L868" s="1" t="s">
        <v>38</v>
      </c>
      <c r="M868" s="1" t="s">
        <v>51</v>
      </c>
      <c r="N868" s="1" t="s">
        <v>33</v>
      </c>
      <c r="O868" s="1" t="s">
        <v>22</v>
      </c>
      <c r="P868" s="1" t="s">
        <v>39</v>
      </c>
      <c r="Q868" s="1" t="s">
        <v>40</v>
      </c>
      <c r="R868" s="2">
        <v>40043</v>
      </c>
    </row>
    <row r="869" spans="1:18" x14ac:dyDescent="0.25">
      <c r="A869" s="1">
        <v>39364</v>
      </c>
      <c r="B869" s="2">
        <v>41222</v>
      </c>
      <c r="C869" s="2" t="str">
        <f t="shared" si="66"/>
        <v>November</v>
      </c>
      <c r="D869" s="1" t="s">
        <v>25</v>
      </c>
      <c r="E869" s="1">
        <v>15</v>
      </c>
      <c r="F869" s="1">
        <f t="shared" si="65"/>
        <v>1294.5033333333333</v>
      </c>
      <c r="G869" s="1">
        <v>19417.55</v>
      </c>
      <c r="H869" s="1">
        <v>19.989999999999998</v>
      </c>
      <c r="I869">
        <f t="shared" si="67"/>
        <v>19437.54</v>
      </c>
      <c r="J869">
        <f t="shared" si="68"/>
        <v>3.5455000000000001</v>
      </c>
      <c r="K869">
        <f t="shared" si="69"/>
        <v>688.44923525000002</v>
      </c>
      <c r="L869" s="1" t="s">
        <v>26</v>
      </c>
      <c r="M869" s="1" t="s">
        <v>44</v>
      </c>
      <c r="N869" s="1" t="s">
        <v>33</v>
      </c>
      <c r="O869" s="1" t="s">
        <v>34</v>
      </c>
      <c r="P869" s="1" t="s">
        <v>48</v>
      </c>
      <c r="Q869" s="1" t="s">
        <v>24</v>
      </c>
      <c r="R869" s="2">
        <v>41224</v>
      </c>
    </row>
    <row r="870" spans="1:18" x14ac:dyDescent="0.25">
      <c r="A870" s="1">
        <v>44000</v>
      </c>
      <c r="B870" s="2">
        <v>41186</v>
      </c>
      <c r="C870" s="2" t="str">
        <f t="shared" si="66"/>
        <v>October</v>
      </c>
      <c r="D870" s="1" t="s">
        <v>32</v>
      </c>
      <c r="E870" s="1">
        <v>19</v>
      </c>
      <c r="F870" s="1">
        <f t="shared" si="65"/>
        <v>17.493684210526315</v>
      </c>
      <c r="G870" s="1">
        <v>332.38</v>
      </c>
      <c r="H870" s="1">
        <v>5.03</v>
      </c>
      <c r="I870">
        <f t="shared" si="67"/>
        <v>337.40999999999997</v>
      </c>
      <c r="J870">
        <f t="shared" si="68"/>
        <v>4.7610000000000001</v>
      </c>
      <c r="K870">
        <f t="shared" si="69"/>
        <v>15.8246118</v>
      </c>
      <c r="L870" s="1" t="s">
        <v>26</v>
      </c>
      <c r="M870" s="1" t="s">
        <v>20</v>
      </c>
      <c r="N870" s="1" t="s">
        <v>28</v>
      </c>
      <c r="O870" s="1" t="s">
        <v>22</v>
      </c>
      <c r="P870" s="1" t="s">
        <v>23</v>
      </c>
      <c r="Q870" s="1" t="s">
        <v>24</v>
      </c>
      <c r="R870" s="2">
        <v>41187</v>
      </c>
    </row>
    <row r="871" spans="1:18" x14ac:dyDescent="0.25">
      <c r="A871" s="1">
        <v>41059</v>
      </c>
      <c r="B871" s="2">
        <v>40435</v>
      </c>
      <c r="C871" s="2" t="str">
        <f t="shared" si="66"/>
        <v>September</v>
      </c>
      <c r="D871" s="1" t="s">
        <v>41</v>
      </c>
      <c r="E871" s="1">
        <v>45</v>
      </c>
      <c r="F871" s="1">
        <f t="shared" si="65"/>
        <v>279.36955555555556</v>
      </c>
      <c r="G871" s="1">
        <v>12571.63</v>
      </c>
      <c r="H871" s="1">
        <v>13.99</v>
      </c>
      <c r="I871">
        <f t="shared" si="67"/>
        <v>12585.619999999999</v>
      </c>
      <c r="J871">
        <f t="shared" si="68"/>
        <v>5.3265000000000002</v>
      </c>
      <c r="K871">
        <f t="shared" si="69"/>
        <v>669.62787194999999</v>
      </c>
      <c r="L871" s="1" t="s">
        <v>26</v>
      </c>
      <c r="M871" s="1" t="s">
        <v>27</v>
      </c>
      <c r="N871" s="1" t="s">
        <v>33</v>
      </c>
      <c r="O871" s="1" t="s">
        <v>29</v>
      </c>
      <c r="P871" s="1" t="s">
        <v>61</v>
      </c>
      <c r="Q871" s="1" t="s">
        <v>31</v>
      </c>
      <c r="R871" s="2">
        <v>40436</v>
      </c>
    </row>
    <row r="872" spans="1:18" x14ac:dyDescent="0.25">
      <c r="A872" s="1">
        <v>48128</v>
      </c>
      <c r="B872" s="2">
        <v>41010</v>
      </c>
      <c r="C872" s="2" t="str">
        <f t="shared" si="66"/>
        <v>April</v>
      </c>
      <c r="D872" s="1" t="s">
        <v>41</v>
      </c>
      <c r="E872" s="1">
        <v>5</v>
      </c>
      <c r="F872" s="1">
        <f t="shared" si="65"/>
        <v>520.08799999999997</v>
      </c>
      <c r="G872" s="1">
        <v>2600.44</v>
      </c>
      <c r="H872" s="1">
        <v>24.49</v>
      </c>
      <c r="I872">
        <f t="shared" si="67"/>
        <v>2624.93</v>
      </c>
      <c r="J872">
        <f t="shared" si="68"/>
        <v>5.3265000000000002</v>
      </c>
      <c r="K872">
        <f t="shared" si="69"/>
        <v>138.5124366</v>
      </c>
      <c r="L872" s="1" t="s">
        <v>19</v>
      </c>
      <c r="M872" s="1" t="s">
        <v>54</v>
      </c>
      <c r="N872" s="1" t="s">
        <v>21</v>
      </c>
      <c r="O872" s="1" t="s">
        <v>29</v>
      </c>
      <c r="P872" s="1" t="s">
        <v>52</v>
      </c>
      <c r="Q872" s="1" t="s">
        <v>53</v>
      </c>
      <c r="R872" s="2">
        <v>41011</v>
      </c>
    </row>
    <row r="873" spans="1:18" x14ac:dyDescent="0.25">
      <c r="A873" s="1">
        <v>34791</v>
      </c>
      <c r="B873" s="2">
        <v>40670</v>
      </c>
      <c r="C873" s="2" t="str">
        <f t="shared" si="66"/>
        <v>May</v>
      </c>
      <c r="D873" s="1" t="s">
        <v>41</v>
      </c>
      <c r="E873" s="1">
        <v>37</v>
      </c>
      <c r="F873" s="1">
        <f t="shared" si="65"/>
        <v>7.6913513513513507</v>
      </c>
      <c r="G873" s="1">
        <v>284.58</v>
      </c>
      <c r="H873" s="1">
        <v>4</v>
      </c>
      <c r="I873">
        <f t="shared" si="67"/>
        <v>288.58</v>
      </c>
      <c r="J873">
        <f t="shared" si="68"/>
        <v>4.7610000000000001</v>
      </c>
      <c r="K873">
        <f t="shared" si="69"/>
        <v>13.5488538</v>
      </c>
      <c r="L873" s="1" t="s">
        <v>26</v>
      </c>
      <c r="M873" s="1" t="s">
        <v>20</v>
      </c>
      <c r="N873" s="1" t="s">
        <v>42</v>
      </c>
      <c r="O873" s="1" t="s">
        <v>22</v>
      </c>
      <c r="P873" s="1" t="s">
        <v>23</v>
      </c>
      <c r="Q873" s="1" t="s">
        <v>36</v>
      </c>
      <c r="R873" s="2">
        <v>40672</v>
      </c>
    </row>
    <row r="874" spans="1:18" x14ac:dyDescent="0.25">
      <c r="A874" s="1">
        <v>4099</v>
      </c>
      <c r="B874" s="2">
        <v>41141</v>
      </c>
      <c r="C874" s="2" t="str">
        <f t="shared" si="66"/>
        <v>August</v>
      </c>
      <c r="D874" s="1" t="s">
        <v>37</v>
      </c>
      <c r="E874" s="1">
        <v>12</v>
      </c>
      <c r="F874" s="1">
        <f t="shared" si="65"/>
        <v>10.244166666666667</v>
      </c>
      <c r="G874" s="1">
        <v>122.93</v>
      </c>
      <c r="H874" s="1">
        <v>5.76</v>
      </c>
      <c r="I874">
        <f t="shared" si="67"/>
        <v>128.69</v>
      </c>
      <c r="J874">
        <f t="shared" si="68"/>
        <v>3.5455000000000001</v>
      </c>
      <c r="K874">
        <f t="shared" si="69"/>
        <v>4.3584831500000005</v>
      </c>
      <c r="L874" s="1" t="s">
        <v>26</v>
      </c>
      <c r="M874" s="1" t="s">
        <v>47</v>
      </c>
      <c r="N874" s="1" t="s">
        <v>21</v>
      </c>
      <c r="O874" s="1" t="s">
        <v>34</v>
      </c>
      <c r="P874" s="1" t="s">
        <v>62</v>
      </c>
      <c r="Q874" s="1" t="s">
        <v>24</v>
      </c>
      <c r="R874" s="2">
        <v>41144</v>
      </c>
    </row>
    <row r="875" spans="1:18" x14ac:dyDescent="0.25">
      <c r="A875" s="1">
        <v>12196</v>
      </c>
      <c r="B875" s="2">
        <v>40331</v>
      </c>
      <c r="C875" s="2" t="str">
        <f t="shared" si="66"/>
        <v>June</v>
      </c>
      <c r="D875" s="1" t="s">
        <v>32</v>
      </c>
      <c r="E875" s="1">
        <v>32</v>
      </c>
      <c r="F875" s="1">
        <f t="shared" si="65"/>
        <v>18.734999999999999</v>
      </c>
      <c r="G875" s="1">
        <v>599.52</v>
      </c>
      <c r="H875" s="1">
        <v>8.51</v>
      </c>
      <c r="I875">
        <f t="shared" si="67"/>
        <v>608.03</v>
      </c>
      <c r="J875">
        <f t="shared" si="68"/>
        <v>5.3265000000000002</v>
      </c>
      <c r="K875">
        <f t="shared" si="69"/>
        <v>31.933432800000002</v>
      </c>
      <c r="L875" s="1" t="s">
        <v>26</v>
      </c>
      <c r="M875" s="1" t="s">
        <v>56</v>
      </c>
      <c r="N875" s="1" t="s">
        <v>21</v>
      </c>
      <c r="O875" s="1" t="s">
        <v>29</v>
      </c>
      <c r="P875" s="1" t="s">
        <v>61</v>
      </c>
      <c r="Q875" s="1" t="s">
        <v>31</v>
      </c>
      <c r="R875" s="2">
        <v>40332</v>
      </c>
    </row>
    <row r="876" spans="1:18" x14ac:dyDescent="0.25">
      <c r="A876" s="1">
        <v>3488</v>
      </c>
      <c r="B876" s="2">
        <v>40550</v>
      </c>
      <c r="C876" s="2" t="str">
        <f t="shared" si="66"/>
        <v>January</v>
      </c>
      <c r="D876" s="1" t="s">
        <v>41</v>
      </c>
      <c r="E876" s="1">
        <v>39</v>
      </c>
      <c r="F876" s="1">
        <f t="shared" si="65"/>
        <v>119.7228205128205</v>
      </c>
      <c r="G876" s="1">
        <v>4669.1899999999996</v>
      </c>
      <c r="H876" s="1">
        <v>70.2</v>
      </c>
      <c r="I876">
        <f t="shared" si="67"/>
        <v>4739.3899999999994</v>
      </c>
      <c r="J876">
        <f t="shared" si="68"/>
        <v>4.7610000000000001</v>
      </c>
      <c r="K876">
        <f t="shared" si="69"/>
        <v>222.30013589999999</v>
      </c>
      <c r="L876" s="1" t="s">
        <v>38</v>
      </c>
      <c r="M876" s="1" t="s">
        <v>56</v>
      </c>
      <c r="N876" s="1" t="s">
        <v>42</v>
      </c>
      <c r="O876" s="1" t="s">
        <v>22</v>
      </c>
      <c r="P876" s="1" t="s">
        <v>39</v>
      </c>
      <c r="Q876" s="1" t="s">
        <v>40</v>
      </c>
      <c r="R876" s="2">
        <v>40553</v>
      </c>
    </row>
    <row r="877" spans="1:18" x14ac:dyDescent="0.25">
      <c r="A877" s="1">
        <v>24098</v>
      </c>
      <c r="B877" s="2">
        <v>41016</v>
      </c>
      <c r="C877" s="2" t="str">
        <f t="shared" si="66"/>
        <v>April</v>
      </c>
      <c r="D877" s="1" t="s">
        <v>37</v>
      </c>
      <c r="E877" s="1">
        <v>42</v>
      </c>
      <c r="F877" s="1">
        <f t="shared" si="65"/>
        <v>4.7519047619047621</v>
      </c>
      <c r="G877" s="1">
        <v>199.58</v>
      </c>
      <c r="H877" s="1">
        <v>1.49</v>
      </c>
      <c r="I877">
        <f t="shared" si="67"/>
        <v>201.07000000000002</v>
      </c>
      <c r="J877">
        <f t="shared" si="68"/>
        <v>3.5455000000000001</v>
      </c>
      <c r="K877">
        <f t="shared" si="69"/>
        <v>7.0761089000000004</v>
      </c>
      <c r="L877" s="1" t="s">
        <v>26</v>
      </c>
      <c r="M877" s="1" t="s">
        <v>59</v>
      </c>
      <c r="N877" s="1" t="s">
        <v>28</v>
      </c>
      <c r="O877" s="1" t="s">
        <v>34</v>
      </c>
      <c r="P877" s="1" t="s">
        <v>48</v>
      </c>
      <c r="Q877" s="1" t="s">
        <v>24</v>
      </c>
      <c r="R877" s="2">
        <v>41017</v>
      </c>
    </row>
    <row r="878" spans="1:18" x14ac:dyDescent="0.25">
      <c r="A878" s="1">
        <v>37793</v>
      </c>
      <c r="B878" s="2">
        <v>40125</v>
      </c>
      <c r="C878" s="2" t="str">
        <f t="shared" si="66"/>
        <v>November</v>
      </c>
      <c r="D878" s="1" t="s">
        <v>32</v>
      </c>
      <c r="E878" s="1">
        <v>16</v>
      </c>
      <c r="F878" s="1">
        <f t="shared" si="65"/>
        <v>14.029375</v>
      </c>
      <c r="G878" s="1">
        <v>224.47</v>
      </c>
      <c r="H878" s="1">
        <v>7.59</v>
      </c>
      <c r="I878">
        <f t="shared" si="67"/>
        <v>232.06</v>
      </c>
      <c r="J878">
        <f t="shared" si="68"/>
        <v>3.5455000000000001</v>
      </c>
      <c r="K878">
        <f t="shared" si="69"/>
        <v>7.9585838500000001</v>
      </c>
      <c r="L878" s="1" t="s">
        <v>26</v>
      </c>
      <c r="M878" s="1" t="s">
        <v>44</v>
      </c>
      <c r="N878" s="1" t="s">
        <v>33</v>
      </c>
      <c r="O878" s="1" t="s">
        <v>34</v>
      </c>
      <c r="P878" s="1" t="s">
        <v>50</v>
      </c>
      <c r="Q878" s="1" t="s">
        <v>46</v>
      </c>
      <c r="R878" s="2">
        <v>40126</v>
      </c>
    </row>
    <row r="879" spans="1:18" x14ac:dyDescent="0.25">
      <c r="A879" s="1">
        <v>39141</v>
      </c>
      <c r="B879" s="2">
        <v>39936</v>
      </c>
      <c r="C879" s="2" t="str">
        <f t="shared" si="66"/>
        <v>May</v>
      </c>
      <c r="D879" s="1" t="s">
        <v>18</v>
      </c>
      <c r="E879" s="1">
        <v>47</v>
      </c>
      <c r="F879" s="1">
        <f t="shared" si="65"/>
        <v>48.077872340425529</v>
      </c>
      <c r="G879" s="1">
        <v>2259.66</v>
      </c>
      <c r="H879" s="1">
        <v>10.25</v>
      </c>
      <c r="I879">
        <f t="shared" si="67"/>
        <v>2269.91</v>
      </c>
      <c r="J879">
        <f t="shared" si="68"/>
        <v>4.7610000000000001</v>
      </c>
      <c r="K879">
        <f t="shared" si="69"/>
        <v>107.58241259999998</v>
      </c>
      <c r="L879" s="1" t="s">
        <v>26</v>
      </c>
      <c r="M879" s="1" t="s">
        <v>27</v>
      </c>
      <c r="N879" s="1" t="s">
        <v>21</v>
      </c>
      <c r="O879" s="1" t="s">
        <v>22</v>
      </c>
      <c r="P879" s="1" t="s">
        <v>23</v>
      </c>
      <c r="Q879" s="1" t="s">
        <v>53</v>
      </c>
      <c r="R879" s="2">
        <v>39938</v>
      </c>
    </row>
    <row r="880" spans="1:18" x14ac:dyDescent="0.25">
      <c r="A880" s="1">
        <v>35425</v>
      </c>
      <c r="B880" s="2">
        <v>40265</v>
      </c>
      <c r="C880" s="2" t="str">
        <f t="shared" si="66"/>
        <v>March</v>
      </c>
      <c r="D880" s="1" t="s">
        <v>32</v>
      </c>
      <c r="E880" s="1">
        <v>45</v>
      </c>
      <c r="F880" s="1">
        <f t="shared" si="65"/>
        <v>1.681777777777778</v>
      </c>
      <c r="G880" s="1">
        <v>75.680000000000007</v>
      </c>
      <c r="H880" s="1">
        <v>0.75</v>
      </c>
      <c r="I880">
        <f t="shared" si="67"/>
        <v>76.430000000000007</v>
      </c>
      <c r="J880">
        <f t="shared" si="68"/>
        <v>3.5455000000000001</v>
      </c>
      <c r="K880">
        <f t="shared" si="69"/>
        <v>2.6832343999999999</v>
      </c>
      <c r="L880" s="1" t="s">
        <v>26</v>
      </c>
      <c r="M880" s="1" t="s">
        <v>54</v>
      </c>
      <c r="N880" s="1" t="s">
        <v>42</v>
      </c>
      <c r="O880" s="1" t="s">
        <v>34</v>
      </c>
      <c r="P880" s="1" t="s">
        <v>66</v>
      </c>
      <c r="Q880" s="1" t="s">
        <v>36</v>
      </c>
      <c r="R880" s="2">
        <v>40267</v>
      </c>
    </row>
    <row r="881" spans="1:18" x14ac:dyDescent="0.25">
      <c r="A881" s="1">
        <v>1445</v>
      </c>
      <c r="B881" s="2">
        <v>40552</v>
      </c>
      <c r="C881" s="2" t="str">
        <f t="shared" si="66"/>
        <v>January</v>
      </c>
      <c r="D881" s="1" t="s">
        <v>41</v>
      </c>
      <c r="E881" s="1">
        <v>30</v>
      </c>
      <c r="F881" s="1">
        <f t="shared" si="65"/>
        <v>11.316333333333334</v>
      </c>
      <c r="G881" s="1">
        <v>339.49</v>
      </c>
      <c r="H881" s="1">
        <v>5.81</v>
      </c>
      <c r="I881">
        <f t="shared" si="67"/>
        <v>345.3</v>
      </c>
      <c r="J881">
        <f t="shared" si="68"/>
        <v>3.5455000000000001</v>
      </c>
      <c r="K881">
        <f t="shared" si="69"/>
        <v>12.03661795</v>
      </c>
      <c r="L881" s="1" t="s">
        <v>26</v>
      </c>
      <c r="M881" s="1" t="s">
        <v>20</v>
      </c>
      <c r="N881" s="1" t="s">
        <v>33</v>
      </c>
      <c r="O881" s="1" t="s">
        <v>34</v>
      </c>
      <c r="P881" s="1" t="s">
        <v>35</v>
      </c>
      <c r="Q881" s="1" t="s">
        <v>46</v>
      </c>
      <c r="R881" s="2">
        <v>40554</v>
      </c>
    </row>
    <row r="882" spans="1:18" x14ac:dyDescent="0.25">
      <c r="A882" s="1">
        <v>56582</v>
      </c>
      <c r="B882" s="2">
        <v>39976</v>
      </c>
      <c r="C882" s="2" t="str">
        <f t="shared" si="66"/>
        <v>June</v>
      </c>
      <c r="D882" s="1" t="s">
        <v>18</v>
      </c>
      <c r="E882" s="1">
        <v>47</v>
      </c>
      <c r="F882" s="1">
        <f t="shared" si="65"/>
        <v>24.404085106382979</v>
      </c>
      <c r="G882" s="1">
        <v>1146.992</v>
      </c>
      <c r="H882" s="1">
        <v>45.51</v>
      </c>
      <c r="I882">
        <f t="shared" si="67"/>
        <v>1192.502</v>
      </c>
      <c r="J882">
        <f t="shared" si="68"/>
        <v>4.7610000000000001</v>
      </c>
      <c r="K882">
        <f t="shared" si="69"/>
        <v>54.608289120000002</v>
      </c>
      <c r="L882" s="1" t="s">
        <v>38</v>
      </c>
      <c r="M882" s="1" t="s">
        <v>51</v>
      </c>
      <c r="N882" s="1" t="s">
        <v>28</v>
      </c>
      <c r="O882" s="1" t="s">
        <v>22</v>
      </c>
      <c r="P882" s="1" t="s">
        <v>57</v>
      </c>
      <c r="Q882" s="1" t="s">
        <v>64</v>
      </c>
      <c r="R882" s="2">
        <v>39978</v>
      </c>
    </row>
    <row r="883" spans="1:18" x14ac:dyDescent="0.25">
      <c r="A883" s="1">
        <v>59585</v>
      </c>
      <c r="B883" s="2">
        <v>41174</v>
      </c>
      <c r="C883" s="2" t="str">
        <f t="shared" si="66"/>
        <v>September</v>
      </c>
      <c r="D883" s="1" t="s">
        <v>25</v>
      </c>
      <c r="E883" s="1">
        <v>45</v>
      </c>
      <c r="F883" s="1">
        <f t="shared" si="65"/>
        <v>15.82311111111111</v>
      </c>
      <c r="G883" s="1">
        <v>712.04</v>
      </c>
      <c r="H883" s="1">
        <v>9.4</v>
      </c>
      <c r="I883">
        <f t="shared" si="67"/>
        <v>721.43999999999994</v>
      </c>
      <c r="J883">
        <f t="shared" si="68"/>
        <v>5.3265000000000002</v>
      </c>
      <c r="K883">
        <f t="shared" si="69"/>
        <v>37.926810599999996</v>
      </c>
      <c r="L883" s="1" t="s">
        <v>26</v>
      </c>
      <c r="M883" s="1" t="s">
        <v>55</v>
      </c>
      <c r="N883" s="1" t="s">
        <v>21</v>
      </c>
      <c r="O883" s="1" t="s">
        <v>29</v>
      </c>
      <c r="P883" s="1" t="s">
        <v>61</v>
      </c>
      <c r="Q883" s="1" t="s">
        <v>24</v>
      </c>
      <c r="R883" s="2">
        <v>41175</v>
      </c>
    </row>
    <row r="884" spans="1:18" x14ac:dyDescent="0.25">
      <c r="A884" s="1">
        <v>1440</v>
      </c>
      <c r="B884" s="2">
        <v>40764</v>
      </c>
      <c r="C884" s="2" t="str">
        <f t="shared" si="66"/>
        <v>August</v>
      </c>
      <c r="D884" s="1" t="s">
        <v>18</v>
      </c>
      <c r="E884" s="1">
        <v>41</v>
      </c>
      <c r="F884" s="1">
        <f t="shared" si="65"/>
        <v>17.71268292682927</v>
      </c>
      <c r="G884" s="1">
        <v>726.22</v>
      </c>
      <c r="H884" s="1">
        <v>8.99</v>
      </c>
      <c r="I884">
        <f t="shared" si="67"/>
        <v>735.21</v>
      </c>
      <c r="J884">
        <f t="shared" si="68"/>
        <v>4.7610000000000001</v>
      </c>
      <c r="K884">
        <f t="shared" si="69"/>
        <v>34.5753342</v>
      </c>
      <c r="L884" s="1" t="s">
        <v>26</v>
      </c>
      <c r="M884" s="1" t="s">
        <v>56</v>
      </c>
      <c r="N884" s="1" t="s">
        <v>28</v>
      </c>
      <c r="O884" s="1" t="s">
        <v>22</v>
      </c>
      <c r="P884" s="1" t="s">
        <v>23</v>
      </c>
      <c r="Q884" s="1" t="s">
        <v>46</v>
      </c>
      <c r="R884" s="2">
        <v>40766</v>
      </c>
    </row>
    <row r="885" spans="1:18" x14ac:dyDescent="0.25">
      <c r="A885" s="1">
        <v>8387</v>
      </c>
      <c r="B885" s="2">
        <v>40257</v>
      </c>
      <c r="C885" s="2" t="str">
        <f t="shared" si="66"/>
        <v>March</v>
      </c>
      <c r="D885" s="1" t="s">
        <v>32</v>
      </c>
      <c r="E885" s="1">
        <v>35</v>
      </c>
      <c r="F885" s="1">
        <f t="shared" si="65"/>
        <v>32.398857142857146</v>
      </c>
      <c r="G885" s="1">
        <v>1133.96</v>
      </c>
      <c r="H885" s="1">
        <v>12.62</v>
      </c>
      <c r="I885">
        <f t="shared" si="67"/>
        <v>1146.58</v>
      </c>
      <c r="J885">
        <f t="shared" si="68"/>
        <v>3.5455000000000001</v>
      </c>
      <c r="K885">
        <f t="shared" si="69"/>
        <v>40.204551800000004</v>
      </c>
      <c r="L885" s="1" t="s">
        <v>26</v>
      </c>
      <c r="M885" s="1" t="s">
        <v>51</v>
      </c>
      <c r="N885" s="1" t="s">
        <v>33</v>
      </c>
      <c r="O885" s="1" t="s">
        <v>34</v>
      </c>
      <c r="P885" s="1" t="s">
        <v>48</v>
      </c>
      <c r="Q885" s="1" t="s">
        <v>24</v>
      </c>
      <c r="R885" s="2">
        <v>40258</v>
      </c>
    </row>
    <row r="886" spans="1:18" x14ac:dyDescent="0.25">
      <c r="A886" s="1">
        <v>11527</v>
      </c>
      <c r="B886" s="2">
        <v>39996</v>
      </c>
      <c r="C886" s="2" t="str">
        <f t="shared" si="66"/>
        <v>July</v>
      </c>
      <c r="D886" s="1" t="s">
        <v>41</v>
      </c>
      <c r="E886" s="1">
        <v>45</v>
      </c>
      <c r="F886" s="1">
        <f t="shared" si="65"/>
        <v>102.88155555555555</v>
      </c>
      <c r="G886" s="1">
        <v>4629.67</v>
      </c>
      <c r="H886" s="1">
        <v>8.99</v>
      </c>
      <c r="I886">
        <f t="shared" si="67"/>
        <v>4638.66</v>
      </c>
      <c r="J886">
        <f t="shared" si="68"/>
        <v>4.7610000000000001</v>
      </c>
      <c r="K886">
        <f t="shared" si="69"/>
        <v>220.41858869999999</v>
      </c>
      <c r="L886" s="1" t="s">
        <v>26</v>
      </c>
      <c r="M886" s="1" t="s">
        <v>49</v>
      </c>
      <c r="N886" s="1" t="s">
        <v>42</v>
      </c>
      <c r="O886" s="1" t="s">
        <v>22</v>
      </c>
      <c r="P886" s="1" t="s">
        <v>23</v>
      </c>
      <c r="Q886" s="1" t="s">
        <v>46</v>
      </c>
      <c r="R886" s="2">
        <v>39998</v>
      </c>
    </row>
    <row r="887" spans="1:18" x14ac:dyDescent="0.25">
      <c r="A887" s="1">
        <v>48388</v>
      </c>
      <c r="B887" s="2">
        <v>40034</v>
      </c>
      <c r="C887" s="2" t="str">
        <f t="shared" si="66"/>
        <v>August</v>
      </c>
      <c r="D887" s="1" t="s">
        <v>25</v>
      </c>
      <c r="E887" s="1">
        <v>3</v>
      </c>
      <c r="F887" s="1">
        <f t="shared" si="65"/>
        <v>7.2133333333333338</v>
      </c>
      <c r="G887" s="1">
        <v>21.64</v>
      </c>
      <c r="H887" s="1">
        <v>5.01</v>
      </c>
      <c r="I887">
        <f t="shared" si="67"/>
        <v>26.65</v>
      </c>
      <c r="J887">
        <f t="shared" si="68"/>
        <v>3.5455000000000001</v>
      </c>
      <c r="K887">
        <f t="shared" si="69"/>
        <v>0.76724619999999999</v>
      </c>
      <c r="L887" s="1" t="s">
        <v>26</v>
      </c>
      <c r="M887" s="1" t="s">
        <v>20</v>
      </c>
      <c r="N887" s="1" t="s">
        <v>33</v>
      </c>
      <c r="O887" s="1" t="s">
        <v>34</v>
      </c>
      <c r="P887" s="1" t="s">
        <v>48</v>
      </c>
      <c r="Q887" s="1" t="s">
        <v>24</v>
      </c>
      <c r="R887" s="2">
        <v>40036</v>
      </c>
    </row>
    <row r="888" spans="1:18" x14ac:dyDescent="0.25">
      <c r="A888" s="1">
        <v>322</v>
      </c>
      <c r="B888" s="2">
        <v>40986</v>
      </c>
      <c r="C888" s="2" t="str">
        <f t="shared" si="66"/>
        <v>March</v>
      </c>
      <c r="D888" s="1" t="s">
        <v>37</v>
      </c>
      <c r="E888" s="1">
        <v>20</v>
      </c>
      <c r="F888" s="1">
        <f t="shared" si="65"/>
        <v>131.74277499999999</v>
      </c>
      <c r="G888" s="1">
        <v>2634.8555000000001</v>
      </c>
      <c r="H888" s="1">
        <v>8.08</v>
      </c>
      <c r="I888">
        <f t="shared" si="67"/>
        <v>2642.9355</v>
      </c>
      <c r="J888">
        <f t="shared" si="68"/>
        <v>5.3265000000000002</v>
      </c>
      <c r="K888">
        <f t="shared" si="69"/>
        <v>140.34557820750001</v>
      </c>
      <c r="L888" s="1" t="s">
        <v>26</v>
      </c>
      <c r="M888" s="1" t="s">
        <v>20</v>
      </c>
      <c r="N888" s="1" t="s">
        <v>33</v>
      </c>
      <c r="O888" s="1" t="s">
        <v>29</v>
      </c>
      <c r="P888" s="1" t="s">
        <v>30</v>
      </c>
      <c r="Q888" s="1" t="s">
        <v>24</v>
      </c>
      <c r="R888" s="2">
        <v>40988</v>
      </c>
    </row>
    <row r="889" spans="1:18" x14ac:dyDescent="0.25">
      <c r="A889" s="1">
        <v>16036</v>
      </c>
      <c r="B889" s="2">
        <v>40913</v>
      </c>
      <c r="C889" s="2" t="str">
        <f t="shared" si="66"/>
        <v>January</v>
      </c>
      <c r="D889" s="1" t="s">
        <v>41</v>
      </c>
      <c r="E889" s="1">
        <v>28</v>
      </c>
      <c r="F889" s="1">
        <f t="shared" si="65"/>
        <v>6.0435714285714282</v>
      </c>
      <c r="G889" s="1">
        <v>169.22</v>
      </c>
      <c r="H889" s="1">
        <v>8.49</v>
      </c>
      <c r="I889">
        <f t="shared" si="67"/>
        <v>177.71</v>
      </c>
      <c r="J889">
        <f t="shared" si="68"/>
        <v>3.5455000000000001</v>
      </c>
      <c r="K889">
        <f t="shared" si="69"/>
        <v>5.9996951000000003</v>
      </c>
      <c r="L889" s="1" t="s">
        <v>26</v>
      </c>
      <c r="M889" s="1" t="s">
        <v>49</v>
      </c>
      <c r="N889" s="1" t="s">
        <v>33</v>
      </c>
      <c r="O889" s="1" t="s">
        <v>34</v>
      </c>
      <c r="P889" s="1" t="s">
        <v>48</v>
      </c>
      <c r="Q889" s="1" t="s">
        <v>24</v>
      </c>
      <c r="R889" s="2">
        <v>40915</v>
      </c>
    </row>
    <row r="890" spans="1:18" x14ac:dyDescent="0.25">
      <c r="A890" s="1">
        <v>37216</v>
      </c>
      <c r="B890" s="2">
        <v>40512</v>
      </c>
      <c r="C890" s="2" t="str">
        <f t="shared" si="66"/>
        <v>November</v>
      </c>
      <c r="D890" s="1" t="s">
        <v>25</v>
      </c>
      <c r="E890" s="1">
        <v>24</v>
      </c>
      <c r="F890" s="1">
        <f t="shared" si="65"/>
        <v>21.96875</v>
      </c>
      <c r="G890" s="1">
        <v>527.25</v>
      </c>
      <c r="H890" s="1">
        <v>8.83</v>
      </c>
      <c r="I890">
        <f t="shared" si="67"/>
        <v>536.08000000000004</v>
      </c>
      <c r="J890">
        <f t="shared" si="68"/>
        <v>3.5455000000000001</v>
      </c>
      <c r="K890">
        <f t="shared" si="69"/>
        <v>18.693648750000001</v>
      </c>
      <c r="L890" s="1" t="s">
        <v>26</v>
      </c>
      <c r="M890" s="1" t="s">
        <v>27</v>
      </c>
      <c r="N890" s="1" t="s">
        <v>42</v>
      </c>
      <c r="O890" s="1" t="s">
        <v>34</v>
      </c>
      <c r="P890" s="1" t="s">
        <v>48</v>
      </c>
      <c r="Q890" s="1" t="s">
        <v>24</v>
      </c>
      <c r="R890" s="2">
        <v>40513</v>
      </c>
    </row>
    <row r="891" spans="1:18" x14ac:dyDescent="0.25">
      <c r="A891" s="1">
        <v>34562</v>
      </c>
      <c r="B891" s="2">
        <v>40414</v>
      </c>
      <c r="C891" s="2" t="str">
        <f t="shared" si="66"/>
        <v>August</v>
      </c>
      <c r="D891" s="1" t="s">
        <v>18</v>
      </c>
      <c r="E891" s="1">
        <v>22</v>
      </c>
      <c r="F891" s="1">
        <f t="shared" si="65"/>
        <v>25.541818181818179</v>
      </c>
      <c r="G891" s="1">
        <v>561.91999999999996</v>
      </c>
      <c r="H891" s="1">
        <v>1.99</v>
      </c>
      <c r="I891">
        <f t="shared" si="67"/>
        <v>563.91</v>
      </c>
      <c r="J891">
        <f t="shared" si="68"/>
        <v>5.3265000000000002</v>
      </c>
      <c r="K891">
        <f t="shared" si="69"/>
        <v>29.930668799999999</v>
      </c>
      <c r="L891" s="1" t="s">
        <v>26</v>
      </c>
      <c r="M891" s="1" t="s">
        <v>27</v>
      </c>
      <c r="N891" s="1" t="s">
        <v>28</v>
      </c>
      <c r="O891" s="1" t="s">
        <v>29</v>
      </c>
      <c r="P891" s="1" t="s">
        <v>43</v>
      </c>
      <c r="Q891" s="1" t="s">
        <v>46</v>
      </c>
      <c r="R891" s="2">
        <v>40416</v>
      </c>
    </row>
    <row r="892" spans="1:18" x14ac:dyDescent="0.25">
      <c r="A892" s="1">
        <v>55013</v>
      </c>
      <c r="B892" s="2">
        <v>40736</v>
      </c>
      <c r="C892" s="2" t="str">
        <f t="shared" si="66"/>
        <v>July</v>
      </c>
      <c r="D892" s="1" t="s">
        <v>18</v>
      </c>
      <c r="E892" s="1">
        <v>5</v>
      </c>
      <c r="F892" s="1">
        <f t="shared" si="65"/>
        <v>4.8600000000000003</v>
      </c>
      <c r="G892" s="1">
        <v>24.3</v>
      </c>
      <c r="H892" s="1">
        <v>0.5</v>
      </c>
      <c r="I892">
        <f t="shared" si="67"/>
        <v>24.8</v>
      </c>
      <c r="J892">
        <f t="shared" si="68"/>
        <v>3.5455000000000001</v>
      </c>
      <c r="K892">
        <f t="shared" si="69"/>
        <v>0.86155650000000006</v>
      </c>
      <c r="L892" s="1" t="s">
        <v>26</v>
      </c>
      <c r="M892" s="1" t="s">
        <v>49</v>
      </c>
      <c r="N892" s="1" t="s">
        <v>42</v>
      </c>
      <c r="O892" s="1" t="s">
        <v>34</v>
      </c>
      <c r="P892" s="1" t="s">
        <v>63</v>
      </c>
      <c r="Q892" s="1" t="s">
        <v>24</v>
      </c>
      <c r="R892" s="2">
        <v>40743</v>
      </c>
    </row>
    <row r="893" spans="1:18" x14ac:dyDescent="0.25">
      <c r="A893" s="1">
        <v>10913</v>
      </c>
      <c r="B893" s="2">
        <v>40215</v>
      </c>
      <c r="C893" s="2" t="str">
        <f t="shared" si="66"/>
        <v>February</v>
      </c>
      <c r="D893" s="1" t="s">
        <v>18</v>
      </c>
      <c r="E893" s="1">
        <v>27</v>
      </c>
      <c r="F893" s="1">
        <f t="shared" si="65"/>
        <v>190.70592592592595</v>
      </c>
      <c r="G893" s="1">
        <v>5149.0600000000004</v>
      </c>
      <c r="H893" s="1">
        <v>30</v>
      </c>
      <c r="I893">
        <f t="shared" si="67"/>
        <v>5179.0600000000004</v>
      </c>
      <c r="J893">
        <f t="shared" si="68"/>
        <v>4.7610000000000001</v>
      </c>
      <c r="K893">
        <f t="shared" si="69"/>
        <v>245.14674660000003</v>
      </c>
      <c r="L893" s="1" t="s">
        <v>38</v>
      </c>
      <c r="M893" s="1" t="s">
        <v>51</v>
      </c>
      <c r="N893" s="1" t="s">
        <v>28</v>
      </c>
      <c r="O893" s="1" t="s">
        <v>22</v>
      </c>
      <c r="P893" s="1" t="s">
        <v>39</v>
      </c>
      <c r="Q893" s="1" t="s">
        <v>40</v>
      </c>
      <c r="R893" s="2">
        <v>40215</v>
      </c>
    </row>
    <row r="894" spans="1:18" x14ac:dyDescent="0.25">
      <c r="A894" s="1">
        <v>33959</v>
      </c>
      <c r="B894" s="2">
        <v>40025</v>
      </c>
      <c r="C894" s="2" t="str">
        <f t="shared" si="66"/>
        <v>July</v>
      </c>
      <c r="D894" s="1" t="s">
        <v>37</v>
      </c>
      <c r="E894" s="1">
        <v>23</v>
      </c>
      <c r="F894" s="1">
        <f t="shared" si="65"/>
        <v>15.979565217391302</v>
      </c>
      <c r="G894" s="1">
        <v>367.53</v>
      </c>
      <c r="H894" s="1">
        <v>27.75</v>
      </c>
      <c r="I894">
        <f t="shared" si="67"/>
        <v>395.28</v>
      </c>
      <c r="J894">
        <f t="shared" si="68"/>
        <v>4.7610000000000001</v>
      </c>
      <c r="K894">
        <f t="shared" si="69"/>
        <v>17.4981033</v>
      </c>
      <c r="L894" s="1" t="s">
        <v>38</v>
      </c>
      <c r="M894" s="1" t="s">
        <v>58</v>
      </c>
      <c r="N894" s="1" t="s">
        <v>33</v>
      </c>
      <c r="O894" s="1" t="s">
        <v>22</v>
      </c>
      <c r="P894" s="1" t="s">
        <v>57</v>
      </c>
      <c r="Q894" s="1" t="s">
        <v>64</v>
      </c>
      <c r="R894" s="2">
        <v>40026</v>
      </c>
    </row>
    <row r="895" spans="1:18" x14ac:dyDescent="0.25">
      <c r="A895" s="1">
        <v>27684</v>
      </c>
      <c r="B895" s="2">
        <v>40791</v>
      </c>
      <c r="C895" s="2" t="str">
        <f t="shared" si="66"/>
        <v>September</v>
      </c>
      <c r="D895" s="1" t="s">
        <v>18</v>
      </c>
      <c r="E895" s="1">
        <v>1</v>
      </c>
      <c r="F895" s="1">
        <f t="shared" si="65"/>
        <v>13.04</v>
      </c>
      <c r="G895" s="1">
        <v>13.04</v>
      </c>
      <c r="H895" s="1">
        <v>2.89</v>
      </c>
      <c r="I895">
        <f t="shared" si="67"/>
        <v>15.93</v>
      </c>
      <c r="J895">
        <f t="shared" si="68"/>
        <v>3.5455000000000001</v>
      </c>
      <c r="K895">
        <f t="shared" si="69"/>
        <v>0.4623332</v>
      </c>
      <c r="L895" s="1" t="s">
        <v>26</v>
      </c>
      <c r="M895" s="1" t="s">
        <v>27</v>
      </c>
      <c r="N895" s="1" t="s">
        <v>33</v>
      </c>
      <c r="O895" s="1" t="s">
        <v>34</v>
      </c>
      <c r="P895" s="1" t="s">
        <v>35</v>
      </c>
      <c r="Q895" s="1" t="s">
        <v>46</v>
      </c>
      <c r="R895" s="2">
        <v>40793</v>
      </c>
    </row>
    <row r="896" spans="1:18" x14ac:dyDescent="0.25">
      <c r="A896" s="1">
        <v>17668</v>
      </c>
      <c r="B896" s="2">
        <v>40142</v>
      </c>
      <c r="C896" s="2" t="str">
        <f t="shared" si="66"/>
        <v>November</v>
      </c>
      <c r="D896" s="1" t="s">
        <v>41</v>
      </c>
      <c r="E896" s="1">
        <v>24</v>
      </c>
      <c r="F896" s="1">
        <f t="shared" si="65"/>
        <v>288.79041666666666</v>
      </c>
      <c r="G896" s="1">
        <v>6930.97</v>
      </c>
      <c r="H896" s="1">
        <v>13.99</v>
      </c>
      <c r="I896">
        <f t="shared" si="67"/>
        <v>6944.96</v>
      </c>
      <c r="J896">
        <f t="shared" si="68"/>
        <v>5.3265000000000002</v>
      </c>
      <c r="K896">
        <f t="shared" si="69"/>
        <v>369.17811705000003</v>
      </c>
      <c r="L896" s="1" t="s">
        <v>26</v>
      </c>
      <c r="M896" s="1" t="s">
        <v>27</v>
      </c>
      <c r="N896" s="1" t="s">
        <v>33</v>
      </c>
      <c r="O896" s="1" t="s">
        <v>29</v>
      </c>
      <c r="P896" s="1" t="s">
        <v>61</v>
      </c>
      <c r="Q896" s="1" t="s">
        <v>31</v>
      </c>
      <c r="R896" s="2">
        <v>40143</v>
      </c>
    </row>
    <row r="897" spans="1:18" x14ac:dyDescent="0.25">
      <c r="A897" s="1">
        <v>12355</v>
      </c>
      <c r="B897" s="2">
        <v>40691</v>
      </c>
      <c r="C897" s="2" t="str">
        <f t="shared" si="66"/>
        <v>May</v>
      </c>
      <c r="D897" s="1" t="s">
        <v>32</v>
      </c>
      <c r="E897" s="1">
        <v>45</v>
      </c>
      <c r="F897" s="1">
        <f t="shared" si="65"/>
        <v>3.7479999999999998</v>
      </c>
      <c r="G897" s="1">
        <v>168.66</v>
      </c>
      <c r="H897" s="1">
        <v>5.13</v>
      </c>
      <c r="I897">
        <f t="shared" si="67"/>
        <v>173.79</v>
      </c>
      <c r="J897">
        <f t="shared" si="68"/>
        <v>3.5455000000000001</v>
      </c>
      <c r="K897">
        <f t="shared" si="69"/>
        <v>5.9798402999999993</v>
      </c>
      <c r="L897" s="1" t="s">
        <v>26</v>
      </c>
      <c r="M897" s="1" t="s">
        <v>58</v>
      </c>
      <c r="N897" s="1" t="s">
        <v>33</v>
      </c>
      <c r="O897" s="1" t="s">
        <v>34</v>
      </c>
      <c r="P897" s="1" t="s">
        <v>68</v>
      </c>
      <c r="Q897" s="1" t="s">
        <v>24</v>
      </c>
      <c r="R897" s="2">
        <v>40693</v>
      </c>
    </row>
    <row r="898" spans="1:18" x14ac:dyDescent="0.25">
      <c r="A898" s="1">
        <v>57381</v>
      </c>
      <c r="B898" s="2">
        <v>40032</v>
      </c>
      <c r="C898" s="2" t="str">
        <f t="shared" si="66"/>
        <v>August</v>
      </c>
      <c r="D898" s="1" t="s">
        <v>25</v>
      </c>
      <c r="E898" s="1">
        <v>22</v>
      </c>
      <c r="F898" s="1">
        <f t="shared" ref="F898:F961" si="70">G898/E898</f>
        <v>1.8931818181818181</v>
      </c>
      <c r="G898" s="1">
        <v>41.65</v>
      </c>
      <c r="H898" s="1">
        <v>0.7</v>
      </c>
      <c r="I898">
        <f t="shared" si="67"/>
        <v>42.35</v>
      </c>
      <c r="J898">
        <f t="shared" si="68"/>
        <v>3.5455000000000001</v>
      </c>
      <c r="K898">
        <f t="shared" si="69"/>
        <v>1.47670075</v>
      </c>
      <c r="L898" s="1" t="s">
        <v>26</v>
      </c>
      <c r="M898" s="1" t="s">
        <v>20</v>
      </c>
      <c r="N898" s="1" t="s">
        <v>21</v>
      </c>
      <c r="O898" s="1" t="s">
        <v>34</v>
      </c>
      <c r="P898" s="1" t="s">
        <v>66</v>
      </c>
      <c r="Q898" s="1" t="s">
        <v>36</v>
      </c>
      <c r="R898" s="2">
        <v>40032</v>
      </c>
    </row>
    <row r="899" spans="1:18" x14ac:dyDescent="0.25">
      <c r="A899" s="1">
        <v>59425</v>
      </c>
      <c r="B899" s="2">
        <v>41046</v>
      </c>
      <c r="C899" s="2" t="str">
        <f t="shared" ref="C899:C962" si="71">TEXT(B899,"mmmm")</f>
        <v>May</v>
      </c>
      <c r="D899" s="1" t="s">
        <v>41</v>
      </c>
      <c r="E899" s="1">
        <v>24</v>
      </c>
      <c r="F899" s="1">
        <f t="shared" si="70"/>
        <v>87.254999999999995</v>
      </c>
      <c r="G899" s="1">
        <v>2094.12</v>
      </c>
      <c r="H899" s="1">
        <v>6.13</v>
      </c>
      <c r="I899">
        <f t="shared" ref="I899:I962" si="72">G899+H899</f>
        <v>2100.25</v>
      </c>
      <c r="J899">
        <f t="shared" ref="J899:J962" si="73">IF(O899="Furniture",4.761,IF(O899="Technology",5.3265,IF(O899="Office Supplies",3.5455,0)))</f>
        <v>5.3265000000000002</v>
      </c>
      <c r="K899">
        <f t="shared" ref="K899:K962" si="74">(J899*G899)/100</f>
        <v>111.54330179999999</v>
      </c>
      <c r="L899" s="1" t="s">
        <v>26</v>
      </c>
      <c r="M899" s="1" t="s">
        <v>20</v>
      </c>
      <c r="N899" s="1" t="s">
        <v>42</v>
      </c>
      <c r="O899" s="1" t="s">
        <v>29</v>
      </c>
      <c r="P899" s="1" t="s">
        <v>43</v>
      </c>
      <c r="Q899" s="1" t="s">
        <v>24</v>
      </c>
      <c r="R899" s="2">
        <v>41048</v>
      </c>
    </row>
    <row r="900" spans="1:18" x14ac:dyDescent="0.25">
      <c r="A900" s="1">
        <v>26695</v>
      </c>
      <c r="B900" s="2">
        <v>40335</v>
      </c>
      <c r="C900" s="2" t="str">
        <f t="shared" si="71"/>
        <v>June</v>
      </c>
      <c r="D900" s="1" t="s">
        <v>32</v>
      </c>
      <c r="E900" s="1">
        <v>43</v>
      </c>
      <c r="F900" s="1">
        <f t="shared" si="70"/>
        <v>8.5374418604651172</v>
      </c>
      <c r="G900" s="1">
        <v>367.11</v>
      </c>
      <c r="H900" s="1">
        <v>1.43</v>
      </c>
      <c r="I900">
        <f t="shared" si="72"/>
        <v>368.54</v>
      </c>
      <c r="J900">
        <f t="shared" si="73"/>
        <v>3.5455000000000001</v>
      </c>
      <c r="K900">
        <f t="shared" si="74"/>
        <v>13.015885050000001</v>
      </c>
      <c r="L900" s="1" t="s">
        <v>26</v>
      </c>
      <c r="M900" s="1" t="s">
        <v>59</v>
      </c>
      <c r="N900" s="1" t="s">
        <v>33</v>
      </c>
      <c r="O900" s="1" t="s">
        <v>34</v>
      </c>
      <c r="P900" s="1" t="s">
        <v>45</v>
      </c>
      <c r="Q900" s="1" t="s">
        <v>36</v>
      </c>
      <c r="R900" s="2">
        <v>40337</v>
      </c>
    </row>
    <row r="901" spans="1:18" x14ac:dyDescent="0.25">
      <c r="A901" s="1">
        <v>17735</v>
      </c>
      <c r="B901" s="2">
        <v>41102</v>
      </c>
      <c r="C901" s="2" t="str">
        <f t="shared" si="71"/>
        <v>July</v>
      </c>
      <c r="D901" s="1" t="s">
        <v>18</v>
      </c>
      <c r="E901" s="1">
        <v>28</v>
      </c>
      <c r="F901" s="1">
        <f t="shared" si="70"/>
        <v>3.6139285714285712</v>
      </c>
      <c r="G901" s="1">
        <v>101.19</v>
      </c>
      <c r="H901" s="1">
        <v>0.71</v>
      </c>
      <c r="I901">
        <f t="shared" si="72"/>
        <v>101.89999999999999</v>
      </c>
      <c r="J901">
        <f t="shared" si="73"/>
        <v>3.5455000000000001</v>
      </c>
      <c r="K901">
        <f t="shared" si="74"/>
        <v>3.5876914499999999</v>
      </c>
      <c r="L901" s="1" t="s">
        <v>26</v>
      </c>
      <c r="M901" s="1" t="s">
        <v>27</v>
      </c>
      <c r="N901" s="1" t="s">
        <v>21</v>
      </c>
      <c r="O901" s="1" t="s">
        <v>34</v>
      </c>
      <c r="P901" s="1" t="s">
        <v>66</v>
      </c>
      <c r="Q901" s="1" t="s">
        <v>36</v>
      </c>
      <c r="R901" s="2">
        <v>41107</v>
      </c>
    </row>
    <row r="902" spans="1:18" x14ac:dyDescent="0.25">
      <c r="A902" s="1">
        <v>20898</v>
      </c>
      <c r="B902" s="2">
        <v>40846</v>
      </c>
      <c r="C902" s="2" t="str">
        <f t="shared" si="71"/>
        <v>October</v>
      </c>
      <c r="D902" s="1" t="s">
        <v>41</v>
      </c>
      <c r="E902" s="1">
        <v>33</v>
      </c>
      <c r="F902" s="1">
        <f t="shared" si="70"/>
        <v>53.230090909090912</v>
      </c>
      <c r="G902" s="1">
        <v>1756.5930000000001</v>
      </c>
      <c r="H902" s="1">
        <v>5.63</v>
      </c>
      <c r="I902">
        <f t="shared" si="72"/>
        <v>1762.2230000000002</v>
      </c>
      <c r="J902">
        <f t="shared" si="73"/>
        <v>5.3265000000000002</v>
      </c>
      <c r="K902">
        <f t="shared" si="74"/>
        <v>93.564926145000015</v>
      </c>
      <c r="L902" s="1" t="s">
        <v>26</v>
      </c>
      <c r="M902" s="1" t="s">
        <v>47</v>
      </c>
      <c r="N902" s="1" t="s">
        <v>21</v>
      </c>
      <c r="O902" s="1" t="s">
        <v>29</v>
      </c>
      <c r="P902" s="1" t="s">
        <v>30</v>
      </c>
      <c r="Q902" s="1" t="s">
        <v>24</v>
      </c>
      <c r="R902" s="2">
        <v>40848</v>
      </c>
    </row>
    <row r="903" spans="1:18" x14ac:dyDescent="0.25">
      <c r="A903" s="1">
        <v>36805</v>
      </c>
      <c r="B903" s="2">
        <v>40526</v>
      </c>
      <c r="C903" s="2" t="str">
        <f t="shared" si="71"/>
        <v>December</v>
      </c>
      <c r="D903" s="1" t="s">
        <v>41</v>
      </c>
      <c r="E903" s="1">
        <v>7</v>
      </c>
      <c r="F903" s="1">
        <f t="shared" si="70"/>
        <v>37.68571428571429</v>
      </c>
      <c r="G903" s="1">
        <v>263.8</v>
      </c>
      <c r="H903" s="1">
        <v>5.0199999999999996</v>
      </c>
      <c r="I903">
        <f t="shared" si="72"/>
        <v>268.82</v>
      </c>
      <c r="J903">
        <f t="shared" si="73"/>
        <v>4.7610000000000001</v>
      </c>
      <c r="K903">
        <f t="shared" si="74"/>
        <v>12.559518000000001</v>
      </c>
      <c r="L903" s="1" t="s">
        <v>26</v>
      </c>
      <c r="M903" s="1" t="s">
        <v>20</v>
      </c>
      <c r="N903" s="1" t="s">
        <v>33</v>
      </c>
      <c r="O903" s="1" t="s">
        <v>22</v>
      </c>
      <c r="P903" s="1" t="s">
        <v>23</v>
      </c>
      <c r="Q903" s="1" t="s">
        <v>24</v>
      </c>
      <c r="R903" s="2">
        <v>40528</v>
      </c>
    </row>
    <row r="904" spans="1:18" x14ac:dyDescent="0.25">
      <c r="A904" s="1">
        <v>28611</v>
      </c>
      <c r="B904" s="2">
        <v>41270</v>
      </c>
      <c r="C904" s="2" t="str">
        <f t="shared" si="71"/>
        <v>December</v>
      </c>
      <c r="D904" s="1" t="s">
        <v>18</v>
      </c>
      <c r="E904" s="1">
        <v>30</v>
      </c>
      <c r="F904" s="1">
        <f t="shared" si="70"/>
        <v>511.25266666666664</v>
      </c>
      <c r="G904" s="1">
        <v>15337.58</v>
      </c>
      <c r="H904" s="1">
        <v>19.989999999999998</v>
      </c>
      <c r="I904">
        <f t="shared" si="72"/>
        <v>15357.57</v>
      </c>
      <c r="J904">
        <f t="shared" si="73"/>
        <v>3.5455000000000001</v>
      </c>
      <c r="K904">
        <f t="shared" si="74"/>
        <v>543.79389889999993</v>
      </c>
      <c r="L904" s="1" t="s">
        <v>26</v>
      </c>
      <c r="M904" s="1" t="s">
        <v>49</v>
      </c>
      <c r="N904" s="1" t="s">
        <v>21</v>
      </c>
      <c r="O904" s="1" t="s">
        <v>34</v>
      </c>
      <c r="P904" s="1" t="s">
        <v>48</v>
      </c>
      <c r="Q904" s="1" t="s">
        <v>24</v>
      </c>
      <c r="R904" s="2">
        <v>41273</v>
      </c>
    </row>
    <row r="905" spans="1:18" x14ac:dyDescent="0.25">
      <c r="A905" s="1">
        <v>32036</v>
      </c>
      <c r="B905" s="2">
        <v>40821</v>
      </c>
      <c r="C905" s="2" t="str">
        <f t="shared" si="71"/>
        <v>October</v>
      </c>
      <c r="D905" s="1" t="s">
        <v>41</v>
      </c>
      <c r="E905" s="1">
        <v>25</v>
      </c>
      <c r="F905" s="1">
        <f t="shared" si="70"/>
        <v>14.5008</v>
      </c>
      <c r="G905" s="1">
        <v>362.52</v>
      </c>
      <c r="H905" s="1">
        <v>7.51</v>
      </c>
      <c r="I905">
        <f t="shared" si="72"/>
        <v>370.03</v>
      </c>
      <c r="J905">
        <f t="shared" si="73"/>
        <v>3.5455000000000001</v>
      </c>
      <c r="K905">
        <f t="shared" si="74"/>
        <v>12.853146600000001</v>
      </c>
      <c r="L905" s="1" t="s">
        <v>26</v>
      </c>
      <c r="M905" s="1" t="s">
        <v>27</v>
      </c>
      <c r="N905" s="1" t="s">
        <v>33</v>
      </c>
      <c r="O905" s="1" t="s">
        <v>34</v>
      </c>
      <c r="P905" s="1" t="s">
        <v>60</v>
      </c>
      <c r="Q905" s="1" t="s">
        <v>24</v>
      </c>
      <c r="R905" s="2">
        <v>40822</v>
      </c>
    </row>
    <row r="906" spans="1:18" x14ac:dyDescent="0.25">
      <c r="A906" s="1">
        <v>13607</v>
      </c>
      <c r="B906" s="2">
        <v>40500</v>
      </c>
      <c r="C906" s="2" t="str">
        <f t="shared" si="71"/>
        <v>November</v>
      </c>
      <c r="D906" s="1" t="s">
        <v>37</v>
      </c>
      <c r="E906" s="1">
        <v>13</v>
      </c>
      <c r="F906" s="1">
        <f t="shared" si="70"/>
        <v>24.253076923076925</v>
      </c>
      <c r="G906" s="1">
        <v>315.29000000000002</v>
      </c>
      <c r="H906" s="1">
        <v>35</v>
      </c>
      <c r="I906">
        <f t="shared" si="72"/>
        <v>350.29</v>
      </c>
      <c r="J906">
        <f t="shared" si="73"/>
        <v>3.5455000000000001</v>
      </c>
      <c r="K906">
        <f t="shared" si="74"/>
        <v>11.178606950000001</v>
      </c>
      <c r="L906" s="1" t="s">
        <v>26</v>
      </c>
      <c r="M906" s="1" t="s">
        <v>51</v>
      </c>
      <c r="N906" s="1" t="s">
        <v>28</v>
      </c>
      <c r="O906" s="1" t="s">
        <v>34</v>
      </c>
      <c r="P906" s="1" t="s">
        <v>60</v>
      </c>
      <c r="Q906" s="1" t="s">
        <v>53</v>
      </c>
      <c r="R906" s="2">
        <v>40502</v>
      </c>
    </row>
    <row r="907" spans="1:18" x14ac:dyDescent="0.25">
      <c r="A907" s="1">
        <v>23328</v>
      </c>
      <c r="B907" s="2">
        <v>40436</v>
      </c>
      <c r="C907" s="2" t="str">
        <f t="shared" si="71"/>
        <v>September</v>
      </c>
      <c r="D907" s="1" t="s">
        <v>25</v>
      </c>
      <c r="E907" s="1">
        <v>39</v>
      </c>
      <c r="F907" s="1">
        <f t="shared" si="70"/>
        <v>147.18769230769229</v>
      </c>
      <c r="G907" s="1">
        <v>5740.32</v>
      </c>
      <c r="H907" s="1">
        <v>17.850000000000001</v>
      </c>
      <c r="I907">
        <f t="shared" si="72"/>
        <v>5758.17</v>
      </c>
      <c r="J907">
        <f t="shared" si="73"/>
        <v>5.3265000000000002</v>
      </c>
      <c r="K907">
        <f t="shared" si="74"/>
        <v>305.75814480000003</v>
      </c>
      <c r="L907" s="1" t="s">
        <v>38</v>
      </c>
      <c r="M907" s="1" t="s">
        <v>51</v>
      </c>
      <c r="N907" s="1" t="s">
        <v>28</v>
      </c>
      <c r="O907" s="1" t="s">
        <v>29</v>
      </c>
      <c r="P907" s="1" t="s">
        <v>61</v>
      </c>
      <c r="Q907" s="1" t="s">
        <v>40</v>
      </c>
      <c r="R907" s="2">
        <v>40437</v>
      </c>
    </row>
    <row r="908" spans="1:18" x14ac:dyDescent="0.25">
      <c r="A908" s="1">
        <v>28482</v>
      </c>
      <c r="B908" s="2">
        <v>40245</v>
      </c>
      <c r="C908" s="2" t="str">
        <f t="shared" si="71"/>
        <v>March</v>
      </c>
      <c r="D908" s="1" t="s">
        <v>37</v>
      </c>
      <c r="E908" s="1">
        <v>40</v>
      </c>
      <c r="F908" s="1">
        <f t="shared" si="70"/>
        <v>4.4479999999999995</v>
      </c>
      <c r="G908" s="1">
        <v>177.92</v>
      </c>
      <c r="H908" s="1">
        <v>6.72</v>
      </c>
      <c r="I908">
        <f t="shared" si="72"/>
        <v>184.64</v>
      </c>
      <c r="J908">
        <f t="shared" si="73"/>
        <v>3.5455000000000001</v>
      </c>
      <c r="K908">
        <f t="shared" si="74"/>
        <v>6.3081535999999998</v>
      </c>
      <c r="L908" s="1" t="s">
        <v>26</v>
      </c>
      <c r="M908" s="1" t="s">
        <v>27</v>
      </c>
      <c r="N908" s="1" t="s">
        <v>42</v>
      </c>
      <c r="O908" s="1" t="s">
        <v>34</v>
      </c>
      <c r="P908" s="1" t="s">
        <v>45</v>
      </c>
      <c r="Q908" s="1" t="s">
        <v>24</v>
      </c>
      <c r="R908" s="2">
        <v>40245</v>
      </c>
    </row>
    <row r="909" spans="1:18" x14ac:dyDescent="0.25">
      <c r="A909" s="1">
        <v>57382</v>
      </c>
      <c r="B909" s="2">
        <v>39895</v>
      </c>
      <c r="C909" s="2" t="str">
        <f t="shared" si="71"/>
        <v>March</v>
      </c>
      <c r="D909" s="1" t="s">
        <v>41</v>
      </c>
      <c r="E909" s="1">
        <v>25</v>
      </c>
      <c r="F909" s="1">
        <f t="shared" si="70"/>
        <v>4.2416</v>
      </c>
      <c r="G909" s="1">
        <v>106.04</v>
      </c>
      <c r="H909" s="1">
        <v>1.49</v>
      </c>
      <c r="I909">
        <f t="shared" si="72"/>
        <v>107.53</v>
      </c>
      <c r="J909">
        <f t="shared" si="73"/>
        <v>3.5455000000000001</v>
      </c>
      <c r="K909">
        <f t="shared" si="74"/>
        <v>3.7596482000000004</v>
      </c>
      <c r="L909" s="1" t="s">
        <v>26</v>
      </c>
      <c r="M909" s="1" t="s">
        <v>27</v>
      </c>
      <c r="N909" s="1" t="s">
        <v>21</v>
      </c>
      <c r="O909" s="1" t="s">
        <v>34</v>
      </c>
      <c r="P909" s="1" t="s">
        <v>48</v>
      </c>
      <c r="Q909" s="1" t="s">
        <v>24</v>
      </c>
      <c r="R909" s="2">
        <v>39897</v>
      </c>
    </row>
    <row r="910" spans="1:18" x14ac:dyDescent="0.25">
      <c r="A910" s="1">
        <v>29152</v>
      </c>
      <c r="B910" s="2">
        <v>40747</v>
      </c>
      <c r="C910" s="2" t="str">
        <f t="shared" si="71"/>
        <v>July</v>
      </c>
      <c r="D910" s="1" t="s">
        <v>18</v>
      </c>
      <c r="E910" s="1">
        <v>13</v>
      </c>
      <c r="F910" s="1">
        <f t="shared" si="70"/>
        <v>7.3069230769230762</v>
      </c>
      <c r="G910" s="1">
        <v>94.99</v>
      </c>
      <c r="H910" s="1">
        <v>9.69</v>
      </c>
      <c r="I910">
        <f t="shared" si="72"/>
        <v>104.67999999999999</v>
      </c>
      <c r="J910">
        <f t="shared" si="73"/>
        <v>3.5455000000000001</v>
      </c>
      <c r="K910">
        <f t="shared" si="74"/>
        <v>3.3678704499999998</v>
      </c>
      <c r="L910" s="1" t="s">
        <v>26</v>
      </c>
      <c r="M910" s="1" t="s">
        <v>54</v>
      </c>
      <c r="N910" s="1" t="s">
        <v>28</v>
      </c>
      <c r="O910" s="1" t="s">
        <v>34</v>
      </c>
      <c r="P910" s="1" t="s">
        <v>60</v>
      </c>
      <c r="Q910" s="1" t="s">
        <v>24</v>
      </c>
      <c r="R910" s="2">
        <v>40747</v>
      </c>
    </row>
    <row r="911" spans="1:18" x14ac:dyDescent="0.25">
      <c r="A911" s="1">
        <v>30469</v>
      </c>
      <c r="B911" s="2">
        <v>41268</v>
      </c>
      <c r="C911" s="2" t="str">
        <f t="shared" si="71"/>
        <v>December</v>
      </c>
      <c r="D911" s="1" t="s">
        <v>32</v>
      </c>
      <c r="E911" s="1">
        <v>46</v>
      </c>
      <c r="F911" s="1">
        <f t="shared" si="70"/>
        <v>6.6143478260869566</v>
      </c>
      <c r="G911" s="1">
        <v>304.26</v>
      </c>
      <c r="H911" s="1">
        <v>2.35</v>
      </c>
      <c r="I911">
        <f t="shared" si="72"/>
        <v>306.61</v>
      </c>
      <c r="J911">
        <f t="shared" si="73"/>
        <v>3.5455000000000001</v>
      </c>
      <c r="K911">
        <f t="shared" si="74"/>
        <v>10.787538300000001</v>
      </c>
      <c r="L911" s="1" t="s">
        <v>26</v>
      </c>
      <c r="M911" s="1" t="s">
        <v>47</v>
      </c>
      <c r="N911" s="1" t="s">
        <v>33</v>
      </c>
      <c r="O911" s="1" t="s">
        <v>34</v>
      </c>
      <c r="P911" s="1" t="s">
        <v>35</v>
      </c>
      <c r="Q911" s="1" t="s">
        <v>36</v>
      </c>
      <c r="R911" s="2">
        <v>41270</v>
      </c>
    </row>
    <row r="912" spans="1:18" x14ac:dyDescent="0.25">
      <c r="A912" s="1">
        <v>4647</v>
      </c>
      <c r="B912" s="2">
        <v>39946</v>
      </c>
      <c r="C912" s="2" t="str">
        <f t="shared" si="71"/>
        <v>May</v>
      </c>
      <c r="D912" s="1" t="s">
        <v>41</v>
      </c>
      <c r="E912" s="1">
        <v>7</v>
      </c>
      <c r="F912" s="1">
        <f t="shared" si="70"/>
        <v>171.96142857142857</v>
      </c>
      <c r="G912" s="1">
        <v>1203.73</v>
      </c>
      <c r="H912" s="1">
        <v>19.989999999999998</v>
      </c>
      <c r="I912">
        <f t="shared" si="72"/>
        <v>1223.72</v>
      </c>
      <c r="J912">
        <f t="shared" si="73"/>
        <v>3.5455000000000001</v>
      </c>
      <c r="K912">
        <f t="shared" si="74"/>
        <v>42.678247149999997</v>
      </c>
      <c r="L912" s="1" t="s">
        <v>26</v>
      </c>
      <c r="M912" s="1" t="s">
        <v>69</v>
      </c>
      <c r="N912" s="1" t="s">
        <v>33</v>
      </c>
      <c r="O912" s="1" t="s">
        <v>34</v>
      </c>
      <c r="P912" s="1" t="s">
        <v>62</v>
      </c>
      <c r="Q912" s="1" t="s">
        <v>24</v>
      </c>
      <c r="R912" s="2">
        <v>39947</v>
      </c>
    </row>
    <row r="913" spans="1:18" x14ac:dyDescent="0.25">
      <c r="A913" s="1">
        <v>13121</v>
      </c>
      <c r="B913" s="2">
        <v>40244</v>
      </c>
      <c r="C913" s="2" t="str">
        <f t="shared" si="71"/>
        <v>March</v>
      </c>
      <c r="D913" s="1" t="s">
        <v>25</v>
      </c>
      <c r="E913" s="1">
        <v>28</v>
      </c>
      <c r="F913" s="1">
        <f t="shared" si="70"/>
        <v>175.86196428571429</v>
      </c>
      <c r="G913" s="1">
        <v>4924.1350000000002</v>
      </c>
      <c r="H913" s="1">
        <v>8.99</v>
      </c>
      <c r="I913">
        <f t="shared" si="72"/>
        <v>4933.125</v>
      </c>
      <c r="J913">
        <f t="shared" si="73"/>
        <v>5.3265000000000002</v>
      </c>
      <c r="K913">
        <f t="shared" si="74"/>
        <v>262.28405077500003</v>
      </c>
      <c r="L913" s="1" t="s">
        <v>26</v>
      </c>
      <c r="M913" s="1" t="s">
        <v>27</v>
      </c>
      <c r="N913" s="1" t="s">
        <v>33</v>
      </c>
      <c r="O913" s="1" t="s">
        <v>29</v>
      </c>
      <c r="P913" s="1" t="s">
        <v>30</v>
      </c>
      <c r="Q913" s="1" t="s">
        <v>24</v>
      </c>
      <c r="R913" s="2">
        <v>40247</v>
      </c>
    </row>
    <row r="914" spans="1:18" x14ac:dyDescent="0.25">
      <c r="A914" s="1">
        <v>9248</v>
      </c>
      <c r="B914" s="2">
        <v>40170</v>
      </c>
      <c r="C914" s="2" t="str">
        <f t="shared" si="71"/>
        <v>December</v>
      </c>
      <c r="D914" s="1" t="s">
        <v>32</v>
      </c>
      <c r="E914" s="1">
        <v>41</v>
      </c>
      <c r="F914" s="1">
        <f t="shared" si="70"/>
        <v>68.578048780487805</v>
      </c>
      <c r="G914" s="1">
        <v>2811.7</v>
      </c>
      <c r="H914" s="1">
        <v>69</v>
      </c>
      <c r="I914">
        <f t="shared" si="72"/>
        <v>2880.7</v>
      </c>
      <c r="J914">
        <f t="shared" si="73"/>
        <v>4.7610000000000001</v>
      </c>
      <c r="K914">
        <f t="shared" si="74"/>
        <v>133.865037</v>
      </c>
      <c r="L914" s="1" t="s">
        <v>26</v>
      </c>
      <c r="M914" s="1" t="s">
        <v>49</v>
      </c>
      <c r="N914" s="1" t="s">
        <v>42</v>
      </c>
      <c r="O914" s="1" t="s">
        <v>22</v>
      </c>
      <c r="P914" s="1" t="s">
        <v>57</v>
      </c>
      <c r="Q914" s="1" t="s">
        <v>53</v>
      </c>
      <c r="R914" s="2">
        <v>40171</v>
      </c>
    </row>
    <row r="915" spans="1:18" x14ac:dyDescent="0.25">
      <c r="A915" s="1">
        <v>39078</v>
      </c>
      <c r="B915" s="2">
        <v>39987</v>
      </c>
      <c r="C915" s="2" t="str">
        <f t="shared" si="71"/>
        <v>June</v>
      </c>
      <c r="D915" s="1" t="s">
        <v>18</v>
      </c>
      <c r="E915" s="1">
        <v>8</v>
      </c>
      <c r="F915" s="1">
        <f t="shared" si="70"/>
        <v>269.48</v>
      </c>
      <c r="G915" s="1">
        <v>2155.84</v>
      </c>
      <c r="H915" s="1">
        <v>11.25</v>
      </c>
      <c r="I915">
        <f t="shared" si="72"/>
        <v>2167.09</v>
      </c>
      <c r="J915">
        <f t="shared" si="73"/>
        <v>5.3265000000000002</v>
      </c>
      <c r="K915">
        <f t="shared" si="74"/>
        <v>114.8308176</v>
      </c>
      <c r="L915" s="1" t="s">
        <v>26</v>
      </c>
      <c r="M915" s="1" t="s">
        <v>27</v>
      </c>
      <c r="N915" s="1" t="s">
        <v>33</v>
      </c>
      <c r="O915" s="1" t="s">
        <v>29</v>
      </c>
      <c r="P915" s="1" t="s">
        <v>43</v>
      </c>
      <c r="Q915" s="1" t="s">
        <v>24</v>
      </c>
      <c r="R915" s="2">
        <v>39994</v>
      </c>
    </row>
    <row r="916" spans="1:18" x14ac:dyDescent="0.25">
      <c r="A916" s="1">
        <v>47462</v>
      </c>
      <c r="B916" s="2">
        <v>40703</v>
      </c>
      <c r="C916" s="2" t="str">
        <f t="shared" si="71"/>
        <v>June</v>
      </c>
      <c r="D916" s="1" t="s">
        <v>25</v>
      </c>
      <c r="E916" s="1">
        <v>43</v>
      </c>
      <c r="F916" s="1">
        <f t="shared" si="70"/>
        <v>3.5855813953488376</v>
      </c>
      <c r="G916" s="1">
        <v>154.18</v>
      </c>
      <c r="H916" s="1">
        <v>5.47</v>
      </c>
      <c r="I916">
        <f t="shared" si="72"/>
        <v>159.65</v>
      </c>
      <c r="J916">
        <f t="shared" si="73"/>
        <v>3.5455000000000001</v>
      </c>
      <c r="K916">
        <f t="shared" si="74"/>
        <v>5.4664519000000009</v>
      </c>
      <c r="L916" s="1" t="s">
        <v>26</v>
      </c>
      <c r="M916" s="1" t="s">
        <v>44</v>
      </c>
      <c r="N916" s="1" t="s">
        <v>33</v>
      </c>
      <c r="O916" s="1" t="s">
        <v>34</v>
      </c>
      <c r="P916" s="1" t="s">
        <v>48</v>
      </c>
      <c r="Q916" s="1" t="s">
        <v>24</v>
      </c>
      <c r="R916" s="2">
        <v>40705</v>
      </c>
    </row>
    <row r="917" spans="1:18" x14ac:dyDescent="0.25">
      <c r="A917" s="1">
        <v>46468</v>
      </c>
      <c r="B917" s="2">
        <v>40554</v>
      </c>
      <c r="C917" s="2" t="str">
        <f t="shared" si="71"/>
        <v>January</v>
      </c>
      <c r="D917" s="1" t="s">
        <v>37</v>
      </c>
      <c r="E917" s="1">
        <v>1</v>
      </c>
      <c r="F917" s="1">
        <f t="shared" si="70"/>
        <v>11.87</v>
      </c>
      <c r="G917" s="1">
        <v>11.87</v>
      </c>
      <c r="H917" s="1">
        <v>5.4</v>
      </c>
      <c r="I917">
        <f t="shared" si="72"/>
        <v>17.27</v>
      </c>
      <c r="J917">
        <f t="shared" si="73"/>
        <v>3.5455000000000001</v>
      </c>
      <c r="K917">
        <f t="shared" si="74"/>
        <v>0.42085085</v>
      </c>
      <c r="L917" s="1" t="s">
        <v>26</v>
      </c>
      <c r="M917" s="1" t="s">
        <v>27</v>
      </c>
      <c r="N917" s="1" t="s">
        <v>42</v>
      </c>
      <c r="O917" s="1" t="s">
        <v>34</v>
      </c>
      <c r="P917" s="1" t="s">
        <v>45</v>
      </c>
      <c r="Q917" s="1" t="s">
        <v>24</v>
      </c>
      <c r="R917" s="2">
        <v>40556</v>
      </c>
    </row>
    <row r="918" spans="1:18" x14ac:dyDescent="0.25">
      <c r="A918" s="1">
        <v>23268</v>
      </c>
      <c r="B918" s="2">
        <v>40924</v>
      </c>
      <c r="C918" s="2" t="str">
        <f t="shared" si="71"/>
        <v>January</v>
      </c>
      <c r="D918" s="1" t="s">
        <v>25</v>
      </c>
      <c r="E918" s="1">
        <v>14</v>
      </c>
      <c r="F918" s="1">
        <f t="shared" si="70"/>
        <v>3.6321428571428571</v>
      </c>
      <c r="G918" s="1">
        <v>50.85</v>
      </c>
      <c r="H918" s="1">
        <v>2.2000000000000002</v>
      </c>
      <c r="I918">
        <f t="shared" si="72"/>
        <v>53.050000000000004</v>
      </c>
      <c r="J918">
        <f t="shared" si="73"/>
        <v>3.5455000000000001</v>
      </c>
      <c r="K918">
        <f t="shared" si="74"/>
        <v>1.8028867500000001</v>
      </c>
      <c r="L918" s="1" t="s">
        <v>19</v>
      </c>
      <c r="M918" s="1" t="s">
        <v>49</v>
      </c>
      <c r="N918" s="1" t="s">
        <v>42</v>
      </c>
      <c r="O918" s="1" t="s">
        <v>34</v>
      </c>
      <c r="P918" s="1" t="s">
        <v>45</v>
      </c>
      <c r="Q918" s="1" t="s">
        <v>36</v>
      </c>
      <c r="R918" s="2">
        <v>40926</v>
      </c>
    </row>
    <row r="919" spans="1:18" x14ac:dyDescent="0.25">
      <c r="A919" s="1">
        <v>14789</v>
      </c>
      <c r="B919" s="2">
        <v>40511</v>
      </c>
      <c r="C919" s="2" t="str">
        <f t="shared" si="71"/>
        <v>November</v>
      </c>
      <c r="D919" s="1" t="s">
        <v>32</v>
      </c>
      <c r="E919" s="1">
        <v>37</v>
      </c>
      <c r="F919" s="1">
        <f t="shared" si="70"/>
        <v>11.839729729729729</v>
      </c>
      <c r="G919" s="1">
        <v>438.07</v>
      </c>
      <c r="H919" s="1">
        <v>4.5</v>
      </c>
      <c r="I919">
        <f t="shared" si="72"/>
        <v>442.57</v>
      </c>
      <c r="J919">
        <f t="shared" si="73"/>
        <v>3.5455000000000001</v>
      </c>
      <c r="K919">
        <f t="shared" si="74"/>
        <v>15.53177185</v>
      </c>
      <c r="L919" s="1" t="s">
        <v>19</v>
      </c>
      <c r="M919" s="1" t="s">
        <v>51</v>
      </c>
      <c r="N919" s="1" t="s">
        <v>21</v>
      </c>
      <c r="O919" s="1" t="s">
        <v>34</v>
      </c>
      <c r="P919" s="1" t="s">
        <v>68</v>
      </c>
      <c r="Q919" s="1" t="s">
        <v>24</v>
      </c>
      <c r="R919" s="2">
        <v>40513</v>
      </c>
    </row>
    <row r="920" spans="1:18" x14ac:dyDescent="0.25">
      <c r="A920" s="1">
        <v>52225</v>
      </c>
      <c r="B920" s="2">
        <v>41011</v>
      </c>
      <c r="C920" s="2" t="str">
        <f t="shared" si="71"/>
        <v>April</v>
      </c>
      <c r="D920" s="1" t="s">
        <v>37</v>
      </c>
      <c r="E920" s="1">
        <v>10</v>
      </c>
      <c r="F920" s="1">
        <f t="shared" si="70"/>
        <v>13.109</v>
      </c>
      <c r="G920" s="1">
        <v>131.09</v>
      </c>
      <c r="H920" s="1">
        <v>2.85</v>
      </c>
      <c r="I920">
        <f t="shared" si="72"/>
        <v>133.94</v>
      </c>
      <c r="J920">
        <f t="shared" si="73"/>
        <v>4.7610000000000001</v>
      </c>
      <c r="K920">
        <f t="shared" si="74"/>
        <v>6.2411949</v>
      </c>
      <c r="L920" s="1" t="s">
        <v>26</v>
      </c>
      <c r="M920" s="1" t="s">
        <v>56</v>
      </c>
      <c r="N920" s="1" t="s">
        <v>33</v>
      </c>
      <c r="O920" s="1" t="s">
        <v>22</v>
      </c>
      <c r="P920" s="1" t="s">
        <v>23</v>
      </c>
      <c r="Q920" s="1" t="s">
        <v>46</v>
      </c>
      <c r="R920" s="2">
        <v>41012</v>
      </c>
    </row>
    <row r="921" spans="1:18" x14ac:dyDescent="0.25">
      <c r="A921" s="1">
        <v>23619</v>
      </c>
      <c r="B921" s="2">
        <v>41264</v>
      </c>
      <c r="C921" s="2" t="str">
        <f t="shared" si="71"/>
        <v>December</v>
      </c>
      <c r="D921" s="1" t="s">
        <v>41</v>
      </c>
      <c r="E921" s="1">
        <v>45</v>
      </c>
      <c r="F921" s="1">
        <f t="shared" si="70"/>
        <v>6.3535555555555563</v>
      </c>
      <c r="G921" s="1">
        <v>285.91000000000003</v>
      </c>
      <c r="H921" s="1">
        <v>5.22</v>
      </c>
      <c r="I921">
        <f t="shared" si="72"/>
        <v>291.13000000000005</v>
      </c>
      <c r="J921">
        <f t="shared" si="73"/>
        <v>4.7610000000000001</v>
      </c>
      <c r="K921">
        <f t="shared" si="74"/>
        <v>13.612175100000002</v>
      </c>
      <c r="L921" s="1" t="s">
        <v>26</v>
      </c>
      <c r="M921" s="1" t="s">
        <v>58</v>
      </c>
      <c r="N921" s="1" t="s">
        <v>28</v>
      </c>
      <c r="O921" s="1" t="s">
        <v>22</v>
      </c>
      <c r="P921" s="1" t="s">
        <v>23</v>
      </c>
      <c r="Q921" s="1" t="s">
        <v>24</v>
      </c>
      <c r="R921" s="2">
        <v>41266</v>
      </c>
    </row>
    <row r="922" spans="1:18" x14ac:dyDescent="0.25">
      <c r="A922" s="1">
        <v>46726</v>
      </c>
      <c r="B922" s="2">
        <v>41095</v>
      </c>
      <c r="C922" s="2" t="str">
        <f t="shared" si="71"/>
        <v>July</v>
      </c>
      <c r="D922" s="1" t="s">
        <v>32</v>
      </c>
      <c r="E922" s="1">
        <v>10</v>
      </c>
      <c r="F922" s="1">
        <f t="shared" si="70"/>
        <v>4.9649999999999999</v>
      </c>
      <c r="G922" s="1">
        <v>49.65</v>
      </c>
      <c r="H922" s="1">
        <v>1.49</v>
      </c>
      <c r="I922">
        <f t="shared" si="72"/>
        <v>51.14</v>
      </c>
      <c r="J922">
        <f t="shared" si="73"/>
        <v>3.5455000000000001</v>
      </c>
      <c r="K922">
        <f t="shared" si="74"/>
        <v>1.7603407500000001</v>
      </c>
      <c r="L922" s="1" t="s">
        <v>26</v>
      </c>
      <c r="M922" s="1" t="s">
        <v>27</v>
      </c>
      <c r="N922" s="1" t="s">
        <v>28</v>
      </c>
      <c r="O922" s="1" t="s">
        <v>34</v>
      </c>
      <c r="P922" s="1" t="s">
        <v>48</v>
      </c>
      <c r="Q922" s="1" t="s">
        <v>24</v>
      </c>
      <c r="R922" s="2">
        <v>41097</v>
      </c>
    </row>
    <row r="923" spans="1:18" x14ac:dyDescent="0.25">
      <c r="A923" s="1">
        <v>14435</v>
      </c>
      <c r="B923" s="2">
        <v>41244</v>
      </c>
      <c r="C923" s="2" t="str">
        <f t="shared" si="71"/>
        <v>December</v>
      </c>
      <c r="D923" s="1" t="s">
        <v>32</v>
      </c>
      <c r="E923" s="1">
        <v>9</v>
      </c>
      <c r="F923" s="1">
        <f t="shared" si="70"/>
        <v>3707.5388888888888</v>
      </c>
      <c r="G923" s="1">
        <v>33367.85</v>
      </c>
      <c r="H923" s="1">
        <v>24.49</v>
      </c>
      <c r="I923">
        <f t="shared" si="72"/>
        <v>33392.339999999997</v>
      </c>
      <c r="J923">
        <f t="shared" si="73"/>
        <v>5.3265000000000002</v>
      </c>
      <c r="K923">
        <f t="shared" si="74"/>
        <v>1777.3385302499998</v>
      </c>
      <c r="L923" s="1" t="s">
        <v>26</v>
      </c>
      <c r="M923" s="1" t="s">
        <v>49</v>
      </c>
      <c r="N923" s="1" t="s">
        <v>28</v>
      </c>
      <c r="O923" s="1" t="s">
        <v>29</v>
      </c>
      <c r="P923" s="1" t="s">
        <v>52</v>
      </c>
      <c r="Q923" s="1" t="s">
        <v>53</v>
      </c>
      <c r="R923" s="2">
        <v>41247</v>
      </c>
    </row>
    <row r="924" spans="1:18" x14ac:dyDescent="0.25">
      <c r="A924" s="1">
        <v>52932</v>
      </c>
      <c r="B924" s="2">
        <v>41041</v>
      </c>
      <c r="C924" s="2" t="str">
        <f t="shared" si="71"/>
        <v>May</v>
      </c>
      <c r="D924" s="1" t="s">
        <v>18</v>
      </c>
      <c r="E924" s="1">
        <v>3</v>
      </c>
      <c r="F924" s="1">
        <f t="shared" si="70"/>
        <v>8.7433333333333341</v>
      </c>
      <c r="G924" s="1">
        <v>26.23</v>
      </c>
      <c r="H924" s="1">
        <v>6.6</v>
      </c>
      <c r="I924">
        <f t="shared" si="72"/>
        <v>32.83</v>
      </c>
      <c r="J924">
        <f t="shared" si="73"/>
        <v>3.5455000000000001</v>
      </c>
      <c r="K924">
        <f t="shared" si="74"/>
        <v>0.92998465000000008</v>
      </c>
      <c r="L924" s="1" t="s">
        <v>26</v>
      </c>
      <c r="M924" s="1" t="s">
        <v>27</v>
      </c>
      <c r="N924" s="1" t="s">
        <v>42</v>
      </c>
      <c r="O924" s="1" t="s">
        <v>34</v>
      </c>
      <c r="P924" s="1" t="s">
        <v>45</v>
      </c>
      <c r="Q924" s="1" t="s">
        <v>24</v>
      </c>
      <c r="R924" s="2">
        <v>41046</v>
      </c>
    </row>
    <row r="925" spans="1:18" x14ac:dyDescent="0.25">
      <c r="A925" s="1">
        <v>47494</v>
      </c>
      <c r="B925" s="2">
        <v>39995</v>
      </c>
      <c r="C925" s="2" t="str">
        <f t="shared" si="71"/>
        <v>July</v>
      </c>
      <c r="D925" s="1" t="s">
        <v>25</v>
      </c>
      <c r="E925" s="1">
        <v>9</v>
      </c>
      <c r="F925" s="1">
        <f t="shared" si="70"/>
        <v>5.8433333333333337</v>
      </c>
      <c r="G925" s="1">
        <v>52.59</v>
      </c>
      <c r="H925" s="1">
        <v>6.07</v>
      </c>
      <c r="I925">
        <f t="shared" si="72"/>
        <v>58.660000000000004</v>
      </c>
      <c r="J925">
        <f t="shared" si="73"/>
        <v>3.5455000000000001</v>
      </c>
      <c r="K925">
        <f t="shared" si="74"/>
        <v>1.8645784500000002</v>
      </c>
      <c r="L925" s="1" t="s">
        <v>26</v>
      </c>
      <c r="M925" s="1" t="s">
        <v>56</v>
      </c>
      <c r="N925" s="1" t="s">
        <v>21</v>
      </c>
      <c r="O925" s="1" t="s">
        <v>34</v>
      </c>
      <c r="P925" s="1" t="s">
        <v>45</v>
      </c>
      <c r="Q925" s="1" t="s">
        <v>24</v>
      </c>
      <c r="R925" s="2">
        <v>39995</v>
      </c>
    </row>
    <row r="926" spans="1:18" x14ac:dyDescent="0.25">
      <c r="A926" s="1">
        <v>4960</v>
      </c>
      <c r="B926" s="2">
        <v>40599</v>
      </c>
      <c r="C926" s="2" t="str">
        <f t="shared" si="71"/>
        <v>February</v>
      </c>
      <c r="D926" s="1" t="s">
        <v>18</v>
      </c>
      <c r="E926" s="1">
        <v>4</v>
      </c>
      <c r="F926" s="1">
        <f t="shared" si="70"/>
        <v>10.217499999999999</v>
      </c>
      <c r="G926" s="1">
        <v>40.869999999999997</v>
      </c>
      <c r="H926" s="1">
        <v>8.74</v>
      </c>
      <c r="I926">
        <f t="shared" si="72"/>
        <v>49.61</v>
      </c>
      <c r="J926">
        <f t="shared" si="73"/>
        <v>3.5455000000000001</v>
      </c>
      <c r="K926">
        <f t="shared" si="74"/>
        <v>1.4490458500000001</v>
      </c>
      <c r="L926" s="1" t="s">
        <v>19</v>
      </c>
      <c r="M926" s="1" t="s">
        <v>49</v>
      </c>
      <c r="N926" s="1" t="s">
        <v>33</v>
      </c>
      <c r="O926" s="1" t="s">
        <v>34</v>
      </c>
      <c r="P926" s="1" t="s">
        <v>45</v>
      </c>
      <c r="Q926" s="1" t="s">
        <v>24</v>
      </c>
      <c r="R926" s="2">
        <v>40601</v>
      </c>
    </row>
    <row r="927" spans="1:18" x14ac:dyDescent="0.25">
      <c r="A927" s="1">
        <v>96</v>
      </c>
      <c r="B927" s="2">
        <v>39919</v>
      </c>
      <c r="C927" s="2" t="str">
        <f t="shared" si="71"/>
        <v>April</v>
      </c>
      <c r="D927" s="1" t="s">
        <v>25</v>
      </c>
      <c r="E927" s="1">
        <v>37</v>
      </c>
      <c r="F927" s="1">
        <f t="shared" si="70"/>
        <v>112.3817162162162</v>
      </c>
      <c r="G927" s="1">
        <v>4158.1234999999997</v>
      </c>
      <c r="H927" s="1">
        <v>8.99</v>
      </c>
      <c r="I927">
        <f t="shared" si="72"/>
        <v>4167.1134999999995</v>
      </c>
      <c r="J927">
        <f t="shared" si="73"/>
        <v>5.3265000000000002</v>
      </c>
      <c r="K927">
        <f t="shared" si="74"/>
        <v>221.48244822749999</v>
      </c>
      <c r="L927" s="1" t="s">
        <v>26</v>
      </c>
      <c r="M927" s="1" t="s">
        <v>56</v>
      </c>
      <c r="N927" s="1" t="s">
        <v>42</v>
      </c>
      <c r="O927" s="1" t="s">
        <v>29</v>
      </c>
      <c r="P927" s="1" t="s">
        <v>30</v>
      </c>
      <c r="Q927" s="1" t="s">
        <v>24</v>
      </c>
      <c r="R927" s="2">
        <v>39921</v>
      </c>
    </row>
    <row r="928" spans="1:18" x14ac:dyDescent="0.25">
      <c r="A928" s="1">
        <v>46627</v>
      </c>
      <c r="B928" s="2">
        <v>39975</v>
      </c>
      <c r="C928" s="2" t="str">
        <f t="shared" si="71"/>
        <v>June</v>
      </c>
      <c r="D928" s="1" t="s">
        <v>37</v>
      </c>
      <c r="E928" s="1">
        <v>3</v>
      </c>
      <c r="F928" s="1">
        <f t="shared" si="70"/>
        <v>7.1533333333333333</v>
      </c>
      <c r="G928" s="1">
        <v>21.46</v>
      </c>
      <c r="H928" s="1">
        <v>6.26</v>
      </c>
      <c r="I928">
        <f t="shared" si="72"/>
        <v>27.72</v>
      </c>
      <c r="J928">
        <f t="shared" si="73"/>
        <v>3.5455000000000001</v>
      </c>
      <c r="K928">
        <f t="shared" si="74"/>
        <v>0.76086430000000005</v>
      </c>
      <c r="L928" s="1" t="s">
        <v>26</v>
      </c>
      <c r="M928" s="1" t="s">
        <v>27</v>
      </c>
      <c r="N928" s="1" t="s">
        <v>42</v>
      </c>
      <c r="O928" s="1" t="s">
        <v>34</v>
      </c>
      <c r="P928" s="1" t="s">
        <v>45</v>
      </c>
      <c r="Q928" s="1" t="s">
        <v>24</v>
      </c>
      <c r="R928" s="2">
        <v>39976</v>
      </c>
    </row>
    <row r="929" spans="1:18" x14ac:dyDescent="0.25">
      <c r="A929" s="1">
        <v>54019</v>
      </c>
      <c r="B929" s="2">
        <v>39995</v>
      </c>
      <c r="C929" s="2" t="str">
        <f t="shared" si="71"/>
        <v>July</v>
      </c>
      <c r="D929" s="1" t="s">
        <v>18</v>
      </c>
      <c r="E929" s="1">
        <v>35</v>
      </c>
      <c r="F929" s="1">
        <f t="shared" si="70"/>
        <v>120.94714285714285</v>
      </c>
      <c r="G929" s="1">
        <v>4233.1499999999996</v>
      </c>
      <c r="H929" s="1">
        <v>26.3</v>
      </c>
      <c r="I929">
        <f t="shared" si="72"/>
        <v>4259.45</v>
      </c>
      <c r="J929">
        <f t="shared" si="73"/>
        <v>5.3265000000000002</v>
      </c>
      <c r="K929">
        <f t="shared" si="74"/>
        <v>225.47873475</v>
      </c>
      <c r="L929" s="1" t="s">
        <v>38</v>
      </c>
      <c r="M929" s="1" t="s">
        <v>51</v>
      </c>
      <c r="N929" s="1" t="s">
        <v>33</v>
      </c>
      <c r="O929" s="1" t="s">
        <v>29</v>
      </c>
      <c r="P929" s="1" t="s">
        <v>61</v>
      </c>
      <c r="Q929" s="1" t="s">
        <v>40</v>
      </c>
      <c r="R929" s="2">
        <v>40002</v>
      </c>
    </row>
    <row r="930" spans="1:18" x14ac:dyDescent="0.25">
      <c r="A930" s="1">
        <v>35713</v>
      </c>
      <c r="B930" s="2">
        <v>41199</v>
      </c>
      <c r="C930" s="2" t="str">
        <f t="shared" si="71"/>
        <v>October</v>
      </c>
      <c r="D930" s="1" t="s">
        <v>41</v>
      </c>
      <c r="E930" s="1">
        <v>49</v>
      </c>
      <c r="F930" s="1">
        <f t="shared" si="70"/>
        <v>27.662653061224489</v>
      </c>
      <c r="G930" s="1">
        <v>1355.47</v>
      </c>
      <c r="H930" s="1">
        <v>1.49</v>
      </c>
      <c r="I930">
        <f t="shared" si="72"/>
        <v>1356.96</v>
      </c>
      <c r="J930">
        <f t="shared" si="73"/>
        <v>3.5455000000000001</v>
      </c>
      <c r="K930">
        <f t="shared" si="74"/>
        <v>48.058188850000008</v>
      </c>
      <c r="L930" s="1" t="s">
        <v>26</v>
      </c>
      <c r="M930" s="1" t="s">
        <v>27</v>
      </c>
      <c r="N930" s="1" t="s">
        <v>33</v>
      </c>
      <c r="O930" s="1" t="s">
        <v>34</v>
      </c>
      <c r="P930" s="1" t="s">
        <v>48</v>
      </c>
      <c r="Q930" s="1" t="s">
        <v>24</v>
      </c>
      <c r="R930" s="2">
        <v>41199</v>
      </c>
    </row>
    <row r="931" spans="1:18" x14ac:dyDescent="0.25">
      <c r="A931" s="1">
        <v>8034</v>
      </c>
      <c r="B931" s="2">
        <v>40927</v>
      </c>
      <c r="C931" s="2" t="str">
        <f t="shared" si="71"/>
        <v>January</v>
      </c>
      <c r="D931" s="1" t="s">
        <v>25</v>
      </c>
      <c r="E931" s="1">
        <v>31</v>
      </c>
      <c r="F931" s="1">
        <f t="shared" si="70"/>
        <v>11.433870967741935</v>
      </c>
      <c r="G931" s="1">
        <v>354.45</v>
      </c>
      <c r="H931" s="1">
        <v>3.99</v>
      </c>
      <c r="I931">
        <f t="shared" si="72"/>
        <v>358.44</v>
      </c>
      <c r="J931">
        <f t="shared" si="73"/>
        <v>3.5455000000000001</v>
      </c>
      <c r="K931">
        <f t="shared" si="74"/>
        <v>12.56702475</v>
      </c>
      <c r="L931" s="1" t="s">
        <v>26</v>
      </c>
      <c r="M931" s="1" t="s">
        <v>54</v>
      </c>
      <c r="N931" s="1" t="s">
        <v>33</v>
      </c>
      <c r="O931" s="1" t="s">
        <v>34</v>
      </c>
      <c r="P931" s="1" t="s">
        <v>68</v>
      </c>
      <c r="Q931" s="1" t="s">
        <v>24</v>
      </c>
      <c r="R931" s="2">
        <v>40927</v>
      </c>
    </row>
    <row r="932" spans="1:18" x14ac:dyDescent="0.25">
      <c r="A932" s="1">
        <v>2241</v>
      </c>
      <c r="B932" s="2">
        <v>40308</v>
      </c>
      <c r="C932" s="2" t="str">
        <f t="shared" si="71"/>
        <v>May</v>
      </c>
      <c r="D932" s="1" t="s">
        <v>37</v>
      </c>
      <c r="E932" s="1">
        <v>38</v>
      </c>
      <c r="F932" s="1">
        <f t="shared" si="70"/>
        <v>25.467894736842105</v>
      </c>
      <c r="G932" s="1">
        <v>967.78</v>
      </c>
      <c r="H932" s="1">
        <v>2.99</v>
      </c>
      <c r="I932">
        <f t="shared" si="72"/>
        <v>970.77</v>
      </c>
      <c r="J932">
        <f t="shared" si="73"/>
        <v>3.5455000000000001</v>
      </c>
      <c r="K932">
        <f t="shared" si="74"/>
        <v>34.312639900000001</v>
      </c>
      <c r="L932" s="1" t="s">
        <v>26</v>
      </c>
      <c r="M932" s="1" t="s">
        <v>54</v>
      </c>
      <c r="N932" s="1" t="s">
        <v>21</v>
      </c>
      <c r="O932" s="1" t="s">
        <v>34</v>
      </c>
      <c r="P932" s="1" t="s">
        <v>48</v>
      </c>
      <c r="Q932" s="1" t="s">
        <v>24</v>
      </c>
      <c r="R932" s="2">
        <v>40310</v>
      </c>
    </row>
    <row r="933" spans="1:18" x14ac:dyDescent="0.25">
      <c r="A933" s="1">
        <v>19616</v>
      </c>
      <c r="B933" s="2">
        <v>40899</v>
      </c>
      <c r="C933" s="2" t="str">
        <f t="shared" si="71"/>
        <v>December</v>
      </c>
      <c r="D933" s="1" t="s">
        <v>25</v>
      </c>
      <c r="E933" s="1">
        <v>42</v>
      </c>
      <c r="F933" s="1">
        <f t="shared" si="70"/>
        <v>2.7842857142857143</v>
      </c>
      <c r="G933" s="1">
        <v>116.94</v>
      </c>
      <c r="H933" s="1">
        <v>1.25</v>
      </c>
      <c r="I933">
        <f t="shared" si="72"/>
        <v>118.19</v>
      </c>
      <c r="J933">
        <f t="shared" si="73"/>
        <v>3.5455000000000001</v>
      </c>
      <c r="K933">
        <f t="shared" si="74"/>
        <v>4.1461077</v>
      </c>
      <c r="L933" s="1" t="s">
        <v>19</v>
      </c>
      <c r="M933" s="1" t="s">
        <v>27</v>
      </c>
      <c r="N933" s="1" t="s">
        <v>33</v>
      </c>
      <c r="O933" s="1" t="s">
        <v>34</v>
      </c>
      <c r="P933" s="1" t="s">
        <v>35</v>
      </c>
      <c r="Q933" s="1" t="s">
        <v>36</v>
      </c>
      <c r="R933" s="2">
        <v>40900</v>
      </c>
    </row>
    <row r="934" spans="1:18" x14ac:dyDescent="0.25">
      <c r="A934" s="1">
        <v>49925</v>
      </c>
      <c r="B934" s="2">
        <v>40200</v>
      </c>
      <c r="C934" s="2" t="str">
        <f t="shared" si="71"/>
        <v>January</v>
      </c>
      <c r="D934" s="1" t="s">
        <v>25</v>
      </c>
      <c r="E934" s="1">
        <v>1</v>
      </c>
      <c r="F934" s="1">
        <f t="shared" si="70"/>
        <v>3.41</v>
      </c>
      <c r="G934" s="1">
        <v>3.41</v>
      </c>
      <c r="H934" s="1">
        <v>0.7</v>
      </c>
      <c r="I934">
        <f t="shared" si="72"/>
        <v>4.1100000000000003</v>
      </c>
      <c r="J934">
        <f t="shared" si="73"/>
        <v>3.5455000000000001</v>
      </c>
      <c r="K934">
        <f t="shared" si="74"/>
        <v>0.12090155000000001</v>
      </c>
      <c r="L934" s="1" t="s">
        <v>26</v>
      </c>
      <c r="M934" s="1" t="s">
        <v>20</v>
      </c>
      <c r="N934" s="1" t="s">
        <v>33</v>
      </c>
      <c r="O934" s="1" t="s">
        <v>34</v>
      </c>
      <c r="P934" s="1" t="s">
        <v>35</v>
      </c>
      <c r="Q934" s="1" t="s">
        <v>36</v>
      </c>
      <c r="R934" s="2">
        <v>40201</v>
      </c>
    </row>
    <row r="935" spans="1:18" x14ac:dyDescent="0.25">
      <c r="A935" s="1">
        <v>50625</v>
      </c>
      <c r="B935" s="2">
        <v>39926</v>
      </c>
      <c r="C935" s="2" t="str">
        <f t="shared" si="71"/>
        <v>April</v>
      </c>
      <c r="D935" s="1" t="s">
        <v>41</v>
      </c>
      <c r="E935" s="1">
        <v>10</v>
      </c>
      <c r="F935" s="1">
        <f t="shared" si="70"/>
        <v>2.9119999999999999</v>
      </c>
      <c r="G935" s="1">
        <v>29.12</v>
      </c>
      <c r="H935" s="1">
        <v>0.5</v>
      </c>
      <c r="I935">
        <f t="shared" si="72"/>
        <v>29.62</v>
      </c>
      <c r="J935">
        <f t="shared" si="73"/>
        <v>3.5455000000000001</v>
      </c>
      <c r="K935">
        <f t="shared" si="74"/>
        <v>1.0324496000000001</v>
      </c>
      <c r="L935" s="1" t="s">
        <v>26</v>
      </c>
      <c r="M935" s="1" t="s">
        <v>51</v>
      </c>
      <c r="N935" s="1" t="s">
        <v>21</v>
      </c>
      <c r="O935" s="1" t="s">
        <v>34</v>
      </c>
      <c r="P935" s="1" t="s">
        <v>63</v>
      </c>
      <c r="Q935" s="1" t="s">
        <v>24</v>
      </c>
      <c r="R935" s="2">
        <v>39927</v>
      </c>
    </row>
    <row r="936" spans="1:18" x14ac:dyDescent="0.25">
      <c r="A936" s="1">
        <v>9925</v>
      </c>
      <c r="B936" s="2">
        <v>40938</v>
      </c>
      <c r="C936" s="2" t="str">
        <f t="shared" si="71"/>
        <v>January</v>
      </c>
      <c r="D936" s="1" t="s">
        <v>37</v>
      </c>
      <c r="E936" s="1">
        <v>31</v>
      </c>
      <c r="F936" s="1">
        <f t="shared" si="70"/>
        <v>22.080645161290324</v>
      </c>
      <c r="G936" s="1">
        <v>684.5</v>
      </c>
      <c r="H936" s="1">
        <v>8.99</v>
      </c>
      <c r="I936">
        <f t="shared" si="72"/>
        <v>693.49</v>
      </c>
      <c r="J936">
        <f t="shared" si="73"/>
        <v>3.5455000000000001</v>
      </c>
      <c r="K936">
        <f t="shared" si="74"/>
        <v>24.268947499999999</v>
      </c>
      <c r="L936" s="1" t="s">
        <v>26</v>
      </c>
      <c r="M936" s="1" t="s">
        <v>58</v>
      </c>
      <c r="N936" s="1" t="s">
        <v>33</v>
      </c>
      <c r="O936" s="1" t="s">
        <v>34</v>
      </c>
      <c r="P936" s="1" t="s">
        <v>35</v>
      </c>
      <c r="Q936" s="1" t="s">
        <v>46</v>
      </c>
      <c r="R936" s="2">
        <v>40940</v>
      </c>
    </row>
    <row r="937" spans="1:18" x14ac:dyDescent="0.25">
      <c r="A937" s="1">
        <v>17573</v>
      </c>
      <c r="B937" s="2">
        <v>40790</v>
      </c>
      <c r="C937" s="2" t="str">
        <f t="shared" si="71"/>
        <v>September</v>
      </c>
      <c r="D937" s="1" t="s">
        <v>18</v>
      </c>
      <c r="E937" s="1">
        <v>47</v>
      </c>
      <c r="F937" s="1">
        <f t="shared" si="70"/>
        <v>458.62978723404251</v>
      </c>
      <c r="G937" s="1">
        <v>21555.599999999999</v>
      </c>
      <c r="H937" s="1">
        <v>49</v>
      </c>
      <c r="I937">
        <f t="shared" si="72"/>
        <v>21604.6</v>
      </c>
      <c r="J937">
        <f t="shared" si="73"/>
        <v>5.3265000000000002</v>
      </c>
      <c r="K937">
        <f t="shared" si="74"/>
        <v>1148.159034</v>
      </c>
      <c r="L937" s="1" t="s">
        <v>38</v>
      </c>
      <c r="M937" s="1" t="s">
        <v>51</v>
      </c>
      <c r="N937" s="1" t="s">
        <v>28</v>
      </c>
      <c r="O937" s="1" t="s">
        <v>29</v>
      </c>
      <c r="P937" s="1" t="s">
        <v>52</v>
      </c>
      <c r="Q937" s="1" t="s">
        <v>40</v>
      </c>
      <c r="R937" s="2">
        <v>40792</v>
      </c>
    </row>
    <row r="938" spans="1:18" x14ac:dyDescent="0.25">
      <c r="A938" s="1">
        <v>54146</v>
      </c>
      <c r="B938" s="2">
        <v>40469</v>
      </c>
      <c r="C938" s="2" t="str">
        <f t="shared" si="71"/>
        <v>October</v>
      </c>
      <c r="D938" s="1" t="s">
        <v>18</v>
      </c>
      <c r="E938" s="1">
        <v>3</v>
      </c>
      <c r="F938" s="1">
        <f t="shared" si="70"/>
        <v>41.583333333333336</v>
      </c>
      <c r="G938" s="1">
        <v>124.75</v>
      </c>
      <c r="H938" s="1">
        <v>1.99</v>
      </c>
      <c r="I938">
        <f t="shared" si="72"/>
        <v>126.74</v>
      </c>
      <c r="J938">
        <f t="shared" si="73"/>
        <v>5.3265000000000002</v>
      </c>
      <c r="K938">
        <f t="shared" si="74"/>
        <v>6.644808750000001</v>
      </c>
      <c r="L938" s="1" t="s">
        <v>26</v>
      </c>
      <c r="M938" s="1" t="s">
        <v>59</v>
      </c>
      <c r="N938" s="1" t="s">
        <v>33</v>
      </c>
      <c r="O938" s="1" t="s">
        <v>29</v>
      </c>
      <c r="P938" s="1" t="s">
        <v>43</v>
      </c>
      <c r="Q938" s="1" t="s">
        <v>46</v>
      </c>
      <c r="R938" s="2">
        <v>40474</v>
      </c>
    </row>
    <row r="939" spans="1:18" x14ac:dyDescent="0.25">
      <c r="A939" s="1">
        <v>32869</v>
      </c>
      <c r="B939" s="2">
        <v>39899</v>
      </c>
      <c r="C939" s="2" t="str">
        <f t="shared" si="71"/>
        <v>March</v>
      </c>
      <c r="D939" s="1" t="s">
        <v>41</v>
      </c>
      <c r="E939" s="1">
        <v>39</v>
      </c>
      <c r="F939" s="1">
        <f t="shared" si="70"/>
        <v>134.6323717948718</v>
      </c>
      <c r="G939" s="1">
        <v>5250.6625000000004</v>
      </c>
      <c r="H939" s="1">
        <v>8.99</v>
      </c>
      <c r="I939">
        <f t="shared" si="72"/>
        <v>5259.6525000000001</v>
      </c>
      <c r="J939">
        <f t="shared" si="73"/>
        <v>5.3265000000000002</v>
      </c>
      <c r="K939">
        <f t="shared" si="74"/>
        <v>279.67653806250001</v>
      </c>
      <c r="L939" s="1" t="s">
        <v>26</v>
      </c>
      <c r="M939" s="1" t="s">
        <v>55</v>
      </c>
      <c r="N939" s="1" t="s">
        <v>33</v>
      </c>
      <c r="O939" s="1" t="s">
        <v>29</v>
      </c>
      <c r="P939" s="1" t="s">
        <v>30</v>
      </c>
      <c r="Q939" s="1" t="s">
        <v>24</v>
      </c>
      <c r="R939" s="2">
        <v>39900</v>
      </c>
    </row>
    <row r="940" spans="1:18" x14ac:dyDescent="0.25">
      <c r="A940" s="1">
        <v>24038</v>
      </c>
      <c r="B940" s="2">
        <v>40714</v>
      </c>
      <c r="C940" s="2" t="str">
        <f t="shared" si="71"/>
        <v>June</v>
      </c>
      <c r="D940" s="1" t="s">
        <v>25</v>
      </c>
      <c r="E940" s="1">
        <v>15</v>
      </c>
      <c r="F940" s="1">
        <f t="shared" si="70"/>
        <v>59.745366666666669</v>
      </c>
      <c r="G940" s="1">
        <v>896.18050000000005</v>
      </c>
      <c r="H940" s="1">
        <v>5.26</v>
      </c>
      <c r="I940">
        <f t="shared" si="72"/>
        <v>901.44050000000004</v>
      </c>
      <c r="J940">
        <f t="shared" si="73"/>
        <v>5.3265000000000002</v>
      </c>
      <c r="K940">
        <f t="shared" si="74"/>
        <v>47.735054332500006</v>
      </c>
      <c r="L940" s="1" t="s">
        <v>19</v>
      </c>
      <c r="M940" s="1" t="s">
        <v>55</v>
      </c>
      <c r="N940" s="1" t="s">
        <v>33</v>
      </c>
      <c r="O940" s="1" t="s">
        <v>29</v>
      </c>
      <c r="P940" s="1" t="s">
        <v>30</v>
      </c>
      <c r="Q940" s="1" t="s">
        <v>24</v>
      </c>
      <c r="R940" s="2">
        <v>40716</v>
      </c>
    </row>
    <row r="941" spans="1:18" x14ac:dyDescent="0.25">
      <c r="A941" s="1">
        <v>15463</v>
      </c>
      <c r="B941" s="2">
        <v>40383</v>
      </c>
      <c r="C941" s="2" t="str">
        <f t="shared" si="71"/>
        <v>July</v>
      </c>
      <c r="D941" s="1" t="s">
        <v>18</v>
      </c>
      <c r="E941" s="1">
        <v>48</v>
      </c>
      <c r="F941" s="1">
        <f t="shared" si="70"/>
        <v>6.1104166666666666</v>
      </c>
      <c r="G941" s="1">
        <v>293.3</v>
      </c>
      <c r="H941" s="1">
        <v>7.5</v>
      </c>
      <c r="I941">
        <f t="shared" si="72"/>
        <v>300.8</v>
      </c>
      <c r="J941">
        <f t="shared" si="73"/>
        <v>3.5455000000000001</v>
      </c>
      <c r="K941">
        <f t="shared" si="74"/>
        <v>10.398951500000001</v>
      </c>
      <c r="L941" s="1" t="s">
        <v>19</v>
      </c>
      <c r="M941" s="1" t="s">
        <v>55</v>
      </c>
      <c r="N941" s="1" t="s">
        <v>33</v>
      </c>
      <c r="O941" s="1" t="s">
        <v>34</v>
      </c>
      <c r="P941" s="1" t="s">
        <v>45</v>
      </c>
      <c r="Q941" s="1" t="s">
        <v>24</v>
      </c>
      <c r="R941" s="2">
        <v>40385</v>
      </c>
    </row>
    <row r="942" spans="1:18" x14ac:dyDescent="0.25">
      <c r="A942" s="1">
        <v>50209</v>
      </c>
      <c r="B942" s="2">
        <v>40431</v>
      </c>
      <c r="C942" s="2" t="str">
        <f t="shared" si="71"/>
        <v>September</v>
      </c>
      <c r="D942" s="1" t="s">
        <v>25</v>
      </c>
      <c r="E942" s="1">
        <v>34</v>
      </c>
      <c r="F942" s="1">
        <f t="shared" si="70"/>
        <v>54.794705882352943</v>
      </c>
      <c r="G942" s="1">
        <v>1863.02</v>
      </c>
      <c r="H942" s="1">
        <v>6.79</v>
      </c>
      <c r="I942">
        <f t="shared" si="72"/>
        <v>1869.81</v>
      </c>
      <c r="J942">
        <f t="shared" si="73"/>
        <v>3.5455000000000001</v>
      </c>
      <c r="K942">
        <f t="shared" si="74"/>
        <v>66.053374099999999</v>
      </c>
      <c r="L942" s="1" t="s">
        <v>19</v>
      </c>
      <c r="M942" s="1" t="s">
        <v>59</v>
      </c>
      <c r="N942" s="1" t="s">
        <v>21</v>
      </c>
      <c r="O942" s="1" t="s">
        <v>34</v>
      </c>
      <c r="P942" s="1" t="s">
        <v>45</v>
      </c>
      <c r="Q942" s="1" t="s">
        <v>24</v>
      </c>
      <c r="R942" s="2">
        <v>40433</v>
      </c>
    </row>
    <row r="943" spans="1:18" x14ac:dyDescent="0.25">
      <c r="A943" s="1">
        <v>10593</v>
      </c>
      <c r="B943" s="2">
        <v>40951</v>
      </c>
      <c r="C943" s="2" t="str">
        <f t="shared" si="71"/>
        <v>February</v>
      </c>
      <c r="D943" s="1" t="s">
        <v>25</v>
      </c>
      <c r="E943" s="1">
        <v>26</v>
      </c>
      <c r="F943" s="1">
        <f t="shared" si="70"/>
        <v>27.83923076923077</v>
      </c>
      <c r="G943" s="1">
        <v>723.82</v>
      </c>
      <c r="H943" s="1">
        <v>19.46</v>
      </c>
      <c r="I943">
        <f t="shared" si="72"/>
        <v>743.28000000000009</v>
      </c>
      <c r="J943">
        <f t="shared" si="73"/>
        <v>4.7610000000000001</v>
      </c>
      <c r="K943">
        <f t="shared" si="74"/>
        <v>34.461070200000002</v>
      </c>
      <c r="L943" s="1" t="s">
        <v>26</v>
      </c>
      <c r="M943" s="1" t="s">
        <v>58</v>
      </c>
      <c r="N943" s="1" t="s">
        <v>42</v>
      </c>
      <c r="O943" s="1" t="s">
        <v>22</v>
      </c>
      <c r="P943" s="1" t="s">
        <v>23</v>
      </c>
      <c r="Q943" s="1" t="s">
        <v>24</v>
      </c>
      <c r="R943" s="2">
        <v>40953</v>
      </c>
    </row>
    <row r="944" spans="1:18" x14ac:dyDescent="0.25">
      <c r="A944" s="1">
        <v>52193</v>
      </c>
      <c r="B944" s="2">
        <v>40242</v>
      </c>
      <c r="C944" s="2" t="str">
        <f t="shared" si="71"/>
        <v>March</v>
      </c>
      <c r="D944" s="1" t="s">
        <v>32</v>
      </c>
      <c r="E944" s="1">
        <v>47</v>
      </c>
      <c r="F944" s="1">
        <f t="shared" si="70"/>
        <v>2.9187234042553194</v>
      </c>
      <c r="G944" s="1">
        <v>137.18</v>
      </c>
      <c r="H944" s="1">
        <v>0.96</v>
      </c>
      <c r="I944">
        <f t="shared" si="72"/>
        <v>138.14000000000001</v>
      </c>
      <c r="J944">
        <f t="shared" si="73"/>
        <v>3.5455000000000001</v>
      </c>
      <c r="K944">
        <f t="shared" si="74"/>
        <v>4.8637169000000009</v>
      </c>
      <c r="L944" s="1" t="s">
        <v>26</v>
      </c>
      <c r="M944" s="1" t="s">
        <v>44</v>
      </c>
      <c r="N944" s="1" t="s">
        <v>33</v>
      </c>
      <c r="O944" s="1" t="s">
        <v>34</v>
      </c>
      <c r="P944" s="1" t="s">
        <v>35</v>
      </c>
      <c r="Q944" s="1" t="s">
        <v>36</v>
      </c>
      <c r="R944" s="2">
        <v>40244</v>
      </c>
    </row>
    <row r="945" spans="1:18" x14ac:dyDescent="0.25">
      <c r="A945" s="1">
        <v>25376</v>
      </c>
      <c r="B945" s="2">
        <v>40628</v>
      </c>
      <c r="C945" s="2" t="str">
        <f t="shared" si="71"/>
        <v>March</v>
      </c>
      <c r="D945" s="1" t="s">
        <v>37</v>
      </c>
      <c r="E945" s="1">
        <v>12</v>
      </c>
      <c r="F945" s="1">
        <f t="shared" si="70"/>
        <v>6.3841666666666663</v>
      </c>
      <c r="G945" s="1">
        <v>76.61</v>
      </c>
      <c r="H945" s="1">
        <v>5.29</v>
      </c>
      <c r="I945">
        <f t="shared" si="72"/>
        <v>81.900000000000006</v>
      </c>
      <c r="J945">
        <f t="shared" si="73"/>
        <v>4.7610000000000001</v>
      </c>
      <c r="K945">
        <f t="shared" si="74"/>
        <v>3.6474020999999999</v>
      </c>
      <c r="L945" s="1" t="s">
        <v>26</v>
      </c>
      <c r="M945" s="1" t="s">
        <v>55</v>
      </c>
      <c r="N945" s="1" t="s">
        <v>33</v>
      </c>
      <c r="O945" s="1" t="s">
        <v>22</v>
      </c>
      <c r="P945" s="1" t="s">
        <v>23</v>
      </c>
      <c r="Q945" s="1" t="s">
        <v>24</v>
      </c>
      <c r="R945" s="2">
        <v>40629</v>
      </c>
    </row>
    <row r="946" spans="1:18" x14ac:dyDescent="0.25">
      <c r="A946" s="1">
        <v>35265</v>
      </c>
      <c r="B946" s="2">
        <v>40511</v>
      </c>
      <c r="C946" s="2" t="str">
        <f t="shared" si="71"/>
        <v>November</v>
      </c>
      <c r="D946" s="1" t="s">
        <v>32</v>
      </c>
      <c r="E946" s="1">
        <v>4</v>
      </c>
      <c r="F946" s="1">
        <f t="shared" si="70"/>
        <v>31.445</v>
      </c>
      <c r="G946" s="1">
        <v>125.78</v>
      </c>
      <c r="H946" s="1">
        <v>2.99</v>
      </c>
      <c r="I946">
        <f t="shared" si="72"/>
        <v>128.77000000000001</v>
      </c>
      <c r="J946">
        <f t="shared" si="73"/>
        <v>3.5455000000000001</v>
      </c>
      <c r="K946">
        <f t="shared" si="74"/>
        <v>4.4595298999999997</v>
      </c>
      <c r="L946" s="1" t="s">
        <v>26</v>
      </c>
      <c r="M946" s="1" t="s">
        <v>56</v>
      </c>
      <c r="N946" s="1" t="s">
        <v>28</v>
      </c>
      <c r="O946" s="1" t="s">
        <v>34</v>
      </c>
      <c r="P946" s="1" t="s">
        <v>48</v>
      </c>
      <c r="Q946" s="1" t="s">
        <v>24</v>
      </c>
      <c r="R946" s="2">
        <v>40512</v>
      </c>
    </row>
    <row r="947" spans="1:18" x14ac:dyDescent="0.25">
      <c r="A947" s="1">
        <v>18597</v>
      </c>
      <c r="B947" s="2">
        <v>40447</v>
      </c>
      <c r="C947" s="2" t="str">
        <f t="shared" si="71"/>
        <v>September</v>
      </c>
      <c r="D947" s="1" t="s">
        <v>41</v>
      </c>
      <c r="E947" s="1">
        <v>37</v>
      </c>
      <c r="F947" s="1">
        <f t="shared" si="70"/>
        <v>2.7351351351351352</v>
      </c>
      <c r="G947" s="1">
        <v>101.2</v>
      </c>
      <c r="H947" s="1">
        <v>0.5</v>
      </c>
      <c r="I947">
        <f t="shared" si="72"/>
        <v>101.7</v>
      </c>
      <c r="J947">
        <f t="shared" si="73"/>
        <v>3.5455000000000001</v>
      </c>
      <c r="K947">
        <f t="shared" si="74"/>
        <v>3.5880459999999998</v>
      </c>
      <c r="L947" s="1" t="s">
        <v>26</v>
      </c>
      <c r="M947" s="1" t="s">
        <v>54</v>
      </c>
      <c r="N947" s="1" t="s">
        <v>21</v>
      </c>
      <c r="O947" s="1" t="s">
        <v>34</v>
      </c>
      <c r="P947" s="1" t="s">
        <v>63</v>
      </c>
      <c r="Q947" s="1" t="s">
        <v>24</v>
      </c>
      <c r="R947" s="2">
        <v>40448</v>
      </c>
    </row>
    <row r="948" spans="1:18" x14ac:dyDescent="0.25">
      <c r="A948" s="1">
        <v>6241</v>
      </c>
      <c r="B948" s="2">
        <v>40176</v>
      </c>
      <c r="C948" s="2" t="str">
        <f t="shared" si="71"/>
        <v>December</v>
      </c>
      <c r="D948" s="1" t="s">
        <v>18</v>
      </c>
      <c r="E948" s="1">
        <v>24</v>
      </c>
      <c r="F948" s="1">
        <f t="shared" si="70"/>
        <v>5.5808333333333335</v>
      </c>
      <c r="G948" s="1">
        <v>133.94</v>
      </c>
      <c r="H948" s="1">
        <v>1</v>
      </c>
      <c r="I948">
        <f t="shared" si="72"/>
        <v>134.94</v>
      </c>
      <c r="J948">
        <f t="shared" si="73"/>
        <v>3.5455000000000001</v>
      </c>
      <c r="K948">
        <f t="shared" si="74"/>
        <v>4.7488427</v>
      </c>
      <c r="L948" s="1" t="s">
        <v>19</v>
      </c>
      <c r="M948" s="1" t="s">
        <v>56</v>
      </c>
      <c r="N948" s="1" t="s">
        <v>28</v>
      </c>
      <c r="O948" s="1" t="s">
        <v>34</v>
      </c>
      <c r="P948" s="1" t="s">
        <v>35</v>
      </c>
      <c r="Q948" s="1" t="s">
        <v>36</v>
      </c>
      <c r="R948" s="2">
        <v>40181</v>
      </c>
    </row>
    <row r="949" spans="1:18" x14ac:dyDescent="0.25">
      <c r="A949" s="1">
        <v>22211</v>
      </c>
      <c r="B949" s="2">
        <v>40819</v>
      </c>
      <c r="C949" s="2" t="str">
        <f t="shared" si="71"/>
        <v>October</v>
      </c>
      <c r="D949" s="1" t="s">
        <v>32</v>
      </c>
      <c r="E949" s="1">
        <v>30</v>
      </c>
      <c r="F949" s="1">
        <f t="shared" si="70"/>
        <v>31.448</v>
      </c>
      <c r="G949" s="1">
        <v>943.44</v>
      </c>
      <c r="H949" s="1">
        <v>19.989999999999998</v>
      </c>
      <c r="I949">
        <f t="shared" si="72"/>
        <v>963.43000000000006</v>
      </c>
      <c r="J949">
        <f t="shared" si="73"/>
        <v>3.5455000000000001</v>
      </c>
      <c r="K949">
        <f t="shared" si="74"/>
        <v>33.449665200000005</v>
      </c>
      <c r="L949" s="1" t="s">
        <v>26</v>
      </c>
      <c r="M949" s="1" t="s">
        <v>54</v>
      </c>
      <c r="N949" s="1" t="s">
        <v>21</v>
      </c>
      <c r="O949" s="1" t="s">
        <v>34</v>
      </c>
      <c r="P949" s="1" t="s">
        <v>45</v>
      </c>
      <c r="Q949" s="1" t="s">
        <v>24</v>
      </c>
      <c r="R949" s="2">
        <v>40821</v>
      </c>
    </row>
    <row r="950" spans="1:18" x14ac:dyDescent="0.25">
      <c r="A950" s="1">
        <v>28999</v>
      </c>
      <c r="B950" s="2">
        <v>39823</v>
      </c>
      <c r="C950" s="2" t="str">
        <f t="shared" si="71"/>
        <v>January</v>
      </c>
      <c r="D950" s="1" t="s">
        <v>25</v>
      </c>
      <c r="E950" s="1">
        <v>34</v>
      </c>
      <c r="F950" s="1">
        <f t="shared" si="70"/>
        <v>34.632352941176471</v>
      </c>
      <c r="G950" s="1">
        <v>1177.5</v>
      </c>
      <c r="H950" s="1">
        <v>1.99</v>
      </c>
      <c r="I950">
        <f t="shared" si="72"/>
        <v>1179.49</v>
      </c>
      <c r="J950">
        <f t="shared" si="73"/>
        <v>5.3265000000000002</v>
      </c>
      <c r="K950">
        <f t="shared" si="74"/>
        <v>62.719537500000008</v>
      </c>
      <c r="L950" s="1" t="s">
        <v>26</v>
      </c>
      <c r="M950" s="1" t="s">
        <v>27</v>
      </c>
      <c r="N950" s="1" t="s">
        <v>33</v>
      </c>
      <c r="O950" s="1" t="s">
        <v>29</v>
      </c>
      <c r="P950" s="1" t="s">
        <v>43</v>
      </c>
      <c r="Q950" s="1" t="s">
        <v>46</v>
      </c>
      <c r="R950" s="2">
        <v>39824</v>
      </c>
    </row>
    <row r="951" spans="1:18" x14ac:dyDescent="0.25">
      <c r="A951" s="1">
        <v>31648</v>
      </c>
      <c r="B951" s="2">
        <v>40775</v>
      </c>
      <c r="C951" s="2" t="str">
        <f t="shared" si="71"/>
        <v>August</v>
      </c>
      <c r="D951" s="1" t="s">
        <v>25</v>
      </c>
      <c r="E951" s="1">
        <v>8</v>
      </c>
      <c r="F951" s="1">
        <f t="shared" si="70"/>
        <v>8.6174999999999997</v>
      </c>
      <c r="G951" s="1">
        <v>68.94</v>
      </c>
      <c r="H951" s="1">
        <v>2.38</v>
      </c>
      <c r="I951">
        <f t="shared" si="72"/>
        <v>71.319999999999993</v>
      </c>
      <c r="J951">
        <f t="shared" si="73"/>
        <v>5.3265000000000002</v>
      </c>
      <c r="K951">
        <f t="shared" si="74"/>
        <v>3.6720891</v>
      </c>
      <c r="L951" s="1" t="s">
        <v>26</v>
      </c>
      <c r="M951" s="1" t="s">
        <v>54</v>
      </c>
      <c r="N951" s="1" t="s">
        <v>42</v>
      </c>
      <c r="O951" s="1" t="s">
        <v>29</v>
      </c>
      <c r="P951" s="1" t="s">
        <v>43</v>
      </c>
      <c r="Q951" s="1" t="s">
        <v>46</v>
      </c>
      <c r="R951" s="2">
        <v>40775</v>
      </c>
    </row>
    <row r="952" spans="1:18" x14ac:dyDescent="0.25">
      <c r="A952" s="1">
        <v>50500</v>
      </c>
      <c r="B952" s="2">
        <v>40792</v>
      </c>
      <c r="C952" s="2" t="str">
        <f t="shared" si="71"/>
        <v>September</v>
      </c>
      <c r="D952" s="1" t="s">
        <v>18</v>
      </c>
      <c r="E952" s="1">
        <v>11</v>
      </c>
      <c r="F952" s="1">
        <f t="shared" si="70"/>
        <v>5.8963636363636365</v>
      </c>
      <c r="G952" s="1">
        <v>64.86</v>
      </c>
      <c r="H952" s="1">
        <v>0.95</v>
      </c>
      <c r="I952">
        <f t="shared" si="72"/>
        <v>65.81</v>
      </c>
      <c r="J952">
        <f t="shared" si="73"/>
        <v>3.5455000000000001</v>
      </c>
      <c r="K952">
        <f t="shared" si="74"/>
        <v>2.2996113</v>
      </c>
      <c r="L952" s="1" t="s">
        <v>26</v>
      </c>
      <c r="M952" s="1" t="s">
        <v>59</v>
      </c>
      <c r="N952" s="1" t="s">
        <v>21</v>
      </c>
      <c r="O952" s="1" t="s">
        <v>34</v>
      </c>
      <c r="P952" s="1" t="s">
        <v>45</v>
      </c>
      <c r="Q952" s="1" t="s">
        <v>36</v>
      </c>
      <c r="R952" s="2">
        <v>40796</v>
      </c>
    </row>
    <row r="953" spans="1:18" x14ac:dyDescent="0.25">
      <c r="A953" s="1">
        <v>9249</v>
      </c>
      <c r="B953" s="2">
        <v>40317</v>
      </c>
      <c r="C953" s="2" t="str">
        <f t="shared" si="71"/>
        <v>May</v>
      </c>
      <c r="D953" s="1" t="s">
        <v>25</v>
      </c>
      <c r="E953" s="1">
        <v>46</v>
      </c>
      <c r="F953" s="1">
        <f t="shared" si="70"/>
        <v>3.8369565217391304</v>
      </c>
      <c r="G953" s="1">
        <v>176.5</v>
      </c>
      <c r="H953" s="1">
        <v>4.17</v>
      </c>
      <c r="I953">
        <f t="shared" si="72"/>
        <v>180.67</v>
      </c>
      <c r="J953">
        <f t="shared" si="73"/>
        <v>3.5455000000000001</v>
      </c>
      <c r="K953">
        <f t="shared" si="74"/>
        <v>6.2578075000000002</v>
      </c>
      <c r="L953" s="1" t="s">
        <v>26</v>
      </c>
      <c r="M953" s="1" t="s">
        <v>51</v>
      </c>
      <c r="N953" s="1" t="s">
        <v>28</v>
      </c>
      <c r="O953" s="1" t="s">
        <v>34</v>
      </c>
      <c r="P953" s="1" t="s">
        <v>35</v>
      </c>
      <c r="Q953" s="1" t="s">
        <v>46</v>
      </c>
      <c r="R953" s="2">
        <v>40318</v>
      </c>
    </row>
    <row r="954" spans="1:18" x14ac:dyDescent="0.25">
      <c r="A954" s="1">
        <v>6144</v>
      </c>
      <c r="B954" s="2">
        <v>39985</v>
      </c>
      <c r="C954" s="2" t="str">
        <f t="shared" si="71"/>
        <v>June</v>
      </c>
      <c r="D954" s="1" t="s">
        <v>37</v>
      </c>
      <c r="E954" s="1">
        <v>24</v>
      </c>
      <c r="F954" s="1">
        <f t="shared" si="70"/>
        <v>2.8062499999999999</v>
      </c>
      <c r="G954" s="1">
        <v>67.349999999999994</v>
      </c>
      <c r="H954" s="1">
        <v>0.5</v>
      </c>
      <c r="I954">
        <f t="shared" si="72"/>
        <v>67.849999999999994</v>
      </c>
      <c r="J954">
        <f t="shared" si="73"/>
        <v>3.5455000000000001</v>
      </c>
      <c r="K954">
        <f t="shared" si="74"/>
        <v>2.38789425</v>
      </c>
      <c r="L954" s="1" t="s">
        <v>26</v>
      </c>
      <c r="M954" s="1" t="s">
        <v>20</v>
      </c>
      <c r="N954" s="1" t="s">
        <v>33</v>
      </c>
      <c r="O954" s="1" t="s">
        <v>34</v>
      </c>
      <c r="P954" s="1" t="s">
        <v>63</v>
      </c>
      <c r="Q954" s="1" t="s">
        <v>24</v>
      </c>
      <c r="R954" s="2">
        <v>39988</v>
      </c>
    </row>
    <row r="955" spans="1:18" x14ac:dyDescent="0.25">
      <c r="A955" s="1">
        <v>12448</v>
      </c>
      <c r="B955" s="2">
        <v>40855</v>
      </c>
      <c r="C955" s="2" t="str">
        <f t="shared" si="71"/>
        <v>November</v>
      </c>
      <c r="D955" s="1" t="s">
        <v>37</v>
      </c>
      <c r="E955" s="1">
        <v>33</v>
      </c>
      <c r="F955" s="1">
        <f t="shared" si="70"/>
        <v>7.2809090909090912</v>
      </c>
      <c r="G955" s="1">
        <v>240.27</v>
      </c>
      <c r="H955" s="1">
        <v>11.51</v>
      </c>
      <c r="I955">
        <f t="shared" si="72"/>
        <v>251.78</v>
      </c>
      <c r="J955">
        <f t="shared" si="73"/>
        <v>3.5455000000000001</v>
      </c>
      <c r="K955">
        <f t="shared" si="74"/>
        <v>8.5187728499999995</v>
      </c>
      <c r="L955" s="1" t="s">
        <v>26</v>
      </c>
      <c r="M955" s="1" t="s">
        <v>49</v>
      </c>
      <c r="N955" s="1" t="s">
        <v>28</v>
      </c>
      <c r="O955" s="1" t="s">
        <v>34</v>
      </c>
      <c r="P955" s="1" t="s">
        <v>48</v>
      </c>
      <c r="Q955" s="1" t="s">
        <v>24</v>
      </c>
      <c r="R955" s="2">
        <v>40858</v>
      </c>
    </row>
    <row r="956" spans="1:18" x14ac:dyDescent="0.25">
      <c r="A956" s="1">
        <v>57475</v>
      </c>
      <c r="B956" s="2">
        <v>40455</v>
      </c>
      <c r="C956" s="2" t="str">
        <f t="shared" si="71"/>
        <v>October</v>
      </c>
      <c r="D956" s="1" t="s">
        <v>18</v>
      </c>
      <c r="E956" s="1">
        <v>32</v>
      </c>
      <c r="F956" s="1">
        <f t="shared" si="70"/>
        <v>5.2209374999999998</v>
      </c>
      <c r="G956" s="1">
        <v>167.07</v>
      </c>
      <c r="H956" s="1">
        <v>5.68</v>
      </c>
      <c r="I956">
        <f t="shared" si="72"/>
        <v>172.75</v>
      </c>
      <c r="J956">
        <f t="shared" si="73"/>
        <v>3.5455000000000001</v>
      </c>
      <c r="K956">
        <f t="shared" si="74"/>
        <v>5.9234668499999996</v>
      </c>
      <c r="L956" s="1" t="s">
        <v>26</v>
      </c>
      <c r="M956" s="1" t="s">
        <v>59</v>
      </c>
      <c r="N956" s="1" t="s">
        <v>42</v>
      </c>
      <c r="O956" s="1" t="s">
        <v>34</v>
      </c>
      <c r="P956" s="1" t="s">
        <v>48</v>
      </c>
      <c r="Q956" s="1" t="s">
        <v>24</v>
      </c>
      <c r="R956" s="2">
        <v>40462</v>
      </c>
    </row>
    <row r="957" spans="1:18" x14ac:dyDescent="0.25">
      <c r="A957" s="1">
        <v>2757</v>
      </c>
      <c r="B957" s="2">
        <v>40743</v>
      </c>
      <c r="C957" s="2" t="str">
        <f t="shared" si="71"/>
        <v>July</v>
      </c>
      <c r="D957" s="1" t="s">
        <v>25</v>
      </c>
      <c r="E957" s="1">
        <v>42</v>
      </c>
      <c r="F957" s="1">
        <f t="shared" si="70"/>
        <v>13.555238095238096</v>
      </c>
      <c r="G957" s="1">
        <v>569.32000000000005</v>
      </c>
      <c r="H957" s="1">
        <v>3.14</v>
      </c>
      <c r="I957">
        <f t="shared" si="72"/>
        <v>572.46</v>
      </c>
      <c r="J957">
        <f t="shared" si="73"/>
        <v>3.5455000000000001</v>
      </c>
      <c r="K957">
        <f t="shared" si="74"/>
        <v>20.1852406</v>
      </c>
      <c r="L957" s="1" t="s">
        <v>19</v>
      </c>
      <c r="M957" s="1" t="s">
        <v>54</v>
      </c>
      <c r="N957" s="1" t="s">
        <v>33</v>
      </c>
      <c r="O957" s="1" t="s">
        <v>34</v>
      </c>
      <c r="P957" s="1" t="s">
        <v>50</v>
      </c>
      <c r="Q957" s="1" t="s">
        <v>46</v>
      </c>
      <c r="R957" s="2">
        <v>40744</v>
      </c>
    </row>
    <row r="958" spans="1:18" x14ac:dyDescent="0.25">
      <c r="A958" s="1">
        <v>23238</v>
      </c>
      <c r="B958" s="2">
        <v>40268</v>
      </c>
      <c r="C958" s="2" t="str">
        <f t="shared" si="71"/>
        <v>March</v>
      </c>
      <c r="D958" s="1" t="s">
        <v>32</v>
      </c>
      <c r="E958" s="1">
        <v>25</v>
      </c>
      <c r="F958" s="1">
        <f t="shared" si="70"/>
        <v>119.0476</v>
      </c>
      <c r="G958" s="1">
        <v>2976.19</v>
      </c>
      <c r="H958" s="1">
        <v>56.14</v>
      </c>
      <c r="I958">
        <f t="shared" si="72"/>
        <v>3032.33</v>
      </c>
      <c r="J958">
        <f t="shared" si="73"/>
        <v>5.3265000000000002</v>
      </c>
      <c r="K958">
        <f t="shared" si="74"/>
        <v>158.52676035000002</v>
      </c>
      <c r="L958" s="1" t="s">
        <v>38</v>
      </c>
      <c r="M958" s="1" t="s">
        <v>47</v>
      </c>
      <c r="N958" s="1" t="s">
        <v>28</v>
      </c>
      <c r="O958" s="1" t="s">
        <v>29</v>
      </c>
      <c r="P958" s="1" t="s">
        <v>61</v>
      </c>
      <c r="Q958" s="1" t="s">
        <v>40</v>
      </c>
      <c r="R958" s="2">
        <v>40270</v>
      </c>
    </row>
    <row r="959" spans="1:18" x14ac:dyDescent="0.25">
      <c r="A959" s="1">
        <v>32</v>
      </c>
      <c r="B959" s="2">
        <v>40739</v>
      </c>
      <c r="C959" s="2" t="str">
        <f t="shared" si="71"/>
        <v>July</v>
      </c>
      <c r="D959" s="1" t="s">
        <v>25</v>
      </c>
      <c r="E959" s="1">
        <v>15</v>
      </c>
      <c r="F959" s="1">
        <f t="shared" si="70"/>
        <v>9.3706666666666667</v>
      </c>
      <c r="G959" s="1">
        <v>140.56</v>
      </c>
      <c r="H959" s="1">
        <v>8.99</v>
      </c>
      <c r="I959">
        <f t="shared" si="72"/>
        <v>149.55000000000001</v>
      </c>
      <c r="J959">
        <f t="shared" si="73"/>
        <v>5.3265000000000002</v>
      </c>
      <c r="K959">
        <f t="shared" si="74"/>
        <v>7.4869284</v>
      </c>
      <c r="L959" s="1" t="s">
        <v>26</v>
      </c>
      <c r="M959" s="1" t="s">
        <v>54</v>
      </c>
      <c r="N959" s="1" t="s">
        <v>33</v>
      </c>
      <c r="O959" s="1" t="s">
        <v>29</v>
      </c>
      <c r="P959" s="1" t="s">
        <v>43</v>
      </c>
      <c r="Q959" s="1" t="s">
        <v>46</v>
      </c>
      <c r="R959" s="2">
        <v>40740</v>
      </c>
    </row>
    <row r="960" spans="1:18" x14ac:dyDescent="0.25">
      <c r="A960" s="1">
        <v>40839</v>
      </c>
      <c r="B960" s="2">
        <v>40999</v>
      </c>
      <c r="C960" s="2" t="str">
        <f t="shared" si="71"/>
        <v>March</v>
      </c>
      <c r="D960" s="1" t="s">
        <v>41</v>
      </c>
      <c r="E960" s="1">
        <v>23</v>
      </c>
      <c r="F960" s="1">
        <f t="shared" si="70"/>
        <v>118.78304347826088</v>
      </c>
      <c r="G960" s="1">
        <v>2732.01</v>
      </c>
      <c r="H960" s="1">
        <v>56.14</v>
      </c>
      <c r="I960">
        <f t="shared" si="72"/>
        <v>2788.15</v>
      </c>
      <c r="J960">
        <f t="shared" si="73"/>
        <v>5.3265000000000002</v>
      </c>
      <c r="K960">
        <f t="shared" si="74"/>
        <v>145.52051265000003</v>
      </c>
      <c r="L960" s="1" t="s">
        <v>38</v>
      </c>
      <c r="M960" s="1" t="s">
        <v>27</v>
      </c>
      <c r="N960" s="1" t="s">
        <v>33</v>
      </c>
      <c r="O960" s="1" t="s">
        <v>29</v>
      </c>
      <c r="P960" s="1" t="s">
        <v>61</v>
      </c>
      <c r="Q960" s="1" t="s">
        <v>64</v>
      </c>
      <c r="R960" s="2">
        <v>41000</v>
      </c>
    </row>
    <row r="961" spans="1:18" x14ac:dyDescent="0.25">
      <c r="A961" s="1">
        <v>38210</v>
      </c>
      <c r="B961" s="2">
        <v>40524</v>
      </c>
      <c r="C961" s="2" t="str">
        <f t="shared" si="71"/>
        <v>December</v>
      </c>
      <c r="D961" s="1" t="s">
        <v>18</v>
      </c>
      <c r="E961" s="1">
        <v>10</v>
      </c>
      <c r="F961" s="1">
        <f t="shared" si="70"/>
        <v>5.2759999999999998</v>
      </c>
      <c r="G961" s="1">
        <v>52.76</v>
      </c>
      <c r="H961" s="1">
        <v>7.44</v>
      </c>
      <c r="I961">
        <f t="shared" si="72"/>
        <v>60.199999999999996</v>
      </c>
      <c r="J961">
        <f t="shared" si="73"/>
        <v>3.5455000000000001</v>
      </c>
      <c r="K961">
        <f t="shared" si="74"/>
        <v>1.8706057999999999</v>
      </c>
      <c r="L961" s="1" t="s">
        <v>26</v>
      </c>
      <c r="M961" s="1" t="s">
        <v>27</v>
      </c>
      <c r="N961" s="1" t="s">
        <v>33</v>
      </c>
      <c r="O961" s="1" t="s">
        <v>34</v>
      </c>
      <c r="P961" s="1" t="s">
        <v>45</v>
      </c>
      <c r="Q961" s="1" t="s">
        <v>24</v>
      </c>
      <c r="R961" s="2">
        <v>40524</v>
      </c>
    </row>
    <row r="962" spans="1:18" x14ac:dyDescent="0.25">
      <c r="A962" s="1">
        <v>52288</v>
      </c>
      <c r="B962" s="2">
        <v>40765</v>
      </c>
      <c r="C962" s="2" t="str">
        <f t="shared" si="71"/>
        <v>August</v>
      </c>
      <c r="D962" s="1" t="s">
        <v>25</v>
      </c>
      <c r="E962" s="1">
        <v>19</v>
      </c>
      <c r="F962" s="1">
        <f t="shared" ref="F962:F1025" si="75">G962/E962</f>
        <v>74.23368421052632</v>
      </c>
      <c r="G962" s="1">
        <v>1410.44</v>
      </c>
      <c r="H962" s="1">
        <v>19.989999999999998</v>
      </c>
      <c r="I962">
        <f t="shared" si="72"/>
        <v>1430.43</v>
      </c>
      <c r="J962">
        <f t="shared" si="73"/>
        <v>4.7610000000000001</v>
      </c>
      <c r="K962">
        <f t="shared" si="74"/>
        <v>67.151048400000008</v>
      </c>
      <c r="L962" s="1" t="s">
        <v>26</v>
      </c>
      <c r="M962" s="1" t="s">
        <v>20</v>
      </c>
      <c r="N962" s="1" t="s">
        <v>42</v>
      </c>
      <c r="O962" s="1" t="s">
        <v>22</v>
      </c>
      <c r="P962" s="1" t="s">
        <v>23</v>
      </c>
      <c r="Q962" s="1" t="s">
        <v>24</v>
      </c>
      <c r="R962" s="2">
        <v>40766</v>
      </c>
    </row>
    <row r="963" spans="1:18" x14ac:dyDescent="0.25">
      <c r="A963" s="1">
        <v>27746</v>
      </c>
      <c r="B963" s="2">
        <v>40516</v>
      </c>
      <c r="C963" s="2" t="str">
        <f t="shared" ref="C963:C1026" si="76">TEXT(B963,"mmmm")</f>
        <v>December</v>
      </c>
      <c r="D963" s="1" t="s">
        <v>37</v>
      </c>
      <c r="E963" s="1">
        <v>42</v>
      </c>
      <c r="F963" s="1">
        <f t="shared" si="75"/>
        <v>4.6690476190476193</v>
      </c>
      <c r="G963" s="1">
        <v>196.1</v>
      </c>
      <c r="H963" s="1">
        <v>0.88</v>
      </c>
      <c r="I963">
        <f t="shared" ref="I963:I1026" si="77">G963+H963</f>
        <v>196.98</v>
      </c>
      <c r="J963">
        <f t="shared" ref="J963:J1026" si="78">IF(O963="Furniture",4.761,IF(O963="Technology",5.3265,IF(O963="Office Supplies",3.5455,0)))</f>
        <v>3.5455000000000001</v>
      </c>
      <c r="K963">
        <f t="shared" ref="K963:K1026" si="79">(J963*G963)/100</f>
        <v>6.9527255000000006</v>
      </c>
      <c r="L963" s="1" t="s">
        <v>26</v>
      </c>
      <c r="M963" s="1" t="s">
        <v>51</v>
      </c>
      <c r="N963" s="1" t="s">
        <v>21</v>
      </c>
      <c r="O963" s="1" t="s">
        <v>34</v>
      </c>
      <c r="P963" s="1" t="s">
        <v>45</v>
      </c>
      <c r="Q963" s="1" t="s">
        <v>36</v>
      </c>
      <c r="R963" s="2">
        <v>40517</v>
      </c>
    </row>
    <row r="964" spans="1:18" x14ac:dyDescent="0.25">
      <c r="A964" s="1">
        <v>9092</v>
      </c>
      <c r="B964" s="2">
        <v>40018</v>
      </c>
      <c r="C964" s="2" t="str">
        <f t="shared" si="76"/>
        <v>July</v>
      </c>
      <c r="D964" s="1" t="s">
        <v>32</v>
      </c>
      <c r="E964" s="1">
        <v>33</v>
      </c>
      <c r="F964" s="1">
        <f t="shared" si="75"/>
        <v>110.43151515151514</v>
      </c>
      <c r="G964" s="1">
        <v>3644.24</v>
      </c>
      <c r="H964" s="1">
        <v>35</v>
      </c>
      <c r="I964">
        <f t="shared" si="77"/>
        <v>3679.24</v>
      </c>
      <c r="J964">
        <f t="shared" si="78"/>
        <v>3.5455000000000001</v>
      </c>
      <c r="K964">
        <f t="shared" si="79"/>
        <v>129.20652920000001</v>
      </c>
      <c r="L964" s="1" t="s">
        <v>19</v>
      </c>
      <c r="M964" s="1" t="s">
        <v>47</v>
      </c>
      <c r="N964" s="1" t="s">
        <v>33</v>
      </c>
      <c r="O964" s="1" t="s">
        <v>34</v>
      </c>
      <c r="P964" s="1" t="s">
        <v>60</v>
      </c>
      <c r="Q964" s="1" t="s">
        <v>53</v>
      </c>
      <c r="R964" s="2">
        <v>40019</v>
      </c>
    </row>
    <row r="965" spans="1:18" x14ac:dyDescent="0.25">
      <c r="A965" s="1">
        <v>51842</v>
      </c>
      <c r="B965" s="2">
        <v>40875</v>
      </c>
      <c r="C965" s="2" t="str">
        <f t="shared" si="76"/>
        <v>November</v>
      </c>
      <c r="D965" s="1" t="s">
        <v>18</v>
      </c>
      <c r="E965" s="1">
        <v>1</v>
      </c>
      <c r="F965" s="1">
        <f t="shared" si="75"/>
        <v>54.22</v>
      </c>
      <c r="G965" s="1">
        <v>54.22</v>
      </c>
      <c r="H965" s="1">
        <v>5.81</v>
      </c>
      <c r="I965">
        <f t="shared" si="77"/>
        <v>60.03</v>
      </c>
      <c r="J965">
        <f t="shared" si="78"/>
        <v>3.5455000000000001</v>
      </c>
      <c r="K965">
        <f t="shared" si="79"/>
        <v>1.9223701</v>
      </c>
      <c r="L965" s="1" t="s">
        <v>26</v>
      </c>
      <c r="M965" s="1" t="s">
        <v>51</v>
      </c>
      <c r="N965" s="1" t="s">
        <v>33</v>
      </c>
      <c r="O965" s="1" t="s">
        <v>34</v>
      </c>
      <c r="P965" s="1" t="s">
        <v>45</v>
      </c>
      <c r="Q965" s="1" t="s">
        <v>24</v>
      </c>
      <c r="R965" s="2">
        <v>40880</v>
      </c>
    </row>
    <row r="966" spans="1:18" x14ac:dyDescent="0.25">
      <c r="A966" s="1">
        <v>7078</v>
      </c>
      <c r="B966" s="2">
        <v>40279</v>
      </c>
      <c r="C966" s="2" t="str">
        <f t="shared" si="76"/>
        <v>April</v>
      </c>
      <c r="D966" s="1" t="s">
        <v>25</v>
      </c>
      <c r="E966" s="1">
        <v>29</v>
      </c>
      <c r="F966" s="1">
        <f t="shared" si="75"/>
        <v>16.052413793103447</v>
      </c>
      <c r="G966" s="1">
        <v>465.52</v>
      </c>
      <c r="H966" s="1">
        <v>8.99</v>
      </c>
      <c r="I966">
        <f t="shared" si="77"/>
        <v>474.51</v>
      </c>
      <c r="J966">
        <f t="shared" si="78"/>
        <v>4.7610000000000001</v>
      </c>
      <c r="K966">
        <f t="shared" si="79"/>
        <v>22.163407200000002</v>
      </c>
      <c r="L966" s="1" t="s">
        <v>19</v>
      </c>
      <c r="M966" s="1" t="s">
        <v>51</v>
      </c>
      <c r="N966" s="1" t="s">
        <v>33</v>
      </c>
      <c r="O966" s="1" t="s">
        <v>22</v>
      </c>
      <c r="P966" s="1" t="s">
        <v>23</v>
      </c>
      <c r="Q966" s="1" t="s">
        <v>46</v>
      </c>
      <c r="R966" s="2">
        <v>40280</v>
      </c>
    </row>
    <row r="967" spans="1:18" x14ac:dyDescent="0.25">
      <c r="A967" s="1">
        <v>42690</v>
      </c>
      <c r="B967" s="2">
        <v>40449</v>
      </c>
      <c r="C967" s="2" t="str">
        <f t="shared" si="76"/>
        <v>September</v>
      </c>
      <c r="D967" s="1" t="s">
        <v>18</v>
      </c>
      <c r="E967" s="1">
        <v>48</v>
      </c>
      <c r="F967" s="1">
        <f t="shared" si="75"/>
        <v>16.377708333333334</v>
      </c>
      <c r="G967" s="1">
        <v>786.13</v>
      </c>
      <c r="H967" s="1">
        <v>7.04</v>
      </c>
      <c r="I967">
        <f t="shared" si="77"/>
        <v>793.17</v>
      </c>
      <c r="J967">
        <f t="shared" si="78"/>
        <v>3.5455000000000001</v>
      </c>
      <c r="K967">
        <f t="shared" si="79"/>
        <v>27.872239149999999</v>
      </c>
      <c r="L967" s="1" t="s">
        <v>26</v>
      </c>
      <c r="M967" s="1" t="s">
        <v>27</v>
      </c>
      <c r="N967" s="1" t="s">
        <v>42</v>
      </c>
      <c r="O967" s="1" t="s">
        <v>34</v>
      </c>
      <c r="P967" s="1" t="s">
        <v>60</v>
      </c>
      <c r="Q967" s="1" t="s">
        <v>24</v>
      </c>
      <c r="R967" s="2">
        <v>40453</v>
      </c>
    </row>
    <row r="968" spans="1:18" x14ac:dyDescent="0.25">
      <c r="A968" s="1">
        <v>26629</v>
      </c>
      <c r="B968" s="2">
        <v>40004</v>
      </c>
      <c r="C968" s="2" t="str">
        <f t="shared" si="76"/>
        <v>July</v>
      </c>
      <c r="D968" s="1" t="s">
        <v>25</v>
      </c>
      <c r="E968" s="1">
        <v>32</v>
      </c>
      <c r="F968" s="1">
        <f t="shared" si="75"/>
        <v>2.8090625</v>
      </c>
      <c r="G968" s="1">
        <v>89.89</v>
      </c>
      <c r="H968" s="1">
        <v>1.25</v>
      </c>
      <c r="I968">
        <f t="shared" si="77"/>
        <v>91.14</v>
      </c>
      <c r="J968">
        <f t="shared" si="78"/>
        <v>3.5455000000000001</v>
      </c>
      <c r="K968">
        <f t="shared" si="79"/>
        <v>3.18704995</v>
      </c>
      <c r="L968" s="1" t="s">
        <v>26</v>
      </c>
      <c r="M968" s="1" t="s">
        <v>59</v>
      </c>
      <c r="N968" s="1" t="s">
        <v>21</v>
      </c>
      <c r="O968" s="1" t="s">
        <v>34</v>
      </c>
      <c r="P968" s="1" t="s">
        <v>35</v>
      </c>
      <c r="Q968" s="1" t="s">
        <v>36</v>
      </c>
      <c r="R968" s="2">
        <v>40006</v>
      </c>
    </row>
    <row r="969" spans="1:18" x14ac:dyDescent="0.25">
      <c r="A969" s="1">
        <v>9922</v>
      </c>
      <c r="B969" s="2">
        <v>40636</v>
      </c>
      <c r="C969" s="2" t="str">
        <f t="shared" si="76"/>
        <v>April</v>
      </c>
      <c r="D969" s="1" t="s">
        <v>32</v>
      </c>
      <c r="E969" s="1">
        <v>21</v>
      </c>
      <c r="F969" s="1">
        <f t="shared" si="75"/>
        <v>56.040904761904756</v>
      </c>
      <c r="G969" s="1">
        <v>1176.8589999999999</v>
      </c>
      <c r="H969" s="1">
        <v>3.99</v>
      </c>
      <c r="I969">
        <f t="shared" si="77"/>
        <v>1180.8489999999999</v>
      </c>
      <c r="J969">
        <f t="shared" si="78"/>
        <v>5.3265000000000002</v>
      </c>
      <c r="K969">
        <f t="shared" si="79"/>
        <v>62.685394635000002</v>
      </c>
      <c r="L969" s="1" t="s">
        <v>26</v>
      </c>
      <c r="M969" s="1" t="s">
        <v>54</v>
      </c>
      <c r="N969" s="1" t="s">
        <v>21</v>
      </c>
      <c r="O969" s="1" t="s">
        <v>29</v>
      </c>
      <c r="P969" s="1" t="s">
        <v>30</v>
      </c>
      <c r="Q969" s="1" t="s">
        <v>24</v>
      </c>
      <c r="R969" s="2">
        <v>40637</v>
      </c>
    </row>
    <row r="970" spans="1:18" x14ac:dyDescent="0.25">
      <c r="A970" s="1">
        <v>13825</v>
      </c>
      <c r="B970" s="2">
        <v>39893</v>
      </c>
      <c r="C970" s="2" t="str">
        <f t="shared" si="76"/>
        <v>March</v>
      </c>
      <c r="D970" s="1" t="s">
        <v>25</v>
      </c>
      <c r="E970" s="1">
        <v>30</v>
      </c>
      <c r="F970" s="1">
        <f t="shared" si="75"/>
        <v>6.2263333333333328</v>
      </c>
      <c r="G970" s="1">
        <v>186.79</v>
      </c>
      <c r="H970" s="1">
        <v>6.35</v>
      </c>
      <c r="I970">
        <f t="shared" si="77"/>
        <v>193.14</v>
      </c>
      <c r="J970">
        <f t="shared" si="78"/>
        <v>3.5455000000000001</v>
      </c>
      <c r="K970">
        <f t="shared" si="79"/>
        <v>6.6226394500000003</v>
      </c>
      <c r="L970" s="1" t="s">
        <v>26</v>
      </c>
      <c r="M970" s="1" t="s">
        <v>51</v>
      </c>
      <c r="N970" s="1" t="s">
        <v>42</v>
      </c>
      <c r="O970" s="1" t="s">
        <v>34</v>
      </c>
      <c r="P970" s="1" t="s">
        <v>45</v>
      </c>
      <c r="Q970" s="1" t="s">
        <v>24</v>
      </c>
      <c r="R970" s="2">
        <v>39894</v>
      </c>
    </row>
    <row r="971" spans="1:18" x14ac:dyDescent="0.25">
      <c r="A971" s="1">
        <v>25767</v>
      </c>
      <c r="B971" s="2">
        <v>40971</v>
      </c>
      <c r="C971" s="2" t="str">
        <f t="shared" si="76"/>
        <v>March</v>
      </c>
      <c r="D971" s="1" t="s">
        <v>25</v>
      </c>
      <c r="E971" s="1">
        <v>7</v>
      </c>
      <c r="F971" s="1">
        <f t="shared" si="75"/>
        <v>37.411428571428573</v>
      </c>
      <c r="G971" s="1">
        <v>261.88</v>
      </c>
      <c r="H971" s="1">
        <v>1.99</v>
      </c>
      <c r="I971">
        <f t="shared" si="77"/>
        <v>263.87</v>
      </c>
      <c r="J971">
        <f t="shared" si="78"/>
        <v>5.3265000000000002</v>
      </c>
      <c r="K971">
        <f t="shared" si="79"/>
        <v>13.9490382</v>
      </c>
      <c r="L971" s="1" t="s">
        <v>26</v>
      </c>
      <c r="M971" s="1" t="s">
        <v>44</v>
      </c>
      <c r="N971" s="1" t="s">
        <v>33</v>
      </c>
      <c r="O971" s="1" t="s">
        <v>29</v>
      </c>
      <c r="P971" s="1" t="s">
        <v>43</v>
      </c>
      <c r="Q971" s="1" t="s">
        <v>46</v>
      </c>
      <c r="R971" s="2">
        <v>40971</v>
      </c>
    </row>
    <row r="972" spans="1:18" x14ac:dyDescent="0.25">
      <c r="A972" s="1">
        <v>42437</v>
      </c>
      <c r="B972" s="2">
        <v>40973</v>
      </c>
      <c r="C972" s="2" t="str">
        <f t="shared" si="76"/>
        <v>March</v>
      </c>
      <c r="D972" s="1" t="s">
        <v>37</v>
      </c>
      <c r="E972" s="1">
        <v>43</v>
      </c>
      <c r="F972" s="1">
        <f t="shared" si="75"/>
        <v>452.59999999999997</v>
      </c>
      <c r="G972" s="1">
        <v>19461.8</v>
      </c>
      <c r="H972" s="1">
        <v>49</v>
      </c>
      <c r="I972">
        <f t="shared" si="77"/>
        <v>19510.8</v>
      </c>
      <c r="J972">
        <f t="shared" si="78"/>
        <v>5.3265000000000002</v>
      </c>
      <c r="K972">
        <f t="shared" si="79"/>
        <v>1036.632777</v>
      </c>
      <c r="L972" s="1" t="s">
        <v>38</v>
      </c>
      <c r="M972" s="1" t="s">
        <v>56</v>
      </c>
      <c r="N972" s="1" t="s">
        <v>33</v>
      </c>
      <c r="O972" s="1" t="s">
        <v>29</v>
      </c>
      <c r="P972" s="1" t="s">
        <v>52</v>
      </c>
      <c r="Q972" s="1" t="s">
        <v>40</v>
      </c>
      <c r="R972" s="2">
        <v>40975</v>
      </c>
    </row>
    <row r="973" spans="1:18" x14ac:dyDescent="0.25">
      <c r="A973" s="1">
        <v>14114</v>
      </c>
      <c r="B973" s="2">
        <v>39909</v>
      </c>
      <c r="C973" s="2" t="str">
        <f t="shared" si="76"/>
        <v>April</v>
      </c>
      <c r="D973" s="1" t="s">
        <v>37</v>
      </c>
      <c r="E973" s="1">
        <v>29</v>
      </c>
      <c r="F973" s="1">
        <f t="shared" si="75"/>
        <v>2.2468965517241379</v>
      </c>
      <c r="G973" s="1">
        <v>65.16</v>
      </c>
      <c r="H973" s="1">
        <v>1.38</v>
      </c>
      <c r="I973">
        <f t="shared" si="77"/>
        <v>66.539999999999992</v>
      </c>
      <c r="J973">
        <f t="shared" si="78"/>
        <v>3.5455000000000001</v>
      </c>
      <c r="K973">
        <f t="shared" si="79"/>
        <v>2.3102478</v>
      </c>
      <c r="L973" s="1" t="s">
        <v>26</v>
      </c>
      <c r="M973" s="1" t="s">
        <v>58</v>
      </c>
      <c r="N973" s="1" t="s">
        <v>28</v>
      </c>
      <c r="O973" s="1" t="s">
        <v>34</v>
      </c>
      <c r="P973" s="1" t="s">
        <v>66</v>
      </c>
      <c r="Q973" s="1" t="s">
        <v>36</v>
      </c>
      <c r="R973" s="2">
        <v>39909</v>
      </c>
    </row>
    <row r="974" spans="1:18" x14ac:dyDescent="0.25">
      <c r="A974" s="1">
        <v>43362</v>
      </c>
      <c r="B974" s="2">
        <v>39825</v>
      </c>
      <c r="C974" s="2" t="str">
        <f t="shared" si="76"/>
        <v>January</v>
      </c>
      <c r="D974" s="1" t="s">
        <v>37</v>
      </c>
      <c r="E974" s="1">
        <v>45</v>
      </c>
      <c r="F974" s="1">
        <f t="shared" si="75"/>
        <v>354.73533333333336</v>
      </c>
      <c r="G974" s="1">
        <v>15963.09</v>
      </c>
      <c r="H974" s="1">
        <v>30</v>
      </c>
      <c r="I974">
        <f t="shared" si="77"/>
        <v>15993.09</v>
      </c>
      <c r="J974">
        <f t="shared" si="78"/>
        <v>4.7610000000000001</v>
      </c>
      <c r="K974">
        <f t="shared" si="79"/>
        <v>760.0027149</v>
      </c>
      <c r="L974" s="1" t="s">
        <v>38</v>
      </c>
      <c r="M974" s="1" t="s">
        <v>49</v>
      </c>
      <c r="N974" s="1" t="s">
        <v>21</v>
      </c>
      <c r="O974" s="1" t="s">
        <v>22</v>
      </c>
      <c r="P974" s="1" t="s">
        <v>39</v>
      </c>
      <c r="Q974" s="1" t="s">
        <v>40</v>
      </c>
      <c r="R974" s="2">
        <v>39828</v>
      </c>
    </row>
    <row r="975" spans="1:18" x14ac:dyDescent="0.25">
      <c r="A975" s="1">
        <v>36803</v>
      </c>
      <c r="B975" s="2">
        <v>41125</v>
      </c>
      <c r="C975" s="2" t="str">
        <f t="shared" si="76"/>
        <v>August</v>
      </c>
      <c r="D975" s="1" t="s">
        <v>32</v>
      </c>
      <c r="E975" s="1">
        <v>42</v>
      </c>
      <c r="F975" s="1">
        <f t="shared" si="75"/>
        <v>2.8964285714285714</v>
      </c>
      <c r="G975" s="1">
        <v>121.65</v>
      </c>
      <c r="H975" s="1">
        <v>0.99</v>
      </c>
      <c r="I975">
        <f t="shared" si="77"/>
        <v>122.64</v>
      </c>
      <c r="J975">
        <f t="shared" si="78"/>
        <v>3.5455000000000001</v>
      </c>
      <c r="K975">
        <f t="shared" si="79"/>
        <v>4.3131007500000003</v>
      </c>
      <c r="L975" s="1" t="s">
        <v>26</v>
      </c>
      <c r="M975" s="1" t="s">
        <v>20</v>
      </c>
      <c r="N975" s="1" t="s">
        <v>33</v>
      </c>
      <c r="O975" s="1" t="s">
        <v>34</v>
      </c>
      <c r="P975" s="1" t="s">
        <v>63</v>
      </c>
      <c r="Q975" s="1" t="s">
        <v>24</v>
      </c>
      <c r="R975" s="2">
        <v>41127</v>
      </c>
    </row>
    <row r="976" spans="1:18" x14ac:dyDescent="0.25">
      <c r="A976" s="1">
        <v>18500</v>
      </c>
      <c r="B976" s="2">
        <v>40950</v>
      </c>
      <c r="C976" s="2" t="str">
        <f t="shared" si="76"/>
        <v>February</v>
      </c>
      <c r="D976" s="1" t="s">
        <v>41</v>
      </c>
      <c r="E976" s="1">
        <v>30</v>
      </c>
      <c r="F976" s="1">
        <f t="shared" si="75"/>
        <v>84.543666666666667</v>
      </c>
      <c r="G976" s="1">
        <v>2536.31</v>
      </c>
      <c r="H976" s="1">
        <v>35</v>
      </c>
      <c r="I976">
        <f t="shared" si="77"/>
        <v>2571.31</v>
      </c>
      <c r="J976">
        <f t="shared" si="78"/>
        <v>3.5455000000000001</v>
      </c>
      <c r="K976">
        <f t="shared" si="79"/>
        <v>89.924871050000007</v>
      </c>
      <c r="L976" s="1" t="s">
        <v>26</v>
      </c>
      <c r="M976" s="1" t="s">
        <v>54</v>
      </c>
      <c r="N976" s="1" t="s">
        <v>28</v>
      </c>
      <c r="O976" s="1" t="s">
        <v>34</v>
      </c>
      <c r="P976" s="1" t="s">
        <v>60</v>
      </c>
      <c r="Q976" s="1" t="s">
        <v>53</v>
      </c>
      <c r="R976" s="2">
        <v>40952</v>
      </c>
    </row>
    <row r="977" spans="1:18" x14ac:dyDescent="0.25">
      <c r="A977" s="1">
        <v>16775</v>
      </c>
      <c r="B977" s="2">
        <v>41235</v>
      </c>
      <c r="C977" s="2" t="str">
        <f t="shared" si="76"/>
        <v>November</v>
      </c>
      <c r="D977" s="1" t="s">
        <v>18</v>
      </c>
      <c r="E977" s="1">
        <v>49</v>
      </c>
      <c r="F977" s="1">
        <f t="shared" si="75"/>
        <v>50.390816326530611</v>
      </c>
      <c r="G977" s="1">
        <v>2469.15</v>
      </c>
      <c r="H977" s="1">
        <v>5.86</v>
      </c>
      <c r="I977">
        <f t="shared" si="77"/>
        <v>2475.0100000000002</v>
      </c>
      <c r="J977">
        <f t="shared" si="78"/>
        <v>3.5455000000000001</v>
      </c>
      <c r="K977">
        <f t="shared" si="79"/>
        <v>87.543713249999996</v>
      </c>
      <c r="L977" s="1" t="s">
        <v>26</v>
      </c>
      <c r="M977" s="1" t="s">
        <v>56</v>
      </c>
      <c r="N977" s="1" t="s">
        <v>33</v>
      </c>
      <c r="O977" s="1" t="s">
        <v>34</v>
      </c>
      <c r="P977" s="1" t="s">
        <v>45</v>
      </c>
      <c r="Q977" s="1" t="s">
        <v>24</v>
      </c>
      <c r="R977" s="2">
        <v>41239</v>
      </c>
    </row>
    <row r="978" spans="1:18" x14ac:dyDescent="0.25">
      <c r="A978" s="1">
        <v>46885</v>
      </c>
      <c r="B978" s="2">
        <v>40701</v>
      </c>
      <c r="C978" s="2" t="str">
        <f t="shared" si="76"/>
        <v>June</v>
      </c>
      <c r="D978" s="1" t="s">
        <v>18</v>
      </c>
      <c r="E978" s="1">
        <v>32</v>
      </c>
      <c r="F978" s="1">
        <f t="shared" si="75"/>
        <v>62.410312500000003</v>
      </c>
      <c r="G978" s="1">
        <v>1997.13</v>
      </c>
      <c r="H978" s="1">
        <v>14.48</v>
      </c>
      <c r="I978">
        <f t="shared" si="77"/>
        <v>2011.6100000000001</v>
      </c>
      <c r="J978">
        <f t="shared" si="78"/>
        <v>4.7610000000000001</v>
      </c>
      <c r="K978">
        <f t="shared" si="79"/>
        <v>95.083359300000012</v>
      </c>
      <c r="L978" s="1" t="s">
        <v>26</v>
      </c>
      <c r="M978" s="1" t="s">
        <v>56</v>
      </c>
      <c r="N978" s="1" t="s">
        <v>33</v>
      </c>
      <c r="O978" s="1" t="s">
        <v>22</v>
      </c>
      <c r="P978" s="1" t="s">
        <v>23</v>
      </c>
      <c r="Q978" s="1" t="s">
        <v>24</v>
      </c>
      <c r="R978" s="2">
        <v>40706</v>
      </c>
    </row>
    <row r="979" spans="1:18" x14ac:dyDescent="0.25">
      <c r="A979" s="1">
        <v>36295</v>
      </c>
      <c r="B979" s="2">
        <v>40425</v>
      </c>
      <c r="C979" s="2" t="str">
        <f t="shared" si="76"/>
        <v>September</v>
      </c>
      <c r="D979" s="1" t="s">
        <v>41</v>
      </c>
      <c r="E979" s="1">
        <v>10</v>
      </c>
      <c r="F979" s="1">
        <f t="shared" si="75"/>
        <v>27.810000000000002</v>
      </c>
      <c r="G979" s="1">
        <v>278.10000000000002</v>
      </c>
      <c r="H979" s="1">
        <v>2.99</v>
      </c>
      <c r="I979">
        <f t="shared" si="77"/>
        <v>281.09000000000003</v>
      </c>
      <c r="J979">
        <f t="shared" si="78"/>
        <v>3.5455000000000001</v>
      </c>
      <c r="K979">
        <f t="shared" si="79"/>
        <v>9.8600355000000022</v>
      </c>
      <c r="L979" s="1" t="s">
        <v>26</v>
      </c>
      <c r="M979" s="1" t="s">
        <v>56</v>
      </c>
      <c r="N979" s="1" t="s">
        <v>33</v>
      </c>
      <c r="O979" s="1" t="s">
        <v>34</v>
      </c>
      <c r="P979" s="1" t="s">
        <v>48</v>
      </c>
      <c r="Q979" s="1" t="s">
        <v>24</v>
      </c>
      <c r="R979" s="2">
        <v>40427</v>
      </c>
    </row>
    <row r="980" spans="1:18" x14ac:dyDescent="0.25">
      <c r="A980" s="1">
        <v>42309</v>
      </c>
      <c r="B980" s="2">
        <v>40031</v>
      </c>
      <c r="C980" s="2" t="str">
        <f t="shared" si="76"/>
        <v>August</v>
      </c>
      <c r="D980" s="1" t="s">
        <v>18</v>
      </c>
      <c r="E980" s="1">
        <v>38</v>
      </c>
      <c r="F980" s="1">
        <f t="shared" si="75"/>
        <v>169.13836842105263</v>
      </c>
      <c r="G980" s="1">
        <v>6427.2579999999998</v>
      </c>
      <c r="H980" s="1">
        <v>2.5</v>
      </c>
      <c r="I980">
        <f t="shared" si="77"/>
        <v>6429.7579999999998</v>
      </c>
      <c r="J980">
        <f t="shared" si="78"/>
        <v>5.3265000000000002</v>
      </c>
      <c r="K980">
        <f t="shared" si="79"/>
        <v>342.34789737</v>
      </c>
      <c r="L980" s="1" t="s">
        <v>26</v>
      </c>
      <c r="M980" s="1" t="s">
        <v>54</v>
      </c>
      <c r="N980" s="1" t="s">
        <v>28</v>
      </c>
      <c r="O980" s="1" t="s">
        <v>29</v>
      </c>
      <c r="P980" s="1" t="s">
        <v>30</v>
      </c>
      <c r="Q980" s="1" t="s">
        <v>24</v>
      </c>
      <c r="R980" s="2">
        <v>40036</v>
      </c>
    </row>
    <row r="981" spans="1:18" x14ac:dyDescent="0.25">
      <c r="A981" s="1">
        <v>28544</v>
      </c>
      <c r="B981" s="2">
        <v>41149</v>
      </c>
      <c r="C981" s="2" t="str">
        <f t="shared" si="76"/>
        <v>August</v>
      </c>
      <c r="D981" s="1" t="s">
        <v>37</v>
      </c>
      <c r="E981" s="1">
        <v>24</v>
      </c>
      <c r="F981" s="1">
        <f t="shared" si="75"/>
        <v>2.8541666666666665</v>
      </c>
      <c r="G981" s="1">
        <v>68.5</v>
      </c>
      <c r="H981" s="1">
        <v>1.49</v>
      </c>
      <c r="I981">
        <f t="shared" si="77"/>
        <v>69.989999999999995</v>
      </c>
      <c r="J981">
        <f t="shared" si="78"/>
        <v>3.5455000000000001</v>
      </c>
      <c r="K981">
        <f t="shared" si="79"/>
        <v>2.4286675</v>
      </c>
      <c r="L981" s="1" t="s">
        <v>26</v>
      </c>
      <c r="M981" s="1" t="s">
        <v>51</v>
      </c>
      <c r="N981" s="1" t="s">
        <v>21</v>
      </c>
      <c r="O981" s="1" t="s">
        <v>34</v>
      </c>
      <c r="P981" s="1" t="s">
        <v>48</v>
      </c>
      <c r="Q981" s="1" t="s">
        <v>24</v>
      </c>
      <c r="R981" s="2">
        <v>41150</v>
      </c>
    </row>
    <row r="982" spans="1:18" x14ac:dyDescent="0.25">
      <c r="A982" s="1">
        <v>4037</v>
      </c>
      <c r="B982" s="2">
        <v>40260</v>
      </c>
      <c r="C982" s="2" t="str">
        <f t="shared" si="76"/>
        <v>March</v>
      </c>
      <c r="D982" s="1" t="s">
        <v>25</v>
      </c>
      <c r="E982" s="1">
        <v>27</v>
      </c>
      <c r="F982" s="1">
        <f t="shared" si="75"/>
        <v>6.9655555555555555</v>
      </c>
      <c r="G982" s="1">
        <v>188.07</v>
      </c>
      <c r="H982" s="1">
        <v>7.86</v>
      </c>
      <c r="I982">
        <f t="shared" si="77"/>
        <v>195.93</v>
      </c>
      <c r="J982">
        <f t="shared" si="78"/>
        <v>3.5455000000000001</v>
      </c>
      <c r="K982">
        <f t="shared" si="79"/>
        <v>6.6680218499999997</v>
      </c>
      <c r="L982" s="1" t="s">
        <v>26</v>
      </c>
      <c r="M982" s="1" t="s">
        <v>56</v>
      </c>
      <c r="N982" s="1" t="s">
        <v>33</v>
      </c>
      <c r="O982" s="1" t="s">
        <v>34</v>
      </c>
      <c r="P982" s="1" t="s">
        <v>45</v>
      </c>
      <c r="Q982" s="1" t="s">
        <v>24</v>
      </c>
      <c r="R982" s="2">
        <v>40261</v>
      </c>
    </row>
    <row r="983" spans="1:18" x14ac:dyDescent="0.25">
      <c r="A983" s="1">
        <v>37287</v>
      </c>
      <c r="B983" s="2">
        <v>41214</v>
      </c>
      <c r="C983" s="2" t="str">
        <f t="shared" si="76"/>
        <v>November</v>
      </c>
      <c r="D983" s="1" t="s">
        <v>18</v>
      </c>
      <c r="E983" s="1">
        <v>45</v>
      </c>
      <c r="F983" s="1">
        <f t="shared" si="75"/>
        <v>2.8944444444444444</v>
      </c>
      <c r="G983" s="1">
        <v>130.25</v>
      </c>
      <c r="H983" s="1">
        <v>1.58</v>
      </c>
      <c r="I983">
        <f t="shared" si="77"/>
        <v>131.83000000000001</v>
      </c>
      <c r="J983">
        <f t="shared" si="78"/>
        <v>3.5455000000000001</v>
      </c>
      <c r="K983">
        <f t="shared" si="79"/>
        <v>4.6180137500000003</v>
      </c>
      <c r="L983" s="1" t="s">
        <v>26</v>
      </c>
      <c r="M983" s="1" t="s">
        <v>69</v>
      </c>
      <c r="N983" s="1" t="s">
        <v>33</v>
      </c>
      <c r="O983" s="1" t="s">
        <v>34</v>
      </c>
      <c r="P983" s="1" t="s">
        <v>66</v>
      </c>
      <c r="Q983" s="1" t="s">
        <v>36</v>
      </c>
      <c r="R983" s="2">
        <v>41219</v>
      </c>
    </row>
    <row r="984" spans="1:18" x14ac:dyDescent="0.25">
      <c r="A984" s="1">
        <v>31619</v>
      </c>
      <c r="B984" s="2">
        <v>40073</v>
      </c>
      <c r="C984" s="2" t="str">
        <f t="shared" si="76"/>
        <v>September</v>
      </c>
      <c r="D984" s="1" t="s">
        <v>18</v>
      </c>
      <c r="E984" s="1">
        <v>11</v>
      </c>
      <c r="F984" s="1">
        <f t="shared" si="75"/>
        <v>10.442727272727273</v>
      </c>
      <c r="G984" s="1">
        <v>114.87</v>
      </c>
      <c r="H984" s="1">
        <v>3.99</v>
      </c>
      <c r="I984">
        <f t="shared" si="77"/>
        <v>118.86</v>
      </c>
      <c r="J984">
        <f t="shared" si="78"/>
        <v>3.5455000000000001</v>
      </c>
      <c r="K984">
        <f t="shared" si="79"/>
        <v>4.0727158499999998</v>
      </c>
      <c r="L984" s="1" t="s">
        <v>26</v>
      </c>
      <c r="M984" s="1" t="s">
        <v>47</v>
      </c>
      <c r="N984" s="1" t="s">
        <v>33</v>
      </c>
      <c r="O984" s="1" t="s">
        <v>34</v>
      </c>
      <c r="P984" s="1" t="s">
        <v>68</v>
      </c>
      <c r="Q984" s="1" t="s">
        <v>24</v>
      </c>
      <c r="R984" s="2">
        <v>40080</v>
      </c>
    </row>
    <row r="985" spans="1:18" x14ac:dyDescent="0.25">
      <c r="A985" s="1">
        <v>33570</v>
      </c>
      <c r="B985" s="2">
        <v>41259</v>
      </c>
      <c r="C985" s="2" t="str">
        <f t="shared" si="76"/>
        <v>December</v>
      </c>
      <c r="D985" s="1" t="s">
        <v>32</v>
      </c>
      <c r="E985" s="1">
        <v>19</v>
      </c>
      <c r="F985" s="1">
        <f t="shared" si="75"/>
        <v>162.83494736842104</v>
      </c>
      <c r="G985" s="1">
        <v>3093.864</v>
      </c>
      <c r="H985" s="1">
        <v>5.26</v>
      </c>
      <c r="I985">
        <f t="shared" si="77"/>
        <v>3099.1240000000003</v>
      </c>
      <c r="J985">
        <f t="shared" si="78"/>
        <v>5.3265000000000002</v>
      </c>
      <c r="K985">
        <f t="shared" si="79"/>
        <v>164.79466596000003</v>
      </c>
      <c r="L985" s="1" t="s">
        <v>26</v>
      </c>
      <c r="M985" s="1" t="s">
        <v>20</v>
      </c>
      <c r="N985" s="1" t="s">
        <v>33</v>
      </c>
      <c r="O985" s="1" t="s">
        <v>29</v>
      </c>
      <c r="P985" s="1" t="s">
        <v>30</v>
      </c>
      <c r="Q985" s="1" t="s">
        <v>24</v>
      </c>
      <c r="R985" s="2">
        <v>41259</v>
      </c>
    </row>
    <row r="986" spans="1:18" x14ac:dyDescent="0.25">
      <c r="A986" s="1">
        <v>21889</v>
      </c>
      <c r="B986" s="2">
        <v>40269</v>
      </c>
      <c r="C986" s="2" t="str">
        <f t="shared" si="76"/>
        <v>April</v>
      </c>
      <c r="D986" s="1" t="s">
        <v>18</v>
      </c>
      <c r="E986" s="1">
        <v>16</v>
      </c>
      <c r="F986" s="1">
        <f t="shared" si="75"/>
        <v>51.073749999999997</v>
      </c>
      <c r="G986" s="1">
        <v>817.18</v>
      </c>
      <c r="H986" s="1">
        <v>5.08</v>
      </c>
      <c r="I986">
        <f t="shared" si="77"/>
        <v>822.26</v>
      </c>
      <c r="J986">
        <f t="shared" si="78"/>
        <v>3.5455000000000001</v>
      </c>
      <c r="K986">
        <f t="shared" si="79"/>
        <v>28.973116900000001</v>
      </c>
      <c r="L986" s="1" t="s">
        <v>26</v>
      </c>
      <c r="M986" s="1" t="s">
        <v>44</v>
      </c>
      <c r="N986" s="1" t="s">
        <v>21</v>
      </c>
      <c r="O986" s="1" t="s">
        <v>34</v>
      </c>
      <c r="P986" s="1" t="s">
        <v>60</v>
      </c>
      <c r="Q986" s="1" t="s">
        <v>24</v>
      </c>
      <c r="R986" s="2">
        <v>40271</v>
      </c>
    </row>
    <row r="987" spans="1:18" x14ac:dyDescent="0.25">
      <c r="A987" s="1">
        <v>9669</v>
      </c>
      <c r="B987" s="2">
        <v>39925</v>
      </c>
      <c r="C987" s="2" t="str">
        <f t="shared" si="76"/>
        <v>April</v>
      </c>
      <c r="D987" s="1" t="s">
        <v>41</v>
      </c>
      <c r="E987" s="1">
        <v>18</v>
      </c>
      <c r="F987" s="1">
        <f t="shared" si="75"/>
        <v>16.228333333333335</v>
      </c>
      <c r="G987" s="1">
        <v>292.11</v>
      </c>
      <c r="H987" s="1">
        <v>10.68</v>
      </c>
      <c r="I987">
        <f t="shared" si="77"/>
        <v>302.79000000000002</v>
      </c>
      <c r="J987">
        <f t="shared" si="78"/>
        <v>3.5455000000000001</v>
      </c>
      <c r="K987">
        <f t="shared" si="79"/>
        <v>10.35676005</v>
      </c>
      <c r="L987" s="1" t="s">
        <v>19</v>
      </c>
      <c r="M987" s="1" t="s">
        <v>59</v>
      </c>
      <c r="N987" s="1" t="s">
        <v>33</v>
      </c>
      <c r="O987" s="1" t="s">
        <v>34</v>
      </c>
      <c r="P987" s="1" t="s">
        <v>60</v>
      </c>
      <c r="Q987" s="1" t="s">
        <v>24</v>
      </c>
      <c r="R987" s="2">
        <v>39926</v>
      </c>
    </row>
    <row r="988" spans="1:18" x14ac:dyDescent="0.25">
      <c r="A988" s="1">
        <v>43207</v>
      </c>
      <c r="B988" s="2">
        <v>40338</v>
      </c>
      <c r="C988" s="2" t="str">
        <f t="shared" si="76"/>
        <v>June</v>
      </c>
      <c r="D988" s="1" t="s">
        <v>18</v>
      </c>
      <c r="E988" s="1">
        <v>8</v>
      </c>
      <c r="F988" s="1">
        <f t="shared" si="75"/>
        <v>1.9312499999999999</v>
      </c>
      <c r="G988" s="1">
        <v>15.45</v>
      </c>
      <c r="H988" s="1">
        <v>1.56</v>
      </c>
      <c r="I988">
        <f t="shared" si="77"/>
        <v>17.009999999999998</v>
      </c>
      <c r="J988">
        <f t="shared" si="78"/>
        <v>3.5455000000000001</v>
      </c>
      <c r="K988">
        <f t="shared" si="79"/>
        <v>0.54777975000000001</v>
      </c>
      <c r="L988" s="1" t="s">
        <v>26</v>
      </c>
      <c r="M988" s="1" t="s">
        <v>54</v>
      </c>
      <c r="N988" s="1" t="s">
        <v>21</v>
      </c>
      <c r="O988" s="1" t="s">
        <v>34</v>
      </c>
      <c r="P988" s="1" t="s">
        <v>66</v>
      </c>
      <c r="Q988" s="1" t="s">
        <v>36</v>
      </c>
      <c r="R988" s="2">
        <v>40340</v>
      </c>
    </row>
    <row r="989" spans="1:18" x14ac:dyDescent="0.25">
      <c r="A989" s="1">
        <v>37254</v>
      </c>
      <c r="B989" s="2">
        <v>40074</v>
      </c>
      <c r="C989" s="2" t="str">
        <f t="shared" si="76"/>
        <v>September</v>
      </c>
      <c r="D989" s="1" t="s">
        <v>25</v>
      </c>
      <c r="E989" s="1">
        <v>28</v>
      </c>
      <c r="F989" s="1">
        <f t="shared" si="75"/>
        <v>26.426428571428573</v>
      </c>
      <c r="G989" s="1">
        <v>739.94</v>
      </c>
      <c r="H989" s="1">
        <v>1.39</v>
      </c>
      <c r="I989">
        <f t="shared" si="77"/>
        <v>741.33</v>
      </c>
      <c r="J989">
        <f t="shared" si="78"/>
        <v>3.5455000000000001</v>
      </c>
      <c r="K989">
        <f t="shared" si="79"/>
        <v>26.234572700000005</v>
      </c>
      <c r="L989" s="1" t="s">
        <v>26</v>
      </c>
      <c r="M989" s="1" t="s">
        <v>27</v>
      </c>
      <c r="N989" s="1" t="s">
        <v>21</v>
      </c>
      <c r="O989" s="1" t="s">
        <v>34</v>
      </c>
      <c r="P989" s="1" t="s">
        <v>62</v>
      </c>
      <c r="Q989" s="1" t="s">
        <v>24</v>
      </c>
      <c r="R989" s="2">
        <v>40075</v>
      </c>
    </row>
    <row r="990" spans="1:18" x14ac:dyDescent="0.25">
      <c r="A990" s="1">
        <v>16613</v>
      </c>
      <c r="B990" s="2">
        <v>40536</v>
      </c>
      <c r="C990" s="2" t="str">
        <f t="shared" si="76"/>
        <v>December</v>
      </c>
      <c r="D990" s="1" t="s">
        <v>25</v>
      </c>
      <c r="E990" s="1">
        <v>28</v>
      </c>
      <c r="F990" s="1">
        <f t="shared" si="75"/>
        <v>1.8264285714285715</v>
      </c>
      <c r="G990" s="1">
        <v>51.14</v>
      </c>
      <c r="H990" s="1">
        <v>4.08</v>
      </c>
      <c r="I990">
        <f t="shared" si="77"/>
        <v>55.22</v>
      </c>
      <c r="J990">
        <f t="shared" si="78"/>
        <v>4.7610000000000001</v>
      </c>
      <c r="K990">
        <f t="shared" si="79"/>
        <v>2.4347753999999999</v>
      </c>
      <c r="L990" s="1" t="s">
        <v>26</v>
      </c>
      <c r="M990" s="1" t="s">
        <v>27</v>
      </c>
      <c r="N990" s="1" t="s">
        <v>42</v>
      </c>
      <c r="O990" s="1" t="s">
        <v>22</v>
      </c>
      <c r="P990" s="1" t="s">
        <v>23</v>
      </c>
      <c r="Q990" s="1" t="s">
        <v>46</v>
      </c>
      <c r="R990" s="2">
        <v>40538</v>
      </c>
    </row>
    <row r="991" spans="1:18" x14ac:dyDescent="0.25">
      <c r="A991" s="1">
        <v>30023</v>
      </c>
      <c r="B991" s="2">
        <v>40466</v>
      </c>
      <c r="C991" s="2" t="str">
        <f t="shared" si="76"/>
        <v>October</v>
      </c>
      <c r="D991" s="1" t="s">
        <v>18</v>
      </c>
      <c r="E991" s="1">
        <v>36</v>
      </c>
      <c r="F991" s="1">
        <f t="shared" si="75"/>
        <v>23.34</v>
      </c>
      <c r="G991" s="1">
        <v>840.24</v>
      </c>
      <c r="H991" s="1">
        <v>8.99</v>
      </c>
      <c r="I991">
        <f t="shared" si="77"/>
        <v>849.23</v>
      </c>
      <c r="J991">
        <f t="shared" si="78"/>
        <v>3.5455000000000001</v>
      </c>
      <c r="K991">
        <f t="shared" si="79"/>
        <v>29.790709200000002</v>
      </c>
      <c r="L991" s="1" t="s">
        <v>26</v>
      </c>
      <c r="M991" s="1" t="s">
        <v>58</v>
      </c>
      <c r="N991" s="1" t="s">
        <v>21</v>
      </c>
      <c r="O991" s="1" t="s">
        <v>34</v>
      </c>
      <c r="P991" s="1" t="s">
        <v>35</v>
      </c>
      <c r="Q991" s="1" t="s">
        <v>46</v>
      </c>
      <c r="R991" s="2">
        <v>40466</v>
      </c>
    </row>
    <row r="992" spans="1:18" x14ac:dyDescent="0.25">
      <c r="A992" s="1">
        <v>26470</v>
      </c>
      <c r="B992" s="2">
        <v>39893</v>
      </c>
      <c r="C992" s="2" t="str">
        <f t="shared" si="76"/>
        <v>March</v>
      </c>
      <c r="D992" s="1" t="s">
        <v>25</v>
      </c>
      <c r="E992" s="1">
        <v>41</v>
      </c>
      <c r="F992" s="1">
        <f t="shared" si="75"/>
        <v>441.01853658536584</v>
      </c>
      <c r="G992" s="1">
        <v>18081.759999999998</v>
      </c>
      <c r="H992" s="1">
        <v>19.989999999999998</v>
      </c>
      <c r="I992">
        <f t="shared" si="77"/>
        <v>18101.75</v>
      </c>
      <c r="J992">
        <f t="shared" si="78"/>
        <v>3.5455000000000001</v>
      </c>
      <c r="K992">
        <f t="shared" si="79"/>
        <v>641.08880079999994</v>
      </c>
      <c r="L992" s="1" t="s">
        <v>26</v>
      </c>
      <c r="M992" s="1" t="s">
        <v>27</v>
      </c>
      <c r="N992" s="1" t="s">
        <v>42</v>
      </c>
      <c r="O992" s="1" t="s">
        <v>34</v>
      </c>
      <c r="P992" s="1" t="s">
        <v>48</v>
      </c>
      <c r="Q992" s="1" t="s">
        <v>24</v>
      </c>
      <c r="R992" s="2">
        <v>39894</v>
      </c>
    </row>
    <row r="993" spans="1:18" x14ac:dyDescent="0.25">
      <c r="A993" s="1">
        <v>11047</v>
      </c>
      <c r="B993" s="2">
        <v>40522</v>
      </c>
      <c r="C993" s="2" t="str">
        <f t="shared" si="76"/>
        <v>December</v>
      </c>
      <c r="D993" s="1" t="s">
        <v>18</v>
      </c>
      <c r="E993" s="1">
        <v>24</v>
      </c>
      <c r="F993" s="1">
        <f t="shared" si="75"/>
        <v>436.67800000000005</v>
      </c>
      <c r="G993" s="1">
        <v>10480.272000000001</v>
      </c>
      <c r="H993" s="1">
        <v>64.59</v>
      </c>
      <c r="I993">
        <f t="shared" si="77"/>
        <v>10544.862000000001</v>
      </c>
      <c r="J993">
        <f t="shared" si="78"/>
        <v>4.7610000000000001</v>
      </c>
      <c r="K993">
        <f t="shared" si="79"/>
        <v>498.96574992000001</v>
      </c>
      <c r="L993" s="1" t="s">
        <v>38</v>
      </c>
      <c r="M993" s="1" t="s">
        <v>59</v>
      </c>
      <c r="N993" s="1" t="s">
        <v>42</v>
      </c>
      <c r="O993" s="1" t="s">
        <v>22</v>
      </c>
      <c r="P993" s="1" t="s">
        <v>57</v>
      </c>
      <c r="Q993" s="1" t="s">
        <v>64</v>
      </c>
      <c r="R993" s="2">
        <v>40524</v>
      </c>
    </row>
    <row r="994" spans="1:18" x14ac:dyDescent="0.25">
      <c r="A994" s="1">
        <v>16289</v>
      </c>
      <c r="B994" s="2">
        <v>40376</v>
      </c>
      <c r="C994" s="2" t="str">
        <f t="shared" si="76"/>
        <v>July</v>
      </c>
      <c r="D994" s="1" t="s">
        <v>25</v>
      </c>
      <c r="E994" s="1">
        <v>49</v>
      </c>
      <c r="F994" s="1">
        <f t="shared" si="75"/>
        <v>114.50228571428572</v>
      </c>
      <c r="G994" s="1">
        <v>5610.6120000000001</v>
      </c>
      <c r="H994" s="1">
        <v>2.5</v>
      </c>
      <c r="I994">
        <f t="shared" si="77"/>
        <v>5613.1120000000001</v>
      </c>
      <c r="J994">
        <f t="shared" si="78"/>
        <v>5.3265000000000002</v>
      </c>
      <c r="K994">
        <f t="shared" si="79"/>
        <v>298.84924818000002</v>
      </c>
      <c r="L994" s="1" t="s">
        <v>26</v>
      </c>
      <c r="M994" s="1" t="s">
        <v>56</v>
      </c>
      <c r="N994" s="1" t="s">
        <v>33</v>
      </c>
      <c r="O994" s="1" t="s">
        <v>29</v>
      </c>
      <c r="P994" s="1" t="s">
        <v>30</v>
      </c>
      <c r="Q994" s="1" t="s">
        <v>24</v>
      </c>
      <c r="R994" s="2">
        <v>40378</v>
      </c>
    </row>
    <row r="995" spans="1:18" x14ac:dyDescent="0.25">
      <c r="A995" s="1">
        <v>26978</v>
      </c>
      <c r="B995" s="2">
        <v>40354</v>
      </c>
      <c r="C995" s="2" t="str">
        <f t="shared" si="76"/>
        <v>June</v>
      </c>
      <c r="D995" s="1" t="s">
        <v>41</v>
      </c>
      <c r="E995" s="1">
        <v>46</v>
      </c>
      <c r="F995" s="1">
        <f t="shared" si="75"/>
        <v>605.99</v>
      </c>
      <c r="G995" s="1">
        <v>27875.54</v>
      </c>
      <c r="H995" s="1">
        <v>24.49</v>
      </c>
      <c r="I995">
        <f t="shared" si="77"/>
        <v>27900.030000000002</v>
      </c>
      <c r="J995">
        <f t="shared" si="78"/>
        <v>5.3265000000000002</v>
      </c>
      <c r="K995">
        <f t="shared" si="79"/>
        <v>1484.7906381000003</v>
      </c>
      <c r="L995" s="1" t="s">
        <v>26</v>
      </c>
      <c r="M995" s="1" t="s">
        <v>20</v>
      </c>
      <c r="N995" s="1" t="s">
        <v>42</v>
      </c>
      <c r="O995" s="1" t="s">
        <v>29</v>
      </c>
      <c r="P995" s="1" t="s">
        <v>52</v>
      </c>
      <c r="Q995" s="1" t="s">
        <v>53</v>
      </c>
      <c r="R995" s="2">
        <v>40356</v>
      </c>
    </row>
    <row r="996" spans="1:18" x14ac:dyDescent="0.25">
      <c r="A996" s="1">
        <v>41094</v>
      </c>
      <c r="B996" s="2">
        <v>39819</v>
      </c>
      <c r="C996" s="2" t="str">
        <f t="shared" si="76"/>
        <v>January</v>
      </c>
      <c r="D996" s="1" t="s">
        <v>18</v>
      </c>
      <c r="E996" s="1">
        <v>6</v>
      </c>
      <c r="F996" s="1">
        <f t="shared" si="75"/>
        <v>26.508333333333336</v>
      </c>
      <c r="G996" s="1">
        <v>159.05000000000001</v>
      </c>
      <c r="H996" s="1">
        <v>35</v>
      </c>
      <c r="I996">
        <f t="shared" si="77"/>
        <v>194.05</v>
      </c>
      <c r="J996">
        <f t="shared" si="78"/>
        <v>3.5455000000000001</v>
      </c>
      <c r="K996">
        <f t="shared" si="79"/>
        <v>5.6391177500000005</v>
      </c>
      <c r="L996" s="1" t="s">
        <v>26</v>
      </c>
      <c r="M996" s="1" t="s">
        <v>59</v>
      </c>
      <c r="N996" s="1" t="s">
        <v>33</v>
      </c>
      <c r="O996" s="1" t="s">
        <v>34</v>
      </c>
      <c r="P996" s="1" t="s">
        <v>60</v>
      </c>
      <c r="Q996" s="1" t="s">
        <v>53</v>
      </c>
      <c r="R996" s="2">
        <v>39823</v>
      </c>
    </row>
    <row r="997" spans="1:18" x14ac:dyDescent="0.25">
      <c r="A997" s="1">
        <v>6884</v>
      </c>
      <c r="B997" s="2">
        <v>39828</v>
      </c>
      <c r="C997" s="2" t="str">
        <f t="shared" si="76"/>
        <v>January</v>
      </c>
      <c r="D997" s="1" t="s">
        <v>18</v>
      </c>
      <c r="E997" s="1">
        <v>41</v>
      </c>
      <c r="F997" s="1">
        <f t="shared" si="75"/>
        <v>5.2926829268292686</v>
      </c>
      <c r="G997" s="1">
        <v>217</v>
      </c>
      <c r="H997" s="1">
        <v>4.75</v>
      </c>
      <c r="I997">
        <f t="shared" si="77"/>
        <v>221.75</v>
      </c>
      <c r="J997">
        <f t="shared" si="78"/>
        <v>3.5455000000000001</v>
      </c>
      <c r="K997">
        <f t="shared" si="79"/>
        <v>7.6937350000000002</v>
      </c>
      <c r="L997" s="1" t="s">
        <v>26</v>
      </c>
      <c r="M997" s="1" t="s">
        <v>65</v>
      </c>
      <c r="N997" s="1" t="s">
        <v>42</v>
      </c>
      <c r="O997" s="1" t="s">
        <v>34</v>
      </c>
      <c r="P997" s="1" t="s">
        <v>45</v>
      </c>
      <c r="Q997" s="1" t="s">
        <v>24</v>
      </c>
      <c r="R997" s="2">
        <v>39833</v>
      </c>
    </row>
    <row r="998" spans="1:18" x14ac:dyDescent="0.25">
      <c r="A998" s="1">
        <v>59072</v>
      </c>
      <c r="B998" s="2">
        <v>39958</v>
      </c>
      <c r="C998" s="2" t="str">
        <f t="shared" si="76"/>
        <v>May</v>
      </c>
      <c r="D998" s="1" t="s">
        <v>32</v>
      </c>
      <c r="E998" s="1">
        <v>38</v>
      </c>
      <c r="F998" s="1">
        <f t="shared" si="75"/>
        <v>110.30427631578948</v>
      </c>
      <c r="G998" s="1">
        <v>4191.5625</v>
      </c>
      <c r="H998" s="1">
        <v>2.5</v>
      </c>
      <c r="I998">
        <f t="shared" si="77"/>
        <v>4194.0625</v>
      </c>
      <c r="J998">
        <f t="shared" si="78"/>
        <v>5.3265000000000002</v>
      </c>
      <c r="K998">
        <f t="shared" si="79"/>
        <v>223.26357656250002</v>
      </c>
      <c r="L998" s="1" t="s">
        <v>26</v>
      </c>
      <c r="M998" s="1" t="s">
        <v>47</v>
      </c>
      <c r="N998" s="1" t="s">
        <v>33</v>
      </c>
      <c r="O998" s="1" t="s">
        <v>29</v>
      </c>
      <c r="P998" s="1" t="s">
        <v>30</v>
      </c>
      <c r="Q998" s="1" t="s">
        <v>24</v>
      </c>
      <c r="R998" s="2">
        <v>39960</v>
      </c>
    </row>
    <row r="999" spans="1:18" x14ac:dyDescent="0.25">
      <c r="A999" s="1">
        <v>2823</v>
      </c>
      <c r="B999" s="2">
        <v>40794</v>
      </c>
      <c r="C999" s="2" t="str">
        <f t="shared" si="76"/>
        <v>September</v>
      </c>
      <c r="D999" s="1" t="s">
        <v>25</v>
      </c>
      <c r="E999" s="1">
        <v>21</v>
      </c>
      <c r="F999" s="1">
        <f t="shared" si="75"/>
        <v>226.38476190476189</v>
      </c>
      <c r="G999" s="1">
        <v>4754.08</v>
      </c>
      <c r="H999" s="1">
        <v>28.66</v>
      </c>
      <c r="I999">
        <f t="shared" si="77"/>
        <v>4782.74</v>
      </c>
      <c r="J999">
        <f t="shared" si="78"/>
        <v>3.5455000000000001</v>
      </c>
      <c r="K999">
        <f t="shared" si="79"/>
        <v>168.5559064</v>
      </c>
      <c r="L999" s="1" t="s">
        <v>38</v>
      </c>
      <c r="M999" s="1" t="s">
        <v>56</v>
      </c>
      <c r="N999" s="1" t="s">
        <v>42</v>
      </c>
      <c r="O999" s="1" t="s">
        <v>34</v>
      </c>
      <c r="P999" s="1" t="s">
        <v>60</v>
      </c>
      <c r="Q999" s="1" t="s">
        <v>40</v>
      </c>
      <c r="R999" s="2">
        <v>40795</v>
      </c>
    </row>
    <row r="1000" spans="1:18" x14ac:dyDescent="0.25">
      <c r="A1000" s="1">
        <v>9888</v>
      </c>
      <c r="B1000" s="2">
        <v>40068</v>
      </c>
      <c r="C1000" s="2" t="str">
        <f t="shared" si="76"/>
        <v>September</v>
      </c>
      <c r="D1000" s="1" t="s">
        <v>18</v>
      </c>
      <c r="E1000" s="1">
        <v>48</v>
      </c>
      <c r="F1000" s="1">
        <f t="shared" si="75"/>
        <v>174.46108333333333</v>
      </c>
      <c r="G1000" s="1">
        <v>8374.1319999999996</v>
      </c>
      <c r="H1000" s="1">
        <v>8.99</v>
      </c>
      <c r="I1000">
        <f t="shared" si="77"/>
        <v>8383.1219999999994</v>
      </c>
      <c r="J1000">
        <f t="shared" si="78"/>
        <v>5.3265000000000002</v>
      </c>
      <c r="K1000">
        <f t="shared" si="79"/>
        <v>446.04814098000003</v>
      </c>
      <c r="L1000" s="1" t="s">
        <v>26</v>
      </c>
      <c r="M1000" s="1" t="s">
        <v>51</v>
      </c>
      <c r="N1000" s="1" t="s">
        <v>33</v>
      </c>
      <c r="O1000" s="1" t="s">
        <v>29</v>
      </c>
      <c r="P1000" s="1" t="s">
        <v>30</v>
      </c>
      <c r="Q1000" s="1" t="s">
        <v>24</v>
      </c>
      <c r="R1000" s="2">
        <v>40075</v>
      </c>
    </row>
    <row r="1001" spans="1:18" x14ac:dyDescent="0.25">
      <c r="A1001" s="1">
        <v>57475</v>
      </c>
      <c r="B1001" s="2">
        <v>40455</v>
      </c>
      <c r="C1001" s="2" t="str">
        <f t="shared" si="76"/>
        <v>October</v>
      </c>
      <c r="D1001" s="1" t="s">
        <v>18</v>
      </c>
      <c r="E1001" s="1">
        <v>24</v>
      </c>
      <c r="F1001" s="1">
        <f t="shared" si="75"/>
        <v>6.3487499999999999</v>
      </c>
      <c r="G1001" s="1">
        <v>152.37</v>
      </c>
      <c r="H1001" s="1">
        <v>6.6</v>
      </c>
      <c r="I1001">
        <f t="shared" si="77"/>
        <v>158.97</v>
      </c>
      <c r="J1001">
        <f t="shared" si="78"/>
        <v>3.5455000000000001</v>
      </c>
      <c r="K1001">
        <f t="shared" si="79"/>
        <v>5.4022783500000005</v>
      </c>
      <c r="L1001" s="1" t="s">
        <v>26</v>
      </c>
      <c r="M1001" s="1" t="s">
        <v>59</v>
      </c>
      <c r="N1001" s="1" t="s">
        <v>42</v>
      </c>
      <c r="O1001" s="1" t="s">
        <v>34</v>
      </c>
      <c r="P1001" s="1" t="s">
        <v>45</v>
      </c>
      <c r="Q1001" s="1" t="s">
        <v>24</v>
      </c>
      <c r="R1001" s="2">
        <v>40457</v>
      </c>
    </row>
    <row r="1002" spans="1:18" x14ac:dyDescent="0.25">
      <c r="A1002" s="1">
        <v>20711</v>
      </c>
      <c r="B1002" s="2">
        <v>39832</v>
      </c>
      <c r="C1002" s="2" t="str">
        <f t="shared" si="76"/>
        <v>January</v>
      </c>
      <c r="D1002" s="1" t="s">
        <v>37</v>
      </c>
      <c r="E1002" s="1">
        <v>18</v>
      </c>
      <c r="F1002" s="1">
        <f t="shared" si="75"/>
        <v>123.10888888888888</v>
      </c>
      <c r="G1002" s="1">
        <v>2215.96</v>
      </c>
      <c r="H1002" s="1">
        <v>56.14</v>
      </c>
      <c r="I1002">
        <f t="shared" si="77"/>
        <v>2272.1</v>
      </c>
      <c r="J1002">
        <f t="shared" si="78"/>
        <v>5.3265000000000002</v>
      </c>
      <c r="K1002">
        <f t="shared" si="79"/>
        <v>118.03310940000001</v>
      </c>
      <c r="L1002" s="1" t="s">
        <v>38</v>
      </c>
      <c r="M1002" s="1" t="s">
        <v>27</v>
      </c>
      <c r="N1002" s="1" t="s">
        <v>21</v>
      </c>
      <c r="O1002" s="1" t="s">
        <v>29</v>
      </c>
      <c r="P1002" s="1" t="s">
        <v>61</v>
      </c>
      <c r="Q1002" s="1" t="s">
        <v>64</v>
      </c>
      <c r="R1002" s="2">
        <v>39833</v>
      </c>
    </row>
    <row r="1003" spans="1:18" x14ac:dyDescent="0.25">
      <c r="A1003" s="1">
        <v>7431</v>
      </c>
      <c r="B1003" s="2">
        <v>39934</v>
      </c>
      <c r="C1003" s="2" t="str">
        <f t="shared" si="76"/>
        <v>May</v>
      </c>
      <c r="D1003" s="1" t="s">
        <v>41</v>
      </c>
      <c r="E1003" s="1">
        <v>33</v>
      </c>
      <c r="F1003" s="1">
        <f t="shared" si="75"/>
        <v>2.3881818181818182</v>
      </c>
      <c r="G1003" s="1">
        <v>78.81</v>
      </c>
      <c r="H1003" s="1">
        <v>4.57</v>
      </c>
      <c r="I1003">
        <f t="shared" si="77"/>
        <v>83.38</v>
      </c>
      <c r="J1003">
        <f t="shared" si="78"/>
        <v>4.7610000000000001</v>
      </c>
      <c r="K1003">
        <f t="shared" si="79"/>
        <v>3.7521441000000006</v>
      </c>
      <c r="L1003" s="1" t="s">
        <v>26</v>
      </c>
      <c r="M1003" s="1" t="s">
        <v>51</v>
      </c>
      <c r="N1003" s="1" t="s">
        <v>21</v>
      </c>
      <c r="O1003" s="1" t="s">
        <v>22</v>
      </c>
      <c r="P1003" s="1" t="s">
        <v>23</v>
      </c>
      <c r="Q1003" s="1" t="s">
        <v>46</v>
      </c>
      <c r="R1003" s="2">
        <v>39935</v>
      </c>
    </row>
    <row r="1004" spans="1:18" x14ac:dyDescent="0.25">
      <c r="A1004" s="1">
        <v>39015</v>
      </c>
      <c r="B1004" s="2">
        <v>40153</v>
      </c>
      <c r="C1004" s="2" t="str">
        <f t="shared" si="76"/>
        <v>December</v>
      </c>
      <c r="D1004" s="1" t="s">
        <v>41</v>
      </c>
      <c r="E1004" s="1">
        <v>13</v>
      </c>
      <c r="F1004" s="1">
        <f t="shared" si="75"/>
        <v>402.78000000000003</v>
      </c>
      <c r="G1004" s="1">
        <v>5236.1400000000003</v>
      </c>
      <c r="H1004" s="1">
        <v>12.06</v>
      </c>
      <c r="I1004">
        <f t="shared" si="77"/>
        <v>5248.2000000000007</v>
      </c>
      <c r="J1004">
        <f t="shared" si="78"/>
        <v>5.3265000000000002</v>
      </c>
      <c r="K1004">
        <f t="shared" si="79"/>
        <v>278.90299710000005</v>
      </c>
      <c r="L1004" s="1" t="s">
        <v>38</v>
      </c>
      <c r="M1004" s="1" t="s">
        <v>27</v>
      </c>
      <c r="N1004" s="1" t="s">
        <v>33</v>
      </c>
      <c r="O1004" s="1" t="s">
        <v>29</v>
      </c>
      <c r="P1004" s="1" t="s">
        <v>61</v>
      </c>
      <c r="Q1004" s="1" t="s">
        <v>64</v>
      </c>
      <c r="R1004" s="2">
        <v>40153</v>
      </c>
    </row>
    <row r="1005" spans="1:18" x14ac:dyDescent="0.25">
      <c r="A1005" s="1">
        <v>25926</v>
      </c>
      <c r="B1005" s="2">
        <v>40137</v>
      </c>
      <c r="C1005" s="2" t="str">
        <f t="shared" si="76"/>
        <v>November</v>
      </c>
      <c r="D1005" s="1" t="s">
        <v>25</v>
      </c>
      <c r="E1005" s="1">
        <v>20</v>
      </c>
      <c r="F1005" s="1">
        <f t="shared" si="75"/>
        <v>165.01079999999999</v>
      </c>
      <c r="G1005" s="1">
        <v>3300.2159999999999</v>
      </c>
      <c r="H1005" s="1">
        <v>69.64</v>
      </c>
      <c r="I1005">
        <f t="shared" si="77"/>
        <v>3369.8559999999998</v>
      </c>
      <c r="J1005">
        <f t="shared" si="78"/>
        <v>4.7610000000000001</v>
      </c>
      <c r="K1005">
        <f t="shared" si="79"/>
        <v>157.12328375999999</v>
      </c>
      <c r="L1005" s="1" t="s">
        <v>38</v>
      </c>
      <c r="M1005" s="1" t="s">
        <v>54</v>
      </c>
      <c r="N1005" s="1" t="s">
        <v>33</v>
      </c>
      <c r="O1005" s="1" t="s">
        <v>22</v>
      </c>
      <c r="P1005" s="1" t="s">
        <v>57</v>
      </c>
      <c r="Q1005" s="1" t="s">
        <v>64</v>
      </c>
      <c r="R1005" s="2">
        <v>40138</v>
      </c>
    </row>
    <row r="1006" spans="1:18" x14ac:dyDescent="0.25">
      <c r="A1006" s="1">
        <v>40165</v>
      </c>
      <c r="B1006" s="2">
        <v>40604</v>
      </c>
      <c r="C1006" s="2" t="str">
        <f t="shared" si="76"/>
        <v>March</v>
      </c>
      <c r="D1006" s="1" t="s">
        <v>25</v>
      </c>
      <c r="E1006" s="1">
        <v>50</v>
      </c>
      <c r="F1006" s="1">
        <f t="shared" si="75"/>
        <v>8.4272000000000009</v>
      </c>
      <c r="G1006" s="1">
        <v>421.36</v>
      </c>
      <c r="H1006" s="1">
        <v>4.5</v>
      </c>
      <c r="I1006">
        <f t="shared" si="77"/>
        <v>425.86</v>
      </c>
      <c r="J1006">
        <f t="shared" si="78"/>
        <v>3.5455000000000001</v>
      </c>
      <c r="K1006">
        <f t="shared" si="79"/>
        <v>14.939318800000001</v>
      </c>
      <c r="L1006" s="1" t="s">
        <v>26</v>
      </c>
      <c r="M1006" s="1" t="s">
        <v>49</v>
      </c>
      <c r="N1006" s="1" t="s">
        <v>21</v>
      </c>
      <c r="O1006" s="1" t="s">
        <v>34</v>
      </c>
      <c r="P1006" s="1" t="s">
        <v>68</v>
      </c>
      <c r="Q1006" s="1" t="s">
        <v>24</v>
      </c>
      <c r="R1006" s="2">
        <v>40607</v>
      </c>
    </row>
    <row r="1007" spans="1:18" x14ac:dyDescent="0.25">
      <c r="A1007" s="1">
        <v>30144</v>
      </c>
      <c r="B1007" s="2">
        <v>40761</v>
      </c>
      <c r="C1007" s="2" t="str">
        <f t="shared" si="76"/>
        <v>August</v>
      </c>
      <c r="D1007" s="1" t="s">
        <v>18</v>
      </c>
      <c r="E1007" s="1">
        <v>25</v>
      </c>
      <c r="F1007" s="1">
        <f t="shared" si="75"/>
        <v>220.13560000000001</v>
      </c>
      <c r="G1007" s="1">
        <v>5503.39</v>
      </c>
      <c r="H1007" s="1">
        <v>69.64</v>
      </c>
      <c r="I1007">
        <f t="shared" si="77"/>
        <v>5573.0300000000007</v>
      </c>
      <c r="J1007">
        <f t="shared" si="78"/>
        <v>4.7610000000000001</v>
      </c>
      <c r="K1007">
        <f t="shared" si="79"/>
        <v>262.01639790000002</v>
      </c>
      <c r="L1007" s="1" t="s">
        <v>38</v>
      </c>
      <c r="M1007" s="1" t="s">
        <v>27</v>
      </c>
      <c r="N1007" s="1" t="s">
        <v>28</v>
      </c>
      <c r="O1007" s="1" t="s">
        <v>22</v>
      </c>
      <c r="P1007" s="1" t="s">
        <v>57</v>
      </c>
      <c r="Q1007" s="1" t="s">
        <v>64</v>
      </c>
      <c r="R1007" s="2">
        <v>40766</v>
      </c>
    </row>
    <row r="1008" spans="1:18" x14ac:dyDescent="0.25">
      <c r="A1008" s="1">
        <v>40006</v>
      </c>
      <c r="B1008" s="2">
        <v>39979</v>
      </c>
      <c r="C1008" s="2" t="str">
        <f t="shared" si="76"/>
        <v>June</v>
      </c>
      <c r="D1008" s="1" t="s">
        <v>32</v>
      </c>
      <c r="E1008" s="1">
        <v>48</v>
      </c>
      <c r="F1008" s="1">
        <f t="shared" si="75"/>
        <v>2.9497916666666666</v>
      </c>
      <c r="G1008" s="1">
        <v>141.59</v>
      </c>
      <c r="H1008" s="1">
        <v>0.7</v>
      </c>
      <c r="I1008">
        <f t="shared" si="77"/>
        <v>142.29</v>
      </c>
      <c r="J1008">
        <f t="shared" si="78"/>
        <v>3.5455000000000001</v>
      </c>
      <c r="K1008">
        <f t="shared" si="79"/>
        <v>5.0200734500000008</v>
      </c>
      <c r="L1008" s="1" t="s">
        <v>26</v>
      </c>
      <c r="M1008" s="1" t="s">
        <v>51</v>
      </c>
      <c r="N1008" s="1" t="s">
        <v>33</v>
      </c>
      <c r="O1008" s="1" t="s">
        <v>34</v>
      </c>
      <c r="P1008" s="1" t="s">
        <v>35</v>
      </c>
      <c r="Q1008" s="1" t="s">
        <v>36</v>
      </c>
      <c r="R1008" s="2">
        <v>39980</v>
      </c>
    </row>
    <row r="1009" spans="1:18" x14ac:dyDescent="0.25">
      <c r="A1009" s="1">
        <v>16993</v>
      </c>
      <c r="B1009" s="2">
        <v>40863</v>
      </c>
      <c r="C1009" s="2" t="str">
        <f t="shared" si="76"/>
        <v>November</v>
      </c>
      <c r="D1009" s="1" t="s">
        <v>41</v>
      </c>
      <c r="E1009" s="1">
        <v>8</v>
      </c>
      <c r="F1009" s="1">
        <f t="shared" si="75"/>
        <v>172.98987500000001</v>
      </c>
      <c r="G1009" s="1">
        <v>1383.9190000000001</v>
      </c>
      <c r="H1009" s="1">
        <v>2.5</v>
      </c>
      <c r="I1009">
        <f t="shared" si="77"/>
        <v>1386.4190000000001</v>
      </c>
      <c r="J1009">
        <f t="shared" si="78"/>
        <v>5.3265000000000002</v>
      </c>
      <c r="K1009">
        <f t="shared" si="79"/>
        <v>73.71444553500001</v>
      </c>
      <c r="L1009" s="1" t="s">
        <v>26</v>
      </c>
      <c r="M1009" s="1" t="s">
        <v>59</v>
      </c>
      <c r="N1009" s="1" t="s">
        <v>28</v>
      </c>
      <c r="O1009" s="1" t="s">
        <v>29</v>
      </c>
      <c r="P1009" s="1" t="s">
        <v>30</v>
      </c>
      <c r="Q1009" s="1" t="s">
        <v>24</v>
      </c>
      <c r="R1009" s="2">
        <v>40863</v>
      </c>
    </row>
    <row r="1010" spans="1:18" x14ac:dyDescent="0.25">
      <c r="A1010" s="1">
        <v>57984</v>
      </c>
      <c r="B1010" s="2">
        <v>40453</v>
      </c>
      <c r="C1010" s="2" t="str">
        <f t="shared" si="76"/>
        <v>October</v>
      </c>
      <c r="D1010" s="1" t="s">
        <v>25</v>
      </c>
      <c r="E1010" s="1">
        <v>20</v>
      </c>
      <c r="F1010" s="1">
        <f t="shared" si="75"/>
        <v>591.47</v>
      </c>
      <c r="G1010" s="1">
        <v>11829.4</v>
      </c>
      <c r="H1010" s="1">
        <v>24.49</v>
      </c>
      <c r="I1010">
        <f t="shared" si="77"/>
        <v>11853.89</v>
      </c>
      <c r="J1010">
        <f t="shared" si="78"/>
        <v>5.3265000000000002</v>
      </c>
      <c r="K1010">
        <f t="shared" si="79"/>
        <v>630.09299099999998</v>
      </c>
      <c r="L1010" s="1" t="s">
        <v>26</v>
      </c>
      <c r="M1010" s="1" t="s">
        <v>54</v>
      </c>
      <c r="N1010" s="1" t="s">
        <v>42</v>
      </c>
      <c r="O1010" s="1" t="s">
        <v>29</v>
      </c>
      <c r="P1010" s="1" t="s">
        <v>52</v>
      </c>
      <c r="Q1010" s="1" t="s">
        <v>53</v>
      </c>
      <c r="R1010" s="2">
        <v>40455</v>
      </c>
    </row>
    <row r="1011" spans="1:18" x14ac:dyDescent="0.25">
      <c r="A1011" s="1">
        <v>28738</v>
      </c>
      <c r="B1011" s="2">
        <v>41131</v>
      </c>
      <c r="C1011" s="2" t="str">
        <f t="shared" si="76"/>
        <v>August</v>
      </c>
      <c r="D1011" s="1" t="s">
        <v>41</v>
      </c>
      <c r="E1011" s="1">
        <v>2</v>
      </c>
      <c r="F1011" s="1">
        <f t="shared" si="75"/>
        <v>11.77</v>
      </c>
      <c r="G1011" s="1">
        <v>23.54</v>
      </c>
      <c r="H1011" s="1">
        <v>6.19</v>
      </c>
      <c r="I1011">
        <f t="shared" si="77"/>
        <v>29.73</v>
      </c>
      <c r="J1011">
        <f t="shared" si="78"/>
        <v>3.5455000000000001</v>
      </c>
      <c r="K1011">
        <f t="shared" si="79"/>
        <v>0.83461069999999993</v>
      </c>
      <c r="L1011" s="1" t="s">
        <v>26</v>
      </c>
      <c r="M1011" s="1" t="s">
        <v>59</v>
      </c>
      <c r="N1011" s="1" t="s">
        <v>28</v>
      </c>
      <c r="O1011" s="1" t="s">
        <v>34</v>
      </c>
      <c r="P1011" s="1" t="s">
        <v>48</v>
      </c>
      <c r="Q1011" s="1" t="s">
        <v>24</v>
      </c>
      <c r="R1011" s="2">
        <v>41133</v>
      </c>
    </row>
    <row r="1012" spans="1:18" x14ac:dyDescent="0.25">
      <c r="A1012" s="1">
        <v>32192</v>
      </c>
      <c r="B1012" s="2">
        <v>40957</v>
      </c>
      <c r="C1012" s="2" t="str">
        <f t="shared" si="76"/>
        <v>February</v>
      </c>
      <c r="D1012" s="1" t="s">
        <v>32</v>
      </c>
      <c r="E1012" s="1">
        <v>4</v>
      </c>
      <c r="F1012" s="1">
        <f t="shared" si="75"/>
        <v>39.814</v>
      </c>
      <c r="G1012" s="1">
        <v>159.256</v>
      </c>
      <c r="H1012" s="1">
        <v>2.5</v>
      </c>
      <c r="I1012">
        <f t="shared" si="77"/>
        <v>161.756</v>
      </c>
      <c r="J1012">
        <f t="shared" si="78"/>
        <v>5.3265000000000002</v>
      </c>
      <c r="K1012">
        <f t="shared" si="79"/>
        <v>8.4827708400000006</v>
      </c>
      <c r="L1012" s="1" t="s">
        <v>26</v>
      </c>
      <c r="M1012" s="1" t="s">
        <v>51</v>
      </c>
      <c r="N1012" s="1" t="s">
        <v>28</v>
      </c>
      <c r="O1012" s="1" t="s">
        <v>29</v>
      </c>
      <c r="P1012" s="1" t="s">
        <v>30</v>
      </c>
      <c r="Q1012" s="1" t="s">
        <v>24</v>
      </c>
      <c r="R1012" s="2">
        <v>40957</v>
      </c>
    </row>
    <row r="1013" spans="1:18" x14ac:dyDescent="0.25">
      <c r="A1013" s="1">
        <v>38561</v>
      </c>
      <c r="B1013" s="2">
        <v>40785</v>
      </c>
      <c r="C1013" s="2" t="str">
        <f t="shared" si="76"/>
        <v>August</v>
      </c>
      <c r="D1013" s="1" t="s">
        <v>37</v>
      </c>
      <c r="E1013" s="1">
        <v>19</v>
      </c>
      <c r="F1013" s="1">
        <f t="shared" si="75"/>
        <v>8.9157894736842103</v>
      </c>
      <c r="G1013" s="1">
        <v>169.4</v>
      </c>
      <c r="H1013" s="1">
        <v>7.29</v>
      </c>
      <c r="I1013">
        <f t="shared" si="77"/>
        <v>176.69</v>
      </c>
      <c r="J1013">
        <f t="shared" si="78"/>
        <v>4.7610000000000001</v>
      </c>
      <c r="K1013">
        <f t="shared" si="79"/>
        <v>8.0651340000000005</v>
      </c>
      <c r="L1013" s="1" t="s">
        <v>26</v>
      </c>
      <c r="M1013" s="1" t="s">
        <v>54</v>
      </c>
      <c r="N1013" s="1" t="s">
        <v>42</v>
      </c>
      <c r="O1013" s="1" t="s">
        <v>22</v>
      </c>
      <c r="P1013" s="1" t="s">
        <v>23</v>
      </c>
      <c r="Q1013" s="1" t="s">
        <v>46</v>
      </c>
      <c r="R1013" s="2">
        <v>40787</v>
      </c>
    </row>
    <row r="1014" spans="1:18" x14ac:dyDescent="0.25">
      <c r="A1014" s="1">
        <v>24647</v>
      </c>
      <c r="B1014" s="2">
        <v>39968</v>
      </c>
      <c r="C1014" s="2" t="str">
        <f t="shared" si="76"/>
        <v>June</v>
      </c>
      <c r="D1014" s="1" t="s">
        <v>32</v>
      </c>
      <c r="E1014" s="1">
        <v>34</v>
      </c>
      <c r="F1014" s="1">
        <f t="shared" si="75"/>
        <v>7.0894117647058819</v>
      </c>
      <c r="G1014" s="1">
        <v>241.04</v>
      </c>
      <c r="H1014" s="1">
        <v>5.14</v>
      </c>
      <c r="I1014">
        <f t="shared" si="77"/>
        <v>246.17999999999998</v>
      </c>
      <c r="J1014">
        <f t="shared" si="78"/>
        <v>3.5455000000000001</v>
      </c>
      <c r="K1014">
        <f t="shared" si="79"/>
        <v>8.5460732000000004</v>
      </c>
      <c r="L1014" s="1" t="s">
        <v>19</v>
      </c>
      <c r="M1014" s="1" t="s">
        <v>49</v>
      </c>
      <c r="N1014" s="1" t="s">
        <v>33</v>
      </c>
      <c r="O1014" s="1" t="s">
        <v>34</v>
      </c>
      <c r="P1014" s="1" t="s">
        <v>45</v>
      </c>
      <c r="Q1014" s="1" t="s">
        <v>24</v>
      </c>
      <c r="R1014" s="2">
        <v>39969</v>
      </c>
    </row>
    <row r="1015" spans="1:18" x14ac:dyDescent="0.25">
      <c r="A1015" s="1">
        <v>27330</v>
      </c>
      <c r="B1015" s="2">
        <v>40072</v>
      </c>
      <c r="C1015" s="2" t="str">
        <f t="shared" si="76"/>
        <v>September</v>
      </c>
      <c r="D1015" s="1" t="s">
        <v>18</v>
      </c>
      <c r="E1015" s="1">
        <v>30</v>
      </c>
      <c r="F1015" s="1">
        <f t="shared" si="75"/>
        <v>420.03300000000002</v>
      </c>
      <c r="G1015" s="1">
        <v>12600.99</v>
      </c>
      <c r="H1015" s="1">
        <v>14.7</v>
      </c>
      <c r="I1015">
        <f t="shared" si="77"/>
        <v>12615.69</v>
      </c>
      <c r="J1015">
        <f t="shared" si="78"/>
        <v>5.3265000000000002</v>
      </c>
      <c r="K1015">
        <f t="shared" si="79"/>
        <v>671.19173234999994</v>
      </c>
      <c r="L1015" s="1" t="s">
        <v>38</v>
      </c>
      <c r="M1015" s="1" t="s">
        <v>20</v>
      </c>
      <c r="N1015" s="1" t="s">
        <v>42</v>
      </c>
      <c r="O1015" s="1" t="s">
        <v>29</v>
      </c>
      <c r="P1015" s="1" t="s">
        <v>61</v>
      </c>
      <c r="Q1015" s="1" t="s">
        <v>40</v>
      </c>
      <c r="R1015" s="2">
        <v>40081</v>
      </c>
    </row>
    <row r="1016" spans="1:18" x14ac:dyDescent="0.25">
      <c r="A1016" s="1">
        <v>30564</v>
      </c>
      <c r="B1016" s="2">
        <v>39870</v>
      </c>
      <c r="C1016" s="2" t="str">
        <f t="shared" si="76"/>
        <v>February</v>
      </c>
      <c r="D1016" s="1" t="s">
        <v>37</v>
      </c>
      <c r="E1016" s="1">
        <v>20</v>
      </c>
      <c r="F1016" s="1">
        <f t="shared" si="75"/>
        <v>30.319925000000001</v>
      </c>
      <c r="G1016" s="1">
        <v>606.39850000000001</v>
      </c>
      <c r="H1016" s="1">
        <v>5.99</v>
      </c>
      <c r="I1016">
        <f t="shared" si="77"/>
        <v>612.38850000000002</v>
      </c>
      <c r="J1016">
        <f t="shared" si="78"/>
        <v>5.3265000000000002</v>
      </c>
      <c r="K1016">
        <f t="shared" si="79"/>
        <v>32.299816102500003</v>
      </c>
      <c r="L1016" s="1" t="s">
        <v>26</v>
      </c>
      <c r="M1016" s="1" t="s">
        <v>54</v>
      </c>
      <c r="N1016" s="1" t="s">
        <v>42</v>
      </c>
      <c r="O1016" s="1" t="s">
        <v>29</v>
      </c>
      <c r="P1016" s="1" t="s">
        <v>30</v>
      </c>
      <c r="Q1016" s="1" t="s">
        <v>36</v>
      </c>
      <c r="R1016" s="2">
        <v>39871</v>
      </c>
    </row>
    <row r="1017" spans="1:18" x14ac:dyDescent="0.25">
      <c r="A1017" s="1">
        <v>37537</v>
      </c>
      <c r="B1017" s="2">
        <v>39815</v>
      </c>
      <c r="C1017" s="2" t="str">
        <f t="shared" si="76"/>
        <v>January</v>
      </c>
      <c r="D1017" s="1" t="s">
        <v>18</v>
      </c>
      <c r="E1017" s="1">
        <v>4</v>
      </c>
      <c r="F1017" s="1">
        <f t="shared" si="75"/>
        <v>309.76499999999999</v>
      </c>
      <c r="G1017" s="1">
        <v>1239.06</v>
      </c>
      <c r="H1017" s="1">
        <v>48.8</v>
      </c>
      <c r="I1017">
        <f t="shared" si="77"/>
        <v>1287.8599999999999</v>
      </c>
      <c r="J1017">
        <f t="shared" si="78"/>
        <v>4.7610000000000001</v>
      </c>
      <c r="K1017">
        <f t="shared" si="79"/>
        <v>58.991646599999996</v>
      </c>
      <c r="L1017" s="1" t="s">
        <v>38</v>
      </c>
      <c r="M1017" s="1" t="s">
        <v>20</v>
      </c>
      <c r="N1017" s="1" t="s">
        <v>33</v>
      </c>
      <c r="O1017" s="1" t="s">
        <v>22</v>
      </c>
      <c r="P1017" s="1" t="s">
        <v>39</v>
      </c>
      <c r="Q1017" s="1" t="s">
        <v>40</v>
      </c>
      <c r="R1017" s="2">
        <v>39815</v>
      </c>
    </row>
    <row r="1018" spans="1:18" x14ac:dyDescent="0.25">
      <c r="A1018" s="1">
        <v>19813</v>
      </c>
      <c r="B1018" s="2">
        <v>40239</v>
      </c>
      <c r="C1018" s="2" t="str">
        <f t="shared" si="76"/>
        <v>March</v>
      </c>
      <c r="D1018" s="1" t="s">
        <v>37</v>
      </c>
      <c r="E1018" s="1">
        <v>29</v>
      </c>
      <c r="F1018" s="1">
        <f t="shared" si="75"/>
        <v>37.879517241379311</v>
      </c>
      <c r="G1018" s="1">
        <v>1098.5060000000001</v>
      </c>
      <c r="H1018" s="1">
        <v>2.5</v>
      </c>
      <c r="I1018">
        <f t="shared" si="77"/>
        <v>1101.0060000000001</v>
      </c>
      <c r="J1018">
        <f t="shared" si="78"/>
        <v>5.3265000000000002</v>
      </c>
      <c r="K1018">
        <f t="shared" si="79"/>
        <v>58.511922090000006</v>
      </c>
      <c r="L1018" s="1" t="s">
        <v>26</v>
      </c>
      <c r="M1018" s="1" t="s">
        <v>20</v>
      </c>
      <c r="N1018" s="1" t="s">
        <v>42</v>
      </c>
      <c r="O1018" s="1" t="s">
        <v>29</v>
      </c>
      <c r="P1018" s="1" t="s">
        <v>30</v>
      </c>
      <c r="Q1018" s="1" t="s">
        <v>24</v>
      </c>
      <c r="R1018" s="2">
        <v>40240</v>
      </c>
    </row>
    <row r="1019" spans="1:18" x14ac:dyDescent="0.25">
      <c r="A1019" s="1">
        <v>56197</v>
      </c>
      <c r="B1019" s="2">
        <v>39944</v>
      </c>
      <c r="C1019" s="2" t="str">
        <f t="shared" si="76"/>
        <v>May</v>
      </c>
      <c r="D1019" s="1" t="s">
        <v>25</v>
      </c>
      <c r="E1019" s="1">
        <v>45</v>
      </c>
      <c r="F1019" s="1">
        <f t="shared" si="75"/>
        <v>178.10275555555555</v>
      </c>
      <c r="G1019" s="1">
        <v>8014.6239999999998</v>
      </c>
      <c r="H1019" s="1">
        <v>32.479999999999997</v>
      </c>
      <c r="I1019">
        <f t="shared" si="77"/>
        <v>8047.1039999999994</v>
      </c>
      <c r="J1019">
        <f t="shared" si="78"/>
        <v>4.7610000000000001</v>
      </c>
      <c r="K1019">
        <f t="shared" si="79"/>
        <v>381.57624863999996</v>
      </c>
      <c r="L1019" s="1" t="s">
        <v>38</v>
      </c>
      <c r="M1019" s="1" t="s">
        <v>54</v>
      </c>
      <c r="N1019" s="1" t="s">
        <v>21</v>
      </c>
      <c r="O1019" s="1" t="s">
        <v>22</v>
      </c>
      <c r="P1019" s="1" t="s">
        <v>57</v>
      </c>
      <c r="Q1019" s="1" t="s">
        <v>64</v>
      </c>
      <c r="R1019" s="2">
        <v>39944</v>
      </c>
    </row>
    <row r="1020" spans="1:18" x14ac:dyDescent="0.25">
      <c r="A1020" s="1">
        <v>41574</v>
      </c>
      <c r="B1020" s="2">
        <v>40441</v>
      </c>
      <c r="C1020" s="2" t="str">
        <f t="shared" si="76"/>
        <v>September</v>
      </c>
      <c r="D1020" s="1" t="s">
        <v>25</v>
      </c>
      <c r="E1020" s="1">
        <v>23</v>
      </c>
      <c r="F1020" s="1">
        <f t="shared" si="75"/>
        <v>12.34</v>
      </c>
      <c r="G1020" s="1">
        <v>283.82</v>
      </c>
      <c r="H1020" s="1">
        <v>5.81</v>
      </c>
      <c r="I1020">
        <f t="shared" si="77"/>
        <v>289.63</v>
      </c>
      <c r="J1020">
        <f t="shared" si="78"/>
        <v>3.5455000000000001</v>
      </c>
      <c r="K1020">
        <f t="shared" si="79"/>
        <v>10.0628381</v>
      </c>
      <c r="L1020" s="1" t="s">
        <v>26</v>
      </c>
      <c r="M1020" s="1" t="s">
        <v>20</v>
      </c>
      <c r="N1020" s="1" t="s">
        <v>33</v>
      </c>
      <c r="O1020" s="1" t="s">
        <v>34</v>
      </c>
      <c r="P1020" s="1" t="s">
        <v>35</v>
      </c>
      <c r="Q1020" s="1" t="s">
        <v>46</v>
      </c>
      <c r="R1020" s="2">
        <v>40443</v>
      </c>
    </row>
    <row r="1021" spans="1:18" x14ac:dyDescent="0.25">
      <c r="A1021" s="1">
        <v>12067</v>
      </c>
      <c r="B1021" s="2">
        <v>40213</v>
      </c>
      <c r="C1021" s="2" t="str">
        <f t="shared" si="76"/>
        <v>February</v>
      </c>
      <c r="D1021" s="1" t="s">
        <v>37</v>
      </c>
      <c r="E1021" s="1">
        <v>6</v>
      </c>
      <c r="F1021" s="1">
        <f t="shared" si="75"/>
        <v>9.8066666666666666</v>
      </c>
      <c r="G1021" s="1">
        <v>58.84</v>
      </c>
      <c r="H1021" s="1">
        <v>3.72</v>
      </c>
      <c r="I1021">
        <f t="shared" si="77"/>
        <v>62.56</v>
      </c>
      <c r="J1021">
        <f t="shared" si="78"/>
        <v>4.7610000000000001</v>
      </c>
      <c r="K1021">
        <f t="shared" si="79"/>
        <v>2.8013724</v>
      </c>
      <c r="L1021" s="1" t="s">
        <v>26</v>
      </c>
      <c r="M1021" s="1" t="s">
        <v>54</v>
      </c>
      <c r="N1021" s="1" t="s">
        <v>28</v>
      </c>
      <c r="O1021" s="1" t="s">
        <v>22</v>
      </c>
      <c r="P1021" s="1" t="s">
        <v>23</v>
      </c>
      <c r="Q1021" s="1" t="s">
        <v>46</v>
      </c>
      <c r="R1021" s="2">
        <v>40214</v>
      </c>
    </row>
    <row r="1022" spans="1:18" x14ac:dyDescent="0.25">
      <c r="A1022" s="1">
        <v>1925</v>
      </c>
      <c r="B1022" s="2">
        <v>40972</v>
      </c>
      <c r="C1022" s="2" t="str">
        <f t="shared" si="76"/>
        <v>March</v>
      </c>
      <c r="D1022" s="1" t="s">
        <v>37</v>
      </c>
      <c r="E1022" s="1">
        <v>40</v>
      </c>
      <c r="F1022" s="1">
        <f t="shared" si="75"/>
        <v>22.7455</v>
      </c>
      <c r="G1022" s="1">
        <v>909.82</v>
      </c>
      <c r="H1022" s="1">
        <v>1.99</v>
      </c>
      <c r="I1022">
        <f t="shared" si="77"/>
        <v>911.81000000000006</v>
      </c>
      <c r="J1022">
        <f t="shared" si="78"/>
        <v>5.3265000000000002</v>
      </c>
      <c r="K1022">
        <f t="shared" si="79"/>
        <v>48.461562300000004</v>
      </c>
      <c r="L1022" s="1" t="s">
        <v>26</v>
      </c>
      <c r="M1022" s="1" t="s">
        <v>54</v>
      </c>
      <c r="N1022" s="1" t="s">
        <v>33</v>
      </c>
      <c r="O1022" s="1" t="s">
        <v>29</v>
      </c>
      <c r="P1022" s="1" t="s">
        <v>43</v>
      </c>
      <c r="Q1022" s="1" t="s">
        <v>46</v>
      </c>
      <c r="R1022" s="2">
        <v>40974</v>
      </c>
    </row>
    <row r="1023" spans="1:18" x14ac:dyDescent="0.25">
      <c r="A1023" s="1">
        <v>35558</v>
      </c>
      <c r="B1023" s="2">
        <v>40071</v>
      </c>
      <c r="C1023" s="2" t="str">
        <f t="shared" si="76"/>
        <v>September</v>
      </c>
      <c r="D1023" s="1" t="s">
        <v>37</v>
      </c>
      <c r="E1023" s="1">
        <v>2</v>
      </c>
      <c r="F1023" s="1">
        <f t="shared" si="75"/>
        <v>17.440000000000001</v>
      </c>
      <c r="G1023" s="1">
        <v>34.880000000000003</v>
      </c>
      <c r="H1023" s="1">
        <v>8.7799999999999994</v>
      </c>
      <c r="I1023">
        <f t="shared" si="77"/>
        <v>43.660000000000004</v>
      </c>
      <c r="J1023">
        <f t="shared" si="78"/>
        <v>4.7610000000000001</v>
      </c>
      <c r="K1023">
        <f t="shared" si="79"/>
        <v>1.6606368</v>
      </c>
      <c r="L1023" s="1" t="s">
        <v>26</v>
      </c>
      <c r="M1023" s="1" t="s">
        <v>55</v>
      </c>
      <c r="N1023" s="1" t="s">
        <v>21</v>
      </c>
      <c r="O1023" s="1" t="s">
        <v>22</v>
      </c>
      <c r="P1023" s="1" t="s">
        <v>23</v>
      </c>
      <c r="Q1023" s="1" t="s">
        <v>24</v>
      </c>
      <c r="R1023" s="2">
        <v>40073</v>
      </c>
    </row>
    <row r="1024" spans="1:18" x14ac:dyDescent="0.25">
      <c r="A1024" s="1">
        <v>53344</v>
      </c>
      <c r="B1024" s="2">
        <v>40233</v>
      </c>
      <c r="C1024" s="2" t="str">
        <f t="shared" si="76"/>
        <v>February</v>
      </c>
      <c r="D1024" s="1" t="s">
        <v>25</v>
      </c>
      <c r="E1024" s="1">
        <v>36</v>
      </c>
      <c r="F1024" s="1">
        <f t="shared" si="75"/>
        <v>5.0541666666666663</v>
      </c>
      <c r="G1024" s="1">
        <v>181.95</v>
      </c>
      <c r="H1024" s="1">
        <v>6.07</v>
      </c>
      <c r="I1024">
        <f t="shared" si="77"/>
        <v>188.01999999999998</v>
      </c>
      <c r="J1024">
        <f t="shared" si="78"/>
        <v>3.5455000000000001</v>
      </c>
      <c r="K1024">
        <f t="shared" si="79"/>
        <v>6.4510372499999997</v>
      </c>
      <c r="L1024" s="1" t="s">
        <v>26</v>
      </c>
      <c r="M1024" s="1" t="s">
        <v>20</v>
      </c>
      <c r="N1024" s="1" t="s">
        <v>28</v>
      </c>
      <c r="O1024" s="1" t="s">
        <v>34</v>
      </c>
      <c r="P1024" s="1" t="s">
        <v>48</v>
      </c>
      <c r="Q1024" s="1" t="s">
        <v>24</v>
      </c>
      <c r="R1024" s="2">
        <v>40235</v>
      </c>
    </row>
    <row r="1025" spans="1:18" x14ac:dyDescent="0.25">
      <c r="A1025" s="1">
        <v>29120</v>
      </c>
      <c r="B1025" s="2">
        <v>40310</v>
      </c>
      <c r="C1025" s="2" t="str">
        <f t="shared" si="76"/>
        <v>May</v>
      </c>
      <c r="D1025" s="1" t="s">
        <v>18</v>
      </c>
      <c r="E1025" s="1">
        <v>21</v>
      </c>
      <c r="F1025" s="1">
        <f t="shared" si="75"/>
        <v>74.09904761904761</v>
      </c>
      <c r="G1025" s="1">
        <v>1556.08</v>
      </c>
      <c r="H1025" s="1">
        <v>26.74</v>
      </c>
      <c r="I1025">
        <f t="shared" si="77"/>
        <v>1582.82</v>
      </c>
      <c r="J1025">
        <f t="shared" si="78"/>
        <v>4.7610000000000001</v>
      </c>
      <c r="K1025">
        <f t="shared" si="79"/>
        <v>74.084968799999999</v>
      </c>
      <c r="L1025" s="1" t="s">
        <v>38</v>
      </c>
      <c r="M1025" s="1" t="s">
        <v>59</v>
      </c>
      <c r="N1025" s="1" t="s">
        <v>21</v>
      </c>
      <c r="O1025" s="1" t="s">
        <v>22</v>
      </c>
      <c r="P1025" s="1" t="s">
        <v>67</v>
      </c>
      <c r="Q1025" s="1" t="s">
        <v>64</v>
      </c>
      <c r="R1025" s="2">
        <v>40315</v>
      </c>
    </row>
    <row r="1026" spans="1:18" x14ac:dyDescent="0.25">
      <c r="A1026" s="1">
        <v>9127</v>
      </c>
      <c r="B1026" s="2">
        <v>40826</v>
      </c>
      <c r="C1026" s="2" t="str">
        <f t="shared" si="76"/>
        <v>October</v>
      </c>
      <c r="D1026" s="1" t="s">
        <v>32</v>
      </c>
      <c r="E1026" s="1">
        <v>7</v>
      </c>
      <c r="F1026" s="1">
        <f t="shared" ref="F1026:F1089" si="80">G1026/E1026</f>
        <v>291.36571428571426</v>
      </c>
      <c r="G1026" s="1">
        <v>2039.56</v>
      </c>
      <c r="H1026" s="1">
        <v>35</v>
      </c>
      <c r="I1026">
        <f t="shared" si="77"/>
        <v>2074.56</v>
      </c>
      <c r="J1026">
        <f t="shared" si="78"/>
        <v>3.5455000000000001</v>
      </c>
      <c r="K1026">
        <f t="shared" si="79"/>
        <v>72.312599800000001</v>
      </c>
      <c r="L1026" s="1" t="s">
        <v>19</v>
      </c>
      <c r="M1026" s="1" t="s">
        <v>44</v>
      </c>
      <c r="N1026" s="1" t="s">
        <v>33</v>
      </c>
      <c r="O1026" s="1" t="s">
        <v>34</v>
      </c>
      <c r="P1026" s="1" t="s">
        <v>60</v>
      </c>
      <c r="Q1026" s="1" t="s">
        <v>53</v>
      </c>
      <c r="R1026" s="2">
        <v>40828</v>
      </c>
    </row>
    <row r="1027" spans="1:18" x14ac:dyDescent="0.25">
      <c r="A1027" s="1">
        <v>26948</v>
      </c>
      <c r="B1027" s="2">
        <v>40869</v>
      </c>
      <c r="C1027" s="2" t="str">
        <f t="shared" ref="C1027:C1090" si="81">TEXT(B1027,"mmmm")</f>
        <v>November</v>
      </c>
      <c r="D1027" s="1" t="s">
        <v>25</v>
      </c>
      <c r="E1027" s="1">
        <v>21</v>
      </c>
      <c r="F1027" s="1">
        <f t="shared" si="80"/>
        <v>9.6928571428571431</v>
      </c>
      <c r="G1027" s="1">
        <v>203.55</v>
      </c>
      <c r="H1027" s="1">
        <v>2.25</v>
      </c>
      <c r="I1027">
        <f t="shared" ref="I1027:I1090" si="82">G1027+H1027</f>
        <v>205.8</v>
      </c>
      <c r="J1027">
        <f t="shared" ref="J1027:J1090" si="83">IF(O1027="Furniture",4.761,IF(O1027="Technology",5.3265,IF(O1027="Office Supplies",3.5455,0)))</f>
        <v>3.5455000000000001</v>
      </c>
      <c r="K1027">
        <f t="shared" ref="K1027:K1090" si="84">(J1027*G1027)/100</f>
        <v>7.2168652500000006</v>
      </c>
      <c r="L1027" s="1" t="s">
        <v>19</v>
      </c>
      <c r="M1027" s="1" t="s">
        <v>49</v>
      </c>
      <c r="N1027" s="1" t="s">
        <v>42</v>
      </c>
      <c r="O1027" s="1" t="s">
        <v>34</v>
      </c>
      <c r="P1027" s="1" t="s">
        <v>35</v>
      </c>
      <c r="Q1027" s="1" t="s">
        <v>36</v>
      </c>
      <c r="R1027" s="2">
        <v>40870</v>
      </c>
    </row>
    <row r="1028" spans="1:18" x14ac:dyDescent="0.25">
      <c r="A1028" s="1">
        <v>4134</v>
      </c>
      <c r="B1028" s="2">
        <v>40554</v>
      </c>
      <c r="C1028" s="2" t="str">
        <f t="shared" si="81"/>
        <v>January</v>
      </c>
      <c r="D1028" s="1" t="s">
        <v>37</v>
      </c>
      <c r="E1028" s="1">
        <v>23</v>
      </c>
      <c r="F1028" s="1">
        <f t="shared" si="80"/>
        <v>32.952608695652174</v>
      </c>
      <c r="G1028" s="1">
        <v>757.91</v>
      </c>
      <c r="H1028" s="1">
        <v>4</v>
      </c>
      <c r="I1028">
        <f t="shared" si="82"/>
        <v>761.91</v>
      </c>
      <c r="J1028">
        <f t="shared" si="83"/>
        <v>5.3265000000000002</v>
      </c>
      <c r="K1028">
        <f t="shared" si="84"/>
        <v>40.370076150000003</v>
      </c>
      <c r="L1028" s="1" t="s">
        <v>26</v>
      </c>
      <c r="M1028" s="1" t="s">
        <v>47</v>
      </c>
      <c r="N1028" s="1" t="s">
        <v>28</v>
      </c>
      <c r="O1028" s="1" t="s">
        <v>29</v>
      </c>
      <c r="P1028" s="1" t="s">
        <v>43</v>
      </c>
      <c r="Q1028" s="1" t="s">
        <v>24</v>
      </c>
      <c r="R1028" s="2">
        <v>40554</v>
      </c>
    </row>
    <row r="1029" spans="1:18" x14ac:dyDescent="0.25">
      <c r="A1029" s="1">
        <v>48704</v>
      </c>
      <c r="B1029" s="2">
        <v>40917</v>
      </c>
      <c r="C1029" s="2" t="str">
        <f t="shared" si="81"/>
        <v>January</v>
      </c>
      <c r="D1029" s="1" t="s">
        <v>25</v>
      </c>
      <c r="E1029" s="1">
        <v>11</v>
      </c>
      <c r="F1029" s="1">
        <f t="shared" si="80"/>
        <v>113.44177272727273</v>
      </c>
      <c r="G1029" s="1">
        <v>1247.8595</v>
      </c>
      <c r="H1029" s="1">
        <v>8.99</v>
      </c>
      <c r="I1029">
        <f t="shared" si="82"/>
        <v>1256.8495</v>
      </c>
      <c r="J1029">
        <f t="shared" si="83"/>
        <v>5.3265000000000002</v>
      </c>
      <c r="K1029">
        <f t="shared" si="84"/>
        <v>66.467236267499999</v>
      </c>
      <c r="L1029" s="1" t="s">
        <v>26</v>
      </c>
      <c r="M1029" s="1" t="s">
        <v>54</v>
      </c>
      <c r="N1029" s="1" t="s">
        <v>42</v>
      </c>
      <c r="O1029" s="1" t="s">
        <v>29</v>
      </c>
      <c r="P1029" s="1" t="s">
        <v>30</v>
      </c>
      <c r="Q1029" s="1" t="s">
        <v>24</v>
      </c>
      <c r="R1029" s="2">
        <v>40918</v>
      </c>
    </row>
    <row r="1030" spans="1:18" x14ac:dyDescent="0.25">
      <c r="A1030" s="1">
        <v>17953</v>
      </c>
      <c r="B1030" s="2">
        <v>41141</v>
      </c>
      <c r="C1030" s="2" t="str">
        <f t="shared" si="81"/>
        <v>August</v>
      </c>
      <c r="D1030" s="1" t="s">
        <v>25</v>
      </c>
      <c r="E1030" s="1">
        <v>21</v>
      </c>
      <c r="F1030" s="1">
        <f t="shared" si="80"/>
        <v>70.97904761904762</v>
      </c>
      <c r="G1030" s="1">
        <v>1490.56</v>
      </c>
      <c r="H1030" s="1">
        <v>60</v>
      </c>
      <c r="I1030">
        <f t="shared" si="82"/>
        <v>1550.56</v>
      </c>
      <c r="J1030">
        <f t="shared" si="83"/>
        <v>3.5455000000000001</v>
      </c>
      <c r="K1030">
        <f t="shared" si="84"/>
        <v>52.847804800000006</v>
      </c>
      <c r="L1030" s="1" t="s">
        <v>38</v>
      </c>
      <c r="M1030" s="1" t="s">
        <v>49</v>
      </c>
      <c r="N1030" s="1" t="s">
        <v>28</v>
      </c>
      <c r="O1030" s="1" t="s">
        <v>34</v>
      </c>
      <c r="P1030" s="1" t="s">
        <v>68</v>
      </c>
      <c r="Q1030" s="1" t="s">
        <v>40</v>
      </c>
      <c r="R1030" s="2">
        <v>41143</v>
      </c>
    </row>
    <row r="1031" spans="1:18" x14ac:dyDescent="0.25">
      <c r="A1031" s="1">
        <v>22848</v>
      </c>
      <c r="B1031" s="2">
        <v>40887</v>
      </c>
      <c r="C1031" s="2" t="str">
        <f t="shared" si="81"/>
        <v>December</v>
      </c>
      <c r="D1031" s="1" t="s">
        <v>32</v>
      </c>
      <c r="E1031" s="1">
        <v>4</v>
      </c>
      <c r="F1031" s="1">
        <f t="shared" si="80"/>
        <v>17.04</v>
      </c>
      <c r="G1031" s="1">
        <v>68.16</v>
      </c>
      <c r="H1031" s="1">
        <v>6.5</v>
      </c>
      <c r="I1031">
        <f t="shared" si="82"/>
        <v>74.66</v>
      </c>
      <c r="J1031">
        <f t="shared" si="83"/>
        <v>5.3265000000000002</v>
      </c>
      <c r="K1031">
        <f t="shared" si="84"/>
        <v>3.6305423999999999</v>
      </c>
      <c r="L1031" s="1" t="s">
        <v>26</v>
      </c>
      <c r="M1031" s="1" t="s">
        <v>47</v>
      </c>
      <c r="N1031" s="1" t="s">
        <v>42</v>
      </c>
      <c r="O1031" s="1" t="s">
        <v>29</v>
      </c>
      <c r="P1031" s="1" t="s">
        <v>43</v>
      </c>
      <c r="Q1031" s="1" t="s">
        <v>24</v>
      </c>
      <c r="R1031" s="2">
        <v>40889</v>
      </c>
    </row>
    <row r="1032" spans="1:18" x14ac:dyDescent="0.25">
      <c r="A1032" s="1">
        <v>5446</v>
      </c>
      <c r="B1032" s="2">
        <v>39984</v>
      </c>
      <c r="C1032" s="2" t="str">
        <f t="shared" si="81"/>
        <v>June</v>
      </c>
      <c r="D1032" s="1" t="s">
        <v>18</v>
      </c>
      <c r="E1032" s="1">
        <v>42</v>
      </c>
      <c r="F1032" s="1">
        <f t="shared" si="80"/>
        <v>10.325714285714286</v>
      </c>
      <c r="G1032" s="1">
        <v>433.68</v>
      </c>
      <c r="H1032" s="1">
        <v>4.8</v>
      </c>
      <c r="I1032">
        <f t="shared" si="82"/>
        <v>438.48</v>
      </c>
      <c r="J1032">
        <f t="shared" si="83"/>
        <v>3.5455000000000001</v>
      </c>
      <c r="K1032">
        <f t="shared" si="84"/>
        <v>15.376124400000002</v>
      </c>
      <c r="L1032" s="1" t="s">
        <v>26</v>
      </c>
      <c r="M1032" s="1" t="s">
        <v>55</v>
      </c>
      <c r="N1032" s="1" t="s">
        <v>33</v>
      </c>
      <c r="O1032" s="1" t="s">
        <v>34</v>
      </c>
      <c r="P1032" s="1" t="s">
        <v>62</v>
      </c>
      <c r="Q1032" s="1" t="s">
        <v>24</v>
      </c>
      <c r="R1032" s="2">
        <v>39991</v>
      </c>
    </row>
    <row r="1033" spans="1:18" x14ac:dyDescent="0.25">
      <c r="A1033" s="1">
        <v>43269</v>
      </c>
      <c r="B1033" s="2">
        <v>39913</v>
      </c>
      <c r="C1033" s="2" t="str">
        <f t="shared" si="81"/>
        <v>April</v>
      </c>
      <c r="D1033" s="1" t="s">
        <v>37</v>
      </c>
      <c r="E1033" s="1">
        <v>16</v>
      </c>
      <c r="F1033" s="1">
        <f t="shared" si="80"/>
        <v>52.696874999999999</v>
      </c>
      <c r="G1033" s="1">
        <v>843.15</v>
      </c>
      <c r="H1033" s="1">
        <v>5.81</v>
      </c>
      <c r="I1033">
        <f t="shared" si="82"/>
        <v>848.95999999999992</v>
      </c>
      <c r="J1033">
        <f t="shared" si="83"/>
        <v>3.5455000000000001</v>
      </c>
      <c r="K1033">
        <f t="shared" si="84"/>
        <v>29.893883249999998</v>
      </c>
      <c r="L1033" s="1" t="s">
        <v>26</v>
      </c>
      <c r="M1033" s="1" t="s">
        <v>27</v>
      </c>
      <c r="N1033" s="1" t="s">
        <v>33</v>
      </c>
      <c r="O1033" s="1" t="s">
        <v>34</v>
      </c>
      <c r="P1033" s="1" t="s">
        <v>45</v>
      </c>
      <c r="Q1033" s="1" t="s">
        <v>24</v>
      </c>
      <c r="R1033" s="2">
        <v>39915</v>
      </c>
    </row>
    <row r="1034" spans="1:18" x14ac:dyDescent="0.25">
      <c r="A1034" s="1">
        <v>46534</v>
      </c>
      <c r="B1034" s="2">
        <v>41185</v>
      </c>
      <c r="C1034" s="2" t="str">
        <f t="shared" si="81"/>
        <v>October</v>
      </c>
      <c r="D1034" s="1" t="s">
        <v>25</v>
      </c>
      <c r="E1034" s="1">
        <v>13</v>
      </c>
      <c r="F1034" s="1">
        <f t="shared" si="80"/>
        <v>103.1776923076923</v>
      </c>
      <c r="G1034" s="1">
        <v>1341.31</v>
      </c>
      <c r="H1034" s="1">
        <v>19.989999999999998</v>
      </c>
      <c r="I1034">
        <f t="shared" si="82"/>
        <v>1361.3</v>
      </c>
      <c r="J1034">
        <f t="shared" si="83"/>
        <v>5.3265000000000002</v>
      </c>
      <c r="K1034">
        <f t="shared" si="84"/>
        <v>71.444877149999996</v>
      </c>
      <c r="L1034" s="1" t="s">
        <v>26</v>
      </c>
      <c r="M1034" s="1" t="s">
        <v>27</v>
      </c>
      <c r="N1034" s="1" t="s">
        <v>21</v>
      </c>
      <c r="O1034" s="1" t="s">
        <v>29</v>
      </c>
      <c r="P1034" s="1" t="s">
        <v>61</v>
      </c>
      <c r="Q1034" s="1" t="s">
        <v>24</v>
      </c>
      <c r="R1034" s="2">
        <v>41187</v>
      </c>
    </row>
    <row r="1035" spans="1:18" x14ac:dyDescent="0.25">
      <c r="A1035" s="1">
        <v>17312</v>
      </c>
      <c r="B1035" s="2">
        <v>40683</v>
      </c>
      <c r="C1035" s="2" t="str">
        <f t="shared" si="81"/>
        <v>May</v>
      </c>
      <c r="D1035" s="1" t="s">
        <v>32</v>
      </c>
      <c r="E1035" s="1">
        <v>37</v>
      </c>
      <c r="F1035" s="1">
        <f t="shared" si="80"/>
        <v>6.9875675675675684</v>
      </c>
      <c r="G1035" s="1">
        <v>258.54000000000002</v>
      </c>
      <c r="H1035" s="1">
        <v>7.3</v>
      </c>
      <c r="I1035">
        <f t="shared" si="82"/>
        <v>265.84000000000003</v>
      </c>
      <c r="J1035">
        <f t="shared" si="83"/>
        <v>3.5455000000000001</v>
      </c>
      <c r="K1035">
        <f t="shared" si="84"/>
        <v>9.1665357000000007</v>
      </c>
      <c r="L1035" s="1" t="s">
        <v>26</v>
      </c>
      <c r="M1035" s="1" t="s">
        <v>27</v>
      </c>
      <c r="N1035" s="1" t="s">
        <v>42</v>
      </c>
      <c r="O1035" s="1" t="s">
        <v>34</v>
      </c>
      <c r="P1035" s="1" t="s">
        <v>45</v>
      </c>
      <c r="Q1035" s="1" t="s">
        <v>24</v>
      </c>
      <c r="R1035" s="2">
        <v>40684</v>
      </c>
    </row>
    <row r="1036" spans="1:18" x14ac:dyDescent="0.25">
      <c r="A1036" s="1">
        <v>22375</v>
      </c>
      <c r="B1036" s="2">
        <v>40640</v>
      </c>
      <c r="C1036" s="2" t="str">
        <f t="shared" si="81"/>
        <v>April</v>
      </c>
      <c r="D1036" s="1" t="s">
        <v>32</v>
      </c>
      <c r="E1036" s="1">
        <v>43</v>
      </c>
      <c r="F1036" s="1">
        <f t="shared" si="80"/>
        <v>18.979302325581397</v>
      </c>
      <c r="G1036" s="1">
        <v>816.11</v>
      </c>
      <c r="H1036" s="1">
        <v>9.5399999999999991</v>
      </c>
      <c r="I1036">
        <f t="shared" si="82"/>
        <v>825.65</v>
      </c>
      <c r="J1036">
        <f t="shared" si="83"/>
        <v>3.5455000000000001</v>
      </c>
      <c r="K1036">
        <f t="shared" si="84"/>
        <v>28.93518005</v>
      </c>
      <c r="L1036" s="1" t="s">
        <v>26</v>
      </c>
      <c r="M1036" s="1" t="s">
        <v>51</v>
      </c>
      <c r="N1036" s="1" t="s">
        <v>33</v>
      </c>
      <c r="O1036" s="1" t="s">
        <v>34</v>
      </c>
      <c r="P1036" s="1" t="s">
        <v>45</v>
      </c>
      <c r="Q1036" s="1" t="s">
        <v>24</v>
      </c>
      <c r="R1036" s="2">
        <v>40641</v>
      </c>
    </row>
    <row r="1037" spans="1:18" x14ac:dyDescent="0.25">
      <c r="A1037" s="1">
        <v>15202</v>
      </c>
      <c r="B1037" s="2">
        <v>40368</v>
      </c>
      <c r="C1037" s="2" t="str">
        <f t="shared" si="81"/>
        <v>July</v>
      </c>
      <c r="D1037" s="1" t="s">
        <v>25</v>
      </c>
      <c r="E1037" s="1">
        <v>36</v>
      </c>
      <c r="F1037" s="1">
        <f t="shared" si="80"/>
        <v>37.24805555555556</v>
      </c>
      <c r="G1037" s="1">
        <v>1340.93</v>
      </c>
      <c r="H1037" s="1">
        <v>9.1999999999999993</v>
      </c>
      <c r="I1037">
        <f t="shared" si="82"/>
        <v>1350.13</v>
      </c>
      <c r="J1037">
        <f t="shared" si="83"/>
        <v>4.7610000000000001</v>
      </c>
      <c r="K1037">
        <f t="shared" si="84"/>
        <v>63.841677300000001</v>
      </c>
      <c r="L1037" s="1" t="s">
        <v>19</v>
      </c>
      <c r="M1037" s="1" t="s">
        <v>47</v>
      </c>
      <c r="N1037" s="1" t="s">
        <v>21</v>
      </c>
      <c r="O1037" s="1" t="s">
        <v>22</v>
      </c>
      <c r="P1037" s="1" t="s">
        <v>23</v>
      </c>
      <c r="Q1037" s="1" t="s">
        <v>36</v>
      </c>
      <c r="R1037" s="2">
        <v>40370</v>
      </c>
    </row>
    <row r="1038" spans="1:18" x14ac:dyDescent="0.25">
      <c r="A1038" s="1">
        <v>41702</v>
      </c>
      <c r="B1038" s="2">
        <v>40534</v>
      </c>
      <c r="C1038" s="2" t="str">
        <f t="shared" si="81"/>
        <v>December</v>
      </c>
      <c r="D1038" s="1" t="s">
        <v>32</v>
      </c>
      <c r="E1038" s="1">
        <v>21</v>
      </c>
      <c r="F1038" s="1">
        <f t="shared" si="80"/>
        <v>158.25904761904764</v>
      </c>
      <c r="G1038" s="1">
        <v>3323.44</v>
      </c>
      <c r="H1038" s="1">
        <v>4</v>
      </c>
      <c r="I1038">
        <f t="shared" si="82"/>
        <v>3327.44</v>
      </c>
      <c r="J1038">
        <f t="shared" si="83"/>
        <v>5.3265000000000002</v>
      </c>
      <c r="K1038">
        <f t="shared" si="84"/>
        <v>177.0230316</v>
      </c>
      <c r="L1038" s="1" t="s">
        <v>26</v>
      </c>
      <c r="M1038" s="1" t="s">
        <v>27</v>
      </c>
      <c r="N1038" s="1" t="s">
        <v>33</v>
      </c>
      <c r="O1038" s="1" t="s">
        <v>29</v>
      </c>
      <c r="P1038" s="1" t="s">
        <v>43</v>
      </c>
      <c r="Q1038" s="1" t="s">
        <v>24</v>
      </c>
      <c r="R1038" s="2">
        <v>40535</v>
      </c>
    </row>
    <row r="1039" spans="1:18" x14ac:dyDescent="0.25">
      <c r="A1039" s="1">
        <v>51813</v>
      </c>
      <c r="B1039" s="2">
        <v>41264</v>
      </c>
      <c r="C1039" s="2" t="str">
        <f t="shared" si="81"/>
        <v>December</v>
      </c>
      <c r="D1039" s="1" t="s">
        <v>32</v>
      </c>
      <c r="E1039" s="1">
        <v>13</v>
      </c>
      <c r="F1039" s="1">
        <f t="shared" si="80"/>
        <v>106.93615384615386</v>
      </c>
      <c r="G1039" s="1">
        <v>1390.17</v>
      </c>
      <c r="H1039" s="1">
        <v>35</v>
      </c>
      <c r="I1039">
        <f t="shared" si="82"/>
        <v>1425.17</v>
      </c>
      <c r="J1039">
        <f t="shared" si="83"/>
        <v>3.5455000000000001</v>
      </c>
      <c r="K1039">
        <f t="shared" si="84"/>
        <v>49.288477350000001</v>
      </c>
      <c r="L1039" s="1" t="s">
        <v>26</v>
      </c>
      <c r="M1039" s="1" t="s">
        <v>27</v>
      </c>
      <c r="N1039" s="1" t="s">
        <v>33</v>
      </c>
      <c r="O1039" s="1" t="s">
        <v>34</v>
      </c>
      <c r="P1039" s="1" t="s">
        <v>60</v>
      </c>
      <c r="Q1039" s="1" t="s">
        <v>53</v>
      </c>
      <c r="R1039" s="2">
        <v>41266</v>
      </c>
    </row>
    <row r="1040" spans="1:18" x14ac:dyDescent="0.25">
      <c r="A1040" s="1">
        <v>33287</v>
      </c>
      <c r="B1040" s="2">
        <v>40655</v>
      </c>
      <c r="C1040" s="2" t="str">
        <f t="shared" si="81"/>
        <v>April</v>
      </c>
      <c r="D1040" s="1" t="s">
        <v>37</v>
      </c>
      <c r="E1040" s="1">
        <v>44</v>
      </c>
      <c r="F1040" s="1">
        <f t="shared" si="80"/>
        <v>270.55795454545455</v>
      </c>
      <c r="G1040" s="1">
        <v>11904.55</v>
      </c>
      <c r="H1040" s="1">
        <v>28.06</v>
      </c>
      <c r="I1040">
        <f t="shared" si="82"/>
        <v>11932.609999999999</v>
      </c>
      <c r="J1040">
        <f t="shared" si="83"/>
        <v>5.3265000000000002</v>
      </c>
      <c r="K1040">
        <f t="shared" si="84"/>
        <v>634.09585574999994</v>
      </c>
      <c r="L1040" s="1" t="s">
        <v>38</v>
      </c>
      <c r="M1040" s="1" t="s">
        <v>20</v>
      </c>
      <c r="N1040" s="1" t="s">
        <v>28</v>
      </c>
      <c r="O1040" s="1" t="s">
        <v>29</v>
      </c>
      <c r="P1040" s="1" t="s">
        <v>61</v>
      </c>
      <c r="Q1040" s="1" t="s">
        <v>40</v>
      </c>
      <c r="R1040" s="2">
        <v>40658</v>
      </c>
    </row>
    <row r="1041" spans="1:18" x14ac:dyDescent="0.25">
      <c r="A1041" s="1">
        <v>10439</v>
      </c>
      <c r="B1041" s="2">
        <v>40996</v>
      </c>
      <c r="C1041" s="2" t="str">
        <f t="shared" si="81"/>
        <v>March</v>
      </c>
      <c r="D1041" s="1" t="s">
        <v>32</v>
      </c>
      <c r="E1041" s="1">
        <v>30</v>
      </c>
      <c r="F1041" s="1">
        <f t="shared" si="80"/>
        <v>18.987000000000002</v>
      </c>
      <c r="G1041" s="1">
        <v>569.61</v>
      </c>
      <c r="H1041" s="1">
        <v>4</v>
      </c>
      <c r="I1041">
        <f t="shared" si="82"/>
        <v>573.61</v>
      </c>
      <c r="J1041">
        <f t="shared" si="83"/>
        <v>5.3265000000000002</v>
      </c>
      <c r="K1041">
        <f t="shared" si="84"/>
        <v>30.34027665</v>
      </c>
      <c r="L1041" s="1" t="s">
        <v>26</v>
      </c>
      <c r="M1041" s="1" t="s">
        <v>51</v>
      </c>
      <c r="N1041" s="1" t="s">
        <v>21</v>
      </c>
      <c r="O1041" s="1" t="s">
        <v>29</v>
      </c>
      <c r="P1041" s="1" t="s">
        <v>43</v>
      </c>
      <c r="Q1041" s="1" t="s">
        <v>24</v>
      </c>
      <c r="R1041" s="2">
        <v>40998</v>
      </c>
    </row>
    <row r="1042" spans="1:18" x14ac:dyDescent="0.25">
      <c r="A1042" s="1">
        <v>26818</v>
      </c>
      <c r="B1042" s="2">
        <v>40916</v>
      </c>
      <c r="C1042" s="2" t="str">
        <f t="shared" si="81"/>
        <v>January</v>
      </c>
      <c r="D1042" s="1" t="s">
        <v>32</v>
      </c>
      <c r="E1042" s="1">
        <v>23</v>
      </c>
      <c r="F1042" s="1">
        <f t="shared" si="80"/>
        <v>8.8191304347826094</v>
      </c>
      <c r="G1042" s="1">
        <v>202.84</v>
      </c>
      <c r="H1042" s="1">
        <v>5.6</v>
      </c>
      <c r="I1042">
        <f t="shared" si="82"/>
        <v>208.44</v>
      </c>
      <c r="J1042">
        <f t="shared" si="83"/>
        <v>3.5455000000000001</v>
      </c>
      <c r="K1042">
        <f t="shared" si="84"/>
        <v>7.1916922000000003</v>
      </c>
      <c r="L1042" s="1" t="s">
        <v>26</v>
      </c>
      <c r="M1042" s="1" t="s">
        <v>49</v>
      </c>
      <c r="N1042" s="1" t="s">
        <v>28</v>
      </c>
      <c r="O1042" s="1" t="s">
        <v>34</v>
      </c>
      <c r="P1042" s="1" t="s">
        <v>48</v>
      </c>
      <c r="Q1042" s="1" t="s">
        <v>24</v>
      </c>
      <c r="R1042" s="2">
        <v>40917</v>
      </c>
    </row>
    <row r="1043" spans="1:18" x14ac:dyDescent="0.25">
      <c r="A1043" s="1">
        <v>41569</v>
      </c>
      <c r="B1043" s="2">
        <v>40380</v>
      </c>
      <c r="C1043" s="2" t="str">
        <f t="shared" si="81"/>
        <v>July</v>
      </c>
      <c r="D1043" s="1" t="s">
        <v>37</v>
      </c>
      <c r="E1043" s="1">
        <v>49</v>
      </c>
      <c r="F1043" s="1">
        <f t="shared" si="80"/>
        <v>12.598775510204081</v>
      </c>
      <c r="G1043" s="1">
        <v>617.34</v>
      </c>
      <c r="H1043" s="1">
        <v>6.47</v>
      </c>
      <c r="I1043">
        <f t="shared" si="82"/>
        <v>623.81000000000006</v>
      </c>
      <c r="J1043">
        <f t="shared" si="83"/>
        <v>3.5455000000000001</v>
      </c>
      <c r="K1043">
        <f t="shared" si="84"/>
        <v>21.887789700000003</v>
      </c>
      <c r="L1043" s="1" t="s">
        <v>26</v>
      </c>
      <c r="M1043" s="1" t="s">
        <v>27</v>
      </c>
      <c r="N1043" s="1" t="s">
        <v>33</v>
      </c>
      <c r="O1043" s="1" t="s">
        <v>34</v>
      </c>
      <c r="P1043" s="1" t="s">
        <v>45</v>
      </c>
      <c r="Q1043" s="1" t="s">
        <v>24</v>
      </c>
      <c r="R1043" s="2">
        <v>40381</v>
      </c>
    </row>
    <row r="1044" spans="1:18" x14ac:dyDescent="0.25">
      <c r="A1044" s="1">
        <v>27137</v>
      </c>
      <c r="B1044" s="2">
        <v>40908</v>
      </c>
      <c r="C1044" s="2" t="str">
        <f t="shared" si="81"/>
        <v>December</v>
      </c>
      <c r="D1044" s="1" t="s">
        <v>25</v>
      </c>
      <c r="E1044" s="1">
        <v>2</v>
      </c>
      <c r="F1044" s="1">
        <f t="shared" si="80"/>
        <v>30.28125</v>
      </c>
      <c r="G1044" s="1">
        <v>60.5625</v>
      </c>
      <c r="H1044" s="1">
        <v>1.1000000000000001</v>
      </c>
      <c r="I1044">
        <f t="shared" si="82"/>
        <v>61.662500000000001</v>
      </c>
      <c r="J1044">
        <f t="shared" si="83"/>
        <v>5.3265000000000002</v>
      </c>
      <c r="K1044">
        <f t="shared" si="84"/>
        <v>3.2258615625</v>
      </c>
      <c r="L1044" s="1" t="s">
        <v>26</v>
      </c>
      <c r="M1044" s="1" t="s">
        <v>58</v>
      </c>
      <c r="N1044" s="1" t="s">
        <v>28</v>
      </c>
      <c r="O1044" s="1" t="s">
        <v>29</v>
      </c>
      <c r="P1044" s="1" t="s">
        <v>30</v>
      </c>
      <c r="Q1044" s="1" t="s">
        <v>24</v>
      </c>
      <c r="R1044" s="2">
        <v>40910</v>
      </c>
    </row>
    <row r="1045" spans="1:18" x14ac:dyDescent="0.25">
      <c r="A1045" s="1">
        <v>53127</v>
      </c>
      <c r="B1045" s="2">
        <v>40674</v>
      </c>
      <c r="C1045" s="2" t="str">
        <f t="shared" si="81"/>
        <v>May</v>
      </c>
      <c r="D1045" s="1" t="s">
        <v>25</v>
      </c>
      <c r="E1045" s="1">
        <v>50</v>
      </c>
      <c r="F1045" s="1">
        <f t="shared" si="80"/>
        <v>37.8658</v>
      </c>
      <c r="G1045" s="1">
        <v>1893.29</v>
      </c>
      <c r="H1045" s="1">
        <v>2.99</v>
      </c>
      <c r="I1045">
        <f t="shared" si="82"/>
        <v>1896.28</v>
      </c>
      <c r="J1045">
        <f t="shared" si="83"/>
        <v>3.5455000000000001</v>
      </c>
      <c r="K1045">
        <f t="shared" si="84"/>
        <v>67.126596950000007</v>
      </c>
      <c r="L1045" s="1" t="s">
        <v>26</v>
      </c>
      <c r="M1045" s="1" t="s">
        <v>27</v>
      </c>
      <c r="N1045" s="1" t="s">
        <v>21</v>
      </c>
      <c r="O1045" s="1" t="s">
        <v>34</v>
      </c>
      <c r="P1045" s="1" t="s">
        <v>48</v>
      </c>
      <c r="Q1045" s="1" t="s">
        <v>24</v>
      </c>
      <c r="R1045" s="2">
        <v>40675</v>
      </c>
    </row>
    <row r="1046" spans="1:18" x14ac:dyDescent="0.25">
      <c r="A1046" s="1">
        <v>44768</v>
      </c>
      <c r="B1046" s="2">
        <v>41055</v>
      </c>
      <c r="C1046" s="2" t="str">
        <f t="shared" si="81"/>
        <v>May</v>
      </c>
      <c r="D1046" s="1" t="s">
        <v>32</v>
      </c>
      <c r="E1046" s="1">
        <v>45</v>
      </c>
      <c r="F1046" s="1">
        <f t="shared" si="80"/>
        <v>371.10133333333334</v>
      </c>
      <c r="G1046" s="1">
        <v>16699.560000000001</v>
      </c>
      <c r="H1046" s="1">
        <v>58.92</v>
      </c>
      <c r="I1046">
        <f t="shared" si="82"/>
        <v>16758.48</v>
      </c>
      <c r="J1046">
        <f t="shared" si="83"/>
        <v>4.7610000000000001</v>
      </c>
      <c r="K1046">
        <f t="shared" si="84"/>
        <v>795.06605160000004</v>
      </c>
      <c r="L1046" s="1" t="s">
        <v>38</v>
      </c>
      <c r="M1046" s="1" t="s">
        <v>27</v>
      </c>
      <c r="N1046" s="1" t="s">
        <v>33</v>
      </c>
      <c r="O1046" s="1" t="s">
        <v>22</v>
      </c>
      <c r="P1046" s="1" t="s">
        <v>39</v>
      </c>
      <c r="Q1046" s="1" t="s">
        <v>40</v>
      </c>
      <c r="R1046" s="2">
        <v>41056</v>
      </c>
    </row>
    <row r="1047" spans="1:18" x14ac:dyDescent="0.25">
      <c r="A1047" s="1">
        <v>19974</v>
      </c>
      <c r="B1047" s="2">
        <v>40485</v>
      </c>
      <c r="C1047" s="2" t="str">
        <f t="shared" si="81"/>
        <v>November</v>
      </c>
      <c r="D1047" s="1" t="s">
        <v>25</v>
      </c>
      <c r="E1047" s="1">
        <v>22</v>
      </c>
      <c r="F1047" s="1">
        <f t="shared" si="80"/>
        <v>12.155909090909091</v>
      </c>
      <c r="G1047" s="1">
        <v>267.43</v>
      </c>
      <c r="H1047" s="1">
        <v>6.13</v>
      </c>
      <c r="I1047">
        <f t="shared" si="82"/>
        <v>273.56</v>
      </c>
      <c r="J1047">
        <f t="shared" si="83"/>
        <v>3.5455000000000001</v>
      </c>
      <c r="K1047">
        <f t="shared" si="84"/>
        <v>9.4817306500000011</v>
      </c>
      <c r="L1047" s="1" t="s">
        <v>26</v>
      </c>
      <c r="M1047" s="1" t="s">
        <v>54</v>
      </c>
      <c r="N1047" s="1" t="s">
        <v>33</v>
      </c>
      <c r="O1047" s="1" t="s">
        <v>34</v>
      </c>
      <c r="P1047" s="1" t="s">
        <v>60</v>
      </c>
      <c r="Q1047" s="1" t="s">
        <v>24</v>
      </c>
      <c r="R1047" s="2">
        <v>40487</v>
      </c>
    </row>
    <row r="1048" spans="1:18" x14ac:dyDescent="0.25">
      <c r="A1048" s="1">
        <v>38723</v>
      </c>
      <c r="B1048" s="2">
        <v>41172</v>
      </c>
      <c r="C1048" s="2" t="str">
        <f t="shared" si="81"/>
        <v>September</v>
      </c>
      <c r="D1048" s="1" t="s">
        <v>37</v>
      </c>
      <c r="E1048" s="1">
        <v>39</v>
      </c>
      <c r="F1048" s="1">
        <f t="shared" si="80"/>
        <v>67.105897435897433</v>
      </c>
      <c r="G1048" s="1">
        <v>2617.13</v>
      </c>
      <c r="H1048" s="1">
        <v>6.88</v>
      </c>
      <c r="I1048">
        <f t="shared" si="82"/>
        <v>2624.01</v>
      </c>
      <c r="J1048">
        <f t="shared" si="83"/>
        <v>3.5455000000000001</v>
      </c>
      <c r="K1048">
        <f t="shared" si="84"/>
        <v>92.790344149999996</v>
      </c>
      <c r="L1048" s="1" t="s">
        <v>26</v>
      </c>
      <c r="M1048" s="1" t="s">
        <v>58</v>
      </c>
      <c r="N1048" s="1" t="s">
        <v>42</v>
      </c>
      <c r="O1048" s="1" t="s">
        <v>34</v>
      </c>
      <c r="P1048" s="1" t="s">
        <v>60</v>
      </c>
      <c r="Q1048" s="1" t="s">
        <v>24</v>
      </c>
      <c r="R1048" s="2">
        <v>41174</v>
      </c>
    </row>
    <row r="1049" spans="1:18" x14ac:dyDescent="0.25">
      <c r="A1049" s="1">
        <v>43203</v>
      </c>
      <c r="B1049" s="2">
        <v>40953</v>
      </c>
      <c r="C1049" s="2" t="str">
        <f t="shared" si="81"/>
        <v>February</v>
      </c>
      <c r="D1049" s="1" t="s">
        <v>32</v>
      </c>
      <c r="E1049" s="1">
        <v>32</v>
      </c>
      <c r="F1049" s="1">
        <f t="shared" si="80"/>
        <v>7.0362499999999999</v>
      </c>
      <c r="G1049" s="1">
        <v>225.16</v>
      </c>
      <c r="H1049" s="1">
        <v>5.2</v>
      </c>
      <c r="I1049">
        <f t="shared" si="82"/>
        <v>230.35999999999999</v>
      </c>
      <c r="J1049">
        <f t="shared" si="83"/>
        <v>3.5455000000000001</v>
      </c>
      <c r="K1049">
        <f t="shared" si="84"/>
        <v>7.9830478000000005</v>
      </c>
      <c r="L1049" s="1" t="s">
        <v>26</v>
      </c>
      <c r="M1049" s="1" t="s">
        <v>44</v>
      </c>
      <c r="N1049" s="1" t="s">
        <v>42</v>
      </c>
      <c r="O1049" s="1" t="s">
        <v>34</v>
      </c>
      <c r="P1049" s="1" t="s">
        <v>45</v>
      </c>
      <c r="Q1049" s="1" t="s">
        <v>24</v>
      </c>
      <c r="R1049" s="2">
        <v>40955</v>
      </c>
    </row>
    <row r="1050" spans="1:18" x14ac:dyDescent="0.25">
      <c r="A1050" s="1">
        <v>16679</v>
      </c>
      <c r="B1050" s="2">
        <v>40125</v>
      </c>
      <c r="C1050" s="2" t="str">
        <f t="shared" si="81"/>
        <v>November</v>
      </c>
      <c r="D1050" s="1" t="s">
        <v>18</v>
      </c>
      <c r="E1050" s="1">
        <v>29</v>
      </c>
      <c r="F1050" s="1">
        <f t="shared" si="80"/>
        <v>223.51551724137931</v>
      </c>
      <c r="G1050" s="1">
        <v>6481.95</v>
      </c>
      <c r="H1050" s="1">
        <v>43.32</v>
      </c>
      <c r="I1050">
        <f t="shared" si="82"/>
        <v>6525.2699999999995</v>
      </c>
      <c r="J1050">
        <f t="shared" si="83"/>
        <v>4.7610000000000001</v>
      </c>
      <c r="K1050">
        <f t="shared" si="84"/>
        <v>308.6056395</v>
      </c>
      <c r="L1050" s="1" t="s">
        <v>38</v>
      </c>
      <c r="M1050" s="1" t="s">
        <v>56</v>
      </c>
      <c r="N1050" s="1" t="s">
        <v>28</v>
      </c>
      <c r="O1050" s="1" t="s">
        <v>22</v>
      </c>
      <c r="P1050" s="1" t="s">
        <v>39</v>
      </c>
      <c r="Q1050" s="1" t="s">
        <v>40</v>
      </c>
      <c r="R1050" s="2">
        <v>40130</v>
      </c>
    </row>
    <row r="1051" spans="1:18" x14ac:dyDescent="0.25">
      <c r="A1051" s="1">
        <v>39521</v>
      </c>
      <c r="B1051" s="2">
        <v>40034</v>
      </c>
      <c r="C1051" s="2" t="str">
        <f t="shared" si="81"/>
        <v>August</v>
      </c>
      <c r="D1051" s="1" t="s">
        <v>18</v>
      </c>
      <c r="E1051" s="1">
        <v>28</v>
      </c>
      <c r="F1051" s="1">
        <f t="shared" si="80"/>
        <v>4.0125000000000002</v>
      </c>
      <c r="G1051" s="1">
        <v>112.35</v>
      </c>
      <c r="H1051" s="1">
        <v>0.99</v>
      </c>
      <c r="I1051">
        <f t="shared" si="82"/>
        <v>113.33999999999999</v>
      </c>
      <c r="J1051">
        <f t="shared" si="83"/>
        <v>3.5455000000000001</v>
      </c>
      <c r="K1051">
        <f t="shared" si="84"/>
        <v>3.98336925</v>
      </c>
      <c r="L1051" s="1" t="s">
        <v>26</v>
      </c>
      <c r="M1051" s="1" t="s">
        <v>59</v>
      </c>
      <c r="N1051" s="1" t="s">
        <v>28</v>
      </c>
      <c r="O1051" s="1" t="s">
        <v>34</v>
      </c>
      <c r="P1051" s="1" t="s">
        <v>63</v>
      </c>
      <c r="Q1051" s="1" t="s">
        <v>24</v>
      </c>
      <c r="R1051" s="2">
        <v>40038</v>
      </c>
    </row>
    <row r="1052" spans="1:18" x14ac:dyDescent="0.25">
      <c r="A1052" s="1">
        <v>1280</v>
      </c>
      <c r="B1052" s="2">
        <v>40188</v>
      </c>
      <c r="C1052" s="2" t="str">
        <f t="shared" si="81"/>
        <v>January</v>
      </c>
      <c r="D1052" s="1" t="s">
        <v>18</v>
      </c>
      <c r="E1052" s="1">
        <v>40</v>
      </c>
      <c r="F1052" s="1">
        <f t="shared" si="80"/>
        <v>20.681750000000001</v>
      </c>
      <c r="G1052" s="1">
        <v>827.27</v>
      </c>
      <c r="H1052" s="1">
        <v>6.5</v>
      </c>
      <c r="I1052">
        <f t="shared" si="82"/>
        <v>833.77</v>
      </c>
      <c r="J1052">
        <f t="shared" si="83"/>
        <v>5.3265000000000002</v>
      </c>
      <c r="K1052">
        <f t="shared" si="84"/>
        <v>44.06453655</v>
      </c>
      <c r="L1052" s="1" t="s">
        <v>26</v>
      </c>
      <c r="M1052" s="1" t="s">
        <v>51</v>
      </c>
      <c r="N1052" s="1" t="s">
        <v>33</v>
      </c>
      <c r="O1052" s="1" t="s">
        <v>29</v>
      </c>
      <c r="P1052" s="1" t="s">
        <v>43</v>
      </c>
      <c r="Q1052" s="1" t="s">
        <v>24</v>
      </c>
      <c r="R1052" s="2">
        <v>40188</v>
      </c>
    </row>
    <row r="1053" spans="1:18" x14ac:dyDescent="0.25">
      <c r="A1053" s="1">
        <v>12999</v>
      </c>
      <c r="B1053" s="2">
        <v>40271</v>
      </c>
      <c r="C1053" s="2" t="str">
        <f t="shared" si="81"/>
        <v>April</v>
      </c>
      <c r="D1053" s="1" t="s">
        <v>25</v>
      </c>
      <c r="E1053" s="1">
        <v>31</v>
      </c>
      <c r="F1053" s="1">
        <f t="shared" si="80"/>
        <v>87.486129032258063</v>
      </c>
      <c r="G1053" s="1">
        <v>2712.07</v>
      </c>
      <c r="H1053" s="1">
        <v>19.989999999999998</v>
      </c>
      <c r="I1053">
        <f t="shared" si="82"/>
        <v>2732.06</v>
      </c>
      <c r="J1053">
        <f t="shared" si="83"/>
        <v>3.5455000000000001</v>
      </c>
      <c r="K1053">
        <f t="shared" si="84"/>
        <v>96.156441850000007</v>
      </c>
      <c r="L1053" s="1" t="s">
        <v>26</v>
      </c>
      <c r="M1053" s="1" t="s">
        <v>59</v>
      </c>
      <c r="N1053" s="1" t="s">
        <v>21</v>
      </c>
      <c r="O1053" s="1" t="s">
        <v>34</v>
      </c>
      <c r="P1053" s="1" t="s">
        <v>60</v>
      </c>
      <c r="Q1053" s="1" t="s">
        <v>24</v>
      </c>
      <c r="R1053" s="2">
        <v>40272</v>
      </c>
    </row>
    <row r="1054" spans="1:18" x14ac:dyDescent="0.25">
      <c r="A1054" s="1">
        <v>10658</v>
      </c>
      <c r="B1054" s="2">
        <v>40052</v>
      </c>
      <c r="C1054" s="2" t="str">
        <f t="shared" si="81"/>
        <v>August</v>
      </c>
      <c r="D1054" s="1" t="s">
        <v>18</v>
      </c>
      <c r="E1054" s="1">
        <v>31</v>
      </c>
      <c r="F1054" s="1">
        <f t="shared" si="80"/>
        <v>8.4690322580645176</v>
      </c>
      <c r="G1054" s="1">
        <v>262.54000000000002</v>
      </c>
      <c r="H1054" s="1">
        <v>1.99</v>
      </c>
      <c r="I1054">
        <f t="shared" si="82"/>
        <v>264.53000000000003</v>
      </c>
      <c r="J1054">
        <f t="shared" si="83"/>
        <v>5.3265000000000002</v>
      </c>
      <c r="K1054">
        <f t="shared" si="84"/>
        <v>13.984193100000002</v>
      </c>
      <c r="L1054" s="1" t="s">
        <v>26</v>
      </c>
      <c r="M1054" s="1" t="s">
        <v>47</v>
      </c>
      <c r="N1054" s="1" t="s">
        <v>21</v>
      </c>
      <c r="O1054" s="1" t="s">
        <v>29</v>
      </c>
      <c r="P1054" s="1" t="s">
        <v>43</v>
      </c>
      <c r="Q1054" s="1" t="s">
        <v>46</v>
      </c>
      <c r="R1054" s="2">
        <v>40056</v>
      </c>
    </row>
    <row r="1055" spans="1:18" x14ac:dyDescent="0.25">
      <c r="A1055" s="1">
        <v>2818</v>
      </c>
      <c r="B1055" s="2">
        <v>40158</v>
      </c>
      <c r="C1055" s="2" t="str">
        <f t="shared" si="81"/>
        <v>December</v>
      </c>
      <c r="D1055" s="1" t="s">
        <v>41</v>
      </c>
      <c r="E1055" s="1">
        <v>39</v>
      </c>
      <c r="F1055" s="1">
        <f t="shared" si="80"/>
        <v>15.210512820512822</v>
      </c>
      <c r="G1055" s="1">
        <v>593.21</v>
      </c>
      <c r="H1055" s="1">
        <v>8.99</v>
      </c>
      <c r="I1055">
        <f t="shared" si="82"/>
        <v>602.20000000000005</v>
      </c>
      <c r="J1055">
        <f t="shared" si="83"/>
        <v>4.7610000000000001</v>
      </c>
      <c r="K1055">
        <f t="shared" si="84"/>
        <v>28.242728100000004</v>
      </c>
      <c r="L1055" s="1" t="s">
        <v>26</v>
      </c>
      <c r="M1055" s="1" t="s">
        <v>56</v>
      </c>
      <c r="N1055" s="1" t="s">
        <v>33</v>
      </c>
      <c r="O1055" s="1" t="s">
        <v>22</v>
      </c>
      <c r="P1055" s="1" t="s">
        <v>23</v>
      </c>
      <c r="Q1055" s="1" t="s">
        <v>46</v>
      </c>
      <c r="R1055" s="2">
        <v>40159</v>
      </c>
    </row>
    <row r="1056" spans="1:18" x14ac:dyDescent="0.25">
      <c r="A1056" s="1">
        <v>19686</v>
      </c>
      <c r="B1056" s="2">
        <v>40405</v>
      </c>
      <c r="C1056" s="2" t="str">
        <f t="shared" si="81"/>
        <v>August</v>
      </c>
      <c r="D1056" s="1" t="s">
        <v>41</v>
      </c>
      <c r="E1056" s="1">
        <v>11</v>
      </c>
      <c r="F1056" s="1">
        <f t="shared" si="80"/>
        <v>13.879090909090907</v>
      </c>
      <c r="G1056" s="1">
        <v>152.66999999999999</v>
      </c>
      <c r="H1056" s="1">
        <v>4.9800000000000004</v>
      </c>
      <c r="I1056">
        <f t="shared" si="82"/>
        <v>157.64999999999998</v>
      </c>
      <c r="J1056">
        <f t="shared" si="83"/>
        <v>3.5455000000000001</v>
      </c>
      <c r="K1056">
        <f t="shared" si="84"/>
        <v>5.4129148499999999</v>
      </c>
      <c r="L1056" s="1" t="s">
        <v>26</v>
      </c>
      <c r="M1056" s="1" t="s">
        <v>44</v>
      </c>
      <c r="N1056" s="1" t="s">
        <v>33</v>
      </c>
      <c r="O1056" s="1" t="s">
        <v>34</v>
      </c>
      <c r="P1056" s="1" t="s">
        <v>48</v>
      </c>
      <c r="Q1056" s="1" t="s">
        <v>24</v>
      </c>
      <c r="R1056" s="2">
        <v>40407</v>
      </c>
    </row>
    <row r="1057" spans="1:18" x14ac:dyDescent="0.25">
      <c r="A1057" s="1">
        <v>14630</v>
      </c>
      <c r="B1057" s="2">
        <v>41198</v>
      </c>
      <c r="C1057" s="2" t="str">
        <f t="shared" si="81"/>
        <v>October</v>
      </c>
      <c r="D1057" s="1" t="s">
        <v>18</v>
      </c>
      <c r="E1057" s="1">
        <v>17</v>
      </c>
      <c r="F1057" s="1">
        <f t="shared" si="80"/>
        <v>21.384705882352943</v>
      </c>
      <c r="G1057" s="1">
        <v>363.54</v>
      </c>
      <c r="H1057" s="1">
        <v>5.53</v>
      </c>
      <c r="I1057">
        <f t="shared" si="82"/>
        <v>369.07</v>
      </c>
      <c r="J1057">
        <f t="shared" si="83"/>
        <v>3.5455000000000001</v>
      </c>
      <c r="K1057">
        <f t="shared" si="84"/>
        <v>12.889310700000001</v>
      </c>
      <c r="L1057" s="1" t="s">
        <v>26</v>
      </c>
      <c r="M1057" s="1" t="s">
        <v>47</v>
      </c>
      <c r="N1057" s="1" t="s">
        <v>33</v>
      </c>
      <c r="O1057" s="1" t="s">
        <v>34</v>
      </c>
      <c r="P1057" s="1" t="s">
        <v>35</v>
      </c>
      <c r="Q1057" s="1" t="s">
        <v>46</v>
      </c>
      <c r="R1057" s="2">
        <v>41198</v>
      </c>
    </row>
    <row r="1058" spans="1:18" x14ac:dyDescent="0.25">
      <c r="A1058" s="1">
        <v>28995</v>
      </c>
      <c r="B1058" s="2">
        <v>40310</v>
      </c>
      <c r="C1058" s="2" t="str">
        <f t="shared" si="81"/>
        <v>May</v>
      </c>
      <c r="D1058" s="1" t="s">
        <v>25</v>
      </c>
      <c r="E1058" s="1">
        <v>34</v>
      </c>
      <c r="F1058" s="1">
        <f t="shared" si="80"/>
        <v>19.627941176470589</v>
      </c>
      <c r="G1058" s="1">
        <v>667.35</v>
      </c>
      <c r="H1058" s="1">
        <v>8.68</v>
      </c>
      <c r="I1058">
        <f t="shared" si="82"/>
        <v>676.03</v>
      </c>
      <c r="J1058">
        <f t="shared" si="83"/>
        <v>3.5455000000000001</v>
      </c>
      <c r="K1058">
        <f t="shared" si="84"/>
        <v>23.660894250000002</v>
      </c>
      <c r="L1058" s="1" t="s">
        <v>26</v>
      </c>
      <c r="M1058" s="1" t="s">
        <v>55</v>
      </c>
      <c r="N1058" s="1" t="s">
        <v>33</v>
      </c>
      <c r="O1058" s="1" t="s">
        <v>34</v>
      </c>
      <c r="P1058" s="1" t="s">
        <v>45</v>
      </c>
      <c r="Q1058" s="1" t="s">
        <v>24</v>
      </c>
      <c r="R1058" s="2">
        <v>40311</v>
      </c>
    </row>
    <row r="1059" spans="1:18" x14ac:dyDescent="0.25">
      <c r="A1059" s="1">
        <v>22848</v>
      </c>
      <c r="B1059" s="2">
        <v>40887</v>
      </c>
      <c r="C1059" s="2" t="str">
        <f t="shared" si="81"/>
        <v>December</v>
      </c>
      <c r="D1059" s="1" t="s">
        <v>32</v>
      </c>
      <c r="E1059" s="1">
        <v>45</v>
      </c>
      <c r="F1059" s="1">
        <f t="shared" si="80"/>
        <v>131.59422222222221</v>
      </c>
      <c r="G1059" s="1">
        <v>5921.74</v>
      </c>
      <c r="H1059" s="1">
        <v>30</v>
      </c>
      <c r="I1059">
        <f t="shared" si="82"/>
        <v>5951.74</v>
      </c>
      <c r="J1059">
        <f t="shared" si="83"/>
        <v>4.7610000000000001</v>
      </c>
      <c r="K1059">
        <f t="shared" si="84"/>
        <v>281.93404140000001</v>
      </c>
      <c r="L1059" s="1" t="s">
        <v>38</v>
      </c>
      <c r="M1059" s="1" t="s">
        <v>47</v>
      </c>
      <c r="N1059" s="1" t="s">
        <v>42</v>
      </c>
      <c r="O1059" s="1" t="s">
        <v>22</v>
      </c>
      <c r="P1059" s="1" t="s">
        <v>39</v>
      </c>
      <c r="Q1059" s="1" t="s">
        <v>40</v>
      </c>
      <c r="R1059" s="2">
        <v>40889</v>
      </c>
    </row>
    <row r="1060" spans="1:18" x14ac:dyDescent="0.25">
      <c r="A1060" s="1">
        <v>36743</v>
      </c>
      <c r="B1060" s="2">
        <v>41160</v>
      </c>
      <c r="C1060" s="2" t="str">
        <f t="shared" si="81"/>
        <v>September</v>
      </c>
      <c r="D1060" s="1" t="s">
        <v>37</v>
      </c>
      <c r="E1060" s="1">
        <v>3</v>
      </c>
      <c r="F1060" s="1">
        <f t="shared" si="80"/>
        <v>8.7099999999999991</v>
      </c>
      <c r="G1060" s="1">
        <v>26.13</v>
      </c>
      <c r="H1060" s="1">
        <v>4</v>
      </c>
      <c r="I1060">
        <f t="shared" si="82"/>
        <v>30.13</v>
      </c>
      <c r="J1060">
        <f t="shared" si="83"/>
        <v>4.7610000000000001</v>
      </c>
      <c r="K1060">
        <f t="shared" si="84"/>
        <v>1.2440492999999999</v>
      </c>
      <c r="L1060" s="1" t="s">
        <v>26</v>
      </c>
      <c r="M1060" s="1" t="s">
        <v>49</v>
      </c>
      <c r="N1060" s="1" t="s">
        <v>42</v>
      </c>
      <c r="O1060" s="1" t="s">
        <v>22</v>
      </c>
      <c r="P1060" s="1" t="s">
        <v>23</v>
      </c>
      <c r="Q1060" s="1" t="s">
        <v>36</v>
      </c>
      <c r="R1060" s="2">
        <v>41161</v>
      </c>
    </row>
    <row r="1061" spans="1:18" x14ac:dyDescent="0.25">
      <c r="A1061" s="1">
        <v>36929</v>
      </c>
      <c r="B1061" s="2">
        <v>41054</v>
      </c>
      <c r="C1061" s="2" t="str">
        <f t="shared" si="81"/>
        <v>May</v>
      </c>
      <c r="D1061" s="1" t="s">
        <v>18</v>
      </c>
      <c r="E1061" s="1">
        <v>37</v>
      </c>
      <c r="F1061" s="1">
        <f t="shared" si="80"/>
        <v>35.856486486486489</v>
      </c>
      <c r="G1061" s="1">
        <v>1326.69</v>
      </c>
      <c r="H1061" s="1">
        <v>8.74</v>
      </c>
      <c r="I1061">
        <f t="shared" si="82"/>
        <v>1335.43</v>
      </c>
      <c r="J1061">
        <f t="shared" si="83"/>
        <v>3.5455000000000001</v>
      </c>
      <c r="K1061">
        <f t="shared" si="84"/>
        <v>47.037793950000008</v>
      </c>
      <c r="L1061" s="1" t="s">
        <v>26</v>
      </c>
      <c r="M1061" s="1" t="s">
        <v>27</v>
      </c>
      <c r="N1061" s="1" t="s">
        <v>28</v>
      </c>
      <c r="O1061" s="1" t="s">
        <v>34</v>
      </c>
      <c r="P1061" s="1" t="s">
        <v>60</v>
      </c>
      <c r="Q1061" s="1" t="s">
        <v>24</v>
      </c>
      <c r="R1061" s="2">
        <v>41058</v>
      </c>
    </row>
    <row r="1062" spans="1:18" x14ac:dyDescent="0.25">
      <c r="A1062" s="1">
        <v>25638</v>
      </c>
      <c r="B1062" s="2">
        <v>40031</v>
      </c>
      <c r="C1062" s="2" t="str">
        <f t="shared" si="81"/>
        <v>August</v>
      </c>
      <c r="D1062" s="1" t="s">
        <v>25</v>
      </c>
      <c r="E1062" s="1">
        <v>31</v>
      </c>
      <c r="F1062" s="1">
        <f t="shared" si="80"/>
        <v>5.2867741935483865</v>
      </c>
      <c r="G1062" s="1">
        <v>163.89</v>
      </c>
      <c r="H1062" s="1">
        <v>4.93</v>
      </c>
      <c r="I1062">
        <f t="shared" si="82"/>
        <v>168.82</v>
      </c>
      <c r="J1062">
        <f t="shared" si="83"/>
        <v>5.3265000000000002</v>
      </c>
      <c r="K1062">
        <f t="shared" si="84"/>
        <v>8.7296008499999989</v>
      </c>
      <c r="L1062" s="1" t="s">
        <v>26</v>
      </c>
      <c r="M1062" s="1" t="s">
        <v>56</v>
      </c>
      <c r="N1062" s="1" t="s">
        <v>33</v>
      </c>
      <c r="O1062" s="1" t="s">
        <v>29</v>
      </c>
      <c r="P1062" s="1" t="s">
        <v>43</v>
      </c>
      <c r="Q1062" s="1" t="s">
        <v>46</v>
      </c>
      <c r="R1062" s="2">
        <v>40032</v>
      </c>
    </row>
    <row r="1063" spans="1:18" x14ac:dyDescent="0.25">
      <c r="A1063" s="1">
        <v>47041</v>
      </c>
      <c r="B1063" s="2">
        <v>41000</v>
      </c>
      <c r="C1063" s="2" t="str">
        <f t="shared" si="81"/>
        <v>April</v>
      </c>
      <c r="D1063" s="1" t="s">
        <v>32</v>
      </c>
      <c r="E1063" s="1">
        <v>35</v>
      </c>
      <c r="F1063" s="1">
        <f t="shared" si="80"/>
        <v>4.4000000000000004</v>
      </c>
      <c r="G1063" s="1">
        <v>154</v>
      </c>
      <c r="H1063" s="1">
        <v>1.93</v>
      </c>
      <c r="I1063">
        <f t="shared" si="82"/>
        <v>155.93</v>
      </c>
      <c r="J1063">
        <f t="shared" si="83"/>
        <v>3.5455000000000001</v>
      </c>
      <c r="K1063">
        <f t="shared" si="84"/>
        <v>5.4600700000000009</v>
      </c>
      <c r="L1063" s="1" t="s">
        <v>26</v>
      </c>
      <c r="M1063" s="1" t="s">
        <v>27</v>
      </c>
      <c r="N1063" s="1" t="s">
        <v>42</v>
      </c>
      <c r="O1063" s="1" t="s">
        <v>34</v>
      </c>
      <c r="P1063" s="1" t="s">
        <v>35</v>
      </c>
      <c r="Q1063" s="1" t="s">
        <v>36</v>
      </c>
      <c r="R1063" s="2">
        <v>41002</v>
      </c>
    </row>
    <row r="1064" spans="1:18" x14ac:dyDescent="0.25">
      <c r="A1064" s="1">
        <v>8997</v>
      </c>
      <c r="B1064" s="2">
        <v>39995</v>
      </c>
      <c r="C1064" s="2" t="str">
        <f t="shared" si="81"/>
        <v>July</v>
      </c>
      <c r="D1064" s="1" t="s">
        <v>18</v>
      </c>
      <c r="E1064" s="1">
        <v>20</v>
      </c>
      <c r="F1064" s="1">
        <f t="shared" si="80"/>
        <v>6.0149999999999997</v>
      </c>
      <c r="G1064" s="1">
        <v>120.3</v>
      </c>
      <c r="H1064" s="1">
        <v>1.2</v>
      </c>
      <c r="I1064">
        <f t="shared" si="82"/>
        <v>121.5</v>
      </c>
      <c r="J1064">
        <f t="shared" si="83"/>
        <v>3.5455000000000001</v>
      </c>
      <c r="K1064">
        <f t="shared" si="84"/>
        <v>4.2652364999999994</v>
      </c>
      <c r="L1064" s="1" t="s">
        <v>26</v>
      </c>
      <c r="M1064" s="1" t="s">
        <v>51</v>
      </c>
      <c r="N1064" s="1" t="s">
        <v>28</v>
      </c>
      <c r="O1064" s="1" t="s">
        <v>34</v>
      </c>
      <c r="P1064" s="1" t="s">
        <v>35</v>
      </c>
      <c r="Q1064" s="1" t="s">
        <v>36</v>
      </c>
      <c r="R1064" s="2">
        <v>40004</v>
      </c>
    </row>
    <row r="1065" spans="1:18" x14ac:dyDescent="0.25">
      <c r="A1065" s="1">
        <v>37825</v>
      </c>
      <c r="B1065" s="2">
        <v>40016</v>
      </c>
      <c r="C1065" s="2" t="str">
        <f t="shared" si="81"/>
        <v>July</v>
      </c>
      <c r="D1065" s="1" t="s">
        <v>18</v>
      </c>
      <c r="E1065" s="1">
        <v>44</v>
      </c>
      <c r="F1065" s="1">
        <f t="shared" si="80"/>
        <v>11.477499999999999</v>
      </c>
      <c r="G1065" s="1">
        <v>505.01</v>
      </c>
      <c r="H1065" s="1">
        <v>4.9800000000000004</v>
      </c>
      <c r="I1065">
        <f t="shared" si="82"/>
        <v>509.99</v>
      </c>
      <c r="J1065">
        <f t="shared" si="83"/>
        <v>3.5455000000000001</v>
      </c>
      <c r="K1065">
        <f t="shared" si="84"/>
        <v>17.905129549999998</v>
      </c>
      <c r="L1065" s="1" t="s">
        <v>26</v>
      </c>
      <c r="M1065" s="1" t="s">
        <v>54</v>
      </c>
      <c r="N1065" s="1" t="s">
        <v>42</v>
      </c>
      <c r="O1065" s="1" t="s">
        <v>34</v>
      </c>
      <c r="P1065" s="1" t="s">
        <v>68</v>
      </c>
      <c r="Q1065" s="1" t="s">
        <v>24</v>
      </c>
      <c r="R1065" s="2">
        <v>40018</v>
      </c>
    </row>
    <row r="1066" spans="1:18" x14ac:dyDescent="0.25">
      <c r="A1066" s="1">
        <v>2853</v>
      </c>
      <c r="B1066" s="2">
        <v>39937</v>
      </c>
      <c r="C1066" s="2" t="str">
        <f t="shared" si="81"/>
        <v>May</v>
      </c>
      <c r="D1066" s="1" t="s">
        <v>25</v>
      </c>
      <c r="E1066" s="1">
        <v>25</v>
      </c>
      <c r="F1066" s="1">
        <f t="shared" si="80"/>
        <v>170.14599999999999</v>
      </c>
      <c r="G1066" s="1">
        <v>4253.6499999999996</v>
      </c>
      <c r="H1066" s="1">
        <v>19.989999999999998</v>
      </c>
      <c r="I1066">
        <f t="shared" si="82"/>
        <v>4273.6399999999994</v>
      </c>
      <c r="J1066">
        <f t="shared" si="83"/>
        <v>3.5455000000000001</v>
      </c>
      <c r="K1066">
        <f t="shared" si="84"/>
        <v>150.81316074999998</v>
      </c>
      <c r="L1066" s="1" t="s">
        <v>19</v>
      </c>
      <c r="M1066" s="1" t="s">
        <v>47</v>
      </c>
      <c r="N1066" s="1" t="s">
        <v>21</v>
      </c>
      <c r="O1066" s="1" t="s">
        <v>34</v>
      </c>
      <c r="P1066" s="1" t="s">
        <v>60</v>
      </c>
      <c r="Q1066" s="1" t="s">
        <v>24</v>
      </c>
      <c r="R1066" s="2">
        <v>39940</v>
      </c>
    </row>
    <row r="1067" spans="1:18" x14ac:dyDescent="0.25">
      <c r="A1067" s="1">
        <v>20743</v>
      </c>
      <c r="B1067" s="2">
        <v>40892</v>
      </c>
      <c r="C1067" s="2" t="str">
        <f t="shared" si="81"/>
        <v>December</v>
      </c>
      <c r="D1067" s="1" t="s">
        <v>25</v>
      </c>
      <c r="E1067" s="1">
        <v>39</v>
      </c>
      <c r="F1067" s="1">
        <f t="shared" si="80"/>
        <v>5.9284615384615389</v>
      </c>
      <c r="G1067" s="1">
        <v>231.21</v>
      </c>
      <c r="H1067" s="1">
        <v>8.16</v>
      </c>
      <c r="I1067">
        <f t="shared" si="82"/>
        <v>239.37</v>
      </c>
      <c r="J1067">
        <f t="shared" si="83"/>
        <v>3.5455000000000001</v>
      </c>
      <c r="K1067">
        <f t="shared" si="84"/>
        <v>8.1975505500000008</v>
      </c>
      <c r="L1067" s="1" t="s">
        <v>19</v>
      </c>
      <c r="M1067" s="1" t="s">
        <v>51</v>
      </c>
      <c r="N1067" s="1" t="s">
        <v>21</v>
      </c>
      <c r="O1067" s="1" t="s">
        <v>34</v>
      </c>
      <c r="P1067" s="1" t="s">
        <v>45</v>
      </c>
      <c r="Q1067" s="1" t="s">
        <v>24</v>
      </c>
      <c r="R1067" s="2">
        <v>40893</v>
      </c>
    </row>
    <row r="1068" spans="1:18" x14ac:dyDescent="0.25">
      <c r="A1068" s="1">
        <v>44196</v>
      </c>
      <c r="B1068" s="2">
        <v>40047</v>
      </c>
      <c r="C1068" s="2" t="str">
        <f t="shared" si="81"/>
        <v>August</v>
      </c>
      <c r="D1068" s="1" t="s">
        <v>32</v>
      </c>
      <c r="E1068" s="1">
        <v>10</v>
      </c>
      <c r="F1068" s="1">
        <f t="shared" si="80"/>
        <v>5.6909999999999998</v>
      </c>
      <c r="G1068" s="1">
        <v>56.91</v>
      </c>
      <c r="H1068" s="1">
        <v>2.04</v>
      </c>
      <c r="I1068">
        <f t="shared" si="82"/>
        <v>58.949999999999996</v>
      </c>
      <c r="J1068">
        <f t="shared" si="83"/>
        <v>3.5455000000000001</v>
      </c>
      <c r="K1068">
        <f t="shared" si="84"/>
        <v>2.0177440500000001</v>
      </c>
      <c r="L1068" s="1" t="s">
        <v>26</v>
      </c>
      <c r="M1068" s="1" t="s">
        <v>56</v>
      </c>
      <c r="N1068" s="1" t="s">
        <v>33</v>
      </c>
      <c r="O1068" s="1" t="s">
        <v>34</v>
      </c>
      <c r="P1068" s="1" t="s">
        <v>45</v>
      </c>
      <c r="Q1068" s="1" t="s">
        <v>36</v>
      </c>
      <c r="R1068" s="2">
        <v>40049</v>
      </c>
    </row>
    <row r="1069" spans="1:18" x14ac:dyDescent="0.25">
      <c r="A1069" s="1">
        <v>19777</v>
      </c>
      <c r="B1069" s="2">
        <v>41201</v>
      </c>
      <c r="C1069" s="2" t="str">
        <f t="shared" si="81"/>
        <v>October</v>
      </c>
      <c r="D1069" s="1" t="s">
        <v>32</v>
      </c>
      <c r="E1069" s="1">
        <v>24</v>
      </c>
      <c r="F1069" s="1">
        <f t="shared" si="80"/>
        <v>136.19797916666667</v>
      </c>
      <c r="G1069" s="1">
        <v>3268.7514999999999</v>
      </c>
      <c r="H1069" s="1">
        <v>8.08</v>
      </c>
      <c r="I1069">
        <f t="shared" si="82"/>
        <v>3276.8314999999998</v>
      </c>
      <c r="J1069">
        <f t="shared" si="83"/>
        <v>5.3265000000000002</v>
      </c>
      <c r="K1069">
        <f t="shared" si="84"/>
        <v>174.11004864750001</v>
      </c>
      <c r="L1069" s="1" t="s">
        <v>26</v>
      </c>
      <c r="M1069" s="1" t="s">
        <v>27</v>
      </c>
      <c r="N1069" s="1" t="s">
        <v>33</v>
      </c>
      <c r="O1069" s="1" t="s">
        <v>29</v>
      </c>
      <c r="P1069" s="1" t="s">
        <v>30</v>
      </c>
      <c r="Q1069" s="1" t="s">
        <v>24</v>
      </c>
      <c r="R1069" s="2">
        <v>41203</v>
      </c>
    </row>
    <row r="1070" spans="1:18" x14ac:dyDescent="0.25">
      <c r="A1070" s="1">
        <v>24737</v>
      </c>
      <c r="B1070" s="2">
        <v>40153</v>
      </c>
      <c r="C1070" s="2" t="str">
        <f t="shared" si="81"/>
        <v>December</v>
      </c>
      <c r="D1070" s="1" t="s">
        <v>25</v>
      </c>
      <c r="E1070" s="1">
        <v>3</v>
      </c>
      <c r="F1070" s="1">
        <f t="shared" si="80"/>
        <v>183.30666666666664</v>
      </c>
      <c r="G1070" s="1">
        <v>549.91999999999996</v>
      </c>
      <c r="H1070" s="1">
        <v>26.2</v>
      </c>
      <c r="I1070">
        <f t="shared" si="82"/>
        <v>576.12</v>
      </c>
      <c r="J1070">
        <f t="shared" si="83"/>
        <v>4.7610000000000001</v>
      </c>
      <c r="K1070">
        <f t="shared" si="84"/>
        <v>26.181691199999999</v>
      </c>
      <c r="L1070" s="1" t="s">
        <v>38</v>
      </c>
      <c r="M1070" s="1" t="s">
        <v>20</v>
      </c>
      <c r="N1070" s="1" t="s">
        <v>28</v>
      </c>
      <c r="O1070" s="1" t="s">
        <v>22</v>
      </c>
      <c r="P1070" s="1" t="s">
        <v>39</v>
      </c>
      <c r="Q1070" s="1" t="s">
        <v>40</v>
      </c>
      <c r="R1070" s="2">
        <v>40156</v>
      </c>
    </row>
    <row r="1071" spans="1:18" x14ac:dyDescent="0.25">
      <c r="A1071" s="1">
        <v>57253</v>
      </c>
      <c r="B1071" s="2">
        <v>39818</v>
      </c>
      <c r="C1071" s="2" t="str">
        <f t="shared" si="81"/>
        <v>January</v>
      </c>
      <c r="D1071" s="1" t="s">
        <v>37</v>
      </c>
      <c r="E1071" s="1">
        <v>49</v>
      </c>
      <c r="F1071" s="1">
        <f t="shared" si="80"/>
        <v>4.9040816326530612</v>
      </c>
      <c r="G1071" s="1">
        <v>240.3</v>
      </c>
      <c r="H1071" s="1">
        <v>5.68</v>
      </c>
      <c r="I1071">
        <f t="shared" si="82"/>
        <v>245.98000000000002</v>
      </c>
      <c r="J1071">
        <f t="shared" si="83"/>
        <v>4.7610000000000001</v>
      </c>
      <c r="K1071">
        <f t="shared" si="84"/>
        <v>11.440683000000002</v>
      </c>
      <c r="L1071" s="1" t="s">
        <v>26</v>
      </c>
      <c r="M1071" s="1" t="s">
        <v>27</v>
      </c>
      <c r="N1071" s="1" t="s">
        <v>21</v>
      </c>
      <c r="O1071" s="1" t="s">
        <v>22</v>
      </c>
      <c r="P1071" s="1" t="s">
        <v>57</v>
      </c>
      <c r="Q1071" s="1" t="s">
        <v>64</v>
      </c>
      <c r="R1071" s="2">
        <v>39819</v>
      </c>
    </row>
    <row r="1072" spans="1:18" x14ac:dyDescent="0.25">
      <c r="A1072" s="1">
        <v>39783</v>
      </c>
      <c r="B1072" s="2">
        <v>41172</v>
      </c>
      <c r="C1072" s="2" t="str">
        <f t="shared" si="81"/>
        <v>September</v>
      </c>
      <c r="D1072" s="1" t="s">
        <v>32</v>
      </c>
      <c r="E1072" s="1">
        <v>29</v>
      </c>
      <c r="F1072" s="1">
        <f t="shared" si="80"/>
        <v>3.2586206896551726</v>
      </c>
      <c r="G1072" s="1">
        <v>94.5</v>
      </c>
      <c r="H1072" s="1">
        <v>0.5</v>
      </c>
      <c r="I1072">
        <f t="shared" si="82"/>
        <v>95</v>
      </c>
      <c r="J1072">
        <f t="shared" si="83"/>
        <v>3.5455000000000001</v>
      </c>
      <c r="K1072">
        <f t="shared" si="84"/>
        <v>3.3504975000000004</v>
      </c>
      <c r="L1072" s="1" t="s">
        <v>26</v>
      </c>
      <c r="M1072" s="1" t="s">
        <v>20</v>
      </c>
      <c r="N1072" s="1" t="s">
        <v>33</v>
      </c>
      <c r="O1072" s="1" t="s">
        <v>34</v>
      </c>
      <c r="P1072" s="1" t="s">
        <v>63</v>
      </c>
      <c r="Q1072" s="1" t="s">
        <v>24</v>
      </c>
      <c r="R1072" s="2">
        <v>41173</v>
      </c>
    </row>
    <row r="1073" spans="1:18" x14ac:dyDescent="0.25">
      <c r="A1073" s="1">
        <v>4099</v>
      </c>
      <c r="B1073" s="2">
        <v>41141</v>
      </c>
      <c r="C1073" s="2" t="str">
        <f t="shared" si="81"/>
        <v>August</v>
      </c>
      <c r="D1073" s="1" t="s">
        <v>37</v>
      </c>
      <c r="E1073" s="1">
        <v>4</v>
      </c>
      <c r="F1073" s="1">
        <f t="shared" si="80"/>
        <v>11.965</v>
      </c>
      <c r="G1073" s="1">
        <v>47.86</v>
      </c>
      <c r="H1073" s="1">
        <v>7.29</v>
      </c>
      <c r="I1073">
        <f t="shared" si="82"/>
        <v>55.15</v>
      </c>
      <c r="J1073">
        <f t="shared" si="83"/>
        <v>4.7610000000000001</v>
      </c>
      <c r="K1073">
        <f t="shared" si="84"/>
        <v>2.2786146</v>
      </c>
      <c r="L1073" s="1" t="s">
        <v>26</v>
      </c>
      <c r="M1073" s="1" t="s">
        <v>47</v>
      </c>
      <c r="N1073" s="1" t="s">
        <v>21</v>
      </c>
      <c r="O1073" s="1" t="s">
        <v>22</v>
      </c>
      <c r="P1073" s="1" t="s">
        <v>23</v>
      </c>
      <c r="Q1073" s="1" t="s">
        <v>46</v>
      </c>
      <c r="R1073" s="2">
        <v>41142</v>
      </c>
    </row>
    <row r="1074" spans="1:18" x14ac:dyDescent="0.25">
      <c r="A1074" s="1">
        <v>38884</v>
      </c>
      <c r="B1074" s="2">
        <v>41138</v>
      </c>
      <c r="C1074" s="2" t="str">
        <f t="shared" si="81"/>
        <v>August</v>
      </c>
      <c r="D1074" s="1" t="s">
        <v>25</v>
      </c>
      <c r="E1074" s="1">
        <v>47</v>
      </c>
      <c r="F1074" s="1">
        <f t="shared" si="80"/>
        <v>5.4468085106382977</v>
      </c>
      <c r="G1074" s="1">
        <v>256</v>
      </c>
      <c r="H1074" s="1">
        <v>5.66</v>
      </c>
      <c r="I1074">
        <f t="shared" si="82"/>
        <v>261.66000000000003</v>
      </c>
      <c r="J1074">
        <f t="shared" si="83"/>
        <v>3.5455000000000001</v>
      </c>
      <c r="K1074">
        <f t="shared" si="84"/>
        <v>9.0764800000000001</v>
      </c>
      <c r="L1074" s="1" t="s">
        <v>26</v>
      </c>
      <c r="M1074" s="1" t="s">
        <v>44</v>
      </c>
      <c r="N1074" s="1" t="s">
        <v>21</v>
      </c>
      <c r="O1074" s="1" t="s">
        <v>34</v>
      </c>
      <c r="P1074" s="1" t="s">
        <v>45</v>
      </c>
      <c r="Q1074" s="1" t="s">
        <v>24</v>
      </c>
      <c r="R1074" s="2">
        <v>41139</v>
      </c>
    </row>
    <row r="1075" spans="1:18" x14ac:dyDescent="0.25">
      <c r="A1075" s="1">
        <v>33699</v>
      </c>
      <c r="B1075" s="2">
        <v>40020</v>
      </c>
      <c r="C1075" s="2" t="str">
        <f t="shared" si="81"/>
        <v>July</v>
      </c>
      <c r="D1075" s="1" t="s">
        <v>18</v>
      </c>
      <c r="E1075" s="1">
        <v>18</v>
      </c>
      <c r="F1075" s="1">
        <f t="shared" si="80"/>
        <v>16.114999999999998</v>
      </c>
      <c r="G1075" s="1">
        <v>290.07</v>
      </c>
      <c r="H1075" s="1">
        <v>7.04</v>
      </c>
      <c r="I1075">
        <f t="shared" si="82"/>
        <v>297.11</v>
      </c>
      <c r="J1075">
        <f t="shared" si="83"/>
        <v>3.5455000000000001</v>
      </c>
      <c r="K1075">
        <f t="shared" si="84"/>
        <v>10.284431850000001</v>
      </c>
      <c r="L1075" s="1" t="s">
        <v>26</v>
      </c>
      <c r="M1075" s="1" t="s">
        <v>58</v>
      </c>
      <c r="N1075" s="1" t="s">
        <v>28</v>
      </c>
      <c r="O1075" s="1" t="s">
        <v>34</v>
      </c>
      <c r="P1075" s="1" t="s">
        <v>60</v>
      </c>
      <c r="Q1075" s="1" t="s">
        <v>24</v>
      </c>
      <c r="R1075" s="2">
        <v>40027</v>
      </c>
    </row>
    <row r="1076" spans="1:18" x14ac:dyDescent="0.25">
      <c r="A1076" s="1">
        <v>960</v>
      </c>
      <c r="B1076" s="2">
        <v>40076</v>
      </c>
      <c r="C1076" s="2" t="str">
        <f t="shared" si="81"/>
        <v>September</v>
      </c>
      <c r="D1076" s="1" t="s">
        <v>41</v>
      </c>
      <c r="E1076" s="1">
        <v>46</v>
      </c>
      <c r="F1076" s="1">
        <f t="shared" si="80"/>
        <v>13.173260869565217</v>
      </c>
      <c r="G1076" s="1">
        <v>605.97</v>
      </c>
      <c r="H1076" s="1">
        <v>6.85</v>
      </c>
      <c r="I1076">
        <f t="shared" si="82"/>
        <v>612.82000000000005</v>
      </c>
      <c r="J1076">
        <f t="shared" si="83"/>
        <v>4.7610000000000001</v>
      </c>
      <c r="K1076">
        <f t="shared" si="84"/>
        <v>28.850231700000005</v>
      </c>
      <c r="L1076" s="1" t="s">
        <v>26</v>
      </c>
      <c r="M1076" s="1" t="s">
        <v>27</v>
      </c>
      <c r="N1076" s="1" t="s">
        <v>21</v>
      </c>
      <c r="O1076" s="1" t="s">
        <v>22</v>
      </c>
      <c r="P1076" s="1" t="s">
        <v>23</v>
      </c>
      <c r="Q1076" s="1" t="s">
        <v>36</v>
      </c>
      <c r="R1076" s="2">
        <v>40077</v>
      </c>
    </row>
    <row r="1077" spans="1:18" x14ac:dyDescent="0.25">
      <c r="A1077" s="1">
        <v>22404</v>
      </c>
      <c r="B1077" s="2">
        <v>40498</v>
      </c>
      <c r="C1077" s="2" t="str">
        <f t="shared" si="81"/>
        <v>November</v>
      </c>
      <c r="D1077" s="1" t="s">
        <v>18</v>
      </c>
      <c r="E1077" s="1">
        <v>35</v>
      </c>
      <c r="F1077" s="1">
        <f t="shared" si="80"/>
        <v>207.56114285714287</v>
      </c>
      <c r="G1077" s="1">
        <v>7264.64</v>
      </c>
      <c r="H1077" s="1">
        <v>18.059999999999999</v>
      </c>
      <c r="I1077">
        <f t="shared" si="82"/>
        <v>7282.7000000000007</v>
      </c>
      <c r="J1077">
        <f t="shared" si="83"/>
        <v>4.7610000000000001</v>
      </c>
      <c r="K1077">
        <f t="shared" si="84"/>
        <v>345.86951040000002</v>
      </c>
      <c r="L1077" s="1" t="s">
        <v>26</v>
      </c>
      <c r="M1077" s="1" t="s">
        <v>54</v>
      </c>
      <c r="N1077" s="1" t="s">
        <v>42</v>
      </c>
      <c r="O1077" s="1" t="s">
        <v>22</v>
      </c>
      <c r="P1077" s="1" t="s">
        <v>39</v>
      </c>
      <c r="Q1077" s="1" t="s">
        <v>53</v>
      </c>
      <c r="R1077" s="2">
        <v>40505</v>
      </c>
    </row>
    <row r="1078" spans="1:18" x14ac:dyDescent="0.25">
      <c r="A1078" s="1">
        <v>23140</v>
      </c>
      <c r="B1078" s="2">
        <v>40947</v>
      </c>
      <c r="C1078" s="2" t="str">
        <f t="shared" si="81"/>
        <v>February</v>
      </c>
      <c r="D1078" s="1" t="s">
        <v>25</v>
      </c>
      <c r="E1078" s="1">
        <v>16</v>
      </c>
      <c r="F1078" s="1">
        <f t="shared" si="80"/>
        <v>7.2931249999999999</v>
      </c>
      <c r="G1078" s="1">
        <v>116.69</v>
      </c>
      <c r="H1078" s="1">
        <v>2.35</v>
      </c>
      <c r="I1078">
        <f t="shared" si="82"/>
        <v>119.03999999999999</v>
      </c>
      <c r="J1078">
        <f t="shared" si="83"/>
        <v>3.5455000000000001</v>
      </c>
      <c r="K1078">
        <f t="shared" si="84"/>
        <v>4.1372439500000002</v>
      </c>
      <c r="L1078" s="1" t="s">
        <v>26</v>
      </c>
      <c r="M1078" s="1" t="s">
        <v>54</v>
      </c>
      <c r="N1078" s="1" t="s">
        <v>42</v>
      </c>
      <c r="O1078" s="1" t="s">
        <v>34</v>
      </c>
      <c r="P1078" s="1" t="s">
        <v>35</v>
      </c>
      <c r="Q1078" s="1" t="s">
        <v>36</v>
      </c>
      <c r="R1078" s="2">
        <v>40947</v>
      </c>
    </row>
    <row r="1079" spans="1:18" x14ac:dyDescent="0.25">
      <c r="A1079" s="1">
        <v>130</v>
      </c>
      <c r="B1079" s="2">
        <v>41036</v>
      </c>
      <c r="C1079" s="2" t="str">
        <f t="shared" si="81"/>
        <v>May</v>
      </c>
      <c r="D1079" s="1" t="s">
        <v>25</v>
      </c>
      <c r="E1079" s="1">
        <v>23</v>
      </c>
      <c r="F1079" s="1">
        <f t="shared" si="80"/>
        <v>10.280869565217392</v>
      </c>
      <c r="G1079" s="1">
        <v>236.46</v>
      </c>
      <c r="H1079" s="1">
        <v>9.4499999999999993</v>
      </c>
      <c r="I1079">
        <f t="shared" si="82"/>
        <v>245.91</v>
      </c>
      <c r="J1079">
        <f t="shared" si="83"/>
        <v>3.5455000000000001</v>
      </c>
      <c r="K1079">
        <f t="shared" si="84"/>
        <v>8.3836893000000003</v>
      </c>
      <c r="L1079" s="1" t="s">
        <v>26</v>
      </c>
      <c r="M1079" s="1" t="s">
        <v>54</v>
      </c>
      <c r="N1079" s="1" t="s">
        <v>33</v>
      </c>
      <c r="O1079" s="1" t="s">
        <v>34</v>
      </c>
      <c r="P1079" s="1" t="s">
        <v>60</v>
      </c>
      <c r="Q1079" s="1" t="s">
        <v>24</v>
      </c>
      <c r="R1079" s="2">
        <v>41039</v>
      </c>
    </row>
    <row r="1080" spans="1:18" x14ac:dyDescent="0.25">
      <c r="A1080" s="1">
        <v>14883</v>
      </c>
      <c r="B1080" s="2">
        <v>40669</v>
      </c>
      <c r="C1080" s="2" t="str">
        <f t="shared" si="81"/>
        <v>May</v>
      </c>
      <c r="D1080" s="1" t="s">
        <v>18</v>
      </c>
      <c r="E1080" s="1">
        <v>47</v>
      </c>
      <c r="F1080" s="1">
        <f t="shared" si="80"/>
        <v>109.07272340425531</v>
      </c>
      <c r="G1080" s="1">
        <v>5126.4179999999997</v>
      </c>
      <c r="H1080" s="1">
        <v>2.5</v>
      </c>
      <c r="I1080">
        <f t="shared" si="82"/>
        <v>5128.9179999999997</v>
      </c>
      <c r="J1080">
        <f t="shared" si="83"/>
        <v>5.3265000000000002</v>
      </c>
      <c r="K1080">
        <f t="shared" si="84"/>
        <v>273.05865476999998</v>
      </c>
      <c r="L1080" s="1" t="s">
        <v>26</v>
      </c>
      <c r="M1080" s="1" t="s">
        <v>51</v>
      </c>
      <c r="N1080" s="1" t="s">
        <v>33</v>
      </c>
      <c r="O1080" s="1" t="s">
        <v>29</v>
      </c>
      <c r="P1080" s="1" t="s">
        <v>30</v>
      </c>
      <c r="Q1080" s="1" t="s">
        <v>24</v>
      </c>
      <c r="R1080" s="2">
        <v>40678</v>
      </c>
    </row>
    <row r="1081" spans="1:18" x14ac:dyDescent="0.25">
      <c r="A1081" s="1">
        <v>35908</v>
      </c>
      <c r="B1081" s="2">
        <v>40524</v>
      </c>
      <c r="C1081" s="2" t="str">
        <f t="shared" si="81"/>
        <v>December</v>
      </c>
      <c r="D1081" s="1" t="s">
        <v>32</v>
      </c>
      <c r="E1081" s="1">
        <v>45</v>
      </c>
      <c r="F1081" s="1">
        <f t="shared" si="80"/>
        <v>11.761777777777777</v>
      </c>
      <c r="G1081" s="1">
        <v>529.28</v>
      </c>
      <c r="H1081" s="1">
        <v>4.8099999999999996</v>
      </c>
      <c r="I1081">
        <f t="shared" si="82"/>
        <v>534.08999999999992</v>
      </c>
      <c r="J1081">
        <f t="shared" si="83"/>
        <v>3.5455000000000001</v>
      </c>
      <c r="K1081">
        <f t="shared" si="84"/>
        <v>18.765622399999998</v>
      </c>
      <c r="L1081" s="1" t="s">
        <v>19</v>
      </c>
      <c r="M1081" s="1" t="s">
        <v>27</v>
      </c>
      <c r="N1081" s="1" t="s">
        <v>28</v>
      </c>
      <c r="O1081" s="1" t="s">
        <v>34</v>
      </c>
      <c r="P1081" s="1" t="s">
        <v>60</v>
      </c>
      <c r="Q1081" s="1" t="s">
        <v>24</v>
      </c>
      <c r="R1081" s="2">
        <v>40525</v>
      </c>
    </row>
    <row r="1082" spans="1:18" x14ac:dyDescent="0.25">
      <c r="A1082" s="1">
        <v>37380</v>
      </c>
      <c r="B1082" s="2">
        <v>40634</v>
      </c>
      <c r="C1082" s="2" t="str">
        <f t="shared" si="81"/>
        <v>April</v>
      </c>
      <c r="D1082" s="1" t="s">
        <v>37</v>
      </c>
      <c r="E1082" s="1">
        <v>42</v>
      </c>
      <c r="F1082" s="1">
        <f t="shared" si="80"/>
        <v>3.5997619047619045</v>
      </c>
      <c r="G1082" s="1">
        <v>151.19</v>
      </c>
      <c r="H1082" s="1">
        <v>1.43</v>
      </c>
      <c r="I1082">
        <f t="shared" si="82"/>
        <v>152.62</v>
      </c>
      <c r="J1082">
        <f t="shared" si="83"/>
        <v>3.5455000000000001</v>
      </c>
      <c r="K1082">
        <f t="shared" si="84"/>
        <v>5.3604414499999997</v>
      </c>
      <c r="L1082" s="1" t="s">
        <v>26</v>
      </c>
      <c r="M1082" s="1" t="s">
        <v>20</v>
      </c>
      <c r="N1082" s="1" t="s">
        <v>42</v>
      </c>
      <c r="O1082" s="1" t="s">
        <v>34</v>
      </c>
      <c r="P1082" s="1" t="s">
        <v>66</v>
      </c>
      <c r="Q1082" s="1" t="s">
        <v>36</v>
      </c>
      <c r="R1082" s="2">
        <v>40635</v>
      </c>
    </row>
    <row r="1083" spans="1:18" x14ac:dyDescent="0.25">
      <c r="A1083" s="1">
        <v>51202</v>
      </c>
      <c r="B1083" s="2">
        <v>41012</v>
      </c>
      <c r="C1083" s="2" t="str">
        <f t="shared" si="81"/>
        <v>April</v>
      </c>
      <c r="D1083" s="1" t="s">
        <v>25</v>
      </c>
      <c r="E1083" s="1">
        <v>34</v>
      </c>
      <c r="F1083" s="1">
        <f t="shared" si="80"/>
        <v>5.013529411764706</v>
      </c>
      <c r="G1083" s="1">
        <v>170.46</v>
      </c>
      <c r="H1083" s="1">
        <v>5.66</v>
      </c>
      <c r="I1083">
        <f t="shared" si="82"/>
        <v>176.12</v>
      </c>
      <c r="J1083">
        <f t="shared" si="83"/>
        <v>3.5455000000000001</v>
      </c>
      <c r="K1083">
        <f t="shared" si="84"/>
        <v>6.0436593000000007</v>
      </c>
      <c r="L1083" s="1" t="s">
        <v>26</v>
      </c>
      <c r="M1083" s="1" t="s">
        <v>59</v>
      </c>
      <c r="N1083" s="1" t="s">
        <v>28</v>
      </c>
      <c r="O1083" s="1" t="s">
        <v>34</v>
      </c>
      <c r="P1083" s="1" t="s">
        <v>45</v>
      </c>
      <c r="Q1083" s="1" t="s">
        <v>24</v>
      </c>
      <c r="R1083" s="2">
        <v>41013</v>
      </c>
    </row>
    <row r="1084" spans="1:18" x14ac:dyDescent="0.25">
      <c r="A1084" s="1">
        <v>39076</v>
      </c>
      <c r="B1084" s="2">
        <v>40158</v>
      </c>
      <c r="C1084" s="2" t="str">
        <f t="shared" si="81"/>
        <v>December</v>
      </c>
      <c r="D1084" s="1" t="s">
        <v>37</v>
      </c>
      <c r="E1084" s="1">
        <v>41</v>
      </c>
      <c r="F1084" s="1">
        <f t="shared" si="80"/>
        <v>5.4304878048780489</v>
      </c>
      <c r="G1084" s="1">
        <v>222.65</v>
      </c>
      <c r="H1084" s="1">
        <v>6.26</v>
      </c>
      <c r="I1084">
        <f t="shared" si="82"/>
        <v>228.91</v>
      </c>
      <c r="J1084">
        <f t="shared" si="83"/>
        <v>3.5455000000000001</v>
      </c>
      <c r="K1084">
        <f t="shared" si="84"/>
        <v>7.8940557499999997</v>
      </c>
      <c r="L1084" s="1" t="s">
        <v>26</v>
      </c>
      <c r="M1084" s="1" t="s">
        <v>49</v>
      </c>
      <c r="N1084" s="1" t="s">
        <v>33</v>
      </c>
      <c r="O1084" s="1" t="s">
        <v>34</v>
      </c>
      <c r="P1084" s="1" t="s">
        <v>45</v>
      </c>
      <c r="Q1084" s="1" t="s">
        <v>24</v>
      </c>
      <c r="R1084" s="2">
        <v>40159</v>
      </c>
    </row>
    <row r="1085" spans="1:18" x14ac:dyDescent="0.25">
      <c r="A1085" s="1">
        <v>38274</v>
      </c>
      <c r="B1085" s="2">
        <v>40704</v>
      </c>
      <c r="C1085" s="2" t="str">
        <f t="shared" si="81"/>
        <v>June</v>
      </c>
      <c r="D1085" s="1" t="s">
        <v>25</v>
      </c>
      <c r="E1085" s="1">
        <v>27</v>
      </c>
      <c r="F1085" s="1">
        <f t="shared" si="80"/>
        <v>44.428518518518516</v>
      </c>
      <c r="G1085" s="1">
        <v>1199.57</v>
      </c>
      <c r="H1085" s="1">
        <v>16.36</v>
      </c>
      <c r="I1085">
        <f t="shared" si="82"/>
        <v>1215.9299999999998</v>
      </c>
      <c r="J1085">
        <f t="shared" si="83"/>
        <v>3.5455000000000001</v>
      </c>
      <c r="K1085">
        <f t="shared" si="84"/>
        <v>42.530754349999995</v>
      </c>
      <c r="L1085" s="1" t="s">
        <v>26</v>
      </c>
      <c r="M1085" s="1" t="s">
        <v>27</v>
      </c>
      <c r="N1085" s="1" t="s">
        <v>21</v>
      </c>
      <c r="O1085" s="1" t="s">
        <v>34</v>
      </c>
      <c r="P1085" s="1" t="s">
        <v>60</v>
      </c>
      <c r="Q1085" s="1" t="s">
        <v>24</v>
      </c>
      <c r="R1085" s="2">
        <v>40706</v>
      </c>
    </row>
    <row r="1086" spans="1:18" x14ac:dyDescent="0.25">
      <c r="A1086" s="1">
        <v>26407</v>
      </c>
      <c r="B1086" s="2">
        <v>41079</v>
      </c>
      <c r="C1086" s="2" t="str">
        <f t="shared" si="81"/>
        <v>June</v>
      </c>
      <c r="D1086" s="1" t="s">
        <v>37</v>
      </c>
      <c r="E1086" s="1">
        <v>16</v>
      </c>
      <c r="F1086" s="1">
        <f t="shared" si="80"/>
        <v>124.10584375000001</v>
      </c>
      <c r="G1086" s="1">
        <v>1985.6935000000001</v>
      </c>
      <c r="H1086" s="1">
        <v>8.99</v>
      </c>
      <c r="I1086">
        <f t="shared" si="82"/>
        <v>1994.6835000000001</v>
      </c>
      <c r="J1086">
        <f t="shared" si="83"/>
        <v>5.3265000000000002</v>
      </c>
      <c r="K1086">
        <f t="shared" si="84"/>
        <v>105.76796427750001</v>
      </c>
      <c r="L1086" s="1" t="s">
        <v>26</v>
      </c>
      <c r="M1086" s="1" t="s">
        <v>49</v>
      </c>
      <c r="N1086" s="1" t="s">
        <v>42</v>
      </c>
      <c r="O1086" s="1" t="s">
        <v>29</v>
      </c>
      <c r="P1086" s="1" t="s">
        <v>30</v>
      </c>
      <c r="Q1086" s="1" t="s">
        <v>24</v>
      </c>
      <c r="R1086" s="2">
        <v>41080</v>
      </c>
    </row>
    <row r="1087" spans="1:18" x14ac:dyDescent="0.25">
      <c r="A1087" s="1">
        <v>20262</v>
      </c>
      <c r="B1087" s="2">
        <v>40173</v>
      </c>
      <c r="C1087" s="2" t="str">
        <f t="shared" si="81"/>
        <v>December</v>
      </c>
      <c r="D1087" s="1" t="s">
        <v>32</v>
      </c>
      <c r="E1087" s="1">
        <v>27</v>
      </c>
      <c r="F1087" s="1">
        <f t="shared" si="80"/>
        <v>24.157037037037039</v>
      </c>
      <c r="G1087" s="1">
        <v>652.24</v>
      </c>
      <c r="H1087" s="1">
        <v>8.99</v>
      </c>
      <c r="I1087">
        <f t="shared" si="82"/>
        <v>661.23</v>
      </c>
      <c r="J1087">
        <f t="shared" si="83"/>
        <v>4.7610000000000001</v>
      </c>
      <c r="K1087">
        <f t="shared" si="84"/>
        <v>31.053146399999999</v>
      </c>
      <c r="L1087" s="1" t="s">
        <v>26</v>
      </c>
      <c r="M1087" s="1" t="s">
        <v>27</v>
      </c>
      <c r="N1087" s="1" t="s">
        <v>42</v>
      </c>
      <c r="O1087" s="1" t="s">
        <v>22</v>
      </c>
      <c r="P1087" s="1" t="s">
        <v>23</v>
      </c>
      <c r="Q1087" s="1" t="s">
        <v>46</v>
      </c>
      <c r="R1087" s="2">
        <v>40173</v>
      </c>
    </row>
    <row r="1088" spans="1:18" x14ac:dyDescent="0.25">
      <c r="A1088" s="1">
        <v>19911</v>
      </c>
      <c r="B1088" s="2">
        <v>40822</v>
      </c>
      <c r="C1088" s="2" t="str">
        <f t="shared" si="81"/>
        <v>October</v>
      </c>
      <c r="D1088" s="1" t="s">
        <v>25</v>
      </c>
      <c r="E1088" s="1">
        <v>43</v>
      </c>
      <c r="F1088" s="1">
        <f t="shared" si="80"/>
        <v>24.527906976744188</v>
      </c>
      <c r="G1088" s="1">
        <v>1054.7</v>
      </c>
      <c r="H1088" s="1">
        <v>5.37</v>
      </c>
      <c r="I1088">
        <f t="shared" si="82"/>
        <v>1060.07</v>
      </c>
      <c r="J1088">
        <f t="shared" si="83"/>
        <v>3.5455000000000001</v>
      </c>
      <c r="K1088">
        <f t="shared" si="84"/>
        <v>37.394388500000005</v>
      </c>
      <c r="L1088" s="1" t="s">
        <v>26</v>
      </c>
      <c r="M1088" s="1" t="s">
        <v>54</v>
      </c>
      <c r="N1088" s="1" t="s">
        <v>21</v>
      </c>
      <c r="O1088" s="1" t="s">
        <v>34</v>
      </c>
      <c r="P1088" s="1" t="s">
        <v>68</v>
      </c>
      <c r="Q1088" s="1" t="s">
        <v>31</v>
      </c>
      <c r="R1088" s="2">
        <v>40823</v>
      </c>
    </row>
    <row r="1089" spans="1:18" x14ac:dyDescent="0.25">
      <c r="A1089" s="1">
        <v>46884</v>
      </c>
      <c r="B1089" s="2">
        <v>39830</v>
      </c>
      <c r="C1089" s="2" t="str">
        <f t="shared" si="81"/>
        <v>January</v>
      </c>
      <c r="D1089" s="1" t="s">
        <v>41</v>
      </c>
      <c r="E1089" s="1">
        <v>18</v>
      </c>
      <c r="F1089" s="1">
        <f t="shared" si="80"/>
        <v>7.2283333333333344</v>
      </c>
      <c r="G1089" s="1">
        <v>130.11000000000001</v>
      </c>
      <c r="H1089" s="1">
        <v>1.39</v>
      </c>
      <c r="I1089">
        <f t="shared" si="82"/>
        <v>131.5</v>
      </c>
      <c r="J1089">
        <f t="shared" si="83"/>
        <v>3.5455000000000001</v>
      </c>
      <c r="K1089">
        <f t="shared" si="84"/>
        <v>4.6130500500000009</v>
      </c>
      <c r="L1089" s="1" t="s">
        <v>26</v>
      </c>
      <c r="M1089" s="1" t="s">
        <v>54</v>
      </c>
      <c r="N1089" s="1" t="s">
        <v>33</v>
      </c>
      <c r="O1089" s="1" t="s">
        <v>34</v>
      </c>
      <c r="P1089" s="1" t="s">
        <v>62</v>
      </c>
      <c r="Q1089" s="1" t="s">
        <v>24</v>
      </c>
      <c r="R1089" s="2">
        <v>39832</v>
      </c>
    </row>
    <row r="1090" spans="1:18" x14ac:dyDescent="0.25">
      <c r="A1090" s="1">
        <v>59233</v>
      </c>
      <c r="B1090" s="2">
        <v>40410</v>
      </c>
      <c r="C1090" s="2" t="str">
        <f t="shared" si="81"/>
        <v>August</v>
      </c>
      <c r="D1090" s="1" t="s">
        <v>25</v>
      </c>
      <c r="E1090" s="1">
        <v>30</v>
      </c>
      <c r="F1090" s="1">
        <f t="shared" ref="F1090:F1153" si="85">G1090/E1090</f>
        <v>13.239000000000001</v>
      </c>
      <c r="G1090" s="1">
        <v>397.17</v>
      </c>
      <c r="H1090" s="1">
        <v>5</v>
      </c>
      <c r="I1090">
        <f t="shared" si="82"/>
        <v>402.17</v>
      </c>
      <c r="J1090">
        <f t="shared" si="83"/>
        <v>4.7610000000000001</v>
      </c>
      <c r="K1090">
        <f t="shared" si="84"/>
        <v>18.9092637</v>
      </c>
      <c r="L1090" s="1" t="s">
        <v>19</v>
      </c>
      <c r="M1090" s="1" t="s">
        <v>20</v>
      </c>
      <c r="N1090" s="1" t="s">
        <v>33</v>
      </c>
      <c r="O1090" s="1" t="s">
        <v>22</v>
      </c>
      <c r="P1090" s="1" t="s">
        <v>23</v>
      </c>
      <c r="Q1090" s="1" t="s">
        <v>46</v>
      </c>
      <c r="R1090" s="2">
        <v>40410</v>
      </c>
    </row>
    <row r="1091" spans="1:18" x14ac:dyDescent="0.25">
      <c r="A1091" s="1">
        <v>11779</v>
      </c>
      <c r="B1091" s="2">
        <v>40358</v>
      </c>
      <c r="C1091" s="2" t="str">
        <f t="shared" ref="C1091:C1154" si="86">TEXT(B1091,"mmmm")</f>
        <v>June</v>
      </c>
      <c r="D1091" s="1" t="s">
        <v>32</v>
      </c>
      <c r="E1091" s="1">
        <v>43</v>
      </c>
      <c r="F1091" s="1">
        <f t="shared" si="85"/>
        <v>10.533255813953488</v>
      </c>
      <c r="G1091" s="1">
        <v>452.93</v>
      </c>
      <c r="H1091" s="1">
        <v>6.5</v>
      </c>
      <c r="I1091">
        <f t="shared" ref="I1091:I1154" si="87">G1091+H1091</f>
        <v>459.43</v>
      </c>
      <c r="J1091">
        <f t="shared" ref="J1091:J1154" si="88">IF(O1091="Furniture",4.761,IF(O1091="Technology",5.3265,IF(O1091="Office Supplies",3.5455,0)))</f>
        <v>5.3265000000000002</v>
      </c>
      <c r="K1091">
        <f t="shared" ref="K1091:K1154" si="89">(J1091*G1091)/100</f>
        <v>24.12531645</v>
      </c>
      <c r="L1091" s="1" t="s">
        <v>26</v>
      </c>
      <c r="M1091" s="1" t="s">
        <v>49</v>
      </c>
      <c r="N1091" s="1" t="s">
        <v>21</v>
      </c>
      <c r="O1091" s="1" t="s">
        <v>29</v>
      </c>
      <c r="P1091" s="1" t="s">
        <v>43</v>
      </c>
      <c r="Q1091" s="1" t="s">
        <v>24</v>
      </c>
      <c r="R1091" s="2">
        <v>40359</v>
      </c>
    </row>
    <row r="1092" spans="1:18" x14ac:dyDescent="0.25">
      <c r="A1092" s="1">
        <v>57061</v>
      </c>
      <c r="B1092" s="2">
        <v>40147</v>
      </c>
      <c r="C1092" s="2" t="str">
        <f t="shared" si="86"/>
        <v>November</v>
      </c>
      <c r="D1092" s="1" t="s">
        <v>18</v>
      </c>
      <c r="E1092" s="1">
        <v>21</v>
      </c>
      <c r="F1092" s="1">
        <f t="shared" si="85"/>
        <v>22.418571428571429</v>
      </c>
      <c r="G1092" s="1">
        <v>470.79</v>
      </c>
      <c r="H1092" s="1">
        <v>15.1</v>
      </c>
      <c r="I1092">
        <f t="shared" si="87"/>
        <v>485.89000000000004</v>
      </c>
      <c r="J1092">
        <f t="shared" si="88"/>
        <v>3.5455000000000001</v>
      </c>
      <c r="K1092">
        <f t="shared" si="89"/>
        <v>16.691859450000003</v>
      </c>
      <c r="L1092" s="1" t="s">
        <v>26</v>
      </c>
      <c r="M1092" s="1" t="s">
        <v>49</v>
      </c>
      <c r="N1092" s="1" t="s">
        <v>28</v>
      </c>
      <c r="O1092" s="1" t="s">
        <v>34</v>
      </c>
      <c r="P1092" s="1" t="s">
        <v>48</v>
      </c>
      <c r="Q1092" s="1" t="s">
        <v>24</v>
      </c>
      <c r="R1092" s="2">
        <v>40154</v>
      </c>
    </row>
    <row r="1093" spans="1:18" x14ac:dyDescent="0.25">
      <c r="A1093" s="1">
        <v>41474</v>
      </c>
      <c r="B1093" s="2">
        <v>39923</v>
      </c>
      <c r="C1093" s="2" t="str">
        <f t="shared" si="86"/>
        <v>April</v>
      </c>
      <c r="D1093" s="1" t="s">
        <v>32</v>
      </c>
      <c r="E1093" s="1">
        <v>50</v>
      </c>
      <c r="F1093" s="1">
        <f t="shared" si="85"/>
        <v>4.5187999999999997</v>
      </c>
      <c r="G1093" s="1">
        <v>225.94</v>
      </c>
      <c r="H1093" s="1">
        <v>2.39</v>
      </c>
      <c r="I1093">
        <f t="shared" si="87"/>
        <v>228.32999999999998</v>
      </c>
      <c r="J1093">
        <f t="shared" si="88"/>
        <v>5.3265000000000002</v>
      </c>
      <c r="K1093">
        <f t="shared" si="89"/>
        <v>12.034694100000001</v>
      </c>
      <c r="L1093" s="1" t="s">
        <v>26</v>
      </c>
      <c r="M1093" s="1" t="s">
        <v>27</v>
      </c>
      <c r="N1093" s="1" t="s">
        <v>33</v>
      </c>
      <c r="O1093" s="1" t="s">
        <v>29</v>
      </c>
      <c r="P1093" s="1" t="s">
        <v>43</v>
      </c>
      <c r="Q1093" s="1" t="s">
        <v>46</v>
      </c>
      <c r="R1093" s="2">
        <v>39925</v>
      </c>
    </row>
    <row r="1094" spans="1:18" x14ac:dyDescent="0.25">
      <c r="A1094" s="1">
        <v>37157</v>
      </c>
      <c r="B1094" s="2">
        <v>40229</v>
      </c>
      <c r="C1094" s="2" t="str">
        <f t="shared" si="86"/>
        <v>February</v>
      </c>
      <c r="D1094" s="1" t="s">
        <v>25</v>
      </c>
      <c r="E1094" s="1">
        <v>39</v>
      </c>
      <c r="F1094" s="1">
        <f t="shared" si="85"/>
        <v>5.4615384615384617</v>
      </c>
      <c r="G1094" s="1">
        <v>213</v>
      </c>
      <c r="H1094" s="1">
        <v>5.0599999999999996</v>
      </c>
      <c r="I1094">
        <f t="shared" si="87"/>
        <v>218.06</v>
      </c>
      <c r="J1094">
        <f t="shared" si="88"/>
        <v>3.5455000000000001</v>
      </c>
      <c r="K1094">
        <f t="shared" si="89"/>
        <v>7.5519150000000002</v>
      </c>
      <c r="L1094" s="1" t="s">
        <v>26</v>
      </c>
      <c r="M1094" s="1" t="s">
        <v>59</v>
      </c>
      <c r="N1094" s="1" t="s">
        <v>42</v>
      </c>
      <c r="O1094" s="1" t="s">
        <v>34</v>
      </c>
      <c r="P1094" s="1" t="s">
        <v>45</v>
      </c>
      <c r="Q1094" s="1" t="s">
        <v>24</v>
      </c>
      <c r="R1094" s="2">
        <v>40231</v>
      </c>
    </row>
    <row r="1095" spans="1:18" x14ac:dyDescent="0.25">
      <c r="A1095" s="1">
        <v>21159</v>
      </c>
      <c r="B1095" s="2">
        <v>40701</v>
      </c>
      <c r="C1095" s="2" t="str">
        <f t="shared" si="86"/>
        <v>June</v>
      </c>
      <c r="D1095" s="1" t="s">
        <v>18</v>
      </c>
      <c r="E1095" s="1">
        <v>5</v>
      </c>
      <c r="F1095" s="1">
        <f t="shared" si="85"/>
        <v>4.056</v>
      </c>
      <c r="G1095" s="1">
        <v>20.28</v>
      </c>
      <c r="H1095" s="1">
        <v>2.0299999999999998</v>
      </c>
      <c r="I1095">
        <f t="shared" si="87"/>
        <v>22.310000000000002</v>
      </c>
      <c r="J1095">
        <f t="shared" si="88"/>
        <v>3.5455000000000001</v>
      </c>
      <c r="K1095">
        <f t="shared" si="89"/>
        <v>0.71902740000000009</v>
      </c>
      <c r="L1095" s="1" t="s">
        <v>19</v>
      </c>
      <c r="M1095" s="1" t="s">
        <v>47</v>
      </c>
      <c r="N1095" s="1" t="s">
        <v>21</v>
      </c>
      <c r="O1095" s="1" t="s">
        <v>34</v>
      </c>
      <c r="P1095" s="1" t="s">
        <v>35</v>
      </c>
      <c r="Q1095" s="1" t="s">
        <v>36</v>
      </c>
      <c r="R1095" s="2">
        <v>40705</v>
      </c>
    </row>
    <row r="1096" spans="1:18" x14ac:dyDescent="0.25">
      <c r="A1096" s="1">
        <v>52006</v>
      </c>
      <c r="B1096" s="2">
        <v>39988</v>
      </c>
      <c r="C1096" s="2" t="str">
        <f t="shared" si="86"/>
        <v>June</v>
      </c>
      <c r="D1096" s="1" t="s">
        <v>41</v>
      </c>
      <c r="E1096" s="1">
        <v>39</v>
      </c>
      <c r="F1096" s="1">
        <f t="shared" si="85"/>
        <v>10.072051282051282</v>
      </c>
      <c r="G1096" s="1">
        <v>392.81</v>
      </c>
      <c r="H1096" s="1">
        <v>2.89</v>
      </c>
      <c r="I1096">
        <f t="shared" si="87"/>
        <v>395.7</v>
      </c>
      <c r="J1096">
        <f t="shared" si="88"/>
        <v>3.5455000000000001</v>
      </c>
      <c r="K1096">
        <f t="shared" si="89"/>
        <v>13.927078550000001</v>
      </c>
      <c r="L1096" s="1" t="s">
        <v>26</v>
      </c>
      <c r="M1096" s="1" t="s">
        <v>27</v>
      </c>
      <c r="N1096" s="1" t="s">
        <v>33</v>
      </c>
      <c r="O1096" s="1" t="s">
        <v>34</v>
      </c>
      <c r="P1096" s="1" t="s">
        <v>35</v>
      </c>
      <c r="Q1096" s="1" t="s">
        <v>46</v>
      </c>
      <c r="R1096" s="2">
        <v>39989</v>
      </c>
    </row>
    <row r="1097" spans="1:18" x14ac:dyDescent="0.25">
      <c r="A1097" s="1">
        <v>1282</v>
      </c>
      <c r="B1097" s="2">
        <v>40966</v>
      </c>
      <c r="C1097" s="2" t="str">
        <f t="shared" si="86"/>
        <v>February</v>
      </c>
      <c r="D1097" s="1" t="s">
        <v>32</v>
      </c>
      <c r="E1097" s="1">
        <v>10</v>
      </c>
      <c r="F1097" s="1">
        <f t="shared" si="85"/>
        <v>2.9409999999999998</v>
      </c>
      <c r="G1097" s="1">
        <v>29.41</v>
      </c>
      <c r="H1097" s="1">
        <v>1.34</v>
      </c>
      <c r="I1097">
        <f t="shared" si="87"/>
        <v>30.75</v>
      </c>
      <c r="J1097">
        <f t="shared" si="88"/>
        <v>3.5455000000000001</v>
      </c>
      <c r="K1097">
        <f t="shared" si="89"/>
        <v>1.0427315500000001</v>
      </c>
      <c r="L1097" s="1" t="s">
        <v>26</v>
      </c>
      <c r="M1097" s="1" t="s">
        <v>20</v>
      </c>
      <c r="N1097" s="1" t="s">
        <v>42</v>
      </c>
      <c r="O1097" s="1" t="s">
        <v>34</v>
      </c>
      <c r="P1097" s="1" t="s">
        <v>35</v>
      </c>
      <c r="Q1097" s="1" t="s">
        <v>36</v>
      </c>
      <c r="R1097" s="2">
        <v>40968</v>
      </c>
    </row>
    <row r="1098" spans="1:18" x14ac:dyDescent="0.25">
      <c r="A1098" s="1">
        <v>56101</v>
      </c>
      <c r="B1098" s="2">
        <v>40378</v>
      </c>
      <c r="C1098" s="2" t="str">
        <f t="shared" si="86"/>
        <v>July</v>
      </c>
      <c r="D1098" s="1" t="s">
        <v>32</v>
      </c>
      <c r="E1098" s="1">
        <v>1</v>
      </c>
      <c r="F1098" s="1">
        <f t="shared" si="85"/>
        <v>21.45</v>
      </c>
      <c r="G1098" s="1">
        <v>21.45</v>
      </c>
      <c r="H1098" s="1">
        <v>6.75</v>
      </c>
      <c r="I1098">
        <f t="shared" si="87"/>
        <v>28.2</v>
      </c>
      <c r="J1098">
        <f t="shared" si="88"/>
        <v>3.5455000000000001</v>
      </c>
      <c r="K1098">
        <f t="shared" si="89"/>
        <v>0.76050974999999998</v>
      </c>
      <c r="L1098" s="1" t="s">
        <v>26</v>
      </c>
      <c r="M1098" s="1" t="s">
        <v>27</v>
      </c>
      <c r="N1098" s="1" t="s">
        <v>33</v>
      </c>
      <c r="O1098" s="1" t="s">
        <v>34</v>
      </c>
      <c r="P1098" s="1" t="s">
        <v>68</v>
      </c>
      <c r="Q1098" s="1" t="s">
        <v>31</v>
      </c>
      <c r="R1098" s="2">
        <v>40380</v>
      </c>
    </row>
    <row r="1099" spans="1:18" x14ac:dyDescent="0.25">
      <c r="A1099" s="1">
        <v>30567</v>
      </c>
      <c r="B1099" s="2">
        <v>39827</v>
      </c>
      <c r="C1099" s="2" t="str">
        <f t="shared" si="86"/>
        <v>January</v>
      </c>
      <c r="D1099" s="1" t="s">
        <v>32</v>
      </c>
      <c r="E1099" s="1">
        <v>14</v>
      </c>
      <c r="F1099" s="1">
        <f t="shared" si="85"/>
        <v>192.20285714285714</v>
      </c>
      <c r="G1099" s="1">
        <v>2690.84</v>
      </c>
      <c r="H1099" s="1">
        <v>68.02</v>
      </c>
      <c r="I1099">
        <f t="shared" si="87"/>
        <v>2758.86</v>
      </c>
      <c r="J1099">
        <f t="shared" si="88"/>
        <v>3.5455000000000001</v>
      </c>
      <c r="K1099">
        <f t="shared" si="89"/>
        <v>95.403732200000007</v>
      </c>
      <c r="L1099" s="1" t="s">
        <v>38</v>
      </c>
      <c r="M1099" s="1" t="s">
        <v>54</v>
      </c>
      <c r="N1099" s="1" t="s">
        <v>28</v>
      </c>
      <c r="O1099" s="1" t="s">
        <v>34</v>
      </c>
      <c r="P1099" s="1" t="s">
        <v>68</v>
      </c>
      <c r="Q1099" s="1" t="s">
        <v>40</v>
      </c>
      <c r="R1099" s="2">
        <v>39827</v>
      </c>
    </row>
    <row r="1100" spans="1:18" x14ac:dyDescent="0.25">
      <c r="A1100" s="1">
        <v>45249</v>
      </c>
      <c r="B1100" s="2">
        <v>40509</v>
      </c>
      <c r="C1100" s="2" t="str">
        <f t="shared" si="86"/>
        <v>November</v>
      </c>
      <c r="D1100" s="1" t="s">
        <v>18</v>
      </c>
      <c r="E1100" s="1">
        <v>24</v>
      </c>
      <c r="F1100" s="1">
        <f t="shared" si="85"/>
        <v>48.149312500000001</v>
      </c>
      <c r="G1100" s="1">
        <v>1155.5835</v>
      </c>
      <c r="H1100" s="1">
        <v>5</v>
      </c>
      <c r="I1100">
        <f t="shared" si="87"/>
        <v>1160.5835</v>
      </c>
      <c r="J1100">
        <f t="shared" si="88"/>
        <v>5.3265000000000002</v>
      </c>
      <c r="K1100">
        <f t="shared" si="89"/>
        <v>61.552155127500001</v>
      </c>
      <c r="L1100" s="1" t="s">
        <v>26</v>
      </c>
      <c r="M1100" s="1" t="s">
        <v>56</v>
      </c>
      <c r="N1100" s="1" t="s">
        <v>28</v>
      </c>
      <c r="O1100" s="1" t="s">
        <v>29</v>
      </c>
      <c r="P1100" s="1" t="s">
        <v>30</v>
      </c>
      <c r="Q1100" s="1" t="s">
        <v>46</v>
      </c>
      <c r="R1100" s="2">
        <v>40514</v>
      </c>
    </row>
    <row r="1101" spans="1:18" x14ac:dyDescent="0.25">
      <c r="A1101" s="1">
        <v>50304</v>
      </c>
      <c r="B1101" s="2">
        <v>40209</v>
      </c>
      <c r="C1101" s="2" t="str">
        <f t="shared" si="86"/>
        <v>January</v>
      </c>
      <c r="D1101" s="1" t="s">
        <v>37</v>
      </c>
      <c r="E1101" s="1">
        <v>3</v>
      </c>
      <c r="F1101" s="1">
        <f t="shared" si="85"/>
        <v>24.153333333333332</v>
      </c>
      <c r="G1101" s="1">
        <v>72.459999999999994</v>
      </c>
      <c r="H1101" s="1">
        <v>27.75</v>
      </c>
      <c r="I1101">
        <f t="shared" si="87"/>
        <v>100.21</v>
      </c>
      <c r="J1101">
        <f t="shared" si="88"/>
        <v>4.7610000000000001</v>
      </c>
      <c r="K1101">
        <f t="shared" si="89"/>
        <v>3.4498205999999998</v>
      </c>
      <c r="L1101" s="1" t="s">
        <v>38</v>
      </c>
      <c r="M1101" s="1" t="s">
        <v>54</v>
      </c>
      <c r="N1101" s="1" t="s">
        <v>33</v>
      </c>
      <c r="O1101" s="1" t="s">
        <v>22</v>
      </c>
      <c r="P1101" s="1" t="s">
        <v>57</v>
      </c>
      <c r="Q1101" s="1" t="s">
        <v>64</v>
      </c>
      <c r="R1101" s="2">
        <v>40211</v>
      </c>
    </row>
    <row r="1102" spans="1:18" x14ac:dyDescent="0.25">
      <c r="A1102" s="1">
        <v>38438</v>
      </c>
      <c r="B1102" s="2">
        <v>40694</v>
      </c>
      <c r="C1102" s="2" t="str">
        <f t="shared" si="86"/>
        <v>May</v>
      </c>
      <c r="D1102" s="1" t="s">
        <v>37</v>
      </c>
      <c r="E1102" s="1">
        <v>16</v>
      </c>
      <c r="F1102" s="1">
        <f t="shared" si="85"/>
        <v>38.870624999999997</v>
      </c>
      <c r="G1102" s="1">
        <v>621.92999999999995</v>
      </c>
      <c r="H1102" s="1">
        <v>4</v>
      </c>
      <c r="I1102">
        <f t="shared" si="87"/>
        <v>625.92999999999995</v>
      </c>
      <c r="J1102">
        <f t="shared" si="88"/>
        <v>5.3265000000000002</v>
      </c>
      <c r="K1102">
        <f t="shared" si="89"/>
        <v>33.127101449999998</v>
      </c>
      <c r="L1102" s="1" t="s">
        <v>26</v>
      </c>
      <c r="M1102" s="1" t="s">
        <v>51</v>
      </c>
      <c r="N1102" s="1" t="s">
        <v>42</v>
      </c>
      <c r="O1102" s="1" t="s">
        <v>29</v>
      </c>
      <c r="P1102" s="1" t="s">
        <v>43</v>
      </c>
      <c r="Q1102" s="1" t="s">
        <v>24</v>
      </c>
      <c r="R1102" s="2">
        <v>40696</v>
      </c>
    </row>
    <row r="1103" spans="1:18" x14ac:dyDescent="0.25">
      <c r="A1103" s="1">
        <v>59652</v>
      </c>
      <c r="B1103" s="2">
        <v>40570</v>
      </c>
      <c r="C1103" s="2" t="str">
        <f t="shared" si="86"/>
        <v>January</v>
      </c>
      <c r="D1103" s="1" t="s">
        <v>41</v>
      </c>
      <c r="E1103" s="1">
        <v>17</v>
      </c>
      <c r="F1103" s="1">
        <f t="shared" si="85"/>
        <v>18.355</v>
      </c>
      <c r="G1103" s="1">
        <v>312.03500000000003</v>
      </c>
      <c r="H1103" s="1">
        <v>0.99</v>
      </c>
      <c r="I1103">
        <f t="shared" si="87"/>
        <v>313.02500000000003</v>
      </c>
      <c r="J1103">
        <f t="shared" si="88"/>
        <v>5.3265000000000002</v>
      </c>
      <c r="K1103">
        <f t="shared" si="89"/>
        <v>16.620544275</v>
      </c>
      <c r="L1103" s="1" t="s">
        <v>26</v>
      </c>
      <c r="M1103" s="1" t="s">
        <v>47</v>
      </c>
      <c r="N1103" s="1" t="s">
        <v>42</v>
      </c>
      <c r="O1103" s="1" t="s">
        <v>29</v>
      </c>
      <c r="P1103" s="1" t="s">
        <v>30</v>
      </c>
      <c r="Q1103" s="1" t="s">
        <v>46</v>
      </c>
      <c r="R1103" s="2">
        <v>40572</v>
      </c>
    </row>
    <row r="1104" spans="1:18" x14ac:dyDescent="0.25">
      <c r="A1104" s="1">
        <v>41956</v>
      </c>
      <c r="B1104" s="2">
        <v>40889</v>
      </c>
      <c r="C1104" s="2" t="str">
        <f t="shared" si="86"/>
        <v>December</v>
      </c>
      <c r="D1104" s="1" t="s">
        <v>41</v>
      </c>
      <c r="E1104" s="1">
        <v>16</v>
      </c>
      <c r="F1104" s="1">
        <f t="shared" si="85"/>
        <v>5.3937499999999998</v>
      </c>
      <c r="G1104" s="1">
        <v>86.3</v>
      </c>
      <c r="H1104" s="1">
        <v>4.93</v>
      </c>
      <c r="I1104">
        <f t="shared" si="87"/>
        <v>91.22999999999999</v>
      </c>
      <c r="J1104">
        <f t="shared" si="88"/>
        <v>5.3265000000000002</v>
      </c>
      <c r="K1104">
        <f t="shared" si="89"/>
        <v>4.5967695000000006</v>
      </c>
      <c r="L1104" s="1" t="s">
        <v>26</v>
      </c>
      <c r="M1104" s="1" t="s">
        <v>54</v>
      </c>
      <c r="N1104" s="1" t="s">
        <v>42</v>
      </c>
      <c r="O1104" s="1" t="s">
        <v>29</v>
      </c>
      <c r="P1104" s="1" t="s">
        <v>43</v>
      </c>
      <c r="Q1104" s="1" t="s">
        <v>46</v>
      </c>
      <c r="R1104" s="2">
        <v>40891</v>
      </c>
    </row>
    <row r="1105" spans="1:18" x14ac:dyDescent="0.25">
      <c r="A1105" s="1">
        <v>41991</v>
      </c>
      <c r="B1105" s="2">
        <v>40895</v>
      </c>
      <c r="C1105" s="2" t="str">
        <f t="shared" si="86"/>
        <v>December</v>
      </c>
      <c r="D1105" s="1" t="s">
        <v>18</v>
      </c>
      <c r="E1105" s="1">
        <v>36</v>
      </c>
      <c r="F1105" s="1">
        <f t="shared" si="85"/>
        <v>49.273888888888884</v>
      </c>
      <c r="G1105" s="1">
        <v>1773.86</v>
      </c>
      <c r="H1105" s="1">
        <v>14.19</v>
      </c>
      <c r="I1105">
        <f t="shared" si="87"/>
        <v>1788.05</v>
      </c>
      <c r="J1105">
        <f t="shared" si="88"/>
        <v>4.7610000000000001</v>
      </c>
      <c r="K1105">
        <f t="shared" si="89"/>
        <v>84.453474599999993</v>
      </c>
      <c r="L1105" s="1" t="s">
        <v>38</v>
      </c>
      <c r="M1105" s="1" t="s">
        <v>55</v>
      </c>
      <c r="N1105" s="1" t="s">
        <v>33</v>
      </c>
      <c r="O1105" s="1" t="s">
        <v>22</v>
      </c>
      <c r="P1105" s="1" t="s">
        <v>39</v>
      </c>
      <c r="Q1105" s="1" t="s">
        <v>40</v>
      </c>
      <c r="R1105" s="2">
        <v>40900</v>
      </c>
    </row>
    <row r="1106" spans="1:18" x14ac:dyDescent="0.25">
      <c r="A1106" s="1">
        <v>6785</v>
      </c>
      <c r="B1106" s="2">
        <v>41035</v>
      </c>
      <c r="C1106" s="2" t="str">
        <f t="shared" si="86"/>
        <v>May</v>
      </c>
      <c r="D1106" s="1" t="s">
        <v>41</v>
      </c>
      <c r="E1106" s="1">
        <v>7</v>
      </c>
      <c r="F1106" s="1">
        <f t="shared" si="85"/>
        <v>25.90285714285714</v>
      </c>
      <c r="G1106" s="1">
        <v>181.32</v>
      </c>
      <c r="H1106" s="1">
        <v>8.99</v>
      </c>
      <c r="I1106">
        <f t="shared" si="87"/>
        <v>190.31</v>
      </c>
      <c r="J1106">
        <f t="shared" si="88"/>
        <v>4.7610000000000001</v>
      </c>
      <c r="K1106">
        <f t="shared" si="89"/>
        <v>8.6326451999999989</v>
      </c>
      <c r="L1106" s="1" t="s">
        <v>26</v>
      </c>
      <c r="M1106" s="1" t="s">
        <v>59</v>
      </c>
      <c r="N1106" s="1" t="s">
        <v>42</v>
      </c>
      <c r="O1106" s="1" t="s">
        <v>22</v>
      </c>
      <c r="P1106" s="1" t="s">
        <v>23</v>
      </c>
      <c r="Q1106" s="1" t="s">
        <v>46</v>
      </c>
      <c r="R1106" s="2">
        <v>41037</v>
      </c>
    </row>
    <row r="1107" spans="1:18" x14ac:dyDescent="0.25">
      <c r="A1107" s="1">
        <v>11302</v>
      </c>
      <c r="B1107" s="2">
        <v>39873</v>
      </c>
      <c r="C1107" s="2" t="str">
        <f t="shared" si="86"/>
        <v>March</v>
      </c>
      <c r="D1107" s="1" t="s">
        <v>18</v>
      </c>
      <c r="E1107" s="1">
        <v>10</v>
      </c>
      <c r="F1107" s="1">
        <f t="shared" si="85"/>
        <v>86.665999999999997</v>
      </c>
      <c r="G1107" s="1">
        <v>866.66</v>
      </c>
      <c r="H1107" s="1">
        <v>14</v>
      </c>
      <c r="I1107">
        <f t="shared" si="87"/>
        <v>880.66</v>
      </c>
      <c r="J1107">
        <f t="shared" si="88"/>
        <v>5.3265000000000002</v>
      </c>
      <c r="K1107">
        <f t="shared" si="89"/>
        <v>46.162644900000004</v>
      </c>
      <c r="L1107" s="1" t="s">
        <v>38</v>
      </c>
      <c r="M1107" s="1" t="s">
        <v>27</v>
      </c>
      <c r="N1107" s="1" t="s">
        <v>42</v>
      </c>
      <c r="O1107" s="1" t="s">
        <v>29</v>
      </c>
      <c r="P1107" s="1" t="s">
        <v>61</v>
      </c>
      <c r="Q1107" s="1" t="s">
        <v>40</v>
      </c>
      <c r="R1107" s="2">
        <v>39875</v>
      </c>
    </row>
    <row r="1108" spans="1:18" x14ac:dyDescent="0.25">
      <c r="A1108" s="1">
        <v>258</v>
      </c>
      <c r="B1108" s="2">
        <v>40540</v>
      </c>
      <c r="C1108" s="2" t="str">
        <f t="shared" si="86"/>
        <v>December</v>
      </c>
      <c r="D1108" s="1" t="s">
        <v>37</v>
      </c>
      <c r="E1108" s="1">
        <v>21</v>
      </c>
      <c r="F1108" s="1">
        <f t="shared" si="85"/>
        <v>7.35</v>
      </c>
      <c r="G1108" s="1">
        <v>154.35</v>
      </c>
      <c r="H1108" s="1">
        <v>8.74</v>
      </c>
      <c r="I1108">
        <f t="shared" si="87"/>
        <v>163.09</v>
      </c>
      <c r="J1108">
        <f t="shared" si="88"/>
        <v>3.5455000000000001</v>
      </c>
      <c r="K1108">
        <f t="shared" si="89"/>
        <v>5.4724792500000001</v>
      </c>
      <c r="L1108" s="1" t="s">
        <v>26</v>
      </c>
      <c r="M1108" s="1" t="s">
        <v>58</v>
      </c>
      <c r="N1108" s="1" t="s">
        <v>42</v>
      </c>
      <c r="O1108" s="1" t="s">
        <v>34</v>
      </c>
      <c r="P1108" s="1" t="s">
        <v>45</v>
      </c>
      <c r="Q1108" s="1" t="s">
        <v>24</v>
      </c>
      <c r="R1108" s="2">
        <v>40542</v>
      </c>
    </row>
    <row r="1109" spans="1:18" x14ac:dyDescent="0.25">
      <c r="A1109" s="1">
        <v>21412</v>
      </c>
      <c r="B1109" s="2">
        <v>40737</v>
      </c>
      <c r="C1109" s="2" t="str">
        <f t="shared" si="86"/>
        <v>July</v>
      </c>
      <c r="D1109" s="1" t="s">
        <v>32</v>
      </c>
      <c r="E1109" s="1">
        <v>28</v>
      </c>
      <c r="F1109" s="1">
        <f t="shared" si="85"/>
        <v>7.2853571428571433</v>
      </c>
      <c r="G1109" s="1">
        <v>203.99</v>
      </c>
      <c r="H1109" s="1">
        <v>4.2300000000000004</v>
      </c>
      <c r="I1109">
        <f t="shared" si="87"/>
        <v>208.22</v>
      </c>
      <c r="J1109">
        <f t="shared" si="88"/>
        <v>3.5455000000000001</v>
      </c>
      <c r="K1109">
        <f t="shared" si="89"/>
        <v>7.2324654500000012</v>
      </c>
      <c r="L1109" s="1" t="s">
        <v>26</v>
      </c>
      <c r="M1109" s="1" t="s">
        <v>56</v>
      </c>
      <c r="N1109" s="1" t="s">
        <v>42</v>
      </c>
      <c r="O1109" s="1" t="s">
        <v>34</v>
      </c>
      <c r="P1109" s="1" t="s">
        <v>45</v>
      </c>
      <c r="Q1109" s="1" t="s">
        <v>36</v>
      </c>
      <c r="R1109" s="2">
        <v>40738</v>
      </c>
    </row>
    <row r="1110" spans="1:18" x14ac:dyDescent="0.25">
      <c r="A1110" s="1">
        <v>52487</v>
      </c>
      <c r="B1110" s="2">
        <v>39965</v>
      </c>
      <c r="C1110" s="2" t="str">
        <f t="shared" si="86"/>
        <v>June</v>
      </c>
      <c r="D1110" s="1" t="s">
        <v>37</v>
      </c>
      <c r="E1110" s="1">
        <v>17</v>
      </c>
      <c r="F1110" s="1">
        <f t="shared" si="85"/>
        <v>7.2976470588235296</v>
      </c>
      <c r="G1110" s="1">
        <v>124.06</v>
      </c>
      <c r="H1110" s="1">
        <v>2.5</v>
      </c>
      <c r="I1110">
        <f t="shared" si="87"/>
        <v>126.56</v>
      </c>
      <c r="J1110">
        <f t="shared" si="88"/>
        <v>3.5455000000000001</v>
      </c>
      <c r="K1110">
        <f t="shared" si="89"/>
        <v>4.3985473000000006</v>
      </c>
      <c r="L1110" s="1" t="s">
        <v>26</v>
      </c>
      <c r="M1110" s="1" t="s">
        <v>56</v>
      </c>
      <c r="N1110" s="1" t="s">
        <v>33</v>
      </c>
      <c r="O1110" s="1" t="s">
        <v>34</v>
      </c>
      <c r="P1110" s="1" t="s">
        <v>62</v>
      </c>
      <c r="Q1110" s="1" t="s">
        <v>24</v>
      </c>
      <c r="R1110" s="2">
        <v>39966</v>
      </c>
    </row>
    <row r="1111" spans="1:18" x14ac:dyDescent="0.25">
      <c r="A1111" s="1">
        <v>11969</v>
      </c>
      <c r="B1111" s="2">
        <v>40927</v>
      </c>
      <c r="C1111" s="2" t="str">
        <f t="shared" si="86"/>
        <v>January</v>
      </c>
      <c r="D1111" s="1" t="s">
        <v>32</v>
      </c>
      <c r="E1111" s="1">
        <v>9</v>
      </c>
      <c r="F1111" s="1">
        <f t="shared" si="85"/>
        <v>184.672</v>
      </c>
      <c r="G1111" s="1">
        <v>1662.048</v>
      </c>
      <c r="H1111" s="1">
        <v>110.2</v>
      </c>
      <c r="I1111">
        <f t="shared" si="87"/>
        <v>1772.248</v>
      </c>
      <c r="J1111">
        <f t="shared" si="88"/>
        <v>4.7610000000000001</v>
      </c>
      <c r="K1111">
        <f t="shared" si="89"/>
        <v>79.130105279999995</v>
      </c>
      <c r="L1111" s="1" t="s">
        <v>38</v>
      </c>
      <c r="M1111" s="1" t="s">
        <v>58</v>
      </c>
      <c r="N1111" s="1" t="s">
        <v>21</v>
      </c>
      <c r="O1111" s="1" t="s">
        <v>22</v>
      </c>
      <c r="P1111" s="1" t="s">
        <v>57</v>
      </c>
      <c r="Q1111" s="1" t="s">
        <v>64</v>
      </c>
      <c r="R1111" s="2">
        <v>40929</v>
      </c>
    </row>
    <row r="1112" spans="1:18" x14ac:dyDescent="0.25">
      <c r="A1112" s="1">
        <v>38337</v>
      </c>
      <c r="B1112" s="2">
        <v>40482</v>
      </c>
      <c r="C1112" s="2" t="str">
        <f t="shared" si="86"/>
        <v>October</v>
      </c>
      <c r="D1112" s="1" t="s">
        <v>41</v>
      </c>
      <c r="E1112" s="1">
        <v>46</v>
      </c>
      <c r="F1112" s="1">
        <f t="shared" si="85"/>
        <v>2.8456521739130438</v>
      </c>
      <c r="G1112" s="1">
        <v>130.9</v>
      </c>
      <c r="H1112" s="1">
        <v>0.7</v>
      </c>
      <c r="I1112">
        <f t="shared" si="87"/>
        <v>131.6</v>
      </c>
      <c r="J1112">
        <f t="shared" si="88"/>
        <v>3.5455000000000001</v>
      </c>
      <c r="K1112">
        <f t="shared" si="89"/>
        <v>4.6410594999999999</v>
      </c>
      <c r="L1112" s="1" t="s">
        <v>26</v>
      </c>
      <c r="M1112" s="1" t="s">
        <v>27</v>
      </c>
      <c r="N1112" s="1" t="s">
        <v>33</v>
      </c>
      <c r="O1112" s="1" t="s">
        <v>34</v>
      </c>
      <c r="P1112" s="1" t="s">
        <v>35</v>
      </c>
      <c r="Q1112" s="1" t="s">
        <v>36</v>
      </c>
      <c r="R1112" s="2">
        <v>40484</v>
      </c>
    </row>
    <row r="1113" spans="1:18" x14ac:dyDescent="0.25">
      <c r="A1113" s="1">
        <v>6625</v>
      </c>
      <c r="B1113" s="2">
        <v>40405</v>
      </c>
      <c r="C1113" s="2" t="str">
        <f t="shared" si="86"/>
        <v>August</v>
      </c>
      <c r="D1113" s="1" t="s">
        <v>25</v>
      </c>
      <c r="E1113" s="1">
        <v>23</v>
      </c>
      <c r="F1113" s="1">
        <f t="shared" si="85"/>
        <v>915.77869565217395</v>
      </c>
      <c r="G1113" s="1">
        <v>21062.91</v>
      </c>
      <c r="H1113" s="1">
        <v>44.55</v>
      </c>
      <c r="I1113">
        <f t="shared" si="87"/>
        <v>21107.46</v>
      </c>
      <c r="J1113">
        <f t="shared" si="88"/>
        <v>4.7610000000000001</v>
      </c>
      <c r="K1113">
        <f t="shared" si="89"/>
        <v>1002.8051451000001</v>
      </c>
      <c r="L1113" s="1" t="s">
        <v>38</v>
      </c>
      <c r="M1113" s="1" t="s">
        <v>56</v>
      </c>
      <c r="N1113" s="1" t="s">
        <v>33</v>
      </c>
      <c r="O1113" s="1" t="s">
        <v>22</v>
      </c>
      <c r="P1113" s="1" t="s">
        <v>67</v>
      </c>
      <c r="Q1113" s="1" t="s">
        <v>64</v>
      </c>
      <c r="R1113" s="2">
        <v>40407</v>
      </c>
    </row>
    <row r="1114" spans="1:18" x14ac:dyDescent="0.25">
      <c r="A1114" s="1">
        <v>13824</v>
      </c>
      <c r="B1114" s="2">
        <v>40174</v>
      </c>
      <c r="C1114" s="2" t="str">
        <f t="shared" si="86"/>
        <v>December</v>
      </c>
      <c r="D1114" s="1" t="s">
        <v>18</v>
      </c>
      <c r="E1114" s="1">
        <v>19</v>
      </c>
      <c r="F1114" s="1">
        <f t="shared" si="85"/>
        <v>2.9089473684210527</v>
      </c>
      <c r="G1114" s="1">
        <v>55.27</v>
      </c>
      <c r="H1114" s="1">
        <v>0.5</v>
      </c>
      <c r="I1114">
        <f t="shared" si="87"/>
        <v>55.77</v>
      </c>
      <c r="J1114">
        <f t="shared" si="88"/>
        <v>3.5455000000000001</v>
      </c>
      <c r="K1114">
        <f t="shared" si="89"/>
        <v>1.9595978500000002</v>
      </c>
      <c r="L1114" s="1" t="s">
        <v>26</v>
      </c>
      <c r="M1114" s="1" t="s">
        <v>49</v>
      </c>
      <c r="N1114" s="1" t="s">
        <v>42</v>
      </c>
      <c r="O1114" s="1" t="s">
        <v>34</v>
      </c>
      <c r="P1114" s="1" t="s">
        <v>63</v>
      </c>
      <c r="Q1114" s="1" t="s">
        <v>24</v>
      </c>
      <c r="R1114" s="2">
        <v>40181</v>
      </c>
    </row>
    <row r="1115" spans="1:18" x14ac:dyDescent="0.25">
      <c r="A1115" s="1">
        <v>59559</v>
      </c>
      <c r="B1115" s="2">
        <v>40438</v>
      </c>
      <c r="C1115" s="2" t="str">
        <f t="shared" si="86"/>
        <v>September</v>
      </c>
      <c r="D1115" s="1" t="s">
        <v>37</v>
      </c>
      <c r="E1115" s="1">
        <v>30</v>
      </c>
      <c r="F1115" s="1">
        <f t="shared" si="85"/>
        <v>13.239000000000001</v>
      </c>
      <c r="G1115" s="1">
        <v>397.17</v>
      </c>
      <c r="H1115" s="1">
        <v>5</v>
      </c>
      <c r="I1115">
        <f t="shared" si="87"/>
        <v>402.17</v>
      </c>
      <c r="J1115">
        <f t="shared" si="88"/>
        <v>4.7610000000000001</v>
      </c>
      <c r="K1115">
        <f t="shared" si="89"/>
        <v>18.9092637</v>
      </c>
      <c r="L1115" s="1" t="s">
        <v>19</v>
      </c>
      <c r="M1115" s="1" t="s">
        <v>27</v>
      </c>
      <c r="N1115" s="1" t="s">
        <v>42</v>
      </c>
      <c r="O1115" s="1" t="s">
        <v>22</v>
      </c>
      <c r="P1115" s="1" t="s">
        <v>23</v>
      </c>
      <c r="Q1115" s="1" t="s">
        <v>46</v>
      </c>
      <c r="R1115" s="2">
        <v>40438</v>
      </c>
    </row>
    <row r="1116" spans="1:18" x14ac:dyDescent="0.25">
      <c r="A1116" s="1">
        <v>11332</v>
      </c>
      <c r="B1116" s="2">
        <v>40133</v>
      </c>
      <c r="C1116" s="2" t="str">
        <f t="shared" si="86"/>
        <v>November</v>
      </c>
      <c r="D1116" s="1" t="s">
        <v>18</v>
      </c>
      <c r="E1116" s="1">
        <v>23</v>
      </c>
      <c r="F1116" s="1">
        <f t="shared" si="85"/>
        <v>53.190413043478259</v>
      </c>
      <c r="G1116" s="1">
        <v>1223.3795</v>
      </c>
      <c r="H1116" s="1">
        <v>5.92</v>
      </c>
      <c r="I1116">
        <f t="shared" si="87"/>
        <v>1229.2995000000001</v>
      </c>
      <c r="J1116">
        <f t="shared" si="88"/>
        <v>5.3265000000000002</v>
      </c>
      <c r="K1116">
        <f t="shared" si="89"/>
        <v>65.163309067500009</v>
      </c>
      <c r="L1116" s="1" t="s">
        <v>19</v>
      </c>
      <c r="M1116" s="1" t="s">
        <v>20</v>
      </c>
      <c r="N1116" s="1" t="s">
        <v>33</v>
      </c>
      <c r="O1116" s="1" t="s">
        <v>29</v>
      </c>
      <c r="P1116" s="1" t="s">
        <v>30</v>
      </c>
      <c r="Q1116" s="1" t="s">
        <v>24</v>
      </c>
      <c r="R1116" s="2">
        <v>40140</v>
      </c>
    </row>
    <row r="1117" spans="1:18" x14ac:dyDescent="0.25">
      <c r="A1117" s="1">
        <v>6310</v>
      </c>
      <c r="B1117" s="2">
        <v>39936</v>
      </c>
      <c r="C1117" s="2" t="str">
        <f t="shared" si="86"/>
        <v>May</v>
      </c>
      <c r="D1117" s="1" t="s">
        <v>32</v>
      </c>
      <c r="E1117" s="1">
        <v>27</v>
      </c>
      <c r="F1117" s="1">
        <f t="shared" si="85"/>
        <v>8.0351851851851848</v>
      </c>
      <c r="G1117" s="1">
        <v>216.95</v>
      </c>
      <c r="H1117" s="1">
        <v>7.96</v>
      </c>
      <c r="I1117">
        <f t="shared" si="87"/>
        <v>224.91</v>
      </c>
      <c r="J1117">
        <f t="shared" si="88"/>
        <v>4.7610000000000001</v>
      </c>
      <c r="K1117">
        <f t="shared" si="89"/>
        <v>10.3289895</v>
      </c>
      <c r="L1117" s="1" t="s">
        <v>26</v>
      </c>
      <c r="M1117" s="1" t="s">
        <v>51</v>
      </c>
      <c r="N1117" s="1" t="s">
        <v>21</v>
      </c>
      <c r="O1117" s="1" t="s">
        <v>22</v>
      </c>
      <c r="P1117" s="1" t="s">
        <v>23</v>
      </c>
      <c r="Q1117" s="1" t="s">
        <v>24</v>
      </c>
      <c r="R1117" s="2">
        <v>39937</v>
      </c>
    </row>
    <row r="1118" spans="1:18" x14ac:dyDescent="0.25">
      <c r="A1118" s="1">
        <v>40870</v>
      </c>
      <c r="B1118" s="2">
        <v>40888</v>
      </c>
      <c r="C1118" s="2" t="str">
        <f t="shared" si="86"/>
        <v>December</v>
      </c>
      <c r="D1118" s="1" t="s">
        <v>37</v>
      </c>
      <c r="E1118" s="1">
        <v>43</v>
      </c>
      <c r="F1118" s="1">
        <f t="shared" si="85"/>
        <v>299.04372093023255</v>
      </c>
      <c r="G1118" s="1">
        <v>12858.88</v>
      </c>
      <c r="H1118" s="1">
        <v>7.18</v>
      </c>
      <c r="I1118">
        <f t="shared" si="87"/>
        <v>12866.06</v>
      </c>
      <c r="J1118">
        <f t="shared" si="88"/>
        <v>5.3265000000000002</v>
      </c>
      <c r="K1118">
        <f t="shared" si="89"/>
        <v>684.9282432</v>
      </c>
      <c r="L1118" s="1" t="s">
        <v>26</v>
      </c>
      <c r="M1118" s="1" t="s">
        <v>49</v>
      </c>
      <c r="N1118" s="1" t="s">
        <v>33</v>
      </c>
      <c r="O1118" s="1" t="s">
        <v>29</v>
      </c>
      <c r="P1118" s="1" t="s">
        <v>43</v>
      </c>
      <c r="Q1118" s="1" t="s">
        <v>24</v>
      </c>
      <c r="R1118" s="2">
        <v>40888</v>
      </c>
    </row>
    <row r="1119" spans="1:18" x14ac:dyDescent="0.25">
      <c r="A1119" s="1">
        <v>27109</v>
      </c>
      <c r="B1119" s="2">
        <v>40947</v>
      </c>
      <c r="C1119" s="2" t="str">
        <f t="shared" si="86"/>
        <v>February</v>
      </c>
      <c r="D1119" s="1" t="s">
        <v>37</v>
      </c>
      <c r="E1119" s="1">
        <v>48</v>
      </c>
      <c r="F1119" s="1">
        <f t="shared" si="85"/>
        <v>11.212916666666667</v>
      </c>
      <c r="G1119" s="1">
        <v>538.22</v>
      </c>
      <c r="H1119" s="1">
        <v>6.5</v>
      </c>
      <c r="I1119">
        <f t="shared" si="87"/>
        <v>544.72</v>
      </c>
      <c r="J1119">
        <f t="shared" si="88"/>
        <v>5.3265000000000002</v>
      </c>
      <c r="K1119">
        <f t="shared" si="89"/>
        <v>28.668288300000004</v>
      </c>
      <c r="L1119" s="1" t="s">
        <v>26</v>
      </c>
      <c r="M1119" s="1" t="s">
        <v>44</v>
      </c>
      <c r="N1119" s="1" t="s">
        <v>21</v>
      </c>
      <c r="O1119" s="1" t="s">
        <v>29</v>
      </c>
      <c r="P1119" s="1" t="s">
        <v>43</v>
      </c>
      <c r="Q1119" s="1" t="s">
        <v>24</v>
      </c>
      <c r="R1119" s="2">
        <v>40949</v>
      </c>
    </row>
    <row r="1120" spans="1:18" x14ac:dyDescent="0.25">
      <c r="A1120" s="1">
        <v>8165</v>
      </c>
      <c r="B1120" s="2">
        <v>40101</v>
      </c>
      <c r="C1120" s="2" t="str">
        <f t="shared" si="86"/>
        <v>October</v>
      </c>
      <c r="D1120" s="1" t="s">
        <v>18</v>
      </c>
      <c r="E1120" s="1">
        <v>35</v>
      </c>
      <c r="F1120" s="1">
        <f t="shared" si="85"/>
        <v>5.2414285714285711</v>
      </c>
      <c r="G1120" s="1">
        <v>183.45</v>
      </c>
      <c r="H1120" s="1">
        <v>7.44</v>
      </c>
      <c r="I1120">
        <f t="shared" si="87"/>
        <v>190.89</v>
      </c>
      <c r="J1120">
        <f t="shared" si="88"/>
        <v>3.5455000000000001</v>
      </c>
      <c r="K1120">
        <f t="shared" si="89"/>
        <v>6.5042197499999999</v>
      </c>
      <c r="L1120" s="1" t="s">
        <v>26</v>
      </c>
      <c r="M1120" s="1" t="s">
        <v>51</v>
      </c>
      <c r="N1120" s="1" t="s">
        <v>33</v>
      </c>
      <c r="O1120" s="1" t="s">
        <v>34</v>
      </c>
      <c r="P1120" s="1" t="s">
        <v>45</v>
      </c>
      <c r="Q1120" s="1" t="s">
        <v>24</v>
      </c>
      <c r="R1120" s="2">
        <v>40110</v>
      </c>
    </row>
    <row r="1121" spans="1:18" x14ac:dyDescent="0.25">
      <c r="A1121" s="1">
        <v>38912</v>
      </c>
      <c r="B1121" s="2">
        <v>41210</v>
      </c>
      <c r="C1121" s="2" t="str">
        <f t="shared" si="86"/>
        <v>October</v>
      </c>
      <c r="D1121" s="1" t="s">
        <v>18</v>
      </c>
      <c r="E1121" s="1">
        <v>26</v>
      </c>
      <c r="F1121" s="1">
        <f t="shared" si="85"/>
        <v>58.267826923076925</v>
      </c>
      <c r="G1121" s="1">
        <v>1514.9635000000001</v>
      </c>
      <c r="H1121" s="1">
        <v>4.99</v>
      </c>
      <c r="I1121">
        <f t="shared" si="87"/>
        <v>1519.9535000000001</v>
      </c>
      <c r="J1121">
        <f t="shared" si="88"/>
        <v>5.3265000000000002</v>
      </c>
      <c r="K1121">
        <f t="shared" si="89"/>
        <v>80.694530827500017</v>
      </c>
      <c r="L1121" s="1" t="s">
        <v>26</v>
      </c>
      <c r="M1121" s="1" t="s">
        <v>69</v>
      </c>
      <c r="N1121" s="1" t="s">
        <v>33</v>
      </c>
      <c r="O1121" s="1" t="s">
        <v>29</v>
      </c>
      <c r="P1121" s="1" t="s">
        <v>30</v>
      </c>
      <c r="Q1121" s="1" t="s">
        <v>24</v>
      </c>
      <c r="R1121" s="2">
        <v>41217</v>
      </c>
    </row>
    <row r="1122" spans="1:18" x14ac:dyDescent="0.25">
      <c r="A1122" s="1">
        <v>1088</v>
      </c>
      <c r="B1122" s="2">
        <v>41049</v>
      </c>
      <c r="C1122" s="2" t="str">
        <f t="shared" si="86"/>
        <v>May</v>
      </c>
      <c r="D1122" s="1" t="s">
        <v>18</v>
      </c>
      <c r="E1122" s="1">
        <v>13</v>
      </c>
      <c r="F1122" s="1">
        <f t="shared" si="85"/>
        <v>20.693846153846152</v>
      </c>
      <c r="G1122" s="1">
        <v>269.02</v>
      </c>
      <c r="H1122" s="1">
        <v>6.5</v>
      </c>
      <c r="I1122">
        <f t="shared" si="87"/>
        <v>275.52</v>
      </c>
      <c r="J1122">
        <f t="shared" si="88"/>
        <v>5.3265000000000002</v>
      </c>
      <c r="K1122">
        <f t="shared" si="89"/>
        <v>14.329350299999998</v>
      </c>
      <c r="L1122" s="1" t="s">
        <v>26</v>
      </c>
      <c r="M1122" s="1" t="s">
        <v>59</v>
      </c>
      <c r="N1122" s="1" t="s">
        <v>21</v>
      </c>
      <c r="O1122" s="1" t="s">
        <v>29</v>
      </c>
      <c r="P1122" s="1" t="s">
        <v>43</v>
      </c>
      <c r="Q1122" s="1" t="s">
        <v>24</v>
      </c>
      <c r="R1122" s="2">
        <v>41056</v>
      </c>
    </row>
    <row r="1123" spans="1:18" x14ac:dyDescent="0.25">
      <c r="A1123" s="1">
        <v>11975</v>
      </c>
      <c r="B1123" s="2">
        <v>40646</v>
      </c>
      <c r="C1123" s="2" t="str">
        <f t="shared" si="86"/>
        <v>April</v>
      </c>
      <c r="D1123" s="1" t="s">
        <v>37</v>
      </c>
      <c r="E1123" s="1">
        <v>43</v>
      </c>
      <c r="F1123" s="1">
        <f t="shared" si="85"/>
        <v>4.8990697674418602</v>
      </c>
      <c r="G1123" s="1">
        <v>210.66</v>
      </c>
      <c r="H1123" s="1">
        <v>5.74</v>
      </c>
      <c r="I1123">
        <f t="shared" si="87"/>
        <v>216.4</v>
      </c>
      <c r="J1123">
        <f t="shared" si="88"/>
        <v>3.5455000000000001</v>
      </c>
      <c r="K1123">
        <f t="shared" si="89"/>
        <v>7.4689503000000004</v>
      </c>
      <c r="L1123" s="1" t="s">
        <v>26</v>
      </c>
      <c r="M1123" s="1" t="s">
        <v>27</v>
      </c>
      <c r="N1123" s="1" t="s">
        <v>42</v>
      </c>
      <c r="O1123" s="1" t="s">
        <v>34</v>
      </c>
      <c r="P1123" s="1" t="s">
        <v>48</v>
      </c>
      <c r="Q1123" s="1" t="s">
        <v>24</v>
      </c>
      <c r="R1123" s="2">
        <v>40648</v>
      </c>
    </row>
    <row r="1124" spans="1:18" x14ac:dyDescent="0.25">
      <c r="A1124" s="1">
        <v>51395</v>
      </c>
      <c r="B1124" s="2">
        <v>40338</v>
      </c>
      <c r="C1124" s="2" t="str">
        <f t="shared" si="86"/>
        <v>June</v>
      </c>
      <c r="D1124" s="1" t="s">
        <v>18</v>
      </c>
      <c r="E1124" s="1">
        <v>26</v>
      </c>
      <c r="F1124" s="1">
        <f t="shared" si="85"/>
        <v>3.0084615384615385</v>
      </c>
      <c r="G1124" s="1">
        <v>78.22</v>
      </c>
      <c r="H1124" s="1">
        <v>0.5</v>
      </c>
      <c r="I1124">
        <f t="shared" si="87"/>
        <v>78.72</v>
      </c>
      <c r="J1124">
        <f t="shared" si="88"/>
        <v>3.5455000000000001</v>
      </c>
      <c r="K1124">
        <f t="shared" si="89"/>
        <v>2.7732900999999996</v>
      </c>
      <c r="L1124" s="1" t="s">
        <v>26</v>
      </c>
      <c r="M1124" s="1" t="s">
        <v>27</v>
      </c>
      <c r="N1124" s="1" t="s">
        <v>33</v>
      </c>
      <c r="O1124" s="1" t="s">
        <v>34</v>
      </c>
      <c r="P1124" s="1" t="s">
        <v>63</v>
      </c>
      <c r="Q1124" s="1" t="s">
        <v>24</v>
      </c>
      <c r="R1124" s="2">
        <v>40343</v>
      </c>
    </row>
    <row r="1125" spans="1:18" x14ac:dyDescent="0.25">
      <c r="A1125" s="1">
        <v>2790</v>
      </c>
      <c r="B1125" s="2">
        <v>40043</v>
      </c>
      <c r="C1125" s="2" t="str">
        <f t="shared" si="86"/>
        <v>August</v>
      </c>
      <c r="D1125" s="1" t="s">
        <v>25</v>
      </c>
      <c r="E1125" s="1">
        <v>41</v>
      </c>
      <c r="F1125" s="1">
        <f t="shared" si="85"/>
        <v>544.38</v>
      </c>
      <c r="G1125" s="1">
        <v>22319.58</v>
      </c>
      <c r="H1125" s="1">
        <v>49</v>
      </c>
      <c r="I1125">
        <f t="shared" si="87"/>
        <v>22368.58</v>
      </c>
      <c r="J1125">
        <f t="shared" si="88"/>
        <v>5.3265000000000002</v>
      </c>
      <c r="K1125">
        <f t="shared" si="89"/>
        <v>1188.8524287000002</v>
      </c>
      <c r="L1125" s="1" t="s">
        <v>38</v>
      </c>
      <c r="M1125" s="1" t="s">
        <v>20</v>
      </c>
      <c r="N1125" s="1" t="s">
        <v>42</v>
      </c>
      <c r="O1125" s="1" t="s">
        <v>29</v>
      </c>
      <c r="P1125" s="1" t="s">
        <v>52</v>
      </c>
      <c r="Q1125" s="1" t="s">
        <v>40</v>
      </c>
      <c r="R1125" s="2">
        <v>40045</v>
      </c>
    </row>
    <row r="1126" spans="1:18" x14ac:dyDescent="0.25">
      <c r="A1126" s="1">
        <v>12837</v>
      </c>
      <c r="B1126" s="2">
        <v>41245</v>
      </c>
      <c r="C1126" s="2" t="str">
        <f t="shared" si="86"/>
        <v>December</v>
      </c>
      <c r="D1126" s="1" t="s">
        <v>41</v>
      </c>
      <c r="E1126" s="1">
        <v>50</v>
      </c>
      <c r="F1126" s="1">
        <f t="shared" si="85"/>
        <v>22.004200000000001</v>
      </c>
      <c r="G1126" s="1">
        <v>1100.21</v>
      </c>
      <c r="H1126" s="1">
        <v>1.99</v>
      </c>
      <c r="I1126">
        <f t="shared" si="87"/>
        <v>1102.2</v>
      </c>
      <c r="J1126">
        <f t="shared" si="88"/>
        <v>5.3265000000000002</v>
      </c>
      <c r="K1126">
        <f t="shared" si="89"/>
        <v>58.602685650000005</v>
      </c>
      <c r="L1126" s="1" t="s">
        <v>26</v>
      </c>
      <c r="M1126" s="1" t="s">
        <v>49</v>
      </c>
      <c r="N1126" s="1" t="s">
        <v>42</v>
      </c>
      <c r="O1126" s="1" t="s">
        <v>29</v>
      </c>
      <c r="P1126" s="1" t="s">
        <v>43</v>
      </c>
      <c r="Q1126" s="1" t="s">
        <v>46</v>
      </c>
      <c r="R1126" s="2">
        <v>41245</v>
      </c>
    </row>
    <row r="1127" spans="1:18" x14ac:dyDescent="0.25">
      <c r="A1127" s="1">
        <v>19111</v>
      </c>
      <c r="B1127" s="2">
        <v>40090</v>
      </c>
      <c r="C1127" s="2" t="str">
        <f t="shared" si="86"/>
        <v>October</v>
      </c>
      <c r="D1127" s="1" t="s">
        <v>18</v>
      </c>
      <c r="E1127" s="1">
        <v>24</v>
      </c>
      <c r="F1127" s="1">
        <f t="shared" si="85"/>
        <v>8.1595833333333339</v>
      </c>
      <c r="G1127" s="1">
        <v>195.83</v>
      </c>
      <c r="H1127" s="1">
        <v>1.99</v>
      </c>
      <c r="I1127">
        <f t="shared" si="87"/>
        <v>197.82000000000002</v>
      </c>
      <c r="J1127">
        <f t="shared" si="88"/>
        <v>5.3265000000000002</v>
      </c>
      <c r="K1127">
        <f t="shared" si="89"/>
        <v>10.430884950000001</v>
      </c>
      <c r="L1127" s="1" t="s">
        <v>26</v>
      </c>
      <c r="M1127" s="1" t="s">
        <v>49</v>
      </c>
      <c r="N1127" s="1" t="s">
        <v>21</v>
      </c>
      <c r="O1127" s="1" t="s">
        <v>29</v>
      </c>
      <c r="P1127" s="1" t="s">
        <v>43</v>
      </c>
      <c r="Q1127" s="1" t="s">
        <v>46</v>
      </c>
      <c r="R1127" s="2">
        <v>40095</v>
      </c>
    </row>
    <row r="1128" spans="1:18" x14ac:dyDescent="0.25">
      <c r="A1128" s="1">
        <v>17058</v>
      </c>
      <c r="B1128" s="2">
        <v>40544</v>
      </c>
      <c r="C1128" s="2" t="str">
        <f t="shared" si="86"/>
        <v>January</v>
      </c>
      <c r="D1128" s="1" t="s">
        <v>25</v>
      </c>
      <c r="E1128" s="1">
        <v>15</v>
      </c>
      <c r="F1128" s="1">
        <f t="shared" si="85"/>
        <v>4.8446666666666669</v>
      </c>
      <c r="G1128" s="1">
        <v>72.67</v>
      </c>
      <c r="H1128" s="1">
        <v>6.72</v>
      </c>
      <c r="I1128">
        <f t="shared" si="87"/>
        <v>79.39</v>
      </c>
      <c r="J1128">
        <f t="shared" si="88"/>
        <v>3.5455000000000001</v>
      </c>
      <c r="K1128">
        <f t="shared" si="89"/>
        <v>2.5765148500000006</v>
      </c>
      <c r="L1128" s="1" t="s">
        <v>26</v>
      </c>
      <c r="M1128" s="1" t="s">
        <v>56</v>
      </c>
      <c r="N1128" s="1" t="s">
        <v>42</v>
      </c>
      <c r="O1128" s="1" t="s">
        <v>34</v>
      </c>
      <c r="P1128" s="1" t="s">
        <v>45</v>
      </c>
      <c r="Q1128" s="1" t="s">
        <v>24</v>
      </c>
      <c r="R1128" s="2">
        <v>40545</v>
      </c>
    </row>
    <row r="1129" spans="1:18" x14ac:dyDescent="0.25">
      <c r="A1129" s="1">
        <v>10439</v>
      </c>
      <c r="B1129" s="2">
        <v>40996</v>
      </c>
      <c r="C1129" s="2" t="str">
        <f t="shared" si="86"/>
        <v>March</v>
      </c>
      <c r="D1129" s="1" t="s">
        <v>32</v>
      </c>
      <c r="E1129" s="1">
        <v>46</v>
      </c>
      <c r="F1129" s="1">
        <f t="shared" si="85"/>
        <v>4.8941304347826087</v>
      </c>
      <c r="G1129" s="1">
        <v>225.13</v>
      </c>
      <c r="H1129" s="1">
        <v>7.24</v>
      </c>
      <c r="I1129">
        <f t="shared" si="87"/>
        <v>232.37</v>
      </c>
      <c r="J1129">
        <f t="shared" si="88"/>
        <v>4.7610000000000001</v>
      </c>
      <c r="K1129">
        <f t="shared" si="89"/>
        <v>10.7184393</v>
      </c>
      <c r="L1129" s="1" t="s">
        <v>19</v>
      </c>
      <c r="M1129" s="1" t="s">
        <v>51</v>
      </c>
      <c r="N1129" s="1" t="s">
        <v>21</v>
      </c>
      <c r="O1129" s="1" t="s">
        <v>22</v>
      </c>
      <c r="P1129" s="1" t="s">
        <v>23</v>
      </c>
      <c r="Q1129" s="1" t="s">
        <v>24</v>
      </c>
      <c r="R1129" s="2">
        <v>40998</v>
      </c>
    </row>
    <row r="1130" spans="1:18" x14ac:dyDescent="0.25">
      <c r="A1130" s="1">
        <v>31715</v>
      </c>
      <c r="B1130" s="2">
        <v>39822</v>
      </c>
      <c r="C1130" s="2" t="str">
        <f t="shared" si="86"/>
        <v>January</v>
      </c>
      <c r="D1130" s="1" t="s">
        <v>32</v>
      </c>
      <c r="E1130" s="1">
        <v>24</v>
      </c>
      <c r="F1130" s="1">
        <f t="shared" si="85"/>
        <v>2.6712500000000001</v>
      </c>
      <c r="G1130" s="1">
        <v>64.11</v>
      </c>
      <c r="H1130" s="1">
        <v>0.97</v>
      </c>
      <c r="I1130">
        <f t="shared" si="87"/>
        <v>65.08</v>
      </c>
      <c r="J1130">
        <f t="shared" si="88"/>
        <v>3.5455000000000001</v>
      </c>
      <c r="K1130">
        <f t="shared" si="89"/>
        <v>2.27302005</v>
      </c>
      <c r="L1130" s="1" t="s">
        <v>26</v>
      </c>
      <c r="M1130" s="1" t="s">
        <v>58</v>
      </c>
      <c r="N1130" s="1" t="s">
        <v>28</v>
      </c>
      <c r="O1130" s="1" t="s">
        <v>34</v>
      </c>
      <c r="P1130" s="1" t="s">
        <v>35</v>
      </c>
      <c r="Q1130" s="1" t="s">
        <v>36</v>
      </c>
      <c r="R1130" s="2">
        <v>39824</v>
      </c>
    </row>
    <row r="1131" spans="1:18" x14ac:dyDescent="0.25">
      <c r="A1131" s="1">
        <v>47846</v>
      </c>
      <c r="B1131" s="2">
        <v>41132</v>
      </c>
      <c r="C1131" s="2" t="str">
        <f t="shared" si="86"/>
        <v>August</v>
      </c>
      <c r="D1131" s="1" t="s">
        <v>25</v>
      </c>
      <c r="E1131" s="1">
        <v>50</v>
      </c>
      <c r="F1131" s="1">
        <f t="shared" si="85"/>
        <v>110.2764</v>
      </c>
      <c r="G1131" s="1">
        <v>5513.82</v>
      </c>
      <c r="H1131" s="1">
        <v>13.99</v>
      </c>
      <c r="I1131">
        <f t="shared" si="87"/>
        <v>5527.8099999999995</v>
      </c>
      <c r="J1131">
        <f t="shared" si="88"/>
        <v>4.7610000000000001</v>
      </c>
      <c r="K1131">
        <f t="shared" si="89"/>
        <v>262.51297019999998</v>
      </c>
      <c r="L1131" s="1" t="s">
        <v>26</v>
      </c>
      <c r="M1131" s="1" t="s">
        <v>55</v>
      </c>
      <c r="N1131" s="1" t="s">
        <v>33</v>
      </c>
      <c r="O1131" s="1" t="s">
        <v>22</v>
      </c>
      <c r="P1131" s="1" t="s">
        <v>23</v>
      </c>
      <c r="Q1131" s="1" t="s">
        <v>31</v>
      </c>
      <c r="R1131" s="2">
        <v>41133</v>
      </c>
    </row>
    <row r="1132" spans="1:18" x14ac:dyDescent="0.25">
      <c r="A1132" s="1">
        <v>28256</v>
      </c>
      <c r="B1132" s="2">
        <v>39867</v>
      </c>
      <c r="C1132" s="2" t="str">
        <f t="shared" si="86"/>
        <v>February</v>
      </c>
      <c r="D1132" s="1" t="s">
        <v>25</v>
      </c>
      <c r="E1132" s="1">
        <v>19</v>
      </c>
      <c r="F1132" s="1">
        <f t="shared" si="85"/>
        <v>24.599999999999998</v>
      </c>
      <c r="G1132" s="1">
        <v>467.4</v>
      </c>
      <c r="H1132" s="1">
        <v>53.03</v>
      </c>
      <c r="I1132">
        <f t="shared" si="87"/>
        <v>520.42999999999995</v>
      </c>
      <c r="J1132">
        <f t="shared" si="88"/>
        <v>3.5455000000000001</v>
      </c>
      <c r="K1132">
        <f t="shared" si="89"/>
        <v>16.571667000000001</v>
      </c>
      <c r="L1132" s="1" t="s">
        <v>38</v>
      </c>
      <c r="M1132" s="1" t="s">
        <v>54</v>
      </c>
      <c r="N1132" s="1" t="s">
        <v>33</v>
      </c>
      <c r="O1132" s="1" t="s">
        <v>34</v>
      </c>
      <c r="P1132" s="1" t="s">
        <v>60</v>
      </c>
      <c r="Q1132" s="1" t="s">
        <v>40</v>
      </c>
      <c r="R1132" s="2">
        <v>39867</v>
      </c>
    </row>
    <row r="1133" spans="1:18" x14ac:dyDescent="0.25">
      <c r="A1133" s="1">
        <v>33445</v>
      </c>
      <c r="B1133" s="2">
        <v>41123</v>
      </c>
      <c r="C1133" s="2" t="str">
        <f t="shared" si="86"/>
        <v>August</v>
      </c>
      <c r="D1133" s="1" t="s">
        <v>18</v>
      </c>
      <c r="E1133" s="1">
        <v>18</v>
      </c>
      <c r="F1133" s="1">
        <f t="shared" si="85"/>
        <v>98.72</v>
      </c>
      <c r="G1133" s="1">
        <v>1776.96</v>
      </c>
      <c r="H1133" s="1">
        <v>35.840000000000003</v>
      </c>
      <c r="I1133">
        <f t="shared" si="87"/>
        <v>1812.8</v>
      </c>
      <c r="J1133">
        <f t="shared" si="88"/>
        <v>4.7610000000000001</v>
      </c>
      <c r="K1133">
        <f t="shared" si="89"/>
        <v>84.601065599999998</v>
      </c>
      <c r="L1133" s="1" t="s">
        <v>38</v>
      </c>
      <c r="M1133" s="1" t="s">
        <v>20</v>
      </c>
      <c r="N1133" s="1" t="s">
        <v>28</v>
      </c>
      <c r="O1133" s="1" t="s">
        <v>22</v>
      </c>
      <c r="P1133" s="1" t="s">
        <v>67</v>
      </c>
      <c r="Q1133" s="1" t="s">
        <v>64</v>
      </c>
      <c r="R1133" s="2">
        <v>41128</v>
      </c>
    </row>
    <row r="1134" spans="1:18" x14ac:dyDescent="0.25">
      <c r="A1134" s="1">
        <v>52225</v>
      </c>
      <c r="B1134" s="2">
        <v>41011</v>
      </c>
      <c r="C1134" s="2" t="str">
        <f t="shared" si="86"/>
        <v>April</v>
      </c>
      <c r="D1134" s="1" t="s">
        <v>37</v>
      </c>
      <c r="E1134" s="1">
        <v>33</v>
      </c>
      <c r="F1134" s="1">
        <f t="shared" si="85"/>
        <v>55.087878787878793</v>
      </c>
      <c r="G1134" s="1">
        <v>1817.9</v>
      </c>
      <c r="H1134" s="1">
        <v>10.75</v>
      </c>
      <c r="I1134">
        <f t="shared" si="87"/>
        <v>1828.65</v>
      </c>
      <c r="J1134">
        <f t="shared" si="88"/>
        <v>3.5455000000000001</v>
      </c>
      <c r="K1134">
        <f t="shared" si="89"/>
        <v>64.45364450000001</v>
      </c>
      <c r="L1134" s="1" t="s">
        <v>26</v>
      </c>
      <c r="M1134" s="1" t="s">
        <v>56</v>
      </c>
      <c r="N1134" s="1" t="s">
        <v>33</v>
      </c>
      <c r="O1134" s="1" t="s">
        <v>34</v>
      </c>
      <c r="P1134" s="1" t="s">
        <v>45</v>
      </c>
      <c r="Q1134" s="1" t="s">
        <v>24</v>
      </c>
      <c r="R1134" s="2">
        <v>41012</v>
      </c>
    </row>
    <row r="1135" spans="1:18" x14ac:dyDescent="0.25">
      <c r="A1135" s="1">
        <v>47303</v>
      </c>
      <c r="B1135" s="2">
        <v>40882</v>
      </c>
      <c r="C1135" s="2" t="str">
        <f t="shared" si="86"/>
        <v>December</v>
      </c>
      <c r="D1135" s="1" t="s">
        <v>41</v>
      </c>
      <c r="E1135" s="1">
        <v>7</v>
      </c>
      <c r="F1135" s="1">
        <f t="shared" si="85"/>
        <v>8.1285714285714281</v>
      </c>
      <c r="G1135" s="1">
        <v>56.9</v>
      </c>
      <c r="H1135" s="1">
        <v>1.39</v>
      </c>
      <c r="I1135">
        <f t="shared" si="87"/>
        <v>58.29</v>
      </c>
      <c r="J1135">
        <f t="shared" si="88"/>
        <v>3.5455000000000001</v>
      </c>
      <c r="K1135">
        <f t="shared" si="89"/>
        <v>2.0173894999999997</v>
      </c>
      <c r="L1135" s="1" t="s">
        <v>26</v>
      </c>
      <c r="M1135" s="1" t="s">
        <v>27</v>
      </c>
      <c r="N1135" s="1" t="s">
        <v>33</v>
      </c>
      <c r="O1135" s="1" t="s">
        <v>34</v>
      </c>
      <c r="P1135" s="1" t="s">
        <v>62</v>
      </c>
      <c r="Q1135" s="1" t="s">
        <v>24</v>
      </c>
      <c r="R1135" s="2">
        <v>40883</v>
      </c>
    </row>
    <row r="1136" spans="1:18" x14ac:dyDescent="0.25">
      <c r="A1136" s="1">
        <v>45184</v>
      </c>
      <c r="B1136" s="2">
        <v>40346</v>
      </c>
      <c r="C1136" s="2" t="str">
        <f t="shared" si="86"/>
        <v>June</v>
      </c>
      <c r="D1136" s="1" t="s">
        <v>18</v>
      </c>
      <c r="E1136" s="1">
        <v>10</v>
      </c>
      <c r="F1136" s="1">
        <f t="shared" si="85"/>
        <v>2.6109999999999998</v>
      </c>
      <c r="G1136" s="1">
        <v>26.11</v>
      </c>
      <c r="H1136" s="1">
        <v>0.8</v>
      </c>
      <c r="I1136">
        <f t="shared" si="87"/>
        <v>26.91</v>
      </c>
      <c r="J1136">
        <f t="shared" si="88"/>
        <v>3.5455000000000001</v>
      </c>
      <c r="K1136">
        <f t="shared" si="89"/>
        <v>0.92573004999999997</v>
      </c>
      <c r="L1136" s="1" t="s">
        <v>26</v>
      </c>
      <c r="M1136" s="1" t="s">
        <v>27</v>
      </c>
      <c r="N1136" s="1" t="s">
        <v>42</v>
      </c>
      <c r="O1136" s="1" t="s">
        <v>34</v>
      </c>
      <c r="P1136" s="1" t="s">
        <v>66</v>
      </c>
      <c r="Q1136" s="1" t="s">
        <v>36</v>
      </c>
      <c r="R1136" s="2">
        <v>40353</v>
      </c>
    </row>
    <row r="1137" spans="1:18" x14ac:dyDescent="0.25">
      <c r="A1137" s="1">
        <v>7527</v>
      </c>
      <c r="B1137" s="2">
        <v>40158</v>
      </c>
      <c r="C1137" s="2" t="str">
        <f t="shared" si="86"/>
        <v>December</v>
      </c>
      <c r="D1137" s="1" t="s">
        <v>41</v>
      </c>
      <c r="E1137" s="1">
        <v>37</v>
      </c>
      <c r="F1137" s="1">
        <f t="shared" si="85"/>
        <v>15.145675675675676</v>
      </c>
      <c r="G1137" s="1">
        <v>560.39</v>
      </c>
      <c r="H1137" s="1">
        <v>3.73</v>
      </c>
      <c r="I1137">
        <f t="shared" si="87"/>
        <v>564.12</v>
      </c>
      <c r="J1137">
        <f t="shared" si="88"/>
        <v>4.7610000000000001</v>
      </c>
      <c r="K1137">
        <f t="shared" si="89"/>
        <v>26.680167900000001</v>
      </c>
      <c r="L1137" s="1" t="s">
        <v>26</v>
      </c>
      <c r="M1137" s="1" t="s">
        <v>59</v>
      </c>
      <c r="N1137" s="1" t="s">
        <v>28</v>
      </c>
      <c r="O1137" s="1" t="s">
        <v>22</v>
      </c>
      <c r="P1137" s="1" t="s">
        <v>23</v>
      </c>
      <c r="Q1137" s="1" t="s">
        <v>46</v>
      </c>
      <c r="R1137" s="2">
        <v>40159</v>
      </c>
    </row>
    <row r="1138" spans="1:18" x14ac:dyDescent="0.25">
      <c r="A1138" s="1">
        <v>16165</v>
      </c>
      <c r="B1138" s="2">
        <v>40381</v>
      </c>
      <c r="C1138" s="2" t="str">
        <f t="shared" si="86"/>
        <v>July</v>
      </c>
      <c r="D1138" s="1" t="s">
        <v>32</v>
      </c>
      <c r="E1138" s="1">
        <v>24</v>
      </c>
      <c r="F1138" s="1">
        <f t="shared" si="85"/>
        <v>60.52</v>
      </c>
      <c r="G1138" s="1">
        <v>1452.48</v>
      </c>
      <c r="H1138" s="1">
        <v>10.84</v>
      </c>
      <c r="I1138">
        <f t="shared" si="87"/>
        <v>1463.32</v>
      </c>
      <c r="J1138">
        <f t="shared" si="88"/>
        <v>4.7610000000000001</v>
      </c>
      <c r="K1138">
        <f t="shared" si="89"/>
        <v>69.152572800000002</v>
      </c>
      <c r="L1138" s="1" t="s">
        <v>19</v>
      </c>
      <c r="M1138" s="1" t="s">
        <v>56</v>
      </c>
      <c r="N1138" s="1" t="s">
        <v>28</v>
      </c>
      <c r="O1138" s="1" t="s">
        <v>22</v>
      </c>
      <c r="P1138" s="1" t="s">
        <v>23</v>
      </c>
      <c r="Q1138" s="1" t="s">
        <v>31</v>
      </c>
      <c r="R1138" s="2">
        <v>40382</v>
      </c>
    </row>
    <row r="1139" spans="1:18" x14ac:dyDescent="0.25">
      <c r="A1139" s="1">
        <v>36647</v>
      </c>
      <c r="B1139" s="2">
        <v>39994</v>
      </c>
      <c r="C1139" s="2" t="str">
        <f t="shared" si="86"/>
        <v>June</v>
      </c>
      <c r="D1139" s="1" t="s">
        <v>25</v>
      </c>
      <c r="E1139" s="1">
        <v>16</v>
      </c>
      <c r="F1139" s="1">
        <f t="shared" si="85"/>
        <v>3.4649999999999999</v>
      </c>
      <c r="G1139" s="1">
        <v>55.44</v>
      </c>
      <c r="H1139" s="1">
        <v>1.32</v>
      </c>
      <c r="I1139">
        <f t="shared" si="87"/>
        <v>56.76</v>
      </c>
      <c r="J1139">
        <f t="shared" si="88"/>
        <v>3.5455000000000001</v>
      </c>
      <c r="K1139">
        <f t="shared" si="89"/>
        <v>1.9656252000000001</v>
      </c>
      <c r="L1139" s="1" t="s">
        <v>26</v>
      </c>
      <c r="M1139" s="1" t="s">
        <v>20</v>
      </c>
      <c r="N1139" s="1" t="s">
        <v>21</v>
      </c>
      <c r="O1139" s="1" t="s">
        <v>34</v>
      </c>
      <c r="P1139" s="1" t="s">
        <v>50</v>
      </c>
      <c r="Q1139" s="1" t="s">
        <v>36</v>
      </c>
      <c r="R1139" s="2">
        <v>39995</v>
      </c>
    </row>
    <row r="1140" spans="1:18" x14ac:dyDescent="0.25">
      <c r="A1140" s="1">
        <v>9927</v>
      </c>
      <c r="B1140" s="2">
        <v>40771</v>
      </c>
      <c r="C1140" s="2" t="str">
        <f t="shared" si="86"/>
        <v>August</v>
      </c>
      <c r="D1140" s="1" t="s">
        <v>25</v>
      </c>
      <c r="E1140" s="1">
        <v>44</v>
      </c>
      <c r="F1140" s="1">
        <f t="shared" si="85"/>
        <v>229.26363636363638</v>
      </c>
      <c r="G1140" s="1">
        <v>10087.6</v>
      </c>
      <c r="H1140" s="1">
        <v>18.059999999999999</v>
      </c>
      <c r="I1140">
        <f t="shared" si="87"/>
        <v>10105.66</v>
      </c>
      <c r="J1140">
        <f t="shared" si="88"/>
        <v>4.7610000000000001</v>
      </c>
      <c r="K1140">
        <f t="shared" si="89"/>
        <v>480.27063600000002</v>
      </c>
      <c r="L1140" s="1" t="s">
        <v>26</v>
      </c>
      <c r="M1140" s="1" t="s">
        <v>44</v>
      </c>
      <c r="N1140" s="1" t="s">
        <v>33</v>
      </c>
      <c r="O1140" s="1" t="s">
        <v>22</v>
      </c>
      <c r="P1140" s="1" t="s">
        <v>39</v>
      </c>
      <c r="Q1140" s="1" t="s">
        <v>53</v>
      </c>
      <c r="R1140" s="2">
        <v>40772</v>
      </c>
    </row>
    <row r="1141" spans="1:18" x14ac:dyDescent="0.25">
      <c r="A1141" s="1">
        <v>43233</v>
      </c>
      <c r="B1141" s="2">
        <v>40348</v>
      </c>
      <c r="C1141" s="2" t="str">
        <f t="shared" si="86"/>
        <v>June</v>
      </c>
      <c r="D1141" s="1" t="s">
        <v>37</v>
      </c>
      <c r="E1141" s="1">
        <v>30</v>
      </c>
      <c r="F1141" s="1">
        <f t="shared" si="85"/>
        <v>6.7826666666666666</v>
      </c>
      <c r="G1141" s="1">
        <v>203.48</v>
      </c>
      <c r="H1141" s="1">
        <v>6.35</v>
      </c>
      <c r="I1141">
        <f t="shared" si="87"/>
        <v>209.82999999999998</v>
      </c>
      <c r="J1141">
        <f t="shared" si="88"/>
        <v>3.5455000000000001</v>
      </c>
      <c r="K1141">
        <f t="shared" si="89"/>
        <v>7.2143834</v>
      </c>
      <c r="L1141" s="1" t="s">
        <v>19</v>
      </c>
      <c r="M1141" s="1" t="s">
        <v>49</v>
      </c>
      <c r="N1141" s="1" t="s">
        <v>42</v>
      </c>
      <c r="O1141" s="1" t="s">
        <v>34</v>
      </c>
      <c r="P1141" s="1" t="s">
        <v>45</v>
      </c>
      <c r="Q1141" s="1" t="s">
        <v>24</v>
      </c>
      <c r="R1141" s="2">
        <v>40350</v>
      </c>
    </row>
    <row r="1142" spans="1:18" x14ac:dyDescent="0.25">
      <c r="A1142" s="1">
        <v>58084</v>
      </c>
      <c r="B1142" s="2">
        <v>41140</v>
      </c>
      <c r="C1142" s="2" t="str">
        <f t="shared" si="86"/>
        <v>August</v>
      </c>
      <c r="D1142" s="1" t="s">
        <v>41</v>
      </c>
      <c r="E1142" s="1">
        <v>3</v>
      </c>
      <c r="F1142" s="1">
        <f t="shared" si="85"/>
        <v>7.1833333333333336</v>
      </c>
      <c r="G1142" s="1">
        <v>21.55</v>
      </c>
      <c r="H1142" s="1">
        <v>0.49</v>
      </c>
      <c r="I1142">
        <f t="shared" si="87"/>
        <v>22.04</v>
      </c>
      <c r="J1142">
        <f t="shared" si="88"/>
        <v>3.5455000000000001</v>
      </c>
      <c r="K1142">
        <f t="shared" si="89"/>
        <v>0.76405525000000007</v>
      </c>
      <c r="L1142" s="1" t="s">
        <v>26</v>
      </c>
      <c r="M1142" s="1" t="s">
        <v>20</v>
      </c>
      <c r="N1142" s="1" t="s">
        <v>28</v>
      </c>
      <c r="O1142" s="1" t="s">
        <v>34</v>
      </c>
      <c r="P1142" s="1" t="s">
        <v>63</v>
      </c>
      <c r="Q1142" s="1" t="s">
        <v>24</v>
      </c>
      <c r="R1142" s="2">
        <v>41140</v>
      </c>
    </row>
    <row r="1143" spans="1:18" x14ac:dyDescent="0.25">
      <c r="A1143" s="1">
        <v>49987</v>
      </c>
      <c r="B1143" s="2">
        <v>40562</v>
      </c>
      <c r="C1143" s="2" t="str">
        <f t="shared" si="86"/>
        <v>January</v>
      </c>
      <c r="D1143" s="1" t="s">
        <v>25</v>
      </c>
      <c r="E1143" s="1">
        <v>4</v>
      </c>
      <c r="F1143" s="1">
        <f t="shared" si="85"/>
        <v>231.64500000000001</v>
      </c>
      <c r="G1143" s="1">
        <v>926.58</v>
      </c>
      <c r="H1143" s="1">
        <v>52.2</v>
      </c>
      <c r="I1143">
        <f t="shared" si="87"/>
        <v>978.78000000000009</v>
      </c>
      <c r="J1143">
        <f t="shared" si="88"/>
        <v>4.7610000000000001</v>
      </c>
      <c r="K1143">
        <f t="shared" si="89"/>
        <v>44.114473800000006</v>
      </c>
      <c r="L1143" s="1" t="s">
        <v>38</v>
      </c>
      <c r="M1143" s="1" t="s">
        <v>58</v>
      </c>
      <c r="N1143" s="1" t="s">
        <v>21</v>
      </c>
      <c r="O1143" s="1" t="s">
        <v>22</v>
      </c>
      <c r="P1143" s="1" t="s">
        <v>57</v>
      </c>
      <c r="Q1143" s="1" t="s">
        <v>64</v>
      </c>
      <c r="R1143" s="2">
        <v>40565</v>
      </c>
    </row>
    <row r="1144" spans="1:18" x14ac:dyDescent="0.25">
      <c r="A1144" s="1">
        <v>48772</v>
      </c>
      <c r="B1144" s="2">
        <v>39945</v>
      </c>
      <c r="C1144" s="2" t="str">
        <f t="shared" si="86"/>
        <v>May</v>
      </c>
      <c r="D1144" s="1" t="s">
        <v>41</v>
      </c>
      <c r="E1144" s="1">
        <v>18</v>
      </c>
      <c r="F1144" s="1">
        <f t="shared" si="85"/>
        <v>3.1761111111111111</v>
      </c>
      <c r="G1144" s="1">
        <v>57.17</v>
      </c>
      <c r="H1144" s="1">
        <v>2.31</v>
      </c>
      <c r="I1144">
        <f t="shared" si="87"/>
        <v>59.480000000000004</v>
      </c>
      <c r="J1144">
        <f t="shared" si="88"/>
        <v>3.5455000000000001</v>
      </c>
      <c r="K1144">
        <f t="shared" si="89"/>
        <v>2.0269623499999998</v>
      </c>
      <c r="L1144" s="1" t="s">
        <v>26</v>
      </c>
      <c r="M1144" s="1" t="s">
        <v>56</v>
      </c>
      <c r="N1144" s="1" t="s">
        <v>28</v>
      </c>
      <c r="O1144" s="1" t="s">
        <v>34</v>
      </c>
      <c r="P1144" s="1" t="s">
        <v>35</v>
      </c>
      <c r="Q1144" s="1" t="s">
        <v>36</v>
      </c>
      <c r="R1144" s="2">
        <v>39946</v>
      </c>
    </row>
    <row r="1145" spans="1:18" x14ac:dyDescent="0.25">
      <c r="A1145" s="1">
        <v>10339</v>
      </c>
      <c r="B1145" s="2">
        <v>40827</v>
      </c>
      <c r="C1145" s="2" t="str">
        <f t="shared" si="86"/>
        <v>October</v>
      </c>
      <c r="D1145" s="1" t="s">
        <v>18</v>
      </c>
      <c r="E1145" s="1">
        <v>49</v>
      </c>
      <c r="F1145" s="1">
        <f t="shared" si="85"/>
        <v>199.02551020408163</v>
      </c>
      <c r="G1145" s="1">
        <v>9752.25</v>
      </c>
      <c r="H1145" s="1">
        <v>21.21</v>
      </c>
      <c r="I1145">
        <f t="shared" si="87"/>
        <v>9773.4599999999991</v>
      </c>
      <c r="J1145">
        <f t="shared" si="88"/>
        <v>4.7610000000000001</v>
      </c>
      <c r="K1145">
        <f t="shared" si="89"/>
        <v>464.30462250000005</v>
      </c>
      <c r="L1145" s="1" t="s">
        <v>26</v>
      </c>
      <c r="M1145" s="1" t="s">
        <v>47</v>
      </c>
      <c r="N1145" s="1" t="s">
        <v>28</v>
      </c>
      <c r="O1145" s="1" t="s">
        <v>22</v>
      </c>
      <c r="P1145" s="1" t="s">
        <v>23</v>
      </c>
      <c r="Q1145" s="1" t="s">
        <v>53</v>
      </c>
      <c r="R1145" s="2">
        <v>40831</v>
      </c>
    </row>
    <row r="1146" spans="1:18" x14ac:dyDescent="0.25">
      <c r="A1146" s="1">
        <v>51650</v>
      </c>
      <c r="B1146" s="2">
        <v>40695</v>
      </c>
      <c r="C1146" s="2" t="str">
        <f t="shared" si="86"/>
        <v>June</v>
      </c>
      <c r="D1146" s="1" t="s">
        <v>25</v>
      </c>
      <c r="E1146" s="1">
        <v>19</v>
      </c>
      <c r="F1146" s="1">
        <f t="shared" si="85"/>
        <v>2.696315789473684</v>
      </c>
      <c r="G1146" s="1">
        <v>51.23</v>
      </c>
      <c r="H1146" s="1">
        <v>0.96</v>
      </c>
      <c r="I1146">
        <f t="shared" si="87"/>
        <v>52.19</v>
      </c>
      <c r="J1146">
        <f t="shared" si="88"/>
        <v>3.5455000000000001</v>
      </c>
      <c r="K1146">
        <f t="shared" si="89"/>
        <v>1.8163596499999999</v>
      </c>
      <c r="L1146" s="1" t="s">
        <v>26</v>
      </c>
      <c r="M1146" s="1" t="s">
        <v>56</v>
      </c>
      <c r="N1146" s="1" t="s">
        <v>21</v>
      </c>
      <c r="O1146" s="1" t="s">
        <v>34</v>
      </c>
      <c r="P1146" s="1" t="s">
        <v>35</v>
      </c>
      <c r="Q1146" s="1" t="s">
        <v>36</v>
      </c>
      <c r="R1146" s="2">
        <v>40697</v>
      </c>
    </row>
    <row r="1147" spans="1:18" x14ac:dyDescent="0.25">
      <c r="A1147" s="1">
        <v>50309</v>
      </c>
      <c r="B1147" s="2">
        <v>40617</v>
      </c>
      <c r="C1147" s="2" t="str">
        <f t="shared" si="86"/>
        <v>March</v>
      </c>
      <c r="D1147" s="1" t="s">
        <v>18</v>
      </c>
      <c r="E1147" s="1">
        <v>36</v>
      </c>
      <c r="F1147" s="1">
        <f t="shared" si="85"/>
        <v>6.7549999999999999</v>
      </c>
      <c r="G1147" s="1">
        <v>243.18</v>
      </c>
      <c r="H1147" s="1">
        <v>9.69</v>
      </c>
      <c r="I1147">
        <f t="shared" si="87"/>
        <v>252.87</v>
      </c>
      <c r="J1147">
        <f t="shared" si="88"/>
        <v>3.5455000000000001</v>
      </c>
      <c r="K1147">
        <f t="shared" si="89"/>
        <v>8.6219469000000011</v>
      </c>
      <c r="L1147" s="1" t="s">
        <v>26</v>
      </c>
      <c r="M1147" s="1" t="s">
        <v>27</v>
      </c>
      <c r="N1147" s="1" t="s">
        <v>28</v>
      </c>
      <c r="O1147" s="1" t="s">
        <v>34</v>
      </c>
      <c r="P1147" s="1" t="s">
        <v>60</v>
      </c>
      <c r="Q1147" s="1" t="s">
        <v>24</v>
      </c>
      <c r="R1147" s="2">
        <v>40624</v>
      </c>
    </row>
    <row r="1148" spans="1:18" x14ac:dyDescent="0.25">
      <c r="A1148" s="1">
        <v>14117</v>
      </c>
      <c r="B1148" s="2">
        <v>40415</v>
      </c>
      <c r="C1148" s="2" t="str">
        <f t="shared" si="86"/>
        <v>August</v>
      </c>
      <c r="D1148" s="1" t="s">
        <v>32</v>
      </c>
      <c r="E1148" s="1">
        <v>4</v>
      </c>
      <c r="F1148" s="1">
        <f t="shared" si="85"/>
        <v>1.3274999999999999</v>
      </c>
      <c r="G1148" s="1">
        <v>5.31</v>
      </c>
      <c r="H1148" s="1">
        <v>0.7</v>
      </c>
      <c r="I1148">
        <f t="shared" si="87"/>
        <v>6.01</v>
      </c>
      <c r="J1148">
        <f t="shared" si="88"/>
        <v>3.5455000000000001</v>
      </c>
      <c r="K1148">
        <f t="shared" si="89"/>
        <v>0.18826605000000002</v>
      </c>
      <c r="L1148" s="1" t="s">
        <v>26</v>
      </c>
      <c r="M1148" s="1" t="s">
        <v>59</v>
      </c>
      <c r="N1148" s="1" t="s">
        <v>33</v>
      </c>
      <c r="O1148" s="1" t="s">
        <v>34</v>
      </c>
      <c r="P1148" s="1" t="s">
        <v>66</v>
      </c>
      <c r="Q1148" s="1" t="s">
        <v>36</v>
      </c>
      <c r="R1148" s="2">
        <v>40417</v>
      </c>
    </row>
    <row r="1149" spans="1:18" x14ac:dyDescent="0.25">
      <c r="A1149" s="1">
        <v>53350</v>
      </c>
      <c r="B1149" s="2">
        <v>39978</v>
      </c>
      <c r="C1149" s="2" t="str">
        <f t="shared" si="86"/>
        <v>June</v>
      </c>
      <c r="D1149" s="1" t="s">
        <v>32</v>
      </c>
      <c r="E1149" s="1">
        <v>24</v>
      </c>
      <c r="F1149" s="1">
        <f t="shared" si="85"/>
        <v>293.60874999999999</v>
      </c>
      <c r="G1149" s="1">
        <v>7046.61</v>
      </c>
      <c r="H1149" s="1">
        <v>19.989999999999998</v>
      </c>
      <c r="I1149">
        <f t="shared" si="87"/>
        <v>7066.5999999999995</v>
      </c>
      <c r="J1149">
        <f t="shared" si="88"/>
        <v>3.5455000000000001</v>
      </c>
      <c r="K1149">
        <f t="shared" si="89"/>
        <v>249.83755754999999</v>
      </c>
      <c r="L1149" s="1" t="s">
        <v>26</v>
      </c>
      <c r="M1149" s="1" t="s">
        <v>54</v>
      </c>
      <c r="N1149" s="1" t="s">
        <v>42</v>
      </c>
      <c r="O1149" s="1" t="s">
        <v>34</v>
      </c>
      <c r="P1149" s="1" t="s">
        <v>48</v>
      </c>
      <c r="Q1149" s="1" t="s">
        <v>24</v>
      </c>
      <c r="R1149" s="2">
        <v>39978</v>
      </c>
    </row>
    <row r="1150" spans="1:18" x14ac:dyDescent="0.25">
      <c r="A1150" s="1">
        <v>24007</v>
      </c>
      <c r="B1150" s="2">
        <v>40416</v>
      </c>
      <c r="C1150" s="2" t="str">
        <f t="shared" si="86"/>
        <v>August</v>
      </c>
      <c r="D1150" s="1" t="s">
        <v>18</v>
      </c>
      <c r="E1150" s="1">
        <v>42</v>
      </c>
      <c r="F1150" s="1">
        <f t="shared" si="85"/>
        <v>3.882857142857143</v>
      </c>
      <c r="G1150" s="1">
        <v>163.08000000000001</v>
      </c>
      <c r="H1150" s="1">
        <v>0.5</v>
      </c>
      <c r="I1150">
        <f t="shared" si="87"/>
        <v>163.58000000000001</v>
      </c>
      <c r="J1150">
        <f t="shared" si="88"/>
        <v>3.5455000000000001</v>
      </c>
      <c r="K1150">
        <f t="shared" si="89"/>
        <v>5.7820014000000004</v>
      </c>
      <c r="L1150" s="1" t="s">
        <v>26</v>
      </c>
      <c r="M1150" s="1" t="s">
        <v>44</v>
      </c>
      <c r="N1150" s="1" t="s">
        <v>42</v>
      </c>
      <c r="O1150" s="1" t="s">
        <v>34</v>
      </c>
      <c r="P1150" s="1" t="s">
        <v>63</v>
      </c>
      <c r="Q1150" s="1" t="s">
        <v>24</v>
      </c>
      <c r="R1150" s="2">
        <v>40420</v>
      </c>
    </row>
    <row r="1151" spans="1:18" x14ac:dyDescent="0.25">
      <c r="A1151" s="1">
        <v>26309</v>
      </c>
      <c r="B1151" s="2">
        <v>40958</v>
      </c>
      <c r="C1151" s="2" t="str">
        <f t="shared" si="86"/>
        <v>February</v>
      </c>
      <c r="D1151" s="1" t="s">
        <v>18</v>
      </c>
      <c r="E1151" s="1">
        <v>42</v>
      </c>
      <c r="F1151" s="1">
        <f t="shared" si="85"/>
        <v>3.0507142857142857</v>
      </c>
      <c r="G1151" s="1">
        <v>128.13</v>
      </c>
      <c r="H1151" s="1">
        <v>0.99</v>
      </c>
      <c r="I1151">
        <f t="shared" si="87"/>
        <v>129.12</v>
      </c>
      <c r="J1151">
        <f t="shared" si="88"/>
        <v>3.5455000000000001</v>
      </c>
      <c r="K1151">
        <f t="shared" si="89"/>
        <v>4.5428491500000003</v>
      </c>
      <c r="L1151" s="1" t="s">
        <v>26</v>
      </c>
      <c r="M1151" s="1" t="s">
        <v>51</v>
      </c>
      <c r="N1151" s="1" t="s">
        <v>33</v>
      </c>
      <c r="O1151" s="1" t="s">
        <v>34</v>
      </c>
      <c r="P1151" s="1" t="s">
        <v>63</v>
      </c>
      <c r="Q1151" s="1" t="s">
        <v>24</v>
      </c>
      <c r="R1151" s="2">
        <v>40960</v>
      </c>
    </row>
    <row r="1152" spans="1:18" x14ac:dyDescent="0.25">
      <c r="A1152" s="1">
        <v>36101</v>
      </c>
      <c r="B1152" s="2">
        <v>41141</v>
      </c>
      <c r="C1152" s="2" t="str">
        <f t="shared" si="86"/>
        <v>August</v>
      </c>
      <c r="D1152" s="1" t="s">
        <v>25</v>
      </c>
      <c r="E1152" s="1">
        <v>3</v>
      </c>
      <c r="F1152" s="1">
        <f t="shared" si="85"/>
        <v>148.68333333333334</v>
      </c>
      <c r="G1152" s="1">
        <v>446.05</v>
      </c>
      <c r="H1152" s="1">
        <v>53.48</v>
      </c>
      <c r="I1152">
        <f t="shared" si="87"/>
        <v>499.53000000000003</v>
      </c>
      <c r="J1152">
        <f t="shared" si="88"/>
        <v>4.7610000000000001</v>
      </c>
      <c r="K1152">
        <f t="shared" si="89"/>
        <v>21.236440500000004</v>
      </c>
      <c r="L1152" s="1" t="s">
        <v>38</v>
      </c>
      <c r="M1152" s="1" t="s">
        <v>51</v>
      </c>
      <c r="N1152" s="1" t="s">
        <v>33</v>
      </c>
      <c r="O1152" s="1" t="s">
        <v>22</v>
      </c>
      <c r="P1152" s="1" t="s">
        <v>67</v>
      </c>
      <c r="Q1152" s="1" t="s">
        <v>64</v>
      </c>
      <c r="R1152" s="2">
        <v>41142</v>
      </c>
    </row>
    <row r="1153" spans="1:18" x14ac:dyDescent="0.25">
      <c r="A1153" s="1">
        <v>11714</v>
      </c>
      <c r="B1153" s="2">
        <v>40029</v>
      </c>
      <c r="C1153" s="2" t="str">
        <f t="shared" si="86"/>
        <v>August</v>
      </c>
      <c r="D1153" s="1" t="s">
        <v>37</v>
      </c>
      <c r="E1153" s="1">
        <v>9</v>
      </c>
      <c r="F1153" s="1">
        <f t="shared" si="85"/>
        <v>15.75888888888889</v>
      </c>
      <c r="G1153" s="1">
        <v>141.83000000000001</v>
      </c>
      <c r="H1153" s="1">
        <v>7.42</v>
      </c>
      <c r="I1153">
        <f t="shared" si="87"/>
        <v>149.25</v>
      </c>
      <c r="J1153">
        <f t="shared" si="88"/>
        <v>3.5455000000000001</v>
      </c>
      <c r="K1153">
        <f t="shared" si="89"/>
        <v>5.0285826500000006</v>
      </c>
      <c r="L1153" s="1" t="s">
        <v>26</v>
      </c>
      <c r="M1153" s="1" t="s">
        <v>47</v>
      </c>
      <c r="N1153" s="1" t="s">
        <v>33</v>
      </c>
      <c r="O1153" s="1" t="s">
        <v>34</v>
      </c>
      <c r="P1153" s="1" t="s">
        <v>50</v>
      </c>
      <c r="Q1153" s="1" t="s">
        <v>46</v>
      </c>
      <c r="R1153" s="2">
        <v>40030</v>
      </c>
    </row>
    <row r="1154" spans="1:18" x14ac:dyDescent="0.25">
      <c r="A1154" s="1">
        <v>44647</v>
      </c>
      <c r="B1154" s="2">
        <v>40932</v>
      </c>
      <c r="C1154" s="2" t="str">
        <f t="shared" si="86"/>
        <v>January</v>
      </c>
      <c r="D1154" s="1" t="s">
        <v>18</v>
      </c>
      <c r="E1154" s="1">
        <v>24</v>
      </c>
      <c r="F1154" s="1">
        <f t="shared" ref="F1154:F1217" si="90">G1154/E1154</f>
        <v>12.621250000000002</v>
      </c>
      <c r="G1154" s="1">
        <v>302.91000000000003</v>
      </c>
      <c r="H1154" s="1">
        <v>6.13</v>
      </c>
      <c r="I1154">
        <f t="shared" si="87"/>
        <v>309.04000000000002</v>
      </c>
      <c r="J1154">
        <f t="shared" si="88"/>
        <v>3.5455000000000001</v>
      </c>
      <c r="K1154">
        <f t="shared" si="89"/>
        <v>10.739674050000001</v>
      </c>
      <c r="L1154" s="1" t="s">
        <v>26</v>
      </c>
      <c r="M1154" s="1" t="s">
        <v>49</v>
      </c>
      <c r="N1154" s="1" t="s">
        <v>33</v>
      </c>
      <c r="O1154" s="1" t="s">
        <v>34</v>
      </c>
      <c r="P1154" s="1" t="s">
        <v>60</v>
      </c>
      <c r="Q1154" s="1" t="s">
        <v>24</v>
      </c>
      <c r="R1154" s="2">
        <v>40936</v>
      </c>
    </row>
    <row r="1155" spans="1:18" x14ac:dyDescent="0.25">
      <c r="A1155" s="1">
        <v>19138</v>
      </c>
      <c r="B1155" s="2">
        <v>40791</v>
      </c>
      <c r="C1155" s="2" t="str">
        <f t="shared" ref="C1155:C1218" si="91">TEXT(B1155,"mmmm")</f>
        <v>September</v>
      </c>
      <c r="D1155" s="1" t="s">
        <v>18</v>
      </c>
      <c r="E1155" s="1">
        <v>30</v>
      </c>
      <c r="F1155" s="1">
        <f t="shared" si="90"/>
        <v>12.9</v>
      </c>
      <c r="G1155" s="1">
        <v>387</v>
      </c>
      <c r="H1155" s="1">
        <v>6.13</v>
      </c>
      <c r="I1155">
        <f t="shared" ref="I1155:I1218" si="92">G1155+H1155</f>
        <v>393.13</v>
      </c>
      <c r="J1155">
        <f t="shared" ref="J1155:J1218" si="93">IF(O1155="Furniture",4.761,IF(O1155="Technology",5.3265,IF(O1155="Office Supplies",3.5455,0)))</f>
        <v>3.5455000000000001</v>
      </c>
      <c r="K1155">
        <f t="shared" ref="K1155:K1218" si="94">(J1155*G1155)/100</f>
        <v>13.721085</v>
      </c>
      <c r="L1155" s="1" t="s">
        <v>19</v>
      </c>
      <c r="M1155" s="1" t="s">
        <v>44</v>
      </c>
      <c r="N1155" s="1" t="s">
        <v>42</v>
      </c>
      <c r="O1155" s="1" t="s">
        <v>34</v>
      </c>
      <c r="P1155" s="1" t="s">
        <v>60</v>
      </c>
      <c r="Q1155" s="1" t="s">
        <v>24</v>
      </c>
      <c r="R1155" s="2">
        <v>40796</v>
      </c>
    </row>
    <row r="1156" spans="1:18" x14ac:dyDescent="0.25">
      <c r="A1156" s="1">
        <v>49927</v>
      </c>
      <c r="B1156" s="2">
        <v>41110</v>
      </c>
      <c r="C1156" s="2" t="str">
        <f t="shared" si="91"/>
        <v>July</v>
      </c>
      <c r="D1156" s="1" t="s">
        <v>32</v>
      </c>
      <c r="E1156" s="1">
        <v>39</v>
      </c>
      <c r="F1156" s="1">
        <f t="shared" si="90"/>
        <v>2.1964102564102563</v>
      </c>
      <c r="G1156" s="1">
        <v>85.66</v>
      </c>
      <c r="H1156" s="1">
        <v>0.78</v>
      </c>
      <c r="I1156">
        <f t="shared" si="92"/>
        <v>86.44</v>
      </c>
      <c r="J1156">
        <f t="shared" si="93"/>
        <v>3.5455000000000001</v>
      </c>
      <c r="K1156">
        <f t="shared" si="94"/>
        <v>3.0370753000000001</v>
      </c>
      <c r="L1156" s="1" t="s">
        <v>26</v>
      </c>
      <c r="M1156" s="1" t="s">
        <v>56</v>
      </c>
      <c r="N1156" s="1" t="s">
        <v>42</v>
      </c>
      <c r="O1156" s="1" t="s">
        <v>34</v>
      </c>
      <c r="P1156" s="1" t="s">
        <v>66</v>
      </c>
      <c r="Q1156" s="1" t="s">
        <v>36</v>
      </c>
      <c r="R1156" s="2">
        <v>41111</v>
      </c>
    </row>
    <row r="1157" spans="1:18" x14ac:dyDescent="0.25">
      <c r="A1157" s="1">
        <v>43301</v>
      </c>
      <c r="B1157" s="2">
        <v>40046</v>
      </c>
      <c r="C1157" s="2" t="str">
        <f t="shared" si="91"/>
        <v>August</v>
      </c>
      <c r="D1157" s="1" t="s">
        <v>37</v>
      </c>
      <c r="E1157" s="1">
        <v>43</v>
      </c>
      <c r="F1157" s="1">
        <f t="shared" si="90"/>
        <v>51.655813953488369</v>
      </c>
      <c r="G1157" s="1">
        <v>2221.1999999999998</v>
      </c>
      <c r="H1157" s="1">
        <v>35</v>
      </c>
      <c r="I1157">
        <f t="shared" si="92"/>
        <v>2256.1999999999998</v>
      </c>
      <c r="J1157">
        <f t="shared" si="93"/>
        <v>3.5455000000000001</v>
      </c>
      <c r="K1157">
        <f t="shared" si="94"/>
        <v>78.752645999999999</v>
      </c>
      <c r="L1157" s="1" t="s">
        <v>26</v>
      </c>
      <c r="M1157" s="1" t="s">
        <v>51</v>
      </c>
      <c r="N1157" s="1" t="s">
        <v>28</v>
      </c>
      <c r="O1157" s="1" t="s">
        <v>34</v>
      </c>
      <c r="P1157" s="1" t="s">
        <v>60</v>
      </c>
      <c r="Q1157" s="1" t="s">
        <v>53</v>
      </c>
      <c r="R1157" s="2">
        <v>40048</v>
      </c>
    </row>
    <row r="1158" spans="1:18" x14ac:dyDescent="0.25">
      <c r="A1158" s="1">
        <v>11683</v>
      </c>
      <c r="B1158" s="2">
        <v>40946</v>
      </c>
      <c r="C1158" s="2" t="str">
        <f t="shared" si="91"/>
        <v>February</v>
      </c>
      <c r="D1158" s="1" t="s">
        <v>32</v>
      </c>
      <c r="E1158" s="1">
        <v>28</v>
      </c>
      <c r="F1158" s="1">
        <f t="shared" si="90"/>
        <v>58.943249999999999</v>
      </c>
      <c r="G1158" s="1">
        <v>1650.4110000000001</v>
      </c>
      <c r="H1158" s="1">
        <v>5.99</v>
      </c>
      <c r="I1158">
        <f t="shared" si="92"/>
        <v>1656.4010000000001</v>
      </c>
      <c r="J1158">
        <f t="shared" si="93"/>
        <v>5.3265000000000002</v>
      </c>
      <c r="K1158">
        <f t="shared" si="94"/>
        <v>87.909141915000006</v>
      </c>
      <c r="L1158" s="1" t="s">
        <v>26</v>
      </c>
      <c r="M1158" s="1" t="s">
        <v>49</v>
      </c>
      <c r="N1158" s="1" t="s">
        <v>33</v>
      </c>
      <c r="O1158" s="1" t="s">
        <v>29</v>
      </c>
      <c r="P1158" s="1" t="s">
        <v>30</v>
      </c>
      <c r="Q1158" s="1" t="s">
        <v>24</v>
      </c>
      <c r="R1158" s="2">
        <v>40946</v>
      </c>
    </row>
    <row r="1159" spans="1:18" x14ac:dyDescent="0.25">
      <c r="A1159" s="1">
        <v>49830</v>
      </c>
      <c r="B1159" s="2">
        <v>40003</v>
      </c>
      <c r="C1159" s="2" t="str">
        <f t="shared" si="91"/>
        <v>July</v>
      </c>
      <c r="D1159" s="1" t="s">
        <v>37</v>
      </c>
      <c r="E1159" s="1">
        <v>31</v>
      </c>
      <c r="F1159" s="1">
        <f t="shared" si="90"/>
        <v>546.75612903225806</v>
      </c>
      <c r="G1159" s="1">
        <v>16949.439999999999</v>
      </c>
      <c r="H1159" s="1">
        <v>19.989999999999998</v>
      </c>
      <c r="I1159">
        <f t="shared" si="92"/>
        <v>16969.43</v>
      </c>
      <c r="J1159">
        <f t="shared" si="93"/>
        <v>3.5455000000000001</v>
      </c>
      <c r="K1159">
        <f t="shared" si="94"/>
        <v>600.94239519999996</v>
      </c>
      <c r="L1159" s="1" t="s">
        <v>26</v>
      </c>
      <c r="M1159" s="1" t="s">
        <v>54</v>
      </c>
      <c r="N1159" s="1" t="s">
        <v>28</v>
      </c>
      <c r="O1159" s="1" t="s">
        <v>34</v>
      </c>
      <c r="P1159" s="1" t="s">
        <v>48</v>
      </c>
      <c r="Q1159" s="1" t="s">
        <v>24</v>
      </c>
      <c r="R1159" s="2">
        <v>40005</v>
      </c>
    </row>
    <row r="1160" spans="1:18" x14ac:dyDescent="0.25">
      <c r="A1160" s="1">
        <v>20480</v>
      </c>
      <c r="B1160" s="2">
        <v>39842</v>
      </c>
      <c r="C1160" s="2" t="str">
        <f t="shared" si="91"/>
        <v>January</v>
      </c>
      <c r="D1160" s="1" t="s">
        <v>41</v>
      </c>
      <c r="E1160" s="1">
        <v>38</v>
      </c>
      <c r="F1160" s="1">
        <f t="shared" si="90"/>
        <v>424.93710526315789</v>
      </c>
      <c r="G1160" s="1">
        <v>16147.61</v>
      </c>
      <c r="H1160" s="1">
        <v>19.989999999999998</v>
      </c>
      <c r="I1160">
        <f t="shared" si="92"/>
        <v>16167.6</v>
      </c>
      <c r="J1160">
        <f t="shared" si="93"/>
        <v>3.5455000000000001</v>
      </c>
      <c r="K1160">
        <f t="shared" si="94"/>
        <v>572.51351254999997</v>
      </c>
      <c r="L1160" s="1" t="s">
        <v>26</v>
      </c>
      <c r="M1160" s="1" t="s">
        <v>59</v>
      </c>
      <c r="N1160" s="1" t="s">
        <v>33</v>
      </c>
      <c r="O1160" s="1" t="s">
        <v>34</v>
      </c>
      <c r="P1160" s="1" t="s">
        <v>48</v>
      </c>
      <c r="Q1160" s="1" t="s">
        <v>24</v>
      </c>
      <c r="R1160" s="2">
        <v>39845</v>
      </c>
    </row>
    <row r="1161" spans="1:18" x14ac:dyDescent="0.25">
      <c r="A1161" s="1">
        <v>34532</v>
      </c>
      <c r="B1161" s="2">
        <v>41254</v>
      </c>
      <c r="C1161" s="2" t="str">
        <f t="shared" si="91"/>
        <v>December</v>
      </c>
      <c r="D1161" s="1" t="s">
        <v>18</v>
      </c>
      <c r="E1161" s="1">
        <v>41</v>
      </c>
      <c r="F1161" s="1">
        <f t="shared" si="90"/>
        <v>30.106341463414633</v>
      </c>
      <c r="G1161" s="1">
        <v>1234.3599999999999</v>
      </c>
      <c r="H1161" s="1">
        <v>19.510000000000002</v>
      </c>
      <c r="I1161">
        <f t="shared" si="92"/>
        <v>1253.8699999999999</v>
      </c>
      <c r="J1161">
        <f t="shared" si="93"/>
        <v>3.5455000000000001</v>
      </c>
      <c r="K1161">
        <f t="shared" si="94"/>
        <v>43.7642338</v>
      </c>
      <c r="L1161" s="1" t="s">
        <v>19</v>
      </c>
      <c r="M1161" s="1" t="s">
        <v>20</v>
      </c>
      <c r="N1161" s="1" t="s">
        <v>28</v>
      </c>
      <c r="O1161" s="1" t="s">
        <v>34</v>
      </c>
      <c r="P1161" s="1" t="s">
        <v>62</v>
      </c>
      <c r="Q1161" s="1" t="s">
        <v>24</v>
      </c>
      <c r="R1161" s="2">
        <v>41261</v>
      </c>
    </row>
    <row r="1162" spans="1:18" x14ac:dyDescent="0.25">
      <c r="A1162" s="1">
        <v>3362</v>
      </c>
      <c r="B1162" s="2">
        <v>40752</v>
      </c>
      <c r="C1162" s="2" t="str">
        <f t="shared" si="91"/>
        <v>July</v>
      </c>
      <c r="D1162" s="1" t="s">
        <v>18</v>
      </c>
      <c r="E1162" s="1">
        <v>40</v>
      </c>
      <c r="F1162" s="1">
        <f t="shared" si="90"/>
        <v>42.488</v>
      </c>
      <c r="G1162" s="1">
        <v>1699.52</v>
      </c>
      <c r="H1162" s="1">
        <v>1.99</v>
      </c>
      <c r="I1162">
        <f t="shared" si="92"/>
        <v>1701.51</v>
      </c>
      <c r="J1162">
        <f t="shared" si="93"/>
        <v>5.3265000000000002</v>
      </c>
      <c r="K1162">
        <f t="shared" si="94"/>
        <v>90.524932800000002</v>
      </c>
      <c r="L1162" s="1" t="s">
        <v>26</v>
      </c>
      <c r="M1162" s="1" t="s">
        <v>20</v>
      </c>
      <c r="N1162" s="1" t="s">
        <v>28</v>
      </c>
      <c r="O1162" s="1" t="s">
        <v>29</v>
      </c>
      <c r="P1162" s="1" t="s">
        <v>43</v>
      </c>
      <c r="Q1162" s="1" t="s">
        <v>46</v>
      </c>
      <c r="R1162" s="2">
        <v>40756</v>
      </c>
    </row>
    <row r="1163" spans="1:18" x14ac:dyDescent="0.25">
      <c r="A1163" s="1">
        <v>44290</v>
      </c>
      <c r="B1163" s="2">
        <v>40258</v>
      </c>
      <c r="C1163" s="2" t="str">
        <f t="shared" si="91"/>
        <v>March</v>
      </c>
      <c r="D1163" s="1" t="s">
        <v>41</v>
      </c>
      <c r="E1163" s="1">
        <v>41</v>
      </c>
      <c r="F1163" s="1">
        <f t="shared" si="90"/>
        <v>6.7475609756097557</v>
      </c>
      <c r="G1163" s="1">
        <v>276.64999999999998</v>
      </c>
      <c r="H1163" s="1">
        <v>5.87</v>
      </c>
      <c r="I1163">
        <f t="shared" si="92"/>
        <v>282.52</v>
      </c>
      <c r="J1163">
        <f t="shared" si="93"/>
        <v>3.5455000000000001</v>
      </c>
      <c r="K1163">
        <f t="shared" si="94"/>
        <v>9.8086257499999991</v>
      </c>
      <c r="L1163" s="1" t="s">
        <v>26</v>
      </c>
      <c r="M1163" s="1" t="s">
        <v>54</v>
      </c>
      <c r="N1163" s="1" t="s">
        <v>33</v>
      </c>
      <c r="O1163" s="1" t="s">
        <v>34</v>
      </c>
      <c r="P1163" s="1" t="s">
        <v>45</v>
      </c>
      <c r="Q1163" s="1" t="s">
        <v>24</v>
      </c>
      <c r="R1163" s="2">
        <v>40260</v>
      </c>
    </row>
    <row r="1164" spans="1:18" x14ac:dyDescent="0.25">
      <c r="A1164" s="1">
        <v>4676</v>
      </c>
      <c r="B1164" s="2">
        <v>40786</v>
      </c>
      <c r="C1164" s="2" t="str">
        <f t="shared" si="91"/>
        <v>August</v>
      </c>
      <c r="D1164" s="1" t="s">
        <v>25</v>
      </c>
      <c r="E1164" s="1">
        <v>11</v>
      </c>
      <c r="F1164" s="1">
        <f t="shared" si="90"/>
        <v>110.00468181818182</v>
      </c>
      <c r="G1164" s="1">
        <v>1210.0515</v>
      </c>
      <c r="H1164" s="1">
        <v>7.69</v>
      </c>
      <c r="I1164">
        <f t="shared" si="92"/>
        <v>1217.7415000000001</v>
      </c>
      <c r="J1164">
        <f t="shared" si="93"/>
        <v>5.3265000000000002</v>
      </c>
      <c r="K1164">
        <f t="shared" si="94"/>
        <v>64.453393147499995</v>
      </c>
      <c r="L1164" s="1" t="s">
        <v>26</v>
      </c>
      <c r="M1164" s="1" t="s">
        <v>65</v>
      </c>
      <c r="N1164" s="1" t="s">
        <v>42</v>
      </c>
      <c r="O1164" s="1" t="s">
        <v>29</v>
      </c>
      <c r="P1164" s="1" t="s">
        <v>30</v>
      </c>
      <c r="Q1164" s="1" t="s">
        <v>24</v>
      </c>
      <c r="R1164" s="2">
        <v>40787</v>
      </c>
    </row>
    <row r="1165" spans="1:18" x14ac:dyDescent="0.25">
      <c r="A1165" s="1">
        <v>8901</v>
      </c>
      <c r="B1165" s="2">
        <v>40775</v>
      </c>
      <c r="C1165" s="2" t="str">
        <f t="shared" si="91"/>
        <v>August</v>
      </c>
      <c r="D1165" s="1" t="s">
        <v>18</v>
      </c>
      <c r="E1165" s="1">
        <v>15</v>
      </c>
      <c r="F1165" s="1">
        <f t="shared" si="90"/>
        <v>11.26</v>
      </c>
      <c r="G1165" s="1">
        <v>168.9</v>
      </c>
      <c r="H1165" s="1">
        <v>6.24</v>
      </c>
      <c r="I1165">
        <f t="shared" si="92"/>
        <v>175.14000000000001</v>
      </c>
      <c r="J1165">
        <f t="shared" si="93"/>
        <v>5.3265000000000002</v>
      </c>
      <c r="K1165">
        <f t="shared" si="94"/>
        <v>8.996458500000001</v>
      </c>
      <c r="L1165" s="1" t="s">
        <v>19</v>
      </c>
      <c r="M1165" s="1" t="s">
        <v>47</v>
      </c>
      <c r="N1165" s="1" t="s">
        <v>21</v>
      </c>
      <c r="O1165" s="1" t="s">
        <v>29</v>
      </c>
      <c r="P1165" s="1" t="s">
        <v>61</v>
      </c>
      <c r="Q1165" s="1" t="s">
        <v>31</v>
      </c>
      <c r="R1165" s="2">
        <v>40782</v>
      </c>
    </row>
    <row r="1166" spans="1:18" x14ac:dyDescent="0.25">
      <c r="A1166" s="1">
        <v>58628</v>
      </c>
      <c r="B1166" s="2">
        <v>39896</v>
      </c>
      <c r="C1166" s="2" t="str">
        <f t="shared" si="91"/>
        <v>March</v>
      </c>
      <c r="D1166" s="1" t="s">
        <v>41</v>
      </c>
      <c r="E1166" s="1">
        <v>23</v>
      </c>
      <c r="F1166" s="1">
        <f t="shared" si="90"/>
        <v>109.904</v>
      </c>
      <c r="G1166" s="1">
        <v>2527.7919999999999</v>
      </c>
      <c r="H1166" s="1">
        <v>52.42</v>
      </c>
      <c r="I1166">
        <f t="shared" si="92"/>
        <v>2580.212</v>
      </c>
      <c r="J1166">
        <f t="shared" si="93"/>
        <v>4.7610000000000001</v>
      </c>
      <c r="K1166">
        <f t="shared" si="94"/>
        <v>120.34817712</v>
      </c>
      <c r="L1166" s="1" t="s">
        <v>38</v>
      </c>
      <c r="M1166" s="1" t="s">
        <v>49</v>
      </c>
      <c r="N1166" s="1" t="s">
        <v>28</v>
      </c>
      <c r="O1166" s="1" t="s">
        <v>22</v>
      </c>
      <c r="P1166" s="1" t="s">
        <v>57</v>
      </c>
      <c r="Q1166" s="1" t="s">
        <v>64</v>
      </c>
      <c r="R1166" s="2">
        <v>39897</v>
      </c>
    </row>
    <row r="1167" spans="1:18" x14ac:dyDescent="0.25">
      <c r="A1167" s="1">
        <v>6274</v>
      </c>
      <c r="B1167" s="2">
        <v>40738</v>
      </c>
      <c r="C1167" s="2" t="str">
        <f t="shared" si="91"/>
        <v>July</v>
      </c>
      <c r="D1167" s="1" t="s">
        <v>32</v>
      </c>
      <c r="E1167" s="1">
        <v>22</v>
      </c>
      <c r="F1167" s="1">
        <f t="shared" si="90"/>
        <v>2.1072727272727274</v>
      </c>
      <c r="G1167" s="1">
        <v>46.36</v>
      </c>
      <c r="H1167" s="1">
        <v>4.08</v>
      </c>
      <c r="I1167">
        <f t="shared" si="92"/>
        <v>50.44</v>
      </c>
      <c r="J1167">
        <f t="shared" si="93"/>
        <v>4.7610000000000001</v>
      </c>
      <c r="K1167">
        <f t="shared" si="94"/>
        <v>2.2071996</v>
      </c>
      <c r="L1167" s="1" t="s">
        <v>19</v>
      </c>
      <c r="M1167" s="1" t="s">
        <v>20</v>
      </c>
      <c r="N1167" s="1" t="s">
        <v>42</v>
      </c>
      <c r="O1167" s="1" t="s">
        <v>22</v>
      </c>
      <c r="P1167" s="1" t="s">
        <v>23</v>
      </c>
      <c r="Q1167" s="1" t="s">
        <v>46</v>
      </c>
      <c r="R1167" s="2">
        <v>40739</v>
      </c>
    </row>
    <row r="1168" spans="1:18" x14ac:dyDescent="0.25">
      <c r="A1168" s="1">
        <v>3586</v>
      </c>
      <c r="B1168" s="2">
        <v>40516</v>
      </c>
      <c r="C1168" s="2" t="str">
        <f t="shared" si="91"/>
        <v>December</v>
      </c>
      <c r="D1168" s="1" t="s">
        <v>25</v>
      </c>
      <c r="E1168" s="1">
        <v>32</v>
      </c>
      <c r="F1168" s="1">
        <f t="shared" si="90"/>
        <v>11.9865625</v>
      </c>
      <c r="G1168" s="1">
        <v>383.57</v>
      </c>
      <c r="H1168" s="1">
        <v>5.16</v>
      </c>
      <c r="I1168">
        <f t="shared" si="92"/>
        <v>388.73</v>
      </c>
      <c r="J1168">
        <f t="shared" si="93"/>
        <v>4.7610000000000001</v>
      </c>
      <c r="K1168">
        <f t="shared" si="94"/>
        <v>18.2617677</v>
      </c>
      <c r="L1168" s="1" t="s">
        <v>26</v>
      </c>
      <c r="M1168" s="1" t="s">
        <v>49</v>
      </c>
      <c r="N1168" s="1" t="s">
        <v>42</v>
      </c>
      <c r="O1168" s="1" t="s">
        <v>22</v>
      </c>
      <c r="P1168" s="1" t="s">
        <v>23</v>
      </c>
      <c r="Q1168" s="1" t="s">
        <v>24</v>
      </c>
      <c r="R1168" s="2">
        <v>40517</v>
      </c>
    </row>
    <row r="1169" spans="1:18" x14ac:dyDescent="0.25">
      <c r="A1169" s="1">
        <v>16065</v>
      </c>
      <c r="B1169" s="2">
        <v>40379</v>
      </c>
      <c r="C1169" s="2" t="str">
        <f t="shared" si="91"/>
        <v>July</v>
      </c>
      <c r="D1169" s="1" t="s">
        <v>25</v>
      </c>
      <c r="E1169" s="1">
        <v>15</v>
      </c>
      <c r="F1169" s="1">
        <f t="shared" si="90"/>
        <v>462.22999999999996</v>
      </c>
      <c r="G1169" s="1">
        <v>6933.45</v>
      </c>
      <c r="H1169" s="1">
        <v>49</v>
      </c>
      <c r="I1169">
        <f t="shared" si="92"/>
        <v>6982.45</v>
      </c>
      <c r="J1169">
        <f t="shared" si="93"/>
        <v>5.3265000000000002</v>
      </c>
      <c r="K1169">
        <f t="shared" si="94"/>
        <v>369.31021425</v>
      </c>
      <c r="L1169" s="1" t="s">
        <v>38</v>
      </c>
      <c r="M1169" s="1" t="s">
        <v>27</v>
      </c>
      <c r="N1169" s="1" t="s">
        <v>33</v>
      </c>
      <c r="O1169" s="1" t="s">
        <v>29</v>
      </c>
      <c r="P1169" s="1" t="s">
        <v>52</v>
      </c>
      <c r="Q1169" s="1" t="s">
        <v>40</v>
      </c>
      <c r="R1169" s="2">
        <v>40379</v>
      </c>
    </row>
    <row r="1170" spans="1:18" x14ac:dyDescent="0.25">
      <c r="A1170" s="1">
        <v>39845</v>
      </c>
      <c r="B1170" s="2">
        <v>40062</v>
      </c>
      <c r="C1170" s="2" t="str">
        <f t="shared" si="91"/>
        <v>September</v>
      </c>
      <c r="D1170" s="1" t="s">
        <v>37</v>
      </c>
      <c r="E1170" s="1">
        <v>44</v>
      </c>
      <c r="F1170" s="1">
        <f t="shared" si="90"/>
        <v>10.168636363636365</v>
      </c>
      <c r="G1170" s="1">
        <v>447.42</v>
      </c>
      <c r="H1170" s="1">
        <v>4.78</v>
      </c>
      <c r="I1170">
        <f t="shared" si="92"/>
        <v>452.2</v>
      </c>
      <c r="J1170">
        <f t="shared" si="93"/>
        <v>3.5455000000000001</v>
      </c>
      <c r="K1170">
        <f t="shared" si="94"/>
        <v>15.8632761</v>
      </c>
      <c r="L1170" s="1" t="s">
        <v>26</v>
      </c>
      <c r="M1170" s="1" t="s">
        <v>20</v>
      </c>
      <c r="N1170" s="1" t="s">
        <v>42</v>
      </c>
      <c r="O1170" s="1" t="s">
        <v>34</v>
      </c>
      <c r="P1170" s="1" t="s">
        <v>45</v>
      </c>
      <c r="Q1170" s="1" t="s">
        <v>24</v>
      </c>
      <c r="R1170" s="2">
        <v>40063</v>
      </c>
    </row>
    <row r="1171" spans="1:18" x14ac:dyDescent="0.25">
      <c r="A1171" s="1">
        <v>14113</v>
      </c>
      <c r="B1171" s="2">
        <v>40759</v>
      </c>
      <c r="C1171" s="2" t="str">
        <f t="shared" si="91"/>
        <v>August</v>
      </c>
      <c r="D1171" s="1" t="s">
        <v>25</v>
      </c>
      <c r="E1171" s="1">
        <v>22</v>
      </c>
      <c r="F1171" s="1">
        <f t="shared" si="90"/>
        <v>373.55272727272728</v>
      </c>
      <c r="G1171" s="1">
        <v>8218.16</v>
      </c>
      <c r="H1171" s="1">
        <v>85.63</v>
      </c>
      <c r="I1171">
        <f t="shared" si="92"/>
        <v>8303.7899999999991</v>
      </c>
      <c r="J1171">
        <f t="shared" si="93"/>
        <v>4.7610000000000001</v>
      </c>
      <c r="K1171">
        <f t="shared" si="94"/>
        <v>391.26659760000001</v>
      </c>
      <c r="L1171" s="1" t="s">
        <v>38</v>
      </c>
      <c r="M1171" s="1" t="s">
        <v>49</v>
      </c>
      <c r="N1171" s="1" t="s">
        <v>42</v>
      </c>
      <c r="O1171" s="1" t="s">
        <v>22</v>
      </c>
      <c r="P1171" s="1" t="s">
        <v>57</v>
      </c>
      <c r="Q1171" s="1" t="s">
        <v>64</v>
      </c>
      <c r="R1171" s="2">
        <v>40761</v>
      </c>
    </row>
    <row r="1172" spans="1:18" x14ac:dyDescent="0.25">
      <c r="A1172" s="1">
        <v>7427</v>
      </c>
      <c r="B1172" s="2">
        <v>41258</v>
      </c>
      <c r="C1172" s="2" t="str">
        <f t="shared" si="91"/>
        <v>December</v>
      </c>
      <c r="D1172" s="1" t="s">
        <v>32</v>
      </c>
      <c r="E1172" s="1">
        <v>9</v>
      </c>
      <c r="F1172" s="1">
        <f t="shared" si="90"/>
        <v>20.251111111111111</v>
      </c>
      <c r="G1172" s="1">
        <v>182.26</v>
      </c>
      <c r="H1172" s="1">
        <v>1.49</v>
      </c>
      <c r="I1172">
        <f t="shared" si="92"/>
        <v>183.75</v>
      </c>
      <c r="J1172">
        <f t="shared" si="93"/>
        <v>3.5455000000000001</v>
      </c>
      <c r="K1172">
        <f t="shared" si="94"/>
        <v>6.4620282999999992</v>
      </c>
      <c r="L1172" s="1" t="s">
        <v>26</v>
      </c>
      <c r="M1172" s="1" t="s">
        <v>20</v>
      </c>
      <c r="N1172" s="1" t="s">
        <v>33</v>
      </c>
      <c r="O1172" s="1" t="s">
        <v>34</v>
      </c>
      <c r="P1172" s="1" t="s">
        <v>48</v>
      </c>
      <c r="Q1172" s="1" t="s">
        <v>24</v>
      </c>
      <c r="R1172" s="2">
        <v>41259</v>
      </c>
    </row>
    <row r="1173" spans="1:18" x14ac:dyDescent="0.25">
      <c r="A1173" s="1">
        <v>12261</v>
      </c>
      <c r="B1173" s="2">
        <v>40474</v>
      </c>
      <c r="C1173" s="2" t="str">
        <f t="shared" si="91"/>
        <v>October</v>
      </c>
      <c r="D1173" s="1" t="s">
        <v>18</v>
      </c>
      <c r="E1173" s="1">
        <v>12</v>
      </c>
      <c r="F1173" s="1">
        <f t="shared" si="90"/>
        <v>186.48000000000002</v>
      </c>
      <c r="G1173" s="1">
        <v>2237.7600000000002</v>
      </c>
      <c r="H1173" s="1">
        <v>23.76</v>
      </c>
      <c r="I1173">
        <f t="shared" si="92"/>
        <v>2261.5200000000004</v>
      </c>
      <c r="J1173">
        <f t="shared" si="93"/>
        <v>4.7610000000000001</v>
      </c>
      <c r="K1173">
        <f t="shared" si="94"/>
        <v>106.53975360000003</v>
      </c>
      <c r="L1173" s="1" t="s">
        <v>38</v>
      </c>
      <c r="M1173" s="1" t="s">
        <v>27</v>
      </c>
      <c r="N1173" s="1" t="s">
        <v>33</v>
      </c>
      <c r="O1173" s="1" t="s">
        <v>22</v>
      </c>
      <c r="P1173" s="1" t="s">
        <v>39</v>
      </c>
      <c r="Q1173" s="1" t="s">
        <v>40</v>
      </c>
      <c r="R1173" s="2">
        <v>40479</v>
      </c>
    </row>
    <row r="1174" spans="1:18" x14ac:dyDescent="0.25">
      <c r="A1174" s="1">
        <v>8229</v>
      </c>
      <c r="B1174" s="2">
        <v>40154</v>
      </c>
      <c r="C1174" s="2" t="str">
        <f t="shared" si="91"/>
        <v>December</v>
      </c>
      <c r="D1174" s="1" t="s">
        <v>41</v>
      </c>
      <c r="E1174" s="1">
        <v>7</v>
      </c>
      <c r="F1174" s="1">
        <f t="shared" si="90"/>
        <v>509.32428571428574</v>
      </c>
      <c r="G1174" s="1">
        <v>3565.27</v>
      </c>
      <c r="H1174" s="1">
        <v>14.7</v>
      </c>
      <c r="I1174">
        <f t="shared" si="92"/>
        <v>3579.97</v>
      </c>
      <c r="J1174">
        <f t="shared" si="93"/>
        <v>5.3265000000000002</v>
      </c>
      <c r="K1174">
        <f t="shared" si="94"/>
        <v>189.90410654999999</v>
      </c>
      <c r="L1174" s="1" t="s">
        <v>38</v>
      </c>
      <c r="M1174" s="1" t="s">
        <v>20</v>
      </c>
      <c r="N1174" s="1" t="s">
        <v>42</v>
      </c>
      <c r="O1174" s="1" t="s">
        <v>29</v>
      </c>
      <c r="P1174" s="1" t="s">
        <v>61</v>
      </c>
      <c r="Q1174" s="1" t="s">
        <v>40</v>
      </c>
      <c r="R1174" s="2">
        <v>40156</v>
      </c>
    </row>
    <row r="1175" spans="1:18" x14ac:dyDescent="0.25">
      <c r="A1175" s="1">
        <v>18534</v>
      </c>
      <c r="B1175" s="2">
        <v>40907</v>
      </c>
      <c r="C1175" s="2" t="str">
        <f t="shared" si="91"/>
        <v>December</v>
      </c>
      <c r="D1175" s="1" t="s">
        <v>18</v>
      </c>
      <c r="E1175" s="1">
        <v>36</v>
      </c>
      <c r="F1175" s="1">
        <f t="shared" si="90"/>
        <v>7.849444444444444</v>
      </c>
      <c r="G1175" s="1">
        <v>282.58</v>
      </c>
      <c r="H1175" s="1">
        <v>1.99</v>
      </c>
      <c r="I1175">
        <f t="shared" si="92"/>
        <v>284.57</v>
      </c>
      <c r="J1175">
        <f t="shared" si="93"/>
        <v>5.3265000000000002</v>
      </c>
      <c r="K1175">
        <f t="shared" si="94"/>
        <v>15.0516237</v>
      </c>
      <c r="L1175" s="1" t="s">
        <v>19</v>
      </c>
      <c r="M1175" s="1" t="s">
        <v>58</v>
      </c>
      <c r="N1175" s="1" t="s">
        <v>33</v>
      </c>
      <c r="O1175" s="1" t="s">
        <v>29</v>
      </c>
      <c r="P1175" s="1" t="s">
        <v>43</v>
      </c>
      <c r="Q1175" s="1" t="s">
        <v>46</v>
      </c>
      <c r="R1175" s="2">
        <v>40907</v>
      </c>
    </row>
    <row r="1176" spans="1:18" x14ac:dyDescent="0.25">
      <c r="A1176" s="1">
        <v>49799</v>
      </c>
      <c r="B1176" s="2">
        <v>40049</v>
      </c>
      <c r="C1176" s="2" t="str">
        <f t="shared" si="91"/>
        <v>August</v>
      </c>
      <c r="D1176" s="1" t="s">
        <v>25</v>
      </c>
      <c r="E1176" s="1">
        <v>4</v>
      </c>
      <c r="F1176" s="1">
        <f t="shared" si="90"/>
        <v>403.74250000000001</v>
      </c>
      <c r="G1176" s="1">
        <v>1614.97</v>
      </c>
      <c r="H1176" s="1">
        <v>85.63</v>
      </c>
      <c r="I1176">
        <f t="shared" si="92"/>
        <v>1700.6</v>
      </c>
      <c r="J1176">
        <f t="shared" si="93"/>
        <v>4.7610000000000001</v>
      </c>
      <c r="K1176">
        <f t="shared" si="94"/>
        <v>76.888721700000005</v>
      </c>
      <c r="L1176" s="1" t="s">
        <v>38</v>
      </c>
      <c r="M1176" s="1" t="s">
        <v>56</v>
      </c>
      <c r="N1176" s="1" t="s">
        <v>42</v>
      </c>
      <c r="O1176" s="1" t="s">
        <v>22</v>
      </c>
      <c r="P1176" s="1" t="s">
        <v>57</v>
      </c>
      <c r="Q1176" s="1" t="s">
        <v>64</v>
      </c>
      <c r="R1176" s="2">
        <v>40051</v>
      </c>
    </row>
    <row r="1177" spans="1:18" x14ac:dyDescent="0.25">
      <c r="A1177" s="1">
        <v>51362</v>
      </c>
      <c r="B1177" s="2">
        <v>40231</v>
      </c>
      <c r="C1177" s="2" t="str">
        <f t="shared" si="91"/>
        <v>February</v>
      </c>
      <c r="D1177" s="1" t="s">
        <v>41</v>
      </c>
      <c r="E1177" s="1">
        <v>47</v>
      </c>
      <c r="F1177" s="1">
        <f t="shared" si="90"/>
        <v>31.9531914893617</v>
      </c>
      <c r="G1177" s="1">
        <v>1501.8</v>
      </c>
      <c r="H1177" s="1">
        <v>4</v>
      </c>
      <c r="I1177">
        <f t="shared" si="92"/>
        <v>1505.8</v>
      </c>
      <c r="J1177">
        <f t="shared" si="93"/>
        <v>5.3265000000000002</v>
      </c>
      <c r="K1177">
        <f t="shared" si="94"/>
        <v>79.993376999999995</v>
      </c>
      <c r="L1177" s="1" t="s">
        <v>26</v>
      </c>
      <c r="M1177" s="1" t="s">
        <v>20</v>
      </c>
      <c r="N1177" s="1" t="s">
        <v>33</v>
      </c>
      <c r="O1177" s="1" t="s">
        <v>29</v>
      </c>
      <c r="P1177" s="1" t="s">
        <v>43</v>
      </c>
      <c r="Q1177" s="1" t="s">
        <v>24</v>
      </c>
      <c r="R1177" s="2">
        <v>40233</v>
      </c>
    </row>
    <row r="1178" spans="1:18" x14ac:dyDescent="0.25">
      <c r="A1178" s="1">
        <v>57510</v>
      </c>
      <c r="B1178" s="2">
        <v>40887</v>
      </c>
      <c r="C1178" s="2" t="str">
        <f t="shared" si="91"/>
        <v>December</v>
      </c>
      <c r="D1178" s="1" t="s">
        <v>32</v>
      </c>
      <c r="E1178" s="1">
        <v>6</v>
      </c>
      <c r="F1178" s="1">
        <f t="shared" si="90"/>
        <v>8.0083333333333329</v>
      </c>
      <c r="G1178" s="1">
        <v>48.05</v>
      </c>
      <c r="H1178" s="1">
        <v>5.2</v>
      </c>
      <c r="I1178">
        <f t="shared" si="92"/>
        <v>53.25</v>
      </c>
      <c r="J1178">
        <f t="shared" si="93"/>
        <v>3.5455000000000001</v>
      </c>
      <c r="K1178">
        <f t="shared" si="94"/>
        <v>1.70361275</v>
      </c>
      <c r="L1178" s="1" t="s">
        <v>26</v>
      </c>
      <c r="M1178" s="1" t="s">
        <v>54</v>
      </c>
      <c r="N1178" s="1" t="s">
        <v>33</v>
      </c>
      <c r="O1178" s="1" t="s">
        <v>34</v>
      </c>
      <c r="P1178" s="1" t="s">
        <v>45</v>
      </c>
      <c r="Q1178" s="1" t="s">
        <v>24</v>
      </c>
      <c r="R1178" s="2">
        <v>40887</v>
      </c>
    </row>
    <row r="1179" spans="1:18" x14ac:dyDescent="0.25">
      <c r="A1179" s="1">
        <v>25634</v>
      </c>
      <c r="B1179" s="2">
        <v>40388</v>
      </c>
      <c r="C1179" s="2" t="str">
        <f t="shared" si="91"/>
        <v>July</v>
      </c>
      <c r="D1179" s="1" t="s">
        <v>32</v>
      </c>
      <c r="E1179" s="1">
        <v>26</v>
      </c>
      <c r="F1179" s="1">
        <f t="shared" si="90"/>
        <v>24.079615384615387</v>
      </c>
      <c r="G1179" s="1">
        <v>626.07000000000005</v>
      </c>
      <c r="H1179" s="1">
        <v>6.71</v>
      </c>
      <c r="I1179">
        <f t="shared" si="92"/>
        <v>632.78000000000009</v>
      </c>
      <c r="J1179">
        <f t="shared" si="93"/>
        <v>3.5455000000000001</v>
      </c>
      <c r="K1179">
        <f t="shared" si="94"/>
        <v>22.197311850000002</v>
      </c>
      <c r="L1179" s="1" t="s">
        <v>19</v>
      </c>
      <c r="M1179" s="1" t="s">
        <v>44</v>
      </c>
      <c r="N1179" s="1" t="s">
        <v>33</v>
      </c>
      <c r="O1179" s="1" t="s">
        <v>34</v>
      </c>
      <c r="P1179" s="1" t="s">
        <v>62</v>
      </c>
      <c r="Q1179" s="1" t="s">
        <v>24</v>
      </c>
      <c r="R1179" s="2">
        <v>40389</v>
      </c>
    </row>
    <row r="1180" spans="1:18" x14ac:dyDescent="0.25">
      <c r="A1180" s="1">
        <v>47747</v>
      </c>
      <c r="B1180" s="2">
        <v>40868</v>
      </c>
      <c r="C1180" s="2" t="str">
        <f t="shared" si="91"/>
        <v>November</v>
      </c>
      <c r="D1180" s="1" t="s">
        <v>25</v>
      </c>
      <c r="E1180" s="1">
        <v>40</v>
      </c>
      <c r="F1180" s="1">
        <f t="shared" si="90"/>
        <v>2.55375</v>
      </c>
      <c r="G1180" s="1">
        <v>102.15</v>
      </c>
      <c r="H1180" s="1">
        <v>5.33</v>
      </c>
      <c r="I1180">
        <f t="shared" si="92"/>
        <v>107.48</v>
      </c>
      <c r="J1180">
        <f t="shared" si="93"/>
        <v>4.7610000000000001</v>
      </c>
      <c r="K1180">
        <f t="shared" si="94"/>
        <v>4.8633614999999999</v>
      </c>
      <c r="L1180" s="1" t="s">
        <v>19</v>
      </c>
      <c r="M1180" s="1" t="s">
        <v>59</v>
      </c>
      <c r="N1180" s="1" t="s">
        <v>21</v>
      </c>
      <c r="O1180" s="1" t="s">
        <v>22</v>
      </c>
      <c r="P1180" s="1" t="s">
        <v>23</v>
      </c>
      <c r="Q1180" s="1" t="s">
        <v>24</v>
      </c>
      <c r="R1180" s="2">
        <v>40870</v>
      </c>
    </row>
    <row r="1181" spans="1:18" x14ac:dyDescent="0.25">
      <c r="A1181" s="1">
        <v>15654</v>
      </c>
      <c r="B1181" s="2">
        <v>40088</v>
      </c>
      <c r="C1181" s="2" t="str">
        <f t="shared" si="91"/>
        <v>October</v>
      </c>
      <c r="D1181" s="1" t="s">
        <v>32</v>
      </c>
      <c r="E1181" s="1">
        <v>4</v>
      </c>
      <c r="F1181" s="1">
        <f t="shared" si="90"/>
        <v>2349.1025</v>
      </c>
      <c r="G1181" s="1">
        <v>9396.41</v>
      </c>
      <c r="H1181" s="1">
        <v>29.7</v>
      </c>
      <c r="I1181">
        <f t="shared" si="92"/>
        <v>9426.11</v>
      </c>
      <c r="J1181">
        <f t="shared" si="93"/>
        <v>5.3265000000000002</v>
      </c>
      <c r="K1181">
        <f t="shared" si="94"/>
        <v>500.49977865</v>
      </c>
      <c r="L1181" s="1" t="s">
        <v>38</v>
      </c>
      <c r="M1181" s="1" t="s">
        <v>47</v>
      </c>
      <c r="N1181" s="1" t="s">
        <v>33</v>
      </c>
      <c r="O1181" s="1" t="s">
        <v>29</v>
      </c>
      <c r="P1181" s="1" t="s">
        <v>61</v>
      </c>
      <c r="Q1181" s="1" t="s">
        <v>40</v>
      </c>
      <c r="R1181" s="2">
        <v>40090</v>
      </c>
    </row>
    <row r="1182" spans="1:18" x14ac:dyDescent="0.25">
      <c r="A1182" s="1">
        <v>44225</v>
      </c>
      <c r="B1182" s="2">
        <v>39906</v>
      </c>
      <c r="C1182" s="2" t="str">
        <f t="shared" si="91"/>
        <v>April</v>
      </c>
      <c r="D1182" s="1" t="s">
        <v>25</v>
      </c>
      <c r="E1182" s="1">
        <v>29</v>
      </c>
      <c r="F1182" s="1">
        <f t="shared" si="90"/>
        <v>67.528275862068966</v>
      </c>
      <c r="G1182" s="1">
        <v>1958.32</v>
      </c>
      <c r="H1182" s="1">
        <v>10.84</v>
      </c>
      <c r="I1182">
        <f t="shared" si="92"/>
        <v>1969.1599999999999</v>
      </c>
      <c r="J1182">
        <f t="shared" si="93"/>
        <v>4.7610000000000001</v>
      </c>
      <c r="K1182">
        <f t="shared" si="94"/>
        <v>93.235615199999998</v>
      </c>
      <c r="L1182" s="1" t="s">
        <v>26</v>
      </c>
      <c r="M1182" s="1" t="s">
        <v>49</v>
      </c>
      <c r="N1182" s="1" t="s">
        <v>28</v>
      </c>
      <c r="O1182" s="1" t="s">
        <v>22</v>
      </c>
      <c r="P1182" s="1" t="s">
        <v>23</v>
      </c>
      <c r="Q1182" s="1" t="s">
        <v>31</v>
      </c>
      <c r="R1182" s="2">
        <v>39908</v>
      </c>
    </row>
    <row r="1183" spans="1:18" x14ac:dyDescent="0.25">
      <c r="A1183" s="1">
        <v>27392</v>
      </c>
      <c r="B1183" s="2">
        <v>40970</v>
      </c>
      <c r="C1183" s="2" t="str">
        <f t="shared" si="91"/>
        <v>March</v>
      </c>
      <c r="D1183" s="1" t="s">
        <v>18</v>
      </c>
      <c r="E1183" s="1">
        <v>37</v>
      </c>
      <c r="F1183" s="1">
        <f t="shared" si="90"/>
        <v>155.50945945945946</v>
      </c>
      <c r="G1183" s="1">
        <v>5753.85</v>
      </c>
      <c r="H1183" s="1">
        <v>13.99</v>
      </c>
      <c r="I1183">
        <f t="shared" si="92"/>
        <v>5767.84</v>
      </c>
      <c r="J1183">
        <f t="shared" si="93"/>
        <v>5.3265000000000002</v>
      </c>
      <c r="K1183">
        <f t="shared" si="94"/>
        <v>306.47882025000001</v>
      </c>
      <c r="L1183" s="1" t="s">
        <v>26</v>
      </c>
      <c r="M1183" s="1" t="s">
        <v>44</v>
      </c>
      <c r="N1183" s="1" t="s">
        <v>33</v>
      </c>
      <c r="O1183" s="1" t="s">
        <v>29</v>
      </c>
      <c r="P1183" s="1" t="s">
        <v>61</v>
      </c>
      <c r="Q1183" s="1" t="s">
        <v>31</v>
      </c>
      <c r="R1183" s="2">
        <v>40979</v>
      </c>
    </row>
    <row r="1184" spans="1:18" x14ac:dyDescent="0.25">
      <c r="A1184" s="1">
        <v>39649</v>
      </c>
      <c r="B1184" s="2">
        <v>40105</v>
      </c>
      <c r="C1184" s="2" t="str">
        <f t="shared" si="91"/>
        <v>October</v>
      </c>
      <c r="D1184" s="1" t="s">
        <v>25</v>
      </c>
      <c r="E1184" s="1">
        <v>10</v>
      </c>
      <c r="F1184" s="1">
        <f t="shared" si="90"/>
        <v>135.1653</v>
      </c>
      <c r="G1184" s="1">
        <v>1351.653</v>
      </c>
      <c r="H1184" s="1">
        <v>8.99</v>
      </c>
      <c r="I1184">
        <f t="shared" si="92"/>
        <v>1360.643</v>
      </c>
      <c r="J1184">
        <f t="shared" si="93"/>
        <v>5.3265000000000002</v>
      </c>
      <c r="K1184">
        <f t="shared" si="94"/>
        <v>71.995797045000003</v>
      </c>
      <c r="L1184" s="1" t="s">
        <v>19</v>
      </c>
      <c r="M1184" s="1" t="s">
        <v>20</v>
      </c>
      <c r="N1184" s="1" t="s">
        <v>33</v>
      </c>
      <c r="O1184" s="1" t="s">
        <v>29</v>
      </c>
      <c r="P1184" s="1" t="s">
        <v>30</v>
      </c>
      <c r="Q1184" s="1" t="s">
        <v>24</v>
      </c>
      <c r="R1184" s="2">
        <v>40106</v>
      </c>
    </row>
    <row r="1185" spans="1:18" x14ac:dyDescent="0.25">
      <c r="A1185" s="1">
        <v>46402</v>
      </c>
      <c r="B1185" s="2">
        <v>40551</v>
      </c>
      <c r="C1185" s="2" t="str">
        <f t="shared" si="91"/>
        <v>January</v>
      </c>
      <c r="D1185" s="1" t="s">
        <v>41</v>
      </c>
      <c r="E1185" s="1">
        <v>29</v>
      </c>
      <c r="F1185" s="1">
        <f t="shared" si="90"/>
        <v>61.292034482758623</v>
      </c>
      <c r="G1185" s="1">
        <v>1777.4690000000001</v>
      </c>
      <c r="H1185" s="1">
        <v>13.99</v>
      </c>
      <c r="I1185">
        <f t="shared" si="92"/>
        <v>1791.4590000000001</v>
      </c>
      <c r="J1185">
        <f t="shared" si="93"/>
        <v>5.3265000000000002</v>
      </c>
      <c r="K1185">
        <f t="shared" si="94"/>
        <v>94.676886284999995</v>
      </c>
      <c r="L1185" s="1" t="s">
        <v>26</v>
      </c>
      <c r="M1185" s="1" t="s">
        <v>27</v>
      </c>
      <c r="N1185" s="1" t="s">
        <v>21</v>
      </c>
      <c r="O1185" s="1" t="s">
        <v>29</v>
      </c>
      <c r="P1185" s="1" t="s">
        <v>30</v>
      </c>
      <c r="Q1185" s="1" t="s">
        <v>31</v>
      </c>
      <c r="R1185" s="2">
        <v>40552</v>
      </c>
    </row>
    <row r="1186" spans="1:18" x14ac:dyDescent="0.25">
      <c r="A1186" s="1">
        <v>9668</v>
      </c>
      <c r="B1186" s="2">
        <v>40062</v>
      </c>
      <c r="C1186" s="2" t="str">
        <f t="shared" si="91"/>
        <v>September</v>
      </c>
      <c r="D1186" s="1" t="s">
        <v>18</v>
      </c>
      <c r="E1186" s="1">
        <v>10</v>
      </c>
      <c r="F1186" s="1">
        <f t="shared" si="90"/>
        <v>4.2670000000000003</v>
      </c>
      <c r="G1186" s="1">
        <v>42.67</v>
      </c>
      <c r="H1186" s="1">
        <v>2.99</v>
      </c>
      <c r="I1186">
        <f t="shared" si="92"/>
        <v>45.660000000000004</v>
      </c>
      <c r="J1186">
        <f t="shared" si="93"/>
        <v>3.5455000000000001</v>
      </c>
      <c r="K1186">
        <f t="shared" si="94"/>
        <v>1.5128648499999999</v>
      </c>
      <c r="L1186" s="1" t="s">
        <v>26</v>
      </c>
      <c r="M1186" s="1" t="s">
        <v>56</v>
      </c>
      <c r="N1186" s="1" t="s">
        <v>28</v>
      </c>
      <c r="O1186" s="1" t="s">
        <v>34</v>
      </c>
      <c r="P1186" s="1" t="s">
        <v>48</v>
      </c>
      <c r="Q1186" s="1" t="s">
        <v>24</v>
      </c>
      <c r="R1186" s="2">
        <v>40064</v>
      </c>
    </row>
    <row r="1187" spans="1:18" x14ac:dyDescent="0.25">
      <c r="A1187" s="1">
        <v>14883</v>
      </c>
      <c r="B1187" s="2">
        <v>40669</v>
      </c>
      <c r="C1187" s="2" t="str">
        <f t="shared" si="91"/>
        <v>May</v>
      </c>
      <c r="D1187" s="1" t="s">
        <v>18</v>
      </c>
      <c r="E1187" s="1">
        <v>38</v>
      </c>
      <c r="F1187" s="1">
        <f t="shared" si="90"/>
        <v>25.747368421052631</v>
      </c>
      <c r="G1187" s="1">
        <v>978.4</v>
      </c>
      <c r="H1187" s="1">
        <v>14.36</v>
      </c>
      <c r="I1187">
        <f t="shared" si="92"/>
        <v>992.76</v>
      </c>
      <c r="J1187">
        <f t="shared" si="93"/>
        <v>4.7610000000000001</v>
      </c>
      <c r="K1187">
        <f t="shared" si="94"/>
        <v>46.581624000000005</v>
      </c>
      <c r="L1187" s="1" t="s">
        <v>38</v>
      </c>
      <c r="M1187" s="1" t="s">
        <v>51</v>
      </c>
      <c r="N1187" s="1" t="s">
        <v>33</v>
      </c>
      <c r="O1187" s="1" t="s">
        <v>22</v>
      </c>
      <c r="P1187" s="1" t="s">
        <v>39</v>
      </c>
      <c r="Q1187" s="1" t="s">
        <v>40</v>
      </c>
      <c r="R1187" s="2">
        <v>40674</v>
      </c>
    </row>
    <row r="1188" spans="1:18" x14ac:dyDescent="0.25">
      <c r="A1188" s="1">
        <v>23558</v>
      </c>
      <c r="B1188" s="2">
        <v>40764</v>
      </c>
      <c r="C1188" s="2" t="str">
        <f t="shared" si="91"/>
        <v>August</v>
      </c>
      <c r="D1188" s="1" t="s">
        <v>18</v>
      </c>
      <c r="E1188" s="1">
        <v>17</v>
      </c>
      <c r="F1188" s="1">
        <f t="shared" si="90"/>
        <v>34.100588235294119</v>
      </c>
      <c r="G1188" s="1">
        <v>579.71</v>
      </c>
      <c r="H1188" s="1">
        <v>45.51</v>
      </c>
      <c r="I1188">
        <f t="shared" si="92"/>
        <v>625.22</v>
      </c>
      <c r="J1188">
        <f t="shared" si="93"/>
        <v>4.7610000000000001</v>
      </c>
      <c r="K1188">
        <f t="shared" si="94"/>
        <v>27.599993100000002</v>
      </c>
      <c r="L1188" s="1" t="s">
        <v>38</v>
      </c>
      <c r="M1188" s="1" t="s">
        <v>27</v>
      </c>
      <c r="N1188" s="1" t="s">
        <v>42</v>
      </c>
      <c r="O1188" s="1" t="s">
        <v>22</v>
      </c>
      <c r="P1188" s="1" t="s">
        <v>57</v>
      </c>
      <c r="Q1188" s="1" t="s">
        <v>64</v>
      </c>
      <c r="R1188" s="2">
        <v>40769</v>
      </c>
    </row>
    <row r="1189" spans="1:18" x14ac:dyDescent="0.25">
      <c r="A1189" s="1">
        <v>52896</v>
      </c>
      <c r="B1189" s="2">
        <v>40473</v>
      </c>
      <c r="C1189" s="2" t="str">
        <f t="shared" si="91"/>
        <v>October</v>
      </c>
      <c r="D1189" s="1" t="s">
        <v>25</v>
      </c>
      <c r="E1189" s="1">
        <v>49</v>
      </c>
      <c r="F1189" s="1">
        <f t="shared" si="90"/>
        <v>3.8510204081632651</v>
      </c>
      <c r="G1189" s="1">
        <v>188.7</v>
      </c>
      <c r="H1189" s="1">
        <v>0.5</v>
      </c>
      <c r="I1189">
        <f t="shared" si="92"/>
        <v>189.2</v>
      </c>
      <c r="J1189">
        <f t="shared" si="93"/>
        <v>3.5455000000000001</v>
      </c>
      <c r="K1189">
        <f t="shared" si="94"/>
        <v>6.6903584999999994</v>
      </c>
      <c r="L1189" s="1" t="s">
        <v>26</v>
      </c>
      <c r="M1189" s="1" t="s">
        <v>27</v>
      </c>
      <c r="N1189" s="1" t="s">
        <v>42</v>
      </c>
      <c r="O1189" s="1" t="s">
        <v>34</v>
      </c>
      <c r="P1189" s="1" t="s">
        <v>63</v>
      </c>
      <c r="Q1189" s="1" t="s">
        <v>24</v>
      </c>
      <c r="R1189" s="2">
        <v>40476</v>
      </c>
    </row>
    <row r="1190" spans="1:18" x14ac:dyDescent="0.25">
      <c r="A1190" s="1">
        <v>19174</v>
      </c>
      <c r="B1190" s="2">
        <v>40375</v>
      </c>
      <c r="C1190" s="2" t="str">
        <f t="shared" si="91"/>
        <v>July</v>
      </c>
      <c r="D1190" s="1" t="s">
        <v>41</v>
      </c>
      <c r="E1190" s="1">
        <v>19</v>
      </c>
      <c r="F1190" s="1">
        <f t="shared" si="90"/>
        <v>55.889736842105265</v>
      </c>
      <c r="G1190" s="1">
        <v>1061.905</v>
      </c>
      <c r="H1190" s="1">
        <v>2.5</v>
      </c>
      <c r="I1190">
        <f t="shared" si="92"/>
        <v>1064.405</v>
      </c>
      <c r="J1190">
        <f t="shared" si="93"/>
        <v>5.3265000000000002</v>
      </c>
      <c r="K1190">
        <f t="shared" si="94"/>
        <v>56.562369825000005</v>
      </c>
      <c r="L1190" s="1" t="s">
        <v>26</v>
      </c>
      <c r="M1190" s="1" t="s">
        <v>58</v>
      </c>
      <c r="N1190" s="1" t="s">
        <v>28</v>
      </c>
      <c r="O1190" s="1" t="s">
        <v>29</v>
      </c>
      <c r="P1190" s="1" t="s">
        <v>30</v>
      </c>
      <c r="Q1190" s="1" t="s">
        <v>24</v>
      </c>
      <c r="R1190" s="2">
        <v>40376</v>
      </c>
    </row>
    <row r="1191" spans="1:18" x14ac:dyDescent="0.25">
      <c r="A1191" s="1">
        <v>11426</v>
      </c>
      <c r="B1191" s="2">
        <v>39940</v>
      </c>
      <c r="C1191" s="2" t="str">
        <f t="shared" si="91"/>
        <v>May</v>
      </c>
      <c r="D1191" s="1" t="s">
        <v>41</v>
      </c>
      <c r="E1191" s="1">
        <v>19</v>
      </c>
      <c r="F1191" s="1">
        <f t="shared" si="90"/>
        <v>17.562105263157896</v>
      </c>
      <c r="G1191" s="1">
        <v>333.68</v>
      </c>
      <c r="H1191" s="1">
        <v>1.99</v>
      </c>
      <c r="I1191">
        <f t="shared" si="92"/>
        <v>335.67</v>
      </c>
      <c r="J1191">
        <f t="shared" si="93"/>
        <v>5.3265000000000002</v>
      </c>
      <c r="K1191">
        <f t="shared" si="94"/>
        <v>17.7734652</v>
      </c>
      <c r="L1191" s="1" t="s">
        <v>26</v>
      </c>
      <c r="M1191" s="1" t="s">
        <v>54</v>
      </c>
      <c r="N1191" s="1" t="s">
        <v>21</v>
      </c>
      <c r="O1191" s="1" t="s">
        <v>29</v>
      </c>
      <c r="P1191" s="1" t="s">
        <v>43</v>
      </c>
      <c r="Q1191" s="1" t="s">
        <v>46</v>
      </c>
      <c r="R1191" s="2">
        <v>39941</v>
      </c>
    </row>
    <row r="1192" spans="1:18" x14ac:dyDescent="0.25">
      <c r="A1192" s="1">
        <v>40134</v>
      </c>
      <c r="B1192" s="2">
        <v>40825</v>
      </c>
      <c r="C1192" s="2" t="str">
        <f t="shared" si="91"/>
        <v>October</v>
      </c>
      <c r="D1192" s="1" t="s">
        <v>18</v>
      </c>
      <c r="E1192" s="1">
        <v>43</v>
      </c>
      <c r="F1192" s="1">
        <f t="shared" si="90"/>
        <v>33.979069767441857</v>
      </c>
      <c r="G1192" s="1">
        <v>1461.1</v>
      </c>
      <c r="H1192" s="1">
        <v>1.99</v>
      </c>
      <c r="I1192">
        <f t="shared" si="92"/>
        <v>1463.09</v>
      </c>
      <c r="J1192">
        <f t="shared" si="93"/>
        <v>5.3265000000000002</v>
      </c>
      <c r="K1192">
        <f t="shared" si="94"/>
        <v>77.825491499999998</v>
      </c>
      <c r="L1192" s="1" t="s">
        <v>26</v>
      </c>
      <c r="M1192" s="1" t="s">
        <v>20</v>
      </c>
      <c r="N1192" s="1" t="s">
        <v>28</v>
      </c>
      <c r="O1192" s="1" t="s">
        <v>29</v>
      </c>
      <c r="P1192" s="1" t="s">
        <v>43</v>
      </c>
      <c r="Q1192" s="1" t="s">
        <v>46</v>
      </c>
      <c r="R1192" s="2">
        <v>40829</v>
      </c>
    </row>
    <row r="1193" spans="1:18" x14ac:dyDescent="0.25">
      <c r="A1193" s="1">
        <v>29346</v>
      </c>
      <c r="B1193" s="2">
        <v>40041</v>
      </c>
      <c r="C1193" s="2" t="str">
        <f t="shared" si="91"/>
        <v>August</v>
      </c>
      <c r="D1193" s="1" t="s">
        <v>18</v>
      </c>
      <c r="E1193" s="1">
        <v>2</v>
      </c>
      <c r="F1193" s="1">
        <f t="shared" si="90"/>
        <v>14.53</v>
      </c>
      <c r="G1193" s="1">
        <v>29.06</v>
      </c>
      <c r="H1193" s="1">
        <v>6.97</v>
      </c>
      <c r="I1193">
        <f t="shared" si="92"/>
        <v>36.03</v>
      </c>
      <c r="J1193">
        <f t="shared" si="93"/>
        <v>3.5455000000000001</v>
      </c>
      <c r="K1193">
        <f t="shared" si="94"/>
        <v>1.0303222999999999</v>
      </c>
      <c r="L1193" s="1" t="s">
        <v>26</v>
      </c>
      <c r="M1193" s="1" t="s">
        <v>58</v>
      </c>
      <c r="N1193" s="1" t="s">
        <v>33</v>
      </c>
      <c r="O1193" s="1" t="s">
        <v>34</v>
      </c>
      <c r="P1193" s="1" t="s">
        <v>62</v>
      </c>
      <c r="Q1193" s="1" t="s">
        <v>24</v>
      </c>
      <c r="R1193" s="2">
        <v>40045</v>
      </c>
    </row>
    <row r="1194" spans="1:18" x14ac:dyDescent="0.25">
      <c r="A1194" s="1">
        <v>37924</v>
      </c>
      <c r="B1194" s="2">
        <v>40146</v>
      </c>
      <c r="C1194" s="2" t="str">
        <f t="shared" si="91"/>
        <v>November</v>
      </c>
      <c r="D1194" s="1" t="s">
        <v>25</v>
      </c>
      <c r="E1194" s="1">
        <v>49</v>
      </c>
      <c r="F1194" s="1">
        <f t="shared" si="90"/>
        <v>165.19489795918366</v>
      </c>
      <c r="G1194" s="1">
        <v>8094.55</v>
      </c>
      <c r="H1194" s="1">
        <v>19.989999999999998</v>
      </c>
      <c r="I1194">
        <f t="shared" si="92"/>
        <v>8114.54</v>
      </c>
      <c r="J1194">
        <f t="shared" si="93"/>
        <v>3.5455000000000001</v>
      </c>
      <c r="K1194">
        <f t="shared" si="94"/>
        <v>286.99227024999999</v>
      </c>
      <c r="L1194" s="1" t="s">
        <v>26</v>
      </c>
      <c r="M1194" s="1" t="s">
        <v>54</v>
      </c>
      <c r="N1194" s="1" t="s">
        <v>42</v>
      </c>
      <c r="O1194" s="1" t="s">
        <v>34</v>
      </c>
      <c r="P1194" s="1" t="s">
        <v>60</v>
      </c>
      <c r="Q1194" s="1" t="s">
        <v>24</v>
      </c>
      <c r="R1194" s="2">
        <v>40146</v>
      </c>
    </row>
    <row r="1195" spans="1:18" x14ac:dyDescent="0.25">
      <c r="A1195" s="1">
        <v>31232</v>
      </c>
      <c r="B1195" s="2">
        <v>41150</v>
      </c>
      <c r="C1195" s="2" t="str">
        <f t="shared" si="91"/>
        <v>August</v>
      </c>
      <c r="D1195" s="1" t="s">
        <v>25</v>
      </c>
      <c r="E1195" s="1">
        <v>9</v>
      </c>
      <c r="F1195" s="1">
        <f t="shared" si="90"/>
        <v>293.68333333333334</v>
      </c>
      <c r="G1195" s="1">
        <v>2643.15</v>
      </c>
      <c r="H1195" s="1">
        <v>61.76</v>
      </c>
      <c r="I1195">
        <f t="shared" si="92"/>
        <v>2704.9100000000003</v>
      </c>
      <c r="J1195">
        <f t="shared" si="93"/>
        <v>4.7610000000000001</v>
      </c>
      <c r="K1195">
        <f t="shared" si="94"/>
        <v>125.8403715</v>
      </c>
      <c r="L1195" s="1" t="s">
        <v>38</v>
      </c>
      <c r="M1195" s="1" t="s">
        <v>27</v>
      </c>
      <c r="N1195" s="1" t="s">
        <v>42</v>
      </c>
      <c r="O1195" s="1" t="s">
        <v>22</v>
      </c>
      <c r="P1195" s="1" t="s">
        <v>57</v>
      </c>
      <c r="Q1195" s="1" t="s">
        <v>64</v>
      </c>
      <c r="R1195" s="2">
        <v>41153</v>
      </c>
    </row>
    <row r="1196" spans="1:18" x14ac:dyDescent="0.25">
      <c r="A1196" s="1">
        <v>53671</v>
      </c>
      <c r="B1196" s="2">
        <v>40704</v>
      </c>
      <c r="C1196" s="2" t="str">
        <f t="shared" si="91"/>
        <v>June</v>
      </c>
      <c r="D1196" s="1" t="s">
        <v>41</v>
      </c>
      <c r="E1196" s="1">
        <v>39</v>
      </c>
      <c r="F1196" s="1">
        <f t="shared" si="90"/>
        <v>15.807692307692308</v>
      </c>
      <c r="G1196" s="1">
        <v>616.5</v>
      </c>
      <c r="H1196" s="1">
        <v>8.4</v>
      </c>
      <c r="I1196">
        <f t="shared" si="92"/>
        <v>624.9</v>
      </c>
      <c r="J1196">
        <f t="shared" si="93"/>
        <v>3.5455000000000001</v>
      </c>
      <c r="K1196">
        <f t="shared" si="94"/>
        <v>21.858007499999999</v>
      </c>
      <c r="L1196" s="1" t="s">
        <v>26</v>
      </c>
      <c r="M1196" s="1" t="s">
        <v>27</v>
      </c>
      <c r="N1196" s="1" t="s">
        <v>28</v>
      </c>
      <c r="O1196" s="1" t="s">
        <v>34</v>
      </c>
      <c r="P1196" s="1" t="s">
        <v>48</v>
      </c>
      <c r="Q1196" s="1" t="s">
        <v>24</v>
      </c>
      <c r="R1196" s="2">
        <v>40705</v>
      </c>
    </row>
    <row r="1197" spans="1:18" x14ac:dyDescent="0.25">
      <c r="A1197" s="1">
        <v>7015</v>
      </c>
      <c r="B1197" s="2">
        <v>40463</v>
      </c>
      <c r="C1197" s="2" t="str">
        <f t="shared" si="91"/>
        <v>October</v>
      </c>
      <c r="D1197" s="1" t="s">
        <v>32</v>
      </c>
      <c r="E1197" s="1">
        <v>42</v>
      </c>
      <c r="F1197" s="1">
        <f t="shared" si="90"/>
        <v>170.09350000000001</v>
      </c>
      <c r="G1197" s="1">
        <v>7143.9269999999997</v>
      </c>
      <c r="H1197" s="1">
        <v>4.2</v>
      </c>
      <c r="I1197">
        <f t="shared" si="92"/>
        <v>7148.1269999999995</v>
      </c>
      <c r="J1197">
        <f t="shared" si="93"/>
        <v>5.3265000000000002</v>
      </c>
      <c r="K1197">
        <f t="shared" si="94"/>
        <v>380.52127165500002</v>
      </c>
      <c r="L1197" s="1" t="s">
        <v>19</v>
      </c>
      <c r="M1197" s="1" t="s">
        <v>58</v>
      </c>
      <c r="N1197" s="1" t="s">
        <v>42</v>
      </c>
      <c r="O1197" s="1" t="s">
        <v>29</v>
      </c>
      <c r="P1197" s="1" t="s">
        <v>30</v>
      </c>
      <c r="Q1197" s="1" t="s">
        <v>24</v>
      </c>
      <c r="R1197" s="2">
        <v>40464</v>
      </c>
    </row>
    <row r="1198" spans="1:18" x14ac:dyDescent="0.25">
      <c r="A1198" s="1">
        <v>6272</v>
      </c>
      <c r="B1198" s="2">
        <v>40236</v>
      </c>
      <c r="C1198" s="2" t="str">
        <f t="shared" si="91"/>
        <v>February</v>
      </c>
      <c r="D1198" s="1" t="s">
        <v>25</v>
      </c>
      <c r="E1198" s="1">
        <v>8</v>
      </c>
      <c r="F1198" s="1">
        <f t="shared" si="90"/>
        <v>44.802437500000003</v>
      </c>
      <c r="G1198" s="1">
        <v>358.41950000000003</v>
      </c>
      <c r="H1198" s="1">
        <v>2.5</v>
      </c>
      <c r="I1198">
        <f t="shared" si="92"/>
        <v>360.91950000000003</v>
      </c>
      <c r="J1198">
        <f t="shared" si="93"/>
        <v>5.3265000000000002</v>
      </c>
      <c r="K1198">
        <f t="shared" si="94"/>
        <v>19.091214667500005</v>
      </c>
      <c r="L1198" s="1" t="s">
        <v>19</v>
      </c>
      <c r="M1198" s="1" t="s">
        <v>54</v>
      </c>
      <c r="N1198" s="1" t="s">
        <v>33</v>
      </c>
      <c r="O1198" s="1" t="s">
        <v>29</v>
      </c>
      <c r="P1198" s="1" t="s">
        <v>30</v>
      </c>
      <c r="Q1198" s="1" t="s">
        <v>46</v>
      </c>
      <c r="R1198" s="2">
        <v>40238</v>
      </c>
    </row>
    <row r="1199" spans="1:18" x14ac:dyDescent="0.25">
      <c r="A1199" s="1">
        <v>10563</v>
      </c>
      <c r="B1199" s="2">
        <v>40450</v>
      </c>
      <c r="C1199" s="2" t="str">
        <f t="shared" si="91"/>
        <v>September</v>
      </c>
      <c r="D1199" s="1" t="s">
        <v>37</v>
      </c>
      <c r="E1199" s="1">
        <v>38</v>
      </c>
      <c r="F1199" s="1">
        <f t="shared" si="90"/>
        <v>269.03131578947369</v>
      </c>
      <c r="G1199" s="1">
        <v>10223.19</v>
      </c>
      <c r="H1199" s="1">
        <v>19.989999999999998</v>
      </c>
      <c r="I1199">
        <f t="shared" si="92"/>
        <v>10243.18</v>
      </c>
      <c r="J1199">
        <f t="shared" si="93"/>
        <v>3.5455000000000001</v>
      </c>
      <c r="K1199">
        <f t="shared" si="94"/>
        <v>362.46320145000004</v>
      </c>
      <c r="L1199" s="1" t="s">
        <v>26</v>
      </c>
      <c r="M1199" s="1" t="s">
        <v>47</v>
      </c>
      <c r="N1199" s="1" t="s">
        <v>33</v>
      </c>
      <c r="O1199" s="1" t="s">
        <v>34</v>
      </c>
      <c r="P1199" s="1" t="s">
        <v>68</v>
      </c>
      <c r="Q1199" s="1" t="s">
        <v>24</v>
      </c>
      <c r="R1199" s="2">
        <v>40451</v>
      </c>
    </row>
    <row r="1200" spans="1:18" x14ac:dyDescent="0.25">
      <c r="A1200" s="1">
        <v>6661</v>
      </c>
      <c r="B1200" s="2">
        <v>40284</v>
      </c>
      <c r="C1200" s="2" t="str">
        <f t="shared" si="91"/>
        <v>April</v>
      </c>
      <c r="D1200" s="1" t="s">
        <v>18</v>
      </c>
      <c r="E1200" s="1">
        <v>47</v>
      </c>
      <c r="F1200" s="1">
        <f t="shared" si="90"/>
        <v>409.04085106382973</v>
      </c>
      <c r="G1200" s="1">
        <v>19224.919999999998</v>
      </c>
      <c r="H1200" s="1">
        <v>49</v>
      </c>
      <c r="I1200">
        <f t="shared" si="92"/>
        <v>19273.919999999998</v>
      </c>
      <c r="J1200">
        <f t="shared" si="93"/>
        <v>5.3265000000000002</v>
      </c>
      <c r="K1200">
        <f t="shared" si="94"/>
        <v>1024.0153637999999</v>
      </c>
      <c r="L1200" s="1" t="s">
        <v>38</v>
      </c>
      <c r="M1200" s="1" t="s">
        <v>51</v>
      </c>
      <c r="N1200" s="1" t="s">
        <v>28</v>
      </c>
      <c r="O1200" s="1" t="s">
        <v>29</v>
      </c>
      <c r="P1200" s="1" t="s">
        <v>52</v>
      </c>
      <c r="Q1200" s="1" t="s">
        <v>40</v>
      </c>
      <c r="R1200" s="2">
        <v>40288</v>
      </c>
    </row>
    <row r="1201" spans="1:18" x14ac:dyDescent="0.25">
      <c r="A1201" s="1">
        <v>27715</v>
      </c>
      <c r="B1201" s="2">
        <v>40805</v>
      </c>
      <c r="C1201" s="2" t="str">
        <f t="shared" si="91"/>
        <v>September</v>
      </c>
      <c r="D1201" s="1" t="s">
        <v>25</v>
      </c>
      <c r="E1201" s="1">
        <v>12</v>
      </c>
      <c r="F1201" s="1">
        <f t="shared" si="90"/>
        <v>7.876666666666666</v>
      </c>
      <c r="G1201" s="1">
        <v>94.52</v>
      </c>
      <c r="H1201" s="1">
        <v>6.28</v>
      </c>
      <c r="I1201">
        <f t="shared" si="92"/>
        <v>100.8</v>
      </c>
      <c r="J1201">
        <f t="shared" si="93"/>
        <v>3.5455000000000001</v>
      </c>
      <c r="K1201">
        <f t="shared" si="94"/>
        <v>3.3512065999999998</v>
      </c>
      <c r="L1201" s="1" t="s">
        <v>26</v>
      </c>
      <c r="M1201" s="1" t="s">
        <v>47</v>
      </c>
      <c r="N1201" s="1" t="s">
        <v>21</v>
      </c>
      <c r="O1201" s="1" t="s">
        <v>34</v>
      </c>
      <c r="P1201" s="1" t="s">
        <v>48</v>
      </c>
      <c r="Q1201" s="1" t="s">
        <v>24</v>
      </c>
      <c r="R1201" s="2">
        <v>40807</v>
      </c>
    </row>
    <row r="1202" spans="1:18" x14ac:dyDescent="0.25">
      <c r="A1202" s="1">
        <v>8231</v>
      </c>
      <c r="B1202" s="2">
        <v>41200</v>
      </c>
      <c r="C1202" s="2" t="str">
        <f t="shared" si="91"/>
        <v>October</v>
      </c>
      <c r="D1202" s="1" t="s">
        <v>37</v>
      </c>
      <c r="E1202" s="1">
        <v>27</v>
      </c>
      <c r="F1202" s="1">
        <f t="shared" si="90"/>
        <v>2.9422222222222221</v>
      </c>
      <c r="G1202" s="1">
        <v>79.44</v>
      </c>
      <c r="H1202" s="1">
        <v>0.5</v>
      </c>
      <c r="I1202">
        <f t="shared" si="92"/>
        <v>79.94</v>
      </c>
      <c r="J1202">
        <f t="shared" si="93"/>
        <v>3.5455000000000001</v>
      </c>
      <c r="K1202">
        <f t="shared" si="94"/>
        <v>2.8165451999999997</v>
      </c>
      <c r="L1202" s="1" t="s">
        <v>26</v>
      </c>
      <c r="M1202" s="1" t="s">
        <v>27</v>
      </c>
      <c r="N1202" s="1" t="s">
        <v>33</v>
      </c>
      <c r="O1202" s="1" t="s">
        <v>34</v>
      </c>
      <c r="P1202" s="1" t="s">
        <v>63</v>
      </c>
      <c r="Q1202" s="1" t="s">
        <v>24</v>
      </c>
      <c r="R1202" s="2">
        <v>41202</v>
      </c>
    </row>
    <row r="1203" spans="1:18" x14ac:dyDescent="0.25">
      <c r="A1203" s="1">
        <v>40485</v>
      </c>
      <c r="B1203" s="2">
        <v>40174</v>
      </c>
      <c r="C1203" s="2" t="str">
        <f t="shared" si="91"/>
        <v>December</v>
      </c>
      <c r="D1203" s="1" t="s">
        <v>32</v>
      </c>
      <c r="E1203" s="1">
        <v>7</v>
      </c>
      <c r="F1203" s="1">
        <f t="shared" si="90"/>
        <v>55.530500000000004</v>
      </c>
      <c r="G1203" s="1">
        <v>388.71350000000001</v>
      </c>
      <c r="H1203" s="1">
        <v>3.99</v>
      </c>
      <c r="I1203">
        <f t="shared" si="92"/>
        <v>392.70350000000002</v>
      </c>
      <c r="J1203">
        <f t="shared" si="93"/>
        <v>5.3265000000000002</v>
      </c>
      <c r="K1203">
        <f t="shared" si="94"/>
        <v>20.704824577500002</v>
      </c>
      <c r="L1203" s="1" t="s">
        <v>26</v>
      </c>
      <c r="M1203" s="1" t="s">
        <v>20</v>
      </c>
      <c r="N1203" s="1" t="s">
        <v>33</v>
      </c>
      <c r="O1203" s="1" t="s">
        <v>29</v>
      </c>
      <c r="P1203" s="1" t="s">
        <v>30</v>
      </c>
      <c r="Q1203" s="1" t="s">
        <v>24</v>
      </c>
      <c r="R1203" s="2">
        <v>40175</v>
      </c>
    </row>
    <row r="1204" spans="1:18" x14ac:dyDescent="0.25">
      <c r="A1204" s="1">
        <v>7846</v>
      </c>
      <c r="B1204" s="2">
        <v>40719</v>
      </c>
      <c r="C1204" s="2" t="str">
        <f t="shared" si="91"/>
        <v>June</v>
      </c>
      <c r="D1204" s="1" t="s">
        <v>18</v>
      </c>
      <c r="E1204" s="1">
        <v>47</v>
      </c>
      <c r="F1204" s="1">
        <f t="shared" si="90"/>
        <v>62.26234042553191</v>
      </c>
      <c r="G1204" s="1">
        <v>2926.33</v>
      </c>
      <c r="H1204" s="1">
        <v>19.989999999999998</v>
      </c>
      <c r="I1204">
        <f t="shared" si="92"/>
        <v>2946.3199999999997</v>
      </c>
      <c r="J1204">
        <f t="shared" si="93"/>
        <v>3.5455000000000001</v>
      </c>
      <c r="K1204">
        <f t="shared" si="94"/>
        <v>103.75303015</v>
      </c>
      <c r="L1204" s="1" t="s">
        <v>26</v>
      </c>
      <c r="M1204" s="1" t="s">
        <v>49</v>
      </c>
      <c r="N1204" s="1" t="s">
        <v>33</v>
      </c>
      <c r="O1204" s="1" t="s">
        <v>34</v>
      </c>
      <c r="P1204" s="1" t="s">
        <v>48</v>
      </c>
      <c r="Q1204" s="1" t="s">
        <v>24</v>
      </c>
      <c r="R1204" s="2">
        <v>40724</v>
      </c>
    </row>
    <row r="1205" spans="1:18" x14ac:dyDescent="0.25">
      <c r="A1205" s="1">
        <v>10369</v>
      </c>
      <c r="B1205" s="2">
        <v>40856</v>
      </c>
      <c r="C1205" s="2" t="str">
        <f t="shared" si="91"/>
        <v>November</v>
      </c>
      <c r="D1205" s="1" t="s">
        <v>18</v>
      </c>
      <c r="E1205" s="1">
        <v>4</v>
      </c>
      <c r="F1205" s="1">
        <f t="shared" si="90"/>
        <v>6.835</v>
      </c>
      <c r="G1205" s="1">
        <v>27.34</v>
      </c>
      <c r="H1205" s="1">
        <v>4.96</v>
      </c>
      <c r="I1205">
        <f t="shared" si="92"/>
        <v>32.299999999999997</v>
      </c>
      <c r="J1205">
        <f t="shared" si="93"/>
        <v>3.5455000000000001</v>
      </c>
      <c r="K1205">
        <f t="shared" si="94"/>
        <v>0.96933970000000003</v>
      </c>
      <c r="L1205" s="1" t="s">
        <v>26</v>
      </c>
      <c r="M1205" s="1" t="s">
        <v>20</v>
      </c>
      <c r="N1205" s="1" t="s">
        <v>42</v>
      </c>
      <c r="O1205" s="1" t="s">
        <v>34</v>
      </c>
      <c r="P1205" s="1" t="s">
        <v>45</v>
      </c>
      <c r="Q1205" s="1" t="s">
        <v>24</v>
      </c>
      <c r="R1205" s="2">
        <v>40858</v>
      </c>
    </row>
    <row r="1206" spans="1:18" x14ac:dyDescent="0.25">
      <c r="A1206" s="1">
        <v>53024</v>
      </c>
      <c r="B1206" s="2">
        <v>41041</v>
      </c>
      <c r="C1206" s="2" t="str">
        <f t="shared" si="91"/>
        <v>May</v>
      </c>
      <c r="D1206" s="1" t="s">
        <v>32</v>
      </c>
      <c r="E1206" s="1">
        <v>9</v>
      </c>
      <c r="F1206" s="1">
        <f t="shared" si="90"/>
        <v>20.792222222222222</v>
      </c>
      <c r="G1206" s="1">
        <v>187.13</v>
      </c>
      <c r="H1206" s="1">
        <v>14.39</v>
      </c>
      <c r="I1206">
        <f t="shared" si="92"/>
        <v>201.51999999999998</v>
      </c>
      <c r="J1206">
        <f t="shared" si="93"/>
        <v>4.7610000000000001</v>
      </c>
      <c r="K1206">
        <f t="shared" si="94"/>
        <v>8.9092593000000004</v>
      </c>
      <c r="L1206" s="1" t="s">
        <v>26</v>
      </c>
      <c r="M1206" s="1" t="s">
        <v>27</v>
      </c>
      <c r="N1206" s="1" t="s">
        <v>33</v>
      </c>
      <c r="O1206" s="1" t="s">
        <v>22</v>
      </c>
      <c r="P1206" s="1" t="s">
        <v>23</v>
      </c>
      <c r="Q1206" s="1" t="s">
        <v>24</v>
      </c>
      <c r="R1206" s="2">
        <v>41042</v>
      </c>
    </row>
    <row r="1207" spans="1:18" x14ac:dyDescent="0.25">
      <c r="A1207" s="1">
        <v>12258</v>
      </c>
      <c r="B1207" s="2">
        <v>40147</v>
      </c>
      <c r="C1207" s="2" t="str">
        <f t="shared" si="91"/>
        <v>November</v>
      </c>
      <c r="D1207" s="1" t="s">
        <v>18</v>
      </c>
      <c r="E1207" s="1">
        <v>22</v>
      </c>
      <c r="F1207" s="1">
        <f t="shared" si="90"/>
        <v>110.5059090909091</v>
      </c>
      <c r="G1207" s="1">
        <v>2431.13</v>
      </c>
      <c r="H1207" s="1">
        <v>13.99</v>
      </c>
      <c r="I1207">
        <f t="shared" si="92"/>
        <v>2445.12</v>
      </c>
      <c r="J1207">
        <f t="shared" si="93"/>
        <v>4.7610000000000001</v>
      </c>
      <c r="K1207">
        <f t="shared" si="94"/>
        <v>115.74609930000001</v>
      </c>
      <c r="L1207" s="1" t="s">
        <v>26</v>
      </c>
      <c r="M1207" s="1" t="s">
        <v>27</v>
      </c>
      <c r="N1207" s="1" t="s">
        <v>42</v>
      </c>
      <c r="O1207" s="1" t="s">
        <v>22</v>
      </c>
      <c r="P1207" s="1" t="s">
        <v>23</v>
      </c>
      <c r="Q1207" s="1" t="s">
        <v>31</v>
      </c>
      <c r="R1207" s="2">
        <v>40151</v>
      </c>
    </row>
    <row r="1208" spans="1:18" x14ac:dyDescent="0.25">
      <c r="A1208" s="1">
        <v>41636</v>
      </c>
      <c r="B1208" s="2">
        <v>40039</v>
      </c>
      <c r="C1208" s="2" t="str">
        <f t="shared" si="91"/>
        <v>August</v>
      </c>
      <c r="D1208" s="1" t="s">
        <v>37</v>
      </c>
      <c r="E1208" s="1">
        <v>27</v>
      </c>
      <c r="F1208" s="1">
        <f t="shared" si="90"/>
        <v>102.32803703703703</v>
      </c>
      <c r="G1208" s="1">
        <v>2762.857</v>
      </c>
      <c r="H1208" s="1">
        <v>4.2300000000000004</v>
      </c>
      <c r="I1208">
        <f t="shared" si="92"/>
        <v>2767.087</v>
      </c>
      <c r="J1208">
        <f t="shared" si="93"/>
        <v>5.3265000000000002</v>
      </c>
      <c r="K1208">
        <f t="shared" si="94"/>
        <v>147.163578105</v>
      </c>
      <c r="L1208" s="1" t="s">
        <v>26</v>
      </c>
      <c r="M1208" s="1" t="s">
        <v>54</v>
      </c>
      <c r="N1208" s="1" t="s">
        <v>42</v>
      </c>
      <c r="O1208" s="1" t="s">
        <v>29</v>
      </c>
      <c r="P1208" s="1" t="s">
        <v>30</v>
      </c>
      <c r="Q1208" s="1" t="s">
        <v>24</v>
      </c>
      <c r="R1208" s="2">
        <v>40041</v>
      </c>
    </row>
    <row r="1209" spans="1:18" x14ac:dyDescent="0.25">
      <c r="A1209" s="1">
        <v>19367</v>
      </c>
      <c r="B1209" s="2">
        <v>39923</v>
      </c>
      <c r="C1209" s="2" t="str">
        <f t="shared" si="91"/>
        <v>April</v>
      </c>
      <c r="D1209" s="1" t="s">
        <v>25</v>
      </c>
      <c r="E1209" s="1">
        <v>20</v>
      </c>
      <c r="F1209" s="1">
        <f t="shared" si="90"/>
        <v>5.6210000000000004</v>
      </c>
      <c r="G1209" s="1">
        <v>112.42</v>
      </c>
      <c r="H1209" s="1">
        <v>2.5</v>
      </c>
      <c r="I1209">
        <f t="shared" si="92"/>
        <v>114.92</v>
      </c>
      <c r="J1209">
        <f t="shared" si="93"/>
        <v>3.5455000000000001</v>
      </c>
      <c r="K1209">
        <f t="shared" si="94"/>
        <v>3.9858511000000005</v>
      </c>
      <c r="L1209" s="1" t="s">
        <v>26</v>
      </c>
      <c r="M1209" s="1" t="s">
        <v>54</v>
      </c>
      <c r="N1209" s="1" t="s">
        <v>42</v>
      </c>
      <c r="O1209" s="1" t="s">
        <v>34</v>
      </c>
      <c r="P1209" s="1" t="s">
        <v>62</v>
      </c>
      <c r="Q1209" s="1" t="s">
        <v>24</v>
      </c>
      <c r="R1209" s="2">
        <v>39925</v>
      </c>
    </row>
    <row r="1210" spans="1:18" x14ac:dyDescent="0.25">
      <c r="A1210" s="1">
        <v>19332</v>
      </c>
      <c r="B1210" s="2">
        <v>40966</v>
      </c>
      <c r="C1210" s="2" t="str">
        <f t="shared" si="91"/>
        <v>February</v>
      </c>
      <c r="D1210" s="1" t="s">
        <v>25</v>
      </c>
      <c r="E1210" s="1">
        <v>46</v>
      </c>
      <c r="F1210" s="1">
        <f t="shared" si="90"/>
        <v>179.27956521739131</v>
      </c>
      <c r="G1210" s="1">
        <v>8246.86</v>
      </c>
      <c r="H1210" s="1">
        <v>29.21</v>
      </c>
      <c r="I1210">
        <f t="shared" si="92"/>
        <v>8276.07</v>
      </c>
      <c r="J1210">
        <f t="shared" si="93"/>
        <v>4.7610000000000001</v>
      </c>
      <c r="K1210">
        <f t="shared" si="94"/>
        <v>392.63300460000005</v>
      </c>
      <c r="L1210" s="1" t="s">
        <v>38</v>
      </c>
      <c r="M1210" s="1" t="s">
        <v>49</v>
      </c>
      <c r="N1210" s="1" t="s">
        <v>21</v>
      </c>
      <c r="O1210" s="1" t="s">
        <v>22</v>
      </c>
      <c r="P1210" s="1" t="s">
        <v>57</v>
      </c>
      <c r="Q1210" s="1" t="s">
        <v>64</v>
      </c>
      <c r="R1210" s="2">
        <v>40968</v>
      </c>
    </row>
    <row r="1211" spans="1:18" x14ac:dyDescent="0.25">
      <c r="A1211" s="1">
        <v>25927</v>
      </c>
      <c r="B1211" s="2">
        <v>39925</v>
      </c>
      <c r="C1211" s="2" t="str">
        <f t="shared" si="91"/>
        <v>April</v>
      </c>
      <c r="D1211" s="1" t="s">
        <v>41</v>
      </c>
      <c r="E1211" s="1">
        <v>43</v>
      </c>
      <c r="F1211" s="1">
        <f t="shared" si="90"/>
        <v>21.99767441860465</v>
      </c>
      <c r="G1211" s="1">
        <v>945.9</v>
      </c>
      <c r="H1211" s="1">
        <v>5.53</v>
      </c>
      <c r="I1211">
        <f t="shared" si="92"/>
        <v>951.43</v>
      </c>
      <c r="J1211">
        <f t="shared" si="93"/>
        <v>3.5455000000000001</v>
      </c>
      <c r="K1211">
        <f t="shared" si="94"/>
        <v>33.536884499999999</v>
      </c>
      <c r="L1211" s="1" t="s">
        <v>26</v>
      </c>
      <c r="M1211" s="1" t="s">
        <v>69</v>
      </c>
      <c r="N1211" s="1" t="s">
        <v>33</v>
      </c>
      <c r="O1211" s="1" t="s">
        <v>34</v>
      </c>
      <c r="P1211" s="1" t="s">
        <v>35</v>
      </c>
      <c r="Q1211" s="1" t="s">
        <v>46</v>
      </c>
      <c r="R1211" s="2">
        <v>39927</v>
      </c>
    </row>
    <row r="1212" spans="1:18" x14ac:dyDescent="0.25">
      <c r="A1212" s="1">
        <v>27524</v>
      </c>
      <c r="B1212" s="2">
        <v>40210</v>
      </c>
      <c r="C1212" s="2" t="str">
        <f t="shared" si="91"/>
        <v>February</v>
      </c>
      <c r="D1212" s="1" t="s">
        <v>32</v>
      </c>
      <c r="E1212" s="1">
        <v>50</v>
      </c>
      <c r="F1212" s="1">
        <f t="shared" si="90"/>
        <v>6.8788</v>
      </c>
      <c r="G1212" s="1">
        <v>343.94</v>
      </c>
      <c r="H1212" s="1">
        <v>7.37</v>
      </c>
      <c r="I1212">
        <f t="shared" si="92"/>
        <v>351.31</v>
      </c>
      <c r="J1212">
        <f t="shared" si="93"/>
        <v>3.5455000000000001</v>
      </c>
      <c r="K1212">
        <f t="shared" si="94"/>
        <v>12.194392700000002</v>
      </c>
      <c r="L1212" s="1" t="s">
        <v>26</v>
      </c>
      <c r="M1212" s="1" t="s">
        <v>47</v>
      </c>
      <c r="N1212" s="1" t="s">
        <v>21</v>
      </c>
      <c r="O1212" s="1" t="s">
        <v>34</v>
      </c>
      <c r="P1212" s="1" t="s">
        <v>45</v>
      </c>
      <c r="Q1212" s="1" t="s">
        <v>24</v>
      </c>
      <c r="R1212" s="2">
        <v>40212</v>
      </c>
    </row>
    <row r="1213" spans="1:18" x14ac:dyDescent="0.25">
      <c r="A1213" s="1">
        <v>26784</v>
      </c>
      <c r="B1213" s="2">
        <v>40382</v>
      </c>
      <c r="C1213" s="2" t="str">
        <f t="shared" si="91"/>
        <v>July</v>
      </c>
      <c r="D1213" s="1" t="s">
        <v>37</v>
      </c>
      <c r="E1213" s="1">
        <v>33</v>
      </c>
      <c r="F1213" s="1">
        <f t="shared" si="90"/>
        <v>13.340303030303032</v>
      </c>
      <c r="G1213" s="1">
        <v>440.23</v>
      </c>
      <c r="H1213" s="1">
        <v>7.51</v>
      </c>
      <c r="I1213">
        <f t="shared" si="92"/>
        <v>447.74</v>
      </c>
      <c r="J1213">
        <f t="shared" si="93"/>
        <v>5.3265000000000002</v>
      </c>
      <c r="K1213">
        <f t="shared" si="94"/>
        <v>23.448850950000001</v>
      </c>
      <c r="L1213" s="1" t="s">
        <v>26</v>
      </c>
      <c r="M1213" s="1" t="s">
        <v>49</v>
      </c>
      <c r="N1213" s="1" t="s">
        <v>21</v>
      </c>
      <c r="O1213" s="1" t="s">
        <v>29</v>
      </c>
      <c r="P1213" s="1" t="s">
        <v>61</v>
      </c>
      <c r="Q1213" s="1" t="s">
        <v>31</v>
      </c>
      <c r="R1213" s="2">
        <v>40383</v>
      </c>
    </row>
    <row r="1214" spans="1:18" x14ac:dyDescent="0.25">
      <c r="A1214" s="1">
        <v>47075</v>
      </c>
      <c r="B1214" s="2">
        <v>40833</v>
      </c>
      <c r="C1214" s="2" t="str">
        <f t="shared" si="91"/>
        <v>October</v>
      </c>
      <c r="D1214" s="1" t="s">
        <v>41</v>
      </c>
      <c r="E1214" s="1">
        <v>42</v>
      </c>
      <c r="F1214" s="1">
        <f t="shared" si="90"/>
        <v>103.49952380952379</v>
      </c>
      <c r="G1214" s="1">
        <v>4346.9799999999996</v>
      </c>
      <c r="H1214" s="1">
        <v>35.840000000000003</v>
      </c>
      <c r="I1214">
        <f t="shared" si="92"/>
        <v>4382.82</v>
      </c>
      <c r="J1214">
        <f t="shared" si="93"/>
        <v>4.7610000000000001</v>
      </c>
      <c r="K1214">
        <f t="shared" si="94"/>
        <v>206.95971779999999</v>
      </c>
      <c r="L1214" s="1" t="s">
        <v>38</v>
      </c>
      <c r="M1214" s="1" t="s">
        <v>56</v>
      </c>
      <c r="N1214" s="1" t="s">
        <v>42</v>
      </c>
      <c r="O1214" s="1" t="s">
        <v>22</v>
      </c>
      <c r="P1214" s="1" t="s">
        <v>67</v>
      </c>
      <c r="Q1214" s="1" t="s">
        <v>64</v>
      </c>
      <c r="R1214" s="2">
        <v>40835</v>
      </c>
    </row>
    <row r="1215" spans="1:18" x14ac:dyDescent="0.25">
      <c r="A1215" s="1">
        <v>55425</v>
      </c>
      <c r="B1215" s="2">
        <v>40848</v>
      </c>
      <c r="C1215" s="2" t="str">
        <f t="shared" si="91"/>
        <v>November</v>
      </c>
      <c r="D1215" s="1" t="s">
        <v>37</v>
      </c>
      <c r="E1215" s="1">
        <v>8</v>
      </c>
      <c r="F1215" s="1">
        <f t="shared" si="90"/>
        <v>287.79500000000002</v>
      </c>
      <c r="G1215" s="1">
        <v>2302.36</v>
      </c>
      <c r="H1215" s="1">
        <v>7.18</v>
      </c>
      <c r="I1215">
        <f t="shared" si="92"/>
        <v>2309.54</v>
      </c>
      <c r="J1215">
        <f t="shared" si="93"/>
        <v>5.3265000000000002</v>
      </c>
      <c r="K1215">
        <f t="shared" si="94"/>
        <v>122.63520540000002</v>
      </c>
      <c r="L1215" s="1" t="s">
        <v>19</v>
      </c>
      <c r="M1215" s="1" t="s">
        <v>49</v>
      </c>
      <c r="N1215" s="1" t="s">
        <v>33</v>
      </c>
      <c r="O1215" s="1" t="s">
        <v>29</v>
      </c>
      <c r="P1215" s="1" t="s">
        <v>43</v>
      </c>
      <c r="Q1215" s="1" t="s">
        <v>24</v>
      </c>
      <c r="R1215" s="2">
        <v>40850</v>
      </c>
    </row>
    <row r="1216" spans="1:18" x14ac:dyDescent="0.25">
      <c r="A1216" s="1">
        <v>12934</v>
      </c>
      <c r="B1216" s="2">
        <v>39877</v>
      </c>
      <c r="C1216" s="2" t="str">
        <f t="shared" si="91"/>
        <v>March</v>
      </c>
      <c r="D1216" s="1" t="s">
        <v>32</v>
      </c>
      <c r="E1216" s="1">
        <v>45</v>
      </c>
      <c r="F1216" s="1">
        <f t="shared" si="90"/>
        <v>9.7864444444444434</v>
      </c>
      <c r="G1216" s="1">
        <v>440.39</v>
      </c>
      <c r="H1216" s="1">
        <v>1.39</v>
      </c>
      <c r="I1216">
        <f t="shared" si="92"/>
        <v>441.78</v>
      </c>
      <c r="J1216">
        <f t="shared" si="93"/>
        <v>3.5455000000000001</v>
      </c>
      <c r="K1216">
        <f t="shared" si="94"/>
        <v>15.614027450000002</v>
      </c>
      <c r="L1216" s="1" t="s">
        <v>26</v>
      </c>
      <c r="M1216" s="1" t="s">
        <v>55</v>
      </c>
      <c r="N1216" s="1" t="s">
        <v>33</v>
      </c>
      <c r="O1216" s="1" t="s">
        <v>34</v>
      </c>
      <c r="P1216" s="1" t="s">
        <v>62</v>
      </c>
      <c r="Q1216" s="1" t="s">
        <v>24</v>
      </c>
      <c r="R1216" s="2">
        <v>39878</v>
      </c>
    </row>
    <row r="1217" spans="1:18" x14ac:dyDescent="0.25">
      <c r="A1217" s="1">
        <v>11206</v>
      </c>
      <c r="B1217" s="2">
        <v>40175</v>
      </c>
      <c r="C1217" s="2" t="str">
        <f t="shared" si="91"/>
        <v>December</v>
      </c>
      <c r="D1217" s="1" t="s">
        <v>18</v>
      </c>
      <c r="E1217" s="1">
        <v>6</v>
      </c>
      <c r="F1217" s="1">
        <f t="shared" si="90"/>
        <v>29.611666666666665</v>
      </c>
      <c r="G1217" s="1">
        <v>177.67</v>
      </c>
      <c r="H1217" s="1">
        <v>1.49</v>
      </c>
      <c r="I1217">
        <f t="shared" si="92"/>
        <v>179.16</v>
      </c>
      <c r="J1217">
        <f t="shared" si="93"/>
        <v>3.5455000000000001</v>
      </c>
      <c r="K1217">
        <f t="shared" si="94"/>
        <v>6.2992898500000001</v>
      </c>
      <c r="L1217" s="1" t="s">
        <v>26</v>
      </c>
      <c r="M1217" s="1" t="s">
        <v>69</v>
      </c>
      <c r="N1217" s="1" t="s">
        <v>28</v>
      </c>
      <c r="O1217" s="1" t="s">
        <v>34</v>
      </c>
      <c r="P1217" s="1" t="s">
        <v>48</v>
      </c>
      <c r="Q1217" s="1" t="s">
        <v>24</v>
      </c>
      <c r="R1217" s="2">
        <v>40179</v>
      </c>
    </row>
    <row r="1218" spans="1:18" x14ac:dyDescent="0.25">
      <c r="A1218" s="1">
        <v>53671</v>
      </c>
      <c r="B1218" s="2">
        <v>40704</v>
      </c>
      <c r="C1218" s="2" t="str">
        <f t="shared" si="91"/>
        <v>June</v>
      </c>
      <c r="D1218" s="1" t="s">
        <v>41</v>
      </c>
      <c r="E1218" s="1">
        <v>43</v>
      </c>
      <c r="F1218" s="1">
        <f t="shared" ref="F1218:F1281" si="95">G1218/E1218</f>
        <v>145.48395348837209</v>
      </c>
      <c r="G1218" s="1">
        <v>6255.81</v>
      </c>
      <c r="H1218" s="1">
        <v>19.989999999999998</v>
      </c>
      <c r="I1218">
        <f t="shared" si="92"/>
        <v>6275.8</v>
      </c>
      <c r="J1218">
        <f t="shared" si="93"/>
        <v>3.5455000000000001</v>
      </c>
      <c r="K1218">
        <f t="shared" si="94"/>
        <v>221.79974355000002</v>
      </c>
      <c r="L1218" s="1" t="s">
        <v>26</v>
      </c>
      <c r="M1218" s="1" t="s">
        <v>27</v>
      </c>
      <c r="N1218" s="1" t="s">
        <v>28</v>
      </c>
      <c r="O1218" s="1" t="s">
        <v>34</v>
      </c>
      <c r="P1218" s="1" t="s">
        <v>60</v>
      </c>
      <c r="Q1218" s="1" t="s">
        <v>24</v>
      </c>
      <c r="R1218" s="2">
        <v>40705</v>
      </c>
    </row>
    <row r="1219" spans="1:18" x14ac:dyDescent="0.25">
      <c r="A1219" s="1">
        <v>33414</v>
      </c>
      <c r="B1219" s="2">
        <v>40949</v>
      </c>
      <c r="C1219" s="2" t="str">
        <f t="shared" ref="C1219:C1282" si="96">TEXT(B1219,"mmmm")</f>
        <v>February</v>
      </c>
      <c r="D1219" s="1" t="s">
        <v>32</v>
      </c>
      <c r="E1219" s="1">
        <v>9</v>
      </c>
      <c r="F1219" s="1">
        <f t="shared" si="95"/>
        <v>4.1355555555555554</v>
      </c>
      <c r="G1219" s="1">
        <v>37.22</v>
      </c>
      <c r="H1219" s="1">
        <v>1.17</v>
      </c>
      <c r="I1219">
        <f t="shared" ref="I1219:I1282" si="97">G1219+H1219</f>
        <v>38.39</v>
      </c>
      <c r="J1219">
        <f t="shared" ref="J1219:J1282" si="98">IF(O1219="Furniture",4.761,IF(O1219="Technology",5.3265,IF(O1219="Office Supplies",3.5455,0)))</f>
        <v>3.5455000000000001</v>
      </c>
      <c r="K1219">
        <f t="shared" ref="K1219:K1282" si="99">(J1219*G1219)/100</f>
        <v>1.3196351000000002</v>
      </c>
      <c r="L1219" s="1" t="s">
        <v>26</v>
      </c>
      <c r="M1219" s="1" t="s">
        <v>59</v>
      </c>
      <c r="N1219" s="1" t="s">
        <v>28</v>
      </c>
      <c r="O1219" s="1" t="s">
        <v>34</v>
      </c>
      <c r="P1219" s="1" t="s">
        <v>35</v>
      </c>
      <c r="Q1219" s="1" t="s">
        <v>36</v>
      </c>
      <c r="R1219" s="2">
        <v>40949</v>
      </c>
    </row>
    <row r="1220" spans="1:18" x14ac:dyDescent="0.25">
      <c r="A1220" s="1">
        <v>2048</v>
      </c>
      <c r="B1220" s="2">
        <v>40496</v>
      </c>
      <c r="C1220" s="2" t="str">
        <f t="shared" si="96"/>
        <v>November</v>
      </c>
      <c r="D1220" s="1" t="s">
        <v>37</v>
      </c>
      <c r="E1220" s="1">
        <v>12</v>
      </c>
      <c r="F1220" s="1">
        <f t="shared" si="95"/>
        <v>312.71750000000003</v>
      </c>
      <c r="G1220" s="1">
        <v>3752.61</v>
      </c>
      <c r="H1220" s="1">
        <v>42.52</v>
      </c>
      <c r="I1220">
        <f t="shared" si="97"/>
        <v>3795.13</v>
      </c>
      <c r="J1220">
        <f t="shared" si="98"/>
        <v>3.5455000000000001</v>
      </c>
      <c r="K1220">
        <f t="shared" si="99"/>
        <v>133.04878755000001</v>
      </c>
      <c r="L1220" s="1" t="s">
        <v>38</v>
      </c>
      <c r="M1220" s="1" t="s">
        <v>59</v>
      </c>
      <c r="N1220" s="1" t="s">
        <v>33</v>
      </c>
      <c r="O1220" s="1" t="s">
        <v>34</v>
      </c>
      <c r="P1220" s="1" t="s">
        <v>68</v>
      </c>
      <c r="Q1220" s="1" t="s">
        <v>40</v>
      </c>
      <c r="R1220" s="2">
        <v>40497</v>
      </c>
    </row>
    <row r="1221" spans="1:18" x14ac:dyDescent="0.25">
      <c r="A1221" s="1">
        <v>54917</v>
      </c>
      <c r="B1221" s="2">
        <v>40277</v>
      </c>
      <c r="C1221" s="2" t="str">
        <f t="shared" si="96"/>
        <v>April</v>
      </c>
      <c r="D1221" s="1" t="s">
        <v>25</v>
      </c>
      <c r="E1221" s="1">
        <v>12</v>
      </c>
      <c r="F1221" s="1">
        <f t="shared" si="95"/>
        <v>502.89000000000004</v>
      </c>
      <c r="G1221" s="1">
        <v>6034.68</v>
      </c>
      <c r="H1221" s="1">
        <v>24.49</v>
      </c>
      <c r="I1221">
        <f t="shared" si="97"/>
        <v>6059.17</v>
      </c>
      <c r="J1221">
        <f t="shared" si="98"/>
        <v>5.3265000000000002</v>
      </c>
      <c r="K1221">
        <f t="shared" si="99"/>
        <v>321.43723019999999</v>
      </c>
      <c r="L1221" s="1" t="s">
        <v>26</v>
      </c>
      <c r="M1221" s="1" t="s">
        <v>20</v>
      </c>
      <c r="N1221" s="1" t="s">
        <v>28</v>
      </c>
      <c r="O1221" s="1" t="s">
        <v>29</v>
      </c>
      <c r="P1221" s="1" t="s">
        <v>52</v>
      </c>
      <c r="Q1221" s="1" t="s">
        <v>53</v>
      </c>
      <c r="R1221" s="2">
        <v>40278</v>
      </c>
    </row>
    <row r="1222" spans="1:18" x14ac:dyDescent="0.25">
      <c r="A1222" s="1">
        <v>52197</v>
      </c>
      <c r="B1222" s="2">
        <v>41125</v>
      </c>
      <c r="C1222" s="2" t="str">
        <f t="shared" si="96"/>
        <v>August</v>
      </c>
      <c r="D1222" s="1" t="s">
        <v>37</v>
      </c>
      <c r="E1222" s="1">
        <v>6</v>
      </c>
      <c r="F1222" s="1">
        <f t="shared" si="95"/>
        <v>62.838333333333331</v>
      </c>
      <c r="G1222" s="1">
        <v>377.03</v>
      </c>
      <c r="H1222" s="1">
        <v>6.88</v>
      </c>
      <c r="I1222">
        <f t="shared" si="97"/>
        <v>383.90999999999997</v>
      </c>
      <c r="J1222">
        <f t="shared" si="98"/>
        <v>3.5455000000000001</v>
      </c>
      <c r="K1222">
        <f t="shared" si="99"/>
        <v>13.36759865</v>
      </c>
      <c r="L1222" s="1" t="s">
        <v>26</v>
      </c>
      <c r="M1222" s="1" t="s">
        <v>54</v>
      </c>
      <c r="N1222" s="1" t="s">
        <v>33</v>
      </c>
      <c r="O1222" s="1" t="s">
        <v>34</v>
      </c>
      <c r="P1222" s="1" t="s">
        <v>60</v>
      </c>
      <c r="Q1222" s="1" t="s">
        <v>24</v>
      </c>
      <c r="R1222" s="2">
        <v>41127</v>
      </c>
    </row>
    <row r="1223" spans="1:18" x14ac:dyDescent="0.25">
      <c r="A1223" s="1">
        <v>46050</v>
      </c>
      <c r="B1223" s="2">
        <v>40182</v>
      </c>
      <c r="C1223" s="2" t="str">
        <f t="shared" si="96"/>
        <v>January</v>
      </c>
      <c r="D1223" s="1" t="s">
        <v>25</v>
      </c>
      <c r="E1223" s="1">
        <v>3</v>
      </c>
      <c r="F1223" s="1">
        <f t="shared" si="95"/>
        <v>292.25</v>
      </c>
      <c r="G1223" s="1">
        <v>876.75</v>
      </c>
      <c r="H1223" s="1">
        <v>19.989999999999998</v>
      </c>
      <c r="I1223">
        <f t="shared" si="97"/>
        <v>896.74</v>
      </c>
      <c r="J1223">
        <f t="shared" si="98"/>
        <v>3.5455000000000001</v>
      </c>
      <c r="K1223">
        <f t="shared" si="99"/>
        <v>31.085171250000002</v>
      </c>
      <c r="L1223" s="1" t="s">
        <v>26</v>
      </c>
      <c r="M1223" s="1" t="s">
        <v>27</v>
      </c>
      <c r="N1223" s="1" t="s">
        <v>42</v>
      </c>
      <c r="O1223" s="1" t="s">
        <v>34</v>
      </c>
      <c r="P1223" s="1" t="s">
        <v>68</v>
      </c>
      <c r="Q1223" s="1" t="s">
        <v>24</v>
      </c>
      <c r="R1223" s="2">
        <v>40185</v>
      </c>
    </row>
    <row r="1224" spans="1:18" x14ac:dyDescent="0.25">
      <c r="A1224" s="1">
        <v>48096</v>
      </c>
      <c r="B1224" s="2">
        <v>39976</v>
      </c>
      <c r="C1224" s="2" t="str">
        <f t="shared" si="96"/>
        <v>June</v>
      </c>
      <c r="D1224" s="1" t="s">
        <v>25</v>
      </c>
      <c r="E1224" s="1">
        <v>22</v>
      </c>
      <c r="F1224" s="1">
        <f t="shared" si="95"/>
        <v>17.424090909090907</v>
      </c>
      <c r="G1224" s="1">
        <v>383.33</v>
      </c>
      <c r="H1224" s="1">
        <v>8.1300000000000008</v>
      </c>
      <c r="I1224">
        <f t="shared" si="97"/>
        <v>391.46</v>
      </c>
      <c r="J1224">
        <f t="shared" si="98"/>
        <v>3.5455000000000001</v>
      </c>
      <c r="K1224">
        <f t="shared" si="99"/>
        <v>13.590965149999999</v>
      </c>
      <c r="L1224" s="1" t="s">
        <v>26</v>
      </c>
      <c r="M1224" s="1" t="s">
        <v>54</v>
      </c>
      <c r="N1224" s="1" t="s">
        <v>42</v>
      </c>
      <c r="O1224" s="1" t="s">
        <v>34</v>
      </c>
      <c r="P1224" s="1" t="s">
        <v>62</v>
      </c>
      <c r="Q1224" s="1" t="s">
        <v>24</v>
      </c>
      <c r="R1224" s="2">
        <v>39978</v>
      </c>
    </row>
    <row r="1225" spans="1:18" x14ac:dyDescent="0.25">
      <c r="A1225" s="1">
        <v>4545</v>
      </c>
      <c r="B1225" s="2">
        <v>40194</v>
      </c>
      <c r="C1225" s="2" t="str">
        <f t="shared" si="96"/>
        <v>January</v>
      </c>
      <c r="D1225" s="1" t="s">
        <v>32</v>
      </c>
      <c r="E1225" s="1">
        <v>4</v>
      </c>
      <c r="F1225" s="1">
        <f t="shared" si="95"/>
        <v>8.2750000000000004</v>
      </c>
      <c r="G1225" s="1">
        <v>33.1</v>
      </c>
      <c r="H1225" s="1">
        <v>8.74</v>
      </c>
      <c r="I1225">
        <f t="shared" si="97"/>
        <v>41.84</v>
      </c>
      <c r="J1225">
        <f t="shared" si="98"/>
        <v>3.5455000000000001</v>
      </c>
      <c r="K1225">
        <f t="shared" si="99"/>
        <v>1.1735605</v>
      </c>
      <c r="L1225" s="1" t="s">
        <v>26</v>
      </c>
      <c r="M1225" s="1" t="s">
        <v>27</v>
      </c>
      <c r="N1225" s="1" t="s">
        <v>28</v>
      </c>
      <c r="O1225" s="1" t="s">
        <v>34</v>
      </c>
      <c r="P1225" s="1" t="s">
        <v>45</v>
      </c>
      <c r="Q1225" s="1" t="s">
        <v>24</v>
      </c>
      <c r="R1225" s="2">
        <v>40195</v>
      </c>
    </row>
    <row r="1226" spans="1:18" x14ac:dyDescent="0.25">
      <c r="A1226" s="1">
        <v>53152</v>
      </c>
      <c r="B1226" s="2">
        <v>39877</v>
      </c>
      <c r="C1226" s="2" t="str">
        <f t="shared" si="96"/>
        <v>March</v>
      </c>
      <c r="D1226" s="1" t="s">
        <v>41</v>
      </c>
      <c r="E1226" s="1">
        <v>9</v>
      </c>
      <c r="F1226" s="1">
        <f t="shared" si="95"/>
        <v>20.74111111111111</v>
      </c>
      <c r="G1226" s="1">
        <v>186.67</v>
      </c>
      <c r="H1226" s="1">
        <v>8.68</v>
      </c>
      <c r="I1226">
        <f t="shared" si="97"/>
        <v>195.35</v>
      </c>
      <c r="J1226">
        <f t="shared" si="98"/>
        <v>3.5455000000000001</v>
      </c>
      <c r="K1226">
        <f t="shared" si="99"/>
        <v>6.61838485</v>
      </c>
      <c r="L1226" s="1" t="s">
        <v>26</v>
      </c>
      <c r="M1226" s="1" t="s">
        <v>27</v>
      </c>
      <c r="N1226" s="1" t="s">
        <v>33</v>
      </c>
      <c r="O1226" s="1" t="s">
        <v>34</v>
      </c>
      <c r="P1226" s="1" t="s">
        <v>45</v>
      </c>
      <c r="Q1226" s="1" t="s">
        <v>24</v>
      </c>
      <c r="R1226" s="2">
        <v>39879</v>
      </c>
    </row>
    <row r="1227" spans="1:18" x14ac:dyDescent="0.25">
      <c r="A1227" s="1">
        <v>42339</v>
      </c>
      <c r="B1227" s="2">
        <v>39856</v>
      </c>
      <c r="C1227" s="2" t="str">
        <f t="shared" si="96"/>
        <v>February</v>
      </c>
      <c r="D1227" s="1" t="s">
        <v>37</v>
      </c>
      <c r="E1227" s="1">
        <v>31</v>
      </c>
      <c r="F1227" s="1">
        <f t="shared" si="95"/>
        <v>6.6625806451612899</v>
      </c>
      <c r="G1227" s="1">
        <v>206.54</v>
      </c>
      <c r="H1227" s="1">
        <v>9.68</v>
      </c>
      <c r="I1227">
        <f t="shared" si="97"/>
        <v>216.22</v>
      </c>
      <c r="J1227">
        <f t="shared" si="98"/>
        <v>3.5455000000000001</v>
      </c>
      <c r="K1227">
        <f t="shared" si="99"/>
        <v>7.3228757</v>
      </c>
      <c r="L1227" s="1" t="s">
        <v>26</v>
      </c>
      <c r="M1227" s="1" t="s">
        <v>20</v>
      </c>
      <c r="N1227" s="1" t="s">
        <v>21</v>
      </c>
      <c r="O1227" s="1" t="s">
        <v>34</v>
      </c>
      <c r="P1227" s="1" t="s">
        <v>45</v>
      </c>
      <c r="Q1227" s="1" t="s">
        <v>24</v>
      </c>
      <c r="R1227" s="2">
        <v>39856</v>
      </c>
    </row>
    <row r="1228" spans="1:18" x14ac:dyDescent="0.25">
      <c r="A1228" s="1">
        <v>40707</v>
      </c>
      <c r="B1228" s="2">
        <v>39975</v>
      </c>
      <c r="C1228" s="2" t="str">
        <f t="shared" si="96"/>
        <v>June</v>
      </c>
      <c r="D1228" s="1" t="s">
        <v>25</v>
      </c>
      <c r="E1228" s="1">
        <v>26</v>
      </c>
      <c r="F1228" s="1">
        <f t="shared" si="95"/>
        <v>57.507076923076923</v>
      </c>
      <c r="G1228" s="1">
        <v>1495.184</v>
      </c>
      <c r="H1228" s="1">
        <v>8.99</v>
      </c>
      <c r="I1228">
        <f t="shared" si="97"/>
        <v>1504.174</v>
      </c>
      <c r="J1228">
        <f t="shared" si="98"/>
        <v>5.3265000000000002</v>
      </c>
      <c r="K1228">
        <f t="shared" si="99"/>
        <v>79.640975760000003</v>
      </c>
      <c r="L1228" s="1" t="s">
        <v>26</v>
      </c>
      <c r="M1228" s="1" t="s">
        <v>27</v>
      </c>
      <c r="N1228" s="1" t="s">
        <v>28</v>
      </c>
      <c r="O1228" s="1" t="s">
        <v>29</v>
      </c>
      <c r="P1228" s="1" t="s">
        <v>30</v>
      </c>
      <c r="Q1228" s="1" t="s">
        <v>24</v>
      </c>
      <c r="R1228" s="2">
        <v>39977</v>
      </c>
    </row>
    <row r="1229" spans="1:18" x14ac:dyDescent="0.25">
      <c r="A1229" s="1">
        <v>42529</v>
      </c>
      <c r="B1229" s="2">
        <v>40461</v>
      </c>
      <c r="C1229" s="2" t="str">
        <f t="shared" si="96"/>
        <v>October</v>
      </c>
      <c r="D1229" s="1" t="s">
        <v>18</v>
      </c>
      <c r="E1229" s="1">
        <v>2</v>
      </c>
      <c r="F1229" s="1">
        <f t="shared" si="95"/>
        <v>3.17</v>
      </c>
      <c r="G1229" s="1">
        <v>6.34</v>
      </c>
      <c r="H1229" s="1">
        <v>0.97</v>
      </c>
      <c r="I1229">
        <f t="shared" si="97"/>
        <v>7.31</v>
      </c>
      <c r="J1229">
        <f t="shared" si="98"/>
        <v>3.5455000000000001</v>
      </c>
      <c r="K1229">
        <f t="shared" si="99"/>
        <v>0.2247847</v>
      </c>
      <c r="L1229" s="1" t="s">
        <v>26</v>
      </c>
      <c r="M1229" s="1" t="s">
        <v>49</v>
      </c>
      <c r="N1229" s="1" t="s">
        <v>28</v>
      </c>
      <c r="O1229" s="1" t="s">
        <v>34</v>
      </c>
      <c r="P1229" s="1" t="s">
        <v>35</v>
      </c>
      <c r="Q1229" s="1" t="s">
        <v>36</v>
      </c>
      <c r="R1229" s="2">
        <v>40465</v>
      </c>
    </row>
    <row r="1230" spans="1:18" x14ac:dyDescent="0.25">
      <c r="A1230" s="1">
        <v>50657</v>
      </c>
      <c r="B1230" s="2">
        <v>40895</v>
      </c>
      <c r="C1230" s="2" t="str">
        <f t="shared" si="96"/>
        <v>December</v>
      </c>
      <c r="D1230" s="1" t="s">
        <v>25</v>
      </c>
      <c r="E1230" s="1">
        <v>16</v>
      </c>
      <c r="F1230" s="1">
        <f t="shared" si="95"/>
        <v>3.7512500000000002</v>
      </c>
      <c r="G1230" s="1">
        <v>60.02</v>
      </c>
      <c r="H1230" s="1">
        <v>1.93</v>
      </c>
      <c r="I1230">
        <f t="shared" si="97"/>
        <v>61.95</v>
      </c>
      <c r="J1230">
        <f t="shared" si="98"/>
        <v>3.5455000000000001</v>
      </c>
      <c r="K1230">
        <f t="shared" si="99"/>
        <v>2.1280091000000003</v>
      </c>
      <c r="L1230" s="1" t="s">
        <v>19</v>
      </c>
      <c r="M1230" s="1" t="s">
        <v>59</v>
      </c>
      <c r="N1230" s="1" t="s">
        <v>33</v>
      </c>
      <c r="O1230" s="1" t="s">
        <v>34</v>
      </c>
      <c r="P1230" s="1" t="s">
        <v>45</v>
      </c>
      <c r="Q1230" s="1" t="s">
        <v>36</v>
      </c>
      <c r="R1230" s="2">
        <v>40897</v>
      </c>
    </row>
    <row r="1231" spans="1:18" x14ac:dyDescent="0.25">
      <c r="A1231" s="1">
        <v>58720</v>
      </c>
      <c r="B1231" s="2">
        <v>40244</v>
      </c>
      <c r="C1231" s="2" t="str">
        <f t="shared" si="96"/>
        <v>March</v>
      </c>
      <c r="D1231" s="1" t="s">
        <v>32</v>
      </c>
      <c r="E1231" s="1">
        <v>43</v>
      </c>
      <c r="F1231" s="1">
        <f t="shared" si="95"/>
        <v>55.321395348837214</v>
      </c>
      <c r="G1231" s="1">
        <v>2378.8200000000002</v>
      </c>
      <c r="H1231" s="1">
        <v>16.11</v>
      </c>
      <c r="I1231">
        <f t="shared" si="97"/>
        <v>2394.9300000000003</v>
      </c>
      <c r="J1231">
        <f t="shared" si="98"/>
        <v>3.5455000000000001</v>
      </c>
      <c r="K1231">
        <f t="shared" si="99"/>
        <v>84.341063100000014</v>
      </c>
      <c r="L1231" s="1" t="s">
        <v>26</v>
      </c>
      <c r="M1231" s="1" t="s">
        <v>27</v>
      </c>
      <c r="N1231" s="1" t="s">
        <v>42</v>
      </c>
      <c r="O1231" s="1" t="s">
        <v>34</v>
      </c>
      <c r="P1231" s="1" t="s">
        <v>48</v>
      </c>
      <c r="Q1231" s="1" t="s">
        <v>24</v>
      </c>
      <c r="R1231" s="2">
        <v>40244</v>
      </c>
    </row>
    <row r="1232" spans="1:18" x14ac:dyDescent="0.25">
      <c r="A1232" s="1">
        <v>57412</v>
      </c>
      <c r="B1232" s="2">
        <v>40007</v>
      </c>
      <c r="C1232" s="2" t="str">
        <f t="shared" si="96"/>
        <v>July</v>
      </c>
      <c r="D1232" s="1" t="s">
        <v>18</v>
      </c>
      <c r="E1232" s="1">
        <v>34</v>
      </c>
      <c r="F1232" s="1">
        <f t="shared" si="95"/>
        <v>6.5735000000000001</v>
      </c>
      <c r="G1232" s="1">
        <v>223.499</v>
      </c>
      <c r="H1232" s="1">
        <v>5.03</v>
      </c>
      <c r="I1232">
        <f t="shared" si="97"/>
        <v>228.529</v>
      </c>
      <c r="J1232">
        <f t="shared" si="98"/>
        <v>5.3265000000000002</v>
      </c>
      <c r="K1232">
        <f t="shared" si="99"/>
        <v>11.904674235</v>
      </c>
      <c r="L1232" s="1" t="s">
        <v>26</v>
      </c>
      <c r="M1232" s="1" t="s">
        <v>51</v>
      </c>
      <c r="N1232" s="1" t="s">
        <v>21</v>
      </c>
      <c r="O1232" s="1" t="s">
        <v>29</v>
      </c>
      <c r="P1232" s="1" t="s">
        <v>30</v>
      </c>
      <c r="Q1232" s="1" t="s">
        <v>31</v>
      </c>
      <c r="R1232" s="2">
        <v>40007</v>
      </c>
    </row>
    <row r="1233" spans="1:18" x14ac:dyDescent="0.25">
      <c r="A1233" s="1">
        <v>8480</v>
      </c>
      <c r="B1233" s="2">
        <v>40572</v>
      </c>
      <c r="C1233" s="2" t="str">
        <f t="shared" si="96"/>
        <v>January</v>
      </c>
      <c r="D1233" s="1" t="s">
        <v>25</v>
      </c>
      <c r="E1233" s="1">
        <v>3</v>
      </c>
      <c r="F1233" s="1">
        <f t="shared" si="95"/>
        <v>103.3005</v>
      </c>
      <c r="G1233" s="1">
        <v>309.9015</v>
      </c>
      <c r="H1233" s="1">
        <v>7.69</v>
      </c>
      <c r="I1233">
        <f t="shared" si="97"/>
        <v>317.5915</v>
      </c>
      <c r="J1233">
        <f t="shared" si="98"/>
        <v>5.3265000000000002</v>
      </c>
      <c r="K1233">
        <f t="shared" si="99"/>
        <v>16.5069033975</v>
      </c>
      <c r="L1233" s="1" t="s">
        <v>26</v>
      </c>
      <c r="M1233" s="1" t="s">
        <v>27</v>
      </c>
      <c r="N1233" s="1" t="s">
        <v>33</v>
      </c>
      <c r="O1233" s="1" t="s">
        <v>29</v>
      </c>
      <c r="P1233" s="1" t="s">
        <v>30</v>
      </c>
      <c r="Q1233" s="1" t="s">
        <v>24</v>
      </c>
      <c r="R1233" s="2">
        <v>40574</v>
      </c>
    </row>
    <row r="1234" spans="1:18" x14ac:dyDescent="0.25">
      <c r="A1234" s="1">
        <v>41221</v>
      </c>
      <c r="B1234" s="2">
        <v>40068</v>
      </c>
      <c r="C1234" s="2" t="str">
        <f t="shared" si="96"/>
        <v>September</v>
      </c>
      <c r="D1234" s="1" t="s">
        <v>37</v>
      </c>
      <c r="E1234" s="1">
        <v>4</v>
      </c>
      <c r="F1234" s="1">
        <f t="shared" si="95"/>
        <v>86.392499999999998</v>
      </c>
      <c r="G1234" s="1">
        <v>345.57</v>
      </c>
      <c r="H1234" s="1">
        <v>35</v>
      </c>
      <c r="I1234">
        <f t="shared" si="97"/>
        <v>380.57</v>
      </c>
      <c r="J1234">
        <f t="shared" si="98"/>
        <v>3.5455000000000001</v>
      </c>
      <c r="K1234">
        <f t="shared" si="99"/>
        <v>12.25218435</v>
      </c>
      <c r="L1234" s="1" t="s">
        <v>26</v>
      </c>
      <c r="M1234" s="1" t="s">
        <v>27</v>
      </c>
      <c r="N1234" s="1" t="s">
        <v>42</v>
      </c>
      <c r="O1234" s="1" t="s">
        <v>34</v>
      </c>
      <c r="P1234" s="1" t="s">
        <v>60</v>
      </c>
      <c r="Q1234" s="1" t="s">
        <v>53</v>
      </c>
      <c r="R1234" s="2">
        <v>40069</v>
      </c>
    </row>
    <row r="1235" spans="1:18" x14ac:dyDescent="0.25">
      <c r="A1235" s="1">
        <v>22919</v>
      </c>
      <c r="B1235" s="2">
        <v>40011</v>
      </c>
      <c r="C1235" s="2" t="str">
        <f t="shared" si="96"/>
        <v>July</v>
      </c>
      <c r="D1235" s="1" t="s">
        <v>37</v>
      </c>
      <c r="E1235" s="1">
        <v>21</v>
      </c>
      <c r="F1235" s="1">
        <f t="shared" si="95"/>
        <v>4.7033333333333331</v>
      </c>
      <c r="G1235" s="1">
        <v>98.77</v>
      </c>
      <c r="H1235" s="1">
        <v>0.5</v>
      </c>
      <c r="I1235">
        <f t="shared" si="97"/>
        <v>99.27</v>
      </c>
      <c r="J1235">
        <f t="shared" si="98"/>
        <v>3.5455000000000001</v>
      </c>
      <c r="K1235">
        <f t="shared" si="99"/>
        <v>3.50189035</v>
      </c>
      <c r="L1235" s="1" t="s">
        <v>26</v>
      </c>
      <c r="M1235" s="1" t="s">
        <v>56</v>
      </c>
      <c r="N1235" s="1" t="s">
        <v>21</v>
      </c>
      <c r="O1235" s="1" t="s">
        <v>34</v>
      </c>
      <c r="P1235" s="1" t="s">
        <v>63</v>
      </c>
      <c r="Q1235" s="1" t="s">
        <v>24</v>
      </c>
      <c r="R1235" s="2">
        <v>40012</v>
      </c>
    </row>
    <row r="1236" spans="1:18" x14ac:dyDescent="0.25">
      <c r="A1236" s="1">
        <v>49059</v>
      </c>
      <c r="B1236" s="2">
        <v>40076</v>
      </c>
      <c r="C1236" s="2" t="str">
        <f t="shared" si="96"/>
        <v>September</v>
      </c>
      <c r="D1236" s="1" t="s">
        <v>41</v>
      </c>
      <c r="E1236" s="1">
        <v>48</v>
      </c>
      <c r="F1236" s="1">
        <f t="shared" si="95"/>
        <v>2.6666666666666665</v>
      </c>
      <c r="G1236" s="1">
        <v>128</v>
      </c>
      <c r="H1236" s="1">
        <v>0.5</v>
      </c>
      <c r="I1236">
        <f t="shared" si="97"/>
        <v>128.5</v>
      </c>
      <c r="J1236">
        <f t="shared" si="98"/>
        <v>3.5455000000000001</v>
      </c>
      <c r="K1236">
        <f t="shared" si="99"/>
        <v>4.5382400000000001</v>
      </c>
      <c r="L1236" s="1" t="s">
        <v>26</v>
      </c>
      <c r="M1236" s="1" t="s">
        <v>20</v>
      </c>
      <c r="N1236" s="1" t="s">
        <v>42</v>
      </c>
      <c r="O1236" s="1" t="s">
        <v>34</v>
      </c>
      <c r="P1236" s="1" t="s">
        <v>63</v>
      </c>
      <c r="Q1236" s="1" t="s">
        <v>24</v>
      </c>
      <c r="R1236" s="2">
        <v>40078</v>
      </c>
    </row>
    <row r="1237" spans="1:18" x14ac:dyDescent="0.25">
      <c r="A1237" s="1">
        <v>41091</v>
      </c>
      <c r="B1237" s="2">
        <v>39957</v>
      </c>
      <c r="C1237" s="2" t="str">
        <f t="shared" si="96"/>
        <v>May</v>
      </c>
      <c r="D1237" s="1" t="s">
        <v>41</v>
      </c>
      <c r="E1237" s="1">
        <v>32</v>
      </c>
      <c r="F1237" s="1">
        <f t="shared" si="95"/>
        <v>197.20906249999999</v>
      </c>
      <c r="G1237" s="1">
        <v>6310.69</v>
      </c>
      <c r="H1237" s="1">
        <v>18.059999999999999</v>
      </c>
      <c r="I1237">
        <f t="shared" si="97"/>
        <v>6328.75</v>
      </c>
      <c r="J1237">
        <f t="shared" si="98"/>
        <v>4.7610000000000001</v>
      </c>
      <c r="K1237">
        <f t="shared" si="99"/>
        <v>300.45195089999999</v>
      </c>
      <c r="L1237" s="1" t="s">
        <v>19</v>
      </c>
      <c r="M1237" s="1" t="s">
        <v>20</v>
      </c>
      <c r="N1237" s="1" t="s">
        <v>21</v>
      </c>
      <c r="O1237" s="1" t="s">
        <v>22</v>
      </c>
      <c r="P1237" s="1" t="s">
        <v>39</v>
      </c>
      <c r="Q1237" s="1" t="s">
        <v>53</v>
      </c>
      <c r="R1237" s="2">
        <v>39958</v>
      </c>
    </row>
    <row r="1238" spans="1:18" x14ac:dyDescent="0.25">
      <c r="A1238" s="1">
        <v>41543</v>
      </c>
      <c r="B1238" s="2">
        <v>39850</v>
      </c>
      <c r="C1238" s="2" t="str">
        <f t="shared" si="96"/>
        <v>February</v>
      </c>
      <c r="D1238" s="1" t="s">
        <v>18</v>
      </c>
      <c r="E1238" s="1">
        <v>24</v>
      </c>
      <c r="F1238" s="1">
        <f t="shared" si="95"/>
        <v>54.952854166666668</v>
      </c>
      <c r="G1238" s="1">
        <v>1318.8685</v>
      </c>
      <c r="H1238" s="1">
        <v>3.99</v>
      </c>
      <c r="I1238">
        <f t="shared" si="97"/>
        <v>1322.8585</v>
      </c>
      <c r="J1238">
        <f t="shared" si="98"/>
        <v>5.3265000000000002</v>
      </c>
      <c r="K1238">
        <f t="shared" si="99"/>
        <v>70.249530652500013</v>
      </c>
      <c r="L1238" s="1" t="s">
        <v>26</v>
      </c>
      <c r="M1238" s="1" t="s">
        <v>27</v>
      </c>
      <c r="N1238" s="1" t="s">
        <v>33</v>
      </c>
      <c r="O1238" s="1" t="s">
        <v>29</v>
      </c>
      <c r="P1238" s="1" t="s">
        <v>30</v>
      </c>
      <c r="Q1238" s="1" t="s">
        <v>24</v>
      </c>
      <c r="R1238" s="2">
        <v>39854</v>
      </c>
    </row>
    <row r="1239" spans="1:18" x14ac:dyDescent="0.25">
      <c r="A1239" s="1">
        <v>13953</v>
      </c>
      <c r="B1239" s="2">
        <v>40694</v>
      </c>
      <c r="C1239" s="2" t="str">
        <f t="shared" si="96"/>
        <v>May</v>
      </c>
      <c r="D1239" s="1" t="s">
        <v>37</v>
      </c>
      <c r="E1239" s="1">
        <v>32</v>
      </c>
      <c r="F1239" s="1">
        <f t="shared" si="95"/>
        <v>11.91375</v>
      </c>
      <c r="G1239" s="1">
        <v>381.24</v>
      </c>
      <c r="H1239" s="1">
        <v>5.01</v>
      </c>
      <c r="I1239">
        <f t="shared" si="97"/>
        <v>386.25</v>
      </c>
      <c r="J1239">
        <f t="shared" si="98"/>
        <v>3.5455000000000001</v>
      </c>
      <c r="K1239">
        <f t="shared" si="99"/>
        <v>13.516864200000001</v>
      </c>
      <c r="L1239" s="1" t="s">
        <v>26</v>
      </c>
      <c r="M1239" s="1" t="s">
        <v>27</v>
      </c>
      <c r="N1239" s="1" t="s">
        <v>21</v>
      </c>
      <c r="O1239" s="1" t="s">
        <v>34</v>
      </c>
      <c r="P1239" s="1" t="s">
        <v>45</v>
      </c>
      <c r="Q1239" s="1" t="s">
        <v>24</v>
      </c>
      <c r="R1239" s="2">
        <v>40696</v>
      </c>
    </row>
    <row r="1240" spans="1:18" x14ac:dyDescent="0.25">
      <c r="A1240" s="1">
        <v>37923</v>
      </c>
      <c r="B1240" s="2">
        <v>40264</v>
      </c>
      <c r="C1240" s="2" t="str">
        <f t="shared" si="96"/>
        <v>March</v>
      </c>
      <c r="D1240" s="1" t="s">
        <v>32</v>
      </c>
      <c r="E1240" s="1">
        <v>29</v>
      </c>
      <c r="F1240" s="1">
        <f t="shared" si="95"/>
        <v>6.8424137931034483</v>
      </c>
      <c r="G1240" s="1">
        <v>198.43</v>
      </c>
      <c r="H1240" s="1">
        <v>6.81</v>
      </c>
      <c r="I1240">
        <f t="shared" si="97"/>
        <v>205.24</v>
      </c>
      <c r="J1240">
        <f t="shared" si="98"/>
        <v>3.5455000000000001</v>
      </c>
      <c r="K1240">
        <f t="shared" si="99"/>
        <v>7.0353356500000004</v>
      </c>
      <c r="L1240" s="1" t="s">
        <v>26</v>
      </c>
      <c r="M1240" s="1" t="s">
        <v>54</v>
      </c>
      <c r="N1240" s="1" t="s">
        <v>33</v>
      </c>
      <c r="O1240" s="1" t="s">
        <v>34</v>
      </c>
      <c r="P1240" s="1" t="s">
        <v>45</v>
      </c>
      <c r="Q1240" s="1" t="s">
        <v>24</v>
      </c>
      <c r="R1240" s="2">
        <v>40265</v>
      </c>
    </row>
    <row r="1241" spans="1:18" x14ac:dyDescent="0.25">
      <c r="A1241" s="1">
        <v>20679</v>
      </c>
      <c r="B1241" s="2">
        <v>40404</v>
      </c>
      <c r="C1241" s="2" t="str">
        <f t="shared" si="96"/>
        <v>August</v>
      </c>
      <c r="D1241" s="1" t="s">
        <v>41</v>
      </c>
      <c r="E1241" s="1">
        <v>32</v>
      </c>
      <c r="F1241" s="1">
        <f t="shared" si="95"/>
        <v>155.51875000000001</v>
      </c>
      <c r="G1241" s="1">
        <v>4976.6000000000004</v>
      </c>
      <c r="H1241" s="1">
        <v>19.989999999999998</v>
      </c>
      <c r="I1241">
        <f t="shared" si="97"/>
        <v>4996.59</v>
      </c>
      <c r="J1241">
        <f t="shared" si="98"/>
        <v>3.5455000000000001</v>
      </c>
      <c r="K1241">
        <f t="shared" si="99"/>
        <v>176.44535300000004</v>
      </c>
      <c r="L1241" s="1" t="s">
        <v>26</v>
      </c>
      <c r="M1241" s="1" t="s">
        <v>47</v>
      </c>
      <c r="N1241" s="1" t="s">
        <v>28</v>
      </c>
      <c r="O1241" s="1" t="s">
        <v>34</v>
      </c>
      <c r="P1241" s="1" t="s">
        <v>60</v>
      </c>
      <c r="Q1241" s="1" t="s">
        <v>24</v>
      </c>
      <c r="R1241" s="2">
        <v>40404</v>
      </c>
    </row>
    <row r="1242" spans="1:18" x14ac:dyDescent="0.25">
      <c r="A1242" s="1">
        <v>3942</v>
      </c>
      <c r="B1242" s="2">
        <v>40356</v>
      </c>
      <c r="C1242" s="2" t="str">
        <f t="shared" si="96"/>
        <v>June</v>
      </c>
      <c r="D1242" s="1" t="s">
        <v>32</v>
      </c>
      <c r="E1242" s="1">
        <v>11</v>
      </c>
      <c r="F1242" s="1">
        <f t="shared" si="95"/>
        <v>20.467272727272725</v>
      </c>
      <c r="G1242" s="1">
        <v>225.14</v>
      </c>
      <c r="H1242" s="1">
        <v>8.99</v>
      </c>
      <c r="I1242">
        <f t="shared" si="97"/>
        <v>234.13</v>
      </c>
      <c r="J1242">
        <f t="shared" si="98"/>
        <v>3.5455000000000001</v>
      </c>
      <c r="K1242">
        <f t="shared" si="99"/>
        <v>7.9823387000000006</v>
      </c>
      <c r="L1242" s="1" t="s">
        <v>26</v>
      </c>
      <c r="M1242" s="1" t="s">
        <v>58</v>
      </c>
      <c r="N1242" s="1" t="s">
        <v>28</v>
      </c>
      <c r="O1242" s="1" t="s">
        <v>34</v>
      </c>
      <c r="P1242" s="1" t="s">
        <v>35</v>
      </c>
      <c r="Q1242" s="1" t="s">
        <v>46</v>
      </c>
      <c r="R1242" s="2">
        <v>40357</v>
      </c>
    </row>
    <row r="1243" spans="1:18" x14ac:dyDescent="0.25">
      <c r="A1243" s="1">
        <v>32613</v>
      </c>
      <c r="B1243" s="2">
        <v>40893</v>
      </c>
      <c r="C1243" s="2" t="str">
        <f t="shared" si="96"/>
        <v>December</v>
      </c>
      <c r="D1243" s="1" t="s">
        <v>18</v>
      </c>
      <c r="E1243" s="1">
        <v>31</v>
      </c>
      <c r="F1243" s="1">
        <f t="shared" si="95"/>
        <v>43.862580645161287</v>
      </c>
      <c r="G1243" s="1">
        <v>1359.74</v>
      </c>
      <c r="H1243" s="1">
        <v>8.99</v>
      </c>
      <c r="I1243">
        <f t="shared" si="97"/>
        <v>1368.73</v>
      </c>
      <c r="J1243">
        <f t="shared" si="98"/>
        <v>3.5455000000000001</v>
      </c>
      <c r="K1243">
        <f t="shared" si="99"/>
        <v>48.209581700000001</v>
      </c>
      <c r="L1243" s="1" t="s">
        <v>19</v>
      </c>
      <c r="M1243" s="1" t="s">
        <v>49</v>
      </c>
      <c r="N1243" s="1" t="s">
        <v>21</v>
      </c>
      <c r="O1243" s="1" t="s">
        <v>34</v>
      </c>
      <c r="P1243" s="1" t="s">
        <v>35</v>
      </c>
      <c r="Q1243" s="1" t="s">
        <v>46</v>
      </c>
      <c r="R1243" s="2">
        <v>40900</v>
      </c>
    </row>
    <row r="1244" spans="1:18" x14ac:dyDescent="0.25">
      <c r="A1244" s="1">
        <v>56322</v>
      </c>
      <c r="B1244" s="2">
        <v>40816</v>
      </c>
      <c r="C1244" s="2" t="str">
        <f t="shared" si="96"/>
        <v>September</v>
      </c>
      <c r="D1244" s="1" t="s">
        <v>41</v>
      </c>
      <c r="E1244" s="1">
        <v>16</v>
      </c>
      <c r="F1244" s="1">
        <f t="shared" si="95"/>
        <v>105.5710625</v>
      </c>
      <c r="G1244" s="1">
        <v>1689.1369999999999</v>
      </c>
      <c r="H1244" s="1">
        <v>8.08</v>
      </c>
      <c r="I1244">
        <f t="shared" si="97"/>
        <v>1697.2169999999999</v>
      </c>
      <c r="J1244">
        <f t="shared" si="98"/>
        <v>5.3265000000000002</v>
      </c>
      <c r="K1244">
        <f t="shared" si="99"/>
        <v>89.971882304999994</v>
      </c>
      <c r="L1244" s="1" t="s">
        <v>26</v>
      </c>
      <c r="M1244" s="1" t="s">
        <v>56</v>
      </c>
      <c r="N1244" s="1" t="s">
        <v>28</v>
      </c>
      <c r="O1244" s="1" t="s">
        <v>29</v>
      </c>
      <c r="P1244" s="1" t="s">
        <v>30</v>
      </c>
      <c r="Q1244" s="1" t="s">
        <v>24</v>
      </c>
      <c r="R1244" s="2">
        <v>40818</v>
      </c>
    </row>
    <row r="1245" spans="1:18" x14ac:dyDescent="0.25">
      <c r="A1245" s="1">
        <v>51041</v>
      </c>
      <c r="B1245" s="2">
        <v>40388</v>
      </c>
      <c r="C1245" s="2" t="str">
        <f t="shared" si="96"/>
        <v>July</v>
      </c>
      <c r="D1245" s="1" t="s">
        <v>25</v>
      </c>
      <c r="E1245" s="1">
        <v>47</v>
      </c>
      <c r="F1245" s="1">
        <f t="shared" si="95"/>
        <v>58.868468085106386</v>
      </c>
      <c r="G1245" s="1">
        <v>2766.8180000000002</v>
      </c>
      <c r="H1245" s="1">
        <v>5.92</v>
      </c>
      <c r="I1245">
        <f t="shared" si="97"/>
        <v>2772.7380000000003</v>
      </c>
      <c r="J1245">
        <f t="shared" si="98"/>
        <v>5.3265000000000002</v>
      </c>
      <c r="K1245">
        <f t="shared" si="99"/>
        <v>147.37456077000002</v>
      </c>
      <c r="L1245" s="1" t="s">
        <v>26</v>
      </c>
      <c r="M1245" s="1" t="s">
        <v>56</v>
      </c>
      <c r="N1245" s="1" t="s">
        <v>42</v>
      </c>
      <c r="O1245" s="1" t="s">
        <v>29</v>
      </c>
      <c r="P1245" s="1" t="s">
        <v>30</v>
      </c>
      <c r="Q1245" s="1" t="s">
        <v>24</v>
      </c>
      <c r="R1245" s="2">
        <v>40389</v>
      </c>
    </row>
    <row r="1246" spans="1:18" x14ac:dyDescent="0.25">
      <c r="A1246" s="1">
        <v>50147</v>
      </c>
      <c r="B1246" s="2">
        <v>40094</v>
      </c>
      <c r="C1246" s="2" t="str">
        <f t="shared" si="96"/>
        <v>October</v>
      </c>
      <c r="D1246" s="1" t="s">
        <v>41</v>
      </c>
      <c r="E1246" s="1">
        <v>13</v>
      </c>
      <c r="F1246" s="1">
        <f t="shared" si="95"/>
        <v>12.586153846153847</v>
      </c>
      <c r="G1246" s="1">
        <v>163.62</v>
      </c>
      <c r="H1246" s="1">
        <v>5.43</v>
      </c>
      <c r="I1246">
        <f t="shared" si="97"/>
        <v>169.05</v>
      </c>
      <c r="J1246">
        <f t="shared" si="98"/>
        <v>3.5455000000000001</v>
      </c>
      <c r="K1246">
        <f t="shared" si="99"/>
        <v>5.8011471000000006</v>
      </c>
      <c r="L1246" s="1" t="s">
        <v>26</v>
      </c>
      <c r="M1246" s="1" t="s">
        <v>54</v>
      </c>
      <c r="N1246" s="1" t="s">
        <v>42</v>
      </c>
      <c r="O1246" s="1" t="s">
        <v>34</v>
      </c>
      <c r="P1246" s="1" t="s">
        <v>45</v>
      </c>
      <c r="Q1246" s="1" t="s">
        <v>24</v>
      </c>
      <c r="R1246" s="2">
        <v>40094</v>
      </c>
    </row>
    <row r="1247" spans="1:18" x14ac:dyDescent="0.25">
      <c r="A1247" s="1">
        <v>41794</v>
      </c>
      <c r="B1247" s="2">
        <v>40690</v>
      </c>
      <c r="C1247" s="2" t="str">
        <f t="shared" si="96"/>
        <v>May</v>
      </c>
      <c r="D1247" s="1" t="s">
        <v>37</v>
      </c>
      <c r="E1247" s="1">
        <v>48</v>
      </c>
      <c r="F1247" s="1">
        <f t="shared" si="95"/>
        <v>17.428958333333334</v>
      </c>
      <c r="G1247" s="1">
        <v>836.59</v>
      </c>
      <c r="H1247" s="1">
        <v>8.65</v>
      </c>
      <c r="I1247">
        <f t="shared" si="97"/>
        <v>845.24</v>
      </c>
      <c r="J1247">
        <f t="shared" si="98"/>
        <v>3.5455000000000001</v>
      </c>
      <c r="K1247">
        <f t="shared" si="99"/>
        <v>29.661298450000004</v>
      </c>
      <c r="L1247" s="1" t="s">
        <v>26</v>
      </c>
      <c r="M1247" s="1" t="s">
        <v>51</v>
      </c>
      <c r="N1247" s="1" t="s">
        <v>42</v>
      </c>
      <c r="O1247" s="1" t="s">
        <v>34</v>
      </c>
      <c r="P1247" s="1" t="s">
        <v>35</v>
      </c>
      <c r="Q1247" s="1" t="s">
        <v>24</v>
      </c>
      <c r="R1247" s="2">
        <v>40691</v>
      </c>
    </row>
    <row r="1248" spans="1:18" x14ac:dyDescent="0.25">
      <c r="A1248" s="1">
        <v>34177</v>
      </c>
      <c r="B1248" s="2">
        <v>40040</v>
      </c>
      <c r="C1248" s="2" t="str">
        <f t="shared" si="96"/>
        <v>August</v>
      </c>
      <c r="D1248" s="1" t="s">
        <v>25</v>
      </c>
      <c r="E1248" s="1">
        <v>26</v>
      </c>
      <c r="F1248" s="1">
        <f t="shared" si="95"/>
        <v>6.6446153846153839</v>
      </c>
      <c r="G1248" s="1">
        <v>172.76</v>
      </c>
      <c r="H1248" s="1">
        <v>0.49</v>
      </c>
      <c r="I1248">
        <f t="shared" si="97"/>
        <v>173.25</v>
      </c>
      <c r="J1248">
        <f t="shared" si="98"/>
        <v>3.5455000000000001</v>
      </c>
      <c r="K1248">
        <f t="shared" si="99"/>
        <v>6.1252057999999998</v>
      </c>
      <c r="L1248" s="1" t="s">
        <v>26</v>
      </c>
      <c r="M1248" s="1" t="s">
        <v>44</v>
      </c>
      <c r="N1248" s="1" t="s">
        <v>33</v>
      </c>
      <c r="O1248" s="1" t="s">
        <v>34</v>
      </c>
      <c r="P1248" s="1" t="s">
        <v>63</v>
      </c>
      <c r="Q1248" s="1" t="s">
        <v>24</v>
      </c>
      <c r="R1248" s="2">
        <v>40041</v>
      </c>
    </row>
    <row r="1249" spans="1:18" x14ac:dyDescent="0.25">
      <c r="A1249" s="1">
        <v>36161</v>
      </c>
      <c r="B1249" s="2">
        <v>40194</v>
      </c>
      <c r="C1249" s="2" t="str">
        <f t="shared" si="96"/>
        <v>January</v>
      </c>
      <c r="D1249" s="1" t="s">
        <v>37</v>
      </c>
      <c r="E1249" s="1">
        <v>6</v>
      </c>
      <c r="F1249" s="1">
        <f t="shared" si="95"/>
        <v>4.8650000000000002</v>
      </c>
      <c r="G1249" s="1">
        <v>29.19</v>
      </c>
      <c r="H1249" s="1">
        <v>1.49</v>
      </c>
      <c r="I1249">
        <f t="shared" si="97"/>
        <v>30.68</v>
      </c>
      <c r="J1249">
        <f t="shared" si="98"/>
        <v>3.5455000000000001</v>
      </c>
      <c r="K1249">
        <f t="shared" si="99"/>
        <v>1.0349314500000002</v>
      </c>
      <c r="L1249" s="1" t="s">
        <v>26</v>
      </c>
      <c r="M1249" s="1" t="s">
        <v>49</v>
      </c>
      <c r="N1249" s="1" t="s">
        <v>28</v>
      </c>
      <c r="O1249" s="1" t="s">
        <v>34</v>
      </c>
      <c r="P1249" s="1" t="s">
        <v>48</v>
      </c>
      <c r="Q1249" s="1" t="s">
        <v>24</v>
      </c>
      <c r="R1249" s="2">
        <v>40195</v>
      </c>
    </row>
    <row r="1250" spans="1:18" x14ac:dyDescent="0.25">
      <c r="A1250" s="1">
        <v>40032</v>
      </c>
      <c r="B1250" s="2">
        <v>41243</v>
      </c>
      <c r="C1250" s="2" t="str">
        <f t="shared" si="96"/>
        <v>November</v>
      </c>
      <c r="D1250" s="1" t="s">
        <v>18</v>
      </c>
      <c r="E1250" s="1">
        <v>9</v>
      </c>
      <c r="F1250" s="1">
        <f t="shared" si="95"/>
        <v>2588.902222222222</v>
      </c>
      <c r="G1250" s="1">
        <v>23300.12</v>
      </c>
      <c r="H1250" s="1">
        <v>29.7</v>
      </c>
      <c r="I1250">
        <f t="shared" si="97"/>
        <v>23329.82</v>
      </c>
      <c r="J1250">
        <f t="shared" si="98"/>
        <v>5.3265000000000002</v>
      </c>
      <c r="K1250">
        <f t="shared" si="99"/>
        <v>1241.0808918</v>
      </c>
      <c r="L1250" s="1" t="s">
        <v>38</v>
      </c>
      <c r="M1250" s="1" t="s">
        <v>56</v>
      </c>
      <c r="N1250" s="1" t="s">
        <v>28</v>
      </c>
      <c r="O1250" s="1" t="s">
        <v>29</v>
      </c>
      <c r="P1250" s="1" t="s">
        <v>61</v>
      </c>
      <c r="Q1250" s="1" t="s">
        <v>40</v>
      </c>
      <c r="R1250" s="2">
        <v>41250</v>
      </c>
    </row>
    <row r="1251" spans="1:18" x14ac:dyDescent="0.25">
      <c r="A1251" s="1">
        <v>26432</v>
      </c>
      <c r="B1251" s="2">
        <v>40177</v>
      </c>
      <c r="C1251" s="2" t="str">
        <f t="shared" si="96"/>
        <v>December</v>
      </c>
      <c r="D1251" s="1" t="s">
        <v>18</v>
      </c>
      <c r="E1251" s="1">
        <v>11</v>
      </c>
      <c r="F1251" s="1">
        <f t="shared" si="95"/>
        <v>4.1072727272727274</v>
      </c>
      <c r="G1251" s="1">
        <v>45.18</v>
      </c>
      <c r="H1251" s="1">
        <v>2.97</v>
      </c>
      <c r="I1251">
        <f t="shared" si="97"/>
        <v>48.15</v>
      </c>
      <c r="J1251">
        <f t="shared" si="98"/>
        <v>3.5455000000000001</v>
      </c>
      <c r="K1251">
        <f t="shared" si="99"/>
        <v>1.6018569</v>
      </c>
      <c r="L1251" s="1" t="s">
        <v>19</v>
      </c>
      <c r="M1251" s="1" t="s">
        <v>49</v>
      </c>
      <c r="N1251" s="1" t="s">
        <v>33</v>
      </c>
      <c r="O1251" s="1" t="s">
        <v>34</v>
      </c>
      <c r="P1251" s="1" t="s">
        <v>45</v>
      </c>
      <c r="Q1251" s="1" t="s">
        <v>36</v>
      </c>
      <c r="R1251" s="2">
        <v>40182</v>
      </c>
    </row>
    <row r="1252" spans="1:18" x14ac:dyDescent="0.25">
      <c r="A1252" s="1">
        <v>7585</v>
      </c>
      <c r="B1252" s="2">
        <v>40682</v>
      </c>
      <c r="C1252" s="2" t="str">
        <f t="shared" si="96"/>
        <v>May</v>
      </c>
      <c r="D1252" s="1" t="s">
        <v>25</v>
      </c>
      <c r="E1252" s="1">
        <v>34</v>
      </c>
      <c r="F1252" s="1">
        <f t="shared" si="95"/>
        <v>19.121749999999999</v>
      </c>
      <c r="G1252" s="1">
        <v>650.1395</v>
      </c>
      <c r="H1252" s="1">
        <v>1.25</v>
      </c>
      <c r="I1252">
        <f t="shared" si="97"/>
        <v>651.3895</v>
      </c>
      <c r="J1252">
        <f t="shared" si="98"/>
        <v>5.3265000000000002</v>
      </c>
      <c r="K1252">
        <f t="shared" si="99"/>
        <v>34.629680467500002</v>
      </c>
      <c r="L1252" s="1" t="s">
        <v>26</v>
      </c>
      <c r="M1252" s="1" t="s">
        <v>51</v>
      </c>
      <c r="N1252" s="1" t="s">
        <v>21</v>
      </c>
      <c r="O1252" s="1" t="s">
        <v>29</v>
      </c>
      <c r="P1252" s="1" t="s">
        <v>30</v>
      </c>
      <c r="Q1252" s="1" t="s">
        <v>46</v>
      </c>
      <c r="R1252" s="2">
        <v>40684</v>
      </c>
    </row>
    <row r="1253" spans="1:18" x14ac:dyDescent="0.25">
      <c r="A1253" s="1">
        <v>33444</v>
      </c>
      <c r="B1253" s="2">
        <v>41188</v>
      </c>
      <c r="C1253" s="2" t="str">
        <f t="shared" si="96"/>
        <v>October</v>
      </c>
      <c r="D1253" s="1" t="s">
        <v>41</v>
      </c>
      <c r="E1253" s="1">
        <v>8</v>
      </c>
      <c r="F1253" s="1">
        <f t="shared" si="95"/>
        <v>15.975</v>
      </c>
      <c r="G1253" s="1">
        <v>127.8</v>
      </c>
      <c r="H1253" s="1">
        <v>7.51</v>
      </c>
      <c r="I1253">
        <f t="shared" si="97"/>
        <v>135.31</v>
      </c>
      <c r="J1253">
        <f t="shared" si="98"/>
        <v>3.5455000000000001</v>
      </c>
      <c r="K1253">
        <f t="shared" si="99"/>
        <v>4.5311490000000001</v>
      </c>
      <c r="L1253" s="1" t="s">
        <v>26</v>
      </c>
      <c r="M1253" s="1" t="s">
        <v>44</v>
      </c>
      <c r="N1253" s="1" t="s">
        <v>33</v>
      </c>
      <c r="O1253" s="1" t="s">
        <v>34</v>
      </c>
      <c r="P1253" s="1" t="s">
        <v>60</v>
      </c>
      <c r="Q1253" s="1" t="s">
        <v>24</v>
      </c>
      <c r="R1253" s="2">
        <v>41190</v>
      </c>
    </row>
    <row r="1254" spans="1:18" x14ac:dyDescent="0.25">
      <c r="A1254" s="1">
        <v>39590</v>
      </c>
      <c r="B1254" s="2">
        <v>40677</v>
      </c>
      <c r="C1254" s="2" t="str">
        <f t="shared" si="96"/>
        <v>May</v>
      </c>
      <c r="D1254" s="1" t="s">
        <v>18</v>
      </c>
      <c r="E1254" s="1">
        <v>9</v>
      </c>
      <c r="F1254" s="1">
        <f t="shared" si="95"/>
        <v>8.8055555555555554</v>
      </c>
      <c r="G1254" s="1">
        <v>79.25</v>
      </c>
      <c r="H1254" s="1">
        <v>5.83</v>
      </c>
      <c r="I1254">
        <f t="shared" si="97"/>
        <v>85.08</v>
      </c>
      <c r="J1254">
        <f t="shared" si="98"/>
        <v>3.5455000000000001</v>
      </c>
      <c r="K1254">
        <f t="shared" si="99"/>
        <v>2.8098087500000002</v>
      </c>
      <c r="L1254" s="1" t="s">
        <v>19</v>
      </c>
      <c r="M1254" s="1" t="s">
        <v>27</v>
      </c>
      <c r="N1254" s="1" t="s">
        <v>28</v>
      </c>
      <c r="O1254" s="1" t="s">
        <v>34</v>
      </c>
      <c r="P1254" s="1" t="s">
        <v>45</v>
      </c>
      <c r="Q1254" s="1" t="s">
        <v>36</v>
      </c>
      <c r="R1254" s="2">
        <v>40684</v>
      </c>
    </row>
    <row r="1255" spans="1:18" x14ac:dyDescent="0.25">
      <c r="A1255" s="1">
        <v>25347</v>
      </c>
      <c r="B1255" s="2">
        <v>39976</v>
      </c>
      <c r="C1255" s="2" t="str">
        <f t="shared" si="96"/>
        <v>June</v>
      </c>
      <c r="D1255" s="1" t="s">
        <v>18</v>
      </c>
      <c r="E1255" s="1">
        <v>28</v>
      </c>
      <c r="F1255" s="1">
        <f t="shared" si="95"/>
        <v>34.545357142857142</v>
      </c>
      <c r="G1255" s="1">
        <v>967.27</v>
      </c>
      <c r="H1255" s="1">
        <v>7.5</v>
      </c>
      <c r="I1255">
        <f t="shared" si="97"/>
        <v>974.77</v>
      </c>
      <c r="J1255">
        <f t="shared" si="98"/>
        <v>3.5455000000000001</v>
      </c>
      <c r="K1255">
        <f t="shared" si="99"/>
        <v>34.294557850000004</v>
      </c>
      <c r="L1255" s="1" t="s">
        <v>26</v>
      </c>
      <c r="M1255" s="1" t="s">
        <v>58</v>
      </c>
      <c r="N1255" s="1" t="s">
        <v>33</v>
      </c>
      <c r="O1255" s="1" t="s">
        <v>34</v>
      </c>
      <c r="P1255" s="1" t="s">
        <v>45</v>
      </c>
      <c r="Q1255" s="1" t="s">
        <v>24</v>
      </c>
      <c r="R1255" s="2">
        <v>39983</v>
      </c>
    </row>
    <row r="1256" spans="1:18" x14ac:dyDescent="0.25">
      <c r="A1256" s="1">
        <v>42374</v>
      </c>
      <c r="B1256" s="2">
        <v>41107</v>
      </c>
      <c r="C1256" s="2" t="str">
        <f t="shared" si="96"/>
        <v>July</v>
      </c>
      <c r="D1256" s="1" t="s">
        <v>37</v>
      </c>
      <c r="E1256" s="1">
        <v>47</v>
      </c>
      <c r="F1256" s="1">
        <f t="shared" si="95"/>
        <v>17.182978723404254</v>
      </c>
      <c r="G1256" s="1">
        <v>807.6</v>
      </c>
      <c r="H1256" s="1">
        <v>5.08</v>
      </c>
      <c r="I1256">
        <f t="shared" si="97"/>
        <v>812.68000000000006</v>
      </c>
      <c r="J1256">
        <f t="shared" si="98"/>
        <v>3.5455000000000001</v>
      </c>
      <c r="K1256">
        <f t="shared" si="99"/>
        <v>28.633458000000001</v>
      </c>
      <c r="L1256" s="1" t="s">
        <v>26</v>
      </c>
      <c r="M1256" s="1" t="s">
        <v>54</v>
      </c>
      <c r="N1256" s="1" t="s">
        <v>33</v>
      </c>
      <c r="O1256" s="1" t="s">
        <v>34</v>
      </c>
      <c r="P1256" s="1" t="s">
        <v>48</v>
      </c>
      <c r="Q1256" s="1" t="s">
        <v>24</v>
      </c>
      <c r="R1256" s="2">
        <v>41108</v>
      </c>
    </row>
    <row r="1257" spans="1:18" x14ac:dyDescent="0.25">
      <c r="A1257" s="1">
        <v>36065</v>
      </c>
      <c r="B1257" s="2">
        <v>40226</v>
      </c>
      <c r="C1257" s="2" t="str">
        <f t="shared" si="96"/>
        <v>February</v>
      </c>
      <c r="D1257" s="1" t="s">
        <v>25</v>
      </c>
      <c r="E1257" s="1">
        <v>31</v>
      </c>
      <c r="F1257" s="1">
        <f t="shared" si="95"/>
        <v>17.364516129032257</v>
      </c>
      <c r="G1257" s="1">
        <v>538.29999999999995</v>
      </c>
      <c r="H1257" s="1">
        <v>12.39</v>
      </c>
      <c r="I1257">
        <f t="shared" si="97"/>
        <v>550.68999999999994</v>
      </c>
      <c r="J1257">
        <f t="shared" si="98"/>
        <v>3.5455000000000001</v>
      </c>
      <c r="K1257">
        <f t="shared" si="99"/>
        <v>19.085426499999997</v>
      </c>
      <c r="L1257" s="1" t="s">
        <v>26</v>
      </c>
      <c r="M1257" s="1" t="s">
        <v>49</v>
      </c>
      <c r="N1257" s="1" t="s">
        <v>28</v>
      </c>
      <c r="O1257" s="1" t="s">
        <v>34</v>
      </c>
      <c r="P1257" s="1" t="s">
        <v>62</v>
      </c>
      <c r="Q1257" s="1" t="s">
        <v>24</v>
      </c>
      <c r="R1257" s="2">
        <v>40226</v>
      </c>
    </row>
    <row r="1258" spans="1:18" x14ac:dyDescent="0.25">
      <c r="A1258" s="1">
        <v>38050</v>
      </c>
      <c r="B1258" s="2">
        <v>40477</v>
      </c>
      <c r="C1258" s="2" t="str">
        <f t="shared" si="96"/>
        <v>October</v>
      </c>
      <c r="D1258" s="1" t="s">
        <v>32</v>
      </c>
      <c r="E1258" s="1">
        <v>31</v>
      </c>
      <c r="F1258" s="1">
        <f t="shared" si="95"/>
        <v>6.0380645161290323</v>
      </c>
      <c r="G1258" s="1">
        <v>187.18</v>
      </c>
      <c r="H1258" s="1">
        <v>1.67</v>
      </c>
      <c r="I1258">
        <f t="shared" si="97"/>
        <v>188.85</v>
      </c>
      <c r="J1258">
        <f t="shared" si="98"/>
        <v>3.5455000000000001</v>
      </c>
      <c r="K1258">
        <f t="shared" si="99"/>
        <v>6.6364669000000003</v>
      </c>
      <c r="L1258" s="1" t="s">
        <v>19</v>
      </c>
      <c r="M1258" s="1" t="s">
        <v>54</v>
      </c>
      <c r="N1258" s="1" t="s">
        <v>42</v>
      </c>
      <c r="O1258" s="1" t="s">
        <v>34</v>
      </c>
      <c r="P1258" s="1" t="s">
        <v>35</v>
      </c>
      <c r="Q1258" s="1" t="s">
        <v>36</v>
      </c>
      <c r="R1258" s="2">
        <v>40478</v>
      </c>
    </row>
    <row r="1259" spans="1:18" x14ac:dyDescent="0.25">
      <c r="A1259" s="1">
        <v>45155</v>
      </c>
      <c r="B1259" s="2">
        <v>40589</v>
      </c>
      <c r="C1259" s="2" t="str">
        <f t="shared" si="96"/>
        <v>February</v>
      </c>
      <c r="D1259" s="1" t="s">
        <v>18</v>
      </c>
      <c r="E1259" s="1">
        <v>44</v>
      </c>
      <c r="F1259" s="1">
        <f t="shared" si="95"/>
        <v>4.1275000000000004</v>
      </c>
      <c r="G1259" s="1">
        <v>181.61</v>
      </c>
      <c r="H1259" s="1">
        <v>5.34</v>
      </c>
      <c r="I1259">
        <f t="shared" si="97"/>
        <v>186.95000000000002</v>
      </c>
      <c r="J1259">
        <f t="shared" si="98"/>
        <v>3.5455000000000001</v>
      </c>
      <c r="K1259">
        <f t="shared" si="99"/>
        <v>6.4389825500000004</v>
      </c>
      <c r="L1259" s="1" t="s">
        <v>26</v>
      </c>
      <c r="M1259" s="1" t="s">
        <v>58</v>
      </c>
      <c r="N1259" s="1" t="s">
        <v>33</v>
      </c>
      <c r="O1259" s="1" t="s">
        <v>34</v>
      </c>
      <c r="P1259" s="1" t="s">
        <v>48</v>
      </c>
      <c r="Q1259" s="1" t="s">
        <v>24</v>
      </c>
      <c r="R1259" s="2">
        <v>40596</v>
      </c>
    </row>
    <row r="1260" spans="1:18" x14ac:dyDescent="0.25">
      <c r="A1260" s="1">
        <v>11239</v>
      </c>
      <c r="B1260" s="2">
        <v>40948</v>
      </c>
      <c r="C1260" s="2" t="str">
        <f t="shared" si="96"/>
        <v>February</v>
      </c>
      <c r="D1260" s="1" t="s">
        <v>37</v>
      </c>
      <c r="E1260" s="1">
        <v>33</v>
      </c>
      <c r="F1260" s="1">
        <f t="shared" si="95"/>
        <v>186.97030303030306</v>
      </c>
      <c r="G1260" s="1">
        <v>6170.02</v>
      </c>
      <c r="H1260" s="1">
        <v>29.21</v>
      </c>
      <c r="I1260">
        <f t="shared" si="97"/>
        <v>6199.2300000000005</v>
      </c>
      <c r="J1260">
        <f t="shared" si="98"/>
        <v>4.7610000000000001</v>
      </c>
      <c r="K1260">
        <f t="shared" si="99"/>
        <v>293.75465220000001</v>
      </c>
      <c r="L1260" s="1" t="s">
        <v>38</v>
      </c>
      <c r="M1260" s="1" t="s">
        <v>27</v>
      </c>
      <c r="N1260" s="1" t="s">
        <v>28</v>
      </c>
      <c r="O1260" s="1" t="s">
        <v>22</v>
      </c>
      <c r="P1260" s="1" t="s">
        <v>57</v>
      </c>
      <c r="Q1260" s="1" t="s">
        <v>64</v>
      </c>
      <c r="R1260" s="2">
        <v>40950</v>
      </c>
    </row>
    <row r="1261" spans="1:18" x14ac:dyDescent="0.25">
      <c r="A1261" s="1">
        <v>30660</v>
      </c>
      <c r="B1261" s="2">
        <v>41157</v>
      </c>
      <c r="C1261" s="2" t="str">
        <f t="shared" si="96"/>
        <v>September</v>
      </c>
      <c r="D1261" s="1" t="s">
        <v>37</v>
      </c>
      <c r="E1261" s="1">
        <v>16</v>
      </c>
      <c r="F1261" s="1">
        <f t="shared" si="95"/>
        <v>61.642000000000003</v>
      </c>
      <c r="G1261" s="1">
        <v>986.27200000000005</v>
      </c>
      <c r="H1261" s="1">
        <v>69</v>
      </c>
      <c r="I1261">
        <f t="shared" si="97"/>
        <v>1055.2719999999999</v>
      </c>
      <c r="J1261">
        <f t="shared" si="98"/>
        <v>4.7610000000000001</v>
      </c>
      <c r="K1261">
        <f t="shared" si="99"/>
        <v>46.956409920000006</v>
      </c>
      <c r="L1261" s="1" t="s">
        <v>26</v>
      </c>
      <c r="M1261" s="1" t="s">
        <v>20</v>
      </c>
      <c r="N1261" s="1" t="s">
        <v>28</v>
      </c>
      <c r="O1261" s="1" t="s">
        <v>22</v>
      </c>
      <c r="P1261" s="1" t="s">
        <v>57</v>
      </c>
      <c r="Q1261" s="1" t="s">
        <v>53</v>
      </c>
      <c r="R1261" s="2">
        <v>41160</v>
      </c>
    </row>
    <row r="1262" spans="1:18" x14ac:dyDescent="0.25">
      <c r="A1262" s="1">
        <v>39457</v>
      </c>
      <c r="B1262" s="2">
        <v>40696</v>
      </c>
      <c r="C1262" s="2" t="str">
        <f t="shared" si="96"/>
        <v>June</v>
      </c>
      <c r="D1262" s="1" t="s">
        <v>37</v>
      </c>
      <c r="E1262" s="1">
        <v>40</v>
      </c>
      <c r="F1262" s="1">
        <f t="shared" si="95"/>
        <v>121.05525</v>
      </c>
      <c r="G1262" s="1">
        <v>4842.21</v>
      </c>
      <c r="H1262" s="1">
        <v>70.2</v>
      </c>
      <c r="I1262">
        <f t="shared" si="97"/>
        <v>4912.41</v>
      </c>
      <c r="J1262">
        <f t="shared" si="98"/>
        <v>4.7610000000000001</v>
      </c>
      <c r="K1262">
        <f t="shared" si="99"/>
        <v>230.5376181</v>
      </c>
      <c r="L1262" s="1" t="s">
        <v>38</v>
      </c>
      <c r="M1262" s="1" t="s">
        <v>44</v>
      </c>
      <c r="N1262" s="1" t="s">
        <v>42</v>
      </c>
      <c r="O1262" s="1" t="s">
        <v>22</v>
      </c>
      <c r="P1262" s="1" t="s">
        <v>39</v>
      </c>
      <c r="Q1262" s="1" t="s">
        <v>40</v>
      </c>
      <c r="R1262" s="2">
        <v>40696</v>
      </c>
    </row>
    <row r="1263" spans="1:18" x14ac:dyDescent="0.25">
      <c r="A1263" s="1">
        <v>51426</v>
      </c>
      <c r="B1263" s="2">
        <v>40513</v>
      </c>
      <c r="C1263" s="2" t="str">
        <f t="shared" si="96"/>
        <v>December</v>
      </c>
      <c r="D1263" s="1" t="s">
        <v>41</v>
      </c>
      <c r="E1263" s="1">
        <v>41</v>
      </c>
      <c r="F1263" s="1">
        <f t="shared" si="95"/>
        <v>8.7075609756097556</v>
      </c>
      <c r="G1263" s="1">
        <v>357.01</v>
      </c>
      <c r="H1263" s="1">
        <v>1.99</v>
      </c>
      <c r="I1263">
        <f t="shared" si="97"/>
        <v>359</v>
      </c>
      <c r="J1263">
        <f t="shared" si="98"/>
        <v>5.3265000000000002</v>
      </c>
      <c r="K1263">
        <f t="shared" si="99"/>
        <v>19.016137650000001</v>
      </c>
      <c r="L1263" s="1" t="s">
        <v>26</v>
      </c>
      <c r="M1263" s="1" t="s">
        <v>54</v>
      </c>
      <c r="N1263" s="1" t="s">
        <v>21</v>
      </c>
      <c r="O1263" s="1" t="s">
        <v>29</v>
      </c>
      <c r="P1263" s="1" t="s">
        <v>43</v>
      </c>
      <c r="Q1263" s="1" t="s">
        <v>46</v>
      </c>
      <c r="R1263" s="2">
        <v>40514</v>
      </c>
    </row>
    <row r="1264" spans="1:18" x14ac:dyDescent="0.25">
      <c r="A1264" s="1">
        <v>41666</v>
      </c>
      <c r="B1264" s="2">
        <v>40971</v>
      </c>
      <c r="C1264" s="2" t="str">
        <f t="shared" si="96"/>
        <v>March</v>
      </c>
      <c r="D1264" s="1" t="s">
        <v>41</v>
      </c>
      <c r="E1264" s="1">
        <v>26</v>
      </c>
      <c r="F1264" s="1">
        <f t="shared" si="95"/>
        <v>22.92907692307692</v>
      </c>
      <c r="G1264" s="1">
        <v>596.15599999999995</v>
      </c>
      <c r="H1264" s="1">
        <v>8.59</v>
      </c>
      <c r="I1264">
        <f t="shared" si="97"/>
        <v>604.74599999999998</v>
      </c>
      <c r="J1264">
        <f t="shared" si="98"/>
        <v>5.3265000000000002</v>
      </c>
      <c r="K1264">
        <f t="shared" si="99"/>
        <v>31.754249339999998</v>
      </c>
      <c r="L1264" s="1" t="s">
        <v>19</v>
      </c>
      <c r="M1264" s="1" t="s">
        <v>69</v>
      </c>
      <c r="N1264" s="1" t="s">
        <v>28</v>
      </c>
      <c r="O1264" s="1" t="s">
        <v>29</v>
      </c>
      <c r="P1264" s="1" t="s">
        <v>30</v>
      </c>
      <c r="Q1264" s="1" t="s">
        <v>31</v>
      </c>
      <c r="R1264" s="2">
        <v>40972</v>
      </c>
    </row>
    <row r="1265" spans="1:18" x14ac:dyDescent="0.25">
      <c r="A1265" s="1">
        <v>32036</v>
      </c>
      <c r="B1265" s="2">
        <v>40821</v>
      </c>
      <c r="C1265" s="2" t="str">
        <f t="shared" si="96"/>
        <v>October</v>
      </c>
      <c r="D1265" s="1" t="s">
        <v>41</v>
      </c>
      <c r="E1265" s="1">
        <v>6</v>
      </c>
      <c r="F1265" s="1">
        <f t="shared" si="95"/>
        <v>56.481666666666662</v>
      </c>
      <c r="G1265" s="1">
        <v>338.89</v>
      </c>
      <c r="H1265" s="1">
        <v>10.75</v>
      </c>
      <c r="I1265">
        <f t="shared" si="97"/>
        <v>349.64</v>
      </c>
      <c r="J1265">
        <f t="shared" si="98"/>
        <v>3.5455000000000001</v>
      </c>
      <c r="K1265">
        <f t="shared" si="99"/>
        <v>12.015344949999999</v>
      </c>
      <c r="L1265" s="1" t="s">
        <v>26</v>
      </c>
      <c r="M1265" s="1" t="s">
        <v>27</v>
      </c>
      <c r="N1265" s="1" t="s">
        <v>33</v>
      </c>
      <c r="O1265" s="1" t="s">
        <v>34</v>
      </c>
      <c r="P1265" s="1" t="s">
        <v>45</v>
      </c>
      <c r="Q1265" s="1" t="s">
        <v>24</v>
      </c>
      <c r="R1265" s="2">
        <v>40823</v>
      </c>
    </row>
    <row r="1266" spans="1:18" x14ac:dyDescent="0.25">
      <c r="A1266" s="1">
        <v>47456</v>
      </c>
      <c r="B1266" s="2">
        <v>41060</v>
      </c>
      <c r="C1266" s="2" t="str">
        <f t="shared" si="96"/>
        <v>May</v>
      </c>
      <c r="D1266" s="1" t="s">
        <v>18</v>
      </c>
      <c r="E1266" s="1">
        <v>43</v>
      </c>
      <c r="F1266" s="1">
        <f t="shared" si="95"/>
        <v>6.4437209302325575</v>
      </c>
      <c r="G1266" s="1">
        <v>277.08</v>
      </c>
      <c r="H1266" s="1">
        <v>7.91</v>
      </c>
      <c r="I1266">
        <f t="shared" si="97"/>
        <v>284.99</v>
      </c>
      <c r="J1266">
        <f t="shared" si="98"/>
        <v>3.5455000000000001</v>
      </c>
      <c r="K1266">
        <f t="shared" si="99"/>
        <v>9.8238713999999998</v>
      </c>
      <c r="L1266" s="1" t="s">
        <v>26</v>
      </c>
      <c r="M1266" s="1" t="s">
        <v>51</v>
      </c>
      <c r="N1266" s="1" t="s">
        <v>33</v>
      </c>
      <c r="O1266" s="1" t="s">
        <v>34</v>
      </c>
      <c r="P1266" s="1" t="s">
        <v>45</v>
      </c>
      <c r="Q1266" s="1" t="s">
        <v>24</v>
      </c>
      <c r="R1266" s="2">
        <v>41067</v>
      </c>
    </row>
    <row r="1267" spans="1:18" x14ac:dyDescent="0.25">
      <c r="A1267" s="1">
        <v>13988</v>
      </c>
      <c r="B1267" s="2">
        <v>41122</v>
      </c>
      <c r="C1267" s="2" t="str">
        <f t="shared" si="96"/>
        <v>August</v>
      </c>
      <c r="D1267" s="1" t="s">
        <v>32</v>
      </c>
      <c r="E1267" s="1">
        <v>34</v>
      </c>
      <c r="F1267" s="1">
        <f t="shared" si="95"/>
        <v>5.3020588235294124</v>
      </c>
      <c r="G1267" s="1">
        <v>180.27</v>
      </c>
      <c r="H1267" s="1">
        <v>5.32</v>
      </c>
      <c r="I1267">
        <f t="shared" si="97"/>
        <v>185.59</v>
      </c>
      <c r="J1267">
        <f t="shared" si="98"/>
        <v>4.7610000000000001</v>
      </c>
      <c r="K1267">
        <f t="shared" si="99"/>
        <v>8.5826547000000009</v>
      </c>
      <c r="L1267" s="1" t="s">
        <v>26</v>
      </c>
      <c r="M1267" s="1" t="s">
        <v>54</v>
      </c>
      <c r="N1267" s="1" t="s">
        <v>42</v>
      </c>
      <c r="O1267" s="1" t="s">
        <v>22</v>
      </c>
      <c r="P1267" s="1" t="s">
        <v>23</v>
      </c>
      <c r="Q1267" s="1" t="s">
        <v>24</v>
      </c>
      <c r="R1267" s="2">
        <v>41123</v>
      </c>
    </row>
    <row r="1268" spans="1:18" x14ac:dyDescent="0.25">
      <c r="A1268" s="1">
        <v>59589</v>
      </c>
      <c r="B1268" s="2">
        <v>41010</v>
      </c>
      <c r="C1268" s="2" t="str">
        <f t="shared" si="96"/>
        <v>April</v>
      </c>
      <c r="D1268" s="1" t="s">
        <v>41</v>
      </c>
      <c r="E1268" s="1">
        <v>25</v>
      </c>
      <c r="F1268" s="1">
        <f t="shared" si="95"/>
        <v>64.410399999999996</v>
      </c>
      <c r="G1268" s="1">
        <v>1610.26</v>
      </c>
      <c r="H1268" s="1">
        <v>6.88</v>
      </c>
      <c r="I1268">
        <f t="shared" si="97"/>
        <v>1617.14</v>
      </c>
      <c r="J1268">
        <f t="shared" si="98"/>
        <v>3.5455000000000001</v>
      </c>
      <c r="K1268">
        <f t="shared" si="99"/>
        <v>57.091768300000005</v>
      </c>
      <c r="L1268" s="1" t="s">
        <v>26</v>
      </c>
      <c r="M1268" s="1" t="s">
        <v>27</v>
      </c>
      <c r="N1268" s="1" t="s">
        <v>42</v>
      </c>
      <c r="O1268" s="1" t="s">
        <v>34</v>
      </c>
      <c r="P1268" s="1" t="s">
        <v>60</v>
      </c>
      <c r="Q1268" s="1" t="s">
        <v>24</v>
      </c>
      <c r="R1268" s="2">
        <v>41010</v>
      </c>
    </row>
    <row r="1269" spans="1:18" x14ac:dyDescent="0.25">
      <c r="A1269" s="1">
        <v>1444</v>
      </c>
      <c r="B1269" s="2">
        <v>40152</v>
      </c>
      <c r="C1269" s="2" t="str">
        <f t="shared" si="96"/>
        <v>December</v>
      </c>
      <c r="D1269" s="1" t="s">
        <v>41</v>
      </c>
      <c r="E1269" s="1">
        <v>25</v>
      </c>
      <c r="F1269" s="1">
        <f t="shared" si="95"/>
        <v>30.889600000000002</v>
      </c>
      <c r="G1269" s="1">
        <v>772.24</v>
      </c>
      <c r="H1269" s="1">
        <v>8.74</v>
      </c>
      <c r="I1269">
        <f t="shared" si="97"/>
        <v>780.98</v>
      </c>
      <c r="J1269">
        <f t="shared" si="98"/>
        <v>3.5455000000000001</v>
      </c>
      <c r="K1269">
        <f t="shared" si="99"/>
        <v>27.379769200000002</v>
      </c>
      <c r="L1269" s="1" t="s">
        <v>26</v>
      </c>
      <c r="M1269" s="1" t="s">
        <v>27</v>
      </c>
      <c r="N1269" s="1" t="s">
        <v>42</v>
      </c>
      <c r="O1269" s="1" t="s">
        <v>34</v>
      </c>
      <c r="P1269" s="1" t="s">
        <v>45</v>
      </c>
      <c r="Q1269" s="1" t="s">
        <v>24</v>
      </c>
      <c r="R1269" s="2">
        <v>40153</v>
      </c>
    </row>
    <row r="1270" spans="1:18" x14ac:dyDescent="0.25">
      <c r="A1270" s="1">
        <v>28515</v>
      </c>
      <c r="B1270" s="2">
        <v>40359</v>
      </c>
      <c r="C1270" s="2" t="str">
        <f t="shared" si="96"/>
        <v>June</v>
      </c>
      <c r="D1270" s="1" t="s">
        <v>25</v>
      </c>
      <c r="E1270" s="1">
        <v>48</v>
      </c>
      <c r="F1270" s="1">
        <f t="shared" si="95"/>
        <v>7.9120833333333325</v>
      </c>
      <c r="G1270" s="1">
        <v>379.78</v>
      </c>
      <c r="H1270" s="1">
        <v>2.38</v>
      </c>
      <c r="I1270">
        <f t="shared" si="97"/>
        <v>382.15999999999997</v>
      </c>
      <c r="J1270">
        <f t="shared" si="98"/>
        <v>5.3265000000000002</v>
      </c>
      <c r="K1270">
        <f t="shared" si="99"/>
        <v>20.228981699999999</v>
      </c>
      <c r="L1270" s="1" t="s">
        <v>26</v>
      </c>
      <c r="M1270" s="1" t="s">
        <v>58</v>
      </c>
      <c r="N1270" s="1" t="s">
        <v>33</v>
      </c>
      <c r="O1270" s="1" t="s">
        <v>29</v>
      </c>
      <c r="P1270" s="1" t="s">
        <v>43</v>
      </c>
      <c r="Q1270" s="1" t="s">
        <v>46</v>
      </c>
      <c r="R1270" s="2">
        <v>40361</v>
      </c>
    </row>
    <row r="1271" spans="1:18" x14ac:dyDescent="0.25">
      <c r="A1271" s="1">
        <v>55746</v>
      </c>
      <c r="B1271" s="2">
        <v>39994</v>
      </c>
      <c r="C1271" s="2" t="str">
        <f t="shared" si="96"/>
        <v>June</v>
      </c>
      <c r="D1271" s="1" t="s">
        <v>32</v>
      </c>
      <c r="E1271" s="1">
        <v>29</v>
      </c>
      <c r="F1271" s="1">
        <f t="shared" si="95"/>
        <v>11.198275862068966</v>
      </c>
      <c r="G1271" s="1">
        <v>324.75</v>
      </c>
      <c r="H1271" s="1">
        <v>5.03</v>
      </c>
      <c r="I1271">
        <f t="shared" si="97"/>
        <v>329.78</v>
      </c>
      <c r="J1271">
        <f t="shared" si="98"/>
        <v>3.5455000000000001</v>
      </c>
      <c r="K1271">
        <f t="shared" si="99"/>
        <v>11.514011250000001</v>
      </c>
      <c r="L1271" s="1" t="s">
        <v>26</v>
      </c>
      <c r="M1271" s="1" t="s">
        <v>59</v>
      </c>
      <c r="N1271" s="1" t="s">
        <v>21</v>
      </c>
      <c r="O1271" s="1" t="s">
        <v>34</v>
      </c>
      <c r="P1271" s="1" t="s">
        <v>60</v>
      </c>
      <c r="Q1271" s="1" t="s">
        <v>24</v>
      </c>
      <c r="R1271" s="2">
        <v>39996</v>
      </c>
    </row>
    <row r="1272" spans="1:18" x14ac:dyDescent="0.25">
      <c r="A1272" s="1">
        <v>42823</v>
      </c>
      <c r="B1272" s="2">
        <v>40354</v>
      </c>
      <c r="C1272" s="2" t="str">
        <f t="shared" si="96"/>
        <v>June</v>
      </c>
      <c r="D1272" s="1" t="s">
        <v>41</v>
      </c>
      <c r="E1272" s="1">
        <v>8</v>
      </c>
      <c r="F1272" s="1">
        <f t="shared" si="95"/>
        <v>6.1425000000000001</v>
      </c>
      <c r="G1272" s="1">
        <v>49.14</v>
      </c>
      <c r="H1272" s="1">
        <v>6.18</v>
      </c>
      <c r="I1272">
        <f t="shared" si="97"/>
        <v>55.32</v>
      </c>
      <c r="J1272">
        <f t="shared" si="98"/>
        <v>3.5455000000000001</v>
      </c>
      <c r="K1272">
        <f t="shared" si="99"/>
        <v>1.7422587</v>
      </c>
      <c r="L1272" s="1" t="s">
        <v>19</v>
      </c>
      <c r="M1272" s="1" t="s">
        <v>56</v>
      </c>
      <c r="N1272" s="1" t="s">
        <v>33</v>
      </c>
      <c r="O1272" s="1" t="s">
        <v>34</v>
      </c>
      <c r="P1272" s="1" t="s">
        <v>45</v>
      </c>
      <c r="Q1272" s="1" t="s">
        <v>24</v>
      </c>
      <c r="R1272" s="2">
        <v>40356</v>
      </c>
    </row>
    <row r="1273" spans="1:18" x14ac:dyDescent="0.25">
      <c r="A1273" s="1">
        <v>32199</v>
      </c>
      <c r="B1273" s="2">
        <v>40009</v>
      </c>
      <c r="C1273" s="2" t="str">
        <f t="shared" si="96"/>
        <v>July</v>
      </c>
      <c r="D1273" s="1" t="s">
        <v>25</v>
      </c>
      <c r="E1273" s="1">
        <v>40</v>
      </c>
      <c r="F1273" s="1">
        <f t="shared" si="95"/>
        <v>4.9124999999999996</v>
      </c>
      <c r="G1273" s="1">
        <v>196.5</v>
      </c>
      <c r="H1273" s="1">
        <v>4.97</v>
      </c>
      <c r="I1273">
        <f t="shared" si="97"/>
        <v>201.47</v>
      </c>
      <c r="J1273">
        <f t="shared" si="98"/>
        <v>3.5455000000000001</v>
      </c>
      <c r="K1273">
        <f t="shared" si="99"/>
        <v>6.9669074999999996</v>
      </c>
      <c r="L1273" s="1" t="s">
        <v>26</v>
      </c>
      <c r="M1273" s="1" t="s">
        <v>55</v>
      </c>
      <c r="N1273" s="1" t="s">
        <v>33</v>
      </c>
      <c r="O1273" s="1" t="s">
        <v>34</v>
      </c>
      <c r="P1273" s="1" t="s">
        <v>48</v>
      </c>
      <c r="Q1273" s="1" t="s">
        <v>24</v>
      </c>
      <c r="R1273" s="2">
        <v>40010</v>
      </c>
    </row>
    <row r="1274" spans="1:18" x14ac:dyDescent="0.25">
      <c r="A1274" s="1">
        <v>32326</v>
      </c>
      <c r="B1274" s="2">
        <v>40482</v>
      </c>
      <c r="C1274" s="2" t="str">
        <f t="shared" si="96"/>
        <v>October</v>
      </c>
      <c r="D1274" s="1" t="s">
        <v>25</v>
      </c>
      <c r="E1274" s="1">
        <v>50</v>
      </c>
      <c r="F1274" s="1">
        <f t="shared" si="95"/>
        <v>18.5962</v>
      </c>
      <c r="G1274" s="1">
        <v>929.81</v>
      </c>
      <c r="H1274" s="1">
        <v>11.17</v>
      </c>
      <c r="I1274">
        <f t="shared" si="97"/>
        <v>940.9799999999999</v>
      </c>
      <c r="J1274">
        <f t="shared" si="98"/>
        <v>4.7610000000000001</v>
      </c>
      <c r="K1274">
        <f t="shared" si="99"/>
        <v>44.268254099999993</v>
      </c>
      <c r="L1274" s="1" t="s">
        <v>26</v>
      </c>
      <c r="M1274" s="1" t="s">
        <v>49</v>
      </c>
      <c r="N1274" s="1" t="s">
        <v>28</v>
      </c>
      <c r="O1274" s="1" t="s">
        <v>22</v>
      </c>
      <c r="P1274" s="1" t="s">
        <v>23</v>
      </c>
      <c r="Q1274" s="1" t="s">
        <v>53</v>
      </c>
      <c r="R1274" s="2">
        <v>40483</v>
      </c>
    </row>
    <row r="1275" spans="1:18" x14ac:dyDescent="0.25">
      <c r="A1275" s="1">
        <v>57061</v>
      </c>
      <c r="B1275" s="2">
        <v>40147</v>
      </c>
      <c r="C1275" s="2" t="str">
        <f t="shared" si="96"/>
        <v>November</v>
      </c>
      <c r="D1275" s="1" t="s">
        <v>18</v>
      </c>
      <c r="E1275" s="1">
        <v>6</v>
      </c>
      <c r="F1275" s="1">
        <f t="shared" si="95"/>
        <v>6.0933333333333337</v>
      </c>
      <c r="G1275" s="1">
        <v>36.56</v>
      </c>
      <c r="H1275" s="1">
        <v>0.5</v>
      </c>
      <c r="I1275">
        <f t="shared" si="97"/>
        <v>37.06</v>
      </c>
      <c r="J1275">
        <f t="shared" si="98"/>
        <v>3.5455000000000001</v>
      </c>
      <c r="K1275">
        <f t="shared" si="99"/>
        <v>1.2962347999999999</v>
      </c>
      <c r="L1275" s="1" t="s">
        <v>26</v>
      </c>
      <c r="M1275" s="1" t="s">
        <v>49</v>
      </c>
      <c r="N1275" s="1" t="s">
        <v>28</v>
      </c>
      <c r="O1275" s="1" t="s">
        <v>34</v>
      </c>
      <c r="P1275" s="1" t="s">
        <v>63</v>
      </c>
      <c r="Q1275" s="1" t="s">
        <v>24</v>
      </c>
      <c r="R1275" s="2">
        <v>40147</v>
      </c>
    </row>
    <row r="1276" spans="1:18" x14ac:dyDescent="0.25">
      <c r="A1276" s="1">
        <v>35910</v>
      </c>
      <c r="B1276" s="2">
        <v>40506</v>
      </c>
      <c r="C1276" s="2" t="str">
        <f t="shared" si="96"/>
        <v>November</v>
      </c>
      <c r="D1276" s="1" t="s">
        <v>25</v>
      </c>
      <c r="E1276" s="1">
        <v>28</v>
      </c>
      <c r="F1276" s="1">
        <f t="shared" si="95"/>
        <v>31.48217857142857</v>
      </c>
      <c r="G1276" s="1">
        <v>881.50099999999998</v>
      </c>
      <c r="H1276" s="1">
        <v>3.3</v>
      </c>
      <c r="I1276">
        <f t="shared" si="97"/>
        <v>884.80099999999993</v>
      </c>
      <c r="J1276">
        <f t="shared" si="98"/>
        <v>5.3265000000000002</v>
      </c>
      <c r="K1276">
        <f t="shared" si="99"/>
        <v>46.953150765000004</v>
      </c>
      <c r="L1276" s="1" t="s">
        <v>19</v>
      </c>
      <c r="M1276" s="1" t="s">
        <v>54</v>
      </c>
      <c r="N1276" s="1" t="s">
        <v>33</v>
      </c>
      <c r="O1276" s="1" t="s">
        <v>29</v>
      </c>
      <c r="P1276" s="1" t="s">
        <v>30</v>
      </c>
      <c r="Q1276" s="1" t="s">
        <v>46</v>
      </c>
      <c r="R1276" s="2">
        <v>40507</v>
      </c>
    </row>
    <row r="1277" spans="1:18" x14ac:dyDescent="0.25">
      <c r="A1277" s="1">
        <v>16326</v>
      </c>
      <c r="B1277" s="2">
        <v>40308</v>
      </c>
      <c r="C1277" s="2" t="str">
        <f t="shared" si="96"/>
        <v>May</v>
      </c>
      <c r="D1277" s="1" t="s">
        <v>25</v>
      </c>
      <c r="E1277" s="1">
        <v>39</v>
      </c>
      <c r="F1277" s="1">
        <f t="shared" si="95"/>
        <v>39.44435897435897</v>
      </c>
      <c r="G1277" s="1">
        <v>1538.33</v>
      </c>
      <c r="H1277" s="1">
        <v>1.99</v>
      </c>
      <c r="I1277">
        <f t="shared" si="97"/>
        <v>1540.32</v>
      </c>
      <c r="J1277">
        <f t="shared" si="98"/>
        <v>5.3265000000000002</v>
      </c>
      <c r="K1277">
        <f t="shared" si="99"/>
        <v>81.939147450000007</v>
      </c>
      <c r="L1277" s="1" t="s">
        <v>26</v>
      </c>
      <c r="M1277" s="1" t="s">
        <v>27</v>
      </c>
      <c r="N1277" s="1" t="s">
        <v>33</v>
      </c>
      <c r="O1277" s="1" t="s">
        <v>29</v>
      </c>
      <c r="P1277" s="1" t="s">
        <v>43</v>
      </c>
      <c r="Q1277" s="1" t="s">
        <v>46</v>
      </c>
      <c r="R1277" s="2">
        <v>40310</v>
      </c>
    </row>
    <row r="1278" spans="1:18" x14ac:dyDescent="0.25">
      <c r="A1278" s="1">
        <v>38887</v>
      </c>
      <c r="B1278" s="2">
        <v>40110</v>
      </c>
      <c r="C1278" s="2" t="str">
        <f t="shared" si="96"/>
        <v>October</v>
      </c>
      <c r="D1278" s="1" t="s">
        <v>37</v>
      </c>
      <c r="E1278" s="1">
        <v>25</v>
      </c>
      <c r="F1278" s="1">
        <f t="shared" si="95"/>
        <v>15.155999999999999</v>
      </c>
      <c r="G1278" s="1">
        <v>378.9</v>
      </c>
      <c r="H1278" s="1">
        <v>7.17</v>
      </c>
      <c r="I1278">
        <f t="shared" si="97"/>
        <v>386.07</v>
      </c>
      <c r="J1278">
        <f t="shared" si="98"/>
        <v>3.5455000000000001</v>
      </c>
      <c r="K1278">
        <f t="shared" si="99"/>
        <v>13.433899500000001</v>
      </c>
      <c r="L1278" s="1" t="s">
        <v>26</v>
      </c>
      <c r="M1278" s="1" t="s">
        <v>51</v>
      </c>
      <c r="N1278" s="1" t="s">
        <v>21</v>
      </c>
      <c r="O1278" s="1" t="s">
        <v>34</v>
      </c>
      <c r="P1278" s="1" t="s">
        <v>48</v>
      </c>
      <c r="Q1278" s="1" t="s">
        <v>24</v>
      </c>
      <c r="R1278" s="2">
        <v>40111</v>
      </c>
    </row>
    <row r="1279" spans="1:18" x14ac:dyDescent="0.25">
      <c r="A1279" s="1">
        <v>43588</v>
      </c>
      <c r="B1279" s="2">
        <v>41153</v>
      </c>
      <c r="C1279" s="2" t="str">
        <f t="shared" si="96"/>
        <v>September</v>
      </c>
      <c r="D1279" s="1" t="s">
        <v>41</v>
      </c>
      <c r="E1279" s="1">
        <v>16</v>
      </c>
      <c r="F1279" s="1">
        <f t="shared" si="95"/>
        <v>192.2345</v>
      </c>
      <c r="G1279" s="1">
        <v>3075.752</v>
      </c>
      <c r="H1279" s="1">
        <v>59.24</v>
      </c>
      <c r="I1279">
        <f t="shared" si="97"/>
        <v>3134.9919999999997</v>
      </c>
      <c r="J1279">
        <f t="shared" si="98"/>
        <v>4.7610000000000001</v>
      </c>
      <c r="K1279">
        <f t="shared" si="99"/>
        <v>146.43655272000001</v>
      </c>
      <c r="L1279" s="1" t="s">
        <v>38</v>
      </c>
      <c r="M1279" s="1" t="s">
        <v>58</v>
      </c>
      <c r="N1279" s="1" t="s">
        <v>42</v>
      </c>
      <c r="O1279" s="1" t="s">
        <v>22</v>
      </c>
      <c r="P1279" s="1" t="s">
        <v>57</v>
      </c>
      <c r="Q1279" s="1" t="s">
        <v>64</v>
      </c>
      <c r="R1279" s="2">
        <v>41156</v>
      </c>
    </row>
    <row r="1280" spans="1:18" x14ac:dyDescent="0.25">
      <c r="A1280" s="1">
        <v>10342</v>
      </c>
      <c r="B1280" s="2">
        <v>40869</v>
      </c>
      <c r="C1280" s="2" t="str">
        <f t="shared" si="96"/>
        <v>November</v>
      </c>
      <c r="D1280" s="1" t="s">
        <v>41</v>
      </c>
      <c r="E1280" s="1">
        <v>45</v>
      </c>
      <c r="F1280" s="1">
        <f t="shared" si="95"/>
        <v>115.13511111111112</v>
      </c>
      <c r="G1280" s="1">
        <v>5181.08</v>
      </c>
      <c r="H1280" s="1">
        <v>58.72</v>
      </c>
      <c r="I1280">
        <f t="shared" si="97"/>
        <v>5239.8</v>
      </c>
      <c r="J1280">
        <f t="shared" si="98"/>
        <v>4.7610000000000001</v>
      </c>
      <c r="K1280">
        <f t="shared" si="99"/>
        <v>246.67121879999999</v>
      </c>
      <c r="L1280" s="1" t="s">
        <v>38</v>
      </c>
      <c r="M1280" s="1" t="s">
        <v>27</v>
      </c>
      <c r="N1280" s="1" t="s">
        <v>21</v>
      </c>
      <c r="O1280" s="1" t="s">
        <v>22</v>
      </c>
      <c r="P1280" s="1" t="s">
        <v>67</v>
      </c>
      <c r="Q1280" s="1" t="s">
        <v>64</v>
      </c>
      <c r="R1280" s="2">
        <v>40871</v>
      </c>
    </row>
    <row r="1281" spans="1:18" x14ac:dyDescent="0.25">
      <c r="A1281" s="1">
        <v>38978</v>
      </c>
      <c r="B1281" s="2">
        <v>40028</v>
      </c>
      <c r="C1281" s="2" t="str">
        <f t="shared" si="96"/>
        <v>August</v>
      </c>
      <c r="D1281" s="1" t="s">
        <v>18</v>
      </c>
      <c r="E1281" s="1">
        <v>24</v>
      </c>
      <c r="F1281" s="1">
        <f t="shared" si="95"/>
        <v>189.46916666666667</v>
      </c>
      <c r="G1281" s="1">
        <v>4547.26</v>
      </c>
      <c r="H1281" s="1">
        <v>30</v>
      </c>
      <c r="I1281">
        <f t="shared" si="97"/>
        <v>4577.26</v>
      </c>
      <c r="J1281">
        <f t="shared" si="98"/>
        <v>4.7610000000000001</v>
      </c>
      <c r="K1281">
        <f t="shared" si="99"/>
        <v>216.49504860000002</v>
      </c>
      <c r="L1281" s="1" t="s">
        <v>38</v>
      </c>
      <c r="M1281" s="1" t="s">
        <v>54</v>
      </c>
      <c r="N1281" s="1" t="s">
        <v>28</v>
      </c>
      <c r="O1281" s="1" t="s">
        <v>22</v>
      </c>
      <c r="P1281" s="1" t="s">
        <v>39</v>
      </c>
      <c r="Q1281" s="1" t="s">
        <v>40</v>
      </c>
      <c r="R1281" s="2">
        <v>40030</v>
      </c>
    </row>
    <row r="1282" spans="1:18" x14ac:dyDescent="0.25">
      <c r="A1282" s="1">
        <v>40994</v>
      </c>
      <c r="B1282" s="2">
        <v>41191</v>
      </c>
      <c r="C1282" s="2" t="str">
        <f t="shared" si="96"/>
        <v>October</v>
      </c>
      <c r="D1282" s="1" t="s">
        <v>25</v>
      </c>
      <c r="E1282" s="1">
        <v>42</v>
      </c>
      <c r="F1282" s="1">
        <f t="shared" ref="F1282:F1345" si="100">G1282/E1282</f>
        <v>18.88190476190476</v>
      </c>
      <c r="G1282" s="1">
        <v>793.04</v>
      </c>
      <c r="H1282" s="1">
        <v>1.49</v>
      </c>
      <c r="I1282">
        <f t="shared" si="97"/>
        <v>794.53</v>
      </c>
      <c r="J1282">
        <f t="shared" si="98"/>
        <v>3.5455000000000001</v>
      </c>
      <c r="K1282">
        <f t="shared" si="99"/>
        <v>28.117233200000001</v>
      </c>
      <c r="L1282" s="1" t="s">
        <v>26</v>
      </c>
      <c r="M1282" s="1" t="s">
        <v>69</v>
      </c>
      <c r="N1282" s="1" t="s">
        <v>28</v>
      </c>
      <c r="O1282" s="1" t="s">
        <v>34</v>
      </c>
      <c r="P1282" s="1" t="s">
        <v>48</v>
      </c>
      <c r="Q1282" s="1" t="s">
        <v>24</v>
      </c>
      <c r="R1282" s="2">
        <v>41193</v>
      </c>
    </row>
    <row r="1283" spans="1:18" x14ac:dyDescent="0.25">
      <c r="A1283" s="1">
        <v>10144</v>
      </c>
      <c r="B1283" s="2">
        <v>40545</v>
      </c>
      <c r="C1283" s="2" t="str">
        <f t="shared" ref="C1283:C1346" si="101">TEXT(B1283,"mmmm")</f>
        <v>January</v>
      </c>
      <c r="D1283" s="1" t="s">
        <v>37</v>
      </c>
      <c r="E1283" s="1">
        <v>24</v>
      </c>
      <c r="F1283" s="1">
        <f t="shared" si="100"/>
        <v>267.01249999999999</v>
      </c>
      <c r="G1283" s="1">
        <v>6408.3</v>
      </c>
      <c r="H1283" s="1">
        <v>35.67</v>
      </c>
      <c r="I1283">
        <f t="shared" ref="I1283:I1346" si="102">G1283+H1283</f>
        <v>6443.97</v>
      </c>
      <c r="J1283">
        <f t="shared" ref="J1283:J1346" si="103">IF(O1283="Furniture",4.761,IF(O1283="Technology",5.3265,IF(O1283="Office Supplies",3.5455,0)))</f>
        <v>4.7610000000000001</v>
      </c>
      <c r="K1283">
        <f t="shared" ref="K1283:K1346" si="104">(J1283*G1283)/100</f>
        <v>305.09916300000003</v>
      </c>
      <c r="L1283" s="1" t="s">
        <v>38</v>
      </c>
      <c r="M1283" s="1" t="s">
        <v>20</v>
      </c>
      <c r="N1283" s="1" t="s">
        <v>33</v>
      </c>
      <c r="O1283" s="1" t="s">
        <v>22</v>
      </c>
      <c r="P1283" s="1" t="s">
        <v>57</v>
      </c>
      <c r="Q1283" s="1" t="s">
        <v>64</v>
      </c>
      <c r="R1283" s="2">
        <v>40545</v>
      </c>
    </row>
    <row r="1284" spans="1:18" x14ac:dyDescent="0.25">
      <c r="A1284" s="1">
        <v>14851</v>
      </c>
      <c r="B1284" s="2">
        <v>41040</v>
      </c>
      <c r="C1284" s="2" t="str">
        <f t="shared" si="101"/>
        <v>May</v>
      </c>
      <c r="D1284" s="1" t="s">
        <v>32</v>
      </c>
      <c r="E1284" s="1">
        <v>6</v>
      </c>
      <c r="F1284" s="1">
        <f t="shared" si="100"/>
        <v>563.03</v>
      </c>
      <c r="G1284" s="1">
        <v>3378.18</v>
      </c>
      <c r="H1284" s="1">
        <v>24.49</v>
      </c>
      <c r="I1284">
        <f t="shared" si="102"/>
        <v>3402.6699999999996</v>
      </c>
      <c r="J1284">
        <f t="shared" si="103"/>
        <v>5.3265000000000002</v>
      </c>
      <c r="K1284">
        <f t="shared" si="104"/>
        <v>179.9387577</v>
      </c>
      <c r="L1284" s="1" t="s">
        <v>26</v>
      </c>
      <c r="M1284" s="1" t="s">
        <v>47</v>
      </c>
      <c r="N1284" s="1" t="s">
        <v>33</v>
      </c>
      <c r="O1284" s="1" t="s">
        <v>29</v>
      </c>
      <c r="P1284" s="1" t="s">
        <v>52</v>
      </c>
      <c r="Q1284" s="1" t="s">
        <v>53</v>
      </c>
      <c r="R1284" s="2">
        <v>41041</v>
      </c>
    </row>
    <row r="1285" spans="1:18" x14ac:dyDescent="0.25">
      <c r="A1285" s="1">
        <v>19524</v>
      </c>
      <c r="B1285" s="2">
        <v>40192</v>
      </c>
      <c r="C1285" s="2" t="str">
        <f t="shared" si="101"/>
        <v>January</v>
      </c>
      <c r="D1285" s="1" t="s">
        <v>37</v>
      </c>
      <c r="E1285" s="1">
        <v>9</v>
      </c>
      <c r="F1285" s="1">
        <f t="shared" si="100"/>
        <v>10.224444444444444</v>
      </c>
      <c r="G1285" s="1">
        <v>92.02</v>
      </c>
      <c r="H1285" s="1">
        <v>4.68</v>
      </c>
      <c r="I1285">
        <f t="shared" si="102"/>
        <v>96.699999999999989</v>
      </c>
      <c r="J1285">
        <f t="shared" si="103"/>
        <v>3.5455000000000001</v>
      </c>
      <c r="K1285">
        <f t="shared" si="104"/>
        <v>3.2625690999999999</v>
      </c>
      <c r="L1285" s="1" t="s">
        <v>26</v>
      </c>
      <c r="M1285" s="1" t="s">
        <v>47</v>
      </c>
      <c r="N1285" s="1" t="s">
        <v>33</v>
      </c>
      <c r="O1285" s="1" t="s">
        <v>34</v>
      </c>
      <c r="P1285" s="1" t="s">
        <v>50</v>
      </c>
      <c r="Q1285" s="1" t="s">
        <v>46</v>
      </c>
      <c r="R1285" s="2">
        <v>40193</v>
      </c>
    </row>
    <row r="1286" spans="1:18" x14ac:dyDescent="0.25">
      <c r="A1286" s="1">
        <v>35811</v>
      </c>
      <c r="B1286" s="2">
        <v>40911</v>
      </c>
      <c r="C1286" s="2" t="str">
        <f t="shared" si="101"/>
        <v>January</v>
      </c>
      <c r="D1286" s="1" t="s">
        <v>37</v>
      </c>
      <c r="E1286" s="1">
        <v>6</v>
      </c>
      <c r="F1286" s="1">
        <f t="shared" si="100"/>
        <v>1.7316666666666667</v>
      </c>
      <c r="G1286" s="1">
        <v>10.39</v>
      </c>
      <c r="H1286" s="1">
        <v>0.7</v>
      </c>
      <c r="I1286">
        <f t="shared" si="102"/>
        <v>11.09</v>
      </c>
      <c r="J1286">
        <f t="shared" si="103"/>
        <v>3.5455000000000001</v>
      </c>
      <c r="K1286">
        <f t="shared" si="104"/>
        <v>0.36837745000000005</v>
      </c>
      <c r="L1286" s="1" t="s">
        <v>26</v>
      </c>
      <c r="M1286" s="1" t="s">
        <v>51</v>
      </c>
      <c r="N1286" s="1" t="s">
        <v>33</v>
      </c>
      <c r="O1286" s="1" t="s">
        <v>34</v>
      </c>
      <c r="P1286" s="1" t="s">
        <v>35</v>
      </c>
      <c r="Q1286" s="1" t="s">
        <v>36</v>
      </c>
      <c r="R1286" s="2">
        <v>40913</v>
      </c>
    </row>
    <row r="1287" spans="1:18" x14ac:dyDescent="0.25">
      <c r="A1287" s="1">
        <v>58113</v>
      </c>
      <c r="B1287" s="2">
        <v>40940</v>
      </c>
      <c r="C1287" s="2" t="str">
        <f t="shared" si="101"/>
        <v>February</v>
      </c>
      <c r="D1287" s="1" t="s">
        <v>25</v>
      </c>
      <c r="E1287" s="1">
        <v>12</v>
      </c>
      <c r="F1287" s="1">
        <f t="shared" si="100"/>
        <v>173.09895833333334</v>
      </c>
      <c r="G1287" s="1">
        <v>2077.1875</v>
      </c>
      <c r="H1287" s="1">
        <v>4.2</v>
      </c>
      <c r="I1287">
        <f t="shared" si="102"/>
        <v>2081.3874999999998</v>
      </c>
      <c r="J1287">
        <f t="shared" si="103"/>
        <v>5.3265000000000002</v>
      </c>
      <c r="K1287">
        <f t="shared" si="104"/>
        <v>110.6413921875</v>
      </c>
      <c r="L1287" s="1" t="s">
        <v>19</v>
      </c>
      <c r="M1287" s="1" t="s">
        <v>27</v>
      </c>
      <c r="N1287" s="1" t="s">
        <v>28</v>
      </c>
      <c r="O1287" s="1" t="s">
        <v>29</v>
      </c>
      <c r="P1287" s="1" t="s">
        <v>30</v>
      </c>
      <c r="Q1287" s="1" t="s">
        <v>24</v>
      </c>
      <c r="R1287" s="2">
        <v>40942</v>
      </c>
    </row>
    <row r="1288" spans="1:18" x14ac:dyDescent="0.25">
      <c r="A1288" s="1">
        <v>14119</v>
      </c>
      <c r="B1288" s="2">
        <v>40329</v>
      </c>
      <c r="C1288" s="2" t="str">
        <f t="shared" si="101"/>
        <v>May</v>
      </c>
      <c r="D1288" s="1" t="s">
        <v>18</v>
      </c>
      <c r="E1288" s="1">
        <v>24</v>
      </c>
      <c r="F1288" s="1">
        <f t="shared" si="100"/>
        <v>4.2962499999999997</v>
      </c>
      <c r="G1288" s="1">
        <v>103.11</v>
      </c>
      <c r="H1288" s="1">
        <v>6.92</v>
      </c>
      <c r="I1288">
        <f t="shared" si="102"/>
        <v>110.03</v>
      </c>
      <c r="J1288">
        <f t="shared" si="103"/>
        <v>4.7610000000000001</v>
      </c>
      <c r="K1288">
        <f t="shared" si="104"/>
        <v>4.9090671000000006</v>
      </c>
      <c r="L1288" s="1" t="s">
        <v>26</v>
      </c>
      <c r="M1288" s="1" t="s">
        <v>27</v>
      </c>
      <c r="N1288" s="1" t="s">
        <v>42</v>
      </c>
      <c r="O1288" s="1" t="s">
        <v>22</v>
      </c>
      <c r="P1288" s="1" t="s">
        <v>23</v>
      </c>
      <c r="Q1288" s="1" t="s">
        <v>24</v>
      </c>
      <c r="R1288" s="2">
        <v>40333</v>
      </c>
    </row>
    <row r="1289" spans="1:18" x14ac:dyDescent="0.25">
      <c r="A1289" s="1">
        <v>16643</v>
      </c>
      <c r="B1289" s="2">
        <v>40279</v>
      </c>
      <c r="C1289" s="2" t="str">
        <f t="shared" si="101"/>
        <v>April</v>
      </c>
      <c r="D1289" s="1" t="s">
        <v>18</v>
      </c>
      <c r="E1289" s="1">
        <v>46</v>
      </c>
      <c r="F1289" s="1">
        <f t="shared" si="100"/>
        <v>9.5956521739130434</v>
      </c>
      <c r="G1289" s="1">
        <v>441.4</v>
      </c>
      <c r="H1289" s="1">
        <v>2.06</v>
      </c>
      <c r="I1289">
        <f t="shared" si="102"/>
        <v>443.46</v>
      </c>
      <c r="J1289">
        <f t="shared" si="103"/>
        <v>3.5455000000000001</v>
      </c>
      <c r="K1289">
        <f t="shared" si="104"/>
        <v>15.649837</v>
      </c>
      <c r="L1289" s="1" t="s">
        <v>26</v>
      </c>
      <c r="M1289" s="1" t="s">
        <v>47</v>
      </c>
      <c r="N1289" s="1" t="s">
        <v>42</v>
      </c>
      <c r="O1289" s="1" t="s">
        <v>34</v>
      </c>
      <c r="P1289" s="1" t="s">
        <v>45</v>
      </c>
      <c r="Q1289" s="1" t="s">
        <v>36</v>
      </c>
      <c r="R1289" s="2">
        <v>40283</v>
      </c>
    </row>
    <row r="1290" spans="1:18" x14ac:dyDescent="0.25">
      <c r="A1290" s="1">
        <v>39749</v>
      </c>
      <c r="B1290" s="2">
        <v>40356</v>
      </c>
      <c r="C1290" s="2" t="str">
        <f t="shared" si="101"/>
        <v>June</v>
      </c>
      <c r="D1290" s="1" t="s">
        <v>25</v>
      </c>
      <c r="E1290" s="1">
        <v>43</v>
      </c>
      <c r="F1290" s="1">
        <f t="shared" si="100"/>
        <v>2.5730232558139536</v>
      </c>
      <c r="G1290" s="1">
        <v>110.64</v>
      </c>
      <c r="H1290" s="1">
        <v>2.4</v>
      </c>
      <c r="I1290">
        <f t="shared" si="102"/>
        <v>113.04</v>
      </c>
      <c r="J1290">
        <f t="shared" si="103"/>
        <v>3.5455000000000001</v>
      </c>
      <c r="K1290">
        <f t="shared" si="104"/>
        <v>3.9227412000000004</v>
      </c>
      <c r="L1290" s="1" t="s">
        <v>26</v>
      </c>
      <c r="M1290" s="1" t="s">
        <v>27</v>
      </c>
      <c r="N1290" s="1" t="s">
        <v>21</v>
      </c>
      <c r="O1290" s="1" t="s">
        <v>34</v>
      </c>
      <c r="P1290" s="1" t="s">
        <v>35</v>
      </c>
      <c r="Q1290" s="1" t="s">
        <v>36</v>
      </c>
      <c r="R1290" s="2">
        <v>40358</v>
      </c>
    </row>
    <row r="1291" spans="1:18" x14ac:dyDescent="0.25">
      <c r="A1291" s="1">
        <v>8039</v>
      </c>
      <c r="B1291" s="2">
        <v>41144</v>
      </c>
      <c r="C1291" s="2" t="str">
        <f t="shared" si="101"/>
        <v>August</v>
      </c>
      <c r="D1291" s="1" t="s">
        <v>41</v>
      </c>
      <c r="E1291" s="1">
        <v>37</v>
      </c>
      <c r="F1291" s="1">
        <f t="shared" si="100"/>
        <v>32.424324324324324</v>
      </c>
      <c r="G1291" s="1">
        <v>1199.7</v>
      </c>
      <c r="H1291" s="1">
        <v>19.510000000000002</v>
      </c>
      <c r="I1291">
        <f t="shared" si="102"/>
        <v>1219.21</v>
      </c>
      <c r="J1291">
        <f t="shared" si="103"/>
        <v>3.5455000000000001</v>
      </c>
      <c r="K1291">
        <f t="shared" si="104"/>
        <v>42.535363500000003</v>
      </c>
      <c r="L1291" s="1" t="s">
        <v>26</v>
      </c>
      <c r="M1291" s="1" t="s">
        <v>49</v>
      </c>
      <c r="N1291" s="1" t="s">
        <v>28</v>
      </c>
      <c r="O1291" s="1" t="s">
        <v>34</v>
      </c>
      <c r="P1291" s="1" t="s">
        <v>62</v>
      </c>
      <c r="Q1291" s="1" t="s">
        <v>24</v>
      </c>
      <c r="R1291" s="2">
        <v>41145</v>
      </c>
    </row>
    <row r="1292" spans="1:18" x14ac:dyDescent="0.25">
      <c r="A1292" s="1">
        <v>45125</v>
      </c>
      <c r="B1292" s="2">
        <v>41057</v>
      </c>
      <c r="C1292" s="2" t="str">
        <f t="shared" si="101"/>
        <v>May</v>
      </c>
      <c r="D1292" s="1" t="s">
        <v>37</v>
      </c>
      <c r="E1292" s="1">
        <v>32</v>
      </c>
      <c r="F1292" s="1">
        <f t="shared" si="100"/>
        <v>151.08750000000001</v>
      </c>
      <c r="G1292" s="1">
        <v>4834.8</v>
      </c>
      <c r="H1292" s="1">
        <v>4.99</v>
      </c>
      <c r="I1292">
        <f t="shared" si="102"/>
        <v>4839.79</v>
      </c>
      <c r="J1292">
        <f t="shared" si="103"/>
        <v>5.3265000000000002</v>
      </c>
      <c r="K1292">
        <f t="shared" si="104"/>
        <v>257.525622</v>
      </c>
      <c r="L1292" s="1" t="s">
        <v>26</v>
      </c>
      <c r="M1292" s="1" t="s">
        <v>27</v>
      </c>
      <c r="N1292" s="1" t="s">
        <v>42</v>
      </c>
      <c r="O1292" s="1" t="s">
        <v>29</v>
      </c>
      <c r="P1292" s="1" t="s">
        <v>30</v>
      </c>
      <c r="Q1292" s="1" t="s">
        <v>24</v>
      </c>
      <c r="R1292" s="2">
        <v>41058</v>
      </c>
    </row>
    <row r="1293" spans="1:18" x14ac:dyDescent="0.25">
      <c r="A1293" s="1">
        <v>39367</v>
      </c>
      <c r="B1293" s="2">
        <v>40031</v>
      </c>
      <c r="C1293" s="2" t="str">
        <f t="shared" si="101"/>
        <v>August</v>
      </c>
      <c r="D1293" s="1" t="s">
        <v>37</v>
      </c>
      <c r="E1293" s="1">
        <v>45</v>
      </c>
      <c r="F1293" s="1">
        <f t="shared" si="100"/>
        <v>3.9528888888888889</v>
      </c>
      <c r="G1293" s="1">
        <v>177.88</v>
      </c>
      <c r="H1293" s="1">
        <v>5.04</v>
      </c>
      <c r="I1293">
        <f t="shared" si="102"/>
        <v>182.92</v>
      </c>
      <c r="J1293">
        <f t="shared" si="103"/>
        <v>3.5455000000000001</v>
      </c>
      <c r="K1293">
        <f t="shared" si="104"/>
        <v>6.3067354</v>
      </c>
      <c r="L1293" s="1" t="s">
        <v>26</v>
      </c>
      <c r="M1293" s="1" t="s">
        <v>20</v>
      </c>
      <c r="N1293" s="1" t="s">
        <v>28</v>
      </c>
      <c r="O1293" s="1" t="s">
        <v>34</v>
      </c>
      <c r="P1293" s="1" t="s">
        <v>48</v>
      </c>
      <c r="Q1293" s="1" t="s">
        <v>24</v>
      </c>
      <c r="R1293" s="2">
        <v>40032</v>
      </c>
    </row>
    <row r="1294" spans="1:18" x14ac:dyDescent="0.25">
      <c r="A1294" s="1">
        <v>50500</v>
      </c>
      <c r="B1294" s="2">
        <v>40792</v>
      </c>
      <c r="C1294" s="2" t="str">
        <f t="shared" si="101"/>
        <v>September</v>
      </c>
      <c r="D1294" s="1" t="s">
        <v>18</v>
      </c>
      <c r="E1294" s="1">
        <v>45</v>
      </c>
      <c r="F1294" s="1">
        <f t="shared" si="100"/>
        <v>2.4308888888888891</v>
      </c>
      <c r="G1294" s="1">
        <v>109.39</v>
      </c>
      <c r="H1294" s="1">
        <v>1.02</v>
      </c>
      <c r="I1294">
        <f t="shared" si="102"/>
        <v>110.41</v>
      </c>
      <c r="J1294">
        <f t="shared" si="103"/>
        <v>3.5455000000000001</v>
      </c>
      <c r="K1294">
        <f t="shared" si="104"/>
        <v>3.87842245</v>
      </c>
      <c r="L1294" s="1" t="s">
        <v>19</v>
      </c>
      <c r="M1294" s="1" t="s">
        <v>59</v>
      </c>
      <c r="N1294" s="1" t="s">
        <v>21</v>
      </c>
      <c r="O1294" s="1" t="s">
        <v>34</v>
      </c>
      <c r="P1294" s="1" t="s">
        <v>66</v>
      </c>
      <c r="Q1294" s="1" t="s">
        <v>36</v>
      </c>
      <c r="R1294" s="2">
        <v>40792</v>
      </c>
    </row>
    <row r="1295" spans="1:18" x14ac:dyDescent="0.25">
      <c r="A1295" s="1">
        <v>45766</v>
      </c>
      <c r="B1295" s="2">
        <v>40305</v>
      </c>
      <c r="C1295" s="2" t="str">
        <f t="shared" si="101"/>
        <v>May</v>
      </c>
      <c r="D1295" s="1" t="s">
        <v>25</v>
      </c>
      <c r="E1295" s="1">
        <v>28</v>
      </c>
      <c r="F1295" s="1">
        <f t="shared" si="100"/>
        <v>149.35071428571428</v>
      </c>
      <c r="G1295" s="1">
        <v>4181.82</v>
      </c>
      <c r="H1295" s="1">
        <v>13.99</v>
      </c>
      <c r="I1295">
        <f t="shared" si="102"/>
        <v>4195.8099999999995</v>
      </c>
      <c r="J1295">
        <f t="shared" si="103"/>
        <v>5.3265000000000002</v>
      </c>
      <c r="K1295">
        <f t="shared" si="104"/>
        <v>222.74464229999998</v>
      </c>
      <c r="L1295" s="1" t="s">
        <v>26</v>
      </c>
      <c r="M1295" s="1" t="s">
        <v>44</v>
      </c>
      <c r="N1295" s="1" t="s">
        <v>42</v>
      </c>
      <c r="O1295" s="1" t="s">
        <v>29</v>
      </c>
      <c r="P1295" s="1" t="s">
        <v>61</v>
      </c>
      <c r="Q1295" s="1" t="s">
        <v>31</v>
      </c>
      <c r="R1295" s="2">
        <v>40306</v>
      </c>
    </row>
    <row r="1296" spans="1:18" x14ac:dyDescent="0.25">
      <c r="A1296" s="1">
        <v>32932</v>
      </c>
      <c r="B1296" s="2">
        <v>40187</v>
      </c>
      <c r="C1296" s="2" t="str">
        <f t="shared" si="101"/>
        <v>January</v>
      </c>
      <c r="D1296" s="1" t="s">
        <v>18</v>
      </c>
      <c r="E1296" s="1">
        <v>49</v>
      </c>
      <c r="F1296" s="1">
        <f t="shared" si="100"/>
        <v>609.88979591836733</v>
      </c>
      <c r="G1296" s="1">
        <v>29884.6</v>
      </c>
      <c r="H1296" s="1">
        <v>24.49</v>
      </c>
      <c r="I1296">
        <f t="shared" si="102"/>
        <v>29909.09</v>
      </c>
      <c r="J1296">
        <f t="shared" si="103"/>
        <v>5.3265000000000002</v>
      </c>
      <c r="K1296">
        <f t="shared" si="104"/>
        <v>1591.8032190000001</v>
      </c>
      <c r="L1296" s="1" t="s">
        <v>26</v>
      </c>
      <c r="M1296" s="1" t="s">
        <v>20</v>
      </c>
      <c r="N1296" s="1" t="s">
        <v>33</v>
      </c>
      <c r="O1296" s="1" t="s">
        <v>29</v>
      </c>
      <c r="P1296" s="1" t="s">
        <v>52</v>
      </c>
      <c r="Q1296" s="1" t="s">
        <v>53</v>
      </c>
      <c r="R1296" s="2">
        <v>40191</v>
      </c>
    </row>
    <row r="1297" spans="1:18" x14ac:dyDescent="0.25">
      <c r="A1297" s="1">
        <v>32454</v>
      </c>
      <c r="B1297" s="2">
        <v>40633</v>
      </c>
      <c r="C1297" s="2" t="str">
        <f t="shared" si="101"/>
        <v>March</v>
      </c>
      <c r="D1297" s="1" t="s">
        <v>37</v>
      </c>
      <c r="E1297" s="1">
        <v>12</v>
      </c>
      <c r="F1297" s="1">
        <f t="shared" si="100"/>
        <v>6.9908333333333337</v>
      </c>
      <c r="G1297" s="1">
        <v>83.89</v>
      </c>
      <c r="H1297" s="1">
        <v>5.48</v>
      </c>
      <c r="I1297">
        <f t="shared" si="102"/>
        <v>89.37</v>
      </c>
      <c r="J1297">
        <f t="shared" si="103"/>
        <v>3.5455000000000001</v>
      </c>
      <c r="K1297">
        <f t="shared" si="104"/>
        <v>2.9743199500000004</v>
      </c>
      <c r="L1297" s="1" t="s">
        <v>26</v>
      </c>
      <c r="M1297" s="1" t="s">
        <v>27</v>
      </c>
      <c r="N1297" s="1" t="s">
        <v>21</v>
      </c>
      <c r="O1297" s="1" t="s">
        <v>34</v>
      </c>
      <c r="P1297" s="1" t="s">
        <v>48</v>
      </c>
      <c r="Q1297" s="1" t="s">
        <v>24</v>
      </c>
      <c r="R1297" s="2">
        <v>40634</v>
      </c>
    </row>
    <row r="1298" spans="1:18" x14ac:dyDescent="0.25">
      <c r="A1298" s="1">
        <v>25155</v>
      </c>
      <c r="B1298" s="2">
        <v>40198</v>
      </c>
      <c r="C1298" s="2" t="str">
        <f t="shared" si="101"/>
        <v>January</v>
      </c>
      <c r="D1298" s="1" t="s">
        <v>18</v>
      </c>
      <c r="E1298" s="1">
        <v>17</v>
      </c>
      <c r="F1298" s="1">
        <f t="shared" si="100"/>
        <v>6.7064705882352946</v>
      </c>
      <c r="G1298" s="1">
        <v>114.01</v>
      </c>
      <c r="H1298" s="1">
        <v>3.1</v>
      </c>
      <c r="I1298">
        <f t="shared" si="102"/>
        <v>117.11</v>
      </c>
      <c r="J1298">
        <f t="shared" si="103"/>
        <v>3.5455000000000001</v>
      </c>
      <c r="K1298">
        <f t="shared" si="104"/>
        <v>4.0422245500000002</v>
      </c>
      <c r="L1298" s="1" t="s">
        <v>26</v>
      </c>
      <c r="M1298" s="1" t="s">
        <v>54</v>
      </c>
      <c r="N1298" s="1" t="s">
        <v>33</v>
      </c>
      <c r="O1298" s="1" t="s">
        <v>34</v>
      </c>
      <c r="P1298" s="1" t="s">
        <v>45</v>
      </c>
      <c r="Q1298" s="1" t="s">
        <v>36</v>
      </c>
      <c r="R1298" s="2">
        <v>40205</v>
      </c>
    </row>
    <row r="1299" spans="1:18" x14ac:dyDescent="0.25">
      <c r="A1299" s="1">
        <v>49987</v>
      </c>
      <c r="B1299" s="2">
        <v>40562</v>
      </c>
      <c r="C1299" s="2" t="str">
        <f t="shared" si="101"/>
        <v>January</v>
      </c>
      <c r="D1299" s="1" t="s">
        <v>25</v>
      </c>
      <c r="E1299" s="1">
        <v>15</v>
      </c>
      <c r="F1299" s="1">
        <f t="shared" si="100"/>
        <v>119.69933333333333</v>
      </c>
      <c r="G1299" s="1">
        <v>1795.49</v>
      </c>
      <c r="H1299" s="1">
        <v>58.72</v>
      </c>
      <c r="I1299">
        <f t="shared" si="102"/>
        <v>1854.21</v>
      </c>
      <c r="J1299">
        <f t="shared" si="103"/>
        <v>4.7610000000000001</v>
      </c>
      <c r="K1299">
        <f t="shared" si="104"/>
        <v>85.483278900000002</v>
      </c>
      <c r="L1299" s="1" t="s">
        <v>38</v>
      </c>
      <c r="M1299" s="1" t="s">
        <v>58</v>
      </c>
      <c r="N1299" s="1" t="s">
        <v>21</v>
      </c>
      <c r="O1299" s="1" t="s">
        <v>22</v>
      </c>
      <c r="P1299" s="1" t="s">
        <v>67</v>
      </c>
      <c r="Q1299" s="1" t="s">
        <v>64</v>
      </c>
      <c r="R1299" s="2">
        <v>40565</v>
      </c>
    </row>
    <row r="1300" spans="1:18" x14ac:dyDescent="0.25">
      <c r="A1300" s="1">
        <v>5765</v>
      </c>
      <c r="B1300" s="2">
        <v>40161</v>
      </c>
      <c r="C1300" s="2" t="str">
        <f t="shared" si="101"/>
        <v>December</v>
      </c>
      <c r="D1300" s="1" t="s">
        <v>18</v>
      </c>
      <c r="E1300" s="1">
        <v>23</v>
      </c>
      <c r="F1300" s="1">
        <f t="shared" si="100"/>
        <v>36.933043478260871</v>
      </c>
      <c r="G1300" s="1">
        <v>849.46</v>
      </c>
      <c r="H1300" s="1">
        <v>19.989999999999998</v>
      </c>
      <c r="I1300">
        <f t="shared" si="102"/>
        <v>869.45</v>
      </c>
      <c r="J1300">
        <f t="shared" si="103"/>
        <v>3.5455000000000001</v>
      </c>
      <c r="K1300">
        <f t="shared" si="104"/>
        <v>30.117604300000004</v>
      </c>
      <c r="L1300" s="1" t="s">
        <v>26</v>
      </c>
      <c r="M1300" s="1" t="s">
        <v>54</v>
      </c>
      <c r="N1300" s="1" t="s">
        <v>33</v>
      </c>
      <c r="O1300" s="1" t="s">
        <v>34</v>
      </c>
      <c r="P1300" s="1" t="s">
        <v>45</v>
      </c>
      <c r="Q1300" s="1" t="s">
        <v>24</v>
      </c>
      <c r="R1300" s="2">
        <v>40168</v>
      </c>
    </row>
    <row r="1301" spans="1:18" x14ac:dyDescent="0.25">
      <c r="A1301" s="1">
        <v>20709</v>
      </c>
      <c r="B1301" s="2">
        <v>40036</v>
      </c>
      <c r="C1301" s="2" t="str">
        <f t="shared" si="101"/>
        <v>August</v>
      </c>
      <c r="D1301" s="1" t="s">
        <v>25</v>
      </c>
      <c r="E1301" s="1">
        <v>4</v>
      </c>
      <c r="F1301" s="1">
        <f t="shared" si="100"/>
        <v>4.1500000000000004</v>
      </c>
      <c r="G1301" s="1">
        <v>16.600000000000001</v>
      </c>
      <c r="H1301" s="1">
        <v>0.99</v>
      </c>
      <c r="I1301">
        <f t="shared" si="102"/>
        <v>17.59</v>
      </c>
      <c r="J1301">
        <f t="shared" si="103"/>
        <v>3.5455000000000001</v>
      </c>
      <c r="K1301">
        <f t="shared" si="104"/>
        <v>0.5885530000000001</v>
      </c>
      <c r="L1301" s="1" t="s">
        <v>26</v>
      </c>
      <c r="M1301" s="1" t="s">
        <v>27</v>
      </c>
      <c r="N1301" s="1" t="s">
        <v>21</v>
      </c>
      <c r="O1301" s="1" t="s">
        <v>34</v>
      </c>
      <c r="P1301" s="1" t="s">
        <v>63</v>
      </c>
      <c r="Q1301" s="1" t="s">
        <v>24</v>
      </c>
      <c r="R1301" s="2">
        <v>40036</v>
      </c>
    </row>
    <row r="1302" spans="1:18" x14ac:dyDescent="0.25">
      <c r="A1302" s="1">
        <v>28675</v>
      </c>
      <c r="B1302" s="2">
        <v>40094</v>
      </c>
      <c r="C1302" s="2" t="str">
        <f t="shared" si="101"/>
        <v>October</v>
      </c>
      <c r="D1302" s="1" t="s">
        <v>37</v>
      </c>
      <c r="E1302" s="1">
        <v>15</v>
      </c>
      <c r="F1302" s="1">
        <f t="shared" si="100"/>
        <v>54.856166666666667</v>
      </c>
      <c r="G1302" s="1">
        <v>822.84249999999997</v>
      </c>
      <c r="H1302" s="1">
        <v>5.92</v>
      </c>
      <c r="I1302">
        <f t="shared" si="102"/>
        <v>828.76249999999993</v>
      </c>
      <c r="J1302">
        <f t="shared" si="103"/>
        <v>5.3265000000000002</v>
      </c>
      <c r="K1302">
        <f t="shared" si="104"/>
        <v>43.8287057625</v>
      </c>
      <c r="L1302" s="1" t="s">
        <v>26</v>
      </c>
      <c r="M1302" s="1" t="s">
        <v>44</v>
      </c>
      <c r="N1302" s="1" t="s">
        <v>21</v>
      </c>
      <c r="O1302" s="1" t="s">
        <v>29</v>
      </c>
      <c r="P1302" s="1" t="s">
        <v>30</v>
      </c>
      <c r="Q1302" s="1" t="s">
        <v>24</v>
      </c>
      <c r="R1302" s="2">
        <v>40095</v>
      </c>
    </row>
    <row r="1303" spans="1:18" x14ac:dyDescent="0.25">
      <c r="A1303" s="1">
        <v>23782</v>
      </c>
      <c r="B1303" s="2">
        <v>40188</v>
      </c>
      <c r="C1303" s="2" t="str">
        <f t="shared" si="101"/>
        <v>January</v>
      </c>
      <c r="D1303" s="1" t="s">
        <v>18</v>
      </c>
      <c r="E1303" s="1">
        <v>46</v>
      </c>
      <c r="F1303" s="1">
        <f t="shared" si="100"/>
        <v>465.0095652173913</v>
      </c>
      <c r="G1303" s="1">
        <v>21390.44</v>
      </c>
      <c r="H1303" s="1">
        <v>26</v>
      </c>
      <c r="I1303">
        <f t="shared" si="102"/>
        <v>21416.44</v>
      </c>
      <c r="J1303">
        <f t="shared" si="103"/>
        <v>4.7610000000000001</v>
      </c>
      <c r="K1303">
        <f t="shared" si="104"/>
        <v>1018.3988484</v>
      </c>
      <c r="L1303" s="1" t="s">
        <v>38</v>
      </c>
      <c r="M1303" s="1" t="s">
        <v>49</v>
      </c>
      <c r="N1303" s="1" t="s">
        <v>33</v>
      </c>
      <c r="O1303" s="1" t="s">
        <v>22</v>
      </c>
      <c r="P1303" s="1" t="s">
        <v>39</v>
      </c>
      <c r="Q1303" s="1" t="s">
        <v>40</v>
      </c>
      <c r="R1303" s="2">
        <v>40188</v>
      </c>
    </row>
    <row r="1304" spans="1:18" x14ac:dyDescent="0.25">
      <c r="A1304" s="1">
        <v>52128</v>
      </c>
      <c r="B1304" s="2">
        <v>40504</v>
      </c>
      <c r="C1304" s="2" t="str">
        <f t="shared" si="101"/>
        <v>November</v>
      </c>
      <c r="D1304" s="1" t="s">
        <v>32</v>
      </c>
      <c r="E1304" s="1">
        <v>11</v>
      </c>
      <c r="F1304" s="1">
        <f t="shared" si="100"/>
        <v>1.229090909090909</v>
      </c>
      <c r="G1304" s="1">
        <v>13.52</v>
      </c>
      <c r="H1304" s="1">
        <v>2.96</v>
      </c>
      <c r="I1304">
        <f t="shared" si="102"/>
        <v>16.48</v>
      </c>
      <c r="J1304">
        <f t="shared" si="103"/>
        <v>5.3265000000000002</v>
      </c>
      <c r="K1304">
        <f t="shared" si="104"/>
        <v>0.72014279999999997</v>
      </c>
      <c r="L1304" s="1" t="s">
        <v>26</v>
      </c>
      <c r="M1304" s="1" t="s">
        <v>20</v>
      </c>
      <c r="N1304" s="1" t="s">
        <v>21</v>
      </c>
      <c r="O1304" s="1" t="s">
        <v>29</v>
      </c>
      <c r="P1304" s="1" t="s">
        <v>43</v>
      </c>
      <c r="Q1304" s="1" t="s">
        <v>46</v>
      </c>
      <c r="R1304" s="2">
        <v>40505</v>
      </c>
    </row>
    <row r="1305" spans="1:18" x14ac:dyDescent="0.25">
      <c r="A1305" s="1">
        <v>56740</v>
      </c>
      <c r="B1305" s="2">
        <v>41198</v>
      </c>
      <c r="C1305" s="2" t="str">
        <f t="shared" si="101"/>
        <v>October</v>
      </c>
      <c r="D1305" s="1" t="s">
        <v>18</v>
      </c>
      <c r="E1305" s="1">
        <v>6</v>
      </c>
      <c r="F1305" s="1">
        <f t="shared" si="100"/>
        <v>5.7149999999999999</v>
      </c>
      <c r="G1305" s="1">
        <v>34.29</v>
      </c>
      <c r="H1305" s="1">
        <v>2.99</v>
      </c>
      <c r="I1305">
        <f t="shared" si="102"/>
        <v>37.28</v>
      </c>
      <c r="J1305">
        <f t="shared" si="103"/>
        <v>3.5455000000000001</v>
      </c>
      <c r="K1305">
        <f t="shared" si="104"/>
        <v>1.21575195</v>
      </c>
      <c r="L1305" s="1" t="s">
        <v>26</v>
      </c>
      <c r="M1305" s="1" t="s">
        <v>20</v>
      </c>
      <c r="N1305" s="1" t="s">
        <v>21</v>
      </c>
      <c r="O1305" s="1" t="s">
        <v>34</v>
      </c>
      <c r="P1305" s="1" t="s">
        <v>48</v>
      </c>
      <c r="Q1305" s="1" t="s">
        <v>24</v>
      </c>
      <c r="R1305" s="2">
        <v>41200</v>
      </c>
    </row>
    <row r="1306" spans="1:18" x14ac:dyDescent="0.25">
      <c r="A1306" s="1">
        <v>1701</v>
      </c>
      <c r="B1306" s="2">
        <v>41047</v>
      </c>
      <c r="C1306" s="2" t="str">
        <f t="shared" si="101"/>
        <v>May</v>
      </c>
      <c r="D1306" s="1" t="s">
        <v>25</v>
      </c>
      <c r="E1306" s="1">
        <v>49</v>
      </c>
      <c r="F1306" s="1">
        <f t="shared" si="100"/>
        <v>41.787346938775507</v>
      </c>
      <c r="G1306" s="1">
        <v>2047.58</v>
      </c>
      <c r="H1306" s="1">
        <v>1.99</v>
      </c>
      <c r="I1306">
        <f t="shared" si="102"/>
        <v>2049.5699999999997</v>
      </c>
      <c r="J1306">
        <f t="shared" si="103"/>
        <v>5.3265000000000002</v>
      </c>
      <c r="K1306">
        <f t="shared" si="104"/>
        <v>109.06434870000001</v>
      </c>
      <c r="L1306" s="1" t="s">
        <v>26</v>
      </c>
      <c r="M1306" s="1" t="s">
        <v>27</v>
      </c>
      <c r="N1306" s="1" t="s">
        <v>21</v>
      </c>
      <c r="O1306" s="1" t="s">
        <v>29</v>
      </c>
      <c r="P1306" s="1" t="s">
        <v>43</v>
      </c>
      <c r="Q1306" s="1" t="s">
        <v>46</v>
      </c>
      <c r="R1306" s="2">
        <v>41049</v>
      </c>
    </row>
    <row r="1307" spans="1:18" x14ac:dyDescent="0.25">
      <c r="A1307" s="1">
        <v>16454</v>
      </c>
      <c r="B1307" s="2">
        <v>41040</v>
      </c>
      <c r="C1307" s="2" t="str">
        <f t="shared" si="101"/>
        <v>May</v>
      </c>
      <c r="D1307" s="1" t="s">
        <v>41</v>
      </c>
      <c r="E1307" s="1">
        <v>12</v>
      </c>
      <c r="F1307" s="1">
        <f t="shared" si="100"/>
        <v>7.8658333333333337</v>
      </c>
      <c r="G1307" s="1">
        <v>94.39</v>
      </c>
      <c r="H1307" s="1">
        <v>6.05</v>
      </c>
      <c r="I1307">
        <f t="shared" si="102"/>
        <v>100.44</v>
      </c>
      <c r="J1307">
        <f t="shared" si="103"/>
        <v>3.5455000000000001</v>
      </c>
      <c r="K1307">
        <f t="shared" si="104"/>
        <v>3.34659745</v>
      </c>
      <c r="L1307" s="1" t="s">
        <v>26</v>
      </c>
      <c r="M1307" s="1" t="s">
        <v>27</v>
      </c>
      <c r="N1307" s="1" t="s">
        <v>42</v>
      </c>
      <c r="O1307" s="1" t="s">
        <v>34</v>
      </c>
      <c r="P1307" s="1" t="s">
        <v>48</v>
      </c>
      <c r="Q1307" s="1" t="s">
        <v>24</v>
      </c>
      <c r="R1307" s="2">
        <v>41040</v>
      </c>
    </row>
    <row r="1308" spans="1:18" x14ac:dyDescent="0.25">
      <c r="A1308" s="1">
        <v>17508</v>
      </c>
      <c r="B1308" s="2">
        <v>41087</v>
      </c>
      <c r="C1308" s="2" t="str">
        <f t="shared" si="101"/>
        <v>June</v>
      </c>
      <c r="D1308" s="1" t="s">
        <v>18</v>
      </c>
      <c r="E1308" s="1">
        <v>50</v>
      </c>
      <c r="F1308" s="1">
        <f t="shared" si="100"/>
        <v>1.9816</v>
      </c>
      <c r="G1308" s="1">
        <v>99.08</v>
      </c>
      <c r="H1308" s="1">
        <v>0.7</v>
      </c>
      <c r="I1308">
        <f t="shared" si="102"/>
        <v>99.78</v>
      </c>
      <c r="J1308">
        <f t="shared" si="103"/>
        <v>3.5455000000000001</v>
      </c>
      <c r="K1308">
        <f t="shared" si="104"/>
        <v>3.5128813999999999</v>
      </c>
      <c r="L1308" s="1" t="s">
        <v>19</v>
      </c>
      <c r="M1308" s="1" t="s">
        <v>56</v>
      </c>
      <c r="N1308" s="1" t="s">
        <v>33</v>
      </c>
      <c r="O1308" s="1" t="s">
        <v>34</v>
      </c>
      <c r="P1308" s="1" t="s">
        <v>35</v>
      </c>
      <c r="Q1308" s="1" t="s">
        <v>36</v>
      </c>
      <c r="R1308" s="2">
        <v>41089</v>
      </c>
    </row>
    <row r="1309" spans="1:18" x14ac:dyDescent="0.25">
      <c r="A1309" s="1">
        <v>26567</v>
      </c>
      <c r="B1309" s="2">
        <v>40060</v>
      </c>
      <c r="C1309" s="2" t="str">
        <f t="shared" si="101"/>
        <v>September</v>
      </c>
      <c r="D1309" s="1" t="s">
        <v>37</v>
      </c>
      <c r="E1309" s="1">
        <v>8</v>
      </c>
      <c r="F1309" s="1">
        <f t="shared" si="100"/>
        <v>6.3375000000000004</v>
      </c>
      <c r="G1309" s="1">
        <v>50.7</v>
      </c>
      <c r="H1309" s="1">
        <v>7.78</v>
      </c>
      <c r="I1309">
        <f t="shared" si="102"/>
        <v>58.480000000000004</v>
      </c>
      <c r="J1309">
        <f t="shared" si="103"/>
        <v>3.5455000000000001</v>
      </c>
      <c r="K1309">
        <f t="shared" si="104"/>
        <v>1.7975685000000001</v>
      </c>
      <c r="L1309" s="1" t="s">
        <v>26</v>
      </c>
      <c r="M1309" s="1" t="s">
        <v>44</v>
      </c>
      <c r="N1309" s="1" t="s">
        <v>33</v>
      </c>
      <c r="O1309" s="1" t="s">
        <v>34</v>
      </c>
      <c r="P1309" s="1" t="s">
        <v>48</v>
      </c>
      <c r="Q1309" s="1" t="s">
        <v>24</v>
      </c>
      <c r="R1309" s="2">
        <v>40060</v>
      </c>
    </row>
    <row r="1310" spans="1:18" x14ac:dyDescent="0.25">
      <c r="A1310" s="1">
        <v>16451</v>
      </c>
      <c r="B1310" s="2">
        <v>40016</v>
      </c>
      <c r="C1310" s="2" t="str">
        <f t="shared" si="101"/>
        <v>July</v>
      </c>
      <c r="D1310" s="1" t="s">
        <v>32</v>
      </c>
      <c r="E1310" s="1">
        <v>9</v>
      </c>
      <c r="F1310" s="1">
        <f t="shared" si="100"/>
        <v>28.087777777777777</v>
      </c>
      <c r="G1310" s="1">
        <v>252.79</v>
      </c>
      <c r="H1310" s="1">
        <v>2.99</v>
      </c>
      <c r="I1310">
        <f t="shared" si="102"/>
        <v>255.78</v>
      </c>
      <c r="J1310">
        <f t="shared" si="103"/>
        <v>3.5455000000000001</v>
      </c>
      <c r="K1310">
        <f t="shared" si="104"/>
        <v>8.9626694499999999</v>
      </c>
      <c r="L1310" s="1" t="s">
        <v>26</v>
      </c>
      <c r="M1310" s="1" t="s">
        <v>44</v>
      </c>
      <c r="N1310" s="1" t="s">
        <v>33</v>
      </c>
      <c r="O1310" s="1" t="s">
        <v>34</v>
      </c>
      <c r="P1310" s="1" t="s">
        <v>48</v>
      </c>
      <c r="Q1310" s="1" t="s">
        <v>24</v>
      </c>
      <c r="R1310" s="2">
        <v>40017</v>
      </c>
    </row>
    <row r="1311" spans="1:18" x14ac:dyDescent="0.25">
      <c r="A1311" s="1">
        <v>40838</v>
      </c>
      <c r="B1311" s="2">
        <v>41239</v>
      </c>
      <c r="C1311" s="2" t="str">
        <f t="shared" si="101"/>
        <v>November</v>
      </c>
      <c r="D1311" s="1" t="s">
        <v>32</v>
      </c>
      <c r="E1311" s="1">
        <v>40</v>
      </c>
      <c r="F1311" s="1">
        <f t="shared" si="100"/>
        <v>8.0990000000000002</v>
      </c>
      <c r="G1311" s="1">
        <v>323.95999999999998</v>
      </c>
      <c r="H1311" s="1">
        <v>7.96</v>
      </c>
      <c r="I1311">
        <f t="shared" si="102"/>
        <v>331.91999999999996</v>
      </c>
      <c r="J1311">
        <f t="shared" si="103"/>
        <v>4.7610000000000001</v>
      </c>
      <c r="K1311">
        <f t="shared" si="104"/>
        <v>15.423735600000001</v>
      </c>
      <c r="L1311" s="1" t="s">
        <v>26</v>
      </c>
      <c r="M1311" s="1" t="s">
        <v>51</v>
      </c>
      <c r="N1311" s="1" t="s">
        <v>21</v>
      </c>
      <c r="O1311" s="1" t="s">
        <v>22</v>
      </c>
      <c r="P1311" s="1" t="s">
        <v>23</v>
      </c>
      <c r="Q1311" s="1" t="s">
        <v>24</v>
      </c>
      <c r="R1311" s="2">
        <v>41242</v>
      </c>
    </row>
    <row r="1312" spans="1:18" x14ac:dyDescent="0.25">
      <c r="A1312" s="1">
        <v>2244</v>
      </c>
      <c r="B1312" s="2">
        <v>40186</v>
      </c>
      <c r="C1312" s="2" t="str">
        <f t="shared" si="101"/>
        <v>January</v>
      </c>
      <c r="D1312" s="1" t="s">
        <v>37</v>
      </c>
      <c r="E1312" s="1">
        <v>19</v>
      </c>
      <c r="F1312" s="1">
        <f t="shared" si="100"/>
        <v>4.6636842105263154</v>
      </c>
      <c r="G1312" s="1">
        <v>88.61</v>
      </c>
      <c r="H1312" s="1">
        <v>1.49</v>
      </c>
      <c r="I1312">
        <f t="shared" si="102"/>
        <v>90.1</v>
      </c>
      <c r="J1312">
        <f t="shared" si="103"/>
        <v>3.5455000000000001</v>
      </c>
      <c r="K1312">
        <f t="shared" si="104"/>
        <v>3.1416675500000002</v>
      </c>
      <c r="L1312" s="1" t="s">
        <v>19</v>
      </c>
      <c r="M1312" s="1" t="s">
        <v>58</v>
      </c>
      <c r="N1312" s="1" t="s">
        <v>21</v>
      </c>
      <c r="O1312" s="1" t="s">
        <v>34</v>
      </c>
      <c r="P1312" s="1" t="s">
        <v>48</v>
      </c>
      <c r="Q1312" s="1" t="s">
        <v>24</v>
      </c>
      <c r="R1312" s="2">
        <v>40188</v>
      </c>
    </row>
    <row r="1313" spans="1:18" x14ac:dyDescent="0.25">
      <c r="A1313" s="1">
        <v>25571</v>
      </c>
      <c r="B1313" s="2">
        <v>41139</v>
      </c>
      <c r="C1313" s="2" t="str">
        <f t="shared" si="101"/>
        <v>August</v>
      </c>
      <c r="D1313" s="1" t="s">
        <v>37</v>
      </c>
      <c r="E1313" s="1">
        <v>42</v>
      </c>
      <c r="F1313" s="1">
        <f t="shared" si="100"/>
        <v>89.261904761904759</v>
      </c>
      <c r="G1313" s="1">
        <v>3749</v>
      </c>
      <c r="H1313" s="1">
        <v>35</v>
      </c>
      <c r="I1313">
        <f t="shared" si="102"/>
        <v>3784</v>
      </c>
      <c r="J1313">
        <f t="shared" si="103"/>
        <v>3.5455000000000001</v>
      </c>
      <c r="K1313">
        <f t="shared" si="104"/>
        <v>132.920795</v>
      </c>
      <c r="L1313" s="1" t="s">
        <v>26</v>
      </c>
      <c r="M1313" s="1" t="s">
        <v>20</v>
      </c>
      <c r="N1313" s="1" t="s">
        <v>21</v>
      </c>
      <c r="O1313" s="1" t="s">
        <v>34</v>
      </c>
      <c r="P1313" s="1" t="s">
        <v>60</v>
      </c>
      <c r="Q1313" s="1" t="s">
        <v>53</v>
      </c>
      <c r="R1313" s="2">
        <v>41141</v>
      </c>
    </row>
    <row r="1314" spans="1:18" x14ac:dyDescent="0.25">
      <c r="A1314" s="1">
        <v>56135</v>
      </c>
      <c r="B1314" s="2">
        <v>40495</v>
      </c>
      <c r="C1314" s="2" t="str">
        <f t="shared" si="101"/>
        <v>November</v>
      </c>
      <c r="D1314" s="1" t="s">
        <v>41</v>
      </c>
      <c r="E1314" s="1">
        <v>8</v>
      </c>
      <c r="F1314" s="1">
        <f t="shared" si="100"/>
        <v>139.85249999999999</v>
      </c>
      <c r="G1314" s="1">
        <v>1118.82</v>
      </c>
      <c r="H1314" s="1">
        <v>36.090000000000003</v>
      </c>
      <c r="I1314">
        <f t="shared" si="102"/>
        <v>1154.9099999999999</v>
      </c>
      <c r="J1314">
        <f t="shared" si="103"/>
        <v>4.7610000000000001</v>
      </c>
      <c r="K1314">
        <f t="shared" si="104"/>
        <v>53.267020199999997</v>
      </c>
      <c r="L1314" s="1" t="s">
        <v>38</v>
      </c>
      <c r="M1314" s="1" t="s">
        <v>56</v>
      </c>
      <c r="N1314" s="1" t="s">
        <v>33</v>
      </c>
      <c r="O1314" s="1" t="s">
        <v>22</v>
      </c>
      <c r="P1314" s="1" t="s">
        <v>67</v>
      </c>
      <c r="Q1314" s="1" t="s">
        <v>64</v>
      </c>
      <c r="R1314" s="2">
        <v>40497</v>
      </c>
    </row>
    <row r="1315" spans="1:18" x14ac:dyDescent="0.25">
      <c r="A1315" s="1">
        <v>22085</v>
      </c>
      <c r="B1315" s="2">
        <v>40977</v>
      </c>
      <c r="C1315" s="2" t="str">
        <f t="shared" si="101"/>
        <v>March</v>
      </c>
      <c r="D1315" s="1" t="s">
        <v>18</v>
      </c>
      <c r="E1315" s="1">
        <v>27</v>
      </c>
      <c r="F1315" s="1">
        <f t="shared" si="100"/>
        <v>17.964074074074073</v>
      </c>
      <c r="G1315" s="1">
        <v>485.03</v>
      </c>
      <c r="H1315" s="1">
        <v>9.4700000000000006</v>
      </c>
      <c r="I1315">
        <f t="shared" si="102"/>
        <v>494.5</v>
      </c>
      <c r="J1315">
        <f t="shared" si="103"/>
        <v>3.5455000000000001</v>
      </c>
      <c r="K1315">
        <f t="shared" si="104"/>
        <v>17.19673865</v>
      </c>
      <c r="L1315" s="1" t="s">
        <v>26</v>
      </c>
      <c r="M1315" s="1" t="s">
        <v>56</v>
      </c>
      <c r="N1315" s="1" t="s">
        <v>42</v>
      </c>
      <c r="O1315" s="1" t="s">
        <v>34</v>
      </c>
      <c r="P1315" s="1" t="s">
        <v>60</v>
      </c>
      <c r="Q1315" s="1" t="s">
        <v>24</v>
      </c>
      <c r="R1315" s="2">
        <v>40977</v>
      </c>
    </row>
    <row r="1316" spans="1:18" x14ac:dyDescent="0.25">
      <c r="A1316" s="1">
        <v>15872</v>
      </c>
      <c r="B1316" s="2">
        <v>41212</v>
      </c>
      <c r="C1316" s="2" t="str">
        <f t="shared" si="101"/>
        <v>October</v>
      </c>
      <c r="D1316" s="1" t="s">
        <v>32</v>
      </c>
      <c r="E1316" s="1">
        <v>48</v>
      </c>
      <c r="F1316" s="1">
        <f t="shared" si="100"/>
        <v>108.29416666666667</v>
      </c>
      <c r="G1316" s="1">
        <v>5198.12</v>
      </c>
      <c r="H1316" s="1">
        <v>15.66</v>
      </c>
      <c r="I1316">
        <f t="shared" si="102"/>
        <v>5213.78</v>
      </c>
      <c r="J1316">
        <f t="shared" si="103"/>
        <v>3.5455000000000001</v>
      </c>
      <c r="K1316">
        <f t="shared" si="104"/>
        <v>184.29934460000001</v>
      </c>
      <c r="L1316" s="1" t="s">
        <v>38</v>
      </c>
      <c r="M1316" s="1" t="s">
        <v>56</v>
      </c>
      <c r="N1316" s="1" t="s">
        <v>33</v>
      </c>
      <c r="O1316" s="1" t="s">
        <v>34</v>
      </c>
      <c r="P1316" s="1" t="s">
        <v>68</v>
      </c>
      <c r="Q1316" s="1" t="s">
        <v>40</v>
      </c>
      <c r="R1316" s="2">
        <v>41212</v>
      </c>
    </row>
    <row r="1317" spans="1:18" x14ac:dyDescent="0.25">
      <c r="A1317" s="1">
        <v>51047</v>
      </c>
      <c r="B1317" s="2">
        <v>39913</v>
      </c>
      <c r="C1317" s="2" t="str">
        <f t="shared" si="101"/>
        <v>April</v>
      </c>
      <c r="D1317" s="1" t="s">
        <v>41</v>
      </c>
      <c r="E1317" s="1">
        <v>28</v>
      </c>
      <c r="F1317" s="1">
        <f t="shared" si="100"/>
        <v>2.3464285714285715</v>
      </c>
      <c r="G1317" s="1">
        <v>65.7</v>
      </c>
      <c r="H1317" s="1">
        <v>4.8600000000000003</v>
      </c>
      <c r="I1317">
        <f t="shared" si="102"/>
        <v>70.56</v>
      </c>
      <c r="J1317">
        <f t="shared" si="103"/>
        <v>4.7610000000000001</v>
      </c>
      <c r="K1317">
        <f t="shared" si="104"/>
        <v>3.127977</v>
      </c>
      <c r="L1317" s="1" t="s">
        <v>19</v>
      </c>
      <c r="M1317" s="1" t="s">
        <v>49</v>
      </c>
      <c r="N1317" s="1" t="s">
        <v>33</v>
      </c>
      <c r="O1317" s="1" t="s">
        <v>22</v>
      </c>
      <c r="P1317" s="1" t="s">
        <v>23</v>
      </c>
      <c r="Q1317" s="1" t="s">
        <v>24</v>
      </c>
      <c r="R1317" s="2">
        <v>39914</v>
      </c>
    </row>
    <row r="1318" spans="1:18" x14ac:dyDescent="0.25">
      <c r="A1318" s="1">
        <v>32193</v>
      </c>
      <c r="B1318" s="2">
        <v>40471</v>
      </c>
      <c r="C1318" s="2" t="str">
        <f t="shared" si="101"/>
        <v>October</v>
      </c>
      <c r="D1318" s="1" t="s">
        <v>18</v>
      </c>
      <c r="E1318" s="1">
        <v>4</v>
      </c>
      <c r="F1318" s="1">
        <f t="shared" si="100"/>
        <v>10.18</v>
      </c>
      <c r="G1318" s="1">
        <v>40.72</v>
      </c>
      <c r="H1318" s="1">
        <v>6.93</v>
      </c>
      <c r="I1318">
        <f t="shared" si="102"/>
        <v>47.65</v>
      </c>
      <c r="J1318">
        <f t="shared" si="103"/>
        <v>3.5455000000000001</v>
      </c>
      <c r="K1318">
        <f t="shared" si="104"/>
        <v>1.4437275999999999</v>
      </c>
      <c r="L1318" s="1" t="s">
        <v>19</v>
      </c>
      <c r="M1318" s="1" t="s">
        <v>44</v>
      </c>
      <c r="N1318" s="1" t="s">
        <v>28</v>
      </c>
      <c r="O1318" s="1" t="s">
        <v>34</v>
      </c>
      <c r="P1318" s="1" t="s">
        <v>45</v>
      </c>
      <c r="Q1318" s="1" t="s">
        <v>24</v>
      </c>
      <c r="R1318" s="2">
        <v>40473</v>
      </c>
    </row>
    <row r="1319" spans="1:18" x14ac:dyDescent="0.25">
      <c r="A1319" s="1">
        <v>49313</v>
      </c>
      <c r="B1319" s="2">
        <v>40090</v>
      </c>
      <c r="C1319" s="2" t="str">
        <f t="shared" si="101"/>
        <v>October</v>
      </c>
      <c r="D1319" s="1" t="s">
        <v>41</v>
      </c>
      <c r="E1319" s="1">
        <v>36</v>
      </c>
      <c r="F1319" s="1">
        <f t="shared" si="100"/>
        <v>31.386958333333332</v>
      </c>
      <c r="G1319" s="1">
        <v>1129.9304999999999</v>
      </c>
      <c r="H1319" s="1">
        <v>1.25</v>
      </c>
      <c r="I1319">
        <f t="shared" si="102"/>
        <v>1131.1804999999999</v>
      </c>
      <c r="J1319">
        <f t="shared" si="103"/>
        <v>5.3265000000000002</v>
      </c>
      <c r="K1319">
        <f t="shared" si="104"/>
        <v>60.185748082500005</v>
      </c>
      <c r="L1319" s="1" t="s">
        <v>26</v>
      </c>
      <c r="M1319" s="1" t="s">
        <v>27</v>
      </c>
      <c r="N1319" s="1" t="s">
        <v>28</v>
      </c>
      <c r="O1319" s="1" t="s">
        <v>29</v>
      </c>
      <c r="P1319" s="1" t="s">
        <v>30</v>
      </c>
      <c r="Q1319" s="1" t="s">
        <v>46</v>
      </c>
      <c r="R1319" s="2">
        <v>40091</v>
      </c>
    </row>
    <row r="1320" spans="1:18" x14ac:dyDescent="0.25">
      <c r="A1320" s="1">
        <v>26529</v>
      </c>
      <c r="B1320" s="2">
        <v>40571</v>
      </c>
      <c r="C1320" s="2" t="str">
        <f t="shared" si="101"/>
        <v>January</v>
      </c>
      <c r="D1320" s="1" t="s">
        <v>18</v>
      </c>
      <c r="E1320" s="1">
        <v>17</v>
      </c>
      <c r="F1320" s="1">
        <f t="shared" si="100"/>
        <v>11.865882352941176</v>
      </c>
      <c r="G1320" s="1">
        <v>201.72</v>
      </c>
      <c r="H1320" s="1">
        <v>11.25</v>
      </c>
      <c r="I1320">
        <f t="shared" si="102"/>
        <v>212.97</v>
      </c>
      <c r="J1320">
        <f t="shared" si="103"/>
        <v>3.5455000000000001</v>
      </c>
      <c r="K1320">
        <f t="shared" si="104"/>
        <v>7.1519826000000002</v>
      </c>
      <c r="L1320" s="1" t="s">
        <v>26</v>
      </c>
      <c r="M1320" s="1" t="s">
        <v>51</v>
      </c>
      <c r="N1320" s="1" t="s">
        <v>21</v>
      </c>
      <c r="O1320" s="1" t="s">
        <v>34</v>
      </c>
      <c r="P1320" s="1" t="s">
        <v>45</v>
      </c>
      <c r="Q1320" s="1" t="s">
        <v>24</v>
      </c>
      <c r="R1320" s="2">
        <v>40575</v>
      </c>
    </row>
    <row r="1321" spans="1:18" x14ac:dyDescent="0.25">
      <c r="A1321" s="1">
        <v>33987</v>
      </c>
      <c r="B1321" s="2">
        <v>40841</v>
      </c>
      <c r="C1321" s="2" t="str">
        <f t="shared" si="101"/>
        <v>October</v>
      </c>
      <c r="D1321" s="1" t="s">
        <v>25</v>
      </c>
      <c r="E1321" s="1">
        <v>19</v>
      </c>
      <c r="F1321" s="1">
        <f t="shared" si="100"/>
        <v>85.098421052631579</v>
      </c>
      <c r="G1321" s="1">
        <v>1616.87</v>
      </c>
      <c r="H1321" s="1">
        <v>30</v>
      </c>
      <c r="I1321">
        <f t="shared" si="102"/>
        <v>1646.87</v>
      </c>
      <c r="J1321">
        <f t="shared" si="103"/>
        <v>4.7610000000000001</v>
      </c>
      <c r="K1321">
        <f t="shared" si="104"/>
        <v>76.979180700000001</v>
      </c>
      <c r="L1321" s="1" t="s">
        <v>38</v>
      </c>
      <c r="M1321" s="1" t="s">
        <v>27</v>
      </c>
      <c r="N1321" s="1" t="s">
        <v>28</v>
      </c>
      <c r="O1321" s="1" t="s">
        <v>22</v>
      </c>
      <c r="P1321" s="1" t="s">
        <v>39</v>
      </c>
      <c r="Q1321" s="1" t="s">
        <v>40</v>
      </c>
      <c r="R1321" s="2">
        <v>40842</v>
      </c>
    </row>
    <row r="1322" spans="1:18" x14ac:dyDescent="0.25">
      <c r="A1322" s="1">
        <v>52480</v>
      </c>
      <c r="B1322" s="2">
        <v>40386</v>
      </c>
      <c r="C1322" s="2" t="str">
        <f t="shared" si="101"/>
        <v>July</v>
      </c>
      <c r="D1322" s="1" t="s">
        <v>32</v>
      </c>
      <c r="E1322" s="1">
        <v>47</v>
      </c>
      <c r="F1322" s="1">
        <f t="shared" si="100"/>
        <v>21.720851063829787</v>
      </c>
      <c r="G1322" s="1">
        <v>1020.88</v>
      </c>
      <c r="H1322" s="1">
        <v>8.99</v>
      </c>
      <c r="I1322">
        <f t="shared" si="102"/>
        <v>1029.8699999999999</v>
      </c>
      <c r="J1322">
        <f t="shared" si="103"/>
        <v>4.7610000000000001</v>
      </c>
      <c r="K1322">
        <f t="shared" si="104"/>
        <v>48.604096800000001</v>
      </c>
      <c r="L1322" s="1" t="s">
        <v>26</v>
      </c>
      <c r="M1322" s="1" t="s">
        <v>49</v>
      </c>
      <c r="N1322" s="1" t="s">
        <v>42</v>
      </c>
      <c r="O1322" s="1" t="s">
        <v>22</v>
      </c>
      <c r="P1322" s="1" t="s">
        <v>23</v>
      </c>
      <c r="Q1322" s="1" t="s">
        <v>46</v>
      </c>
      <c r="R1322" s="2">
        <v>40388</v>
      </c>
    </row>
    <row r="1323" spans="1:18" x14ac:dyDescent="0.25">
      <c r="A1323" s="1">
        <v>38979</v>
      </c>
      <c r="B1323" s="2">
        <v>40235</v>
      </c>
      <c r="C1323" s="2" t="str">
        <f t="shared" si="101"/>
        <v>February</v>
      </c>
      <c r="D1323" s="1" t="s">
        <v>18</v>
      </c>
      <c r="E1323" s="1">
        <v>48</v>
      </c>
      <c r="F1323" s="1">
        <f t="shared" si="100"/>
        <v>69.89791666666666</v>
      </c>
      <c r="G1323" s="1">
        <v>3355.1</v>
      </c>
      <c r="H1323" s="1">
        <v>59.81</v>
      </c>
      <c r="I1323">
        <f t="shared" si="102"/>
        <v>3414.91</v>
      </c>
      <c r="J1323">
        <f t="shared" si="103"/>
        <v>4.7610000000000001</v>
      </c>
      <c r="K1323">
        <f t="shared" si="104"/>
        <v>159.736311</v>
      </c>
      <c r="L1323" s="1" t="s">
        <v>38</v>
      </c>
      <c r="M1323" s="1" t="s">
        <v>56</v>
      </c>
      <c r="N1323" s="1" t="s">
        <v>33</v>
      </c>
      <c r="O1323" s="1" t="s">
        <v>22</v>
      </c>
      <c r="P1323" s="1" t="s">
        <v>39</v>
      </c>
      <c r="Q1323" s="1" t="s">
        <v>40</v>
      </c>
      <c r="R1323" s="2">
        <v>40235</v>
      </c>
    </row>
    <row r="1324" spans="1:18" x14ac:dyDescent="0.25">
      <c r="A1324" s="1">
        <v>24576</v>
      </c>
      <c r="B1324" s="2">
        <v>41254</v>
      </c>
      <c r="C1324" s="2" t="str">
        <f t="shared" si="101"/>
        <v>December</v>
      </c>
      <c r="D1324" s="1" t="s">
        <v>32</v>
      </c>
      <c r="E1324" s="1">
        <v>29</v>
      </c>
      <c r="F1324" s="1">
        <f t="shared" si="100"/>
        <v>18.312517241379311</v>
      </c>
      <c r="G1324" s="1">
        <v>531.06299999999999</v>
      </c>
      <c r="H1324" s="1">
        <v>4.8099999999999996</v>
      </c>
      <c r="I1324">
        <f t="shared" si="102"/>
        <v>535.87299999999993</v>
      </c>
      <c r="J1324">
        <f t="shared" si="103"/>
        <v>5.3265000000000002</v>
      </c>
      <c r="K1324">
        <f t="shared" si="104"/>
        <v>28.287070695000001</v>
      </c>
      <c r="L1324" s="1" t="s">
        <v>26</v>
      </c>
      <c r="M1324" s="1" t="s">
        <v>20</v>
      </c>
      <c r="N1324" s="1" t="s">
        <v>33</v>
      </c>
      <c r="O1324" s="1" t="s">
        <v>29</v>
      </c>
      <c r="P1324" s="1" t="s">
        <v>30</v>
      </c>
      <c r="Q1324" s="1" t="s">
        <v>31</v>
      </c>
      <c r="R1324" s="2">
        <v>41256</v>
      </c>
    </row>
    <row r="1325" spans="1:18" x14ac:dyDescent="0.25">
      <c r="A1325" s="1">
        <v>53445</v>
      </c>
      <c r="B1325" s="2">
        <v>41206</v>
      </c>
      <c r="C1325" s="2" t="str">
        <f t="shared" si="101"/>
        <v>October</v>
      </c>
      <c r="D1325" s="1" t="s">
        <v>25</v>
      </c>
      <c r="E1325" s="1">
        <v>8</v>
      </c>
      <c r="F1325" s="1">
        <f t="shared" si="100"/>
        <v>13.24375</v>
      </c>
      <c r="G1325" s="1">
        <v>105.95</v>
      </c>
      <c r="H1325" s="1">
        <v>8.99</v>
      </c>
      <c r="I1325">
        <f t="shared" si="102"/>
        <v>114.94</v>
      </c>
      <c r="J1325">
        <f t="shared" si="103"/>
        <v>3.5455000000000001</v>
      </c>
      <c r="K1325">
        <f t="shared" si="104"/>
        <v>3.7564572500000004</v>
      </c>
      <c r="L1325" s="1" t="s">
        <v>26</v>
      </c>
      <c r="M1325" s="1" t="s">
        <v>27</v>
      </c>
      <c r="N1325" s="1" t="s">
        <v>28</v>
      </c>
      <c r="O1325" s="1" t="s">
        <v>34</v>
      </c>
      <c r="P1325" s="1" t="s">
        <v>35</v>
      </c>
      <c r="Q1325" s="1" t="s">
        <v>46</v>
      </c>
      <c r="R1325" s="2">
        <v>41208</v>
      </c>
    </row>
    <row r="1326" spans="1:18" x14ac:dyDescent="0.25">
      <c r="A1326" s="1">
        <v>48774</v>
      </c>
      <c r="B1326" s="2">
        <v>41130</v>
      </c>
      <c r="C1326" s="2" t="str">
        <f t="shared" si="101"/>
        <v>August</v>
      </c>
      <c r="D1326" s="1" t="s">
        <v>25</v>
      </c>
      <c r="E1326" s="1">
        <v>31</v>
      </c>
      <c r="F1326" s="1">
        <f t="shared" si="100"/>
        <v>236.25096774193548</v>
      </c>
      <c r="G1326" s="1">
        <v>7323.78</v>
      </c>
      <c r="H1326" s="1">
        <v>62.94</v>
      </c>
      <c r="I1326">
        <f t="shared" si="102"/>
        <v>7386.7199999999993</v>
      </c>
      <c r="J1326">
        <f t="shared" si="103"/>
        <v>4.7610000000000001</v>
      </c>
      <c r="K1326">
        <f t="shared" si="104"/>
        <v>348.68516580000005</v>
      </c>
      <c r="L1326" s="1" t="s">
        <v>38</v>
      </c>
      <c r="M1326" s="1" t="s">
        <v>49</v>
      </c>
      <c r="N1326" s="1" t="s">
        <v>28</v>
      </c>
      <c r="O1326" s="1" t="s">
        <v>22</v>
      </c>
      <c r="P1326" s="1" t="s">
        <v>39</v>
      </c>
      <c r="Q1326" s="1" t="s">
        <v>40</v>
      </c>
      <c r="R1326" s="2">
        <v>41132</v>
      </c>
    </row>
    <row r="1327" spans="1:18" x14ac:dyDescent="0.25">
      <c r="A1327" s="1">
        <v>59879</v>
      </c>
      <c r="B1327" s="2">
        <v>39881</v>
      </c>
      <c r="C1327" s="2" t="str">
        <f t="shared" si="101"/>
        <v>March</v>
      </c>
      <c r="D1327" s="1" t="s">
        <v>32</v>
      </c>
      <c r="E1327" s="1">
        <v>33</v>
      </c>
      <c r="F1327" s="1">
        <f t="shared" si="100"/>
        <v>29.918712121212121</v>
      </c>
      <c r="G1327" s="1">
        <v>987.3175</v>
      </c>
      <c r="H1327" s="1">
        <v>3.3</v>
      </c>
      <c r="I1327">
        <f t="shared" si="102"/>
        <v>990.61749999999995</v>
      </c>
      <c r="J1327">
        <f t="shared" si="103"/>
        <v>5.3265000000000002</v>
      </c>
      <c r="K1327">
        <f t="shared" si="104"/>
        <v>52.589466637500003</v>
      </c>
      <c r="L1327" s="1" t="s">
        <v>19</v>
      </c>
      <c r="M1327" s="1" t="s">
        <v>54</v>
      </c>
      <c r="N1327" s="1" t="s">
        <v>33</v>
      </c>
      <c r="O1327" s="1" t="s">
        <v>29</v>
      </c>
      <c r="P1327" s="1" t="s">
        <v>30</v>
      </c>
      <c r="Q1327" s="1" t="s">
        <v>46</v>
      </c>
      <c r="R1327" s="2">
        <v>39883</v>
      </c>
    </row>
    <row r="1328" spans="1:18" x14ac:dyDescent="0.25">
      <c r="A1328" s="1">
        <v>41120</v>
      </c>
      <c r="B1328" s="2">
        <v>41097</v>
      </c>
      <c r="C1328" s="2" t="str">
        <f t="shared" si="101"/>
        <v>July</v>
      </c>
      <c r="D1328" s="1" t="s">
        <v>18</v>
      </c>
      <c r="E1328" s="1">
        <v>13</v>
      </c>
      <c r="F1328" s="1">
        <f t="shared" si="100"/>
        <v>3.336153846153846</v>
      </c>
      <c r="G1328" s="1">
        <v>43.37</v>
      </c>
      <c r="H1328" s="1">
        <v>0.99</v>
      </c>
      <c r="I1328">
        <f t="shared" si="102"/>
        <v>44.36</v>
      </c>
      <c r="J1328">
        <f t="shared" si="103"/>
        <v>4.7610000000000001</v>
      </c>
      <c r="K1328">
        <f t="shared" si="104"/>
        <v>2.0648456999999998</v>
      </c>
      <c r="L1328" s="1" t="s">
        <v>26</v>
      </c>
      <c r="M1328" s="1" t="s">
        <v>27</v>
      </c>
      <c r="N1328" s="1" t="s">
        <v>21</v>
      </c>
      <c r="O1328" s="1" t="s">
        <v>22</v>
      </c>
      <c r="P1328" s="1" t="s">
        <v>23</v>
      </c>
      <c r="Q1328" s="1" t="s">
        <v>31</v>
      </c>
      <c r="R1328" s="2">
        <v>41099</v>
      </c>
    </row>
    <row r="1329" spans="1:18" x14ac:dyDescent="0.25">
      <c r="A1329" s="1">
        <v>26503</v>
      </c>
      <c r="B1329" s="2">
        <v>40654</v>
      </c>
      <c r="C1329" s="2" t="str">
        <f t="shared" si="101"/>
        <v>April</v>
      </c>
      <c r="D1329" s="1" t="s">
        <v>41</v>
      </c>
      <c r="E1329" s="1">
        <v>12</v>
      </c>
      <c r="F1329" s="1">
        <f t="shared" si="100"/>
        <v>21.840833333333332</v>
      </c>
      <c r="G1329" s="1">
        <v>262.08999999999997</v>
      </c>
      <c r="H1329" s="1">
        <v>10.49</v>
      </c>
      <c r="I1329">
        <f t="shared" si="102"/>
        <v>272.58</v>
      </c>
      <c r="J1329">
        <f t="shared" si="103"/>
        <v>4.7610000000000001</v>
      </c>
      <c r="K1329">
        <f t="shared" si="104"/>
        <v>12.478104899999998</v>
      </c>
      <c r="L1329" s="1" t="s">
        <v>26</v>
      </c>
      <c r="M1329" s="1" t="s">
        <v>56</v>
      </c>
      <c r="N1329" s="1" t="s">
        <v>28</v>
      </c>
      <c r="O1329" s="1" t="s">
        <v>22</v>
      </c>
      <c r="P1329" s="1" t="s">
        <v>23</v>
      </c>
      <c r="Q1329" s="1" t="s">
        <v>24</v>
      </c>
      <c r="R1329" s="2">
        <v>40655</v>
      </c>
    </row>
    <row r="1330" spans="1:18" x14ac:dyDescent="0.25">
      <c r="A1330" s="1">
        <v>34883</v>
      </c>
      <c r="B1330" s="2">
        <v>40121</v>
      </c>
      <c r="C1330" s="2" t="str">
        <f t="shared" si="101"/>
        <v>November</v>
      </c>
      <c r="D1330" s="1" t="s">
        <v>37</v>
      </c>
      <c r="E1330" s="1">
        <v>31</v>
      </c>
      <c r="F1330" s="1">
        <f t="shared" si="100"/>
        <v>29.226290322580645</v>
      </c>
      <c r="G1330" s="1">
        <v>906.01499999999999</v>
      </c>
      <c r="H1330" s="1">
        <v>5.99</v>
      </c>
      <c r="I1330">
        <f t="shared" si="102"/>
        <v>912.005</v>
      </c>
      <c r="J1330">
        <f t="shared" si="103"/>
        <v>5.3265000000000002</v>
      </c>
      <c r="K1330">
        <f t="shared" si="104"/>
        <v>48.258888974999998</v>
      </c>
      <c r="L1330" s="1" t="s">
        <v>26</v>
      </c>
      <c r="M1330" s="1" t="s">
        <v>27</v>
      </c>
      <c r="N1330" s="1" t="s">
        <v>33</v>
      </c>
      <c r="O1330" s="1" t="s">
        <v>29</v>
      </c>
      <c r="P1330" s="1" t="s">
        <v>30</v>
      </c>
      <c r="Q1330" s="1" t="s">
        <v>36</v>
      </c>
      <c r="R1330" s="2">
        <v>40122</v>
      </c>
    </row>
    <row r="1331" spans="1:18" x14ac:dyDescent="0.25">
      <c r="A1331" s="1">
        <v>20259</v>
      </c>
      <c r="B1331" s="2">
        <v>40687</v>
      </c>
      <c r="C1331" s="2" t="str">
        <f t="shared" si="101"/>
        <v>May</v>
      </c>
      <c r="D1331" s="1" t="s">
        <v>37</v>
      </c>
      <c r="E1331" s="1">
        <v>42</v>
      </c>
      <c r="F1331" s="1">
        <f t="shared" si="100"/>
        <v>12.834761904761903</v>
      </c>
      <c r="G1331" s="1">
        <v>539.05999999999995</v>
      </c>
      <c r="H1331" s="1">
        <v>4.59</v>
      </c>
      <c r="I1331">
        <f t="shared" si="102"/>
        <v>543.65</v>
      </c>
      <c r="J1331">
        <f t="shared" si="103"/>
        <v>3.5455000000000001</v>
      </c>
      <c r="K1331">
        <f t="shared" si="104"/>
        <v>19.112372300000001</v>
      </c>
      <c r="L1331" s="1" t="s">
        <v>26</v>
      </c>
      <c r="M1331" s="1" t="s">
        <v>27</v>
      </c>
      <c r="N1331" s="1" t="s">
        <v>33</v>
      </c>
      <c r="O1331" s="1" t="s">
        <v>34</v>
      </c>
      <c r="P1331" s="1" t="s">
        <v>50</v>
      </c>
      <c r="Q1331" s="1" t="s">
        <v>36</v>
      </c>
      <c r="R1331" s="2">
        <v>40688</v>
      </c>
    </row>
    <row r="1332" spans="1:18" x14ac:dyDescent="0.25">
      <c r="A1332" s="1">
        <v>47877</v>
      </c>
      <c r="B1332" s="2">
        <v>40053</v>
      </c>
      <c r="C1332" s="2" t="str">
        <f t="shared" si="101"/>
        <v>August</v>
      </c>
      <c r="D1332" s="1" t="s">
        <v>41</v>
      </c>
      <c r="E1332" s="1">
        <v>19</v>
      </c>
      <c r="F1332" s="1">
        <f t="shared" si="100"/>
        <v>170.56463157894737</v>
      </c>
      <c r="G1332" s="1">
        <v>3240.7280000000001</v>
      </c>
      <c r="H1332" s="1">
        <v>69.64</v>
      </c>
      <c r="I1332">
        <f t="shared" si="102"/>
        <v>3310.3679999999999</v>
      </c>
      <c r="J1332">
        <f t="shared" si="103"/>
        <v>4.7610000000000001</v>
      </c>
      <c r="K1332">
        <f t="shared" si="104"/>
        <v>154.29106007999999</v>
      </c>
      <c r="L1332" s="1" t="s">
        <v>38</v>
      </c>
      <c r="M1332" s="1" t="s">
        <v>20</v>
      </c>
      <c r="N1332" s="1" t="s">
        <v>42</v>
      </c>
      <c r="O1332" s="1" t="s">
        <v>22</v>
      </c>
      <c r="P1332" s="1" t="s">
        <v>57</v>
      </c>
      <c r="Q1332" s="1" t="s">
        <v>64</v>
      </c>
      <c r="R1332" s="2">
        <v>40055</v>
      </c>
    </row>
    <row r="1333" spans="1:18" x14ac:dyDescent="0.25">
      <c r="A1333" s="1">
        <v>59270</v>
      </c>
      <c r="B1333" s="2">
        <v>40189</v>
      </c>
      <c r="C1333" s="2" t="str">
        <f t="shared" si="101"/>
        <v>January</v>
      </c>
      <c r="D1333" s="1" t="s">
        <v>25</v>
      </c>
      <c r="E1333" s="1">
        <v>48</v>
      </c>
      <c r="F1333" s="1">
        <f t="shared" si="100"/>
        <v>527.33333333333337</v>
      </c>
      <c r="G1333" s="1">
        <v>25312</v>
      </c>
      <c r="H1333" s="1">
        <v>16.63</v>
      </c>
      <c r="I1333">
        <f t="shared" si="102"/>
        <v>25328.63</v>
      </c>
      <c r="J1333">
        <f t="shared" si="103"/>
        <v>5.3265000000000002</v>
      </c>
      <c r="K1333">
        <f t="shared" si="104"/>
        <v>1348.2436800000003</v>
      </c>
      <c r="L1333" s="1" t="s">
        <v>38</v>
      </c>
      <c r="M1333" s="1" t="s">
        <v>58</v>
      </c>
      <c r="N1333" s="1" t="s">
        <v>28</v>
      </c>
      <c r="O1333" s="1" t="s">
        <v>29</v>
      </c>
      <c r="P1333" s="1" t="s">
        <v>61</v>
      </c>
      <c r="Q1333" s="1" t="s">
        <v>64</v>
      </c>
      <c r="R1333" s="2">
        <v>40191</v>
      </c>
    </row>
    <row r="1334" spans="1:18" x14ac:dyDescent="0.25">
      <c r="A1334" s="1">
        <v>56163</v>
      </c>
      <c r="B1334" s="2">
        <v>40036</v>
      </c>
      <c r="C1334" s="2" t="str">
        <f t="shared" si="101"/>
        <v>August</v>
      </c>
      <c r="D1334" s="1" t="s">
        <v>32</v>
      </c>
      <c r="E1334" s="1">
        <v>3</v>
      </c>
      <c r="F1334" s="1">
        <f t="shared" si="100"/>
        <v>39.966666666666669</v>
      </c>
      <c r="G1334" s="1">
        <v>119.9</v>
      </c>
      <c r="H1334" s="1">
        <v>5.08</v>
      </c>
      <c r="I1334">
        <f t="shared" si="102"/>
        <v>124.98</v>
      </c>
      <c r="J1334">
        <f t="shared" si="103"/>
        <v>3.5455000000000001</v>
      </c>
      <c r="K1334">
        <f t="shared" si="104"/>
        <v>4.2510545000000004</v>
      </c>
      <c r="L1334" s="1" t="s">
        <v>26</v>
      </c>
      <c r="M1334" s="1" t="s">
        <v>51</v>
      </c>
      <c r="N1334" s="1" t="s">
        <v>42</v>
      </c>
      <c r="O1334" s="1" t="s">
        <v>34</v>
      </c>
      <c r="P1334" s="1" t="s">
        <v>45</v>
      </c>
      <c r="Q1334" s="1" t="s">
        <v>36</v>
      </c>
      <c r="R1334" s="2">
        <v>40038</v>
      </c>
    </row>
    <row r="1335" spans="1:18" x14ac:dyDescent="0.25">
      <c r="A1335" s="1">
        <v>10789</v>
      </c>
      <c r="B1335" s="2">
        <v>40413</v>
      </c>
      <c r="C1335" s="2" t="str">
        <f t="shared" si="101"/>
        <v>August</v>
      </c>
      <c r="D1335" s="1" t="s">
        <v>32</v>
      </c>
      <c r="E1335" s="1">
        <v>15</v>
      </c>
      <c r="F1335" s="1">
        <f t="shared" si="100"/>
        <v>20.569333333333336</v>
      </c>
      <c r="G1335" s="1">
        <v>308.54000000000002</v>
      </c>
      <c r="H1335" s="1">
        <v>4.0999999999999996</v>
      </c>
      <c r="I1335">
        <f t="shared" si="102"/>
        <v>312.64000000000004</v>
      </c>
      <c r="J1335">
        <f t="shared" si="103"/>
        <v>3.5455000000000001</v>
      </c>
      <c r="K1335">
        <f t="shared" si="104"/>
        <v>10.939285700000001</v>
      </c>
      <c r="L1335" s="1" t="s">
        <v>19</v>
      </c>
      <c r="M1335" s="1" t="s">
        <v>44</v>
      </c>
      <c r="N1335" s="1" t="s">
        <v>33</v>
      </c>
      <c r="O1335" s="1" t="s">
        <v>34</v>
      </c>
      <c r="P1335" s="1" t="s">
        <v>35</v>
      </c>
      <c r="Q1335" s="1" t="s">
        <v>36</v>
      </c>
      <c r="R1335" s="2">
        <v>40414</v>
      </c>
    </row>
    <row r="1336" spans="1:18" x14ac:dyDescent="0.25">
      <c r="A1336" s="1">
        <v>53441</v>
      </c>
      <c r="B1336" s="2">
        <v>40049</v>
      </c>
      <c r="C1336" s="2" t="str">
        <f t="shared" si="101"/>
        <v>August</v>
      </c>
      <c r="D1336" s="1" t="s">
        <v>41</v>
      </c>
      <c r="E1336" s="1">
        <v>7</v>
      </c>
      <c r="F1336" s="1">
        <f t="shared" si="100"/>
        <v>49.338571428571427</v>
      </c>
      <c r="G1336" s="1">
        <v>345.37</v>
      </c>
      <c r="H1336" s="1">
        <v>5.79</v>
      </c>
      <c r="I1336">
        <f t="shared" si="102"/>
        <v>351.16</v>
      </c>
      <c r="J1336">
        <f t="shared" si="103"/>
        <v>3.5455000000000001</v>
      </c>
      <c r="K1336">
        <f t="shared" si="104"/>
        <v>12.245093349999999</v>
      </c>
      <c r="L1336" s="1" t="s">
        <v>26</v>
      </c>
      <c r="M1336" s="1" t="s">
        <v>27</v>
      </c>
      <c r="N1336" s="1" t="s">
        <v>28</v>
      </c>
      <c r="O1336" s="1" t="s">
        <v>34</v>
      </c>
      <c r="P1336" s="1" t="s">
        <v>45</v>
      </c>
      <c r="Q1336" s="1" t="s">
        <v>24</v>
      </c>
      <c r="R1336" s="2">
        <v>40050</v>
      </c>
    </row>
    <row r="1337" spans="1:18" x14ac:dyDescent="0.25">
      <c r="A1337" s="1">
        <v>52839</v>
      </c>
      <c r="B1337" s="2">
        <v>40279</v>
      </c>
      <c r="C1337" s="2" t="str">
        <f t="shared" si="101"/>
        <v>April</v>
      </c>
      <c r="D1337" s="1" t="s">
        <v>25</v>
      </c>
      <c r="E1337" s="1">
        <v>25</v>
      </c>
      <c r="F1337" s="1">
        <f t="shared" si="100"/>
        <v>46.344040000000007</v>
      </c>
      <c r="G1337" s="1">
        <v>1158.6010000000001</v>
      </c>
      <c r="H1337" s="1">
        <v>2.5</v>
      </c>
      <c r="I1337">
        <f t="shared" si="102"/>
        <v>1161.1010000000001</v>
      </c>
      <c r="J1337">
        <f t="shared" si="103"/>
        <v>5.3265000000000002</v>
      </c>
      <c r="K1337">
        <f t="shared" si="104"/>
        <v>61.712882265000005</v>
      </c>
      <c r="L1337" s="1" t="s">
        <v>26</v>
      </c>
      <c r="M1337" s="1" t="s">
        <v>51</v>
      </c>
      <c r="N1337" s="1" t="s">
        <v>42</v>
      </c>
      <c r="O1337" s="1" t="s">
        <v>29</v>
      </c>
      <c r="P1337" s="1" t="s">
        <v>30</v>
      </c>
      <c r="Q1337" s="1" t="s">
        <v>46</v>
      </c>
      <c r="R1337" s="2">
        <v>40280</v>
      </c>
    </row>
    <row r="1338" spans="1:18" x14ac:dyDescent="0.25">
      <c r="A1338" s="1">
        <v>37123</v>
      </c>
      <c r="B1338" s="2">
        <v>40957</v>
      </c>
      <c r="C1338" s="2" t="str">
        <f t="shared" si="101"/>
        <v>February</v>
      </c>
      <c r="D1338" s="1" t="s">
        <v>25</v>
      </c>
      <c r="E1338" s="1">
        <v>50</v>
      </c>
      <c r="F1338" s="1">
        <f t="shared" si="100"/>
        <v>15.8916</v>
      </c>
      <c r="G1338" s="1">
        <v>794.58</v>
      </c>
      <c r="H1338" s="1">
        <v>27.75</v>
      </c>
      <c r="I1338">
        <f t="shared" si="102"/>
        <v>822.33</v>
      </c>
      <c r="J1338">
        <f t="shared" si="103"/>
        <v>4.7610000000000001</v>
      </c>
      <c r="K1338">
        <f t="shared" si="104"/>
        <v>37.829953800000006</v>
      </c>
      <c r="L1338" s="1" t="s">
        <v>38</v>
      </c>
      <c r="M1338" s="1" t="s">
        <v>27</v>
      </c>
      <c r="N1338" s="1" t="s">
        <v>28</v>
      </c>
      <c r="O1338" s="1" t="s">
        <v>22</v>
      </c>
      <c r="P1338" s="1" t="s">
        <v>57</v>
      </c>
      <c r="Q1338" s="1" t="s">
        <v>64</v>
      </c>
      <c r="R1338" s="2">
        <v>40958</v>
      </c>
    </row>
    <row r="1339" spans="1:18" x14ac:dyDescent="0.25">
      <c r="A1339" s="1">
        <v>47910</v>
      </c>
      <c r="B1339" s="2">
        <v>40040</v>
      </c>
      <c r="C1339" s="2" t="str">
        <f t="shared" si="101"/>
        <v>August</v>
      </c>
      <c r="D1339" s="1" t="s">
        <v>25</v>
      </c>
      <c r="E1339" s="1">
        <v>30</v>
      </c>
      <c r="F1339" s="1">
        <f t="shared" si="100"/>
        <v>176.35233333333332</v>
      </c>
      <c r="G1339" s="1">
        <v>5290.57</v>
      </c>
      <c r="H1339" s="1">
        <v>19.989999999999998</v>
      </c>
      <c r="I1339">
        <f t="shared" si="102"/>
        <v>5310.5599999999995</v>
      </c>
      <c r="J1339">
        <f t="shared" si="103"/>
        <v>3.5455000000000001</v>
      </c>
      <c r="K1339">
        <f t="shared" si="104"/>
        <v>187.57715934999999</v>
      </c>
      <c r="L1339" s="1" t="s">
        <v>26</v>
      </c>
      <c r="M1339" s="1" t="s">
        <v>20</v>
      </c>
      <c r="N1339" s="1" t="s">
        <v>42</v>
      </c>
      <c r="O1339" s="1" t="s">
        <v>34</v>
      </c>
      <c r="P1339" s="1" t="s">
        <v>60</v>
      </c>
      <c r="Q1339" s="1" t="s">
        <v>24</v>
      </c>
      <c r="R1339" s="2">
        <v>40041</v>
      </c>
    </row>
    <row r="1340" spans="1:18" x14ac:dyDescent="0.25">
      <c r="A1340" s="1">
        <v>32516</v>
      </c>
      <c r="B1340" s="2">
        <v>40475</v>
      </c>
      <c r="C1340" s="2" t="str">
        <f t="shared" si="101"/>
        <v>October</v>
      </c>
      <c r="D1340" s="1" t="s">
        <v>37</v>
      </c>
      <c r="E1340" s="1">
        <v>7</v>
      </c>
      <c r="F1340" s="1">
        <f t="shared" si="100"/>
        <v>8.5985714285714288</v>
      </c>
      <c r="G1340" s="1">
        <v>60.19</v>
      </c>
      <c r="H1340" s="1">
        <v>2.5</v>
      </c>
      <c r="I1340">
        <f t="shared" si="102"/>
        <v>62.69</v>
      </c>
      <c r="J1340">
        <f t="shared" si="103"/>
        <v>3.5455000000000001</v>
      </c>
      <c r="K1340">
        <f t="shared" si="104"/>
        <v>2.13403645</v>
      </c>
      <c r="L1340" s="1" t="s">
        <v>26</v>
      </c>
      <c r="M1340" s="1" t="s">
        <v>27</v>
      </c>
      <c r="N1340" s="1" t="s">
        <v>33</v>
      </c>
      <c r="O1340" s="1" t="s">
        <v>34</v>
      </c>
      <c r="P1340" s="1" t="s">
        <v>62</v>
      </c>
      <c r="Q1340" s="1" t="s">
        <v>24</v>
      </c>
      <c r="R1340" s="2">
        <v>40477</v>
      </c>
    </row>
    <row r="1341" spans="1:18" x14ac:dyDescent="0.25">
      <c r="A1341" s="1">
        <v>33378</v>
      </c>
      <c r="B1341" s="2">
        <v>41026</v>
      </c>
      <c r="C1341" s="2" t="str">
        <f t="shared" si="101"/>
        <v>April</v>
      </c>
      <c r="D1341" s="1" t="s">
        <v>25</v>
      </c>
      <c r="E1341" s="1">
        <v>25</v>
      </c>
      <c r="F1341" s="1">
        <f t="shared" si="100"/>
        <v>37.814399999999999</v>
      </c>
      <c r="G1341" s="1">
        <v>945.36</v>
      </c>
      <c r="H1341" s="1">
        <v>9.83</v>
      </c>
      <c r="I1341">
        <f t="shared" si="102"/>
        <v>955.19</v>
      </c>
      <c r="J1341">
        <f t="shared" si="103"/>
        <v>3.5455000000000001</v>
      </c>
      <c r="K1341">
        <f t="shared" si="104"/>
        <v>33.517738800000004</v>
      </c>
      <c r="L1341" s="1" t="s">
        <v>26</v>
      </c>
      <c r="M1341" s="1" t="s">
        <v>27</v>
      </c>
      <c r="N1341" s="1" t="s">
        <v>21</v>
      </c>
      <c r="O1341" s="1" t="s">
        <v>34</v>
      </c>
      <c r="P1341" s="1" t="s">
        <v>62</v>
      </c>
      <c r="Q1341" s="1" t="s">
        <v>24</v>
      </c>
      <c r="R1341" s="2">
        <v>41027</v>
      </c>
    </row>
    <row r="1342" spans="1:18" x14ac:dyDescent="0.25">
      <c r="A1342" s="1">
        <v>22497</v>
      </c>
      <c r="B1342" s="2">
        <v>41027</v>
      </c>
      <c r="C1342" s="2" t="str">
        <f t="shared" si="101"/>
        <v>April</v>
      </c>
      <c r="D1342" s="1" t="s">
        <v>41</v>
      </c>
      <c r="E1342" s="1">
        <v>37</v>
      </c>
      <c r="F1342" s="1">
        <f t="shared" si="100"/>
        <v>88.087837837837839</v>
      </c>
      <c r="G1342" s="1">
        <v>3259.25</v>
      </c>
      <c r="H1342" s="1">
        <v>28</v>
      </c>
      <c r="I1342">
        <f t="shared" si="102"/>
        <v>3287.25</v>
      </c>
      <c r="J1342">
        <f t="shared" si="103"/>
        <v>5.3265000000000002</v>
      </c>
      <c r="K1342">
        <f t="shared" si="104"/>
        <v>173.60395124999999</v>
      </c>
      <c r="L1342" s="1" t="s">
        <v>38</v>
      </c>
      <c r="M1342" s="1" t="s">
        <v>47</v>
      </c>
      <c r="N1342" s="1" t="s">
        <v>33</v>
      </c>
      <c r="O1342" s="1" t="s">
        <v>29</v>
      </c>
      <c r="P1342" s="1" t="s">
        <v>61</v>
      </c>
      <c r="Q1342" s="1" t="s">
        <v>40</v>
      </c>
      <c r="R1342" s="2">
        <v>41028</v>
      </c>
    </row>
    <row r="1343" spans="1:18" x14ac:dyDescent="0.25">
      <c r="A1343" s="1">
        <v>56804</v>
      </c>
      <c r="B1343" s="2">
        <v>40629</v>
      </c>
      <c r="C1343" s="2" t="str">
        <f t="shared" si="101"/>
        <v>March</v>
      </c>
      <c r="D1343" s="1" t="s">
        <v>37</v>
      </c>
      <c r="E1343" s="1">
        <v>24</v>
      </c>
      <c r="F1343" s="1">
        <f t="shared" si="100"/>
        <v>5.0754166666666665</v>
      </c>
      <c r="G1343" s="1">
        <v>121.81</v>
      </c>
      <c r="H1343" s="1">
        <v>4.8600000000000003</v>
      </c>
      <c r="I1343">
        <f t="shared" si="102"/>
        <v>126.67</v>
      </c>
      <c r="J1343">
        <f t="shared" si="103"/>
        <v>3.5455000000000001</v>
      </c>
      <c r="K1343">
        <f t="shared" si="104"/>
        <v>4.3187735500000004</v>
      </c>
      <c r="L1343" s="1" t="s">
        <v>26</v>
      </c>
      <c r="M1343" s="1" t="s">
        <v>54</v>
      </c>
      <c r="N1343" s="1" t="s">
        <v>42</v>
      </c>
      <c r="O1343" s="1" t="s">
        <v>34</v>
      </c>
      <c r="P1343" s="1" t="s">
        <v>45</v>
      </c>
      <c r="Q1343" s="1" t="s">
        <v>24</v>
      </c>
      <c r="R1343" s="2">
        <v>40630</v>
      </c>
    </row>
    <row r="1344" spans="1:18" x14ac:dyDescent="0.25">
      <c r="A1344" s="1">
        <v>11040</v>
      </c>
      <c r="B1344" s="2">
        <v>40839</v>
      </c>
      <c r="C1344" s="2" t="str">
        <f t="shared" si="101"/>
        <v>October</v>
      </c>
      <c r="D1344" s="1" t="s">
        <v>32</v>
      </c>
      <c r="E1344" s="1">
        <v>44</v>
      </c>
      <c r="F1344" s="1">
        <f t="shared" si="100"/>
        <v>25.051818181818181</v>
      </c>
      <c r="G1344" s="1">
        <v>1102.28</v>
      </c>
      <c r="H1344" s="1">
        <v>6.71</v>
      </c>
      <c r="I1344">
        <f t="shared" si="102"/>
        <v>1108.99</v>
      </c>
      <c r="J1344">
        <f t="shared" si="103"/>
        <v>3.5455000000000001</v>
      </c>
      <c r="K1344">
        <f t="shared" si="104"/>
        <v>39.081337400000002</v>
      </c>
      <c r="L1344" s="1" t="s">
        <v>26</v>
      </c>
      <c r="M1344" s="1" t="s">
        <v>27</v>
      </c>
      <c r="N1344" s="1" t="s">
        <v>33</v>
      </c>
      <c r="O1344" s="1" t="s">
        <v>34</v>
      </c>
      <c r="P1344" s="1" t="s">
        <v>62</v>
      </c>
      <c r="Q1344" s="1" t="s">
        <v>24</v>
      </c>
      <c r="R1344" s="2">
        <v>40839</v>
      </c>
    </row>
    <row r="1345" spans="1:18" x14ac:dyDescent="0.25">
      <c r="A1345" s="1">
        <v>8993</v>
      </c>
      <c r="B1345" s="2">
        <v>40691</v>
      </c>
      <c r="C1345" s="2" t="str">
        <f t="shared" si="101"/>
        <v>May</v>
      </c>
      <c r="D1345" s="1" t="s">
        <v>41</v>
      </c>
      <c r="E1345" s="1">
        <v>41</v>
      </c>
      <c r="F1345" s="1">
        <f t="shared" si="100"/>
        <v>4.1987804878048784</v>
      </c>
      <c r="G1345" s="1">
        <v>172.15</v>
      </c>
      <c r="H1345" s="1">
        <v>0.5</v>
      </c>
      <c r="I1345">
        <f t="shared" si="102"/>
        <v>172.65</v>
      </c>
      <c r="J1345">
        <f t="shared" si="103"/>
        <v>3.5455000000000001</v>
      </c>
      <c r="K1345">
        <f t="shared" si="104"/>
        <v>6.1035782500000009</v>
      </c>
      <c r="L1345" s="1" t="s">
        <v>19</v>
      </c>
      <c r="M1345" s="1" t="s">
        <v>56</v>
      </c>
      <c r="N1345" s="1" t="s">
        <v>33</v>
      </c>
      <c r="O1345" s="1" t="s">
        <v>34</v>
      </c>
      <c r="P1345" s="1" t="s">
        <v>63</v>
      </c>
      <c r="Q1345" s="1" t="s">
        <v>24</v>
      </c>
      <c r="R1345" s="2">
        <v>40693</v>
      </c>
    </row>
    <row r="1346" spans="1:18" x14ac:dyDescent="0.25">
      <c r="A1346" s="1">
        <v>19494</v>
      </c>
      <c r="B1346" s="2">
        <v>40190</v>
      </c>
      <c r="C1346" s="2" t="str">
        <f t="shared" si="101"/>
        <v>January</v>
      </c>
      <c r="D1346" s="1" t="s">
        <v>25</v>
      </c>
      <c r="E1346" s="1">
        <v>39</v>
      </c>
      <c r="F1346" s="1">
        <f t="shared" ref="F1346:F1409" si="105">G1346/E1346</f>
        <v>21.982564102564105</v>
      </c>
      <c r="G1346" s="1">
        <v>857.32</v>
      </c>
      <c r="H1346" s="1">
        <v>8.99</v>
      </c>
      <c r="I1346">
        <f t="shared" si="102"/>
        <v>866.31000000000006</v>
      </c>
      <c r="J1346">
        <f t="shared" si="103"/>
        <v>4.7610000000000001</v>
      </c>
      <c r="K1346">
        <f t="shared" si="104"/>
        <v>40.817005200000004</v>
      </c>
      <c r="L1346" s="1" t="s">
        <v>26</v>
      </c>
      <c r="M1346" s="1" t="s">
        <v>27</v>
      </c>
      <c r="N1346" s="1" t="s">
        <v>28</v>
      </c>
      <c r="O1346" s="1" t="s">
        <v>22</v>
      </c>
      <c r="P1346" s="1" t="s">
        <v>23</v>
      </c>
      <c r="Q1346" s="1" t="s">
        <v>46</v>
      </c>
      <c r="R1346" s="2">
        <v>40192</v>
      </c>
    </row>
    <row r="1347" spans="1:18" x14ac:dyDescent="0.25">
      <c r="A1347" s="1">
        <v>14112</v>
      </c>
      <c r="B1347" s="2">
        <v>40018</v>
      </c>
      <c r="C1347" s="2" t="str">
        <f t="shared" ref="C1347:C1410" si="106">TEXT(B1347,"mmmm")</f>
        <v>July</v>
      </c>
      <c r="D1347" s="1" t="s">
        <v>18</v>
      </c>
      <c r="E1347" s="1">
        <v>1</v>
      </c>
      <c r="F1347" s="1">
        <f t="shared" si="105"/>
        <v>68.45</v>
      </c>
      <c r="G1347" s="1">
        <v>68.45</v>
      </c>
      <c r="H1347" s="1">
        <v>13.66</v>
      </c>
      <c r="I1347">
        <f t="shared" ref="I1347:I1410" si="107">G1347+H1347</f>
        <v>82.11</v>
      </c>
      <c r="J1347">
        <f t="shared" ref="J1347:J1410" si="108">IF(O1347="Furniture",4.761,IF(O1347="Technology",5.3265,IF(O1347="Office Supplies",3.5455,0)))</f>
        <v>3.5455000000000001</v>
      </c>
      <c r="K1347">
        <f t="shared" ref="K1347:K1410" si="109">(J1347*G1347)/100</f>
        <v>2.4268947500000002</v>
      </c>
      <c r="L1347" s="1" t="s">
        <v>19</v>
      </c>
      <c r="M1347" s="1" t="s">
        <v>49</v>
      </c>
      <c r="N1347" s="1" t="s">
        <v>33</v>
      </c>
      <c r="O1347" s="1" t="s">
        <v>34</v>
      </c>
      <c r="P1347" s="1" t="s">
        <v>68</v>
      </c>
      <c r="Q1347" s="1" t="s">
        <v>24</v>
      </c>
      <c r="R1347" s="2">
        <v>40018</v>
      </c>
    </row>
    <row r="1348" spans="1:18" x14ac:dyDescent="0.25">
      <c r="A1348" s="1">
        <v>29607</v>
      </c>
      <c r="B1348" s="2">
        <v>40981</v>
      </c>
      <c r="C1348" s="2" t="str">
        <f t="shared" si="106"/>
        <v>March</v>
      </c>
      <c r="D1348" s="1" t="s">
        <v>41</v>
      </c>
      <c r="E1348" s="1">
        <v>20</v>
      </c>
      <c r="F1348" s="1">
        <f t="shared" si="105"/>
        <v>12.037000000000001</v>
      </c>
      <c r="G1348" s="1">
        <v>240.74</v>
      </c>
      <c r="H1348" s="1">
        <v>5.09</v>
      </c>
      <c r="I1348">
        <f t="shared" si="107"/>
        <v>245.83</v>
      </c>
      <c r="J1348">
        <f t="shared" si="108"/>
        <v>3.5455000000000001</v>
      </c>
      <c r="K1348">
        <f t="shared" si="109"/>
        <v>8.5354367</v>
      </c>
      <c r="L1348" s="1" t="s">
        <v>26</v>
      </c>
      <c r="M1348" s="1" t="s">
        <v>27</v>
      </c>
      <c r="N1348" s="1" t="s">
        <v>42</v>
      </c>
      <c r="O1348" s="1" t="s">
        <v>34</v>
      </c>
      <c r="P1348" s="1" t="s">
        <v>45</v>
      </c>
      <c r="Q1348" s="1" t="s">
        <v>24</v>
      </c>
      <c r="R1348" s="2">
        <v>40983</v>
      </c>
    </row>
    <row r="1349" spans="1:18" x14ac:dyDescent="0.25">
      <c r="A1349" s="1">
        <v>52391</v>
      </c>
      <c r="B1349" s="2">
        <v>40159</v>
      </c>
      <c r="C1349" s="2" t="str">
        <f t="shared" si="106"/>
        <v>December</v>
      </c>
      <c r="D1349" s="1" t="s">
        <v>25</v>
      </c>
      <c r="E1349" s="1">
        <v>36</v>
      </c>
      <c r="F1349" s="1">
        <f t="shared" si="105"/>
        <v>29.787777777777777</v>
      </c>
      <c r="G1349" s="1">
        <v>1072.3599999999999</v>
      </c>
      <c r="H1349" s="1">
        <v>4.8600000000000003</v>
      </c>
      <c r="I1349">
        <f t="shared" si="107"/>
        <v>1077.2199999999998</v>
      </c>
      <c r="J1349">
        <f t="shared" si="108"/>
        <v>3.5455000000000001</v>
      </c>
      <c r="K1349">
        <f t="shared" si="109"/>
        <v>38.020523799999999</v>
      </c>
      <c r="L1349" s="1" t="s">
        <v>26</v>
      </c>
      <c r="M1349" s="1" t="s">
        <v>27</v>
      </c>
      <c r="N1349" s="1" t="s">
        <v>33</v>
      </c>
      <c r="O1349" s="1" t="s">
        <v>34</v>
      </c>
      <c r="P1349" s="1" t="s">
        <v>45</v>
      </c>
      <c r="Q1349" s="1" t="s">
        <v>36</v>
      </c>
      <c r="R1349" s="2">
        <v>40161</v>
      </c>
    </row>
    <row r="1350" spans="1:18" x14ac:dyDescent="0.25">
      <c r="A1350" s="1">
        <v>23619</v>
      </c>
      <c r="B1350" s="2">
        <v>41264</v>
      </c>
      <c r="C1350" s="2" t="str">
        <f t="shared" si="106"/>
        <v>December</v>
      </c>
      <c r="D1350" s="1" t="s">
        <v>41</v>
      </c>
      <c r="E1350" s="1">
        <v>7</v>
      </c>
      <c r="F1350" s="1">
        <f t="shared" si="105"/>
        <v>149.01714285714283</v>
      </c>
      <c r="G1350" s="1">
        <v>1043.1199999999999</v>
      </c>
      <c r="H1350" s="1">
        <v>13.99</v>
      </c>
      <c r="I1350">
        <f t="shared" si="107"/>
        <v>1057.1099999999999</v>
      </c>
      <c r="J1350">
        <f t="shared" si="108"/>
        <v>5.3265000000000002</v>
      </c>
      <c r="K1350">
        <f t="shared" si="109"/>
        <v>55.5617868</v>
      </c>
      <c r="L1350" s="1" t="s">
        <v>26</v>
      </c>
      <c r="M1350" s="1" t="s">
        <v>69</v>
      </c>
      <c r="N1350" s="1" t="s">
        <v>28</v>
      </c>
      <c r="O1350" s="1" t="s">
        <v>29</v>
      </c>
      <c r="P1350" s="1" t="s">
        <v>61</v>
      </c>
      <c r="Q1350" s="1" t="s">
        <v>31</v>
      </c>
      <c r="R1350" s="2">
        <v>41265</v>
      </c>
    </row>
    <row r="1351" spans="1:18" x14ac:dyDescent="0.25">
      <c r="A1351" s="1">
        <v>20615</v>
      </c>
      <c r="B1351" s="2">
        <v>41014</v>
      </c>
      <c r="C1351" s="2" t="str">
        <f t="shared" si="106"/>
        <v>April</v>
      </c>
      <c r="D1351" s="1" t="s">
        <v>41</v>
      </c>
      <c r="E1351" s="1">
        <v>29</v>
      </c>
      <c r="F1351" s="1">
        <f t="shared" si="105"/>
        <v>5.21</v>
      </c>
      <c r="G1351" s="1">
        <v>151.09</v>
      </c>
      <c r="H1351" s="1">
        <v>3.01</v>
      </c>
      <c r="I1351">
        <f t="shared" si="107"/>
        <v>154.1</v>
      </c>
      <c r="J1351">
        <f t="shared" si="108"/>
        <v>3.5455000000000001</v>
      </c>
      <c r="K1351">
        <f t="shared" si="109"/>
        <v>5.3568959500000002</v>
      </c>
      <c r="L1351" s="1" t="s">
        <v>19</v>
      </c>
      <c r="M1351" s="1" t="s">
        <v>47</v>
      </c>
      <c r="N1351" s="1" t="s">
        <v>42</v>
      </c>
      <c r="O1351" s="1" t="s">
        <v>34</v>
      </c>
      <c r="P1351" s="1" t="s">
        <v>45</v>
      </c>
      <c r="Q1351" s="1" t="s">
        <v>36</v>
      </c>
      <c r="R1351" s="2">
        <v>41015</v>
      </c>
    </row>
    <row r="1352" spans="1:18" x14ac:dyDescent="0.25">
      <c r="A1352" s="1">
        <v>33217</v>
      </c>
      <c r="B1352" s="2">
        <v>39884</v>
      </c>
      <c r="C1352" s="2" t="str">
        <f t="shared" si="106"/>
        <v>March</v>
      </c>
      <c r="D1352" s="1" t="s">
        <v>25</v>
      </c>
      <c r="E1352" s="1">
        <v>34</v>
      </c>
      <c r="F1352" s="1">
        <f t="shared" si="105"/>
        <v>53.136764705882356</v>
      </c>
      <c r="G1352" s="1">
        <v>1806.65</v>
      </c>
      <c r="H1352" s="1">
        <v>10.17</v>
      </c>
      <c r="I1352">
        <f t="shared" si="107"/>
        <v>1816.8200000000002</v>
      </c>
      <c r="J1352">
        <f t="shared" si="108"/>
        <v>5.3265000000000002</v>
      </c>
      <c r="K1352">
        <f t="shared" si="109"/>
        <v>96.231212250000013</v>
      </c>
      <c r="L1352" s="1" t="s">
        <v>26</v>
      </c>
      <c r="M1352" s="1" t="s">
        <v>49</v>
      </c>
      <c r="N1352" s="1" t="s">
        <v>28</v>
      </c>
      <c r="O1352" s="1" t="s">
        <v>29</v>
      </c>
      <c r="P1352" s="1" t="s">
        <v>61</v>
      </c>
      <c r="Q1352" s="1" t="s">
        <v>31</v>
      </c>
      <c r="R1352" s="2">
        <v>39885</v>
      </c>
    </row>
    <row r="1353" spans="1:18" x14ac:dyDescent="0.25">
      <c r="A1353" s="1">
        <v>43846</v>
      </c>
      <c r="B1353" s="2">
        <v>39870</v>
      </c>
      <c r="C1353" s="2" t="str">
        <f t="shared" si="106"/>
        <v>February</v>
      </c>
      <c r="D1353" s="1" t="s">
        <v>25</v>
      </c>
      <c r="E1353" s="1">
        <v>9</v>
      </c>
      <c r="F1353" s="1">
        <f t="shared" si="105"/>
        <v>3.4844444444444442</v>
      </c>
      <c r="G1353" s="1">
        <v>31.36</v>
      </c>
      <c r="H1353" s="1">
        <v>2.2000000000000002</v>
      </c>
      <c r="I1353">
        <f t="shared" si="107"/>
        <v>33.56</v>
      </c>
      <c r="J1353">
        <f t="shared" si="108"/>
        <v>3.5455000000000001</v>
      </c>
      <c r="K1353">
        <f t="shared" si="109"/>
        <v>1.1118688000000001</v>
      </c>
      <c r="L1353" s="1" t="s">
        <v>26</v>
      </c>
      <c r="M1353" s="1" t="s">
        <v>20</v>
      </c>
      <c r="N1353" s="1" t="s">
        <v>21</v>
      </c>
      <c r="O1353" s="1" t="s">
        <v>34</v>
      </c>
      <c r="P1353" s="1" t="s">
        <v>45</v>
      </c>
      <c r="Q1353" s="1" t="s">
        <v>36</v>
      </c>
      <c r="R1353" s="2">
        <v>39871</v>
      </c>
    </row>
    <row r="1354" spans="1:18" x14ac:dyDescent="0.25">
      <c r="A1354" s="1">
        <v>5504</v>
      </c>
      <c r="B1354" s="2">
        <v>40183</v>
      </c>
      <c r="C1354" s="2" t="str">
        <f t="shared" si="106"/>
        <v>January</v>
      </c>
      <c r="D1354" s="1" t="s">
        <v>25</v>
      </c>
      <c r="E1354" s="1">
        <v>15</v>
      </c>
      <c r="F1354" s="1">
        <f t="shared" si="105"/>
        <v>40.437333333333328</v>
      </c>
      <c r="G1354" s="1">
        <v>606.55999999999995</v>
      </c>
      <c r="H1354" s="1">
        <v>4.99</v>
      </c>
      <c r="I1354">
        <f t="shared" si="107"/>
        <v>611.54999999999995</v>
      </c>
      <c r="J1354">
        <f t="shared" si="108"/>
        <v>5.3265000000000002</v>
      </c>
      <c r="K1354">
        <f t="shared" si="109"/>
        <v>32.308418400000001</v>
      </c>
      <c r="L1354" s="1" t="s">
        <v>26</v>
      </c>
      <c r="M1354" s="1" t="s">
        <v>20</v>
      </c>
      <c r="N1354" s="1" t="s">
        <v>28</v>
      </c>
      <c r="O1354" s="1" t="s">
        <v>29</v>
      </c>
      <c r="P1354" s="1" t="s">
        <v>30</v>
      </c>
      <c r="Q1354" s="1" t="s">
        <v>24</v>
      </c>
      <c r="R1354" s="2">
        <v>40185</v>
      </c>
    </row>
    <row r="1355" spans="1:18" x14ac:dyDescent="0.25">
      <c r="A1355" s="1">
        <v>47360</v>
      </c>
      <c r="B1355" s="2">
        <v>40459</v>
      </c>
      <c r="C1355" s="2" t="str">
        <f t="shared" si="106"/>
        <v>October</v>
      </c>
      <c r="D1355" s="1" t="s">
        <v>32</v>
      </c>
      <c r="E1355" s="1">
        <v>25</v>
      </c>
      <c r="F1355" s="1">
        <f t="shared" si="105"/>
        <v>88.025599999999997</v>
      </c>
      <c r="G1355" s="1">
        <v>2200.64</v>
      </c>
      <c r="H1355" s="1">
        <v>42</v>
      </c>
      <c r="I1355">
        <f t="shared" si="107"/>
        <v>2242.64</v>
      </c>
      <c r="J1355">
        <f t="shared" si="108"/>
        <v>4.7610000000000001</v>
      </c>
      <c r="K1355">
        <f t="shared" si="109"/>
        <v>104.7724704</v>
      </c>
      <c r="L1355" s="1" t="s">
        <v>38</v>
      </c>
      <c r="M1355" s="1" t="s">
        <v>51</v>
      </c>
      <c r="N1355" s="1" t="s">
        <v>42</v>
      </c>
      <c r="O1355" s="1" t="s">
        <v>22</v>
      </c>
      <c r="P1355" s="1" t="s">
        <v>39</v>
      </c>
      <c r="Q1355" s="1" t="s">
        <v>40</v>
      </c>
      <c r="R1355" s="2">
        <v>40461</v>
      </c>
    </row>
    <row r="1356" spans="1:18" x14ac:dyDescent="0.25">
      <c r="A1356" s="1">
        <v>2759</v>
      </c>
      <c r="B1356" s="2">
        <v>40506</v>
      </c>
      <c r="C1356" s="2" t="str">
        <f t="shared" si="106"/>
        <v>November</v>
      </c>
      <c r="D1356" s="1" t="s">
        <v>32</v>
      </c>
      <c r="E1356" s="1">
        <v>25</v>
      </c>
      <c r="F1356" s="1">
        <f t="shared" si="105"/>
        <v>33.098800000000004</v>
      </c>
      <c r="G1356" s="1">
        <v>827.47</v>
      </c>
      <c r="H1356" s="1">
        <v>6.5</v>
      </c>
      <c r="I1356">
        <f t="shared" si="107"/>
        <v>833.97</v>
      </c>
      <c r="J1356">
        <f t="shared" si="108"/>
        <v>5.3265000000000002</v>
      </c>
      <c r="K1356">
        <f t="shared" si="109"/>
        <v>44.075189550000005</v>
      </c>
      <c r="L1356" s="1" t="s">
        <v>26</v>
      </c>
      <c r="M1356" s="1" t="s">
        <v>54</v>
      </c>
      <c r="N1356" s="1" t="s">
        <v>28</v>
      </c>
      <c r="O1356" s="1" t="s">
        <v>29</v>
      </c>
      <c r="P1356" s="1" t="s">
        <v>43</v>
      </c>
      <c r="Q1356" s="1" t="s">
        <v>24</v>
      </c>
      <c r="R1356" s="2">
        <v>40508</v>
      </c>
    </row>
    <row r="1357" spans="1:18" x14ac:dyDescent="0.25">
      <c r="A1357" s="1">
        <v>13670</v>
      </c>
      <c r="B1357" s="2">
        <v>41052</v>
      </c>
      <c r="C1357" s="2" t="str">
        <f t="shared" si="106"/>
        <v>May</v>
      </c>
      <c r="D1357" s="1" t="s">
        <v>37</v>
      </c>
      <c r="E1357" s="1">
        <v>27</v>
      </c>
      <c r="F1357" s="1">
        <f t="shared" si="105"/>
        <v>4.3100000000000005</v>
      </c>
      <c r="G1357" s="1">
        <v>116.37</v>
      </c>
      <c r="H1357" s="1">
        <v>0.5</v>
      </c>
      <c r="I1357">
        <f t="shared" si="107"/>
        <v>116.87</v>
      </c>
      <c r="J1357">
        <f t="shared" si="108"/>
        <v>3.5455000000000001</v>
      </c>
      <c r="K1357">
        <f t="shared" si="109"/>
        <v>4.1258983500000008</v>
      </c>
      <c r="L1357" s="1" t="s">
        <v>19</v>
      </c>
      <c r="M1357" s="1" t="s">
        <v>27</v>
      </c>
      <c r="N1357" s="1" t="s">
        <v>42</v>
      </c>
      <c r="O1357" s="1" t="s">
        <v>34</v>
      </c>
      <c r="P1357" s="1" t="s">
        <v>63</v>
      </c>
      <c r="Q1357" s="1" t="s">
        <v>24</v>
      </c>
      <c r="R1357" s="2">
        <v>41055</v>
      </c>
    </row>
    <row r="1358" spans="1:18" x14ac:dyDescent="0.25">
      <c r="A1358" s="1">
        <v>47777</v>
      </c>
      <c r="B1358" s="2">
        <v>41238</v>
      </c>
      <c r="C1358" s="2" t="str">
        <f t="shared" si="106"/>
        <v>November</v>
      </c>
      <c r="D1358" s="1" t="s">
        <v>18</v>
      </c>
      <c r="E1358" s="1">
        <v>13</v>
      </c>
      <c r="F1358" s="1">
        <f t="shared" si="105"/>
        <v>6.7623076923076919</v>
      </c>
      <c r="G1358" s="1">
        <v>87.91</v>
      </c>
      <c r="H1358" s="1">
        <v>5.41</v>
      </c>
      <c r="I1358">
        <f t="shared" si="107"/>
        <v>93.32</v>
      </c>
      <c r="J1358">
        <f t="shared" si="108"/>
        <v>3.5455000000000001</v>
      </c>
      <c r="K1358">
        <f t="shared" si="109"/>
        <v>3.1168490500000003</v>
      </c>
      <c r="L1358" s="1" t="s">
        <v>26</v>
      </c>
      <c r="M1358" s="1" t="s">
        <v>56</v>
      </c>
      <c r="N1358" s="1" t="s">
        <v>42</v>
      </c>
      <c r="O1358" s="1" t="s">
        <v>34</v>
      </c>
      <c r="P1358" s="1" t="s">
        <v>45</v>
      </c>
      <c r="Q1358" s="1" t="s">
        <v>24</v>
      </c>
      <c r="R1358" s="2">
        <v>41240</v>
      </c>
    </row>
    <row r="1359" spans="1:18" x14ac:dyDescent="0.25">
      <c r="A1359" s="1">
        <v>42054</v>
      </c>
      <c r="B1359" s="2">
        <v>41166</v>
      </c>
      <c r="C1359" s="2" t="str">
        <f t="shared" si="106"/>
        <v>September</v>
      </c>
      <c r="D1359" s="1" t="s">
        <v>41</v>
      </c>
      <c r="E1359" s="1">
        <v>32</v>
      </c>
      <c r="F1359" s="1">
        <f t="shared" si="105"/>
        <v>2.9546874999999999</v>
      </c>
      <c r="G1359" s="1">
        <v>94.55</v>
      </c>
      <c r="H1359" s="1">
        <v>1.49</v>
      </c>
      <c r="I1359">
        <f t="shared" si="107"/>
        <v>96.039999999999992</v>
      </c>
      <c r="J1359">
        <f t="shared" si="108"/>
        <v>3.5455000000000001</v>
      </c>
      <c r="K1359">
        <f t="shared" si="109"/>
        <v>3.3522702500000001</v>
      </c>
      <c r="L1359" s="1" t="s">
        <v>26</v>
      </c>
      <c r="M1359" s="1" t="s">
        <v>20</v>
      </c>
      <c r="N1359" s="1" t="s">
        <v>21</v>
      </c>
      <c r="O1359" s="1" t="s">
        <v>34</v>
      </c>
      <c r="P1359" s="1" t="s">
        <v>48</v>
      </c>
      <c r="Q1359" s="1" t="s">
        <v>24</v>
      </c>
      <c r="R1359" s="2">
        <v>41168</v>
      </c>
    </row>
    <row r="1360" spans="1:18" x14ac:dyDescent="0.25">
      <c r="A1360" s="1">
        <v>51554</v>
      </c>
      <c r="B1360" s="2">
        <v>39898</v>
      </c>
      <c r="C1360" s="2" t="str">
        <f t="shared" si="106"/>
        <v>March</v>
      </c>
      <c r="D1360" s="1" t="s">
        <v>41</v>
      </c>
      <c r="E1360" s="1">
        <v>7</v>
      </c>
      <c r="F1360" s="1">
        <f t="shared" si="105"/>
        <v>77.862857142857138</v>
      </c>
      <c r="G1360" s="1">
        <v>545.04</v>
      </c>
      <c r="H1360" s="1">
        <v>60</v>
      </c>
      <c r="I1360">
        <f t="shared" si="107"/>
        <v>605.04</v>
      </c>
      <c r="J1360">
        <f t="shared" si="108"/>
        <v>3.5455000000000001</v>
      </c>
      <c r="K1360">
        <f t="shared" si="109"/>
        <v>19.324393199999999</v>
      </c>
      <c r="L1360" s="1" t="s">
        <v>38</v>
      </c>
      <c r="M1360" s="1" t="s">
        <v>54</v>
      </c>
      <c r="N1360" s="1" t="s">
        <v>42</v>
      </c>
      <c r="O1360" s="1" t="s">
        <v>34</v>
      </c>
      <c r="P1360" s="1" t="s">
        <v>68</v>
      </c>
      <c r="Q1360" s="1" t="s">
        <v>40</v>
      </c>
      <c r="R1360" s="2">
        <v>39900</v>
      </c>
    </row>
    <row r="1361" spans="1:18" x14ac:dyDescent="0.25">
      <c r="A1361" s="1">
        <v>45728</v>
      </c>
      <c r="B1361" s="2">
        <v>40350</v>
      </c>
      <c r="C1361" s="2" t="str">
        <f t="shared" si="106"/>
        <v>June</v>
      </c>
      <c r="D1361" s="1" t="s">
        <v>25</v>
      </c>
      <c r="E1361" s="1">
        <v>11</v>
      </c>
      <c r="F1361" s="1">
        <f t="shared" si="105"/>
        <v>3.4763636363636365</v>
      </c>
      <c r="G1361" s="1">
        <v>38.24</v>
      </c>
      <c r="H1361" s="1">
        <v>5.33</v>
      </c>
      <c r="I1361">
        <f t="shared" si="107"/>
        <v>43.57</v>
      </c>
      <c r="J1361">
        <f t="shared" si="108"/>
        <v>3.5455000000000001</v>
      </c>
      <c r="K1361">
        <f t="shared" si="109"/>
        <v>1.3557992000000001</v>
      </c>
      <c r="L1361" s="1" t="s">
        <v>26</v>
      </c>
      <c r="M1361" s="1" t="s">
        <v>58</v>
      </c>
      <c r="N1361" s="1" t="s">
        <v>28</v>
      </c>
      <c r="O1361" s="1" t="s">
        <v>34</v>
      </c>
      <c r="P1361" s="1" t="s">
        <v>63</v>
      </c>
      <c r="Q1361" s="1" t="s">
        <v>24</v>
      </c>
      <c r="R1361" s="2">
        <v>40351</v>
      </c>
    </row>
    <row r="1362" spans="1:18" x14ac:dyDescent="0.25">
      <c r="A1362" s="1">
        <v>3458</v>
      </c>
      <c r="B1362" s="2">
        <v>40168</v>
      </c>
      <c r="C1362" s="2" t="str">
        <f t="shared" si="106"/>
        <v>December</v>
      </c>
      <c r="D1362" s="1" t="s">
        <v>25</v>
      </c>
      <c r="E1362" s="1">
        <v>28</v>
      </c>
      <c r="F1362" s="1">
        <f t="shared" si="105"/>
        <v>1.6746428571428571</v>
      </c>
      <c r="G1362" s="1">
        <v>46.89</v>
      </c>
      <c r="H1362" s="1">
        <v>0.7</v>
      </c>
      <c r="I1362">
        <f t="shared" si="107"/>
        <v>47.59</v>
      </c>
      <c r="J1362">
        <f t="shared" si="108"/>
        <v>3.5455000000000001</v>
      </c>
      <c r="K1362">
        <f t="shared" si="109"/>
        <v>1.6624849500000003</v>
      </c>
      <c r="L1362" s="1" t="s">
        <v>26</v>
      </c>
      <c r="M1362" s="1" t="s">
        <v>59</v>
      </c>
      <c r="N1362" s="1" t="s">
        <v>33</v>
      </c>
      <c r="O1362" s="1" t="s">
        <v>34</v>
      </c>
      <c r="P1362" s="1" t="s">
        <v>35</v>
      </c>
      <c r="Q1362" s="1" t="s">
        <v>36</v>
      </c>
      <c r="R1362" s="2">
        <v>40171</v>
      </c>
    </row>
    <row r="1363" spans="1:18" x14ac:dyDescent="0.25">
      <c r="A1363" s="1">
        <v>10784</v>
      </c>
      <c r="B1363" s="2">
        <v>40364</v>
      </c>
      <c r="C1363" s="2" t="str">
        <f t="shared" si="106"/>
        <v>July</v>
      </c>
      <c r="D1363" s="1" t="s">
        <v>32</v>
      </c>
      <c r="E1363" s="1">
        <v>2</v>
      </c>
      <c r="F1363" s="1">
        <f t="shared" si="105"/>
        <v>9.68</v>
      </c>
      <c r="G1363" s="1">
        <v>19.36</v>
      </c>
      <c r="H1363" s="1">
        <v>6.18</v>
      </c>
      <c r="I1363">
        <f t="shared" si="107"/>
        <v>25.54</v>
      </c>
      <c r="J1363">
        <f t="shared" si="108"/>
        <v>3.5455000000000001</v>
      </c>
      <c r="K1363">
        <f t="shared" si="109"/>
        <v>0.68640879999999993</v>
      </c>
      <c r="L1363" s="1" t="s">
        <v>26</v>
      </c>
      <c r="M1363" s="1" t="s">
        <v>49</v>
      </c>
      <c r="N1363" s="1" t="s">
        <v>42</v>
      </c>
      <c r="O1363" s="1" t="s">
        <v>34</v>
      </c>
      <c r="P1363" s="1" t="s">
        <v>45</v>
      </c>
      <c r="Q1363" s="1" t="s">
        <v>24</v>
      </c>
      <c r="R1363" s="2">
        <v>40365</v>
      </c>
    </row>
    <row r="1364" spans="1:18" x14ac:dyDescent="0.25">
      <c r="A1364" s="1">
        <v>49666</v>
      </c>
      <c r="B1364" s="2">
        <v>40031</v>
      </c>
      <c r="C1364" s="2" t="str">
        <f t="shared" si="106"/>
        <v>August</v>
      </c>
      <c r="D1364" s="1" t="s">
        <v>18</v>
      </c>
      <c r="E1364" s="1">
        <v>46</v>
      </c>
      <c r="F1364" s="1">
        <f t="shared" si="105"/>
        <v>5.6358695652173916</v>
      </c>
      <c r="G1364" s="1">
        <v>259.25</v>
      </c>
      <c r="H1364" s="1">
        <v>3.6</v>
      </c>
      <c r="I1364">
        <f t="shared" si="107"/>
        <v>262.85000000000002</v>
      </c>
      <c r="J1364">
        <f t="shared" si="108"/>
        <v>3.5455000000000001</v>
      </c>
      <c r="K1364">
        <f t="shared" si="109"/>
        <v>9.1917087500000001</v>
      </c>
      <c r="L1364" s="1" t="s">
        <v>19</v>
      </c>
      <c r="M1364" s="1" t="s">
        <v>49</v>
      </c>
      <c r="N1364" s="1" t="s">
        <v>42</v>
      </c>
      <c r="O1364" s="1" t="s">
        <v>34</v>
      </c>
      <c r="P1364" s="1" t="s">
        <v>50</v>
      </c>
      <c r="Q1364" s="1" t="s">
        <v>46</v>
      </c>
      <c r="R1364" s="2">
        <v>40035</v>
      </c>
    </row>
    <row r="1365" spans="1:18" x14ac:dyDescent="0.25">
      <c r="A1365" s="1">
        <v>38279</v>
      </c>
      <c r="B1365" s="2">
        <v>41028</v>
      </c>
      <c r="C1365" s="2" t="str">
        <f t="shared" si="106"/>
        <v>April</v>
      </c>
      <c r="D1365" s="1" t="s">
        <v>41</v>
      </c>
      <c r="E1365" s="1">
        <v>1</v>
      </c>
      <c r="F1365" s="1">
        <f t="shared" si="105"/>
        <v>11.64</v>
      </c>
      <c r="G1365" s="1">
        <v>11.64</v>
      </c>
      <c r="H1365" s="1">
        <v>4</v>
      </c>
      <c r="I1365">
        <f t="shared" si="107"/>
        <v>15.64</v>
      </c>
      <c r="J1365">
        <f t="shared" si="108"/>
        <v>4.7610000000000001</v>
      </c>
      <c r="K1365">
        <f t="shared" si="109"/>
        <v>0.55418040000000002</v>
      </c>
      <c r="L1365" s="1" t="s">
        <v>26</v>
      </c>
      <c r="M1365" s="1" t="s">
        <v>51</v>
      </c>
      <c r="N1365" s="1" t="s">
        <v>33</v>
      </c>
      <c r="O1365" s="1" t="s">
        <v>22</v>
      </c>
      <c r="P1365" s="1" t="s">
        <v>23</v>
      </c>
      <c r="Q1365" s="1" t="s">
        <v>36</v>
      </c>
      <c r="R1365" s="2">
        <v>41030</v>
      </c>
    </row>
    <row r="1366" spans="1:18" x14ac:dyDescent="0.25">
      <c r="A1366" s="1">
        <v>2053</v>
      </c>
      <c r="B1366" s="2">
        <v>40580</v>
      </c>
      <c r="C1366" s="2" t="str">
        <f t="shared" si="106"/>
        <v>February</v>
      </c>
      <c r="D1366" s="1" t="s">
        <v>37</v>
      </c>
      <c r="E1366" s="1">
        <v>7</v>
      </c>
      <c r="F1366" s="1">
        <f t="shared" si="105"/>
        <v>110.25471428571429</v>
      </c>
      <c r="G1366" s="1">
        <v>771.78300000000002</v>
      </c>
      <c r="H1366" s="1">
        <v>4.2</v>
      </c>
      <c r="I1366">
        <f t="shared" si="107"/>
        <v>775.98300000000006</v>
      </c>
      <c r="J1366">
        <f t="shared" si="108"/>
        <v>5.3265000000000002</v>
      </c>
      <c r="K1366">
        <f t="shared" si="109"/>
        <v>41.109021495000007</v>
      </c>
      <c r="L1366" s="1" t="s">
        <v>26</v>
      </c>
      <c r="M1366" s="1" t="s">
        <v>27</v>
      </c>
      <c r="N1366" s="1" t="s">
        <v>21</v>
      </c>
      <c r="O1366" s="1" t="s">
        <v>29</v>
      </c>
      <c r="P1366" s="1" t="s">
        <v>30</v>
      </c>
      <c r="Q1366" s="1" t="s">
        <v>24</v>
      </c>
      <c r="R1366" s="2">
        <v>40582</v>
      </c>
    </row>
    <row r="1367" spans="1:18" x14ac:dyDescent="0.25">
      <c r="A1367" s="1">
        <v>22913</v>
      </c>
      <c r="B1367" s="2">
        <v>40354</v>
      </c>
      <c r="C1367" s="2" t="str">
        <f t="shared" si="106"/>
        <v>June</v>
      </c>
      <c r="D1367" s="1" t="s">
        <v>37</v>
      </c>
      <c r="E1367" s="1">
        <v>50</v>
      </c>
      <c r="F1367" s="1">
        <f t="shared" si="105"/>
        <v>31.580560000000002</v>
      </c>
      <c r="G1367" s="1">
        <v>1579.028</v>
      </c>
      <c r="H1367" s="1">
        <v>5.99</v>
      </c>
      <c r="I1367">
        <f t="shared" si="107"/>
        <v>1585.018</v>
      </c>
      <c r="J1367">
        <f t="shared" si="108"/>
        <v>5.3265000000000002</v>
      </c>
      <c r="K1367">
        <f t="shared" si="109"/>
        <v>84.106926419999994</v>
      </c>
      <c r="L1367" s="1" t="s">
        <v>26</v>
      </c>
      <c r="M1367" s="1" t="s">
        <v>47</v>
      </c>
      <c r="N1367" s="1" t="s">
        <v>33</v>
      </c>
      <c r="O1367" s="1" t="s">
        <v>29</v>
      </c>
      <c r="P1367" s="1" t="s">
        <v>30</v>
      </c>
      <c r="Q1367" s="1" t="s">
        <v>36</v>
      </c>
      <c r="R1367" s="2">
        <v>40355</v>
      </c>
    </row>
    <row r="1368" spans="1:18" x14ac:dyDescent="0.25">
      <c r="A1368" s="1">
        <v>12160</v>
      </c>
      <c r="B1368" s="2">
        <v>40524</v>
      </c>
      <c r="C1368" s="2" t="str">
        <f t="shared" si="106"/>
        <v>December</v>
      </c>
      <c r="D1368" s="1" t="s">
        <v>18</v>
      </c>
      <c r="E1368" s="1">
        <v>9</v>
      </c>
      <c r="F1368" s="1">
        <f t="shared" si="105"/>
        <v>4.2555555555555555</v>
      </c>
      <c r="G1368" s="1">
        <v>38.299999999999997</v>
      </c>
      <c r="H1368" s="1">
        <v>6.27</v>
      </c>
      <c r="I1368">
        <f t="shared" si="107"/>
        <v>44.569999999999993</v>
      </c>
      <c r="J1368">
        <f t="shared" si="108"/>
        <v>4.7610000000000001</v>
      </c>
      <c r="K1368">
        <f t="shared" si="109"/>
        <v>1.8234629999999998</v>
      </c>
      <c r="L1368" s="1" t="s">
        <v>26</v>
      </c>
      <c r="M1368" s="1" t="s">
        <v>27</v>
      </c>
      <c r="N1368" s="1" t="s">
        <v>33</v>
      </c>
      <c r="O1368" s="1" t="s">
        <v>22</v>
      </c>
      <c r="P1368" s="1" t="s">
        <v>23</v>
      </c>
      <c r="Q1368" s="1" t="s">
        <v>53</v>
      </c>
      <c r="R1368" s="2">
        <v>40529</v>
      </c>
    </row>
    <row r="1369" spans="1:18" x14ac:dyDescent="0.25">
      <c r="A1369" s="1">
        <v>1799</v>
      </c>
      <c r="B1369" s="2">
        <v>39878</v>
      </c>
      <c r="C1369" s="2" t="str">
        <f t="shared" si="106"/>
        <v>March</v>
      </c>
      <c r="D1369" s="1" t="s">
        <v>32</v>
      </c>
      <c r="E1369" s="1">
        <v>10</v>
      </c>
      <c r="F1369" s="1">
        <f t="shared" si="105"/>
        <v>118.71199999999999</v>
      </c>
      <c r="G1369" s="1">
        <v>1187.1199999999999</v>
      </c>
      <c r="H1369" s="1">
        <v>30</v>
      </c>
      <c r="I1369">
        <f t="shared" si="107"/>
        <v>1217.1199999999999</v>
      </c>
      <c r="J1369">
        <f t="shared" si="108"/>
        <v>4.7610000000000001</v>
      </c>
      <c r="K1369">
        <f t="shared" si="109"/>
        <v>56.518783200000001</v>
      </c>
      <c r="L1369" s="1" t="s">
        <v>38</v>
      </c>
      <c r="M1369" s="1" t="s">
        <v>20</v>
      </c>
      <c r="N1369" s="1" t="s">
        <v>28</v>
      </c>
      <c r="O1369" s="1" t="s">
        <v>22</v>
      </c>
      <c r="P1369" s="1" t="s">
        <v>39</v>
      </c>
      <c r="Q1369" s="1" t="s">
        <v>40</v>
      </c>
      <c r="R1369" s="2">
        <v>39880</v>
      </c>
    </row>
    <row r="1370" spans="1:18" x14ac:dyDescent="0.25">
      <c r="A1370" s="1">
        <v>36833</v>
      </c>
      <c r="B1370" s="2">
        <v>41101</v>
      </c>
      <c r="C1370" s="2" t="str">
        <f t="shared" si="106"/>
        <v>July</v>
      </c>
      <c r="D1370" s="1" t="s">
        <v>18</v>
      </c>
      <c r="E1370" s="1">
        <v>25</v>
      </c>
      <c r="F1370" s="1">
        <f t="shared" si="105"/>
        <v>7.3727999999999998</v>
      </c>
      <c r="G1370" s="1">
        <v>184.32</v>
      </c>
      <c r="H1370" s="1">
        <v>7.3</v>
      </c>
      <c r="I1370">
        <f t="shared" si="107"/>
        <v>191.62</v>
      </c>
      <c r="J1370">
        <f t="shared" si="108"/>
        <v>3.5455000000000001</v>
      </c>
      <c r="K1370">
        <f t="shared" si="109"/>
        <v>6.5350656000000003</v>
      </c>
      <c r="L1370" s="1" t="s">
        <v>26</v>
      </c>
      <c r="M1370" s="1" t="s">
        <v>27</v>
      </c>
      <c r="N1370" s="1" t="s">
        <v>42</v>
      </c>
      <c r="O1370" s="1" t="s">
        <v>34</v>
      </c>
      <c r="P1370" s="1" t="s">
        <v>45</v>
      </c>
      <c r="Q1370" s="1" t="s">
        <v>24</v>
      </c>
      <c r="R1370" s="2">
        <v>41108</v>
      </c>
    </row>
    <row r="1371" spans="1:18" x14ac:dyDescent="0.25">
      <c r="A1371" s="1">
        <v>4261</v>
      </c>
      <c r="B1371" s="2">
        <v>41184</v>
      </c>
      <c r="C1371" s="2" t="str">
        <f t="shared" si="106"/>
        <v>October</v>
      </c>
      <c r="D1371" s="1" t="s">
        <v>37</v>
      </c>
      <c r="E1371" s="1">
        <v>48</v>
      </c>
      <c r="F1371" s="1">
        <f t="shared" si="105"/>
        <v>5.7162499999999996</v>
      </c>
      <c r="G1371" s="1">
        <v>274.38</v>
      </c>
      <c r="H1371" s="1">
        <v>5.37</v>
      </c>
      <c r="I1371">
        <f t="shared" si="107"/>
        <v>279.75</v>
      </c>
      <c r="J1371">
        <f t="shared" si="108"/>
        <v>3.5455000000000001</v>
      </c>
      <c r="K1371">
        <f t="shared" si="109"/>
        <v>9.7281428999999999</v>
      </c>
      <c r="L1371" s="1" t="s">
        <v>26</v>
      </c>
      <c r="M1371" s="1" t="s">
        <v>20</v>
      </c>
      <c r="N1371" s="1" t="s">
        <v>33</v>
      </c>
      <c r="O1371" s="1" t="s">
        <v>34</v>
      </c>
      <c r="P1371" s="1" t="s">
        <v>45</v>
      </c>
      <c r="Q1371" s="1" t="s">
        <v>24</v>
      </c>
      <c r="R1371" s="2">
        <v>41186</v>
      </c>
    </row>
    <row r="1372" spans="1:18" x14ac:dyDescent="0.25">
      <c r="A1372" s="1">
        <v>46566</v>
      </c>
      <c r="B1372" s="2">
        <v>41008</v>
      </c>
      <c r="C1372" s="2" t="str">
        <f t="shared" si="106"/>
        <v>April</v>
      </c>
      <c r="D1372" s="1" t="s">
        <v>41</v>
      </c>
      <c r="E1372" s="1">
        <v>49</v>
      </c>
      <c r="F1372" s="1">
        <f t="shared" si="105"/>
        <v>31.320408163265306</v>
      </c>
      <c r="G1372" s="1">
        <v>1534.7</v>
      </c>
      <c r="H1372" s="1">
        <v>3.6</v>
      </c>
      <c r="I1372">
        <f t="shared" si="107"/>
        <v>1538.3</v>
      </c>
      <c r="J1372">
        <f t="shared" si="108"/>
        <v>5.3265000000000002</v>
      </c>
      <c r="K1372">
        <f t="shared" si="109"/>
        <v>81.7457955</v>
      </c>
      <c r="L1372" s="1" t="s">
        <v>26</v>
      </c>
      <c r="M1372" s="1" t="s">
        <v>27</v>
      </c>
      <c r="N1372" s="1" t="s">
        <v>42</v>
      </c>
      <c r="O1372" s="1" t="s">
        <v>29</v>
      </c>
      <c r="P1372" s="1" t="s">
        <v>43</v>
      </c>
      <c r="Q1372" s="1" t="s">
        <v>46</v>
      </c>
      <c r="R1372" s="2">
        <v>41009</v>
      </c>
    </row>
    <row r="1373" spans="1:18" x14ac:dyDescent="0.25">
      <c r="A1373" s="1">
        <v>53156</v>
      </c>
      <c r="B1373" s="2">
        <v>40978</v>
      </c>
      <c r="C1373" s="2" t="str">
        <f t="shared" si="106"/>
        <v>March</v>
      </c>
      <c r="D1373" s="1" t="s">
        <v>32</v>
      </c>
      <c r="E1373" s="1">
        <v>47</v>
      </c>
      <c r="F1373" s="1">
        <f t="shared" si="105"/>
        <v>3.9772340425531918</v>
      </c>
      <c r="G1373" s="1">
        <v>186.93</v>
      </c>
      <c r="H1373" s="1">
        <v>0.99</v>
      </c>
      <c r="I1373">
        <f t="shared" si="107"/>
        <v>187.92000000000002</v>
      </c>
      <c r="J1373">
        <f t="shared" si="108"/>
        <v>3.5455000000000001</v>
      </c>
      <c r="K1373">
        <f t="shared" si="109"/>
        <v>6.6276031499999997</v>
      </c>
      <c r="L1373" s="1" t="s">
        <v>26</v>
      </c>
      <c r="M1373" s="1" t="s">
        <v>44</v>
      </c>
      <c r="N1373" s="1" t="s">
        <v>33</v>
      </c>
      <c r="O1373" s="1" t="s">
        <v>34</v>
      </c>
      <c r="P1373" s="1" t="s">
        <v>63</v>
      </c>
      <c r="Q1373" s="1" t="s">
        <v>24</v>
      </c>
      <c r="R1373" s="2">
        <v>40979</v>
      </c>
    </row>
    <row r="1374" spans="1:18" x14ac:dyDescent="0.25">
      <c r="A1374" s="1">
        <v>44358</v>
      </c>
      <c r="B1374" s="2">
        <v>40269</v>
      </c>
      <c r="C1374" s="2" t="str">
        <f t="shared" si="106"/>
        <v>April</v>
      </c>
      <c r="D1374" s="1" t="s">
        <v>25</v>
      </c>
      <c r="E1374" s="1">
        <v>22</v>
      </c>
      <c r="F1374" s="1">
        <f t="shared" si="105"/>
        <v>240.40409090909091</v>
      </c>
      <c r="G1374" s="1">
        <v>5288.89</v>
      </c>
      <c r="H1374" s="1">
        <v>32.479999999999997</v>
      </c>
      <c r="I1374">
        <f t="shared" si="107"/>
        <v>5321.37</v>
      </c>
      <c r="J1374">
        <f t="shared" si="108"/>
        <v>4.7610000000000001</v>
      </c>
      <c r="K1374">
        <f t="shared" si="109"/>
        <v>251.80405290000002</v>
      </c>
      <c r="L1374" s="1" t="s">
        <v>38</v>
      </c>
      <c r="M1374" s="1" t="s">
        <v>49</v>
      </c>
      <c r="N1374" s="1" t="s">
        <v>42</v>
      </c>
      <c r="O1374" s="1" t="s">
        <v>22</v>
      </c>
      <c r="P1374" s="1" t="s">
        <v>57</v>
      </c>
      <c r="Q1374" s="1" t="s">
        <v>64</v>
      </c>
      <c r="R1374" s="2">
        <v>40271</v>
      </c>
    </row>
    <row r="1375" spans="1:18" x14ac:dyDescent="0.25">
      <c r="A1375" s="1">
        <v>40485</v>
      </c>
      <c r="B1375" s="2">
        <v>40174</v>
      </c>
      <c r="C1375" s="2" t="str">
        <f t="shared" si="106"/>
        <v>December</v>
      </c>
      <c r="D1375" s="1" t="s">
        <v>32</v>
      </c>
      <c r="E1375" s="1">
        <v>36</v>
      </c>
      <c r="F1375" s="1">
        <f t="shared" si="105"/>
        <v>6.1736111111111107</v>
      </c>
      <c r="G1375" s="1">
        <v>222.25</v>
      </c>
      <c r="H1375" s="1">
        <v>5.46</v>
      </c>
      <c r="I1375">
        <f t="shared" si="107"/>
        <v>227.71</v>
      </c>
      <c r="J1375">
        <f t="shared" si="108"/>
        <v>3.5455000000000001</v>
      </c>
      <c r="K1375">
        <f t="shared" si="109"/>
        <v>7.8798737500000007</v>
      </c>
      <c r="L1375" s="1" t="s">
        <v>26</v>
      </c>
      <c r="M1375" s="1" t="s">
        <v>20</v>
      </c>
      <c r="N1375" s="1" t="s">
        <v>33</v>
      </c>
      <c r="O1375" s="1" t="s">
        <v>34</v>
      </c>
      <c r="P1375" s="1" t="s">
        <v>45</v>
      </c>
      <c r="Q1375" s="1" t="s">
        <v>24</v>
      </c>
      <c r="R1375" s="2">
        <v>40174</v>
      </c>
    </row>
    <row r="1376" spans="1:18" x14ac:dyDescent="0.25">
      <c r="A1376" s="1">
        <v>59776</v>
      </c>
      <c r="B1376" s="2">
        <v>39881</v>
      </c>
      <c r="C1376" s="2" t="str">
        <f t="shared" si="106"/>
        <v>March</v>
      </c>
      <c r="D1376" s="1" t="s">
        <v>18</v>
      </c>
      <c r="E1376" s="1">
        <v>33</v>
      </c>
      <c r="F1376" s="1">
        <f t="shared" si="105"/>
        <v>370.16454545454548</v>
      </c>
      <c r="G1376" s="1">
        <v>12215.43</v>
      </c>
      <c r="H1376" s="1">
        <v>48.26</v>
      </c>
      <c r="I1376">
        <f t="shared" si="107"/>
        <v>12263.69</v>
      </c>
      <c r="J1376">
        <f t="shared" si="108"/>
        <v>5.3265000000000002</v>
      </c>
      <c r="K1376">
        <f t="shared" si="109"/>
        <v>650.65487895000001</v>
      </c>
      <c r="L1376" s="1" t="s">
        <v>38</v>
      </c>
      <c r="M1376" s="1" t="s">
        <v>54</v>
      </c>
      <c r="N1376" s="1" t="s">
        <v>33</v>
      </c>
      <c r="O1376" s="1" t="s">
        <v>29</v>
      </c>
      <c r="P1376" s="1" t="s">
        <v>61</v>
      </c>
      <c r="Q1376" s="1" t="s">
        <v>64</v>
      </c>
      <c r="R1376" s="2">
        <v>39885</v>
      </c>
    </row>
    <row r="1377" spans="1:18" x14ac:dyDescent="0.25">
      <c r="A1377" s="1">
        <v>47846</v>
      </c>
      <c r="B1377" s="2">
        <v>41132</v>
      </c>
      <c r="C1377" s="2" t="str">
        <f t="shared" si="106"/>
        <v>August</v>
      </c>
      <c r="D1377" s="1" t="s">
        <v>25</v>
      </c>
      <c r="E1377" s="1">
        <v>5</v>
      </c>
      <c r="F1377" s="1">
        <f t="shared" si="105"/>
        <v>13.286000000000001</v>
      </c>
      <c r="G1377" s="1">
        <v>66.430000000000007</v>
      </c>
      <c r="H1377" s="1">
        <v>13.04</v>
      </c>
      <c r="I1377">
        <f t="shared" si="107"/>
        <v>79.47</v>
      </c>
      <c r="J1377">
        <f t="shared" si="108"/>
        <v>4.7610000000000001</v>
      </c>
      <c r="K1377">
        <f t="shared" si="109"/>
        <v>3.1627323000000001</v>
      </c>
      <c r="L1377" s="1" t="s">
        <v>26</v>
      </c>
      <c r="M1377" s="1" t="s">
        <v>55</v>
      </c>
      <c r="N1377" s="1" t="s">
        <v>33</v>
      </c>
      <c r="O1377" s="1" t="s">
        <v>22</v>
      </c>
      <c r="P1377" s="1" t="s">
        <v>23</v>
      </c>
      <c r="Q1377" s="1" t="s">
        <v>53</v>
      </c>
      <c r="R1377" s="2">
        <v>41134</v>
      </c>
    </row>
    <row r="1378" spans="1:18" x14ac:dyDescent="0.25">
      <c r="A1378" s="1">
        <v>36835</v>
      </c>
      <c r="B1378" s="2">
        <v>40106</v>
      </c>
      <c r="C1378" s="2" t="str">
        <f t="shared" si="106"/>
        <v>October</v>
      </c>
      <c r="D1378" s="1" t="s">
        <v>37</v>
      </c>
      <c r="E1378" s="1">
        <v>39</v>
      </c>
      <c r="F1378" s="1">
        <f t="shared" si="105"/>
        <v>309.56564102564101</v>
      </c>
      <c r="G1378" s="1">
        <v>12073.06</v>
      </c>
      <c r="H1378" s="1">
        <v>19.989999999999998</v>
      </c>
      <c r="I1378">
        <f t="shared" si="107"/>
        <v>12093.05</v>
      </c>
      <c r="J1378">
        <f t="shared" si="108"/>
        <v>3.5455000000000001</v>
      </c>
      <c r="K1378">
        <f t="shared" si="109"/>
        <v>428.05034229999995</v>
      </c>
      <c r="L1378" s="1" t="s">
        <v>26</v>
      </c>
      <c r="M1378" s="1" t="s">
        <v>54</v>
      </c>
      <c r="N1378" s="1" t="s">
        <v>42</v>
      </c>
      <c r="O1378" s="1" t="s">
        <v>34</v>
      </c>
      <c r="P1378" s="1" t="s">
        <v>48</v>
      </c>
      <c r="Q1378" s="1" t="s">
        <v>24</v>
      </c>
      <c r="R1378" s="2">
        <v>40108</v>
      </c>
    </row>
    <row r="1379" spans="1:18" x14ac:dyDescent="0.25">
      <c r="A1379" s="1">
        <v>39365</v>
      </c>
      <c r="B1379" s="2">
        <v>41043</v>
      </c>
      <c r="C1379" s="2" t="str">
        <f t="shared" si="106"/>
        <v>May</v>
      </c>
      <c r="D1379" s="1" t="s">
        <v>25</v>
      </c>
      <c r="E1379" s="1">
        <v>32</v>
      </c>
      <c r="F1379" s="1">
        <f t="shared" si="105"/>
        <v>29.096250000000001</v>
      </c>
      <c r="G1379" s="1">
        <v>931.08</v>
      </c>
      <c r="H1379" s="1">
        <v>1.99</v>
      </c>
      <c r="I1379">
        <f t="shared" si="107"/>
        <v>933.07</v>
      </c>
      <c r="J1379">
        <f t="shared" si="108"/>
        <v>5.3265000000000002</v>
      </c>
      <c r="K1379">
        <f t="shared" si="109"/>
        <v>49.593976200000007</v>
      </c>
      <c r="L1379" s="1" t="s">
        <v>19</v>
      </c>
      <c r="M1379" s="1" t="s">
        <v>27</v>
      </c>
      <c r="N1379" s="1" t="s">
        <v>28</v>
      </c>
      <c r="O1379" s="1" t="s">
        <v>29</v>
      </c>
      <c r="P1379" s="1" t="s">
        <v>43</v>
      </c>
      <c r="Q1379" s="1" t="s">
        <v>46</v>
      </c>
      <c r="R1379" s="2">
        <v>41046</v>
      </c>
    </row>
    <row r="1380" spans="1:18" x14ac:dyDescent="0.25">
      <c r="A1380" s="1">
        <v>38400</v>
      </c>
      <c r="B1380" s="2">
        <v>40161</v>
      </c>
      <c r="C1380" s="2" t="str">
        <f t="shared" si="106"/>
        <v>December</v>
      </c>
      <c r="D1380" s="1" t="s">
        <v>32</v>
      </c>
      <c r="E1380" s="1">
        <v>8</v>
      </c>
      <c r="F1380" s="1">
        <f t="shared" si="105"/>
        <v>14.34125</v>
      </c>
      <c r="G1380" s="1">
        <v>114.73</v>
      </c>
      <c r="H1380" s="1">
        <v>6.85</v>
      </c>
      <c r="I1380">
        <f t="shared" si="107"/>
        <v>121.58</v>
      </c>
      <c r="J1380">
        <f t="shared" si="108"/>
        <v>4.7610000000000001</v>
      </c>
      <c r="K1380">
        <f t="shared" si="109"/>
        <v>5.462295300000001</v>
      </c>
      <c r="L1380" s="1" t="s">
        <v>19</v>
      </c>
      <c r="M1380" s="1" t="s">
        <v>27</v>
      </c>
      <c r="N1380" s="1" t="s">
        <v>33</v>
      </c>
      <c r="O1380" s="1" t="s">
        <v>22</v>
      </c>
      <c r="P1380" s="1" t="s">
        <v>23</v>
      </c>
      <c r="Q1380" s="1" t="s">
        <v>36</v>
      </c>
      <c r="R1380" s="2">
        <v>40162</v>
      </c>
    </row>
    <row r="1381" spans="1:18" x14ac:dyDescent="0.25">
      <c r="A1381" s="1">
        <v>25927</v>
      </c>
      <c r="B1381" s="2">
        <v>39925</v>
      </c>
      <c r="C1381" s="2" t="str">
        <f t="shared" si="106"/>
        <v>April</v>
      </c>
      <c r="D1381" s="1" t="s">
        <v>41</v>
      </c>
      <c r="E1381" s="1">
        <v>14</v>
      </c>
      <c r="F1381" s="1">
        <f t="shared" si="105"/>
        <v>30.202142857142857</v>
      </c>
      <c r="G1381" s="1">
        <v>422.83</v>
      </c>
      <c r="H1381" s="1">
        <v>6.64</v>
      </c>
      <c r="I1381">
        <f t="shared" si="107"/>
        <v>429.46999999999997</v>
      </c>
      <c r="J1381">
        <f t="shared" si="108"/>
        <v>3.5455000000000001</v>
      </c>
      <c r="K1381">
        <f t="shared" si="109"/>
        <v>14.99143765</v>
      </c>
      <c r="L1381" s="1" t="s">
        <v>26</v>
      </c>
      <c r="M1381" s="1" t="s">
        <v>49</v>
      </c>
      <c r="N1381" s="1" t="s">
        <v>33</v>
      </c>
      <c r="O1381" s="1" t="s">
        <v>34</v>
      </c>
      <c r="P1381" s="1" t="s">
        <v>60</v>
      </c>
      <c r="Q1381" s="1" t="s">
        <v>24</v>
      </c>
      <c r="R1381" s="2">
        <v>39925</v>
      </c>
    </row>
    <row r="1382" spans="1:18" x14ac:dyDescent="0.25">
      <c r="A1382" s="1">
        <v>59233</v>
      </c>
      <c r="B1382" s="2">
        <v>40410</v>
      </c>
      <c r="C1382" s="2" t="str">
        <f t="shared" si="106"/>
        <v>August</v>
      </c>
      <c r="D1382" s="1" t="s">
        <v>25</v>
      </c>
      <c r="E1382" s="1">
        <v>3</v>
      </c>
      <c r="F1382" s="1">
        <f t="shared" si="105"/>
        <v>112.27999999999999</v>
      </c>
      <c r="G1382" s="1">
        <v>336.84</v>
      </c>
      <c r="H1382" s="1">
        <v>35.840000000000003</v>
      </c>
      <c r="I1382">
        <f t="shared" si="107"/>
        <v>372.67999999999995</v>
      </c>
      <c r="J1382">
        <f t="shared" si="108"/>
        <v>4.7610000000000001</v>
      </c>
      <c r="K1382">
        <f t="shared" si="109"/>
        <v>16.036952400000001</v>
      </c>
      <c r="L1382" s="1" t="s">
        <v>38</v>
      </c>
      <c r="M1382" s="1" t="s">
        <v>20</v>
      </c>
      <c r="N1382" s="1" t="s">
        <v>33</v>
      </c>
      <c r="O1382" s="1" t="s">
        <v>22</v>
      </c>
      <c r="P1382" s="1" t="s">
        <v>67</v>
      </c>
      <c r="Q1382" s="1" t="s">
        <v>64</v>
      </c>
      <c r="R1382" s="2">
        <v>40412</v>
      </c>
    </row>
    <row r="1383" spans="1:18" x14ac:dyDescent="0.25">
      <c r="A1383" s="1">
        <v>6150</v>
      </c>
      <c r="B1383" s="2">
        <v>41183</v>
      </c>
      <c r="C1383" s="2" t="str">
        <f t="shared" si="106"/>
        <v>October</v>
      </c>
      <c r="D1383" s="1" t="s">
        <v>37</v>
      </c>
      <c r="E1383" s="1">
        <v>38</v>
      </c>
      <c r="F1383" s="1">
        <f t="shared" si="105"/>
        <v>5.0299999999999994</v>
      </c>
      <c r="G1383" s="1">
        <v>191.14</v>
      </c>
      <c r="H1383" s="1">
        <v>0.8</v>
      </c>
      <c r="I1383">
        <f t="shared" si="107"/>
        <v>191.94</v>
      </c>
      <c r="J1383">
        <f t="shared" si="108"/>
        <v>3.5455000000000001</v>
      </c>
      <c r="K1383">
        <f t="shared" si="109"/>
        <v>6.7768686999999996</v>
      </c>
      <c r="L1383" s="1" t="s">
        <v>26</v>
      </c>
      <c r="M1383" s="1" t="s">
        <v>51</v>
      </c>
      <c r="N1383" s="1" t="s">
        <v>28</v>
      </c>
      <c r="O1383" s="1" t="s">
        <v>34</v>
      </c>
      <c r="P1383" s="1" t="s">
        <v>45</v>
      </c>
      <c r="Q1383" s="1" t="s">
        <v>36</v>
      </c>
      <c r="R1383" s="2">
        <v>41184</v>
      </c>
    </row>
    <row r="1384" spans="1:18" x14ac:dyDescent="0.25">
      <c r="A1384" s="1">
        <v>10144</v>
      </c>
      <c r="B1384" s="2">
        <v>40545</v>
      </c>
      <c r="C1384" s="2" t="str">
        <f t="shared" si="106"/>
        <v>January</v>
      </c>
      <c r="D1384" s="1" t="s">
        <v>37</v>
      </c>
      <c r="E1384" s="1">
        <v>16</v>
      </c>
      <c r="F1384" s="1">
        <f t="shared" si="105"/>
        <v>337.734375</v>
      </c>
      <c r="G1384" s="1">
        <v>5403.75</v>
      </c>
      <c r="H1384" s="1">
        <v>58.92</v>
      </c>
      <c r="I1384">
        <f t="shared" si="107"/>
        <v>5462.67</v>
      </c>
      <c r="J1384">
        <f t="shared" si="108"/>
        <v>4.7610000000000001</v>
      </c>
      <c r="K1384">
        <f t="shared" si="109"/>
        <v>257.2725375</v>
      </c>
      <c r="L1384" s="1" t="s">
        <v>38</v>
      </c>
      <c r="M1384" s="1" t="s">
        <v>20</v>
      </c>
      <c r="N1384" s="1" t="s">
        <v>33</v>
      </c>
      <c r="O1384" s="1" t="s">
        <v>22</v>
      </c>
      <c r="P1384" s="1" t="s">
        <v>39</v>
      </c>
      <c r="Q1384" s="1" t="s">
        <v>40</v>
      </c>
      <c r="R1384" s="2">
        <v>40547</v>
      </c>
    </row>
    <row r="1385" spans="1:18" x14ac:dyDescent="0.25">
      <c r="A1385" s="1">
        <v>30976</v>
      </c>
      <c r="B1385" s="2">
        <v>41206</v>
      </c>
      <c r="C1385" s="2" t="str">
        <f t="shared" si="106"/>
        <v>October</v>
      </c>
      <c r="D1385" s="1" t="s">
        <v>25</v>
      </c>
      <c r="E1385" s="1">
        <v>10</v>
      </c>
      <c r="F1385" s="1">
        <f t="shared" si="105"/>
        <v>40.387999999999998</v>
      </c>
      <c r="G1385" s="1">
        <v>403.88</v>
      </c>
      <c r="H1385" s="1">
        <v>1.99</v>
      </c>
      <c r="I1385">
        <f t="shared" si="107"/>
        <v>405.87</v>
      </c>
      <c r="J1385">
        <f t="shared" si="108"/>
        <v>5.3265000000000002</v>
      </c>
      <c r="K1385">
        <f t="shared" si="109"/>
        <v>21.512668200000004</v>
      </c>
      <c r="L1385" s="1" t="s">
        <v>26</v>
      </c>
      <c r="M1385" s="1" t="s">
        <v>54</v>
      </c>
      <c r="N1385" s="1" t="s">
        <v>28</v>
      </c>
      <c r="O1385" s="1" t="s">
        <v>29</v>
      </c>
      <c r="P1385" s="1" t="s">
        <v>43</v>
      </c>
      <c r="Q1385" s="1" t="s">
        <v>46</v>
      </c>
      <c r="R1385" s="2">
        <v>41206</v>
      </c>
    </row>
    <row r="1386" spans="1:18" x14ac:dyDescent="0.25">
      <c r="A1386" s="1">
        <v>23361</v>
      </c>
      <c r="B1386" s="2">
        <v>40362</v>
      </c>
      <c r="C1386" s="2" t="str">
        <f t="shared" si="106"/>
        <v>July</v>
      </c>
      <c r="D1386" s="1" t="s">
        <v>37</v>
      </c>
      <c r="E1386" s="1">
        <v>2</v>
      </c>
      <c r="F1386" s="1">
        <f t="shared" si="105"/>
        <v>1.615</v>
      </c>
      <c r="G1386" s="1">
        <v>3.23</v>
      </c>
      <c r="H1386" s="1">
        <v>0.7</v>
      </c>
      <c r="I1386">
        <f t="shared" si="107"/>
        <v>3.9299999999999997</v>
      </c>
      <c r="J1386">
        <f t="shared" si="108"/>
        <v>3.5455000000000001</v>
      </c>
      <c r="K1386">
        <f t="shared" si="109"/>
        <v>0.11451965</v>
      </c>
      <c r="L1386" s="1" t="s">
        <v>26</v>
      </c>
      <c r="M1386" s="1" t="s">
        <v>47</v>
      </c>
      <c r="N1386" s="1" t="s">
        <v>33</v>
      </c>
      <c r="O1386" s="1" t="s">
        <v>34</v>
      </c>
      <c r="P1386" s="1" t="s">
        <v>66</v>
      </c>
      <c r="Q1386" s="1" t="s">
        <v>36</v>
      </c>
      <c r="R1386" s="2">
        <v>40363</v>
      </c>
    </row>
    <row r="1387" spans="1:18" x14ac:dyDescent="0.25">
      <c r="A1387" s="1">
        <v>28870</v>
      </c>
      <c r="B1387" s="2">
        <v>40857</v>
      </c>
      <c r="C1387" s="2" t="str">
        <f t="shared" si="106"/>
        <v>November</v>
      </c>
      <c r="D1387" s="1" t="s">
        <v>25</v>
      </c>
      <c r="E1387" s="1">
        <v>35</v>
      </c>
      <c r="F1387" s="1">
        <f t="shared" si="105"/>
        <v>94.598442857142857</v>
      </c>
      <c r="G1387" s="1">
        <v>3310.9454999999998</v>
      </c>
      <c r="H1387" s="1">
        <v>2.5</v>
      </c>
      <c r="I1387">
        <f t="shared" si="107"/>
        <v>3313.4454999999998</v>
      </c>
      <c r="J1387">
        <f t="shared" si="108"/>
        <v>5.3265000000000002</v>
      </c>
      <c r="K1387">
        <f t="shared" si="109"/>
        <v>176.3575120575</v>
      </c>
      <c r="L1387" s="1" t="s">
        <v>26</v>
      </c>
      <c r="M1387" s="1" t="s">
        <v>44</v>
      </c>
      <c r="N1387" s="1" t="s">
        <v>33</v>
      </c>
      <c r="O1387" s="1" t="s">
        <v>29</v>
      </c>
      <c r="P1387" s="1" t="s">
        <v>30</v>
      </c>
      <c r="Q1387" s="1" t="s">
        <v>24</v>
      </c>
      <c r="R1387" s="2">
        <v>40860</v>
      </c>
    </row>
    <row r="1388" spans="1:18" x14ac:dyDescent="0.25">
      <c r="A1388" s="1">
        <v>59969</v>
      </c>
      <c r="B1388" s="2">
        <v>40919</v>
      </c>
      <c r="C1388" s="2" t="str">
        <f t="shared" si="106"/>
        <v>January</v>
      </c>
      <c r="D1388" s="1" t="s">
        <v>25</v>
      </c>
      <c r="E1388" s="1">
        <v>42</v>
      </c>
      <c r="F1388" s="1">
        <f t="shared" si="105"/>
        <v>10.422142857142857</v>
      </c>
      <c r="G1388" s="1">
        <v>437.73</v>
      </c>
      <c r="H1388" s="1">
        <v>1.39</v>
      </c>
      <c r="I1388">
        <f t="shared" si="107"/>
        <v>439.12</v>
      </c>
      <c r="J1388">
        <f t="shared" si="108"/>
        <v>3.5455000000000001</v>
      </c>
      <c r="K1388">
        <f t="shared" si="109"/>
        <v>15.519717150000002</v>
      </c>
      <c r="L1388" s="1" t="s">
        <v>26</v>
      </c>
      <c r="M1388" s="1" t="s">
        <v>56</v>
      </c>
      <c r="N1388" s="1" t="s">
        <v>42</v>
      </c>
      <c r="O1388" s="1" t="s">
        <v>34</v>
      </c>
      <c r="P1388" s="1" t="s">
        <v>62</v>
      </c>
      <c r="Q1388" s="1" t="s">
        <v>24</v>
      </c>
      <c r="R1388" s="2">
        <v>40921</v>
      </c>
    </row>
    <row r="1389" spans="1:18" x14ac:dyDescent="0.25">
      <c r="A1389" s="1">
        <v>23136</v>
      </c>
      <c r="B1389" s="2">
        <v>40081</v>
      </c>
      <c r="C1389" s="2" t="str">
        <f t="shared" si="106"/>
        <v>September</v>
      </c>
      <c r="D1389" s="1" t="s">
        <v>32</v>
      </c>
      <c r="E1389" s="1">
        <v>41</v>
      </c>
      <c r="F1389" s="1">
        <f t="shared" si="105"/>
        <v>227.13463414634148</v>
      </c>
      <c r="G1389" s="1">
        <v>9312.52</v>
      </c>
      <c r="H1389" s="1">
        <v>18.059999999999999</v>
      </c>
      <c r="I1389">
        <f t="shared" si="107"/>
        <v>9330.58</v>
      </c>
      <c r="J1389">
        <f t="shared" si="108"/>
        <v>4.7610000000000001</v>
      </c>
      <c r="K1389">
        <f t="shared" si="109"/>
        <v>443.36907720000005</v>
      </c>
      <c r="L1389" s="1" t="s">
        <v>26</v>
      </c>
      <c r="M1389" s="1" t="s">
        <v>20</v>
      </c>
      <c r="N1389" s="1" t="s">
        <v>28</v>
      </c>
      <c r="O1389" s="1" t="s">
        <v>22</v>
      </c>
      <c r="P1389" s="1" t="s">
        <v>39</v>
      </c>
      <c r="Q1389" s="1" t="s">
        <v>53</v>
      </c>
      <c r="R1389" s="2">
        <v>40082</v>
      </c>
    </row>
    <row r="1390" spans="1:18" x14ac:dyDescent="0.25">
      <c r="A1390" s="1">
        <v>41634</v>
      </c>
      <c r="B1390" s="2">
        <v>41251</v>
      </c>
      <c r="C1390" s="2" t="str">
        <f t="shared" si="106"/>
        <v>December</v>
      </c>
      <c r="D1390" s="1" t="s">
        <v>32</v>
      </c>
      <c r="E1390" s="1">
        <v>10</v>
      </c>
      <c r="F1390" s="1">
        <f t="shared" si="105"/>
        <v>37.144999999999996</v>
      </c>
      <c r="G1390" s="1">
        <v>371.45</v>
      </c>
      <c r="H1390" s="1">
        <v>7.73</v>
      </c>
      <c r="I1390">
        <f t="shared" si="107"/>
        <v>379.18</v>
      </c>
      <c r="J1390">
        <f t="shared" si="108"/>
        <v>3.5455000000000001</v>
      </c>
      <c r="K1390">
        <f t="shared" si="109"/>
        <v>13.169759750000001</v>
      </c>
      <c r="L1390" s="1" t="s">
        <v>26</v>
      </c>
      <c r="M1390" s="1" t="s">
        <v>54</v>
      </c>
      <c r="N1390" s="1" t="s">
        <v>42</v>
      </c>
      <c r="O1390" s="1" t="s">
        <v>34</v>
      </c>
      <c r="P1390" s="1" t="s">
        <v>35</v>
      </c>
      <c r="Q1390" s="1" t="s">
        <v>24</v>
      </c>
      <c r="R1390" s="2">
        <v>41253</v>
      </c>
    </row>
    <row r="1391" spans="1:18" x14ac:dyDescent="0.25">
      <c r="A1391" s="1">
        <v>14951</v>
      </c>
      <c r="B1391" s="2">
        <v>40680</v>
      </c>
      <c r="C1391" s="2" t="str">
        <f t="shared" si="106"/>
        <v>May</v>
      </c>
      <c r="D1391" s="1" t="s">
        <v>41</v>
      </c>
      <c r="E1391" s="1">
        <v>26</v>
      </c>
      <c r="F1391" s="1">
        <f t="shared" si="105"/>
        <v>2.5080769230769229</v>
      </c>
      <c r="G1391" s="1">
        <v>65.209999999999994</v>
      </c>
      <c r="H1391" s="1">
        <v>2.4</v>
      </c>
      <c r="I1391">
        <f t="shared" si="107"/>
        <v>67.61</v>
      </c>
      <c r="J1391">
        <f t="shared" si="108"/>
        <v>3.5455000000000001</v>
      </c>
      <c r="K1391">
        <f t="shared" si="109"/>
        <v>2.3120205499999997</v>
      </c>
      <c r="L1391" s="1" t="s">
        <v>26</v>
      </c>
      <c r="M1391" s="1" t="s">
        <v>54</v>
      </c>
      <c r="N1391" s="1" t="s">
        <v>42</v>
      </c>
      <c r="O1391" s="1" t="s">
        <v>34</v>
      </c>
      <c r="P1391" s="1" t="s">
        <v>35</v>
      </c>
      <c r="Q1391" s="1" t="s">
        <v>36</v>
      </c>
      <c r="R1391" s="2">
        <v>40680</v>
      </c>
    </row>
    <row r="1392" spans="1:18" x14ac:dyDescent="0.25">
      <c r="A1392" s="1">
        <v>28165</v>
      </c>
      <c r="B1392" s="2">
        <v>41099</v>
      </c>
      <c r="C1392" s="2" t="str">
        <f t="shared" si="106"/>
        <v>July</v>
      </c>
      <c r="D1392" s="1" t="s">
        <v>32</v>
      </c>
      <c r="E1392" s="1">
        <v>2</v>
      </c>
      <c r="F1392" s="1">
        <f t="shared" si="105"/>
        <v>12.48</v>
      </c>
      <c r="G1392" s="1">
        <v>24.96</v>
      </c>
      <c r="H1392" s="1">
        <v>2.99</v>
      </c>
      <c r="I1392">
        <f t="shared" si="107"/>
        <v>27.950000000000003</v>
      </c>
      <c r="J1392">
        <f t="shared" si="108"/>
        <v>3.5455000000000001</v>
      </c>
      <c r="K1392">
        <f t="shared" si="109"/>
        <v>0.8849568000000001</v>
      </c>
      <c r="L1392" s="1" t="s">
        <v>26</v>
      </c>
      <c r="M1392" s="1" t="s">
        <v>44</v>
      </c>
      <c r="N1392" s="1" t="s">
        <v>33</v>
      </c>
      <c r="O1392" s="1" t="s">
        <v>34</v>
      </c>
      <c r="P1392" s="1" t="s">
        <v>48</v>
      </c>
      <c r="Q1392" s="1" t="s">
        <v>24</v>
      </c>
      <c r="R1392" s="2">
        <v>41101</v>
      </c>
    </row>
    <row r="1393" spans="1:18" x14ac:dyDescent="0.25">
      <c r="A1393" s="1">
        <v>20292</v>
      </c>
      <c r="B1393" s="2">
        <v>41221</v>
      </c>
      <c r="C1393" s="2" t="str">
        <f t="shared" si="106"/>
        <v>November</v>
      </c>
      <c r="D1393" s="1" t="s">
        <v>41</v>
      </c>
      <c r="E1393" s="1">
        <v>26</v>
      </c>
      <c r="F1393" s="1">
        <f t="shared" si="105"/>
        <v>17.399615384615384</v>
      </c>
      <c r="G1393" s="1">
        <v>452.39</v>
      </c>
      <c r="H1393" s="1">
        <v>8.17</v>
      </c>
      <c r="I1393">
        <f t="shared" si="107"/>
        <v>460.56</v>
      </c>
      <c r="J1393">
        <f t="shared" si="108"/>
        <v>3.5455000000000001</v>
      </c>
      <c r="K1393">
        <f t="shared" si="109"/>
        <v>16.039487449999999</v>
      </c>
      <c r="L1393" s="1" t="s">
        <v>26</v>
      </c>
      <c r="M1393" s="1" t="s">
        <v>54</v>
      </c>
      <c r="N1393" s="1" t="s">
        <v>33</v>
      </c>
      <c r="O1393" s="1" t="s">
        <v>34</v>
      </c>
      <c r="P1393" s="1" t="s">
        <v>68</v>
      </c>
      <c r="Q1393" s="1" t="s">
        <v>31</v>
      </c>
      <c r="R1393" s="2">
        <v>41221</v>
      </c>
    </row>
    <row r="1394" spans="1:18" x14ac:dyDescent="0.25">
      <c r="A1394" s="1">
        <v>42692</v>
      </c>
      <c r="B1394" s="2">
        <v>40897</v>
      </c>
      <c r="C1394" s="2" t="str">
        <f t="shared" si="106"/>
        <v>December</v>
      </c>
      <c r="D1394" s="1" t="s">
        <v>41</v>
      </c>
      <c r="E1394" s="1">
        <v>41</v>
      </c>
      <c r="F1394" s="1">
        <f t="shared" si="105"/>
        <v>6.0697560975609761</v>
      </c>
      <c r="G1394" s="1">
        <v>248.86</v>
      </c>
      <c r="H1394" s="1">
        <v>7.5</v>
      </c>
      <c r="I1394">
        <f t="shared" si="107"/>
        <v>256.36</v>
      </c>
      <c r="J1394">
        <f t="shared" si="108"/>
        <v>3.5455000000000001</v>
      </c>
      <c r="K1394">
        <f t="shared" si="109"/>
        <v>8.8233313000000013</v>
      </c>
      <c r="L1394" s="1" t="s">
        <v>26</v>
      </c>
      <c r="M1394" s="1" t="s">
        <v>20</v>
      </c>
      <c r="N1394" s="1" t="s">
        <v>28</v>
      </c>
      <c r="O1394" s="1" t="s">
        <v>34</v>
      </c>
      <c r="P1394" s="1" t="s">
        <v>45</v>
      </c>
      <c r="Q1394" s="1" t="s">
        <v>24</v>
      </c>
      <c r="R1394" s="2">
        <v>40899</v>
      </c>
    </row>
    <row r="1395" spans="1:18" x14ac:dyDescent="0.25">
      <c r="A1395" s="1">
        <v>9635</v>
      </c>
      <c r="B1395" s="2">
        <v>39916</v>
      </c>
      <c r="C1395" s="2" t="str">
        <f t="shared" si="106"/>
        <v>April</v>
      </c>
      <c r="D1395" s="1" t="s">
        <v>37</v>
      </c>
      <c r="E1395" s="1">
        <v>1</v>
      </c>
      <c r="F1395" s="1">
        <f t="shared" si="105"/>
        <v>3.42</v>
      </c>
      <c r="G1395" s="1">
        <v>3.42</v>
      </c>
      <c r="H1395" s="1">
        <v>1.49</v>
      </c>
      <c r="I1395">
        <f t="shared" si="107"/>
        <v>4.91</v>
      </c>
      <c r="J1395">
        <f t="shared" si="108"/>
        <v>3.5455000000000001</v>
      </c>
      <c r="K1395">
        <f t="shared" si="109"/>
        <v>0.12125610000000001</v>
      </c>
      <c r="L1395" s="1" t="s">
        <v>26</v>
      </c>
      <c r="M1395" s="1" t="s">
        <v>49</v>
      </c>
      <c r="N1395" s="1" t="s">
        <v>33</v>
      </c>
      <c r="O1395" s="1" t="s">
        <v>34</v>
      </c>
      <c r="P1395" s="1" t="s">
        <v>48</v>
      </c>
      <c r="Q1395" s="1" t="s">
        <v>24</v>
      </c>
      <c r="R1395" s="2">
        <v>39918</v>
      </c>
    </row>
    <row r="1396" spans="1:18" x14ac:dyDescent="0.25">
      <c r="A1396" s="1">
        <v>51525</v>
      </c>
      <c r="B1396" s="2">
        <v>40854</v>
      </c>
      <c r="C1396" s="2" t="str">
        <f t="shared" si="106"/>
        <v>November</v>
      </c>
      <c r="D1396" s="1" t="s">
        <v>37</v>
      </c>
      <c r="E1396" s="1">
        <v>18</v>
      </c>
      <c r="F1396" s="1">
        <f t="shared" si="105"/>
        <v>20.013333333333335</v>
      </c>
      <c r="G1396" s="1">
        <v>360.24</v>
      </c>
      <c r="H1396" s="1">
        <v>4</v>
      </c>
      <c r="I1396">
        <f t="shared" si="107"/>
        <v>364.24</v>
      </c>
      <c r="J1396">
        <f t="shared" si="108"/>
        <v>5.3265000000000002</v>
      </c>
      <c r="K1396">
        <f t="shared" si="109"/>
        <v>19.188183600000002</v>
      </c>
      <c r="L1396" s="1" t="s">
        <v>19</v>
      </c>
      <c r="M1396" s="1" t="s">
        <v>58</v>
      </c>
      <c r="N1396" s="1" t="s">
        <v>42</v>
      </c>
      <c r="O1396" s="1" t="s">
        <v>29</v>
      </c>
      <c r="P1396" s="1" t="s">
        <v>43</v>
      </c>
      <c r="Q1396" s="1" t="s">
        <v>24</v>
      </c>
      <c r="R1396" s="2">
        <v>40856</v>
      </c>
    </row>
    <row r="1397" spans="1:18" x14ac:dyDescent="0.25">
      <c r="A1397" s="1">
        <v>38661</v>
      </c>
      <c r="B1397" s="2">
        <v>40951</v>
      </c>
      <c r="C1397" s="2" t="str">
        <f t="shared" si="106"/>
        <v>February</v>
      </c>
      <c r="D1397" s="1" t="s">
        <v>25</v>
      </c>
      <c r="E1397" s="1">
        <v>6</v>
      </c>
      <c r="F1397" s="1">
        <f t="shared" si="105"/>
        <v>28.395666666666667</v>
      </c>
      <c r="G1397" s="1">
        <v>170.374</v>
      </c>
      <c r="H1397" s="1">
        <v>0.99</v>
      </c>
      <c r="I1397">
        <f t="shared" si="107"/>
        <v>171.364</v>
      </c>
      <c r="J1397">
        <f t="shared" si="108"/>
        <v>5.3265000000000002</v>
      </c>
      <c r="K1397">
        <f t="shared" si="109"/>
        <v>9.0749711099999999</v>
      </c>
      <c r="L1397" s="1" t="s">
        <v>26</v>
      </c>
      <c r="M1397" s="1" t="s">
        <v>20</v>
      </c>
      <c r="N1397" s="1" t="s">
        <v>33</v>
      </c>
      <c r="O1397" s="1" t="s">
        <v>29</v>
      </c>
      <c r="P1397" s="1" t="s">
        <v>30</v>
      </c>
      <c r="Q1397" s="1" t="s">
        <v>46</v>
      </c>
      <c r="R1397" s="2">
        <v>40954</v>
      </c>
    </row>
    <row r="1398" spans="1:18" x14ac:dyDescent="0.25">
      <c r="A1398" s="1">
        <v>38048</v>
      </c>
      <c r="B1398" s="2">
        <v>40202</v>
      </c>
      <c r="C1398" s="2" t="str">
        <f t="shared" si="106"/>
        <v>January</v>
      </c>
      <c r="D1398" s="1" t="s">
        <v>25</v>
      </c>
      <c r="E1398" s="1">
        <v>42</v>
      </c>
      <c r="F1398" s="1">
        <f t="shared" si="105"/>
        <v>53.625285714285717</v>
      </c>
      <c r="G1398" s="1">
        <v>2252.2620000000002</v>
      </c>
      <c r="H1398" s="1">
        <v>5.63</v>
      </c>
      <c r="I1398">
        <f t="shared" si="107"/>
        <v>2257.8920000000003</v>
      </c>
      <c r="J1398">
        <f t="shared" si="108"/>
        <v>5.3265000000000002</v>
      </c>
      <c r="K1398">
        <f t="shared" si="109"/>
        <v>119.96673543000001</v>
      </c>
      <c r="L1398" s="1" t="s">
        <v>26</v>
      </c>
      <c r="M1398" s="1" t="s">
        <v>49</v>
      </c>
      <c r="N1398" s="1" t="s">
        <v>33</v>
      </c>
      <c r="O1398" s="1" t="s">
        <v>29</v>
      </c>
      <c r="P1398" s="1" t="s">
        <v>30</v>
      </c>
      <c r="Q1398" s="1" t="s">
        <v>24</v>
      </c>
      <c r="R1398" s="2">
        <v>40202</v>
      </c>
    </row>
    <row r="1399" spans="1:18" x14ac:dyDescent="0.25">
      <c r="A1399" s="1">
        <v>13158</v>
      </c>
      <c r="B1399" s="2">
        <v>41233</v>
      </c>
      <c r="C1399" s="2" t="str">
        <f t="shared" si="106"/>
        <v>November</v>
      </c>
      <c r="D1399" s="1" t="s">
        <v>37</v>
      </c>
      <c r="E1399" s="1">
        <v>26</v>
      </c>
      <c r="F1399" s="1">
        <f t="shared" si="105"/>
        <v>7.1984615384615385</v>
      </c>
      <c r="G1399" s="1">
        <v>187.16</v>
      </c>
      <c r="H1399" s="1">
        <v>2.99</v>
      </c>
      <c r="I1399">
        <f t="shared" si="107"/>
        <v>190.15</v>
      </c>
      <c r="J1399">
        <f t="shared" si="108"/>
        <v>3.5455000000000001</v>
      </c>
      <c r="K1399">
        <f t="shared" si="109"/>
        <v>6.6357578000000004</v>
      </c>
      <c r="L1399" s="1" t="s">
        <v>26</v>
      </c>
      <c r="M1399" s="1" t="s">
        <v>20</v>
      </c>
      <c r="N1399" s="1" t="s">
        <v>33</v>
      </c>
      <c r="O1399" s="1" t="s">
        <v>34</v>
      </c>
      <c r="P1399" s="1" t="s">
        <v>48</v>
      </c>
      <c r="Q1399" s="1" t="s">
        <v>24</v>
      </c>
      <c r="R1399" s="2">
        <v>41235</v>
      </c>
    </row>
    <row r="1400" spans="1:18" x14ac:dyDescent="0.25">
      <c r="A1400" s="1">
        <v>50336</v>
      </c>
      <c r="B1400" s="2">
        <v>40121</v>
      </c>
      <c r="C1400" s="2" t="str">
        <f t="shared" si="106"/>
        <v>November</v>
      </c>
      <c r="D1400" s="1" t="s">
        <v>32</v>
      </c>
      <c r="E1400" s="1">
        <v>9</v>
      </c>
      <c r="F1400" s="1">
        <f t="shared" si="105"/>
        <v>6.5533333333333328</v>
      </c>
      <c r="G1400" s="1">
        <v>58.98</v>
      </c>
      <c r="H1400" s="1">
        <v>4.97</v>
      </c>
      <c r="I1400">
        <f t="shared" si="107"/>
        <v>63.949999999999996</v>
      </c>
      <c r="J1400">
        <f t="shared" si="108"/>
        <v>3.5455000000000001</v>
      </c>
      <c r="K1400">
        <f t="shared" si="109"/>
        <v>2.0911358999999998</v>
      </c>
      <c r="L1400" s="1" t="s">
        <v>26</v>
      </c>
      <c r="M1400" s="1" t="s">
        <v>27</v>
      </c>
      <c r="N1400" s="1" t="s">
        <v>21</v>
      </c>
      <c r="O1400" s="1" t="s">
        <v>34</v>
      </c>
      <c r="P1400" s="1" t="s">
        <v>48</v>
      </c>
      <c r="Q1400" s="1" t="s">
        <v>24</v>
      </c>
      <c r="R1400" s="2">
        <v>40122</v>
      </c>
    </row>
    <row r="1401" spans="1:18" x14ac:dyDescent="0.25">
      <c r="A1401" s="1">
        <v>18757</v>
      </c>
      <c r="B1401" s="2">
        <v>41051</v>
      </c>
      <c r="C1401" s="2" t="str">
        <f t="shared" si="106"/>
        <v>May</v>
      </c>
      <c r="D1401" s="1" t="s">
        <v>18</v>
      </c>
      <c r="E1401" s="1">
        <v>9</v>
      </c>
      <c r="F1401" s="1">
        <f t="shared" si="105"/>
        <v>24.688888888888886</v>
      </c>
      <c r="G1401" s="1">
        <v>222.2</v>
      </c>
      <c r="H1401" s="1">
        <v>15.1</v>
      </c>
      <c r="I1401">
        <f t="shared" si="107"/>
        <v>237.29999999999998</v>
      </c>
      <c r="J1401">
        <f t="shared" si="108"/>
        <v>3.5455000000000001</v>
      </c>
      <c r="K1401">
        <f t="shared" si="109"/>
        <v>7.878101</v>
      </c>
      <c r="L1401" s="1" t="s">
        <v>26</v>
      </c>
      <c r="M1401" s="1" t="s">
        <v>27</v>
      </c>
      <c r="N1401" s="1" t="s">
        <v>21</v>
      </c>
      <c r="O1401" s="1" t="s">
        <v>34</v>
      </c>
      <c r="P1401" s="1" t="s">
        <v>48</v>
      </c>
      <c r="Q1401" s="1" t="s">
        <v>24</v>
      </c>
      <c r="R1401" s="2">
        <v>41053</v>
      </c>
    </row>
    <row r="1402" spans="1:18" x14ac:dyDescent="0.25">
      <c r="A1402" s="1">
        <v>46885</v>
      </c>
      <c r="B1402" s="2">
        <v>40701</v>
      </c>
      <c r="C1402" s="2" t="str">
        <f t="shared" si="106"/>
        <v>June</v>
      </c>
      <c r="D1402" s="1" t="s">
        <v>18</v>
      </c>
      <c r="E1402" s="1">
        <v>27</v>
      </c>
      <c r="F1402" s="1">
        <f t="shared" si="105"/>
        <v>23.427777777777777</v>
      </c>
      <c r="G1402" s="1">
        <v>632.54999999999995</v>
      </c>
      <c r="H1402" s="1">
        <v>8.99</v>
      </c>
      <c r="I1402">
        <f t="shared" si="107"/>
        <v>641.54</v>
      </c>
      <c r="J1402">
        <f t="shared" si="108"/>
        <v>4.7610000000000001</v>
      </c>
      <c r="K1402">
        <f t="shared" si="109"/>
        <v>30.115705500000001</v>
      </c>
      <c r="L1402" s="1" t="s">
        <v>26</v>
      </c>
      <c r="M1402" s="1" t="s">
        <v>56</v>
      </c>
      <c r="N1402" s="1" t="s">
        <v>33</v>
      </c>
      <c r="O1402" s="1" t="s">
        <v>22</v>
      </c>
      <c r="P1402" s="1" t="s">
        <v>23</v>
      </c>
      <c r="Q1402" s="1" t="s">
        <v>46</v>
      </c>
      <c r="R1402" s="2">
        <v>40705</v>
      </c>
    </row>
    <row r="1403" spans="1:18" x14ac:dyDescent="0.25">
      <c r="A1403" s="1">
        <v>27298</v>
      </c>
      <c r="B1403" s="2">
        <v>40866</v>
      </c>
      <c r="C1403" s="2" t="str">
        <f t="shared" si="106"/>
        <v>November</v>
      </c>
      <c r="D1403" s="1" t="s">
        <v>18</v>
      </c>
      <c r="E1403" s="1">
        <v>40</v>
      </c>
      <c r="F1403" s="1">
        <f t="shared" si="105"/>
        <v>195.3425</v>
      </c>
      <c r="G1403" s="1">
        <v>7813.7</v>
      </c>
      <c r="H1403" s="1">
        <v>24.49</v>
      </c>
      <c r="I1403">
        <f t="shared" si="107"/>
        <v>7838.19</v>
      </c>
      <c r="J1403">
        <f t="shared" si="108"/>
        <v>5.3265000000000002</v>
      </c>
      <c r="K1403">
        <f t="shared" si="109"/>
        <v>416.1967305</v>
      </c>
      <c r="L1403" s="1" t="s">
        <v>26</v>
      </c>
      <c r="M1403" s="1" t="s">
        <v>20</v>
      </c>
      <c r="N1403" s="1" t="s">
        <v>28</v>
      </c>
      <c r="O1403" s="1" t="s">
        <v>29</v>
      </c>
      <c r="P1403" s="1" t="s">
        <v>52</v>
      </c>
      <c r="Q1403" s="1" t="s">
        <v>53</v>
      </c>
      <c r="R1403" s="2">
        <v>40870</v>
      </c>
    </row>
    <row r="1404" spans="1:18" x14ac:dyDescent="0.25">
      <c r="A1404" s="1">
        <v>58947</v>
      </c>
      <c r="B1404" s="2">
        <v>40812</v>
      </c>
      <c r="C1404" s="2" t="str">
        <f t="shared" si="106"/>
        <v>September</v>
      </c>
      <c r="D1404" s="1" t="s">
        <v>32</v>
      </c>
      <c r="E1404" s="1">
        <v>28</v>
      </c>
      <c r="F1404" s="1">
        <f t="shared" si="105"/>
        <v>4.847142857142857</v>
      </c>
      <c r="G1404" s="1">
        <v>135.72</v>
      </c>
      <c r="H1404" s="1">
        <v>5.0199999999999996</v>
      </c>
      <c r="I1404">
        <f t="shared" si="107"/>
        <v>140.74</v>
      </c>
      <c r="J1404">
        <f t="shared" si="108"/>
        <v>3.5455000000000001</v>
      </c>
      <c r="K1404">
        <f t="shared" si="109"/>
        <v>4.8119526000000006</v>
      </c>
      <c r="L1404" s="1" t="s">
        <v>26</v>
      </c>
      <c r="M1404" s="1" t="s">
        <v>56</v>
      </c>
      <c r="N1404" s="1" t="s">
        <v>42</v>
      </c>
      <c r="O1404" s="1" t="s">
        <v>34</v>
      </c>
      <c r="P1404" s="1" t="s">
        <v>45</v>
      </c>
      <c r="Q1404" s="1" t="s">
        <v>24</v>
      </c>
      <c r="R1404" s="2">
        <v>40813</v>
      </c>
    </row>
    <row r="1405" spans="1:18" x14ac:dyDescent="0.25">
      <c r="A1405" s="1">
        <v>30852</v>
      </c>
      <c r="B1405" s="2">
        <v>39947</v>
      </c>
      <c r="C1405" s="2" t="str">
        <f t="shared" si="106"/>
        <v>May</v>
      </c>
      <c r="D1405" s="1" t="s">
        <v>37</v>
      </c>
      <c r="E1405" s="1">
        <v>35</v>
      </c>
      <c r="F1405" s="1">
        <f t="shared" si="105"/>
        <v>80.775499999999994</v>
      </c>
      <c r="G1405" s="1">
        <v>2827.1424999999999</v>
      </c>
      <c r="H1405" s="1">
        <v>4.9000000000000004</v>
      </c>
      <c r="I1405">
        <f t="shared" si="107"/>
        <v>2832.0425</v>
      </c>
      <c r="J1405">
        <f t="shared" si="108"/>
        <v>5.3265000000000002</v>
      </c>
      <c r="K1405">
        <f t="shared" si="109"/>
        <v>150.58774526250002</v>
      </c>
      <c r="L1405" s="1" t="s">
        <v>26</v>
      </c>
      <c r="M1405" s="1" t="s">
        <v>20</v>
      </c>
      <c r="N1405" s="1" t="s">
        <v>33</v>
      </c>
      <c r="O1405" s="1" t="s">
        <v>29</v>
      </c>
      <c r="P1405" s="1" t="s">
        <v>30</v>
      </c>
      <c r="Q1405" s="1" t="s">
        <v>24</v>
      </c>
      <c r="R1405" s="2">
        <v>39948</v>
      </c>
    </row>
    <row r="1406" spans="1:18" x14ac:dyDescent="0.25">
      <c r="A1406" s="1">
        <v>39937</v>
      </c>
      <c r="B1406" s="2">
        <v>40686</v>
      </c>
      <c r="C1406" s="2" t="str">
        <f t="shared" si="106"/>
        <v>May</v>
      </c>
      <c r="D1406" s="1" t="s">
        <v>41</v>
      </c>
      <c r="E1406" s="1">
        <v>42</v>
      </c>
      <c r="F1406" s="1">
        <f t="shared" si="105"/>
        <v>2.6983333333333333</v>
      </c>
      <c r="G1406" s="1">
        <v>113.33</v>
      </c>
      <c r="H1406" s="1">
        <v>1.49</v>
      </c>
      <c r="I1406">
        <f t="shared" si="107"/>
        <v>114.82</v>
      </c>
      <c r="J1406">
        <f t="shared" si="108"/>
        <v>3.5455000000000001</v>
      </c>
      <c r="K1406">
        <f t="shared" si="109"/>
        <v>4.0181151499999999</v>
      </c>
      <c r="L1406" s="1" t="s">
        <v>26</v>
      </c>
      <c r="M1406" s="1" t="s">
        <v>51</v>
      </c>
      <c r="N1406" s="1" t="s">
        <v>21</v>
      </c>
      <c r="O1406" s="1" t="s">
        <v>34</v>
      </c>
      <c r="P1406" s="1" t="s">
        <v>48</v>
      </c>
      <c r="Q1406" s="1" t="s">
        <v>24</v>
      </c>
      <c r="R1406" s="2">
        <v>40686</v>
      </c>
    </row>
    <row r="1407" spans="1:18" x14ac:dyDescent="0.25">
      <c r="A1407" s="1">
        <v>29766</v>
      </c>
      <c r="B1407" s="2">
        <v>39893</v>
      </c>
      <c r="C1407" s="2" t="str">
        <f t="shared" si="106"/>
        <v>March</v>
      </c>
      <c r="D1407" s="1" t="s">
        <v>41</v>
      </c>
      <c r="E1407" s="1">
        <v>13</v>
      </c>
      <c r="F1407" s="1">
        <f t="shared" si="105"/>
        <v>6850.85</v>
      </c>
      <c r="G1407" s="1">
        <v>89061.05</v>
      </c>
      <c r="H1407" s="1">
        <v>24.49</v>
      </c>
      <c r="I1407">
        <f t="shared" si="107"/>
        <v>89085.540000000008</v>
      </c>
      <c r="J1407">
        <f t="shared" si="108"/>
        <v>5.3265000000000002</v>
      </c>
      <c r="K1407">
        <f t="shared" si="109"/>
        <v>4743.8368282500005</v>
      </c>
      <c r="L1407" s="1" t="s">
        <v>26</v>
      </c>
      <c r="M1407" s="1" t="s">
        <v>59</v>
      </c>
      <c r="N1407" s="1" t="s">
        <v>21</v>
      </c>
      <c r="O1407" s="1" t="s">
        <v>29</v>
      </c>
      <c r="P1407" s="1" t="s">
        <v>61</v>
      </c>
      <c r="Q1407" s="1" t="s">
        <v>53</v>
      </c>
      <c r="R1407" s="2">
        <v>39894</v>
      </c>
    </row>
    <row r="1408" spans="1:18" x14ac:dyDescent="0.25">
      <c r="A1408" s="1">
        <v>34245</v>
      </c>
      <c r="B1408" s="2">
        <v>40216</v>
      </c>
      <c r="C1408" s="2" t="str">
        <f t="shared" si="106"/>
        <v>February</v>
      </c>
      <c r="D1408" s="1" t="s">
        <v>41</v>
      </c>
      <c r="E1408" s="1">
        <v>42</v>
      </c>
      <c r="F1408" s="1">
        <f t="shared" si="105"/>
        <v>4.505238095238095</v>
      </c>
      <c r="G1408" s="1">
        <v>189.22</v>
      </c>
      <c r="H1408" s="1">
        <v>4.79</v>
      </c>
      <c r="I1408">
        <f t="shared" si="107"/>
        <v>194.01</v>
      </c>
      <c r="J1408">
        <f t="shared" si="108"/>
        <v>3.5455000000000001</v>
      </c>
      <c r="K1408">
        <f t="shared" si="109"/>
        <v>6.7087950999999997</v>
      </c>
      <c r="L1408" s="1" t="s">
        <v>26</v>
      </c>
      <c r="M1408" s="1" t="s">
        <v>51</v>
      </c>
      <c r="N1408" s="1" t="s">
        <v>21</v>
      </c>
      <c r="O1408" s="1" t="s">
        <v>34</v>
      </c>
      <c r="P1408" s="1" t="s">
        <v>45</v>
      </c>
      <c r="Q1408" s="1" t="s">
        <v>24</v>
      </c>
      <c r="R1408" s="2">
        <v>40217</v>
      </c>
    </row>
    <row r="1409" spans="1:18" x14ac:dyDescent="0.25">
      <c r="A1409" s="1">
        <v>58407</v>
      </c>
      <c r="B1409" s="2">
        <v>40669</v>
      </c>
      <c r="C1409" s="2" t="str">
        <f t="shared" si="106"/>
        <v>May</v>
      </c>
      <c r="D1409" s="1" t="s">
        <v>25</v>
      </c>
      <c r="E1409" s="1">
        <v>29</v>
      </c>
      <c r="F1409" s="1">
        <f t="shared" si="105"/>
        <v>57.582068965517244</v>
      </c>
      <c r="G1409" s="1">
        <v>1669.88</v>
      </c>
      <c r="H1409" s="1">
        <v>14.3</v>
      </c>
      <c r="I1409">
        <f t="shared" si="107"/>
        <v>1684.18</v>
      </c>
      <c r="J1409">
        <f t="shared" si="108"/>
        <v>3.5455000000000001</v>
      </c>
      <c r="K1409">
        <f t="shared" si="109"/>
        <v>59.2055954</v>
      </c>
      <c r="L1409" s="1" t="s">
        <v>26</v>
      </c>
      <c r="M1409" s="1" t="s">
        <v>58</v>
      </c>
      <c r="N1409" s="1" t="s">
        <v>33</v>
      </c>
      <c r="O1409" s="1" t="s">
        <v>34</v>
      </c>
      <c r="P1409" s="1" t="s">
        <v>45</v>
      </c>
      <c r="Q1409" s="1" t="s">
        <v>24</v>
      </c>
      <c r="R1409" s="2">
        <v>40672</v>
      </c>
    </row>
    <row r="1410" spans="1:18" x14ac:dyDescent="0.25">
      <c r="A1410" s="1">
        <v>24965</v>
      </c>
      <c r="B1410" s="2">
        <v>40631</v>
      </c>
      <c r="C1410" s="2" t="str">
        <f t="shared" si="106"/>
        <v>March</v>
      </c>
      <c r="D1410" s="1" t="s">
        <v>18</v>
      </c>
      <c r="E1410" s="1">
        <v>6</v>
      </c>
      <c r="F1410" s="1">
        <f t="shared" ref="F1410:F1473" si="110">G1410/E1410</f>
        <v>421.41499999999996</v>
      </c>
      <c r="G1410" s="1">
        <v>2528.4899999999998</v>
      </c>
      <c r="H1410" s="1">
        <v>19.989999999999998</v>
      </c>
      <c r="I1410">
        <f t="shared" si="107"/>
        <v>2548.4799999999996</v>
      </c>
      <c r="J1410">
        <f t="shared" si="108"/>
        <v>3.5455000000000001</v>
      </c>
      <c r="K1410">
        <f t="shared" si="109"/>
        <v>89.647612949999996</v>
      </c>
      <c r="L1410" s="1" t="s">
        <v>19</v>
      </c>
      <c r="M1410" s="1" t="s">
        <v>55</v>
      </c>
      <c r="N1410" s="1" t="s">
        <v>33</v>
      </c>
      <c r="O1410" s="1" t="s">
        <v>34</v>
      </c>
      <c r="P1410" s="1" t="s">
        <v>48</v>
      </c>
      <c r="Q1410" s="1" t="s">
        <v>24</v>
      </c>
      <c r="R1410" s="2">
        <v>40636</v>
      </c>
    </row>
    <row r="1411" spans="1:18" x14ac:dyDescent="0.25">
      <c r="A1411" s="1">
        <v>25280</v>
      </c>
      <c r="B1411" s="2">
        <v>40684</v>
      </c>
      <c r="C1411" s="2" t="str">
        <f t="shared" ref="C1411:C1474" si="111">TEXT(B1411,"mmmm")</f>
        <v>May</v>
      </c>
      <c r="D1411" s="1" t="s">
        <v>32</v>
      </c>
      <c r="E1411" s="1">
        <v>47</v>
      </c>
      <c r="F1411" s="1">
        <f t="shared" si="110"/>
        <v>4.3114893617021277</v>
      </c>
      <c r="G1411" s="1">
        <v>202.64</v>
      </c>
      <c r="H1411" s="1">
        <v>1.17</v>
      </c>
      <c r="I1411">
        <f t="shared" ref="I1411:I1474" si="112">G1411+H1411</f>
        <v>203.80999999999997</v>
      </c>
      <c r="J1411">
        <f t="shared" ref="J1411:J1474" si="113">IF(O1411="Furniture",4.761,IF(O1411="Technology",5.3265,IF(O1411="Office Supplies",3.5455,0)))</f>
        <v>3.5455000000000001</v>
      </c>
      <c r="K1411">
        <f t="shared" ref="K1411:K1474" si="114">(J1411*G1411)/100</f>
        <v>7.1846011999999995</v>
      </c>
      <c r="L1411" s="1" t="s">
        <v>26</v>
      </c>
      <c r="M1411" s="1" t="s">
        <v>58</v>
      </c>
      <c r="N1411" s="1" t="s">
        <v>33</v>
      </c>
      <c r="O1411" s="1" t="s">
        <v>34</v>
      </c>
      <c r="P1411" s="1" t="s">
        <v>35</v>
      </c>
      <c r="Q1411" s="1" t="s">
        <v>36</v>
      </c>
      <c r="R1411" s="2">
        <v>40685</v>
      </c>
    </row>
    <row r="1412" spans="1:18" x14ac:dyDescent="0.25">
      <c r="A1412" s="1">
        <v>4006</v>
      </c>
      <c r="B1412" s="2">
        <v>40546</v>
      </c>
      <c r="C1412" s="2" t="str">
        <f t="shared" si="111"/>
        <v>January</v>
      </c>
      <c r="D1412" s="1" t="s">
        <v>41</v>
      </c>
      <c r="E1412" s="1">
        <v>38</v>
      </c>
      <c r="F1412" s="1">
        <f t="shared" si="110"/>
        <v>37.937105263157889</v>
      </c>
      <c r="G1412" s="1">
        <v>1441.61</v>
      </c>
      <c r="H1412" s="1">
        <v>5.08</v>
      </c>
      <c r="I1412">
        <f t="shared" si="112"/>
        <v>1446.6899999999998</v>
      </c>
      <c r="J1412">
        <f t="shared" si="113"/>
        <v>3.5455000000000001</v>
      </c>
      <c r="K1412">
        <f t="shared" si="114"/>
        <v>51.112282550000003</v>
      </c>
      <c r="L1412" s="1" t="s">
        <v>26</v>
      </c>
      <c r="M1412" s="1" t="s">
        <v>27</v>
      </c>
      <c r="N1412" s="1" t="s">
        <v>33</v>
      </c>
      <c r="O1412" s="1" t="s">
        <v>34</v>
      </c>
      <c r="P1412" s="1" t="s">
        <v>45</v>
      </c>
      <c r="Q1412" s="1" t="s">
        <v>36</v>
      </c>
      <c r="R1412" s="2">
        <v>40547</v>
      </c>
    </row>
    <row r="1413" spans="1:18" x14ac:dyDescent="0.25">
      <c r="A1413" s="1">
        <v>46852</v>
      </c>
      <c r="B1413" s="2">
        <v>40936</v>
      </c>
      <c r="C1413" s="2" t="str">
        <f t="shared" si="111"/>
        <v>January</v>
      </c>
      <c r="D1413" s="1" t="s">
        <v>32</v>
      </c>
      <c r="E1413" s="1">
        <v>46</v>
      </c>
      <c r="F1413" s="1">
        <f t="shared" si="110"/>
        <v>34.606304347826089</v>
      </c>
      <c r="G1413" s="1">
        <v>1591.89</v>
      </c>
      <c r="H1413" s="1">
        <v>7.53</v>
      </c>
      <c r="I1413">
        <f t="shared" si="112"/>
        <v>1599.42</v>
      </c>
      <c r="J1413">
        <f t="shared" si="113"/>
        <v>5.3265000000000002</v>
      </c>
      <c r="K1413">
        <f t="shared" si="114"/>
        <v>84.792020850000014</v>
      </c>
      <c r="L1413" s="1" t="s">
        <v>19</v>
      </c>
      <c r="M1413" s="1" t="s">
        <v>56</v>
      </c>
      <c r="N1413" s="1" t="s">
        <v>28</v>
      </c>
      <c r="O1413" s="1" t="s">
        <v>29</v>
      </c>
      <c r="P1413" s="1" t="s">
        <v>43</v>
      </c>
      <c r="Q1413" s="1" t="s">
        <v>24</v>
      </c>
      <c r="R1413" s="2">
        <v>40938</v>
      </c>
    </row>
    <row r="1414" spans="1:18" x14ac:dyDescent="0.25">
      <c r="A1414" s="1">
        <v>15428</v>
      </c>
      <c r="B1414" s="2">
        <v>40583</v>
      </c>
      <c r="C1414" s="2" t="str">
        <f t="shared" si="111"/>
        <v>February</v>
      </c>
      <c r="D1414" s="1" t="s">
        <v>37</v>
      </c>
      <c r="E1414" s="1">
        <v>50</v>
      </c>
      <c r="F1414" s="1">
        <f t="shared" si="110"/>
        <v>28.8992</v>
      </c>
      <c r="G1414" s="1">
        <v>1444.96</v>
      </c>
      <c r="H1414" s="1">
        <v>4</v>
      </c>
      <c r="I1414">
        <f t="shared" si="112"/>
        <v>1448.96</v>
      </c>
      <c r="J1414">
        <f t="shared" si="113"/>
        <v>5.3265000000000002</v>
      </c>
      <c r="K1414">
        <f t="shared" si="114"/>
        <v>76.965794400000007</v>
      </c>
      <c r="L1414" s="1" t="s">
        <v>19</v>
      </c>
      <c r="M1414" s="1" t="s">
        <v>51</v>
      </c>
      <c r="N1414" s="1" t="s">
        <v>28</v>
      </c>
      <c r="O1414" s="1" t="s">
        <v>29</v>
      </c>
      <c r="P1414" s="1" t="s">
        <v>43</v>
      </c>
      <c r="Q1414" s="1" t="s">
        <v>24</v>
      </c>
      <c r="R1414" s="2">
        <v>40584</v>
      </c>
    </row>
    <row r="1415" spans="1:18" x14ac:dyDescent="0.25">
      <c r="A1415" s="1">
        <v>31873</v>
      </c>
      <c r="B1415" s="2">
        <v>40125</v>
      </c>
      <c r="C1415" s="2" t="str">
        <f t="shared" si="111"/>
        <v>November</v>
      </c>
      <c r="D1415" s="1" t="s">
        <v>18</v>
      </c>
      <c r="E1415" s="1">
        <v>14</v>
      </c>
      <c r="F1415" s="1">
        <f t="shared" si="110"/>
        <v>176.10724999999999</v>
      </c>
      <c r="G1415" s="1">
        <v>2465.5014999999999</v>
      </c>
      <c r="H1415" s="1">
        <v>8.99</v>
      </c>
      <c r="I1415">
        <f t="shared" si="112"/>
        <v>2474.4914999999996</v>
      </c>
      <c r="J1415">
        <f t="shared" si="113"/>
        <v>5.3265000000000002</v>
      </c>
      <c r="K1415">
        <f t="shared" si="114"/>
        <v>131.32493739750001</v>
      </c>
      <c r="L1415" s="1" t="s">
        <v>26</v>
      </c>
      <c r="M1415" s="1" t="s">
        <v>27</v>
      </c>
      <c r="N1415" s="1" t="s">
        <v>42</v>
      </c>
      <c r="O1415" s="1" t="s">
        <v>29</v>
      </c>
      <c r="P1415" s="1" t="s">
        <v>30</v>
      </c>
      <c r="Q1415" s="1" t="s">
        <v>24</v>
      </c>
      <c r="R1415" s="2">
        <v>40132</v>
      </c>
    </row>
    <row r="1416" spans="1:18" x14ac:dyDescent="0.25">
      <c r="A1416" s="1">
        <v>49924</v>
      </c>
      <c r="B1416" s="2">
        <v>40688</v>
      </c>
      <c r="C1416" s="2" t="str">
        <f t="shared" si="111"/>
        <v>May</v>
      </c>
      <c r="D1416" s="1" t="s">
        <v>37</v>
      </c>
      <c r="E1416" s="1">
        <v>13</v>
      </c>
      <c r="F1416" s="1">
        <f t="shared" si="110"/>
        <v>2.5469230769230768</v>
      </c>
      <c r="G1416" s="1">
        <v>33.11</v>
      </c>
      <c r="H1416" s="1">
        <v>4.57</v>
      </c>
      <c r="I1416">
        <f t="shared" si="112"/>
        <v>37.68</v>
      </c>
      <c r="J1416">
        <f t="shared" si="113"/>
        <v>4.7610000000000001</v>
      </c>
      <c r="K1416">
        <f t="shared" si="114"/>
        <v>1.5763670999999999</v>
      </c>
      <c r="L1416" s="1" t="s">
        <v>26</v>
      </c>
      <c r="M1416" s="1" t="s">
        <v>27</v>
      </c>
      <c r="N1416" s="1" t="s">
        <v>42</v>
      </c>
      <c r="O1416" s="1" t="s">
        <v>22</v>
      </c>
      <c r="P1416" s="1" t="s">
        <v>23</v>
      </c>
      <c r="Q1416" s="1" t="s">
        <v>46</v>
      </c>
      <c r="R1416" s="2">
        <v>40690</v>
      </c>
    </row>
    <row r="1417" spans="1:18" x14ac:dyDescent="0.25">
      <c r="A1417" s="1">
        <v>18531</v>
      </c>
      <c r="B1417" s="2">
        <v>41211</v>
      </c>
      <c r="C1417" s="2" t="str">
        <f t="shared" si="111"/>
        <v>October</v>
      </c>
      <c r="D1417" s="1" t="s">
        <v>37</v>
      </c>
      <c r="E1417" s="1">
        <v>50</v>
      </c>
      <c r="F1417" s="1">
        <f t="shared" si="110"/>
        <v>25.976199999999999</v>
      </c>
      <c r="G1417" s="1">
        <v>1298.81</v>
      </c>
      <c r="H1417" s="1">
        <v>14.36</v>
      </c>
      <c r="I1417">
        <f t="shared" si="112"/>
        <v>1313.1699999999998</v>
      </c>
      <c r="J1417">
        <f t="shared" si="113"/>
        <v>4.7610000000000001</v>
      </c>
      <c r="K1417">
        <f t="shared" si="114"/>
        <v>61.836344099999998</v>
      </c>
      <c r="L1417" s="1" t="s">
        <v>38</v>
      </c>
      <c r="M1417" s="1" t="s">
        <v>27</v>
      </c>
      <c r="N1417" s="1" t="s">
        <v>28</v>
      </c>
      <c r="O1417" s="1" t="s">
        <v>22</v>
      </c>
      <c r="P1417" s="1" t="s">
        <v>39</v>
      </c>
      <c r="Q1417" s="1" t="s">
        <v>40</v>
      </c>
      <c r="R1417" s="2">
        <v>41213</v>
      </c>
    </row>
    <row r="1418" spans="1:18" x14ac:dyDescent="0.25">
      <c r="A1418" s="1">
        <v>58598</v>
      </c>
      <c r="B1418" s="2">
        <v>40777</v>
      </c>
      <c r="C1418" s="2" t="str">
        <f t="shared" si="111"/>
        <v>August</v>
      </c>
      <c r="D1418" s="1" t="s">
        <v>41</v>
      </c>
      <c r="E1418" s="1">
        <v>25</v>
      </c>
      <c r="F1418" s="1">
        <f t="shared" si="110"/>
        <v>3.5727999999999995</v>
      </c>
      <c r="G1418" s="1">
        <v>89.32</v>
      </c>
      <c r="H1418" s="1">
        <v>0.7</v>
      </c>
      <c r="I1418">
        <f t="shared" si="112"/>
        <v>90.02</v>
      </c>
      <c r="J1418">
        <f t="shared" si="113"/>
        <v>3.5455000000000001</v>
      </c>
      <c r="K1418">
        <f t="shared" si="114"/>
        <v>3.1668406</v>
      </c>
      <c r="L1418" s="1" t="s">
        <v>26</v>
      </c>
      <c r="M1418" s="1" t="s">
        <v>27</v>
      </c>
      <c r="N1418" s="1" t="s">
        <v>42</v>
      </c>
      <c r="O1418" s="1" t="s">
        <v>34</v>
      </c>
      <c r="P1418" s="1" t="s">
        <v>66</v>
      </c>
      <c r="Q1418" s="1" t="s">
        <v>36</v>
      </c>
      <c r="R1418" s="2">
        <v>40778</v>
      </c>
    </row>
    <row r="1419" spans="1:18" x14ac:dyDescent="0.25">
      <c r="A1419" s="1">
        <v>3136</v>
      </c>
      <c r="B1419" s="2">
        <v>40034</v>
      </c>
      <c r="C1419" s="2" t="str">
        <f t="shared" si="111"/>
        <v>August</v>
      </c>
      <c r="D1419" s="1" t="s">
        <v>32</v>
      </c>
      <c r="E1419" s="1">
        <v>8</v>
      </c>
      <c r="F1419" s="1">
        <f t="shared" si="110"/>
        <v>29.842500000000001</v>
      </c>
      <c r="G1419" s="1">
        <v>238.74</v>
      </c>
      <c r="H1419" s="1">
        <v>8.99</v>
      </c>
      <c r="I1419">
        <f t="shared" si="112"/>
        <v>247.73000000000002</v>
      </c>
      <c r="J1419">
        <f t="shared" si="113"/>
        <v>3.5455000000000001</v>
      </c>
      <c r="K1419">
        <f t="shared" si="114"/>
        <v>8.4645267000000004</v>
      </c>
      <c r="L1419" s="1" t="s">
        <v>26</v>
      </c>
      <c r="M1419" s="1" t="s">
        <v>27</v>
      </c>
      <c r="N1419" s="1" t="s">
        <v>33</v>
      </c>
      <c r="O1419" s="1" t="s">
        <v>34</v>
      </c>
      <c r="P1419" s="1" t="s">
        <v>35</v>
      </c>
      <c r="Q1419" s="1" t="s">
        <v>46</v>
      </c>
      <c r="R1419" s="2">
        <v>40036</v>
      </c>
    </row>
    <row r="1420" spans="1:18" x14ac:dyDescent="0.25">
      <c r="A1420" s="1">
        <v>35136</v>
      </c>
      <c r="B1420" s="2">
        <v>40094</v>
      </c>
      <c r="C1420" s="2" t="str">
        <f t="shared" si="111"/>
        <v>October</v>
      </c>
      <c r="D1420" s="1" t="s">
        <v>37</v>
      </c>
      <c r="E1420" s="1">
        <v>23</v>
      </c>
      <c r="F1420" s="1">
        <f t="shared" si="110"/>
        <v>2.9882608695652175</v>
      </c>
      <c r="G1420" s="1">
        <v>68.73</v>
      </c>
      <c r="H1420" s="1">
        <v>0.81</v>
      </c>
      <c r="I1420">
        <f t="shared" si="112"/>
        <v>69.540000000000006</v>
      </c>
      <c r="J1420">
        <f t="shared" si="113"/>
        <v>3.5455000000000001</v>
      </c>
      <c r="K1420">
        <f t="shared" si="114"/>
        <v>2.4368221500000002</v>
      </c>
      <c r="L1420" s="1" t="s">
        <v>26</v>
      </c>
      <c r="M1420" s="1" t="s">
        <v>54</v>
      </c>
      <c r="N1420" s="1" t="s">
        <v>33</v>
      </c>
      <c r="O1420" s="1" t="s">
        <v>34</v>
      </c>
      <c r="P1420" s="1" t="s">
        <v>35</v>
      </c>
      <c r="Q1420" s="1" t="s">
        <v>36</v>
      </c>
      <c r="R1420" s="2">
        <v>40095</v>
      </c>
    </row>
    <row r="1421" spans="1:18" x14ac:dyDescent="0.25">
      <c r="A1421" s="1">
        <v>8353</v>
      </c>
      <c r="B1421" s="2">
        <v>39948</v>
      </c>
      <c r="C1421" s="2" t="str">
        <f t="shared" si="111"/>
        <v>May</v>
      </c>
      <c r="D1421" s="1" t="s">
        <v>41</v>
      </c>
      <c r="E1421" s="1">
        <v>16</v>
      </c>
      <c r="F1421" s="1">
        <f t="shared" si="110"/>
        <v>2.9</v>
      </c>
      <c r="G1421" s="1">
        <v>46.4</v>
      </c>
      <c r="H1421" s="1">
        <v>0.96</v>
      </c>
      <c r="I1421">
        <f t="shared" si="112"/>
        <v>47.36</v>
      </c>
      <c r="J1421">
        <f t="shared" si="113"/>
        <v>3.5455000000000001</v>
      </c>
      <c r="K1421">
        <f t="shared" si="114"/>
        <v>1.6451120000000001</v>
      </c>
      <c r="L1421" s="1" t="s">
        <v>26</v>
      </c>
      <c r="M1421" s="1" t="s">
        <v>51</v>
      </c>
      <c r="N1421" s="1" t="s">
        <v>21</v>
      </c>
      <c r="O1421" s="1" t="s">
        <v>34</v>
      </c>
      <c r="P1421" s="1" t="s">
        <v>35</v>
      </c>
      <c r="Q1421" s="1" t="s">
        <v>36</v>
      </c>
      <c r="R1421" s="2">
        <v>39950</v>
      </c>
    </row>
    <row r="1422" spans="1:18" x14ac:dyDescent="0.25">
      <c r="A1422" s="1">
        <v>37505</v>
      </c>
      <c r="B1422" s="2">
        <v>40697</v>
      </c>
      <c r="C1422" s="2" t="str">
        <f t="shared" si="111"/>
        <v>June</v>
      </c>
      <c r="D1422" s="1" t="s">
        <v>18</v>
      </c>
      <c r="E1422" s="1">
        <v>9</v>
      </c>
      <c r="F1422" s="1">
        <f t="shared" si="110"/>
        <v>223.02666666666667</v>
      </c>
      <c r="G1422" s="1">
        <v>2007.24</v>
      </c>
      <c r="H1422" s="1">
        <v>11.79</v>
      </c>
      <c r="I1422">
        <f t="shared" si="112"/>
        <v>2019.03</v>
      </c>
      <c r="J1422">
        <f t="shared" si="113"/>
        <v>3.5455000000000001</v>
      </c>
      <c r="K1422">
        <f t="shared" si="114"/>
        <v>71.166694199999995</v>
      </c>
      <c r="L1422" s="1" t="s">
        <v>19</v>
      </c>
      <c r="M1422" s="1" t="s">
        <v>20</v>
      </c>
      <c r="N1422" s="1" t="s">
        <v>42</v>
      </c>
      <c r="O1422" s="1" t="s">
        <v>34</v>
      </c>
      <c r="P1422" s="1" t="s">
        <v>68</v>
      </c>
      <c r="Q1422" s="1" t="s">
        <v>31</v>
      </c>
      <c r="R1422" s="2">
        <v>40699</v>
      </c>
    </row>
    <row r="1423" spans="1:18" x14ac:dyDescent="0.25">
      <c r="A1423" s="1">
        <v>10629</v>
      </c>
      <c r="B1423" s="2">
        <v>40067</v>
      </c>
      <c r="C1423" s="2" t="str">
        <f t="shared" si="111"/>
        <v>September</v>
      </c>
      <c r="D1423" s="1" t="s">
        <v>37</v>
      </c>
      <c r="E1423" s="1">
        <v>39</v>
      </c>
      <c r="F1423" s="1">
        <f t="shared" si="110"/>
        <v>8.7576923076923077</v>
      </c>
      <c r="G1423" s="1">
        <v>341.55</v>
      </c>
      <c r="H1423" s="1">
        <v>10.16</v>
      </c>
      <c r="I1423">
        <f t="shared" si="112"/>
        <v>351.71000000000004</v>
      </c>
      <c r="J1423">
        <f t="shared" si="113"/>
        <v>4.7610000000000001</v>
      </c>
      <c r="K1423">
        <f t="shared" si="114"/>
        <v>16.261195499999999</v>
      </c>
      <c r="L1423" s="1" t="s">
        <v>26</v>
      </c>
      <c r="M1423" s="1" t="s">
        <v>49</v>
      </c>
      <c r="N1423" s="1" t="s">
        <v>33</v>
      </c>
      <c r="O1423" s="1" t="s">
        <v>22</v>
      </c>
      <c r="P1423" s="1" t="s">
        <v>23</v>
      </c>
      <c r="Q1423" s="1" t="s">
        <v>53</v>
      </c>
      <c r="R1423" s="2">
        <v>40069</v>
      </c>
    </row>
    <row r="1424" spans="1:18" x14ac:dyDescent="0.25">
      <c r="A1424" s="1">
        <v>53668</v>
      </c>
      <c r="B1424" s="2">
        <v>40268</v>
      </c>
      <c r="C1424" s="2" t="str">
        <f t="shared" si="111"/>
        <v>March</v>
      </c>
      <c r="D1424" s="1" t="s">
        <v>32</v>
      </c>
      <c r="E1424" s="1">
        <v>9</v>
      </c>
      <c r="F1424" s="1">
        <f t="shared" si="110"/>
        <v>10.915555555555555</v>
      </c>
      <c r="G1424" s="1">
        <v>98.24</v>
      </c>
      <c r="H1424" s="1">
        <v>3.37</v>
      </c>
      <c r="I1424">
        <f t="shared" si="112"/>
        <v>101.61</v>
      </c>
      <c r="J1424">
        <f t="shared" si="113"/>
        <v>3.5455000000000001</v>
      </c>
      <c r="K1424">
        <f t="shared" si="114"/>
        <v>3.4830991999999998</v>
      </c>
      <c r="L1424" s="1" t="s">
        <v>26</v>
      </c>
      <c r="M1424" s="1" t="s">
        <v>49</v>
      </c>
      <c r="N1424" s="1" t="s">
        <v>33</v>
      </c>
      <c r="O1424" s="1" t="s">
        <v>34</v>
      </c>
      <c r="P1424" s="1" t="s">
        <v>50</v>
      </c>
      <c r="Q1424" s="1" t="s">
        <v>46</v>
      </c>
      <c r="R1424" s="2">
        <v>40269</v>
      </c>
    </row>
    <row r="1425" spans="1:18" x14ac:dyDescent="0.25">
      <c r="A1425" s="1">
        <v>40420</v>
      </c>
      <c r="B1425" s="2">
        <v>40553</v>
      </c>
      <c r="C1425" s="2" t="str">
        <f t="shared" si="111"/>
        <v>January</v>
      </c>
      <c r="D1425" s="1" t="s">
        <v>25</v>
      </c>
      <c r="E1425" s="1">
        <v>50</v>
      </c>
      <c r="F1425" s="1">
        <f t="shared" si="110"/>
        <v>17.727260000000001</v>
      </c>
      <c r="G1425" s="1">
        <v>886.36300000000006</v>
      </c>
      <c r="H1425" s="1">
        <v>0.99</v>
      </c>
      <c r="I1425">
        <f t="shared" si="112"/>
        <v>887.35300000000007</v>
      </c>
      <c r="J1425">
        <f t="shared" si="113"/>
        <v>5.3265000000000002</v>
      </c>
      <c r="K1425">
        <f t="shared" si="114"/>
        <v>47.212125195000006</v>
      </c>
      <c r="L1425" s="1" t="s">
        <v>26</v>
      </c>
      <c r="M1425" s="1" t="s">
        <v>20</v>
      </c>
      <c r="N1425" s="1" t="s">
        <v>33</v>
      </c>
      <c r="O1425" s="1" t="s">
        <v>29</v>
      </c>
      <c r="P1425" s="1" t="s">
        <v>30</v>
      </c>
      <c r="Q1425" s="1" t="s">
        <v>36</v>
      </c>
      <c r="R1425" s="2">
        <v>40555</v>
      </c>
    </row>
    <row r="1426" spans="1:18" x14ac:dyDescent="0.25">
      <c r="A1426" s="1">
        <v>18530</v>
      </c>
      <c r="B1426" s="2">
        <v>40543</v>
      </c>
      <c r="C1426" s="2" t="str">
        <f t="shared" si="111"/>
        <v>December</v>
      </c>
      <c r="D1426" s="1" t="s">
        <v>32</v>
      </c>
      <c r="E1426" s="1">
        <v>25</v>
      </c>
      <c r="F1426" s="1">
        <f t="shared" si="110"/>
        <v>59.660820000000001</v>
      </c>
      <c r="G1426" s="1">
        <v>1491.5205000000001</v>
      </c>
      <c r="H1426" s="1">
        <v>5.99</v>
      </c>
      <c r="I1426">
        <f t="shared" si="112"/>
        <v>1497.5105000000001</v>
      </c>
      <c r="J1426">
        <f t="shared" si="113"/>
        <v>5.3265000000000002</v>
      </c>
      <c r="K1426">
        <f t="shared" si="114"/>
        <v>79.445839432500009</v>
      </c>
      <c r="L1426" s="1" t="s">
        <v>26</v>
      </c>
      <c r="M1426" s="1" t="s">
        <v>47</v>
      </c>
      <c r="N1426" s="1" t="s">
        <v>33</v>
      </c>
      <c r="O1426" s="1" t="s">
        <v>29</v>
      </c>
      <c r="P1426" s="1" t="s">
        <v>30</v>
      </c>
      <c r="Q1426" s="1" t="s">
        <v>24</v>
      </c>
      <c r="R1426" s="2">
        <v>40545</v>
      </c>
    </row>
    <row r="1427" spans="1:18" x14ac:dyDescent="0.25">
      <c r="A1427" s="1">
        <v>46849</v>
      </c>
      <c r="B1427" s="2">
        <v>40525</v>
      </c>
      <c r="C1427" s="2" t="str">
        <f t="shared" si="111"/>
        <v>December</v>
      </c>
      <c r="D1427" s="1" t="s">
        <v>32</v>
      </c>
      <c r="E1427" s="1">
        <v>23</v>
      </c>
      <c r="F1427" s="1">
        <f t="shared" si="110"/>
        <v>8.1973913043478266</v>
      </c>
      <c r="G1427" s="1">
        <v>188.54</v>
      </c>
      <c r="H1427" s="1">
        <v>1.99</v>
      </c>
      <c r="I1427">
        <f t="shared" si="112"/>
        <v>190.53</v>
      </c>
      <c r="J1427">
        <f t="shared" si="113"/>
        <v>5.3265000000000002</v>
      </c>
      <c r="K1427">
        <f t="shared" si="114"/>
        <v>10.0425831</v>
      </c>
      <c r="L1427" s="1" t="s">
        <v>26</v>
      </c>
      <c r="M1427" s="1" t="s">
        <v>58</v>
      </c>
      <c r="N1427" s="1" t="s">
        <v>33</v>
      </c>
      <c r="O1427" s="1" t="s">
        <v>29</v>
      </c>
      <c r="P1427" s="1" t="s">
        <v>43</v>
      </c>
      <c r="Q1427" s="1" t="s">
        <v>46</v>
      </c>
      <c r="R1427" s="2">
        <v>40526</v>
      </c>
    </row>
    <row r="1428" spans="1:18" x14ac:dyDescent="0.25">
      <c r="A1428" s="1">
        <v>56676</v>
      </c>
      <c r="B1428" s="2">
        <v>41207</v>
      </c>
      <c r="C1428" s="2" t="str">
        <f t="shared" si="111"/>
        <v>October</v>
      </c>
      <c r="D1428" s="1" t="s">
        <v>37</v>
      </c>
      <c r="E1428" s="1">
        <v>39</v>
      </c>
      <c r="F1428" s="1">
        <f t="shared" si="110"/>
        <v>5.2941025641025643</v>
      </c>
      <c r="G1428" s="1">
        <v>206.47</v>
      </c>
      <c r="H1428" s="1">
        <v>5.66</v>
      </c>
      <c r="I1428">
        <f t="shared" si="112"/>
        <v>212.13</v>
      </c>
      <c r="J1428">
        <f t="shared" si="113"/>
        <v>3.5455000000000001</v>
      </c>
      <c r="K1428">
        <f t="shared" si="114"/>
        <v>7.3203938500000003</v>
      </c>
      <c r="L1428" s="1" t="s">
        <v>26</v>
      </c>
      <c r="M1428" s="1" t="s">
        <v>20</v>
      </c>
      <c r="N1428" s="1" t="s">
        <v>21</v>
      </c>
      <c r="O1428" s="1" t="s">
        <v>34</v>
      </c>
      <c r="P1428" s="1" t="s">
        <v>45</v>
      </c>
      <c r="Q1428" s="1" t="s">
        <v>24</v>
      </c>
      <c r="R1428" s="2">
        <v>41208</v>
      </c>
    </row>
    <row r="1429" spans="1:18" x14ac:dyDescent="0.25">
      <c r="A1429" s="1">
        <v>59812</v>
      </c>
      <c r="B1429" s="2">
        <v>40716</v>
      </c>
      <c r="C1429" s="2" t="str">
        <f t="shared" si="111"/>
        <v>June</v>
      </c>
      <c r="D1429" s="1" t="s">
        <v>41</v>
      </c>
      <c r="E1429" s="1">
        <v>46</v>
      </c>
      <c r="F1429" s="1">
        <f t="shared" si="110"/>
        <v>201.33130434782609</v>
      </c>
      <c r="G1429" s="1">
        <v>9261.24</v>
      </c>
      <c r="H1429" s="1">
        <v>19.989999999999998</v>
      </c>
      <c r="I1429">
        <f t="shared" si="112"/>
        <v>9281.23</v>
      </c>
      <c r="J1429">
        <f t="shared" si="113"/>
        <v>3.5455000000000001</v>
      </c>
      <c r="K1429">
        <f t="shared" si="114"/>
        <v>328.35726419999997</v>
      </c>
      <c r="L1429" s="1" t="s">
        <v>26</v>
      </c>
      <c r="M1429" s="1" t="s">
        <v>20</v>
      </c>
      <c r="N1429" s="1" t="s">
        <v>21</v>
      </c>
      <c r="O1429" s="1" t="s">
        <v>34</v>
      </c>
      <c r="P1429" s="1" t="s">
        <v>60</v>
      </c>
      <c r="Q1429" s="1" t="s">
        <v>24</v>
      </c>
      <c r="R1429" s="2">
        <v>40716</v>
      </c>
    </row>
    <row r="1430" spans="1:18" x14ac:dyDescent="0.25">
      <c r="A1430" s="1">
        <v>16164</v>
      </c>
      <c r="B1430" s="2">
        <v>40911</v>
      </c>
      <c r="C1430" s="2" t="str">
        <f t="shared" si="111"/>
        <v>January</v>
      </c>
      <c r="D1430" s="1" t="s">
        <v>18</v>
      </c>
      <c r="E1430" s="1">
        <v>26</v>
      </c>
      <c r="F1430" s="1">
        <f t="shared" si="110"/>
        <v>90.544230769230779</v>
      </c>
      <c r="G1430" s="1">
        <v>2354.15</v>
      </c>
      <c r="H1430" s="1">
        <v>14</v>
      </c>
      <c r="I1430">
        <f t="shared" si="112"/>
        <v>2368.15</v>
      </c>
      <c r="J1430">
        <f t="shared" si="113"/>
        <v>5.3265000000000002</v>
      </c>
      <c r="K1430">
        <f t="shared" si="114"/>
        <v>125.39379975000001</v>
      </c>
      <c r="L1430" s="1" t="s">
        <v>38</v>
      </c>
      <c r="M1430" s="1" t="s">
        <v>54</v>
      </c>
      <c r="N1430" s="1" t="s">
        <v>42</v>
      </c>
      <c r="O1430" s="1" t="s">
        <v>29</v>
      </c>
      <c r="P1430" s="1" t="s">
        <v>61</v>
      </c>
      <c r="Q1430" s="1" t="s">
        <v>40</v>
      </c>
      <c r="R1430" s="2">
        <v>40915</v>
      </c>
    </row>
    <row r="1431" spans="1:18" x14ac:dyDescent="0.25">
      <c r="A1431" s="1">
        <v>2436</v>
      </c>
      <c r="B1431" s="2">
        <v>40796</v>
      </c>
      <c r="C1431" s="2" t="str">
        <f t="shared" si="111"/>
        <v>September</v>
      </c>
      <c r="D1431" s="1" t="s">
        <v>32</v>
      </c>
      <c r="E1431" s="1">
        <v>14</v>
      </c>
      <c r="F1431" s="1">
        <f t="shared" si="110"/>
        <v>23.58642857142857</v>
      </c>
      <c r="G1431" s="1">
        <v>330.21</v>
      </c>
      <c r="H1431" s="1">
        <v>5.47</v>
      </c>
      <c r="I1431">
        <f t="shared" si="112"/>
        <v>335.68</v>
      </c>
      <c r="J1431">
        <f t="shared" si="113"/>
        <v>3.5455000000000001</v>
      </c>
      <c r="K1431">
        <f t="shared" si="114"/>
        <v>11.707595549999999</v>
      </c>
      <c r="L1431" s="1" t="s">
        <v>19</v>
      </c>
      <c r="M1431" s="1" t="s">
        <v>47</v>
      </c>
      <c r="N1431" s="1" t="s">
        <v>33</v>
      </c>
      <c r="O1431" s="1" t="s">
        <v>34</v>
      </c>
      <c r="P1431" s="1" t="s">
        <v>45</v>
      </c>
      <c r="Q1431" s="1" t="s">
        <v>24</v>
      </c>
      <c r="R1431" s="2">
        <v>40799</v>
      </c>
    </row>
    <row r="1432" spans="1:18" x14ac:dyDescent="0.25">
      <c r="A1432" s="1">
        <v>41664</v>
      </c>
      <c r="B1432" s="2">
        <v>40881</v>
      </c>
      <c r="C1432" s="2" t="str">
        <f t="shared" si="111"/>
        <v>December</v>
      </c>
      <c r="D1432" s="1" t="s">
        <v>37</v>
      </c>
      <c r="E1432" s="1">
        <v>5</v>
      </c>
      <c r="F1432" s="1">
        <f t="shared" si="110"/>
        <v>10.959999999999999</v>
      </c>
      <c r="G1432" s="1">
        <v>54.8</v>
      </c>
      <c r="H1432" s="1">
        <v>1.99</v>
      </c>
      <c r="I1432">
        <f t="shared" si="112"/>
        <v>56.79</v>
      </c>
      <c r="J1432">
        <f t="shared" si="113"/>
        <v>5.3265000000000002</v>
      </c>
      <c r="K1432">
        <f t="shared" si="114"/>
        <v>2.9189220000000002</v>
      </c>
      <c r="L1432" s="1" t="s">
        <v>26</v>
      </c>
      <c r="M1432" s="1" t="s">
        <v>27</v>
      </c>
      <c r="N1432" s="1" t="s">
        <v>33</v>
      </c>
      <c r="O1432" s="1" t="s">
        <v>29</v>
      </c>
      <c r="P1432" s="1" t="s">
        <v>43</v>
      </c>
      <c r="Q1432" s="1" t="s">
        <v>46</v>
      </c>
      <c r="R1432" s="2">
        <v>40881</v>
      </c>
    </row>
    <row r="1433" spans="1:18" x14ac:dyDescent="0.25">
      <c r="A1433" s="1">
        <v>47079</v>
      </c>
      <c r="B1433" s="2">
        <v>40893</v>
      </c>
      <c r="C1433" s="2" t="str">
        <f t="shared" si="111"/>
        <v>December</v>
      </c>
      <c r="D1433" s="1" t="s">
        <v>37</v>
      </c>
      <c r="E1433" s="1">
        <v>34</v>
      </c>
      <c r="F1433" s="1">
        <f t="shared" si="110"/>
        <v>31.466176470588234</v>
      </c>
      <c r="G1433" s="1">
        <v>1069.8499999999999</v>
      </c>
      <c r="H1433" s="1">
        <v>45.51</v>
      </c>
      <c r="I1433">
        <f t="shared" si="112"/>
        <v>1115.3599999999999</v>
      </c>
      <c r="J1433">
        <f t="shared" si="113"/>
        <v>4.7610000000000001</v>
      </c>
      <c r="K1433">
        <f t="shared" si="114"/>
        <v>50.935558499999999</v>
      </c>
      <c r="L1433" s="1" t="s">
        <v>38</v>
      </c>
      <c r="M1433" s="1" t="s">
        <v>56</v>
      </c>
      <c r="N1433" s="1" t="s">
        <v>42</v>
      </c>
      <c r="O1433" s="1" t="s">
        <v>22</v>
      </c>
      <c r="P1433" s="1" t="s">
        <v>57</v>
      </c>
      <c r="Q1433" s="1" t="s">
        <v>64</v>
      </c>
      <c r="R1433" s="2">
        <v>40895</v>
      </c>
    </row>
    <row r="1434" spans="1:18" x14ac:dyDescent="0.25">
      <c r="A1434" s="1">
        <v>4162</v>
      </c>
      <c r="B1434" s="2">
        <v>40948</v>
      </c>
      <c r="C1434" s="2" t="str">
        <f t="shared" si="111"/>
        <v>February</v>
      </c>
      <c r="D1434" s="1" t="s">
        <v>18</v>
      </c>
      <c r="E1434" s="1">
        <v>2</v>
      </c>
      <c r="F1434" s="1">
        <f t="shared" si="110"/>
        <v>190.8</v>
      </c>
      <c r="G1434" s="1">
        <v>381.6</v>
      </c>
      <c r="H1434" s="1">
        <v>19.989999999999998</v>
      </c>
      <c r="I1434">
        <f t="shared" si="112"/>
        <v>401.59000000000003</v>
      </c>
      <c r="J1434">
        <f t="shared" si="113"/>
        <v>3.5455000000000001</v>
      </c>
      <c r="K1434">
        <f t="shared" si="114"/>
        <v>13.529628000000001</v>
      </c>
      <c r="L1434" s="1" t="s">
        <v>26</v>
      </c>
      <c r="M1434" s="1" t="s">
        <v>58</v>
      </c>
      <c r="N1434" s="1" t="s">
        <v>28</v>
      </c>
      <c r="O1434" s="1" t="s">
        <v>34</v>
      </c>
      <c r="P1434" s="1" t="s">
        <v>60</v>
      </c>
      <c r="Q1434" s="1" t="s">
        <v>24</v>
      </c>
      <c r="R1434" s="2">
        <v>40952</v>
      </c>
    </row>
    <row r="1435" spans="1:18" x14ac:dyDescent="0.25">
      <c r="A1435" s="1">
        <v>29411</v>
      </c>
      <c r="B1435" s="2">
        <v>41005</v>
      </c>
      <c r="C1435" s="2" t="str">
        <f t="shared" si="111"/>
        <v>April</v>
      </c>
      <c r="D1435" s="1" t="s">
        <v>25</v>
      </c>
      <c r="E1435" s="1">
        <v>38</v>
      </c>
      <c r="F1435" s="1">
        <f t="shared" si="110"/>
        <v>399.34078947368425</v>
      </c>
      <c r="G1435" s="1">
        <v>15174.95</v>
      </c>
      <c r="H1435" s="1">
        <v>48.26</v>
      </c>
      <c r="I1435">
        <f t="shared" si="112"/>
        <v>15223.210000000001</v>
      </c>
      <c r="J1435">
        <f t="shared" si="113"/>
        <v>5.3265000000000002</v>
      </c>
      <c r="K1435">
        <f t="shared" si="114"/>
        <v>808.29371175000006</v>
      </c>
      <c r="L1435" s="1" t="s">
        <v>38</v>
      </c>
      <c r="M1435" s="1" t="s">
        <v>27</v>
      </c>
      <c r="N1435" s="1" t="s">
        <v>33</v>
      </c>
      <c r="O1435" s="1" t="s">
        <v>29</v>
      </c>
      <c r="P1435" s="1" t="s">
        <v>61</v>
      </c>
      <c r="Q1435" s="1" t="s">
        <v>64</v>
      </c>
      <c r="R1435" s="2">
        <v>41005</v>
      </c>
    </row>
    <row r="1436" spans="1:18" x14ac:dyDescent="0.25">
      <c r="A1436" s="1">
        <v>56708</v>
      </c>
      <c r="B1436" s="2">
        <v>41245</v>
      </c>
      <c r="C1436" s="2" t="str">
        <f t="shared" si="111"/>
        <v>December</v>
      </c>
      <c r="D1436" s="1" t="s">
        <v>32</v>
      </c>
      <c r="E1436" s="1">
        <v>36</v>
      </c>
      <c r="F1436" s="1">
        <f t="shared" si="110"/>
        <v>277.95222222222225</v>
      </c>
      <c r="G1436" s="1">
        <v>10006.280000000001</v>
      </c>
      <c r="H1436" s="1">
        <v>61.76</v>
      </c>
      <c r="I1436">
        <f t="shared" si="112"/>
        <v>10068.040000000001</v>
      </c>
      <c r="J1436">
        <f t="shared" si="113"/>
        <v>4.7610000000000001</v>
      </c>
      <c r="K1436">
        <f t="shared" si="114"/>
        <v>476.39899080000004</v>
      </c>
      <c r="L1436" s="1" t="s">
        <v>38</v>
      </c>
      <c r="M1436" s="1" t="s">
        <v>56</v>
      </c>
      <c r="N1436" s="1" t="s">
        <v>33</v>
      </c>
      <c r="O1436" s="1" t="s">
        <v>22</v>
      </c>
      <c r="P1436" s="1" t="s">
        <v>57</v>
      </c>
      <c r="Q1436" s="1" t="s">
        <v>64</v>
      </c>
      <c r="R1436" s="2">
        <v>41245</v>
      </c>
    </row>
    <row r="1437" spans="1:18" x14ac:dyDescent="0.25">
      <c r="A1437" s="1">
        <v>32871</v>
      </c>
      <c r="B1437" s="2">
        <v>41208</v>
      </c>
      <c r="C1437" s="2" t="str">
        <f t="shared" si="111"/>
        <v>October</v>
      </c>
      <c r="D1437" s="1" t="s">
        <v>25</v>
      </c>
      <c r="E1437" s="1">
        <v>14</v>
      </c>
      <c r="F1437" s="1">
        <f t="shared" si="110"/>
        <v>153.64857142857142</v>
      </c>
      <c r="G1437" s="1">
        <v>2151.08</v>
      </c>
      <c r="H1437" s="1">
        <v>17.850000000000001</v>
      </c>
      <c r="I1437">
        <f t="shared" si="112"/>
        <v>2168.9299999999998</v>
      </c>
      <c r="J1437">
        <f t="shared" si="113"/>
        <v>5.3265000000000002</v>
      </c>
      <c r="K1437">
        <f t="shared" si="114"/>
        <v>114.5772762</v>
      </c>
      <c r="L1437" s="1" t="s">
        <v>38</v>
      </c>
      <c r="M1437" s="1" t="s">
        <v>27</v>
      </c>
      <c r="N1437" s="1" t="s">
        <v>28</v>
      </c>
      <c r="O1437" s="1" t="s">
        <v>29</v>
      </c>
      <c r="P1437" s="1" t="s">
        <v>61</v>
      </c>
      <c r="Q1437" s="1" t="s">
        <v>40</v>
      </c>
      <c r="R1437" s="2">
        <v>41210</v>
      </c>
    </row>
    <row r="1438" spans="1:18" x14ac:dyDescent="0.25">
      <c r="A1438" s="1">
        <v>22368</v>
      </c>
      <c r="B1438" s="2">
        <v>40228</v>
      </c>
      <c r="C1438" s="2" t="str">
        <f t="shared" si="111"/>
        <v>February</v>
      </c>
      <c r="D1438" s="1" t="s">
        <v>41</v>
      </c>
      <c r="E1438" s="1">
        <v>34</v>
      </c>
      <c r="F1438" s="1">
        <f t="shared" si="110"/>
        <v>82.001176470588234</v>
      </c>
      <c r="G1438" s="1">
        <v>2788.04</v>
      </c>
      <c r="H1438" s="1">
        <v>35</v>
      </c>
      <c r="I1438">
        <f t="shared" si="112"/>
        <v>2823.04</v>
      </c>
      <c r="J1438">
        <f t="shared" si="113"/>
        <v>3.5455000000000001</v>
      </c>
      <c r="K1438">
        <f t="shared" si="114"/>
        <v>98.849958200000003</v>
      </c>
      <c r="L1438" s="1" t="s">
        <v>26</v>
      </c>
      <c r="M1438" s="1" t="s">
        <v>58</v>
      </c>
      <c r="N1438" s="1" t="s">
        <v>21</v>
      </c>
      <c r="O1438" s="1" t="s">
        <v>34</v>
      </c>
      <c r="P1438" s="1" t="s">
        <v>60</v>
      </c>
      <c r="Q1438" s="1" t="s">
        <v>53</v>
      </c>
      <c r="R1438" s="2">
        <v>40229</v>
      </c>
    </row>
    <row r="1439" spans="1:18" x14ac:dyDescent="0.25">
      <c r="A1439" s="1">
        <v>34882</v>
      </c>
      <c r="B1439" s="2">
        <v>40018</v>
      </c>
      <c r="C1439" s="2" t="str">
        <f t="shared" si="111"/>
        <v>July</v>
      </c>
      <c r="D1439" s="1" t="s">
        <v>37</v>
      </c>
      <c r="E1439" s="1">
        <v>43</v>
      </c>
      <c r="F1439" s="1">
        <f t="shared" si="110"/>
        <v>1.9676744186046511</v>
      </c>
      <c r="G1439" s="1">
        <v>84.61</v>
      </c>
      <c r="H1439" s="1">
        <v>1.49</v>
      </c>
      <c r="I1439">
        <f t="shared" si="112"/>
        <v>86.1</v>
      </c>
      <c r="J1439">
        <f t="shared" si="113"/>
        <v>3.5455000000000001</v>
      </c>
      <c r="K1439">
        <f t="shared" si="114"/>
        <v>2.9998475500000001</v>
      </c>
      <c r="L1439" s="1" t="s">
        <v>26</v>
      </c>
      <c r="M1439" s="1" t="s">
        <v>49</v>
      </c>
      <c r="N1439" s="1" t="s">
        <v>42</v>
      </c>
      <c r="O1439" s="1" t="s">
        <v>34</v>
      </c>
      <c r="P1439" s="1" t="s">
        <v>48</v>
      </c>
      <c r="Q1439" s="1" t="s">
        <v>24</v>
      </c>
      <c r="R1439" s="2">
        <v>40019</v>
      </c>
    </row>
    <row r="1440" spans="1:18" x14ac:dyDescent="0.25">
      <c r="A1440" s="1">
        <v>41569</v>
      </c>
      <c r="B1440" s="2">
        <v>40380</v>
      </c>
      <c r="C1440" s="2" t="str">
        <f t="shared" si="111"/>
        <v>July</v>
      </c>
      <c r="D1440" s="1" t="s">
        <v>37</v>
      </c>
      <c r="E1440" s="1">
        <v>16</v>
      </c>
      <c r="F1440" s="1">
        <f t="shared" si="110"/>
        <v>3.7974999999999999</v>
      </c>
      <c r="G1440" s="1">
        <v>60.76</v>
      </c>
      <c r="H1440" s="1">
        <v>1.61</v>
      </c>
      <c r="I1440">
        <f t="shared" si="112"/>
        <v>62.37</v>
      </c>
      <c r="J1440">
        <f t="shared" si="113"/>
        <v>4.7610000000000001</v>
      </c>
      <c r="K1440">
        <f t="shared" si="114"/>
        <v>2.8927836</v>
      </c>
      <c r="L1440" s="1" t="s">
        <v>26</v>
      </c>
      <c r="M1440" s="1" t="s">
        <v>20</v>
      </c>
      <c r="N1440" s="1" t="s">
        <v>33</v>
      </c>
      <c r="O1440" s="1" t="s">
        <v>22</v>
      </c>
      <c r="P1440" s="1" t="s">
        <v>23</v>
      </c>
      <c r="Q1440" s="1" t="s">
        <v>36</v>
      </c>
      <c r="R1440" s="2">
        <v>40382</v>
      </c>
    </row>
    <row r="1441" spans="1:18" x14ac:dyDescent="0.25">
      <c r="A1441" s="1">
        <v>18119</v>
      </c>
      <c r="B1441" s="2">
        <v>39988</v>
      </c>
      <c r="C1441" s="2" t="str">
        <f t="shared" si="111"/>
        <v>June</v>
      </c>
      <c r="D1441" s="1" t="s">
        <v>18</v>
      </c>
      <c r="E1441" s="1">
        <v>37</v>
      </c>
      <c r="F1441" s="1">
        <f t="shared" si="110"/>
        <v>9.401081081081081</v>
      </c>
      <c r="G1441" s="1">
        <v>347.84</v>
      </c>
      <c r="H1441" s="1">
        <v>8.2899999999999991</v>
      </c>
      <c r="I1441">
        <f t="shared" si="112"/>
        <v>356.13</v>
      </c>
      <c r="J1441">
        <f t="shared" si="113"/>
        <v>3.5455000000000001</v>
      </c>
      <c r="K1441">
        <f t="shared" si="114"/>
        <v>12.332667199999998</v>
      </c>
      <c r="L1441" s="1" t="s">
        <v>26</v>
      </c>
      <c r="M1441" s="1" t="s">
        <v>51</v>
      </c>
      <c r="N1441" s="1" t="s">
        <v>21</v>
      </c>
      <c r="O1441" s="1" t="s">
        <v>34</v>
      </c>
      <c r="P1441" s="1" t="s">
        <v>62</v>
      </c>
      <c r="Q1441" s="1" t="s">
        <v>24</v>
      </c>
      <c r="R1441" s="2">
        <v>39990</v>
      </c>
    </row>
    <row r="1442" spans="1:18" x14ac:dyDescent="0.25">
      <c r="A1442" s="1">
        <v>3845</v>
      </c>
      <c r="B1442" s="2">
        <v>41024</v>
      </c>
      <c r="C1442" s="2" t="str">
        <f t="shared" si="111"/>
        <v>April</v>
      </c>
      <c r="D1442" s="1" t="s">
        <v>37</v>
      </c>
      <c r="E1442" s="1">
        <v>9</v>
      </c>
      <c r="F1442" s="1">
        <f t="shared" si="110"/>
        <v>340.47444444444443</v>
      </c>
      <c r="G1442" s="1">
        <v>3064.27</v>
      </c>
      <c r="H1442" s="1">
        <v>19.989999999999998</v>
      </c>
      <c r="I1442">
        <f t="shared" si="112"/>
        <v>3084.2599999999998</v>
      </c>
      <c r="J1442">
        <f t="shared" si="113"/>
        <v>3.5455000000000001</v>
      </c>
      <c r="K1442">
        <f t="shared" si="114"/>
        <v>108.64369285000001</v>
      </c>
      <c r="L1442" s="1" t="s">
        <v>26</v>
      </c>
      <c r="M1442" s="1" t="s">
        <v>51</v>
      </c>
      <c r="N1442" s="1" t="s">
        <v>21</v>
      </c>
      <c r="O1442" s="1" t="s">
        <v>34</v>
      </c>
      <c r="P1442" s="1" t="s">
        <v>68</v>
      </c>
      <c r="Q1442" s="1" t="s">
        <v>24</v>
      </c>
      <c r="R1442" s="2">
        <v>41024</v>
      </c>
    </row>
    <row r="1443" spans="1:18" x14ac:dyDescent="0.25">
      <c r="A1443" s="1">
        <v>31174</v>
      </c>
      <c r="B1443" s="2">
        <v>39898</v>
      </c>
      <c r="C1443" s="2" t="str">
        <f t="shared" si="111"/>
        <v>March</v>
      </c>
      <c r="D1443" s="1" t="s">
        <v>32</v>
      </c>
      <c r="E1443" s="1">
        <v>29</v>
      </c>
      <c r="F1443" s="1">
        <f t="shared" si="110"/>
        <v>7.7672413793103452</v>
      </c>
      <c r="G1443" s="1">
        <v>225.25</v>
      </c>
      <c r="H1443" s="1">
        <v>4.71</v>
      </c>
      <c r="I1443">
        <f t="shared" si="112"/>
        <v>229.96</v>
      </c>
      <c r="J1443">
        <f t="shared" si="113"/>
        <v>3.5455000000000001</v>
      </c>
      <c r="K1443">
        <f t="shared" si="114"/>
        <v>7.9862387500000001</v>
      </c>
      <c r="L1443" s="1" t="s">
        <v>26</v>
      </c>
      <c r="M1443" s="1" t="s">
        <v>59</v>
      </c>
      <c r="N1443" s="1" t="s">
        <v>21</v>
      </c>
      <c r="O1443" s="1" t="s">
        <v>34</v>
      </c>
      <c r="P1443" s="1" t="s">
        <v>48</v>
      </c>
      <c r="Q1443" s="1" t="s">
        <v>24</v>
      </c>
      <c r="R1443" s="2">
        <v>39901</v>
      </c>
    </row>
    <row r="1444" spans="1:18" x14ac:dyDescent="0.25">
      <c r="A1444" s="1">
        <v>13345</v>
      </c>
      <c r="B1444" s="2">
        <v>41154</v>
      </c>
      <c r="C1444" s="2" t="str">
        <f t="shared" si="111"/>
        <v>September</v>
      </c>
      <c r="D1444" s="1" t="s">
        <v>32</v>
      </c>
      <c r="E1444" s="1">
        <v>45</v>
      </c>
      <c r="F1444" s="1">
        <f t="shared" si="110"/>
        <v>10.747555555555556</v>
      </c>
      <c r="G1444" s="1">
        <v>483.64</v>
      </c>
      <c r="H1444" s="1">
        <v>3.37</v>
      </c>
      <c r="I1444">
        <f t="shared" si="112"/>
        <v>487.01</v>
      </c>
      <c r="J1444">
        <f t="shared" si="113"/>
        <v>3.5455000000000001</v>
      </c>
      <c r="K1444">
        <f t="shared" si="114"/>
        <v>17.147456200000001</v>
      </c>
      <c r="L1444" s="1" t="s">
        <v>26</v>
      </c>
      <c r="M1444" s="1" t="s">
        <v>27</v>
      </c>
      <c r="N1444" s="1" t="s">
        <v>33</v>
      </c>
      <c r="O1444" s="1" t="s">
        <v>34</v>
      </c>
      <c r="P1444" s="1" t="s">
        <v>50</v>
      </c>
      <c r="Q1444" s="1" t="s">
        <v>46</v>
      </c>
      <c r="R1444" s="2">
        <v>41154</v>
      </c>
    </row>
    <row r="1445" spans="1:18" x14ac:dyDescent="0.25">
      <c r="A1445" s="1">
        <v>55653</v>
      </c>
      <c r="B1445" s="2">
        <v>40508</v>
      </c>
      <c r="C1445" s="2" t="str">
        <f t="shared" si="111"/>
        <v>November</v>
      </c>
      <c r="D1445" s="1" t="s">
        <v>41</v>
      </c>
      <c r="E1445" s="1">
        <v>34</v>
      </c>
      <c r="F1445" s="1">
        <f t="shared" si="110"/>
        <v>445.66323529411761</v>
      </c>
      <c r="G1445" s="1">
        <v>15152.55</v>
      </c>
      <c r="H1445" s="1">
        <v>28.14</v>
      </c>
      <c r="I1445">
        <f t="shared" si="112"/>
        <v>15180.689999999999</v>
      </c>
      <c r="J1445">
        <f t="shared" si="113"/>
        <v>5.3265000000000002</v>
      </c>
      <c r="K1445">
        <f t="shared" si="114"/>
        <v>807.10057574999996</v>
      </c>
      <c r="L1445" s="1" t="s">
        <v>38</v>
      </c>
      <c r="M1445" s="1" t="s">
        <v>47</v>
      </c>
      <c r="N1445" s="1" t="s">
        <v>42</v>
      </c>
      <c r="O1445" s="1" t="s">
        <v>29</v>
      </c>
      <c r="P1445" s="1" t="s">
        <v>61</v>
      </c>
      <c r="Q1445" s="1" t="s">
        <v>40</v>
      </c>
      <c r="R1445" s="2">
        <v>40509</v>
      </c>
    </row>
    <row r="1446" spans="1:18" x14ac:dyDescent="0.25">
      <c r="A1446" s="1">
        <v>40962</v>
      </c>
      <c r="B1446" s="2">
        <v>40594</v>
      </c>
      <c r="C1446" s="2" t="str">
        <f t="shared" si="111"/>
        <v>February</v>
      </c>
      <c r="D1446" s="1" t="s">
        <v>37</v>
      </c>
      <c r="E1446" s="1">
        <v>28</v>
      </c>
      <c r="F1446" s="1">
        <f t="shared" si="110"/>
        <v>55.487857142857145</v>
      </c>
      <c r="G1446" s="1">
        <v>1553.66</v>
      </c>
      <c r="H1446" s="1">
        <v>0.99</v>
      </c>
      <c r="I1446">
        <f t="shared" si="112"/>
        <v>1554.65</v>
      </c>
      <c r="J1446">
        <f t="shared" si="113"/>
        <v>3.5455000000000001</v>
      </c>
      <c r="K1446">
        <f t="shared" si="114"/>
        <v>55.085015300000002</v>
      </c>
      <c r="L1446" s="1" t="s">
        <v>26</v>
      </c>
      <c r="M1446" s="1" t="s">
        <v>27</v>
      </c>
      <c r="N1446" s="1" t="s">
        <v>33</v>
      </c>
      <c r="O1446" s="1" t="s">
        <v>34</v>
      </c>
      <c r="P1446" s="1" t="s">
        <v>68</v>
      </c>
      <c r="Q1446" s="1" t="s">
        <v>24</v>
      </c>
      <c r="R1446" s="2">
        <v>40595</v>
      </c>
    </row>
    <row r="1447" spans="1:18" x14ac:dyDescent="0.25">
      <c r="A1447" s="1">
        <v>902</v>
      </c>
      <c r="B1447" s="2">
        <v>40020</v>
      </c>
      <c r="C1447" s="2" t="str">
        <f t="shared" si="111"/>
        <v>July</v>
      </c>
      <c r="D1447" s="1" t="s">
        <v>32</v>
      </c>
      <c r="E1447" s="1">
        <v>10</v>
      </c>
      <c r="F1447" s="1">
        <f t="shared" si="110"/>
        <v>192.583</v>
      </c>
      <c r="G1447" s="1">
        <v>1925.83</v>
      </c>
      <c r="H1447" s="1">
        <v>0.99</v>
      </c>
      <c r="I1447">
        <f t="shared" si="112"/>
        <v>1926.82</v>
      </c>
      <c r="J1447">
        <f t="shared" si="113"/>
        <v>3.5455000000000001</v>
      </c>
      <c r="K1447">
        <f t="shared" si="114"/>
        <v>68.28030265000001</v>
      </c>
      <c r="L1447" s="1" t="s">
        <v>26</v>
      </c>
      <c r="M1447" s="1" t="s">
        <v>56</v>
      </c>
      <c r="N1447" s="1" t="s">
        <v>33</v>
      </c>
      <c r="O1447" s="1" t="s">
        <v>34</v>
      </c>
      <c r="P1447" s="1" t="s">
        <v>68</v>
      </c>
      <c r="Q1447" s="1" t="s">
        <v>24</v>
      </c>
      <c r="R1447" s="2">
        <v>40023</v>
      </c>
    </row>
    <row r="1448" spans="1:18" x14ac:dyDescent="0.25">
      <c r="A1448" s="1">
        <v>55648</v>
      </c>
      <c r="B1448" s="2">
        <v>40065</v>
      </c>
      <c r="C1448" s="2" t="str">
        <f t="shared" si="111"/>
        <v>September</v>
      </c>
      <c r="D1448" s="1" t="s">
        <v>37</v>
      </c>
      <c r="E1448" s="1">
        <v>5</v>
      </c>
      <c r="F1448" s="1">
        <f t="shared" si="110"/>
        <v>2.948</v>
      </c>
      <c r="G1448" s="1">
        <v>14.74</v>
      </c>
      <c r="H1448" s="1">
        <v>0.7</v>
      </c>
      <c r="I1448">
        <f t="shared" si="112"/>
        <v>15.44</v>
      </c>
      <c r="J1448">
        <f t="shared" si="113"/>
        <v>3.5455000000000001</v>
      </c>
      <c r="K1448">
        <f t="shared" si="114"/>
        <v>0.52260670000000009</v>
      </c>
      <c r="L1448" s="1" t="s">
        <v>26</v>
      </c>
      <c r="M1448" s="1" t="s">
        <v>54</v>
      </c>
      <c r="N1448" s="1" t="s">
        <v>33</v>
      </c>
      <c r="O1448" s="1" t="s">
        <v>34</v>
      </c>
      <c r="P1448" s="1" t="s">
        <v>35</v>
      </c>
      <c r="Q1448" s="1" t="s">
        <v>36</v>
      </c>
      <c r="R1448" s="2">
        <v>40068</v>
      </c>
    </row>
    <row r="1449" spans="1:18" x14ac:dyDescent="0.25">
      <c r="A1449" s="1">
        <v>38503</v>
      </c>
      <c r="B1449" s="2">
        <v>39938</v>
      </c>
      <c r="C1449" s="2" t="str">
        <f t="shared" si="111"/>
        <v>May</v>
      </c>
      <c r="D1449" s="1" t="s">
        <v>18</v>
      </c>
      <c r="E1449" s="1">
        <v>32</v>
      </c>
      <c r="F1449" s="1">
        <f t="shared" si="110"/>
        <v>24.875937499999999</v>
      </c>
      <c r="G1449" s="1">
        <v>796.03</v>
      </c>
      <c r="H1449" s="1">
        <v>15.68</v>
      </c>
      <c r="I1449">
        <f t="shared" si="112"/>
        <v>811.70999999999992</v>
      </c>
      <c r="J1449">
        <f t="shared" si="113"/>
        <v>4.7610000000000001</v>
      </c>
      <c r="K1449">
        <f t="shared" si="114"/>
        <v>37.898988299999999</v>
      </c>
      <c r="L1449" s="1" t="s">
        <v>38</v>
      </c>
      <c r="M1449" s="1" t="s">
        <v>27</v>
      </c>
      <c r="N1449" s="1" t="s">
        <v>33</v>
      </c>
      <c r="O1449" s="1" t="s">
        <v>22</v>
      </c>
      <c r="P1449" s="1" t="s">
        <v>23</v>
      </c>
      <c r="Q1449" s="1" t="s">
        <v>40</v>
      </c>
      <c r="R1449" s="2">
        <v>39942</v>
      </c>
    </row>
    <row r="1450" spans="1:18" x14ac:dyDescent="0.25">
      <c r="A1450" s="1">
        <v>41895</v>
      </c>
      <c r="B1450" s="2">
        <v>40553</v>
      </c>
      <c r="C1450" s="2" t="str">
        <f t="shared" si="111"/>
        <v>January</v>
      </c>
      <c r="D1450" s="1" t="s">
        <v>37</v>
      </c>
      <c r="E1450" s="1">
        <v>8</v>
      </c>
      <c r="F1450" s="1">
        <f t="shared" si="110"/>
        <v>3457.99</v>
      </c>
      <c r="G1450" s="1">
        <v>27663.919999999998</v>
      </c>
      <c r="H1450" s="1">
        <v>24.49</v>
      </c>
      <c r="I1450">
        <f t="shared" si="112"/>
        <v>27688.41</v>
      </c>
      <c r="J1450">
        <f t="shared" si="113"/>
        <v>5.3265000000000002</v>
      </c>
      <c r="K1450">
        <f t="shared" si="114"/>
        <v>1473.5186987999998</v>
      </c>
      <c r="L1450" s="1" t="s">
        <v>26</v>
      </c>
      <c r="M1450" s="1" t="s">
        <v>20</v>
      </c>
      <c r="N1450" s="1" t="s">
        <v>21</v>
      </c>
      <c r="O1450" s="1" t="s">
        <v>29</v>
      </c>
      <c r="P1450" s="1" t="s">
        <v>52</v>
      </c>
      <c r="Q1450" s="1" t="s">
        <v>53</v>
      </c>
      <c r="R1450" s="2">
        <v>40555</v>
      </c>
    </row>
    <row r="1451" spans="1:18" x14ac:dyDescent="0.25">
      <c r="A1451" s="1">
        <v>46113</v>
      </c>
      <c r="B1451" s="2">
        <v>40149</v>
      </c>
      <c r="C1451" s="2" t="str">
        <f t="shared" si="111"/>
        <v>December</v>
      </c>
      <c r="D1451" s="1" t="s">
        <v>32</v>
      </c>
      <c r="E1451" s="1">
        <v>18</v>
      </c>
      <c r="F1451" s="1">
        <f t="shared" si="110"/>
        <v>142.61833333333334</v>
      </c>
      <c r="G1451" s="1">
        <v>2567.13</v>
      </c>
      <c r="H1451" s="1">
        <v>24.49</v>
      </c>
      <c r="I1451">
        <f t="shared" si="112"/>
        <v>2591.62</v>
      </c>
      <c r="J1451">
        <f t="shared" si="113"/>
        <v>4.7610000000000001</v>
      </c>
      <c r="K1451">
        <f t="shared" si="114"/>
        <v>122.22105930000002</v>
      </c>
      <c r="L1451" s="1" t="s">
        <v>19</v>
      </c>
      <c r="M1451" s="1" t="s">
        <v>54</v>
      </c>
      <c r="N1451" s="1" t="s">
        <v>28</v>
      </c>
      <c r="O1451" s="1" t="s">
        <v>22</v>
      </c>
      <c r="P1451" s="1" t="s">
        <v>23</v>
      </c>
      <c r="Q1451" s="1" t="s">
        <v>53</v>
      </c>
      <c r="R1451" s="2">
        <v>40150</v>
      </c>
    </row>
    <row r="1452" spans="1:18" x14ac:dyDescent="0.25">
      <c r="A1452" s="1">
        <v>18596</v>
      </c>
      <c r="B1452" s="2">
        <v>41184</v>
      </c>
      <c r="C1452" s="2" t="str">
        <f t="shared" si="111"/>
        <v>October</v>
      </c>
      <c r="D1452" s="1" t="s">
        <v>18</v>
      </c>
      <c r="E1452" s="1">
        <v>32</v>
      </c>
      <c r="F1452" s="1">
        <f t="shared" si="110"/>
        <v>13.025</v>
      </c>
      <c r="G1452" s="1">
        <v>416.8</v>
      </c>
      <c r="H1452" s="1">
        <v>0.5</v>
      </c>
      <c r="I1452">
        <f t="shared" si="112"/>
        <v>417.3</v>
      </c>
      <c r="J1452">
        <f t="shared" si="113"/>
        <v>3.5455000000000001</v>
      </c>
      <c r="K1452">
        <f t="shared" si="114"/>
        <v>14.777644</v>
      </c>
      <c r="L1452" s="1" t="s">
        <v>26</v>
      </c>
      <c r="M1452" s="1" t="s">
        <v>51</v>
      </c>
      <c r="N1452" s="1" t="s">
        <v>28</v>
      </c>
      <c r="O1452" s="1" t="s">
        <v>34</v>
      </c>
      <c r="P1452" s="1" t="s">
        <v>63</v>
      </c>
      <c r="Q1452" s="1" t="s">
        <v>24</v>
      </c>
      <c r="R1452" s="2">
        <v>41186</v>
      </c>
    </row>
    <row r="1453" spans="1:18" x14ac:dyDescent="0.25">
      <c r="A1453" s="1">
        <v>14978</v>
      </c>
      <c r="B1453" s="2">
        <v>40325</v>
      </c>
      <c r="C1453" s="2" t="str">
        <f t="shared" si="111"/>
        <v>May</v>
      </c>
      <c r="D1453" s="1" t="s">
        <v>37</v>
      </c>
      <c r="E1453" s="1">
        <v>14</v>
      </c>
      <c r="F1453" s="1">
        <f t="shared" si="110"/>
        <v>860.27714285714285</v>
      </c>
      <c r="G1453" s="1">
        <v>12043.88</v>
      </c>
      <c r="H1453" s="1">
        <v>44.55</v>
      </c>
      <c r="I1453">
        <f t="shared" si="112"/>
        <v>12088.429999999998</v>
      </c>
      <c r="J1453">
        <f t="shared" si="113"/>
        <v>4.7610000000000001</v>
      </c>
      <c r="K1453">
        <f t="shared" si="114"/>
        <v>573.40912679999997</v>
      </c>
      <c r="L1453" s="1" t="s">
        <v>38</v>
      </c>
      <c r="M1453" s="1" t="s">
        <v>54</v>
      </c>
      <c r="N1453" s="1" t="s">
        <v>33</v>
      </c>
      <c r="O1453" s="1" t="s">
        <v>22</v>
      </c>
      <c r="P1453" s="1" t="s">
        <v>67</v>
      </c>
      <c r="Q1453" s="1" t="s">
        <v>64</v>
      </c>
      <c r="R1453" s="2">
        <v>40326</v>
      </c>
    </row>
    <row r="1454" spans="1:18" x14ac:dyDescent="0.25">
      <c r="A1454" s="1">
        <v>36705</v>
      </c>
      <c r="B1454" s="2">
        <v>39989</v>
      </c>
      <c r="C1454" s="2" t="str">
        <f t="shared" si="111"/>
        <v>June</v>
      </c>
      <c r="D1454" s="1" t="s">
        <v>32</v>
      </c>
      <c r="E1454" s="1">
        <v>17</v>
      </c>
      <c r="F1454" s="1">
        <f t="shared" si="110"/>
        <v>60.710117647058816</v>
      </c>
      <c r="G1454" s="1">
        <v>1032.0719999999999</v>
      </c>
      <c r="H1454" s="1">
        <v>89.3</v>
      </c>
      <c r="I1454">
        <f t="shared" si="112"/>
        <v>1121.3719999999998</v>
      </c>
      <c r="J1454">
        <f t="shared" si="113"/>
        <v>4.7610000000000001</v>
      </c>
      <c r="K1454">
        <f t="shared" si="114"/>
        <v>49.13694791999999</v>
      </c>
      <c r="L1454" s="1" t="s">
        <v>38</v>
      </c>
      <c r="M1454" s="1" t="s">
        <v>27</v>
      </c>
      <c r="N1454" s="1" t="s">
        <v>28</v>
      </c>
      <c r="O1454" s="1" t="s">
        <v>22</v>
      </c>
      <c r="P1454" s="1" t="s">
        <v>57</v>
      </c>
      <c r="Q1454" s="1" t="s">
        <v>64</v>
      </c>
      <c r="R1454" s="2">
        <v>39989</v>
      </c>
    </row>
    <row r="1455" spans="1:18" x14ac:dyDescent="0.25">
      <c r="A1455" s="1">
        <v>774</v>
      </c>
      <c r="B1455" s="2">
        <v>40880</v>
      </c>
      <c r="C1455" s="2" t="str">
        <f t="shared" si="111"/>
        <v>December</v>
      </c>
      <c r="D1455" s="1" t="s">
        <v>37</v>
      </c>
      <c r="E1455" s="1">
        <v>17</v>
      </c>
      <c r="F1455" s="1">
        <f t="shared" si="110"/>
        <v>7.4452941176470588</v>
      </c>
      <c r="G1455" s="1">
        <v>126.57</v>
      </c>
      <c r="H1455" s="1">
        <v>49</v>
      </c>
      <c r="I1455">
        <f t="shared" si="112"/>
        <v>175.57</v>
      </c>
      <c r="J1455">
        <f t="shared" si="113"/>
        <v>3.5455000000000001</v>
      </c>
      <c r="K1455">
        <f t="shared" si="114"/>
        <v>4.4875393500000005</v>
      </c>
      <c r="L1455" s="1" t="s">
        <v>26</v>
      </c>
      <c r="M1455" s="1" t="s">
        <v>51</v>
      </c>
      <c r="N1455" s="1" t="s">
        <v>28</v>
      </c>
      <c r="O1455" s="1" t="s">
        <v>34</v>
      </c>
      <c r="P1455" s="1" t="s">
        <v>68</v>
      </c>
      <c r="Q1455" s="1" t="s">
        <v>53</v>
      </c>
      <c r="R1455" s="2">
        <v>40882</v>
      </c>
    </row>
    <row r="1456" spans="1:18" x14ac:dyDescent="0.25">
      <c r="A1456" s="1">
        <v>50432</v>
      </c>
      <c r="B1456" s="2">
        <v>39971</v>
      </c>
      <c r="C1456" s="2" t="str">
        <f t="shared" si="111"/>
        <v>June</v>
      </c>
      <c r="D1456" s="1" t="s">
        <v>18</v>
      </c>
      <c r="E1456" s="1">
        <v>45</v>
      </c>
      <c r="F1456" s="1">
        <f t="shared" si="110"/>
        <v>55.442666666666668</v>
      </c>
      <c r="G1456" s="1">
        <v>2494.92</v>
      </c>
      <c r="H1456" s="1">
        <v>14.3</v>
      </c>
      <c r="I1456">
        <f t="shared" si="112"/>
        <v>2509.2200000000003</v>
      </c>
      <c r="J1456">
        <f t="shared" si="113"/>
        <v>3.5455000000000001</v>
      </c>
      <c r="K1456">
        <f t="shared" si="114"/>
        <v>88.457388600000016</v>
      </c>
      <c r="L1456" s="1" t="s">
        <v>26</v>
      </c>
      <c r="M1456" s="1" t="s">
        <v>59</v>
      </c>
      <c r="N1456" s="1" t="s">
        <v>28</v>
      </c>
      <c r="O1456" s="1" t="s">
        <v>34</v>
      </c>
      <c r="P1456" s="1" t="s">
        <v>45</v>
      </c>
      <c r="Q1456" s="1" t="s">
        <v>24</v>
      </c>
      <c r="R1456" s="2">
        <v>39973</v>
      </c>
    </row>
    <row r="1457" spans="1:18" x14ac:dyDescent="0.25">
      <c r="A1457" s="1">
        <v>28832</v>
      </c>
      <c r="B1457" s="2">
        <v>40445</v>
      </c>
      <c r="C1457" s="2" t="str">
        <f t="shared" si="111"/>
        <v>September</v>
      </c>
      <c r="D1457" s="1" t="s">
        <v>41</v>
      </c>
      <c r="E1457" s="1">
        <v>45</v>
      </c>
      <c r="F1457" s="1">
        <f t="shared" si="110"/>
        <v>2.1920000000000002</v>
      </c>
      <c r="G1457" s="1">
        <v>98.64</v>
      </c>
      <c r="H1457" s="1">
        <v>1.49</v>
      </c>
      <c r="I1457">
        <f t="shared" si="112"/>
        <v>100.13</v>
      </c>
      <c r="J1457">
        <f t="shared" si="113"/>
        <v>3.5455000000000001</v>
      </c>
      <c r="K1457">
        <f t="shared" si="114"/>
        <v>3.4972811999999998</v>
      </c>
      <c r="L1457" s="1" t="s">
        <v>26</v>
      </c>
      <c r="M1457" s="1" t="s">
        <v>47</v>
      </c>
      <c r="N1457" s="1" t="s">
        <v>33</v>
      </c>
      <c r="O1457" s="1" t="s">
        <v>34</v>
      </c>
      <c r="P1457" s="1" t="s">
        <v>48</v>
      </c>
      <c r="Q1457" s="1" t="s">
        <v>24</v>
      </c>
      <c r="R1457" s="2">
        <v>40447</v>
      </c>
    </row>
    <row r="1458" spans="1:18" x14ac:dyDescent="0.25">
      <c r="A1458" s="1">
        <v>35782</v>
      </c>
      <c r="B1458" s="2">
        <v>40760</v>
      </c>
      <c r="C1458" s="2" t="str">
        <f t="shared" si="111"/>
        <v>August</v>
      </c>
      <c r="D1458" s="1" t="s">
        <v>18</v>
      </c>
      <c r="E1458" s="1">
        <v>13</v>
      </c>
      <c r="F1458" s="1">
        <f t="shared" si="110"/>
        <v>102.36384615384615</v>
      </c>
      <c r="G1458" s="1">
        <v>1330.73</v>
      </c>
      <c r="H1458" s="1">
        <v>41.64</v>
      </c>
      <c r="I1458">
        <f t="shared" si="112"/>
        <v>1372.3700000000001</v>
      </c>
      <c r="J1458">
        <f t="shared" si="113"/>
        <v>4.7610000000000001</v>
      </c>
      <c r="K1458">
        <f t="shared" si="114"/>
        <v>63.356055300000001</v>
      </c>
      <c r="L1458" s="1" t="s">
        <v>38</v>
      </c>
      <c r="M1458" s="1" t="s">
        <v>56</v>
      </c>
      <c r="N1458" s="1" t="s">
        <v>33</v>
      </c>
      <c r="O1458" s="1" t="s">
        <v>22</v>
      </c>
      <c r="P1458" s="1" t="s">
        <v>57</v>
      </c>
      <c r="Q1458" s="1" t="s">
        <v>64</v>
      </c>
      <c r="R1458" s="2">
        <v>40765</v>
      </c>
    </row>
    <row r="1459" spans="1:18" x14ac:dyDescent="0.25">
      <c r="A1459" s="1">
        <v>38723</v>
      </c>
      <c r="B1459" s="2">
        <v>41172</v>
      </c>
      <c r="C1459" s="2" t="str">
        <f t="shared" si="111"/>
        <v>September</v>
      </c>
      <c r="D1459" s="1" t="s">
        <v>37</v>
      </c>
      <c r="E1459" s="1">
        <v>9</v>
      </c>
      <c r="F1459" s="1">
        <f t="shared" si="110"/>
        <v>18.80777777777778</v>
      </c>
      <c r="G1459" s="1">
        <v>169.27</v>
      </c>
      <c r="H1459" s="1">
        <v>4</v>
      </c>
      <c r="I1459">
        <f t="shared" si="112"/>
        <v>173.27</v>
      </c>
      <c r="J1459">
        <f t="shared" si="113"/>
        <v>5.3265000000000002</v>
      </c>
      <c r="K1459">
        <f t="shared" si="114"/>
        <v>9.0161665500000012</v>
      </c>
      <c r="L1459" s="1" t="s">
        <v>26</v>
      </c>
      <c r="M1459" s="1" t="s">
        <v>27</v>
      </c>
      <c r="N1459" s="1" t="s">
        <v>42</v>
      </c>
      <c r="O1459" s="1" t="s">
        <v>29</v>
      </c>
      <c r="P1459" s="1" t="s">
        <v>43</v>
      </c>
      <c r="Q1459" s="1" t="s">
        <v>24</v>
      </c>
      <c r="R1459" s="2">
        <v>41173</v>
      </c>
    </row>
    <row r="1460" spans="1:18" x14ac:dyDescent="0.25">
      <c r="A1460" s="1">
        <v>14535</v>
      </c>
      <c r="B1460" s="2">
        <v>40452</v>
      </c>
      <c r="C1460" s="2" t="str">
        <f t="shared" si="111"/>
        <v>October</v>
      </c>
      <c r="D1460" s="1" t="s">
        <v>32</v>
      </c>
      <c r="E1460" s="1">
        <v>22</v>
      </c>
      <c r="F1460" s="1">
        <f t="shared" si="110"/>
        <v>11.18</v>
      </c>
      <c r="G1460" s="1">
        <v>245.96</v>
      </c>
      <c r="H1460" s="1">
        <v>5.03</v>
      </c>
      <c r="I1460">
        <f t="shared" si="112"/>
        <v>250.99</v>
      </c>
      <c r="J1460">
        <f t="shared" si="113"/>
        <v>3.5455000000000001</v>
      </c>
      <c r="K1460">
        <f t="shared" si="114"/>
        <v>8.7205118000000006</v>
      </c>
      <c r="L1460" s="1" t="s">
        <v>26</v>
      </c>
      <c r="M1460" s="1" t="s">
        <v>20</v>
      </c>
      <c r="N1460" s="1" t="s">
        <v>21</v>
      </c>
      <c r="O1460" s="1" t="s">
        <v>34</v>
      </c>
      <c r="P1460" s="1" t="s">
        <v>60</v>
      </c>
      <c r="Q1460" s="1" t="s">
        <v>24</v>
      </c>
      <c r="R1460" s="2">
        <v>40453</v>
      </c>
    </row>
    <row r="1461" spans="1:18" x14ac:dyDescent="0.25">
      <c r="A1461" s="1">
        <v>26660</v>
      </c>
      <c r="B1461" s="2">
        <v>40986</v>
      </c>
      <c r="C1461" s="2" t="str">
        <f t="shared" si="111"/>
        <v>March</v>
      </c>
      <c r="D1461" s="1" t="s">
        <v>41</v>
      </c>
      <c r="E1461" s="1">
        <v>1</v>
      </c>
      <c r="F1461" s="1">
        <f t="shared" si="110"/>
        <v>10.23</v>
      </c>
      <c r="G1461" s="1">
        <v>10.23</v>
      </c>
      <c r="H1461" s="1">
        <v>2.0099999999999998</v>
      </c>
      <c r="I1461">
        <f t="shared" si="112"/>
        <v>12.24</v>
      </c>
      <c r="J1461">
        <f t="shared" si="113"/>
        <v>3.5455000000000001</v>
      </c>
      <c r="K1461">
        <f t="shared" si="114"/>
        <v>0.36270465000000002</v>
      </c>
      <c r="L1461" s="1" t="s">
        <v>26</v>
      </c>
      <c r="M1461" s="1" t="s">
        <v>49</v>
      </c>
      <c r="N1461" s="1" t="s">
        <v>42</v>
      </c>
      <c r="O1461" s="1" t="s">
        <v>34</v>
      </c>
      <c r="P1461" s="1" t="s">
        <v>45</v>
      </c>
      <c r="Q1461" s="1" t="s">
        <v>36</v>
      </c>
      <c r="R1461" s="2">
        <v>40986</v>
      </c>
    </row>
    <row r="1462" spans="1:18" x14ac:dyDescent="0.25">
      <c r="A1462" s="1">
        <v>34913</v>
      </c>
      <c r="B1462" s="2">
        <v>40869</v>
      </c>
      <c r="C1462" s="2" t="str">
        <f t="shared" si="111"/>
        <v>November</v>
      </c>
      <c r="D1462" s="1" t="s">
        <v>41</v>
      </c>
      <c r="E1462" s="1">
        <v>15</v>
      </c>
      <c r="F1462" s="1">
        <f t="shared" si="110"/>
        <v>7.1753333333333327</v>
      </c>
      <c r="G1462" s="1">
        <v>107.63</v>
      </c>
      <c r="H1462" s="1">
        <v>5.48</v>
      </c>
      <c r="I1462">
        <f t="shared" si="112"/>
        <v>113.11</v>
      </c>
      <c r="J1462">
        <f t="shared" si="113"/>
        <v>3.5455000000000001</v>
      </c>
      <c r="K1462">
        <f t="shared" si="114"/>
        <v>3.8160216500000002</v>
      </c>
      <c r="L1462" s="1" t="s">
        <v>26</v>
      </c>
      <c r="M1462" s="1" t="s">
        <v>54</v>
      </c>
      <c r="N1462" s="1" t="s">
        <v>42</v>
      </c>
      <c r="O1462" s="1" t="s">
        <v>34</v>
      </c>
      <c r="P1462" s="1" t="s">
        <v>48</v>
      </c>
      <c r="Q1462" s="1" t="s">
        <v>24</v>
      </c>
      <c r="R1462" s="2">
        <v>40871</v>
      </c>
    </row>
    <row r="1463" spans="1:18" x14ac:dyDescent="0.25">
      <c r="A1463" s="1">
        <v>35425</v>
      </c>
      <c r="B1463" s="2">
        <v>40265</v>
      </c>
      <c r="C1463" s="2" t="str">
        <f t="shared" si="111"/>
        <v>March</v>
      </c>
      <c r="D1463" s="1" t="s">
        <v>32</v>
      </c>
      <c r="E1463" s="1">
        <v>25</v>
      </c>
      <c r="F1463" s="1">
        <f t="shared" si="110"/>
        <v>4.0136000000000003</v>
      </c>
      <c r="G1463" s="1">
        <v>100.34</v>
      </c>
      <c r="H1463" s="1">
        <v>5.47</v>
      </c>
      <c r="I1463">
        <f t="shared" si="112"/>
        <v>105.81</v>
      </c>
      <c r="J1463">
        <f t="shared" si="113"/>
        <v>3.5455000000000001</v>
      </c>
      <c r="K1463">
        <f t="shared" si="114"/>
        <v>3.5575546999999998</v>
      </c>
      <c r="L1463" s="1" t="s">
        <v>26</v>
      </c>
      <c r="M1463" s="1" t="s">
        <v>54</v>
      </c>
      <c r="N1463" s="1" t="s">
        <v>42</v>
      </c>
      <c r="O1463" s="1" t="s">
        <v>34</v>
      </c>
      <c r="P1463" s="1" t="s">
        <v>48</v>
      </c>
      <c r="Q1463" s="1" t="s">
        <v>24</v>
      </c>
      <c r="R1463" s="2">
        <v>40267</v>
      </c>
    </row>
    <row r="1464" spans="1:18" x14ac:dyDescent="0.25">
      <c r="A1464" s="1">
        <v>32929</v>
      </c>
      <c r="B1464" s="2">
        <v>40665</v>
      </c>
      <c r="C1464" s="2" t="str">
        <f t="shared" si="111"/>
        <v>May</v>
      </c>
      <c r="D1464" s="1" t="s">
        <v>18</v>
      </c>
      <c r="E1464" s="1">
        <v>13</v>
      </c>
      <c r="F1464" s="1">
        <f t="shared" si="110"/>
        <v>11.703076923076923</v>
      </c>
      <c r="G1464" s="1">
        <v>152.13999999999999</v>
      </c>
      <c r="H1464" s="1">
        <v>4.8099999999999996</v>
      </c>
      <c r="I1464">
        <f t="shared" si="112"/>
        <v>156.94999999999999</v>
      </c>
      <c r="J1464">
        <f t="shared" si="113"/>
        <v>3.5455000000000001</v>
      </c>
      <c r="K1464">
        <f t="shared" si="114"/>
        <v>5.3941236999999997</v>
      </c>
      <c r="L1464" s="1" t="s">
        <v>26</v>
      </c>
      <c r="M1464" s="1" t="s">
        <v>59</v>
      </c>
      <c r="N1464" s="1" t="s">
        <v>33</v>
      </c>
      <c r="O1464" s="1" t="s">
        <v>34</v>
      </c>
      <c r="P1464" s="1" t="s">
        <v>60</v>
      </c>
      <c r="Q1464" s="1" t="s">
        <v>24</v>
      </c>
      <c r="R1464" s="2">
        <v>40670</v>
      </c>
    </row>
    <row r="1465" spans="1:18" x14ac:dyDescent="0.25">
      <c r="A1465" s="1">
        <v>11843</v>
      </c>
      <c r="B1465" s="2">
        <v>40011</v>
      </c>
      <c r="C1465" s="2" t="str">
        <f t="shared" si="111"/>
        <v>July</v>
      </c>
      <c r="D1465" s="1" t="s">
        <v>41</v>
      </c>
      <c r="E1465" s="1">
        <v>42</v>
      </c>
      <c r="F1465" s="1">
        <f t="shared" si="110"/>
        <v>118.89095238095238</v>
      </c>
      <c r="G1465" s="1">
        <v>4993.42</v>
      </c>
      <c r="H1465" s="1">
        <v>56.14</v>
      </c>
      <c r="I1465">
        <f t="shared" si="112"/>
        <v>5049.5600000000004</v>
      </c>
      <c r="J1465">
        <f t="shared" si="113"/>
        <v>5.3265000000000002</v>
      </c>
      <c r="K1465">
        <f t="shared" si="114"/>
        <v>265.9745163</v>
      </c>
      <c r="L1465" s="1" t="s">
        <v>38</v>
      </c>
      <c r="M1465" s="1" t="s">
        <v>47</v>
      </c>
      <c r="N1465" s="1" t="s">
        <v>21</v>
      </c>
      <c r="O1465" s="1" t="s">
        <v>29</v>
      </c>
      <c r="P1465" s="1" t="s">
        <v>61</v>
      </c>
      <c r="Q1465" s="1" t="s">
        <v>64</v>
      </c>
      <c r="R1465" s="2">
        <v>40013</v>
      </c>
    </row>
    <row r="1466" spans="1:18" x14ac:dyDescent="0.25">
      <c r="A1466" s="1">
        <v>54436</v>
      </c>
      <c r="B1466" s="2">
        <v>40075</v>
      </c>
      <c r="C1466" s="2" t="str">
        <f t="shared" si="111"/>
        <v>September</v>
      </c>
      <c r="D1466" s="1" t="s">
        <v>25</v>
      </c>
      <c r="E1466" s="1">
        <v>37</v>
      </c>
      <c r="F1466" s="1">
        <f t="shared" si="110"/>
        <v>8.6837837837837846</v>
      </c>
      <c r="G1466" s="1">
        <v>321.3</v>
      </c>
      <c r="H1466" s="1">
        <v>2.83</v>
      </c>
      <c r="I1466">
        <f t="shared" si="112"/>
        <v>324.13</v>
      </c>
      <c r="J1466">
        <f t="shared" si="113"/>
        <v>5.3265000000000002</v>
      </c>
      <c r="K1466">
        <f t="shared" si="114"/>
        <v>17.114044500000002</v>
      </c>
      <c r="L1466" s="1" t="s">
        <v>26</v>
      </c>
      <c r="M1466" s="1" t="s">
        <v>56</v>
      </c>
      <c r="N1466" s="1" t="s">
        <v>33</v>
      </c>
      <c r="O1466" s="1" t="s">
        <v>29</v>
      </c>
      <c r="P1466" s="1" t="s">
        <v>43</v>
      </c>
      <c r="Q1466" s="1" t="s">
        <v>46</v>
      </c>
      <c r="R1466" s="2">
        <v>40076</v>
      </c>
    </row>
    <row r="1467" spans="1:18" x14ac:dyDescent="0.25">
      <c r="A1467" s="1">
        <v>40512</v>
      </c>
      <c r="B1467" s="2">
        <v>40438</v>
      </c>
      <c r="C1467" s="2" t="str">
        <f t="shared" si="111"/>
        <v>September</v>
      </c>
      <c r="D1467" s="1" t="s">
        <v>41</v>
      </c>
      <c r="E1467" s="1">
        <v>41</v>
      </c>
      <c r="F1467" s="1">
        <f t="shared" si="110"/>
        <v>9.8982926829268294</v>
      </c>
      <c r="G1467" s="1">
        <v>405.83</v>
      </c>
      <c r="H1467" s="1">
        <v>1.39</v>
      </c>
      <c r="I1467">
        <f t="shared" si="112"/>
        <v>407.21999999999997</v>
      </c>
      <c r="J1467">
        <f t="shared" si="113"/>
        <v>3.5455000000000001</v>
      </c>
      <c r="K1467">
        <f t="shared" si="114"/>
        <v>14.388702650000001</v>
      </c>
      <c r="L1467" s="1" t="s">
        <v>26</v>
      </c>
      <c r="M1467" s="1" t="s">
        <v>54</v>
      </c>
      <c r="N1467" s="1" t="s">
        <v>42</v>
      </c>
      <c r="O1467" s="1" t="s">
        <v>34</v>
      </c>
      <c r="P1467" s="1" t="s">
        <v>62</v>
      </c>
      <c r="Q1467" s="1" t="s">
        <v>24</v>
      </c>
      <c r="R1467" s="2">
        <v>40439</v>
      </c>
    </row>
    <row r="1468" spans="1:18" x14ac:dyDescent="0.25">
      <c r="A1468" s="1">
        <v>3845</v>
      </c>
      <c r="B1468" s="2">
        <v>41024</v>
      </c>
      <c r="C1468" s="2" t="str">
        <f t="shared" si="111"/>
        <v>April</v>
      </c>
      <c r="D1468" s="1" t="s">
        <v>37</v>
      </c>
      <c r="E1468" s="1">
        <v>15</v>
      </c>
      <c r="F1468" s="1">
        <f t="shared" si="110"/>
        <v>8.2606666666666673</v>
      </c>
      <c r="G1468" s="1">
        <v>123.91</v>
      </c>
      <c r="H1468" s="1">
        <v>0.96</v>
      </c>
      <c r="I1468">
        <f t="shared" si="112"/>
        <v>124.86999999999999</v>
      </c>
      <c r="J1468">
        <f t="shared" si="113"/>
        <v>4.7610000000000001</v>
      </c>
      <c r="K1468">
        <f t="shared" si="114"/>
        <v>5.8993551000000002</v>
      </c>
      <c r="L1468" s="1" t="s">
        <v>26</v>
      </c>
      <c r="M1468" s="1" t="s">
        <v>51</v>
      </c>
      <c r="N1468" s="1" t="s">
        <v>21</v>
      </c>
      <c r="O1468" s="1" t="s">
        <v>22</v>
      </c>
      <c r="P1468" s="1" t="s">
        <v>23</v>
      </c>
      <c r="Q1468" s="1" t="s">
        <v>36</v>
      </c>
      <c r="R1468" s="2">
        <v>41025</v>
      </c>
    </row>
    <row r="1469" spans="1:18" x14ac:dyDescent="0.25">
      <c r="A1469" s="1">
        <v>24710</v>
      </c>
      <c r="B1469" s="2">
        <v>40451</v>
      </c>
      <c r="C1469" s="2" t="str">
        <f t="shared" si="111"/>
        <v>September</v>
      </c>
      <c r="D1469" s="1" t="s">
        <v>18</v>
      </c>
      <c r="E1469" s="1">
        <v>3</v>
      </c>
      <c r="F1469" s="1">
        <f t="shared" si="110"/>
        <v>7.3533333333333326</v>
      </c>
      <c r="G1469" s="1">
        <v>22.06</v>
      </c>
      <c r="H1469" s="1">
        <v>7.44</v>
      </c>
      <c r="I1469">
        <f t="shared" si="112"/>
        <v>29.5</v>
      </c>
      <c r="J1469">
        <f t="shared" si="113"/>
        <v>3.5455000000000001</v>
      </c>
      <c r="K1469">
        <f t="shared" si="114"/>
        <v>0.78213730000000004</v>
      </c>
      <c r="L1469" s="1" t="s">
        <v>26</v>
      </c>
      <c r="M1469" s="1" t="s">
        <v>27</v>
      </c>
      <c r="N1469" s="1" t="s">
        <v>21</v>
      </c>
      <c r="O1469" s="1" t="s">
        <v>34</v>
      </c>
      <c r="P1469" s="1" t="s">
        <v>45</v>
      </c>
      <c r="Q1469" s="1" t="s">
        <v>24</v>
      </c>
      <c r="R1469" s="2">
        <v>40455</v>
      </c>
    </row>
    <row r="1470" spans="1:18" x14ac:dyDescent="0.25">
      <c r="A1470" s="1">
        <v>31938</v>
      </c>
      <c r="B1470" s="2">
        <v>40751</v>
      </c>
      <c r="C1470" s="2" t="str">
        <f t="shared" si="111"/>
        <v>July</v>
      </c>
      <c r="D1470" s="1" t="s">
        <v>41</v>
      </c>
      <c r="E1470" s="1">
        <v>13</v>
      </c>
      <c r="F1470" s="1">
        <f t="shared" si="110"/>
        <v>91.816923076923075</v>
      </c>
      <c r="G1470" s="1">
        <v>1193.6199999999999</v>
      </c>
      <c r="H1470" s="1">
        <v>42</v>
      </c>
      <c r="I1470">
        <f t="shared" si="112"/>
        <v>1235.6199999999999</v>
      </c>
      <c r="J1470">
        <f t="shared" si="113"/>
        <v>4.7610000000000001</v>
      </c>
      <c r="K1470">
        <f t="shared" si="114"/>
        <v>56.828248199999997</v>
      </c>
      <c r="L1470" s="1" t="s">
        <v>38</v>
      </c>
      <c r="M1470" s="1" t="s">
        <v>20</v>
      </c>
      <c r="N1470" s="1" t="s">
        <v>21</v>
      </c>
      <c r="O1470" s="1" t="s">
        <v>22</v>
      </c>
      <c r="P1470" s="1" t="s">
        <v>39</v>
      </c>
      <c r="Q1470" s="1" t="s">
        <v>40</v>
      </c>
      <c r="R1470" s="2">
        <v>40752</v>
      </c>
    </row>
    <row r="1471" spans="1:18" x14ac:dyDescent="0.25">
      <c r="A1471" s="1">
        <v>31364</v>
      </c>
      <c r="B1471" s="2">
        <v>39934</v>
      </c>
      <c r="C1471" s="2" t="str">
        <f t="shared" si="111"/>
        <v>May</v>
      </c>
      <c r="D1471" s="1" t="s">
        <v>32</v>
      </c>
      <c r="E1471" s="1">
        <v>2</v>
      </c>
      <c r="F1471" s="1">
        <f t="shared" si="110"/>
        <v>394.505</v>
      </c>
      <c r="G1471" s="1">
        <v>789.01</v>
      </c>
      <c r="H1471" s="1">
        <v>11.37</v>
      </c>
      <c r="I1471">
        <f t="shared" si="112"/>
        <v>800.38</v>
      </c>
      <c r="J1471">
        <f t="shared" si="113"/>
        <v>3.5455000000000001</v>
      </c>
      <c r="K1471">
        <f t="shared" si="114"/>
        <v>27.974349550000003</v>
      </c>
      <c r="L1471" s="1" t="s">
        <v>26</v>
      </c>
      <c r="M1471" s="1" t="s">
        <v>44</v>
      </c>
      <c r="N1471" s="1" t="s">
        <v>33</v>
      </c>
      <c r="O1471" s="1" t="s">
        <v>34</v>
      </c>
      <c r="P1471" s="1" t="s">
        <v>60</v>
      </c>
      <c r="Q1471" s="1" t="s">
        <v>24</v>
      </c>
      <c r="R1471" s="2">
        <v>39934</v>
      </c>
    </row>
    <row r="1472" spans="1:18" x14ac:dyDescent="0.25">
      <c r="A1472" s="1">
        <v>49634</v>
      </c>
      <c r="B1472" s="2">
        <v>40991</v>
      </c>
      <c r="C1472" s="2" t="str">
        <f t="shared" si="111"/>
        <v>March</v>
      </c>
      <c r="D1472" s="1" t="s">
        <v>32</v>
      </c>
      <c r="E1472" s="1">
        <v>39</v>
      </c>
      <c r="F1472" s="1">
        <f t="shared" si="110"/>
        <v>10.352051282051283</v>
      </c>
      <c r="G1472" s="1">
        <v>403.73</v>
      </c>
      <c r="H1472" s="1">
        <v>4.5</v>
      </c>
      <c r="I1472">
        <f t="shared" si="112"/>
        <v>408.23</v>
      </c>
      <c r="J1472">
        <f t="shared" si="113"/>
        <v>3.5455000000000001</v>
      </c>
      <c r="K1472">
        <f t="shared" si="114"/>
        <v>14.314247150000002</v>
      </c>
      <c r="L1472" s="1" t="s">
        <v>26</v>
      </c>
      <c r="M1472" s="1" t="s">
        <v>58</v>
      </c>
      <c r="N1472" s="1" t="s">
        <v>21</v>
      </c>
      <c r="O1472" s="1" t="s">
        <v>34</v>
      </c>
      <c r="P1472" s="1" t="s">
        <v>68</v>
      </c>
      <c r="Q1472" s="1" t="s">
        <v>24</v>
      </c>
      <c r="R1472" s="2">
        <v>40992</v>
      </c>
    </row>
    <row r="1473" spans="1:18" x14ac:dyDescent="0.25">
      <c r="A1473" s="1">
        <v>20704</v>
      </c>
      <c r="B1473" s="2">
        <v>40219</v>
      </c>
      <c r="C1473" s="2" t="str">
        <f t="shared" si="111"/>
        <v>February</v>
      </c>
      <c r="D1473" s="1" t="s">
        <v>18</v>
      </c>
      <c r="E1473" s="1">
        <v>38</v>
      </c>
      <c r="F1473" s="1">
        <f t="shared" si="110"/>
        <v>411.98</v>
      </c>
      <c r="G1473" s="1">
        <v>15655.24</v>
      </c>
      <c r="H1473" s="1">
        <v>19.989999999999998</v>
      </c>
      <c r="I1473">
        <f t="shared" si="112"/>
        <v>15675.23</v>
      </c>
      <c r="J1473">
        <f t="shared" si="113"/>
        <v>3.5455000000000001</v>
      </c>
      <c r="K1473">
        <f t="shared" si="114"/>
        <v>555.05653419999999</v>
      </c>
      <c r="L1473" s="1" t="s">
        <v>26</v>
      </c>
      <c r="M1473" s="1" t="s">
        <v>54</v>
      </c>
      <c r="N1473" s="1" t="s">
        <v>42</v>
      </c>
      <c r="O1473" s="1" t="s">
        <v>34</v>
      </c>
      <c r="P1473" s="1" t="s">
        <v>60</v>
      </c>
      <c r="Q1473" s="1" t="s">
        <v>24</v>
      </c>
      <c r="R1473" s="2">
        <v>40224</v>
      </c>
    </row>
    <row r="1474" spans="1:18" x14ac:dyDescent="0.25">
      <c r="A1474" s="1">
        <v>965</v>
      </c>
      <c r="B1474" s="2">
        <v>40677</v>
      </c>
      <c r="C1474" s="2" t="str">
        <f t="shared" si="111"/>
        <v>May</v>
      </c>
      <c r="D1474" s="1" t="s">
        <v>18</v>
      </c>
      <c r="E1474" s="1">
        <v>42</v>
      </c>
      <c r="F1474" s="1">
        <f t="shared" ref="F1474:F1537" si="115">G1474/E1474</f>
        <v>267.38690476190476</v>
      </c>
      <c r="G1474" s="1">
        <v>11230.25</v>
      </c>
      <c r="H1474" s="1">
        <v>35.67</v>
      </c>
      <c r="I1474">
        <f t="shared" si="112"/>
        <v>11265.92</v>
      </c>
      <c r="J1474">
        <f t="shared" si="113"/>
        <v>4.7610000000000001</v>
      </c>
      <c r="K1474">
        <f t="shared" si="114"/>
        <v>534.67220250000003</v>
      </c>
      <c r="L1474" s="1" t="s">
        <v>38</v>
      </c>
      <c r="M1474" s="1" t="s">
        <v>27</v>
      </c>
      <c r="N1474" s="1" t="s">
        <v>33</v>
      </c>
      <c r="O1474" s="1" t="s">
        <v>22</v>
      </c>
      <c r="P1474" s="1" t="s">
        <v>57</v>
      </c>
      <c r="Q1474" s="1" t="s">
        <v>64</v>
      </c>
      <c r="R1474" s="2">
        <v>40684</v>
      </c>
    </row>
    <row r="1475" spans="1:18" x14ac:dyDescent="0.25">
      <c r="A1475" s="1">
        <v>2912</v>
      </c>
      <c r="B1475" s="2">
        <v>40979</v>
      </c>
      <c r="C1475" s="2" t="str">
        <f t="shared" ref="C1475:C1538" si="116">TEXT(B1475,"mmmm")</f>
        <v>March</v>
      </c>
      <c r="D1475" s="1" t="s">
        <v>18</v>
      </c>
      <c r="E1475" s="1">
        <v>9</v>
      </c>
      <c r="F1475" s="1">
        <f t="shared" si="115"/>
        <v>56.442222222222227</v>
      </c>
      <c r="G1475" s="1">
        <v>507.98</v>
      </c>
      <c r="H1475" s="1">
        <v>4.8600000000000003</v>
      </c>
      <c r="I1475">
        <f t="shared" ref="I1475:I1538" si="117">G1475+H1475</f>
        <v>512.84</v>
      </c>
      <c r="J1475">
        <f t="shared" ref="J1475:J1538" si="118">IF(O1475="Furniture",4.761,IF(O1475="Technology",5.3265,IF(O1475="Office Supplies",3.5455,0)))</f>
        <v>3.5455000000000001</v>
      </c>
      <c r="K1475">
        <f t="shared" ref="K1475:K1538" si="119">(J1475*G1475)/100</f>
        <v>18.010430900000003</v>
      </c>
      <c r="L1475" s="1" t="s">
        <v>19</v>
      </c>
      <c r="M1475" s="1" t="s">
        <v>27</v>
      </c>
      <c r="N1475" s="1" t="s">
        <v>33</v>
      </c>
      <c r="O1475" s="1" t="s">
        <v>34</v>
      </c>
      <c r="P1475" s="1" t="s">
        <v>45</v>
      </c>
      <c r="Q1475" s="1" t="s">
        <v>24</v>
      </c>
      <c r="R1475" s="2">
        <v>40986</v>
      </c>
    </row>
    <row r="1476" spans="1:18" x14ac:dyDescent="0.25">
      <c r="A1476" s="1">
        <v>50977</v>
      </c>
      <c r="B1476" s="2">
        <v>41071</v>
      </c>
      <c r="C1476" s="2" t="str">
        <f t="shared" si="116"/>
        <v>June</v>
      </c>
      <c r="D1476" s="1" t="s">
        <v>18</v>
      </c>
      <c r="E1476" s="1">
        <v>1</v>
      </c>
      <c r="F1476" s="1">
        <f t="shared" si="115"/>
        <v>34.090000000000003</v>
      </c>
      <c r="G1476" s="1">
        <v>34.090000000000003</v>
      </c>
      <c r="H1476" s="1">
        <v>9.0299999999999994</v>
      </c>
      <c r="I1476">
        <f t="shared" si="117"/>
        <v>43.120000000000005</v>
      </c>
      <c r="J1476">
        <f t="shared" si="118"/>
        <v>3.5455000000000001</v>
      </c>
      <c r="K1476">
        <f t="shared" si="119"/>
        <v>1.2086609500000001</v>
      </c>
      <c r="L1476" s="1" t="s">
        <v>19</v>
      </c>
      <c r="M1476" s="1" t="s">
        <v>20</v>
      </c>
      <c r="N1476" s="1" t="s">
        <v>21</v>
      </c>
      <c r="O1476" s="1" t="s">
        <v>34</v>
      </c>
      <c r="P1476" s="1" t="s">
        <v>45</v>
      </c>
      <c r="Q1476" s="1" t="s">
        <v>24</v>
      </c>
      <c r="R1476" s="2">
        <v>41071</v>
      </c>
    </row>
    <row r="1477" spans="1:18" x14ac:dyDescent="0.25">
      <c r="A1477" s="1">
        <v>42528</v>
      </c>
      <c r="B1477" s="2">
        <v>40232</v>
      </c>
      <c r="C1477" s="2" t="str">
        <f t="shared" si="116"/>
        <v>February</v>
      </c>
      <c r="D1477" s="1" t="s">
        <v>41</v>
      </c>
      <c r="E1477" s="1">
        <v>37</v>
      </c>
      <c r="F1477" s="1">
        <f t="shared" si="115"/>
        <v>36.660810810810815</v>
      </c>
      <c r="G1477" s="1">
        <v>1356.45</v>
      </c>
      <c r="H1477" s="1">
        <v>19.989999999999998</v>
      </c>
      <c r="I1477">
        <f t="shared" si="117"/>
        <v>1376.44</v>
      </c>
      <c r="J1477">
        <f t="shared" si="118"/>
        <v>3.5455000000000001</v>
      </c>
      <c r="K1477">
        <f t="shared" si="119"/>
        <v>48.092934750000005</v>
      </c>
      <c r="L1477" s="1" t="s">
        <v>26</v>
      </c>
      <c r="M1477" s="1" t="s">
        <v>58</v>
      </c>
      <c r="N1477" s="1" t="s">
        <v>21</v>
      </c>
      <c r="O1477" s="1" t="s">
        <v>34</v>
      </c>
      <c r="P1477" s="1" t="s">
        <v>45</v>
      </c>
      <c r="Q1477" s="1" t="s">
        <v>24</v>
      </c>
      <c r="R1477" s="2">
        <v>40234</v>
      </c>
    </row>
    <row r="1478" spans="1:18" x14ac:dyDescent="0.25">
      <c r="A1478" s="1">
        <v>50209</v>
      </c>
      <c r="B1478" s="2">
        <v>40431</v>
      </c>
      <c r="C1478" s="2" t="str">
        <f t="shared" si="116"/>
        <v>September</v>
      </c>
      <c r="D1478" s="1" t="s">
        <v>25</v>
      </c>
      <c r="E1478" s="1">
        <v>2</v>
      </c>
      <c r="F1478" s="1">
        <f t="shared" si="115"/>
        <v>26.65</v>
      </c>
      <c r="G1478" s="1">
        <v>53.3</v>
      </c>
      <c r="H1478" s="1">
        <v>11.52</v>
      </c>
      <c r="I1478">
        <f t="shared" si="117"/>
        <v>64.819999999999993</v>
      </c>
      <c r="J1478">
        <f t="shared" si="118"/>
        <v>3.5455000000000001</v>
      </c>
      <c r="K1478">
        <f t="shared" si="119"/>
        <v>1.8897514999999998</v>
      </c>
      <c r="L1478" s="1" t="s">
        <v>26</v>
      </c>
      <c r="M1478" s="1" t="s">
        <v>59</v>
      </c>
      <c r="N1478" s="1" t="s">
        <v>21</v>
      </c>
      <c r="O1478" s="1" t="s">
        <v>34</v>
      </c>
      <c r="P1478" s="1" t="s">
        <v>60</v>
      </c>
      <c r="Q1478" s="1" t="s">
        <v>24</v>
      </c>
      <c r="R1478" s="2">
        <v>40432</v>
      </c>
    </row>
    <row r="1479" spans="1:18" x14ac:dyDescent="0.25">
      <c r="A1479" s="1">
        <v>50051</v>
      </c>
      <c r="B1479" s="2">
        <v>40090</v>
      </c>
      <c r="C1479" s="2" t="str">
        <f t="shared" si="116"/>
        <v>October</v>
      </c>
      <c r="D1479" s="1" t="s">
        <v>41</v>
      </c>
      <c r="E1479" s="1">
        <v>4</v>
      </c>
      <c r="F1479" s="1">
        <f t="shared" si="115"/>
        <v>46.287500000000001</v>
      </c>
      <c r="G1479" s="1">
        <v>185.15</v>
      </c>
      <c r="H1479" s="1">
        <v>34.200000000000003</v>
      </c>
      <c r="I1479">
        <f t="shared" si="117"/>
        <v>219.35000000000002</v>
      </c>
      <c r="J1479">
        <f t="shared" si="118"/>
        <v>4.7610000000000001</v>
      </c>
      <c r="K1479">
        <f t="shared" si="119"/>
        <v>8.8149915000000014</v>
      </c>
      <c r="L1479" s="1" t="s">
        <v>26</v>
      </c>
      <c r="M1479" s="1" t="s">
        <v>27</v>
      </c>
      <c r="N1479" s="1" t="s">
        <v>33</v>
      </c>
      <c r="O1479" s="1" t="s">
        <v>22</v>
      </c>
      <c r="P1479" s="1" t="s">
        <v>23</v>
      </c>
      <c r="Q1479" s="1" t="s">
        <v>36</v>
      </c>
      <c r="R1479" s="2">
        <v>40092</v>
      </c>
    </row>
    <row r="1480" spans="1:18" x14ac:dyDescent="0.25">
      <c r="A1480" s="1">
        <v>23586</v>
      </c>
      <c r="B1480" s="2">
        <v>40192</v>
      </c>
      <c r="C1480" s="2" t="str">
        <f t="shared" si="116"/>
        <v>January</v>
      </c>
      <c r="D1480" s="1" t="s">
        <v>41</v>
      </c>
      <c r="E1480" s="1">
        <v>32</v>
      </c>
      <c r="F1480" s="1">
        <f t="shared" si="115"/>
        <v>6.5906250000000002</v>
      </c>
      <c r="G1480" s="1">
        <v>210.9</v>
      </c>
      <c r="H1480" s="1">
        <v>5.74</v>
      </c>
      <c r="I1480">
        <f t="shared" si="117"/>
        <v>216.64000000000001</v>
      </c>
      <c r="J1480">
        <f t="shared" si="118"/>
        <v>3.5455000000000001</v>
      </c>
      <c r="K1480">
        <f t="shared" si="119"/>
        <v>7.4774595000000001</v>
      </c>
      <c r="L1480" s="1" t="s">
        <v>26</v>
      </c>
      <c r="M1480" s="1" t="s">
        <v>54</v>
      </c>
      <c r="N1480" s="1" t="s">
        <v>28</v>
      </c>
      <c r="O1480" s="1" t="s">
        <v>34</v>
      </c>
      <c r="P1480" s="1" t="s">
        <v>45</v>
      </c>
      <c r="Q1480" s="1" t="s">
        <v>24</v>
      </c>
      <c r="R1480" s="2">
        <v>40195</v>
      </c>
    </row>
    <row r="1481" spans="1:18" x14ac:dyDescent="0.25">
      <c r="A1481" s="1">
        <v>34691</v>
      </c>
      <c r="B1481" s="2">
        <v>39827</v>
      </c>
      <c r="C1481" s="2" t="str">
        <f t="shared" si="116"/>
        <v>January</v>
      </c>
      <c r="D1481" s="1" t="s">
        <v>37</v>
      </c>
      <c r="E1481" s="1">
        <v>23</v>
      </c>
      <c r="F1481" s="1">
        <f t="shared" si="115"/>
        <v>313.17130434782609</v>
      </c>
      <c r="G1481" s="1">
        <v>7202.94</v>
      </c>
      <c r="H1481" s="1">
        <v>26.53</v>
      </c>
      <c r="I1481">
        <f t="shared" si="117"/>
        <v>7229.4699999999993</v>
      </c>
      <c r="J1481">
        <f t="shared" si="118"/>
        <v>5.3265000000000002</v>
      </c>
      <c r="K1481">
        <f t="shared" si="119"/>
        <v>383.66459909999998</v>
      </c>
      <c r="L1481" s="1" t="s">
        <v>38</v>
      </c>
      <c r="M1481" s="1" t="s">
        <v>27</v>
      </c>
      <c r="N1481" s="1" t="s">
        <v>28</v>
      </c>
      <c r="O1481" s="1" t="s">
        <v>29</v>
      </c>
      <c r="P1481" s="1" t="s">
        <v>61</v>
      </c>
      <c r="Q1481" s="1" t="s">
        <v>40</v>
      </c>
      <c r="R1481" s="2">
        <v>39827</v>
      </c>
    </row>
    <row r="1482" spans="1:18" x14ac:dyDescent="0.25">
      <c r="A1482" s="1">
        <v>53728</v>
      </c>
      <c r="B1482" s="2">
        <v>40838</v>
      </c>
      <c r="C1482" s="2" t="str">
        <f t="shared" si="116"/>
        <v>October</v>
      </c>
      <c r="D1482" s="1" t="s">
        <v>25</v>
      </c>
      <c r="E1482" s="1">
        <v>27</v>
      </c>
      <c r="F1482" s="1">
        <f t="shared" si="115"/>
        <v>55.654074074074074</v>
      </c>
      <c r="G1482" s="1">
        <v>1502.66</v>
      </c>
      <c r="H1482" s="1">
        <v>1.49</v>
      </c>
      <c r="I1482">
        <f t="shared" si="117"/>
        <v>1504.15</v>
      </c>
      <c r="J1482">
        <f t="shared" si="118"/>
        <v>3.5455000000000001</v>
      </c>
      <c r="K1482">
        <f t="shared" si="119"/>
        <v>53.276810300000008</v>
      </c>
      <c r="L1482" s="1" t="s">
        <v>26</v>
      </c>
      <c r="M1482" s="1" t="s">
        <v>27</v>
      </c>
      <c r="N1482" s="1" t="s">
        <v>33</v>
      </c>
      <c r="O1482" s="1" t="s">
        <v>34</v>
      </c>
      <c r="P1482" s="1" t="s">
        <v>48</v>
      </c>
      <c r="Q1482" s="1" t="s">
        <v>24</v>
      </c>
      <c r="R1482" s="2">
        <v>40839</v>
      </c>
    </row>
    <row r="1483" spans="1:18" x14ac:dyDescent="0.25">
      <c r="A1483" s="1">
        <v>56261</v>
      </c>
      <c r="B1483" s="2">
        <v>40966</v>
      </c>
      <c r="C1483" s="2" t="str">
        <f t="shared" si="116"/>
        <v>February</v>
      </c>
      <c r="D1483" s="1" t="s">
        <v>37</v>
      </c>
      <c r="E1483" s="1">
        <v>43</v>
      </c>
      <c r="F1483" s="1">
        <f t="shared" si="115"/>
        <v>392.71534883720926</v>
      </c>
      <c r="G1483" s="1">
        <v>16886.759999999998</v>
      </c>
      <c r="H1483" s="1">
        <v>85.63</v>
      </c>
      <c r="I1483">
        <f t="shared" si="117"/>
        <v>16972.39</v>
      </c>
      <c r="J1483">
        <f t="shared" si="118"/>
        <v>4.7610000000000001</v>
      </c>
      <c r="K1483">
        <f t="shared" si="119"/>
        <v>803.97864359999994</v>
      </c>
      <c r="L1483" s="1" t="s">
        <v>38</v>
      </c>
      <c r="M1483" s="1" t="s">
        <v>20</v>
      </c>
      <c r="N1483" s="1" t="s">
        <v>21</v>
      </c>
      <c r="O1483" s="1" t="s">
        <v>22</v>
      </c>
      <c r="P1483" s="1" t="s">
        <v>57</v>
      </c>
      <c r="Q1483" s="1" t="s">
        <v>64</v>
      </c>
      <c r="R1483" s="2">
        <v>40968</v>
      </c>
    </row>
    <row r="1484" spans="1:18" x14ac:dyDescent="0.25">
      <c r="A1484" s="1">
        <v>32420</v>
      </c>
      <c r="B1484" s="2">
        <v>40023</v>
      </c>
      <c r="C1484" s="2" t="str">
        <f t="shared" si="116"/>
        <v>July</v>
      </c>
      <c r="D1484" s="1" t="s">
        <v>41</v>
      </c>
      <c r="E1484" s="1">
        <v>35</v>
      </c>
      <c r="F1484" s="1">
        <f t="shared" si="115"/>
        <v>5.0022857142857147</v>
      </c>
      <c r="G1484" s="1">
        <v>175.08</v>
      </c>
      <c r="H1484" s="1">
        <v>5.14</v>
      </c>
      <c r="I1484">
        <f t="shared" si="117"/>
        <v>180.22</v>
      </c>
      <c r="J1484">
        <f t="shared" si="118"/>
        <v>5.3265000000000002</v>
      </c>
      <c r="K1484">
        <f t="shared" si="119"/>
        <v>9.3256362000000017</v>
      </c>
      <c r="L1484" s="1" t="s">
        <v>26</v>
      </c>
      <c r="M1484" s="1" t="s">
        <v>58</v>
      </c>
      <c r="N1484" s="1" t="s">
        <v>21</v>
      </c>
      <c r="O1484" s="1" t="s">
        <v>29</v>
      </c>
      <c r="P1484" s="1" t="s">
        <v>43</v>
      </c>
      <c r="Q1484" s="1" t="s">
        <v>46</v>
      </c>
      <c r="R1484" s="2">
        <v>40025</v>
      </c>
    </row>
    <row r="1485" spans="1:18" x14ac:dyDescent="0.25">
      <c r="A1485" s="1">
        <v>2659</v>
      </c>
      <c r="B1485" s="2">
        <v>40529</v>
      </c>
      <c r="C1485" s="2" t="str">
        <f t="shared" si="116"/>
        <v>December</v>
      </c>
      <c r="D1485" s="1" t="s">
        <v>32</v>
      </c>
      <c r="E1485" s="1">
        <v>50</v>
      </c>
      <c r="F1485" s="1">
        <f t="shared" si="115"/>
        <v>17.632999999999999</v>
      </c>
      <c r="G1485" s="1">
        <v>881.65</v>
      </c>
      <c r="H1485" s="1">
        <v>9.0299999999999994</v>
      </c>
      <c r="I1485">
        <f t="shared" si="117"/>
        <v>890.68</v>
      </c>
      <c r="J1485">
        <f t="shared" si="118"/>
        <v>3.5455000000000001</v>
      </c>
      <c r="K1485">
        <f t="shared" si="119"/>
        <v>31.258900749999999</v>
      </c>
      <c r="L1485" s="1" t="s">
        <v>26</v>
      </c>
      <c r="M1485" s="1" t="s">
        <v>51</v>
      </c>
      <c r="N1485" s="1" t="s">
        <v>33</v>
      </c>
      <c r="O1485" s="1" t="s">
        <v>34</v>
      </c>
      <c r="P1485" s="1" t="s">
        <v>45</v>
      </c>
      <c r="Q1485" s="1" t="s">
        <v>24</v>
      </c>
      <c r="R1485" s="2">
        <v>40531</v>
      </c>
    </row>
    <row r="1486" spans="1:18" x14ac:dyDescent="0.25">
      <c r="A1486" s="1">
        <v>21220</v>
      </c>
      <c r="B1486" s="2">
        <v>41265</v>
      </c>
      <c r="C1486" s="2" t="str">
        <f t="shared" si="116"/>
        <v>December</v>
      </c>
      <c r="D1486" s="1" t="s">
        <v>32</v>
      </c>
      <c r="E1486" s="1">
        <v>4</v>
      </c>
      <c r="F1486" s="1">
        <f t="shared" si="115"/>
        <v>119.0775</v>
      </c>
      <c r="G1486" s="1">
        <v>476.31</v>
      </c>
      <c r="H1486" s="1">
        <v>26.3</v>
      </c>
      <c r="I1486">
        <f t="shared" si="117"/>
        <v>502.61</v>
      </c>
      <c r="J1486">
        <f t="shared" si="118"/>
        <v>5.3265000000000002</v>
      </c>
      <c r="K1486">
        <f t="shared" si="119"/>
        <v>25.370652150000002</v>
      </c>
      <c r="L1486" s="1" t="s">
        <v>38</v>
      </c>
      <c r="M1486" s="1" t="s">
        <v>54</v>
      </c>
      <c r="N1486" s="1" t="s">
        <v>42</v>
      </c>
      <c r="O1486" s="1" t="s">
        <v>29</v>
      </c>
      <c r="P1486" s="1" t="s">
        <v>61</v>
      </c>
      <c r="Q1486" s="1" t="s">
        <v>40</v>
      </c>
      <c r="R1486" s="2">
        <v>41268</v>
      </c>
    </row>
    <row r="1487" spans="1:18" x14ac:dyDescent="0.25">
      <c r="A1487" s="1">
        <v>11908</v>
      </c>
      <c r="B1487" s="2">
        <v>40323</v>
      </c>
      <c r="C1487" s="2" t="str">
        <f t="shared" si="116"/>
        <v>May</v>
      </c>
      <c r="D1487" s="1" t="s">
        <v>32</v>
      </c>
      <c r="E1487" s="1">
        <v>5</v>
      </c>
      <c r="F1487" s="1">
        <f t="shared" si="115"/>
        <v>277.32</v>
      </c>
      <c r="G1487" s="1">
        <v>1386.6</v>
      </c>
      <c r="H1487" s="1">
        <v>57</v>
      </c>
      <c r="I1487">
        <f t="shared" si="117"/>
        <v>1443.6</v>
      </c>
      <c r="J1487">
        <f t="shared" si="118"/>
        <v>4.7610000000000001</v>
      </c>
      <c r="K1487">
        <f t="shared" si="119"/>
        <v>66.016025999999997</v>
      </c>
      <c r="L1487" s="1" t="s">
        <v>38</v>
      </c>
      <c r="M1487" s="1" t="s">
        <v>56</v>
      </c>
      <c r="N1487" s="1" t="s">
        <v>33</v>
      </c>
      <c r="O1487" s="1" t="s">
        <v>22</v>
      </c>
      <c r="P1487" s="1" t="s">
        <v>39</v>
      </c>
      <c r="Q1487" s="1" t="s">
        <v>40</v>
      </c>
      <c r="R1487" s="2">
        <v>40325</v>
      </c>
    </row>
    <row r="1488" spans="1:18" x14ac:dyDescent="0.25">
      <c r="A1488" s="1">
        <v>49921</v>
      </c>
      <c r="B1488" s="2">
        <v>40591</v>
      </c>
      <c r="C1488" s="2" t="str">
        <f t="shared" si="116"/>
        <v>February</v>
      </c>
      <c r="D1488" s="1" t="s">
        <v>18</v>
      </c>
      <c r="E1488" s="1">
        <v>1</v>
      </c>
      <c r="F1488" s="1">
        <f t="shared" si="115"/>
        <v>18.149999999999999</v>
      </c>
      <c r="G1488" s="1">
        <v>18.149999999999999</v>
      </c>
      <c r="H1488" s="1">
        <v>6.13</v>
      </c>
      <c r="I1488">
        <f t="shared" si="117"/>
        <v>24.279999999999998</v>
      </c>
      <c r="J1488">
        <f t="shared" si="118"/>
        <v>3.5455000000000001</v>
      </c>
      <c r="K1488">
        <f t="shared" si="119"/>
        <v>0.64350825</v>
      </c>
      <c r="L1488" s="1" t="s">
        <v>26</v>
      </c>
      <c r="M1488" s="1" t="s">
        <v>44</v>
      </c>
      <c r="N1488" s="1" t="s">
        <v>28</v>
      </c>
      <c r="O1488" s="1" t="s">
        <v>34</v>
      </c>
      <c r="P1488" s="1" t="s">
        <v>60</v>
      </c>
      <c r="Q1488" s="1" t="s">
        <v>24</v>
      </c>
      <c r="R1488" s="2">
        <v>40593</v>
      </c>
    </row>
    <row r="1489" spans="1:18" x14ac:dyDescent="0.25">
      <c r="A1489" s="1">
        <v>27904</v>
      </c>
      <c r="B1489" s="2">
        <v>40789</v>
      </c>
      <c r="C1489" s="2" t="str">
        <f t="shared" si="116"/>
        <v>September</v>
      </c>
      <c r="D1489" s="1" t="s">
        <v>25</v>
      </c>
      <c r="E1489" s="1">
        <v>8</v>
      </c>
      <c r="F1489" s="1">
        <f t="shared" si="115"/>
        <v>57.573687499999998</v>
      </c>
      <c r="G1489" s="1">
        <v>460.58949999999999</v>
      </c>
      <c r="H1489" s="1">
        <v>8.99</v>
      </c>
      <c r="I1489">
        <f t="shared" si="117"/>
        <v>469.5795</v>
      </c>
      <c r="J1489">
        <f t="shared" si="118"/>
        <v>5.3265000000000002</v>
      </c>
      <c r="K1489">
        <f t="shared" si="119"/>
        <v>24.5332997175</v>
      </c>
      <c r="L1489" s="1" t="s">
        <v>26</v>
      </c>
      <c r="M1489" s="1" t="s">
        <v>20</v>
      </c>
      <c r="N1489" s="1" t="s">
        <v>21</v>
      </c>
      <c r="O1489" s="1" t="s">
        <v>29</v>
      </c>
      <c r="P1489" s="1" t="s">
        <v>30</v>
      </c>
      <c r="Q1489" s="1" t="s">
        <v>24</v>
      </c>
      <c r="R1489" s="2">
        <v>40790</v>
      </c>
    </row>
    <row r="1490" spans="1:18" x14ac:dyDescent="0.25">
      <c r="A1490" s="1">
        <v>37445</v>
      </c>
      <c r="B1490" s="2">
        <v>40957</v>
      </c>
      <c r="C1490" s="2" t="str">
        <f t="shared" si="116"/>
        <v>February</v>
      </c>
      <c r="D1490" s="1" t="s">
        <v>25</v>
      </c>
      <c r="E1490" s="1">
        <v>37</v>
      </c>
      <c r="F1490" s="1">
        <f t="shared" si="115"/>
        <v>58.925135135135136</v>
      </c>
      <c r="G1490" s="1">
        <v>2180.23</v>
      </c>
      <c r="H1490" s="1">
        <v>3.5</v>
      </c>
      <c r="I1490">
        <f t="shared" si="117"/>
        <v>2183.73</v>
      </c>
      <c r="J1490">
        <f t="shared" si="118"/>
        <v>3.5455000000000001</v>
      </c>
      <c r="K1490">
        <f t="shared" si="119"/>
        <v>77.300054650000007</v>
      </c>
      <c r="L1490" s="1" t="s">
        <v>26</v>
      </c>
      <c r="M1490" s="1" t="s">
        <v>20</v>
      </c>
      <c r="N1490" s="1" t="s">
        <v>33</v>
      </c>
      <c r="O1490" s="1" t="s">
        <v>34</v>
      </c>
      <c r="P1490" s="1" t="s">
        <v>68</v>
      </c>
      <c r="Q1490" s="1" t="s">
        <v>24</v>
      </c>
      <c r="R1490" s="2">
        <v>40958</v>
      </c>
    </row>
    <row r="1491" spans="1:18" x14ac:dyDescent="0.25">
      <c r="A1491" s="1">
        <v>41189</v>
      </c>
      <c r="B1491" s="2">
        <v>40008</v>
      </c>
      <c r="C1491" s="2" t="str">
        <f t="shared" si="116"/>
        <v>July</v>
      </c>
      <c r="D1491" s="1" t="s">
        <v>18</v>
      </c>
      <c r="E1491" s="1">
        <v>30</v>
      </c>
      <c r="F1491" s="1">
        <f t="shared" si="115"/>
        <v>6.301333333333333</v>
      </c>
      <c r="G1491" s="1">
        <v>189.04</v>
      </c>
      <c r="H1491" s="1">
        <v>1.34</v>
      </c>
      <c r="I1491">
        <f t="shared" si="117"/>
        <v>190.38</v>
      </c>
      <c r="J1491">
        <f t="shared" si="118"/>
        <v>3.5455000000000001</v>
      </c>
      <c r="K1491">
        <f t="shared" si="119"/>
        <v>6.7024131999999996</v>
      </c>
      <c r="L1491" s="1" t="s">
        <v>26</v>
      </c>
      <c r="M1491" s="1" t="s">
        <v>51</v>
      </c>
      <c r="N1491" s="1" t="s">
        <v>21</v>
      </c>
      <c r="O1491" s="1" t="s">
        <v>34</v>
      </c>
      <c r="P1491" s="1" t="s">
        <v>45</v>
      </c>
      <c r="Q1491" s="1" t="s">
        <v>36</v>
      </c>
      <c r="R1491" s="2">
        <v>40013</v>
      </c>
    </row>
    <row r="1492" spans="1:18" x14ac:dyDescent="0.25">
      <c r="A1492" s="1">
        <v>39846</v>
      </c>
      <c r="B1492" s="2">
        <v>39871</v>
      </c>
      <c r="C1492" s="2" t="str">
        <f t="shared" si="116"/>
        <v>February</v>
      </c>
      <c r="D1492" s="1" t="s">
        <v>18</v>
      </c>
      <c r="E1492" s="1">
        <v>10</v>
      </c>
      <c r="F1492" s="1">
        <f t="shared" si="115"/>
        <v>137.214</v>
      </c>
      <c r="G1492" s="1">
        <v>1372.14</v>
      </c>
      <c r="H1492" s="1">
        <v>54.74</v>
      </c>
      <c r="I1492">
        <f t="shared" si="117"/>
        <v>1426.88</v>
      </c>
      <c r="J1492">
        <f t="shared" si="118"/>
        <v>4.7610000000000001</v>
      </c>
      <c r="K1492">
        <f t="shared" si="119"/>
        <v>65.327585400000004</v>
      </c>
      <c r="L1492" s="1" t="s">
        <v>38</v>
      </c>
      <c r="M1492" s="1" t="s">
        <v>54</v>
      </c>
      <c r="N1492" s="1" t="s">
        <v>33</v>
      </c>
      <c r="O1492" s="1" t="s">
        <v>22</v>
      </c>
      <c r="P1492" s="1" t="s">
        <v>67</v>
      </c>
      <c r="Q1492" s="1" t="s">
        <v>64</v>
      </c>
      <c r="R1492" s="2">
        <v>39878</v>
      </c>
    </row>
    <row r="1493" spans="1:18" x14ac:dyDescent="0.25">
      <c r="A1493" s="1">
        <v>6695</v>
      </c>
      <c r="B1493" s="2">
        <v>41087</v>
      </c>
      <c r="C1493" s="2" t="str">
        <f t="shared" si="116"/>
        <v>June</v>
      </c>
      <c r="D1493" s="1" t="s">
        <v>18</v>
      </c>
      <c r="E1493" s="1">
        <v>49</v>
      </c>
      <c r="F1493" s="1">
        <f t="shared" si="115"/>
        <v>6.0253061224489795</v>
      </c>
      <c r="G1493" s="1">
        <v>295.24</v>
      </c>
      <c r="H1493" s="1">
        <v>8.49</v>
      </c>
      <c r="I1493">
        <f t="shared" si="117"/>
        <v>303.73</v>
      </c>
      <c r="J1493">
        <f t="shared" si="118"/>
        <v>3.5455000000000001</v>
      </c>
      <c r="K1493">
        <f t="shared" si="119"/>
        <v>10.467734200000001</v>
      </c>
      <c r="L1493" s="1" t="s">
        <v>19</v>
      </c>
      <c r="M1493" s="1" t="s">
        <v>58</v>
      </c>
      <c r="N1493" s="1" t="s">
        <v>33</v>
      </c>
      <c r="O1493" s="1" t="s">
        <v>34</v>
      </c>
      <c r="P1493" s="1" t="s">
        <v>48</v>
      </c>
      <c r="Q1493" s="1" t="s">
        <v>24</v>
      </c>
      <c r="R1493" s="2">
        <v>41087</v>
      </c>
    </row>
    <row r="1494" spans="1:18" x14ac:dyDescent="0.25">
      <c r="A1494" s="1">
        <v>13764</v>
      </c>
      <c r="B1494" s="2">
        <v>40737</v>
      </c>
      <c r="C1494" s="2" t="str">
        <f t="shared" si="116"/>
        <v>July</v>
      </c>
      <c r="D1494" s="1" t="s">
        <v>41</v>
      </c>
      <c r="E1494" s="1">
        <v>31</v>
      </c>
      <c r="F1494" s="1">
        <f t="shared" si="115"/>
        <v>3.9977419354838712</v>
      </c>
      <c r="G1494" s="1">
        <v>123.93</v>
      </c>
      <c r="H1494" s="1">
        <v>0.94</v>
      </c>
      <c r="I1494">
        <f t="shared" si="117"/>
        <v>124.87</v>
      </c>
      <c r="J1494">
        <f t="shared" si="118"/>
        <v>3.5455000000000001</v>
      </c>
      <c r="K1494">
        <f t="shared" si="119"/>
        <v>4.3939381500000003</v>
      </c>
      <c r="L1494" s="1" t="s">
        <v>26</v>
      </c>
      <c r="M1494" s="1" t="s">
        <v>27</v>
      </c>
      <c r="N1494" s="1" t="s">
        <v>42</v>
      </c>
      <c r="O1494" s="1" t="s">
        <v>34</v>
      </c>
      <c r="P1494" s="1" t="s">
        <v>35</v>
      </c>
      <c r="Q1494" s="1" t="s">
        <v>36</v>
      </c>
      <c r="R1494" s="2">
        <v>40738</v>
      </c>
    </row>
    <row r="1495" spans="1:18" x14ac:dyDescent="0.25">
      <c r="A1495" s="1">
        <v>30754</v>
      </c>
      <c r="B1495" s="2">
        <v>40507</v>
      </c>
      <c r="C1495" s="2" t="str">
        <f t="shared" si="116"/>
        <v>November</v>
      </c>
      <c r="D1495" s="1" t="s">
        <v>18</v>
      </c>
      <c r="E1495" s="1">
        <v>20</v>
      </c>
      <c r="F1495" s="1">
        <f t="shared" si="115"/>
        <v>205.4085</v>
      </c>
      <c r="G1495" s="1">
        <v>4108.17</v>
      </c>
      <c r="H1495" s="1">
        <v>69</v>
      </c>
      <c r="I1495">
        <f t="shared" si="117"/>
        <v>4177.17</v>
      </c>
      <c r="J1495">
        <f t="shared" si="118"/>
        <v>4.7610000000000001</v>
      </c>
      <c r="K1495">
        <f t="shared" si="119"/>
        <v>195.5899737</v>
      </c>
      <c r="L1495" s="1" t="s">
        <v>26</v>
      </c>
      <c r="M1495" s="1" t="s">
        <v>49</v>
      </c>
      <c r="N1495" s="1" t="s">
        <v>42</v>
      </c>
      <c r="O1495" s="1" t="s">
        <v>22</v>
      </c>
      <c r="P1495" s="1" t="s">
        <v>57</v>
      </c>
      <c r="Q1495" s="1" t="s">
        <v>53</v>
      </c>
      <c r="R1495" s="2">
        <v>40511</v>
      </c>
    </row>
    <row r="1496" spans="1:18" x14ac:dyDescent="0.25">
      <c r="A1496" s="1">
        <v>23303</v>
      </c>
      <c r="B1496" s="2">
        <v>39984</v>
      </c>
      <c r="C1496" s="2" t="str">
        <f t="shared" si="116"/>
        <v>June</v>
      </c>
      <c r="D1496" s="1" t="s">
        <v>32</v>
      </c>
      <c r="E1496" s="1">
        <v>39</v>
      </c>
      <c r="F1496" s="1">
        <f t="shared" si="115"/>
        <v>6.1151282051282054</v>
      </c>
      <c r="G1496" s="1">
        <v>238.49</v>
      </c>
      <c r="H1496" s="1">
        <v>6.22</v>
      </c>
      <c r="I1496">
        <f t="shared" si="117"/>
        <v>244.71</v>
      </c>
      <c r="J1496">
        <f t="shared" si="118"/>
        <v>3.5455000000000001</v>
      </c>
      <c r="K1496">
        <f t="shared" si="119"/>
        <v>8.4556629500000007</v>
      </c>
      <c r="L1496" s="1" t="s">
        <v>26</v>
      </c>
      <c r="M1496" s="1" t="s">
        <v>49</v>
      </c>
      <c r="N1496" s="1" t="s">
        <v>21</v>
      </c>
      <c r="O1496" s="1" t="s">
        <v>34</v>
      </c>
      <c r="P1496" s="1" t="s">
        <v>45</v>
      </c>
      <c r="Q1496" s="1" t="s">
        <v>24</v>
      </c>
      <c r="R1496" s="2">
        <v>39986</v>
      </c>
    </row>
    <row r="1497" spans="1:18" x14ac:dyDescent="0.25">
      <c r="A1497" s="1">
        <v>24007</v>
      </c>
      <c r="B1497" s="2">
        <v>40416</v>
      </c>
      <c r="C1497" s="2" t="str">
        <f t="shared" si="116"/>
        <v>August</v>
      </c>
      <c r="D1497" s="1" t="s">
        <v>18</v>
      </c>
      <c r="E1497" s="1">
        <v>26</v>
      </c>
      <c r="F1497" s="1">
        <f t="shared" si="115"/>
        <v>20.448461538461537</v>
      </c>
      <c r="G1497" s="1">
        <v>531.66</v>
      </c>
      <c r="H1497" s="1">
        <v>1.99</v>
      </c>
      <c r="I1497">
        <f t="shared" si="117"/>
        <v>533.65</v>
      </c>
      <c r="J1497">
        <f t="shared" si="118"/>
        <v>5.3265000000000002</v>
      </c>
      <c r="K1497">
        <f t="shared" si="119"/>
        <v>28.318869899999999</v>
      </c>
      <c r="L1497" s="1" t="s">
        <v>26</v>
      </c>
      <c r="M1497" s="1" t="s">
        <v>44</v>
      </c>
      <c r="N1497" s="1" t="s">
        <v>42</v>
      </c>
      <c r="O1497" s="1" t="s">
        <v>29</v>
      </c>
      <c r="P1497" s="1" t="s">
        <v>43</v>
      </c>
      <c r="Q1497" s="1" t="s">
        <v>46</v>
      </c>
      <c r="R1497" s="2">
        <v>40423</v>
      </c>
    </row>
    <row r="1498" spans="1:18" x14ac:dyDescent="0.25">
      <c r="A1498" s="1">
        <v>40934</v>
      </c>
      <c r="B1498" s="2">
        <v>40860</v>
      </c>
      <c r="C1498" s="2" t="str">
        <f t="shared" si="116"/>
        <v>November</v>
      </c>
      <c r="D1498" s="1" t="s">
        <v>32</v>
      </c>
      <c r="E1498" s="1">
        <v>11</v>
      </c>
      <c r="F1498" s="1">
        <f t="shared" si="115"/>
        <v>36.740863636363635</v>
      </c>
      <c r="G1498" s="1">
        <v>404.14949999999999</v>
      </c>
      <c r="H1498" s="1">
        <v>4.99</v>
      </c>
      <c r="I1498">
        <f t="shared" si="117"/>
        <v>409.1395</v>
      </c>
      <c r="J1498">
        <f t="shared" si="118"/>
        <v>5.3265000000000002</v>
      </c>
      <c r="K1498">
        <f t="shared" si="119"/>
        <v>21.527023117500004</v>
      </c>
      <c r="L1498" s="1" t="s">
        <v>26</v>
      </c>
      <c r="M1498" s="1" t="s">
        <v>49</v>
      </c>
      <c r="N1498" s="1" t="s">
        <v>42</v>
      </c>
      <c r="O1498" s="1" t="s">
        <v>29</v>
      </c>
      <c r="P1498" s="1" t="s">
        <v>30</v>
      </c>
      <c r="Q1498" s="1" t="s">
        <v>24</v>
      </c>
      <c r="R1498" s="2">
        <v>40862</v>
      </c>
    </row>
    <row r="1499" spans="1:18" x14ac:dyDescent="0.25">
      <c r="A1499" s="1">
        <v>51687</v>
      </c>
      <c r="B1499" s="2">
        <v>40797</v>
      </c>
      <c r="C1499" s="2" t="str">
        <f t="shared" si="116"/>
        <v>September</v>
      </c>
      <c r="D1499" s="1" t="s">
        <v>18</v>
      </c>
      <c r="E1499" s="1">
        <v>42</v>
      </c>
      <c r="F1499" s="1">
        <f t="shared" si="115"/>
        <v>5.9266666666666667</v>
      </c>
      <c r="G1499" s="1">
        <v>248.92</v>
      </c>
      <c r="H1499" s="1">
        <v>5.3</v>
      </c>
      <c r="I1499">
        <f t="shared" si="117"/>
        <v>254.22</v>
      </c>
      <c r="J1499">
        <f t="shared" si="118"/>
        <v>3.5455000000000001</v>
      </c>
      <c r="K1499">
        <f t="shared" si="119"/>
        <v>8.8254585999999993</v>
      </c>
      <c r="L1499" s="1" t="s">
        <v>26</v>
      </c>
      <c r="M1499" s="1" t="s">
        <v>54</v>
      </c>
      <c r="N1499" s="1" t="s">
        <v>28</v>
      </c>
      <c r="O1499" s="1" t="s">
        <v>34</v>
      </c>
      <c r="P1499" s="1" t="s">
        <v>62</v>
      </c>
      <c r="Q1499" s="1" t="s">
        <v>24</v>
      </c>
      <c r="R1499" s="2">
        <v>40799</v>
      </c>
    </row>
    <row r="1500" spans="1:18" x14ac:dyDescent="0.25">
      <c r="A1500" s="1">
        <v>35877</v>
      </c>
      <c r="B1500" s="2">
        <v>40323</v>
      </c>
      <c r="C1500" s="2" t="str">
        <f t="shared" si="116"/>
        <v>May</v>
      </c>
      <c r="D1500" s="1" t="s">
        <v>25</v>
      </c>
      <c r="E1500" s="1">
        <v>30</v>
      </c>
      <c r="F1500" s="1">
        <f t="shared" si="115"/>
        <v>4.323666666666667</v>
      </c>
      <c r="G1500" s="1">
        <v>129.71</v>
      </c>
      <c r="H1500" s="1">
        <v>5.68</v>
      </c>
      <c r="I1500">
        <f t="shared" si="117"/>
        <v>135.39000000000001</v>
      </c>
      <c r="J1500">
        <f t="shared" si="118"/>
        <v>3.5455000000000001</v>
      </c>
      <c r="K1500">
        <f t="shared" si="119"/>
        <v>4.5988680500000001</v>
      </c>
      <c r="L1500" s="1" t="s">
        <v>26</v>
      </c>
      <c r="M1500" s="1" t="s">
        <v>27</v>
      </c>
      <c r="N1500" s="1" t="s">
        <v>33</v>
      </c>
      <c r="O1500" s="1" t="s">
        <v>34</v>
      </c>
      <c r="P1500" s="1" t="s">
        <v>45</v>
      </c>
      <c r="Q1500" s="1" t="s">
        <v>24</v>
      </c>
      <c r="R1500" s="2">
        <v>40326</v>
      </c>
    </row>
    <row r="1501" spans="1:18" x14ac:dyDescent="0.25">
      <c r="A1501" s="1">
        <v>25091</v>
      </c>
      <c r="B1501" s="2">
        <v>40228</v>
      </c>
      <c r="C1501" s="2" t="str">
        <f t="shared" si="116"/>
        <v>February</v>
      </c>
      <c r="D1501" s="1" t="s">
        <v>41</v>
      </c>
      <c r="E1501" s="1">
        <v>4</v>
      </c>
      <c r="F1501" s="1">
        <f t="shared" si="115"/>
        <v>39.2425</v>
      </c>
      <c r="G1501" s="1">
        <v>156.97</v>
      </c>
      <c r="H1501" s="1">
        <v>14.72</v>
      </c>
      <c r="I1501">
        <f t="shared" si="117"/>
        <v>171.69</v>
      </c>
      <c r="J1501">
        <f t="shared" si="118"/>
        <v>3.5455000000000001</v>
      </c>
      <c r="K1501">
        <f t="shared" si="119"/>
        <v>5.5653713500000004</v>
      </c>
      <c r="L1501" s="1" t="s">
        <v>26</v>
      </c>
      <c r="M1501" s="1" t="s">
        <v>27</v>
      </c>
      <c r="N1501" s="1" t="s">
        <v>33</v>
      </c>
      <c r="O1501" s="1" t="s">
        <v>34</v>
      </c>
      <c r="P1501" s="1" t="s">
        <v>48</v>
      </c>
      <c r="Q1501" s="1" t="s">
        <v>24</v>
      </c>
      <c r="R1501" s="2">
        <v>40231</v>
      </c>
    </row>
    <row r="1502" spans="1:18" x14ac:dyDescent="0.25">
      <c r="A1502" s="1">
        <v>56327</v>
      </c>
      <c r="B1502" s="2">
        <v>40189</v>
      </c>
      <c r="C1502" s="2" t="str">
        <f t="shared" si="116"/>
        <v>January</v>
      </c>
      <c r="D1502" s="1" t="s">
        <v>41</v>
      </c>
      <c r="E1502" s="1">
        <v>42</v>
      </c>
      <c r="F1502" s="1">
        <f t="shared" si="115"/>
        <v>42.082619047619048</v>
      </c>
      <c r="G1502" s="1">
        <v>1767.47</v>
      </c>
      <c r="H1502" s="1">
        <v>17.48</v>
      </c>
      <c r="I1502">
        <f t="shared" si="117"/>
        <v>1784.95</v>
      </c>
      <c r="J1502">
        <f t="shared" si="118"/>
        <v>3.5455000000000001</v>
      </c>
      <c r="K1502">
        <f t="shared" si="119"/>
        <v>62.665648850000004</v>
      </c>
      <c r="L1502" s="1" t="s">
        <v>26</v>
      </c>
      <c r="M1502" s="1" t="s">
        <v>51</v>
      </c>
      <c r="N1502" s="1" t="s">
        <v>28</v>
      </c>
      <c r="O1502" s="1" t="s">
        <v>34</v>
      </c>
      <c r="P1502" s="1" t="s">
        <v>45</v>
      </c>
      <c r="Q1502" s="1" t="s">
        <v>24</v>
      </c>
      <c r="R1502" s="2">
        <v>40190</v>
      </c>
    </row>
    <row r="1503" spans="1:18" x14ac:dyDescent="0.25">
      <c r="A1503" s="1">
        <v>6788</v>
      </c>
      <c r="B1503" s="2">
        <v>40759</v>
      </c>
      <c r="C1503" s="2" t="str">
        <f t="shared" si="116"/>
        <v>August</v>
      </c>
      <c r="D1503" s="1" t="s">
        <v>32</v>
      </c>
      <c r="E1503" s="1">
        <v>41</v>
      </c>
      <c r="F1503" s="1">
        <f t="shared" si="115"/>
        <v>3.118048780487805</v>
      </c>
      <c r="G1503" s="1">
        <v>127.84</v>
      </c>
      <c r="H1503" s="1">
        <v>0.96</v>
      </c>
      <c r="I1503">
        <f t="shared" si="117"/>
        <v>128.80000000000001</v>
      </c>
      <c r="J1503">
        <f t="shared" si="118"/>
        <v>3.5455000000000001</v>
      </c>
      <c r="K1503">
        <f t="shared" si="119"/>
        <v>4.5325671999999999</v>
      </c>
      <c r="L1503" s="1" t="s">
        <v>19</v>
      </c>
      <c r="M1503" s="1" t="s">
        <v>47</v>
      </c>
      <c r="N1503" s="1" t="s">
        <v>28</v>
      </c>
      <c r="O1503" s="1" t="s">
        <v>34</v>
      </c>
      <c r="P1503" s="1" t="s">
        <v>35</v>
      </c>
      <c r="Q1503" s="1" t="s">
        <v>36</v>
      </c>
      <c r="R1503" s="2">
        <v>40761</v>
      </c>
    </row>
    <row r="1504" spans="1:18" x14ac:dyDescent="0.25">
      <c r="A1504" s="1">
        <v>18887</v>
      </c>
      <c r="B1504" s="2">
        <v>40517</v>
      </c>
      <c r="C1504" s="2" t="str">
        <f t="shared" si="116"/>
        <v>December</v>
      </c>
      <c r="D1504" s="1" t="s">
        <v>32</v>
      </c>
      <c r="E1504" s="1">
        <v>9</v>
      </c>
      <c r="F1504" s="1">
        <f t="shared" si="115"/>
        <v>19.268555555555555</v>
      </c>
      <c r="G1504" s="1">
        <v>173.417</v>
      </c>
      <c r="H1504" s="1">
        <v>0.99</v>
      </c>
      <c r="I1504">
        <f t="shared" si="117"/>
        <v>174.40700000000001</v>
      </c>
      <c r="J1504">
        <f t="shared" si="118"/>
        <v>5.3265000000000002</v>
      </c>
      <c r="K1504">
        <f t="shared" si="119"/>
        <v>9.237056505</v>
      </c>
      <c r="L1504" s="1" t="s">
        <v>26</v>
      </c>
      <c r="M1504" s="1" t="s">
        <v>44</v>
      </c>
      <c r="N1504" s="1" t="s">
        <v>33</v>
      </c>
      <c r="O1504" s="1" t="s">
        <v>29</v>
      </c>
      <c r="P1504" s="1" t="s">
        <v>30</v>
      </c>
      <c r="Q1504" s="1" t="s">
        <v>36</v>
      </c>
      <c r="R1504" s="2">
        <v>40519</v>
      </c>
    </row>
    <row r="1505" spans="1:18" x14ac:dyDescent="0.25">
      <c r="A1505" s="1">
        <v>9383</v>
      </c>
      <c r="B1505" s="2">
        <v>39888</v>
      </c>
      <c r="C1505" s="2" t="str">
        <f t="shared" si="116"/>
        <v>March</v>
      </c>
      <c r="D1505" s="1" t="s">
        <v>32</v>
      </c>
      <c r="E1505" s="1">
        <v>11</v>
      </c>
      <c r="F1505" s="1">
        <f t="shared" si="115"/>
        <v>7.4927272727272731</v>
      </c>
      <c r="G1505" s="1">
        <v>82.42</v>
      </c>
      <c r="H1505" s="1">
        <v>4</v>
      </c>
      <c r="I1505">
        <f t="shared" si="117"/>
        <v>86.42</v>
      </c>
      <c r="J1505">
        <f t="shared" si="118"/>
        <v>4.7610000000000001</v>
      </c>
      <c r="K1505">
        <f t="shared" si="119"/>
        <v>3.9240162000000005</v>
      </c>
      <c r="L1505" s="1" t="s">
        <v>26</v>
      </c>
      <c r="M1505" s="1" t="s">
        <v>54</v>
      </c>
      <c r="N1505" s="1" t="s">
        <v>33</v>
      </c>
      <c r="O1505" s="1" t="s">
        <v>22</v>
      </c>
      <c r="P1505" s="1" t="s">
        <v>23</v>
      </c>
      <c r="Q1505" s="1" t="s">
        <v>36</v>
      </c>
      <c r="R1505" s="2">
        <v>39890</v>
      </c>
    </row>
    <row r="1506" spans="1:18" x14ac:dyDescent="0.25">
      <c r="A1506" s="1">
        <v>58784</v>
      </c>
      <c r="B1506" s="2">
        <v>39831</v>
      </c>
      <c r="C1506" s="2" t="str">
        <f t="shared" si="116"/>
        <v>January</v>
      </c>
      <c r="D1506" s="1" t="s">
        <v>41</v>
      </c>
      <c r="E1506" s="1">
        <v>12</v>
      </c>
      <c r="F1506" s="1">
        <f t="shared" si="115"/>
        <v>11.825000000000001</v>
      </c>
      <c r="G1506" s="1">
        <v>141.9</v>
      </c>
      <c r="H1506" s="1">
        <v>5.72</v>
      </c>
      <c r="I1506">
        <f t="shared" si="117"/>
        <v>147.62</v>
      </c>
      <c r="J1506">
        <f t="shared" si="118"/>
        <v>3.5455000000000001</v>
      </c>
      <c r="K1506">
        <f t="shared" si="119"/>
        <v>5.0310645000000003</v>
      </c>
      <c r="L1506" s="1" t="s">
        <v>26</v>
      </c>
      <c r="M1506" s="1" t="s">
        <v>54</v>
      </c>
      <c r="N1506" s="1" t="s">
        <v>33</v>
      </c>
      <c r="O1506" s="1" t="s">
        <v>34</v>
      </c>
      <c r="P1506" s="1" t="s">
        <v>62</v>
      </c>
      <c r="Q1506" s="1" t="s">
        <v>24</v>
      </c>
      <c r="R1506" s="2">
        <v>39832</v>
      </c>
    </row>
    <row r="1507" spans="1:18" x14ac:dyDescent="0.25">
      <c r="A1507" s="1">
        <v>55686</v>
      </c>
      <c r="B1507" s="2">
        <v>40627</v>
      </c>
      <c r="C1507" s="2" t="str">
        <f t="shared" si="116"/>
        <v>March</v>
      </c>
      <c r="D1507" s="1" t="s">
        <v>37</v>
      </c>
      <c r="E1507" s="1">
        <v>26</v>
      </c>
      <c r="F1507" s="1">
        <f t="shared" si="115"/>
        <v>16.274615384615384</v>
      </c>
      <c r="G1507" s="1">
        <v>423.14</v>
      </c>
      <c r="H1507" s="1">
        <v>4</v>
      </c>
      <c r="I1507">
        <f t="shared" si="117"/>
        <v>427.14</v>
      </c>
      <c r="J1507">
        <f t="shared" si="118"/>
        <v>5.3265000000000002</v>
      </c>
      <c r="K1507">
        <f t="shared" si="119"/>
        <v>22.5385521</v>
      </c>
      <c r="L1507" s="1" t="s">
        <v>26</v>
      </c>
      <c r="M1507" s="1" t="s">
        <v>54</v>
      </c>
      <c r="N1507" s="1" t="s">
        <v>33</v>
      </c>
      <c r="O1507" s="1" t="s">
        <v>29</v>
      </c>
      <c r="P1507" s="1" t="s">
        <v>43</v>
      </c>
      <c r="Q1507" s="1" t="s">
        <v>24</v>
      </c>
      <c r="R1507" s="2">
        <v>40629</v>
      </c>
    </row>
    <row r="1508" spans="1:18" x14ac:dyDescent="0.25">
      <c r="A1508" s="1">
        <v>6753</v>
      </c>
      <c r="B1508" s="2">
        <v>40447</v>
      </c>
      <c r="C1508" s="2" t="str">
        <f t="shared" si="116"/>
        <v>September</v>
      </c>
      <c r="D1508" s="1" t="s">
        <v>18</v>
      </c>
      <c r="E1508" s="1">
        <v>7</v>
      </c>
      <c r="F1508" s="1">
        <f t="shared" si="115"/>
        <v>7.5914285714285716</v>
      </c>
      <c r="G1508" s="1">
        <v>53.14</v>
      </c>
      <c r="H1508" s="1">
        <v>4.95</v>
      </c>
      <c r="I1508">
        <f t="shared" si="117"/>
        <v>58.09</v>
      </c>
      <c r="J1508">
        <f t="shared" si="118"/>
        <v>4.7610000000000001</v>
      </c>
      <c r="K1508">
        <f t="shared" si="119"/>
        <v>2.5299953999999998</v>
      </c>
      <c r="L1508" s="1" t="s">
        <v>26</v>
      </c>
      <c r="M1508" s="1" t="s">
        <v>47</v>
      </c>
      <c r="N1508" s="1" t="s">
        <v>28</v>
      </c>
      <c r="O1508" s="1" t="s">
        <v>22</v>
      </c>
      <c r="P1508" s="1" t="s">
        <v>23</v>
      </c>
      <c r="Q1508" s="1" t="s">
        <v>46</v>
      </c>
      <c r="R1508" s="2">
        <v>40449</v>
      </c>
    </row>
    <row r="1509" spans="1:18" x14ac:dyDescent="0.25">
      <c r="A1509" s="1">
        <v>55139</v>
      </c>
      <c r="B1509" s="2">
        <v>40195</v>
      </c>
      <c r="C1509" s="2" t="str">
        <f t="shared" si="116"/>
        <v>January</v>
      </c>
      <c r="D1509" s="1" t="s">
        <v>32</v>
      </c>
      <c r="E1509" s="1">
        <v>26</v>
      </c>
      <c r="F1509" s="1">
        <f t="shared" si="115"/>
        <v>3.2965384615384612</v>
      </c>
      <c r="G1509" s="1">
        <v>85.71</v>
      </c>
      <c r="H1509" s="1">
        <v>0.98</v>
      </c>
      <c r="I1509">
        <f t="shared" si="117"/>
        <v>86.69</v>
      </c>
      <c r="J1509">
        <f t="shared" si="118"/>
        <v>3.5455000000000001</v>
      </c>
      <c r="K1509">
        <f t="shared" si="119"/>
        <v>3.0388480499999999</v>
      </c>
      <c r="L1509" s="1" t="s">
        <v>26</v>
      </c>
      <c r="M1509" s="1" t="s">
        <v>58</v>
      </c>
      <c r="N1509" s="1" t="s">
        <v>28</v>
      </c>
      <c r="O1509" s="1" t="s">
        <v>34</v>
      </c>
      <c r="P1509" s="1" t="s">
        <v>35</v>
      </c>
      <c r="Q1509" s="1" t="s">
        <v>36</v>
      </c>
      <c r="R1509" s="2">
        <v>40196</v>
      </c>
    </row>
    <row r="1510" spans="1:18" x14ac:dyDescent="0.25">
      <c r="A1510" s="1">
        <v>15619</v>
      </c>
      <c r="B1510" s="2">
        <v>40722</v>
      </c>
      <c r="C1510" s="2" t="str">
        <f t="shared" si="116"/>
        <v>June</v>
      </c>
      <c r="D1510" s="1" t="s">
        <v>18</v>
      </c>
      <c r="E1510" s="1">
        <v>9</v>
      </c>
      <c r="F1510" s="1">
        <f t="shared" si="115"/>
        <v>158.35666666666668</v>
      </c>
      <c r="G1510" s="1">
        <v>1425.21</v>
      </c>
      <c r="H1510" s="1">
        <v>30</v>
      </c>
      <c r="I1510">
        <f t="shared" si="117"/>
        <v>1455.21</v>
      </c>
      <c r="J1510">
        <f t="shared" si="118"/>
        <v>4.7610000000000001</v>
      </c>
      <c r="K1510">
        <f t="shared" si="119"/>
        <v>67.854248100000007</v>
      </c>
      <c r="L1510" s="1" t="s">
        <v>38</v>
      </c>
      <c r="M1510" s="1" t="s">
        <v>58</v>
      </c>
      <c r="N1510" s="1" t="s">
        <v>33</v>
      </c>
      <c r="O1510" s="1" t="s">
        <v>22</v>
      </c>
      <c r="P1510" s="1" t="s">
        <v>39</v>
      </c>
      <c r="Q1510" s="1" t="s">
        <v>40</v>
      </c>
      <c r="R1510" s="2">
        <v>40729</v>
      </c>
    </row>
    <row r="1511" spans="1:18" x14ac:dyDescent="0.25">
      <c r="A1511" s="1">
        <v>59015</v>
      </c>
      <c r="B1511" s="2">
        <v>41055</v>
      </c>
      <c r="C1511" s="2" t="str">
        <f t="shared" si="116"/>
        <v>May</v>
      </c>
      <c r="D1511" s="1" t="s">
        <v>41</v>
      </c>
      <c r="E1511" s="1">
        <v>32</v>
      </c>
      <c r="F1511" s="1">
        <f t="shared" si="115"/>
        <v>51.947812499999998</v>
      </c>
      <c r="G1511" s="1">
        <v>1662.33</v>
      </c>
      <c r="H1511" s="1">
        <v>5.81</v>
      </c>
      <c r="I1511">
        <f t="shared" si="117"/>
        <v>1668.1399999999999</v>
      </c>
      <c r="J1511">
        <f t="shared" si="118"/>
        <v>3.5455000000000001</v>
      </c>
      <c r="K1511">
        <f t="shared" si="119"/>
        <v>58.93791015</v>
      </c>
      <c r="L1511" s="1" t="s">
        <v>26</v>
      </c>
      <c r="M1511" s="1" t="s">
        <v>27</v>
      </c>
      <c r="N1511" s="1" t="s">
        <v>28</v>
      </c>
      <c r="O1511" s="1" t="s">
        <v>34</v>
      </c>
      <c r="P1511" s="1" t="s">
        <v>45</v>
      </c>
      <c r="Q1511" s="1" t="s">
        <v>24</v>
      </c>
      <c r="R1511" s="2">
        <v>41057</v>
      </c>
    </row>
    <row r="1512" spans="1:18" x14ac:dyDescent="0.25">
      <c r="A1512" s="1">
        <v>52102</v>
      </c>
      <c r="B1512" s="2">
        <v>40433</v>
      </c>
      <c r="C1512" s="2" t="str">
        <f t="shared" si="116"/>
        <v>September</v>
      </c>
      <c r="D1512" s="1" t="s">
        <v>41</v>
      </c>
      <c r="E1512" s="1">
        <v>8</v>
      </c>
      <c r="F1512" s="1">
        <f t="shared" si="115"/>
        <v>13.03375</v>
      </c>
      <c r="G1512" s="1">
        <v>104.27</v>
      </c>
      <c r="H1512" s="1">
        <v>5.81</v>
      </c>
      <c r="I1512">
        <f t="shared" si="117"/>
        <v>110.08</v>
      </c>
      <c r="J1512">
        <f t="shared" si="118"/>
        <v>3.5455000000000001</v>
      </c>
      <c r="K1512">
        <f t="shared" si="119"/>
        <v>3.6968928499999998</v>
      </c>
      <c r="L1512" s="1" t="s">
        <v>26</v>
      </c>
      <c r="M1512" s="1" t="s">
        <v>27</v>
      </c>
      <c r="N1512" s="1" t="s">
        <v>33</v>
      </c>
      <c r="O1512" s="1" t="s">
        <v>34</v>
      </c>
      <c r="P1512" s="1" t="s">
        <v>35</v>
      </c>
      <c r="Q1512" s="1" t="s">
        <v>46</v>
      </c>
      <c r="R1512" s="2">
        <v>40433</v>
      </c>
    </row>
    <row r="1513" spans="1:18" x14ac:dyDescent="0.25">
      <c r="A1513" s="1">
        <v>58182</v>
      </c>
      <c r="B1513" s="2">
        <v>39864</v>
      </c>
      <c r="C1513" s="2" t="str">
        <f t="shared" si="116"/>
        <v>February</v>
      </c>
      <c r="D1513" s="1" t="s">
        <v>25</v>
      </c>
      <c r="E1513" s="1">
        <v>24</v>
      </c>
      <c r="F1513" s="1">
        <f t="shared" si="115"/>
        <v>19.963750000000001</v>
      </c>
      <c r="G1513" s="1">
        <v>479.13</v>
      </c>
      <c r="H1513" s="1">
        <v>6.15</v>
      </c>
      <c r="I1513">
        <f t="shared" si="117"/>
        <v>485.28</v>
      </c>
      <c r="J1513">
        <f t="shared" si="118"/>
        <v>4.7610000000000001</v>
      </c>
      <c r="K1513">
        <f t="shared" si="119"/>
        <v>22.811379299999999</v>
      </c>
      <c r="L1513" s="1" t="s">
        <v>19</v>
      </c>
      <c r="M1513" s="1" t="s">
        <v>56</v>
      </c>
      <c r="N1513" s="1" t="s">
        <v>33</v>
      </c>
      <c r="O1513" s="1" t="s">
        <v>22</v>
      </c>
      <c r="P1513" s="1" t="s">
        <v>23</v>
      </c>
      <c r="Q1513" s="1" t="s">
        <v>46</v>
      </c>
      <c r="R1513" s="2">
        <v>39866</v>
      </c>
    </row>
    <row r="1514" spans="1:18" x14ac:dyDescent="0.25">
      <c r="A1514" s="1">
        <v>44995</v>
      </c>
      <c r="B1514" s="2">
        <v>40031</v>
      </c>
      <c r="C1514" s="2" t="str">
        <f t="shared" si="116"/>
        <v>August</v>
      </c>
      <c r="D1514" s="1" t="s">
        <v>25</v>
      </c>
      <c r="E1514" s="1">
        <v>46</v>
      </c>
      <c r="F1514" s="1">
        <f t="shared" si="115"/>
        <v>26.505402173913041</v>
      </c>
      <c r="G1514" s="1">
        <v>1219.2484999999999</v>
      </c>
      <c r="H1514" s="1">
        <v>8.59</v>
      </c>
      <c r="I1514">
        <f t="shared" si="117"/>
        <v>1227.8384999999998</v>
      </c>
      <c r="J1514">
        <f t="shared" si="118"/>
        <v>5.3265000000000002</v>
      </c>
      <c r="K1514">
        <f t="shared" si="119"/>
        <v>64.943271352499991</v>
      </c>
      <c r="L1514" s="1" t="s">
        <v>26</v>
      </c>
      <c r="M1514" s="1" t="s">
        <v>51</v>
      </c>
      <c r="N1514" s="1" t="s">
        <v>42</v>
      </c>
      <c r="O1514" s="1" t="s">
        <v>29</v>
      </c>
      <c r="P1514" s="1" t="s">
        <v>30</v>
      </c>
      <c r="Q1514" s="1" t="s">
        <v>31</v>
      </c>
      <c r="R1514" s="2">
        <v>40032</v>
      </c>
    </row>
    <row r="1515" spans="1:18" x14ac:dyDescent="0.25">
      <c r="A1515" s="1">
        <v>51395</v>
      </c>
      <c r="B1515" s="2">
        <v>40338</v>
      </c>
      <c r="C1515" s="2" t="str">
        <f t="shared" si="116"/>
        <v>June</v>
      </c>
      <c r="D1515" s="1" t="s">
        <v>18</v>
      </c>
      <c r="E1515" s="1">
        <v>10</v>
      </c>
      <c r="F1515" s="1">
        <f t="shared" si="115"/>
        <v>5.165</v>
      </c>
      <c r="G1515" s="1">
        <v>51.65</v>
      </c>
      <c r="H1515" s="1">
        <v>5.49</v>
      </c>
      <c r="I1515">
        <f t="shared" si="117"/>
        <v>57.14</v>
      </c>
      <c r="J1515">
        <f t="shared" si="118"/>
        <v>3.5455000000000001</v>
      </c>
      <c r="K1515">
        <f t="shared" si="119"/>
        <v>1.8312507500000001</v>
      </c>
      <c r="L1515" s="1" t="s">
        <v>26</v>
      </c>
      <c r="M1515" s="1" t="s">
        <v>27</v>
      </c>
      <c r="N1515" s="1" t="s">
        <v>33</v>
      </c>
      <c r="O1515" s="1" t="s">
        <v>34</v>
      </c>
      <c r="P1515" s="1" t="s">
        <v>45</v>
      </c>
      <c r="Q1515" s="1" t="s">
        <v>24</v>
      </c>
      <c r="R1515" s="2">
        <v>40342</v>
      </c>
    </row>
    <row r="1516" spans="1:18" x14ac:dyDescent="0.25">
      <c r="A1516" s="1">
        <v>43424</v>
      </c>
      <c r="B1516" s="2">
        <v>40773</v>
      </c>
      <c r="C1516" s="2" t="str">
        <f t="shared" si="116"/>
        <v>August</v>
      </c>
      <c r="D1516" s="1" t="s">
        <v>32</v>
      </c>
      <c r="E1516" s="1">
        <v>34</v>
      </c>
      <c r="F1516" s="1">
        <f t="shared" si="115"/>
        <v>22.722352941176467</v>
      </c>
      <c r="G1516" s="1">
        <v>772.56</v>
      </c>
      <c r="H1516" s="1">
        <v>4.5</v>
      </c>
      <c r="I1516">
        <f t="shared" si="117"/>
        <v>777.06</v>
      </c>
      <c r="J1516">
        <f t="shared" si="118"/>
        <v>3.5455000000000001</v>
      </c>
      <c r="K1516">
        <f t="shared" si="119"/>
        <v>27.3911148</v>
      </c>
      <c r="L1516" s="1" t="s">
        <v>19</v>
      </c>
      <c r="M1516" s="1" t="s">
        <v>27</v>
      </c>
      <c r="N1516" s="1" t="s">
        <v>42</v>
      </c>
      <c r="O1516" s="1" t="s">
        <v>34</v>
      </c>
      <c r="P1516" s="1" t="s">
        <v>68</v>
      </c>
      <c r="Q1516" s="1" t="s">
        <v>24</v>
      </c>
      <c r="R1516" s="2">
        <v>40775</v>
      </c>
    </row>
    <row r="1517" spans="1:18" x14ac:dyDescent="0.25">
      <c r="A1517" s="1">
        <v>12448</v>
      </c>
      <c r="B1517" s="2">
        <v>40855</v>
      </c>
      <c r="C1517" s="2" t="str">
        <f t="shared" si="116"/>
        <v>November</v>
      </c>
      <c r="D1517" s="1" t="s">
        <v>37</v>
      </c>
      <c r="E1517" s="1">
        <v>24</v>
      </c>
      <c r="F1517" s="1">
        <f t="shared" si="115"/>
        <v>283.43208333333331</v>
      </c>
      <c r="G1517" s="1">
        <v>6802.37</v>
      </c>
      <c r="H1517" s="1">
        <v>69.55</v>
      </c>
      <c r="I1517">
        <f t="shared" si="117"/>
        <v>6871.92</v>
      </c>
      <c r="J1517">
        <f t="shared" si="118"/>
        <v>4.7610000000000001</v>
      </c>
      <c r="K1517">
        <f t="shared" si="119"/>
        <v>323.8608357</v>
      </c>
      <c r="L1517" s="1" t="s">
        <v>38</v>
      </c>
      <c r="M1517" s="1" t="s">
        <v>49</v>
      </c>
      <c r="N1517" s="1" t="s">
        <v>28</v>
      </c>
      <c r="O1517" s="1" t="s">
        <v>22</v>
      </c>
      <c r="P1517" s="1" t="s">
        <v>39</v>
      </c>
      <c r="Q1517" s="1" t="s">
        <v>40</v>
      </c>
      <c r="R1517" s="2">
        <v>40856</v>
      </c>
    </row>
    <row r="1518" spans="1:18" x14ac:dyDescent="0.25">
      <c r="A1518" s="1">
        <v>28742</v>
      </c>
      <c r="B1518" s="2">
        <v>41028</v>
      </c>
      <c r="C1518" s="2" t="str">
        <f t="shared" si="116"/>
        <v>April</v>
      </c>
      <c r="D1518" s="1" t="s">
        <v>18</v>
      </c>
      <c r="E1518" s="1">
        <v>35</v>
      </c>
      <c r="F1518" s="1">
        <f t="shared" si="115"/>
        <v>16.797714285714285</v>
      </c>
      <c r="G1518" s="1">
        <v>587.91999999999996</v>
      </c>
      <c r="H1518" s="1">
        <v>6.25</v>
      </c>
      <c r="I1518">
        <f t="shared" si="117"/>
        <v>594.16999999999996</v>
      </c>
      <c r="J1518">
        <f t="shared" si="118"/>
        <v>3.5455000000000001</v>
      </c>
      <c r="K1518">
        <f t="shared" si="119"/>
        <v>20.844703599999999</v>
      </c>
      <c r="L1518" s="1" t="s">
        <v>26</v>
      </c>
      <c r="M1518" s="1" t="s">
        <v>54</v>
      </c>
      <c r="N1518" s="1" t="s">
        <v>33</v>
      </c>
      <c r="O1518" s="1" t="s">
        <v>34</v>
      </c>
      <c r="P1518" s="1" t="s">
        <v>60</v>
      </c>
      <c r="Q1518" s="1" t="s">
        <v>24</v>
      </c>
      <c r="R1518" s="2">
        <v>41028</v>
      </c>
    </row>
    <row r="1519" spans="1:18" x14ac:dyDescent="0.25">
      <c r="A1519" s="1">
        <v>41542</v>
      </c>
      <c r="B1519" s="2">
        <v>40082</v>
      </c>
      <c r="C1519" s="2" t="str">
        <f t="shared" si="116"/>
        <v>September</v>
      </c>
      <c r="D1519" s="1" t="s">
        <v>25</v>
      </c>
      <c r="E1519" s="1">
        <v>47</v>
      </c>
      <c r="F1519" s="1">
        <f t="shared" si="115"/>
        <v>131.52085106382978</v>
      </c>
      <c r="G1519" s="1">
        <v>6181.48</v>
      </c>
      <c r="H1519" s="1">
        <v>51.94</v>
      </c>
      <c r="I1519">
        <f t="shared" si="117"/>
        <v>6233.4199999999992</v>
      </c>
      <c r="J1519">
        <f t="shared" si="118"/>
        <v>4.7610000000000001</v>
      </c>
      <c r="K1519">
        <f t="shared" si="119"/>
        <v>294.30026279999998</v>
      </c>
      <c r="L1519" s="1" t="s">
        <v>38</v>
      </c>
      <c r="M1519" s="1" t="s">
        <v>56</v>
      </c>
      <c r="N1519" s="1" t="s">
        <v>33</v>
      </c>
      <c r="O1519" s="1" t="s">
        <v>22</v>
      </c>
      <c r="P1519" s="1" t="s">
        <v>57</v>
      </c>
      <c r="Q1519" s="1" t="s">
        <v>64</v>
      </c>
      <c r="R1519" s="2">
        <v>40083</v>
      </c>
    </row>
    <row r="1520" spans="1:18" x14ac:dyDescent="0.25">
      <c r="A1520" s="1">
        <v>56610</v>
      </c>
      <c r="B1520" s="2">
        <v>40244</v>
      </c>
      <c r="C1520" s="2" t="str">
        <f t="shared" si="116"/>
        <v>March</v>
      </c>
      <c r="D1520" s="1" t="s">
        <v>41</v>
      </c>
      <c r="E1520" s="1">
        <v>20</v>
      </c>
      <c r="F1520" s="1">
        <f t="shared" si="115"/>
        <v>42.897500000000001</v>
      </c>
      <c r="G1520" s="1">
        <v>857.95</v>
      </c>
      <c r="H1520" s="1">
        <v>4</v>
      </c>
      <c r="I1520">
        <f t="shared" si="117"/>
        <v>861.95</v>
      </c>
      <c r="J1520">
        <f t="shared" si="118"/>
        <v>5.3265000000000002</v>
      </c>
      <c r="K1520">
        <f t="shared" si="119"/>
        <v>45.698706749999999</v>
      </c>
      <c r="L1520" s="1" t="s">
        <v>19</v>
      </c>
      <c r="M1520" s="1" t="s">
        <v>58</v>
      </c>
      <c r="N1520" s="1" t="s">
        <v>21</v>
      </c>
      <c r="O1520" s="1" t="s">
        <v>29</v>
      </c>
      <c r="P1520" s="1" t="s">
        <v>43</v>
      </c>
      <c r="Q1520" s="1" t="s">
        <v>24</v>
      </c>
      <c r="R1520" s="2">
        <v>40244</v>
      </c>
    </row>
    <row r="1521" spans="1:18" x14ac:dyDescent="0.25">
      <c r="A1521" s="1">
        <v>39938</v>
      </c>
      <c r="B1521" s="2">
        <v>41070</v>
      </c>
      <c r="C1521" s="2" t="str">
        <f t="shared" si="116"/>
        <v>June</v>
      </c>
      <c r="D1521" s="1" t="s">
        <v>25</v>
      </c>
      <c r="E1521" s="1">
        <v>5</v>
      </c>
      <c r="F1521" s="1">
        <f t="shared" si="115"/>
        <v>33.853999999999999</v>
      </c>
      <c r="G1521" s="1">
        <v>169.27</v>
      </c>
      <c r="H1521" s="1">
        <v>8.99</v>
      </c>
      <c r="I1521">
        <f t="shared" si="117"/>
        <v>178.26000000000002</v>
      </c>
      <c r="J1521">
        <f t="shared" si="118"/>
        <v>3.5455000000000001</v>
      </c>
      <c r="K1521">
        <f t="shared" si="119"/>
        <v>6.00146785</v>
      </c>
      <c r="L1521" s="1" t="s">
        <v>26</v>
      </c>
      <c r="M1521" s="1" t="s">
        <v>47</v>
      </c>
      <c r="N1521" s="1" t="s">
        <v>33</v>
      </c>
      <c r="O1521" s="1" t="s">
        <v>34</v>
      </c>
      <c r="P1521" s="1" t="s">
        <v>35</v>
      </c>
      <c r="Q1521" s="1" t="s">
        <v>46</v>
      </c>
      <c r="R1521" s="2">
        <v>41071</v>
      </c>
    </row>
    <row r="1522" spans="1:18" x14ac:dyDescent="0.25">
      <c r="A1522" s="1">
        <v>23232</v>
      </c>
      <c r="B1522" s="2">
        <v>40284</v>
      </c>
      <c r="C1522" s="2" t="str">
        <f t="shared" si="116"/>
        <v>April</v>
      </c>
      <c r="D1522" s="1" t="s">
        <v>25</v>
      </c>
      <c r="E1522" s="1">
        <v>15</v>
      </c>
      <c r="F1522" s="1">
        <f t="shared" si="115"/>
        <v>40.943333333333335</v>
      </c>
      <c r="G1522" s="1">
        <v>614.15</v>
      </c>
      <c r="H1522" s="1">
        <v>7.12</v>
      </c>
      <c r="I1522">
        <f t="shared" si="117"/>
        <v>621.27</v>
      </c>
      <c r="J1522">
        <f t="shared" si="118"/>
        <v>5.3265000000000002</v>
      </c>
      <c r="K1522">
        <f t="shared" si="119"/>
        <v>32.712699749999999</v>
      </c>
      <c r="L1522" s="1" t="s">
        <v>19</v>
      </c>
      <c r="M1522" s="1" t="s">
        <v>56</v>
      </c>
      <c r="N1522" s="1" t="s">
        <v>42</v>
      </c>
      <c r="O1522" s="1" t="s">
        <v>29</v>
      </c>
      <c r="P1522" s="1" t="s">
        <v>43</v>
      </c>
      <c r="Q1522" s="1" t="s">
        <v>24</v>
      </c>
      <c r="R1522" s="2">
        <v>40285</v>
      </c>
    </row>
    <row r="1523" spans="1:18" x14ac:dyDescent="0.25">
      <c r="A1523" s="1">
        <v>49344</v>
      </c>
      <c r="B1523" s="2">
        <v>41273</v>
      </c>
      <c r="C1523" s="2" t="str">
        <f t="shared" si="116"/>
        <v>December</v>
      </c>
      <c r="D1523" s="1" t="s">
        <v>18</v>
      </c>
      <c r="E1523" s="1">
        <v>1</v>
      </c>
      <c r="F1523" s="1">
        <f t="shared" si="115"/>
        <v>803.33</v>
      </c>
      <c r="G1523" s="1">
        <v>803.33</v>
      </c>
      <c r="H1523" s="1">
        <v>24.49</v>
      </c>
      <c r="I1523">
        <f t="shared" si="117"/>
        <v>827.82</v>
      </c>
      <c r="J1523">
        <f t="shared" si="118"/>
        <v>3.5455000000000001</v>
      </c>
      <c r="K1523">
        <f t="shared" si="119"/>
        <v>28.482065150000004</v>
      </c>
      <c r="L1523" s="1" t="s">
        <v>26</v>
      </c>
      <c r="M1523" s="1" t="s">
        <v>54</v>
      </c>
      <c r="N1523" s="1" t="s">
        <v>42</v>
      </c>
      <c r="O1523" s="1" t="s">
        <v>34</v>
      </c>
      <c r="P1523" s="1" t="s">
        <v>50</v>
      </c>
      <c r="Q1523" s="1" t="s">
        <v>31</v>
      </c>
      <c r="R1523" s="2">
        <v>41273</v>
      </c>
    </row>
    <row r="1524" spans="1:18" x14ac:dyDescent="0.25">
      <c r="A1524" s="1">
        <v>25952</v>
      </c>
      <c r="B1524" s="2">
        <v>40425</v>
      </c>
      <c r="C1524" s="2" t="str">
        <f t="shared" si="116"/>
        <v>September</v>
      </c>
      <c r="D1524" s="1" t="s">
        <v>25</v>
      </c>
      <c r="E1524" s="1">
        <v>50</v>
      </c>
      <c r="F1524" s="1">
        <f t="shared" si="115"/>
        <v>57.28201</v>
      </c>
      <c r="G1524" s="1">
        <v>2864.1005</v>
      </c>
      <c r="H1524" s="1">
        <v>8.99</v>
      </c>
      <c r="I1524">
        <f t="shared" si="117"/>
        <v>2873.0904999999998</v>
      </c>
      <c r="J1524">
        <f t="shared" si="118"/>
        <v>5.3265000000000002</v>
      </c>
      <c r="K1524">
        <f t="shared" si="119"/>
        <v>152.55631313250001</v>
      </c>
      <c r="L1524" s="1" t="s">
        <v>26</v>
      </c>
      <c r="M1524" s="1" t="s">
        <v>47</v>
      </c>
      <c r="N1524" s="1" t="s">
        <v>42</v>
      </c>
      <c r="O1524" s="1" t="s">
        <v>29</v>
      </c>
      <c r="P1524" s="1" t="s">
        <v>30</v>
      </c>
      <c r="Q1524" s="1" t="s">
        <v>24</v>
      </c>
      <c r="R1524" s="2">
        <v>40426</v>
      </c>
    </row>
    <row r="1525" spans="1:18" x14ac:dyDescent="0.25">
      <c r="A1525" s="1">
        <v>51652</v>
      </c>
      <c r="B1525" s="2">
        <v>40642</v>
      </c>
      <c r="C1525" s="2" t="str">
        <f t="shared" si="116"/>
        <v>April</v>
      </c>
      <c r="D1525" s="1" t="s">
        <v>32</v>
      </c>
      <c r="E1525" s="1">
        <v>38</v>
      </c>
      <c r="F1525" s="1">
        <f t="shared" si="115"/>
        <v>131.38499999999999</v>
      </c>
      <c r="G1525" s="1">
        <v>4992.63</v>
      </c>
      <c r="H1525" s="1">
        <v>19.989999999999998</v>
      </c>
      <c r="I1525">
        <f t="shared" si="117"/>
        <v>5012.62</v>
      </c>
      <c r="J1525">
        <f t="shared" si="118"/>
        <v>3.5455000000000001</v>
      </c>
      <c r="K1525">
        <f t="shared" si="119"/>
        <v>177.01369665000001</v>
      </c>
      <c r="L1525" s="1" t="s">
        <v>19</v>
      </c>
      <c r="M1525" s="1" t="s">
        <v>56</v>
      </c>
      <c r="N1525" s="1" t="s">
        <v>42</v>
      </c>
      <c r="O1525" s="1" t="s">
        <v>34</v>
      </c>
      <c r="P1525" s="1" t="s">
        <v>60</v>
      </c>
      <c r="Q1525" s="1" t="s">
        <v>24</v>
      </c>
      <c r="R1525" s="2">
        <v>40643</v>
      </c>
    </row>
    <row r="1526" spans="1:18" x14ac:dyDescent="0.25">
      <c r="A1526" s="1">
        <v>29506</v>
      </c>
      <c r="B1526" s="2">
        <v>40708</v>
      </c>
      <c r="C1526" s="2" t="str">
        <f t="shared" si="116"/>
        <v>June</v>
      </c>
      <c r="D1526" s="1" t="s">
        <v>37</v>
      </c>
      <c r="E1526" s="1">
        <v>8</v>
      </c>
      <c r="F1526" s="1">
        <f t="shared" si="115"/>
        <v>2.0437500000000002</v>
      </c>
      <c r="G1526" s="1">
        <v>16.350000000000001</v>
      </c>
      <c r="H1526" s="1">
        <v>1.49</v>
      </c>
      <c r="I1526">
        <f t="shared" si="117"/>
        <v>17.84</v>
      </c>
      <c r="J1526">
        <f t="shared" si="118"/>
        <v>3.5455000000000001</v>
      </c>
      <c r="K1526">
        <f t="shared" si="119"/>
        <v>0.57968925000000004</v>
      </c>
      <c r="L1526" s="1" t="s">
        <v>26</v>
      </c>
      <c r="M1526" s="1" t="s">
        <v>49</v>
      </c>
      <c r="N1526" s="1" t="s">
        <v>21</v>
      </c>
      <c r="O1526" s="1" t="s">
        <v>34</v>
      </c>
      <c r="P1526" s="1" t="s">
        <v>48</v>
      </c>
      <c r="Q1526" s="1" t="s">
        <v>24</v>
      </c>
      <c r="R1526" s="2">
        <v>40709</v>
      </c>
    </row>
    <row r="1527" spans="1:18" x14ac:dyDescent="0.25">
      <c r="A1527" s="1">
        <v>38176</v>
      </c>
      <c r="B1527" s="2">
        <v>40405</v>
      </c>
      <c r="C1527" s="2" t="str">
        <f t="shared" si="116"/>
        <v>August</v>
      </c>
      <c r="D1527" s="1" t="s">
        <v>25</v>
      </c>
      <c r="E1527" s="1">
        <v>39</v>
      </c>
      <c r="F1527" s="1">
        <f t="shared" si="115"/>
        <v>5.925128205128205</v>
      </c>
      <c r="G1527" s="1">
        <v>231.08</v>
      </c>
      <c r="H1527" s="1">
        <v>5.57</v>
      </c>
      <c r="I1527">
        <f t="shared" si="117"/>
        <v>236.65</v>
      </c>
      <c r="J1527">
        <f t="shared" si="118"/>
        <v>3.5455000000000001</v>
      </c>
      <c r="K1527">
        <f t="shared" si="119"/>
        <v>8.1929414000000005</v>
      </c>
      <c r="L1527" s="1" t="s">
        <v>19</v>
      </c>
      <c r="M1527" s="1" t="s">
        <v>59</v>
      </c>
      <c r="N1527" s="1" t="s">
        <v>33</v>
      </c>
      <c r="O1527" s="1" t="s">
        <v>34</v>
      </c>
      <c r="P1527" s="1" t="s">
        <v>45</v>
      </c>
      <c r="Q1527" s="1" t="s">
        <v>24</v>
      </c>
      <c r="R1527" s="2">
        <v>40406</v>
      </c>
    </row>
    <row r="1528" spans="1:18" x14ac:dyDescent="0.25">
      <c r="A1528" s="1">
        <v>31040</v>
      </c>
      <c r="B1528" s="2">
        <v>40435</v>
      </c>
      <c r="C1528" s="2" t="str">
        <f t="shared" si="116"/>
        <v>September</v>
      </c>
      <c r="D1528" s="1" t="s">
        <v>32</v>
      </c>
      <c r="E1528" s="1">
        <v>19</v>
      </c>
      <c r="F1528" s="1">
        <f t="shared" si="115"/>
        <v>28.721578947368425</v>
      </c>
      <c r="G1528" s="1">
        <v>545.71</v>
      </c>
      <c r="H1528" s="1">
        <v>6.64</v>
      </c>
      <c r="I1528">
        <f t="shared" si="117"/>
        <v>552.35</v>
      </c>
      <c r="J1528">
        <f t="shared" si="118"/>
        <v>3.5455000000000001</v>
      </c>
      <c r="K1528">
        <f t="shared" si="119"/>
        <v>19.348148050000002</v>
      </c>
      <c r="L1528" s="1" t="s">
        <v>26</v>
      </c>
      <c r="M1528" s="1" t="s">
        <v>49</v>
      </c>
      <c r="N1528" s="1" t="s">
        <v>33</v>
      </c>
      <c r="O1528" s="1" t="s">
        <v>34</v>
      </c>
      <c r="P1528" s="1" t="s">
        <v>60</v>
      </c>
      <c r="Q1528" s="1" t="s">
        <v>24</v>
      </c>
      <c r="R1528" s="2">
        <v>40437</v>
      </c>
    </row>
    <row r="1529" spans="1:18" x14ac:dyDescent="0.25">
      <c r="A1529" s="1">
        <v>30947</v>
      </c>
      <c r="B1529" s="2">
        <v>40373</v>
      </c>
      <c r="C1529" s="2" t="str">
        <f t="shared" si="116"/>
        <v>July</v>
      </c>
      <c r="D1529" s="1" t="s">
        <v>18</v>
      </c>
      <c r="E1529" s="1">
        <v>45</v>
      </c>
      <c r="F1529" s="1">
        <f t="shared" si="115"/>
        <v>7.6711111111111112</v>
      </c>
      <c r="G1529" s="1">
        <v>345.2</v>
      </c>
      <c r="H1529" s="1">
        <v>0.49</v>
      </c>
      <c r="I1529">
        <f t="shared" si="117"/>
        <v>345.69</v>
      </c>
      <c r="J1529">
        <f t="shared" si="118"/>
        <v>3.5455000000000001</v>
      </c>
      <c r="K1529">
        <f t="shared" si="119"/>
        <v>12.239066000000001</v>
      </c>
      <c r="L1529" s="1" t="s">
        <v>26</v>
      </c>
      <c r="M1529" s="1" t="s">
        <v>44</v>
      </c>
      <c r="N1529" s="1" t="s">
        <v>33</v>
      </c>
      <c r="O1529" s="1" t="s">
        <v>34</v>
      </c>
      <c r="P1529" s="1" t="s">
        <v>63</v>
      </c>
      <c r="Q1529" s="1" t="s">
        <v>24</v>
      </c>
      <c r="R1529" s="2">
        <v>40377</v>
      </c>
    </row>
    <row r="1530" spans="1:18" x14ac:dyDescent="0.25">
      <c r="A1530" s="1">
        <v>14247</v>
      </c>
      <c r="B1530" s="2">
        <v>40771</v>
      </c>
      <c r="C1530" s="2" t="str">
        <f t="shared" si="116"/>
        <v>August</v>
      </c>
      <c r="D1530" s="1" t="s">
        <v>37</v>
      </c>
      <c r="E1530" s="1">
        <v>4</v>
      </c>
      <c r="F1530" s="1">
        <f t="shared" si="115"/>
        <v>3.6875</v>
      </c>
      <c r="G1530" s="1">
        <v>14.75</v>
      </c>
      <c r="H1530" s="1">
        <v>1.35</v>
      </c>
      <c r="I1530">
        <f t="shared" si="117"/>
        <v>16.100000000000001</v>
      </c>
      <c r="J1530">
        <f t="shared" si="118"/>
        <v>3.5455000000000001</v>
      </c>
      <c r="K1530">
        <f t="shared" si="119"/>
        <v>0.52296125000000004</v>
      </c>
      <c r="L1530" s="1" t="s">
        <v>26</v>
      </c>
      <c r="M1530" s="1" t="s">
        <v>27</v>
      </c>
      <c r="N1530" s="1" t="s">
        <v>42</v>
      </c>
      <c r="O1530" s="1" t="s">
        <v>34</v>
      </c>
      <c r="P1530" s="1" t="s">
        <v>66</v>
      </c>
      <c r="Q1530" s="1" t="s">
        <v>36</v>
      </c>
      <c r="R1530" s="2">
        <v>40773</v>
      </c>
    </row>
    <row r="1531" spans="1:18" x14ac:dyDescent="0.25">
      <c r="A1531" s="1">
        <v>27680</v>
      </c>
      <c r="B1531" s="2">
        <v>40204</v>
      </c>
      <c r="C1531" s="2" t="str">
        <f t="shared" si="116"/>
        <v>January</v>
      </c>
      <c r="D1531" s="1" t="s">
        <v>37</v>
      </c>
      <c r="E1531" s="1">
        <v>19</v>
      </c>
      <c r="F1531" s="1">
        <f t="shared" si="115"/>
        <v>7.2115789473684213</v>
      </c>
      <c r="G1531" s="1">
        <v>137.02000000000001</v>
      </c>
      <c r="H1531" s="1">
        <v>6.6</v>
      </c>
      <c r="I1531">
        <f t="shared" si="117"/>
        <v>143.62</v>
      </c>
      <c r="J1531">
        <f t="shared" si="118"/>
        <v>3.5455000000000001</v>
      </c>
      <c r="K1531">
        <f t="shared" si="119"/>
        <v>4.8580441000000008</v>
      </c>
      <c r="L1531" s="1" t="s">
        <v>26</v>
      </c>
      <c r="M1531" s="1" t="s">
        <v>44</v>
      </c>
      <c r="N1531" s="1" t="s">
        <v>28</v>
      </c>
      <c r="O1531" s="1" t="s">
        <v>34</v>
      </c>
      <c r="P1531" s="1" t="s">
        <v>45</v>
      </c>
      <c r="Q1531" s="1" t="s">
        <v>24</v>
      </c>
      <c r="R1531" s="2">
        <v>40205</v>
      </c>
    </row>
    <row r="1532" spans="1:18" x14ac:dyDescent="0.25">
      <c r="A1532" s="1">
        <v>22465</v>
      </c>
      <c r="B1532" s="2">
        <v>41111</v>
      </c>
      <c r="C1532" s="2" t="str">
        <f t="shared" si="116"/>
        <v>July</v>
      </c>
      <c r="D1532" s="1" t="s">
        <v>32</v>
      </c>
      <c r="E1532" s="1">
        <v>4</v>
      </c>
      <c r="F1532" s="1">
        <f t="shared" si="115"/>
        <v>280.44499999999999</v>
      </c>
      <c r="G1532" s="1">
        <v>1121.78</v>
      </c>
      <c r="H1532" s="1">
        <v>50</v>
      </c>
      <c r="I1532">
        <f t="shared" si="117"/>
        <v>1171.78</v>
      </c>
      <c r="J1532">
        <f t="shared" si="118"/>
        <v>4.7610000000000001</v>
      </c>
      <c r="K1532">
        <f t="shared" si="119"/>
        <v>53.4079458</v>
      </c>
      <c r="L1532" s="1" t="s">
        <v>38</v>
      </c>
      <c r="M1532" s="1" t="s">
        <v>47</v>
      </c>
      <c r="N1532" s="1" t="s">
        <v>42</v>
      </c>
      <c r="O1532" s="1" t="s">
        <v>22</v>
      </c>
      <c r="P1532" s="1" t="s">
        <v>39</v>
      </c>
      <c r="Q1532" s="1" t="s">
        <v>40</v>
      </c>
      <c r="R1532" s="2">
        <v>41112</v>
      </c>
    </row>
    <row r="1533" spans="1:18" x14ac:dyDescent="0.25">
      <c r="A1533" s="1">
        <v>56869</v>
      </c>
      <c r="B1533" s="2">
        <v>40382</v>
      </c>
      <c r="C1533" s="2" t="str">
        <f t="shared" si="116"/>
        <v>July</v>
      </c>
      <c r="D1533" s="1" t="s">
        <v>18</v>
      </c>
      <c r="E1533" s="1">
        <v>10</v>
      </c>
      <c r="F1533" s="1">
        <f t="shared" si="115"/>
        <v>84.219000000000008</v>
      </c>
      <c r="G1533" s="1">
        <v>842.19</v>
      </c>
      <c r="H1533" s="1">
        <v>4.5</v>
      </c>
      <c r="I1533">
        <f t="shared" si="117"/>
        <v>846.69</v>
      </c>
      <c r="J1533">
        <f t="shared" si="118"/>
        <v>3.5455000000000001</v>
      </c>
      <c r="K1533">
        <f t="shared" si="119"/>
        <v>29.859846450000006</v>
      </c>
      <c r="L1533" s="1" t="s">
        <v>26</v>
      </c>
      <c r="M1533" s="1" t="s">
        <v>20</v>
      </c>
      <c r="N1533" s="1" t="s">
        <v>21</v>
      </c>
      <c r="O1533" s="1" t="s">
        <v>34</v>
      </c>
      <c r="P1533" s="1" t="s">
        <v>68</v>
      </c>
      <c r="Q1533" s="1" t="s">
        <v>24</v>
      </c>
      <c r="R1533" s="2">
        <v>40384</v>
      </c>
    </row>
    <row r="1534" spans="1:18" x14ac:dyDescent="0.25">
      <c r="A1534" s="1">
        <v>36452</v>
      </c>
      <c r="B1534" s="2">
        <v>39908</v>
      </c>
      <c r="C1534" s="2" t="str">
        <f t="shared" si="116"/>
        <v>April</v>
      </c>
      <c r="D1534" s="1" t="s">
        <v>25</v>
      </c>
      <c r="E1534" s="1">
        <v>26</v>
      </c>
      <c r="F1534" s="1">
        <f t="shared" si="115"/>
        <v>21.73</v>
      </c>
      <c r="G1534" s="1">
        <v>564.98</v>
      </c>
      <c r="H1534" s="1">
        <v>15.1</v>
      </c>
      <c r="I1534">
        <f t="shared" si="117"/>
        <v>580.08000000000004</v>
      </c>
      <c r="J1534">
        <f t="shared" si="118"/>
        <v>3.5455000000000001</v>
      </c>
      <c r="K1534">
        <f t="shared" si="119"/>
        <v>20.031365900000001</v>
      </c>
      <c r="L1534" s="1" t="s">
        <v>26</v>
      </c>
      <c r="M1534" s="1" t="s">
        <v>27</v>
      </c>
      <c r="N1534" s="1" t="s">
        <v>42</v>
      </c>
      <c r="O1534" s="1" t="s">
        <v>34</v>
      </c>
      <c r="P1534" s="1" t="s">
        <v>48</v>
      </c>
      <c r="Q1534" s="1" t="s">
        <v>24</v>
      </c>
      <c r="R1534" s="2">
        <v>39909</v>
      </c>
    </row>
    <row r="1535" spans="1:18" x14ac:dyDescent="0.25">
      <c r="A1535" s="1">
        <v>26759</v>
      </c>
      <c r="B1535" s="2">
        <v>40933</v>
      </c>
      <c r="C1535" s="2" t="str">
        <f t="shared" si="116"/>
        <v>January</v>
      </c>
      <c r="D1535" s="1" t="s">
        <v>32</v>
      </c>
      <c r="E1535" s="1">
        <v>30</v>
      </c>
      <c r="F1535" s="1">
        <f t="shared" si="115"/>
        <v>8.370333333333333</v>
      </c>
      <c r="G1535" s="1">
        <v>251.11</v>
      </c>
      <c r="H1535" s="1">
        <v>4.71</v>
      </c>
      <c r="I1535">
        <f t="shared" si="117"/>
        <v>255.82000000000002</v>
      </c>
      <c r="J1535">
        <f t="shared" si="118"/>
        <v>3.5455000000000001</v>
      </c>
      <c r="K1535">
        <f t="shared" si="119"/>
        <v>8.9031050500000006</v>
      </c>
      <c r="L1535" s="1" t="s">
        <v>26</v>
      </c>
      <c r="M1535" s="1" t="s">
        <v>27</v>
      </c>
      <c r="N1535" s="1" t="s">
        <v>21</v>
      </c>
      <c r="O1535" s="1" t="s">
        <v>34</v>
      </c>
      <c r="P1535" s="1" t="s">
        <v>48</v>
      </c>
      <c r="Q1535" s="1" t="s">
        <v>24</v>
      </c>
      <c r="R1535" s="2">
        <v>40935</v>
      </c>
    </row>
    <row r="1536" spans="1:18" x14ac:dyDescent="0.25">
      <c r="A1536" s="1">
        <v>39745</v>
      </c>
      <c r="B1536" s="2">
        <v>40667</v>
      </c>
      <c r="C1536" s="2" t="str">
        <f t="shared" si="116"/>
        <v>May</v>
      </c>
      <c r="D1536" s="1" t="s">
        <v>32</v>
      </c>
      <c r="E1536" s="1">
        <v>8</v>
      </c>
      <c r="F1536" s="1">
        <f t="shared" si="115"/>
        <v>119.41125</v>
      </c>
      <c r="G1536" s="1">
        <v>955.29</v>
      </c>
      <c r="H1536" s="1">
        <v>56.14</v>
      </c>
      <c r="I1536">
        <f t="shared" si="117"/>
        <v>1011.43</v>
      </c>
      <c r="J1536">
        <f t="shared" si="118"/>
        <v>5.3265000000000002</v>
      </c>
      <c r="K1536">
        <f t="shared" si="119"/>
        <v>50.883521849999994</v>
      </c>
      <c r="L1536" s="1" t="s">
        <v>38</v>
      </c>
      <c r="M1536" s="1" t="s">
        <v>20</v>
      </c>
      <c r="N1536" s="1" t="s">
        <v>33</v>
      </c>
      <c r="O1536" s="1" t="s">
        <v>29</v>
      </c>
      <c r="P1536" s="1" t="s">
        <v>61</v>
      </c>
      <c r="Q1536" s="1" t="s">
        <v>40</v>
      </c>
      <c r="R1536" s="2">
        <v>40668</v>
      </c>
    </row>
    <row r="1537" spans="1:18" x14ac:dyDescent="0.25">
      <c r="A1537" s="1">
        <v>38437</v>
      </c>
      <c r="B1537" s="2">
        <v>41037</v>
      </c>
      <c r="C1537" s="2" t="str">
        <f t="shared" si="116"/>
        <v>May</v>
      </c>
      <c r="D1537" s="1" t="s">
        <v>37</v>
      </c>
      <c r="E1537" s="1">
        <v>19</v>
      </c>
      <c r="F1537" s="1">
        <f t="shared" si="115"/>
        <v>221.13000000000002</v>
      </c>
      <c r="G1537" s="1">
        <v>4201.47</v>
      </c>
      <c r="H1537" s="1">
        <v>52.2</v>
      </c>
      <c r="I1537">
        <f t="shared" si="117"/>
        <v>4253.67</v>
      </c>
      <c r="J1537">
        <f t="shared" si="118"/>
        <v>4.7610000000000001</v>
      </c>
      <c r="K1537">
        <f t="shared" si="119"/>
        <v>200.0319867</v>
      </c>
      <c r="L1537" s="1" t="s">
        <v>38</v>
      </c>
      <c r="M1537" s="1" t="s">
        <v>27</v>
      </c>
      <c r="N1537" s="1" t="s">
        <v>28</v>
      </c>
      <c r="O1537" s="1" t="s">
        <v>22</v>
      </c>
      <c r="P1537" s="1" t="s">
        <v>57</v>
      </c>
      <c r="Q1537" s="1" t="s">
        <v>64</v>
      </c>
      <c r="R1537" s="2">
        <v>41038</v>
      </c>
    </row>
    <row r="1538" spans="1:18" x14ac:dyDescent="0.25">
      <c r="A1538" s="1">
        <v>11236</v>
      </c>
      <c r="B1538" s="2">
        <v>40481</v>
      </c>
      <c r="C1538" s="2" t="str">
        <f t="shared" si="116"/>
        <v>October</v>
      </c>
      <c r="D1538" s="1" t="s">
        <v>25</v>
      </c>
      <c r="E1538" s="1">
        <v>4</v>
      </c>
      <c r="F1538" s="1">
        <f t="shared" ref="F1538:F1601" si="120">G1538/E1538</f>
        <v>407.4375</v>
      </c>
      <c r="G1538" s="1">
        <v>1629.75</v>
      </c>
      <c r="H1538" s="1">
        <v>11.37</v>
      </c>
      <c r="I1538">
        <f t="shared" si="117"/>
        <v>1641.12</v>
      </c>
      <c r="J1538">
        <f t="shared" si="118"/>
        <v>3.5455000000000001</v>
      </c>
      <c r="K1538">
        <f t="shared" si="119"/>
        <v>57.782786250000001</v>
      </c>
      <c r="L1538" s="1" t="s">
        <v>26</v>
      </c>
      <c r="M1538" s="1" t="s">
        <v>49</v>
      </c>
      <c r="N1538" s="1" t="s">
        <v>28</v>
      </c>
      <c r="O1538" s="1" t="s">
        <v>34</v>
      </c>
      <c r="P1538" s="1" t="s">
        <v>60</v>
      </c>
      <c r="Q1538" s="1" t="s">
        <v>24</v>
      </c>
      <c r="R1538" s="2">
        <v>40483</v>
      </c>
    </row>
    <row r="1539" spans="1:18" x14ac:dyDescent="0.25">
      <c r="A1539" s="1">
        <v>55846</v>
      </c>
      <c r="B1539" s="2">
        <v>40014</v>
      </c>
      <c r="C1539" s="2" t="str">
        <f t="shared" ref="C1539:C1602" si="121">TEXT(B1539,"mmmm")</f>
        <v>July</v>
      </c>
      <c r="D1539" s="1" t="s">
        <v>32</v>
      </c>
      <c r="E1539" s="1">
        <v>30</v>
      </c>
      <c r="F1539" s="1">
        <f t="shared" si="120"/>
        <v>7.3683333333333341</v>
      </c>
      <c r="G1539" s="1">
        <v>221.05</v>
      </c>
      <c r="H1539" s="1">
        <v>6.05</v>
      </c>
      <c r="I1539">
        <f t="shared" ref="I1539:I1602" si="122">G1539+H1539</f>
        <v>227.10000000000002</v>
      </c>
      <c r="J1539">
        <f t="shared" ref="J1539:J1602" si="123">IF(O1539="Furniture",4.761,IF(O1539="Technology",5.3265,IF(O1539="Office Supplies",3.5455,0)))</f>
        <v>3.5455000000000001</v>
      </c>
      <c r="K1539">
        <f t="shared" ref="K1539:K1602" si="124">(J1539*G1539)/100</f>
        <v>7.8373277500000009</v>
      </c>
      <c r="L1539" s="1" t="s">
        <v>26</v>
      </c>
      <c r="M1539" s="1" t="s">
        <v>51</v>
      </c>
      <c r="N1539" s="1" t="s">
        <v>33</v>
      </c>
      <c r="O1539" s="1" t="s">
        <v>34</v>
      </c>
      <c r="P1539" s="1" t="s">
        <v>48</v>
      </c>
      <c r="Q1539" s="1" t="s">
        <v>24</v>
      </c>
      <c r="R1539" s="2">
        <v>40014</v>
      </c>
    </row>
    <row r="1540" spans="1:18" x14ac:dyDescent="0.25">
      <c r="A1540" s="1">
        <v>14823</v>
      </c>
      <c r="B1540" s="2">
        <v>39856</v>
      </c>
      <c r="C1540" s="2" t="str">
        <f t="shared" si="121"/>
        <v>February</v>
      </c>
      <c r="D1540" s="1" t="s">
        <v>18</v>
      </c>
      <c r="E1540" s="1">
        <v>20</v>
      </c>
      <c r="F1540" s="1">
        <f t="shared" si="120"/>
        <v>6.242</v>
      </c>
      <c r="G1540" s="1">
        <v>124.84</v>
      </c>
      <c r="H1540" s="1">
        <v>1.56</v>
      </c>
      <c r="I1540">
        <f t="shared" si="122"/>
        <v>126.4</v>
      </c>
      <c r="J1540">
        <f t="shared" si="123"/>
        <v>3.5455000000000001</v>
      </c>
      <c r="K1540">
        <f t="shared" si="124"/>
        <v>4.4262022000000005</v>
      </c>
      <c r="L1540" s="1" t="s">
        <v>26</v>
      </c>
      <c r="M1540" s="1" t="s">
        <v>27</v>
      </c>
      <c r="N1540" s="1" t="s">
        <v>28</v>
      </c>
      <c r="O1540" s="1" t="s">
        <v>34</v>
      </c>
      <c r="P1540" s="1" t="s">
        <v>35</v>
      </c>
      <c r="Q1540" s="1" t="s">
        <v>36</v>
      </c>
      <c r="R1540" s="2">
        <v>39856</v>
      </c>
    </row>
    <row r="1541" spans="1:18" x14ac:dyDescent="0.25">
      <c r="A1541" s="1">
        <v>54786</v>
      </c>
      <c r="B1541" s="2">
        <v>40919</v>
      </c>
      <c r="C1541" s="2" t="str">
        <f t="shared" si="121"/>
        <v>January</v>
      </c>
      <c r="D1541" s="1" t="s">
        <v>32</v>
      </c>
      <c r="E1541" s="1">
        <v>30</v>
      </c>
      <c r="F1541" s="1">
        <f t="shared" si="120"/>
        <v>12.675999999999998</v>
      </c>
      <c r="G1541" s="1">
        <v>380.28</v>
      </c>
      <c r="H1541" s="1">
        <v>4.51</v>
      </c>
      <c r="I1541">
        <f t="shared" si="122"/>
        <v>384.78999999999996</v>
      </c>
      <c r="J1541">
        <f t="shared" si="123"/>
        <v>3.5455000000000001</v>
      </c>
      <c r="K1541">
        <f t="shared" si="124"/>
        <v>13.482827399999998</v>
      </c>
      <c r="L1541" s="1" t="s">
        <v>26</v>
      </c>
      <c r="M1541" s="1" t="s">
        <v>54</v>
      </c>
      <c r="N1541" s="1" t="s">
        <v>42</v>
      </c>
      <c r="O1541" s="1" t="s">
        <v>34</v>
      </c>
      <c r="P1541" s="1" t="s">
        <v>60</v>
      </c>
      <c r="Q1541" s="1" t="s">
        <v>24</v>
      </c>
      <c r="R1541" s="2">
        <v>40921</v>
      </c>
    </row>
    <row r="1542" spans="1:18" x14ac:dyDescent="0.25">
      <c r="A1542" s="1">
        <v>27300</v>
      </c>
      <c r="B1542" s="2">
        <v>41182</v>
      </c>
      <c r="C1542" s="2" t="str">
        <f t="shared" si="121"/>
        <v>September</v>
      </c>
      <c r="D1542" s="1" t="s">
        <v>32</v>
      </c>
      <c r="E1542" s="1">
        <v>27</v>
      </c>
      <c r="F1542" s="1">
        <f t="shared" si="120"/>
        <v>2.0622222222222222</v>
      </c>
      <c r="G1542" s="1">
        <v>55.68</v>
      </c>
      <c r="H1542" s="1">
        <v>0.7</v>
      </c>
      <c r="I1542">
        <f t="shared" si="122"/>
        <v>56.38</v>
      </c>
      <c r="J1542">
        <f t="shared" si="123"/>
        <v>3.5455000000000001</v>
      </c>
      <c r="K1542">
        <f t="shared" si="124"/>
        <v>1.9741344000000001</v>
      </c>
      <c r="L1542" s="1" t="s">
        <v>26</v>
      </c>
      <c r="M1542" s="1" t="s">
        <v>27</v>
      </c>
      <c r="N1542" s="1" t="s">
        <v>21</v>
      </c>
      <c r="O1542" s="1" t="s">
        <v>34</v>
      </c>
      <c r="P1542" s="1" t="s">
        <v>35</v>
      </c>
      <c r="Q1542" s="1" t="s">
        <v>36</v>
      </c>
      <c r="R1542" s="2">
        <v>41182</v>
      </c>
    </row>
    <row r="1543" spans="1:18" x14ac:dyDescent="0.25">
      <c r="A1543" s="1">
        <v>56548</v>
      </c>
      <c r="B1543" s="2">
        <v>41157</v>
      </c>
      <c r="C1543" s="2" t="str">
        <f t="shared" si="121"/>
        <v>September</v>
      </c>
      <c r="D1543" s="1" t="s">
        <v>41</v>
      </c>
      <c r="E1543" s="1">
        <v>7</v>
      </c>
      <c r="F1543" s="1">
        <f t="shared" si="120"/>
        <v>191.28914285714285</v>
      </c>
      <c r="G1543" s="1">
        <v>1339.0239999999999</v>
      </c>
      <c r="H1543" s="1">
        <v>69.64</v>
      </c>
      <c r="I1543">
        <f t="shared" si="122"/>
        <v>1408.664</v>
      </c>
      <c r="J1543">
        <f t="shared" si="123"/>
        <v>4.7610000000000001</v>
      </c>
      <c r="K1543">
        <f t="shared" si="124"/>
        <v>63.750932639999995</v>
      </c>
      <c r="L1543" s="1" t="s">
        <v>38</v>
      </c>
      <c r="M1543" s="1" t="s">
        <v>54</v>
      </c>
      <c r="N1543" s="1" t="s">
        <v>28</v>
      </c>
      <c r="O1543" s="1" t="s">
        <v>22</v>
      </c>
      <c r="P1543" s="1" t="s">
        <v>57</v>
      </c>
      <c r="Q1543" s="1" t="s">
        <v>64</v>
      </c>
      <c r="R1543" s="2">
        <v>41159</v>
      </c>
    </row>
    <row r="1544" spans="1:18" x14ac:dyDescent="0.25">
      <c r="A1544" s="1">
        <v>57827</v>
      </c>
      <c r="B1544" s="2">
        <v>39996</v>
      </c>
      <c r="C1544" s="2" t="str">
        <f t="shared" si="121"/>
        <v>July</v>
      </c>
      <c r="D1544" s="1" t="s">
        <v>41</v>
      </c>
      <c r="E1544" s="1">
        <v>24</v>
      </c>
      <c r="F1544" s="1">
        <f t="shared" si="120"/>
        <v>102.22083333333335</v>
      </c>
      <c r="G1544" s="1">
        <v>2453.3000000000002</v>
      </c>
      <c r="H1544" s="1">
        <v>35.840000000000003</v>
      </c>
      <c r="I1544">
        <f t="shared" si="122"/>
        <v>2489.1400000000003</v>
      </c>
      <c r="J1544">
        <f t="shared" si="123"/>
        <v>4.7610000000000001</v>
      </c>
      <c r="K1544">
        <f t="shared" si="124"/>
        <v>116.80161300000002</v>
      </c>
      <c r="L1544" s="1" t="s">
        <v>38</v>
      </c>
      <c r="M1544" s="1" t="s">
        <v>51</v>
      </c>
      <c r="N1544" s="1" t="s">
        <v>42</v>
      </c>
      <c r="O1544" s="1" t="s">
        <v>22</v>
      </c>
      <c r="P1544" s="1" t="s">
        <v>67</v>
      </c>
      <c r="Q1544" s="1" t="s">
        <v>64</v>
      </c>
      <c r="R1544" s="2">
        <v>39998</v>
      </c>
    </row>
    <row r="1545" spans="1:18" x14ac:dyDescent="0.25">
      <c r="A1545" s="1">
        <v>43588</v>
      </c>
      <c r="B1545" s="2">
        <v>41153</v>
      </c>
      <c r="C1545" s="2" t="str">
        <f t="shared" si="121"/>
        <v>September</v>
      </c>
      <c r="D1545" s="1" t="s">
        <v>41</v>
      </c>
      <c r="E1545" s="1">
        <v>6</v>
      </c>
      <c r="F1545" s="1">
        <f t="shared" si="120"/>
        <v>3.4116666666666666</v>
      </c>
      <c r="G1545" s="1">
        <v>20.47</v>
      </c>
      <c r="H1545" s="1">
        <v>1.0900000000000001</v>
      </c>
      <c r="I1545">
        <f t="shared" si="122"/>
        <v>21.56</v>
      </c>
      <c r="J1545">
        <f t="shared" si="123"/>
        <v>3.5455000000000001</v>
      </c>
      <c r="K1545">
        <f t="shared" si="124"/>
        <v>0.72576384999999999</v>
      </c>
      <c r="L1545" s="1" t="s">
        <v>26</v>
      </c>
      <c r="M1545" s="1" t="s">
        <v>27</v>
      </c>
      <c r="N1545" s="1" t="s">
        <v>42</v>
      </c>
      <c r="O1545" s="1" t="s">
        <v>34</v>
      </c>
      <c r="P1545" s="1" t="s">
        <v>45</v>
      </c>
      <c r="Q1545" s="1" t="s">
        <v>36</v>
      </c>
      <c r="R1545" s="2">
        <v>41154</v>
      </c>
    </row>
    <row r="1546" spans="1:18" x14ac:dyDescent="0.25">
      <c r="A1546" s="1">
        <v>11840</v>
      </c>
      <c r="B1546" s="2">
        <v>40039</v>
      </c>
      <c r="C1546" s="2" t="str">
        <f t="shared" si="121"/>
        <v>August</v>
      </c>
      <c r="D1546" s="1" t="s">
        <v>37</v>
      </c>
      <c r="E1546" s="1">
        <v>43</v>
      </c>
      <c r="F1546" s="1">
        <f t="shared" si="120"/>
        <v>4.2209302325581399</v>
      </c>
      <c r="G1546" s="1">
        <v>181.5</v>
      </c>
      <c r="H1546" s="1">
        <v>2.5</v>
      </c>
      <c r="I1546">
        <f t="shared" si="122"/>
        <v>184</v>
      </c>
      <c r="J1546">
        <f t="shared" si="123"/>
        <v>3.5455000000000001</v>
      </c>
      <c r="K1546">
        <f t="shared" si="124"/>
        <v>6.4350825</v>
      </c>
      <c r="L1546" s="1" t="s">
        <v>26</v>
      </c>
      <c r="M1546" s="1" t="s">
        <v>51</v>
      </c>
      <c r="N1546" s="1" t="s">
        <v>21</v>
      </c>
      <c r="O1546" s="1" t="s">
        <v>34</v>
      </c>
      <c r="P1546" s="1" t="s">
        <v>62</v>
      </c>
      <c r="Q1546" s="1" t="s">
        <v>24</v>
      </c>
      <c r="R1546" s="2">
        <v>40040</v>
      </c>
    </row>
    <row r="1547" spans="1:18" x14ac:dyDescent="0.25">
      <c r="A1547" s="1">
        <v>43875</v>
      </c>
      <c r="B1547" s="2">
        <v>40884</v>
      </c>
      <c r="C1547" s="2" t="str">
        <f t="shared" si="121"/>
        <v>December</v>
      </c>
      <c r="D1547" s="1" t="s">
        <v>37</v>
      </c>
      <c r="E1547" s="1">
        <v>17</v>
      </c>
      <c r="F1547" s="1">
        <f t="shared" si="120"/>
        <v>151.40705882352941</v>
      </c>
      <c r="G1547" s="1">
        <v>2573.92</v>
      </c>
      <c r="H1547" s="1">
        <v>143.71</v>
      </c>
      <c r="I1547">
        <f t="shared" si="122"/>
        <v>2717.63</v>
      </c>
      <c r="J1547">
        <f t="shared" si="123"/>
        <v>4.7610000000000001</v>
      </c>
      <c r="K1547">
        <f t="shared" si="124"/>
        <v>122.54433120000002</v>
      </c>
      <c r="L1547" s="1" t="s">
        <v>38</v>
      </c>
      <c r="M1547" s="1" t="s">
        <v>27</v>
      </c>
      <c r="N1547" s="1" t="s">
        <v>33</v>
      </c>
      <c r="O1547" s="1" t="s">
        <v>22</v>
      </c>
      <c r="P1547" s="1" t="s">
        <v>39</v>
      </c>
      <c r="Q1547" s="1" t="s">
        <v>40</v>
      </c>
      <c r="R1547" s="2">
        <v>40886</v>
      </c>
    </row>
    <row r="1548" spans="1:18" x14ac:dyDescent="0.25">
      <c r="A1548" s="1">
        <v>34754</v>
      </c>
      <c r="B1548" s="2">
        <v>41064</v>
      </c>
      <c r="C1548" s="2" t="str">
        <f t="shared" si="121"/>
        <v>June</v>
      </c>
      <c r="D1548" s="1" t="s">
        <v>37</v>
      </c>
      <c r="E1548" s="1">
        <v>16</v>
      </c>
      <c r="F1548" s="1">
        <f t="shared" si="120"/>
        <v>38.959375000000001</v>
      </c>
      <c r="G1548" s="1">
        <v>623.35</v>
      </c>
      <c r="H1548" s="1">
        <v>5.08</v>
      </c>
      <c r="I1548">
        <f t="shared" si="122"/>
        <v>628.43000000000006</v>
      </c>
      <c r="J1548">
        <f t="shared" si="123"/>
        <v>3.5455000000000001</v>
      </c>
      <c r="K1548">
        <f t="shared" si="124"/>
        <v>22.10087425</v>
      </c>
      <c r="L1548" s="1" t="s">
        <v>26</v>
      </c>
      <c r="M1548" s="1" t="s">
        <v>59</v>
      </c>
      <c r="N1548" s="1" t="s">
        <v>42</v>
      </c>
      <c r="O1548" s="1" t="s">
        <v>34</v>
      </c>
      <c r="P1548" s="1" t="s">
        <v>45</v>
      </c>
      <c r="Q1548" s="1" t="s">
        <v>36</v>
      </c>
      <c r="R1548" s="2">
        <v>41066</v>
      </c>
    </row>
    <row r="1549" spans="1:18" x14ac:dyDescent="0.25">
      <c r="A1549" s="1">
        <v>52039</v>
      </c>
      <c r="B1549" s="2">
        <v>41123</v>
      </c>
      <c r="C1549" s="2" t="str">
        <f t="shared" si="121"/>
        <v>August</v>
      </c>
      <c r="D1549" s="1" t="s">
        <v>37</v>
      </c>
      <c r="E1549" s="1">
        <v>48</v>
      </c>
      <c r="F1549" s="1">
        <f t="shared" si="120"/>
        <v>41.799583333333338</v>
      </c>
      <c r="G1549" s="1">
        <v>2006.38</v>
      </c>
      <c r="H1549" s="1">
        <v>1.99</v>
      </c>
      <c r="I1549">
        <f t="shared" si="122"/>
        <v>2008.3700000000001</v>
      </c>
      <c r="J1549">
        <f t="shared" si="123"/>
        <v>5.3265000000000002</v>
      </c>
      <c r="K1549">
        <f t="shared" si="124"/>
        <v>106.86983070000001</v>
      </c>
      <c r="L1549" s="1" t="s">
        <v>26</v>
      </c>
      <c r="M1549" s="1" t="s">
        <v>49</v>
      </c>
      <c r="N1549" s="1" t="s">
        <v>33</v>
      </c>
      <c r="O1549" s="1" t="s">
        <v>29</v>
      </c>
      <c r="P1549" s="1" t="s">
        <v>43</v>
      </c>
      <c r="Q1549" s="1" t="s">
        <v>46</v>
      </c>
      <c r="R1549" s="2">
        <v>41125</v>
      </c>
    </row>
    <row r="1550" spans="1:18" x14ac:dyDescent="0.25">
      <c r="A1550" s="1">
        <v>10435</v>
      </c>
      <c r="B1550" s="2">
        <v>40400</v>
      </c>
      <c r="C1550" s="2" t="str">
        <f t="shared" si="121"/>
        <v>August</v>
      </c>
      <c r="D1550" s="1" t="s">
        <v>41</v>
      </c>
      <c r="E1550" s="1">
        <v>46</v>
      </c>
      <c r="F1550" s="1">
        <f t="shared" si="120"/>
        <v>11.692826086956522</v>
      </c>
      <c r="G1550" s="1">
        <v>537.87</v>
      </c>
      <c r="H1550" s="1">
        <v>7.95</v>
      </c>
      <c r="I1550">
        <f t="shared" si="122"/>
        <v>545.82000000000005</v>
      </c>
      <c r="J1550">
        <f t="shared" si="123"/>
        <v>3.5455000000000001</v>
      </c>
      <c r="K1550">
        <f t="shared" si="124"/>
        <v>19.07018085</v>
      </c>
      <c r="L1550" s="1" t="s">
        <v>26</v>
      </c>
      <c r="M1550" s="1" t="s">
        <v>55</v>
      </c>
      <c r="N1550" s="1" t="s">
        <v>33</v>
      </c>
      <c r="O1550" s="1" t="s">
        <v>34</v>
      </c>
      <c r="P1550" s="1" t="s">
        <v>35</v>
      </c>
      <c r="Q1550" s="1" t="s">
        <v>46</v>
      </c>
      <c r="R1550" s="2">
        <v>40401</v>
      </c>
    </row>
    <row r="1551" spans="1:18" x14ac:dyDescent="0.25">
      <c r="A1551" s="1">
        <v>55623</v>
      </c>
      <c r="B1551" s="2">
        <v>41187</v>
      </c>
      <c r="C1551" s="2" t="str">
        <f t="shared" si="121"/>
        <v>October</v>
      </c>
      <c r="D1551" s="1" t="s">
        <v>37</v>
      </c>
      <c r="E1551" s="1">
        <v>47</v>
      </c>
      <c r="F1551" s="1">
        <f t="shared" si="120"/>
        <v>220.18574468085106</v>
      </c>
      <c r="G1551" s="1">
        <v>10348.73</v>
      </c>
      <c r="H1551" s="1">
        <v>32.479999999999997</v>
      </c>
      <c r="I1551">
        <f t="shared" si="122"/>
        <v>10381.209999999999</v>
      </c>
      <c r="J1551">
        <f t="shared" si="123"/>
        <v>4.7610000000000001</v>
      </c>
      <c r="K1551">
        <f t="shared" si="124"/>
        <v>492.70303529999995</v>
      </c>
      <c r="L1551" s="1" t="s">
        <v>38</v>
      </c>
      <c r="M1551" s="1" t="s">
        <v>56</v>
      </c>
      <c r="N1551" s="1" t="s">
        <v>33</v>
      </c>
      <c r="O1551" s="1" t="s">
        <v>22</v>
      </c>
      <c r="P1551" s="1" t="s">
        <v>57</v>
      </c>
      <c r="Q1551" s="1" t="s">
        <v>64</v>
      </c>
      <c r="R1551" s="2">
        <v>41188</v>
      </c>
    </row>
    <row r="1552" spans="1:18" x14ac:dyDescent="0.25">
      <c r="A1552" s="1">
        <v>22727</v>
      </c>
      <c r="B1552" s="2">
        <v>40727</v>
      </c>
      <c r="C1552" s="2" t="str">
        <f t="shared" si="121"/>
        <v>July</v>
      </c>
      <c r="D1552" s="1" t="s">
        <v>32</v>
      </c>
      <c r="E1552" s="1">
        <v>45</v>
      </c>
      <c r="F1552" s="1">
        <f t="shared" si="120"/>
        <v>6.5960000000000001</v>
      </c>
      <c r="G1552" s="1">
        <v>296.82</v>
      </c>
      <c r="H1552" s="1">
        <v>6.65</v>
      </c>
      <c r="I1552">
        <f t="shared" si="122"/>
        <v>303.46999999999997</v>
      </c>
      <c r="J1552">
        <f t="shared" si="123"/>
        <v>3.5455000000000001</v>
      </c>
      <c r="K1552">
        <f t="shared" si="124"/>
        <v>10.523753099999999</v>
      </c>
      <c r="L1552" s="1" t="s">
        <v>26</v>
      </c>
      <c r="M1552" s="1" t="s">
        <v>54</v>
      </c>
      <c r="N1552" s="1" t="s">
        <v>33</v>
      </c>
      <c r="O1552" s="1" t="s">
        <v>34</v>
      </c>
      <c r="P1552" s="1" t="s">
        <v>45</v>
      </c>
      <c r="Q1552" s="1" t="s">
        <v>24</v>
      </c>
      <c r="R1552" s="2">
        <v>40727</v>
      </c>
    </row>
    <row r="1553" spans="1:18" x14ac:dyDescent="0.25">
      <c r="A1553" s="1">
        <v>51424</v>
      </c>
      <c r="B1553" s="2">
        <v>40917</v>
      </c>
      <c r="C1553" s="2" t="str">
        <f t="shared" si="121"/>
        <v>January</v>
      </c>
      <c r="D1553" s="1" t="s">
        <v>32</v>
      </c>
      <c r="E1553" s="1">
        <v>5</v>
      </c>
      <c r="F1553" s="1">
        <f t="shared" si="120"/>
        <v>17.788</v>
      </c>
      <c r="G1553" s="1">
        <v>88.94</v>
      </c>
      <c r="H1553" s="1">
        <v>7.04</v>
      </c>
      <c r="I1553">
        <f t="shared" si="122"/>
        <v>95.98</v>
      </c>
      <c r="J1553">
        <f t="shared" si="123"/>
        <v>3.5455000000000001</v>
      </c>
      <c r="K1553">
        <f t="shared" si="124"/>
        <v>3.1533677</v>
      </c>
      <c r="L1553" s="1" t="s">
        <v>26</v>
      </c>
      <c r="M1553" s="1" t="s">
        <v>51</v>
      </c>
      <c r="N1553" s="1" t="s">
        <v>42</v>
      </c>
      <c r="O1553" s="1" t="s">
        <v>34</v>
      </c>
      <c r="P1553" s="1" t="s">
        <v>60</v>
      </c>
      <c r="Q1553" s="1" t="s">
        <v>24</v>
      </c>
      <c r="R1553" s="2">
        <v>40919</v>
      </c>
    </row>
    <row r="1554" spans="1:18" x14ac:dyDescent="0.25">
      <c r="A1554" s="1">
        <v>31330</v>
      </c>
      <c r="B1554" s="2">
        <v>40330</v>
      </c>
      <c r="C1554" s="2" t="str">
        <f t="shared" si="121"/>
        <v>June</v>
      </c>
      <c r="D1554" s="1" t="s">
        <v>25</v>
      </c>
      <c r="E1554" s="1">
        <v>38</v>
      </c>
      <c r="F1554" s="1">
        <f t="shared" si="120"/>
        <v>14.227368421052631</v>
      </c>
      <c r="G1554" s="1">
        <v>540.64</v>
      </c>
      <c r="H1554" s="1">
        <v>5.5</v>
      </c>
      <c r="I1554">
        <f t="shared" si="122"/>
        <v>546.14</v>
      </c>
      <c r="J1554">
        <f t="shared" si="123"/>
        <v>3.5455000000000001</v>
      </c>
      <c r="K1554">
        <f t="shared" si="124"/>
        <v>19.168391200000002</v>
      </c>
      <c r="L1554" s="1" t="s">
        <v>26</v>
      </c>
      <c r="M1554" s="1" t="s">
        <v>54</v>
      </c>
      <c r="N1554" s="1" t="s">
        <v>33</v>
      </c>
      <c r="O1554" s="1" t="s">
        <v>34</v>
      </c>
      <c r="P1554" s="1" t="s">
        <v>60</v>
      </c>
      <c r="Q1554" s="1" t="s">
        <v>24</v>
      </c>
      <c r="R1554" s="2">
        <v>40331</v>
      </c>
    </row>
    <row r="1555" spans="1:18" x14ac:dyDescent="0.25">
      <c r="A1555" s="1">
        <v>8646</v>
      </c>
      <c r="B1555" s="2">
        <v>39912</v>
      </c>
      <c r="C1555" s="2" t="str">
        <f t="shared" si="121"/>
        <v>April</v>
      </c>
      <c r="D1555" s="1" t="s">
        <v>25</v>
      </c>
      <c r="E1555" s="1">
        <v>41</v>
      </c>
      <c r="F1555" s="1">
        <f t="shared" si="120"/>
        <v>350.67756097560977</v>
      </c>
      <c r="G1555" s="1">
        <v>14377.78</v>
      </c>
      <c r="H1555" s="1">
        <v>39</v>
      </c>
      <c r="I1555">
        <f t="shared" si="122"/>
        <v>14416.78</v>
      </c>
      <c r="J1555">
        <f t="shared" si="123"/>
        <v>4.7610000000000001</v>
      </c>
      <c r="K1555">
        <f t="shared" si="124"/>
        <v>684.5261058000001</v>
      </c>
      <c r="L1555" s="1" t="s">
        <v>38</v>
      </c>
      <c r="M1555" s="1" t="s">
        <v>56</v>
      </c>
      <c r="N1555" s="1" t="s">
        <v>21</v>
      </c>
      <c r="O1555" s="1" t="s">
        <v>22</v>
      </c>
      <c r="P1555" s="1" t="s">
        <v>39</v>
      </c>
      <c r="Q1555" s="1" t="s">
        <v>40</v>
      </c>
      <c r="R1555" s="2">
        <v>39914</v>
      </c>
    </row>
    <row r="1556" spans="1:18" x14ac:dyDescent="0.25">
      <c r="A1556" s="1">
        <v>40098</v>
      </c>
      <c r="B1556" s="2">
        <v>40944</v>
      </c>
      <c r="C1556" s="2" t="str">
        <f t="shared" si="121"/>
        <v>February</v>
      </c>
      <c r="D1556" s="1" t="s">
        <v>18</v>
      </c>
      <c r="E1556" s="1">
        <v>46</v>
      </c>
      <c r="F1556" s="1">
        <f t="shared" si="120"/>
        <v>12.116304347826087</v>
      </c>
      <c r="G1556" s="1">
        <v>557.35</v>
      </c>
      <c r="H1556" s="1">
        <v>7.19</v>
      </c>
      <c r="I1556">
        <f t="shared" si="122"/>
        <v>564.54000000000008</v>
      </c>
      <c r="J1556">
        <f t="shared" si="123"/>
        <v>3.5455000000000001</v>
      </c>
      <c r="K1556">
        <f t="shared" si="124"/>
        <v>19.760844250000002</v>
      </c>
      <c r="L1556" s="1" t="s">
        <v>26</v>
      </c>
      <c r="M1556" s="1" t="s">
        <v>47</v>
      </c>
      <c r="N1556" s="1" t="s">
        <v>33</v>
      </c>
      <c r="O1556" s="1" t="s">
        <v>34</v>
      </c>
      <c r="P1556" s="1" t="s">
        <v>48</v>
      </c>
      <c r="Q1556" s="1" t="s">
        <v>24</v>
      </c>
      <c r="R1556" s="2">
        <v>40946</v>
      </c>
    </row>
    <row r="1557" spans="1:18" x14ac:dyDescent="0.25">
      <c r="A1557" s="1">
        <v>41472</v>
      </c>
      <c r="B1557" s="2">
        <v>40201</v>
      </c>
      <c r="C1557" s="2" t="str">
        <f t="shared" si="121"/>
        <v>January</v>
      </c>
      <c r="D1557" s="1" t="s">
        <v>18</v>
      </c>
      <c r="E1557" s="1">
        <v>48</v>
      </c>
      <c r="F1557" s="1">
        <f t="shared" si="120"/>
        <v>5.8514583333333334</v>
      </c>
      <c r="G1557" s="1">
        <v>280.87</v>
      </c>
      <c r="H1557" s="1">
        <v>7.57</v>
      </c>
      <c r="I1557">
        <f t="shared" si="122"/>
        <v>288.44</v>
      </c>
      <c r="J1557">
        <f t="shared" si="123"/>
        <v>3.5455000000000001</v>
      </c>
      <c r="K1557">
        <f t="shared" si="124"/>
        <v>9.9582458500000008</v>
      </c>
      <c r="L1557" s="1" t="s">
        <v>19</v>
      </c>
      <c r="M1557" s="1" t="s">
        <v>49</v>
      </c>
      <c r="N1557" s="1" t="s">
        <v>42</v>
      </c>
      <c r="O1557" s="1" t="s">
        <v>34</v>
      </c>
      <c r="P1557" s="1" t="s">
        <v>48</v>
      </c>
      <c r="Q1557" s="1" t="s">
        <v>24</v>
      </c>
      <c r="R1557" s="2">
        <v>40208</v>
      </c>
    </row>
    <row r="1558" spans="1:18" x14ac:dyDescent="0.25">
      <c r="A1558" s="1">
        <v>34243</v>
      </c>
      <c r="B1558" s="2">
        <v>40585</v>
      </c>
      <c r="C1558" s="2" t="str">
        <f t="shared" si="121"/>
        <v>February</v>
      </c>
      <c r="D1558" s="1" t="s">
        <v>25</v>
      </c>
      <c r="E1558" s="1">
        <v>40</v>
      </c>
      <c r="F1558" s="1">
        <f t="shared" si="120"/>
        <v>7.4334999999999996</v>
      </c>
      <c r="G1558" s="1">
        <v>297.33999999999997</v>
      </c>
      <c r="H1558" s="1">
        <v>11.15</v>
      </c>
      <c r="I1558">
        <f t="shared" si="122"/>
        <v>308.48999999999995</v>
      </c>
      <c r="J1558">
        <f t="shared" si="123"/>
        <v>3.5455000000000001</v>
      </c>
      <c r="K1558">
        <f t="shared" si="124"/>
        <v>10.5421897</v>
      </c>
      <c r="L1558" s="1" t="s">
        <v>19</v>
      </c>
      <c r="M1558" s="1" t="s">
        <v>20</v>
      </c>
      <c r="N1558" s="1" t="s">
        <v>42</v>
      </c>
      <c r="O1558" s="1" t="s">
        <v>34</v>
      </c>
      <c r="P1558" s="1" t="s">
        <v>45</v>
      </c>
      <c r="Q1558" s="1" t="s">
        <v>24</v>
      </c>
      <c r="R1558" s="2">
        <v>40586</v>
      </c>
    </row>
    <row r="1559" spans="1:18" x14ac:dyDescent="0.25">
      <c r="A1559" s="1">
        <v>4896</v>
      </c>
      <c r="B1559" s="2">
        <v>41142</v>
      </c>
      <c r="C1559" s="2" t="str">
        <f t="shared" si="121"/>
        <v>August</v>
      </c>
      <c r="D1559" s="1" t="s">
        <v>37</v>
      </c>
      <c r="E1559" s="1">
        <v>25</v>
      </c>
      <c r="F1559" s="1">
        <f t="shared" si="120"/>
        <v>33.260799999999996</v>
      </c>
      <c r="G1559" s="1">
        <v>831.52</v>
      </c>
      <c r="H1559" s="1">
        <v>1.99</v>
      </c>
      <c r="I1559">
        <f t="shared" si="122"/>
        <v>833.51</v>
      </c>
      <c r="J1559">
        <f t="shared" si="123"/>
        <v>5.3265000000000002</v>
      </c>
      <c r="K1559">
        <f t="shared" si="124"/>
        <v>44.290912800000008</v>
      </c>
      <c r="L1559" s="1" t="s">
        <v>26</v>
      </c>
      <c r="M1559" s="1" t="s">
        <v>58</v>
      </c>
      <c r="N1559" s="1" t="s">
        <v>28</v>
      </c>
      <c r="O1559" s="1" t="s">
        <v>29</v>
      </c>
      <c r="P1559" s="1" t="s">
        <v>43</v>
      </c>
      <c r="Q1559" s="1" t="s">
        <v>46</v>
      </c>
      <c r="R1559" s="2">
        <v>41142</v>
      </c>
    </row>
    <row r="1560" spans="1:18" x14ac:dyDescent="0.25">
      <c r="A1560" s="1">
        <v>40321</v>
      </c>
      <c r="B1560" s="2">
        <v>40352</v>
      </c>
      <c r="C1560" s="2" t="str">
        <f t="shared" si="121"/>
        <v>June</v>
      </c>
      <c r="D1560" s="1" t="s">
        <v>25</v>
      </c>
      <c r="E1560" s="1">
        <v>18</v>
      </c>
      <c r="F1560" s="1">
        <f t="shared" si="120"/>
        <v>41.138333333333335</v>
      </c>
      <c r="G1560" s="1">
        <v>740.49</v>
      </c>
      <c r="H1560" s="1">
        <v>6.22</v>
      </c>
      <c r="I1560">
        <f t="shared" si="122"/>
        <v>746.71</v>
      </c>
      <c r="J1560">
        <f t="shared" si="123"/>
        <v>3.5455000000000001</v>
      </c>
      <c r="K1560">
        <f t="shared" si="124"/>
        <v>26.254072950000001</v>
      </c>
      <c r="L1560" s="1" t="s">
        <v>26</v>
      </c>
      <c r="M1560" s="1" t="s">
        <v>54</v>
      </c>
      <c r="N1560" s="1" t="s">
        <v>21</v>
      </c>
      <c r="O1560" s="1" t="s">
        <v>34</v>
      </c>
      <c r="P1560" s="1" t="s">
        <v>60</v>
      </c>
      <c r="Q1560" s="1" t="s">
        <v>24</v>
      </c>
      <c r="R1560" s="2">
        <v>40353</v>
      </c>
    </row>
    <row r="1561" spans="1:18" x14ac:dyDescent="0.25">
      <c r="A1561" s="1">
        <v>26145</v>
      </c>
      <c r="B1561" s="2">
        <v>40728</v>
      </c>
      <c r="C1561" s="2" t="str">
        <f t="shared" si="121"/>
        <v>July</v>
      </c>
      <c r="D1561" s="1" t="s">
        <v>18</v>
      </c>
      <c r="E1561" s="1">
        <v>49</v>
      </c>
      <c r="F1561" s="1">
        <f t="shared" si="120"/>
        <v>10.411224489795918</v>
      </c>
      <c r="G1561" s="1">
        <v>510.15</v>
      </c>
      <c r="H1561" s="1">
        <v>12.52</v>
      </c>
      <c r="I1561">
        <f t="shared" si="122"/>
        <v>522.66999999999996</v>
      </c>
      <c r="J1561">
        <f t="shared" si="123"/>
        <v>4.7610000000000001</v>
      </c>
      <c r="K1561">
        <f t="shared" si="124"/>
        <v>24.288241499999998</v>
      </c>
      <c r="L1561" s="1" t="s">
        <v>26</v>
      </c>
      <c r="M1561" s="1" t="s">
        <v>27</v>
      </c>
      <c r="N1561" s="1" t="s">
        <v>33</v>
      </c>
      <c r="O1561" s="1" t="s">
        <v>22</v>
      </c>
      <c r="P1561" s="1" t="s">
        <v>23</v>
      </c>
      <c r="Q1561" s="1" t="s">
        <v>24</v>
      </c>
      <c r="R1561" s="2">
        <v>40728</v>
      </c>
    </row>
    <row r="1562" spans="1:18" x14ac:dyDescent="0.25">
      <c r="A1562" s="1">
        <v>28805</v>
      </c>
      <c r="B1562" s="2">
        <v>40635</v>
      </c>
      <c r="C1562" s="2" t="str">
        <f t="shared" si="121"/>
        <v>April</v>
      </c>
      <c r="D1562" s="1" t="s">
        <v>41</v>
      </c>
      <c r="E1562" s="1">
        <v>4</v>
      </c>
      <c r="F1562" s="1">
        <f t="shared" si="120"/>
        <v>6.38</v>
      </c>
      <c r="G1562" s="1">
        <v>25.52</v>
      </c>
      <c r="H1562" s="1">
        <v>1.49</v>
      </c>
      <c r="I1562">
        <f t="shared" si="122"/>
        <v>27.009999999999998</v>
      </c>
      <c r="J1562">
        <f t="shared" si="123"/>
        <v>3.5455000000000001</v>
      </c>
      <c r="K1562">
        <f t="shared" si="124"/>
        <v>0.90481160000000005</v>
      </c>
      <c r="L1562" s="1" t="s">
        <v>26</v>
      </c>
      <c r="M1562" s="1" t="s">
        <v>27</v>
      </c>
      <c r="N1562" s="1" t="s">
        <v>33</v>
      </c>
      <c r="O1562" s="1" t="s">
        <v>34</v>
      </c>
      <c r="P1562" s="1" t="s">
        <v>48</v>
      </c>
      <c r="Q1562" s="1" t="s">
        <v>24</v>
      </c>
      <c r="R1562" s="2">
        <v>40637</v>
      </c>
    </row>
    <row r="1563" spans="1:18" x14ac:dyDescent="0.25">
      <c r="A1563" s="1">
        <v>56103</v>
      </c>
      <c r="B1563" s="2">
        <v>40538</v>
      </c>
      <c r="C1563" s="2" t="str">
        <f t="shared" si="121"/>
        <v>December</v>
      </c>
      <c r="D1563" s="1" t="s">
        <v>25</v>
      </c>
      <c r="E1563" s="1">
        <v>24</v>
      </c>
      <c r="F1563" s="1">
        <f t="shared" si="120"/>
        <v>97.191479166666667</v>
      </c>
      <c r="G1563" s="1">
        <v>2332.5954999999999</v>
      </c>
      <c r="H1563" s="1">
        <v>5.92</v>
      </c>
      <c r="I1563">
        <f t="shared" si="122"/>
        <v>2338.5155</v>
      </c>
      <c r="J1563">
        <f t="shared" si="123"/>
        <v>5.3265000000000002</v>
      </c>
      <c r="K1563">
        <f t="shared" si="124"/>
        <v>124.2456993075</v>
      </c>
      <c r="L1563" s="1" t="s">
        <v>26</v>
      </c>
      <c r="M1563" s="1" t="s">
        <v>54</v>
      </c>
      <c r="N1563" s="1" t="s">
        <v>33</v>
      </c>
      <c r="O1563" s="1" t="s">
        <v>29</v>
      </c>
      <c r="P1563" s="1" t="s">
        <v>30</v>
      </c>
      <c r="Q1563" s="1" t="s">
        <v>24</v>
      </c>
      <c r="R1563" s="2">
        <v>40540</v>
      </c>
    </row>
    <row r="1564" spans="1:18" x14ac:dyDescent="0.25">
      <c r="A1564" s="1">
        <v>21414</v>
      </c>
      <c r="B1564" s="2">
        <v>40667</v>
      </c>
      <c r="C1564" s="2" t="str">
        <f t="shared" si="121"/>
        <v>May</v>
      </c>
      <c r="D1564" s="1" t="s">
        <v>37</v>
      </c>
      <c r="E1564" s="1">
        <v>43</v>
      </c>
      <c r="F1564" s="1">
        <f t="shared" si="120"/>
        <v>2.409302325581395</v>
      </c>
      <c r="G1564" s="1">
        <v>103.6</v>
      </c>
      <c r="H1564" s="1">
        <v>1.92</v>
      </c>
      <c r="I1564">
        <f t="shared" si="122"/>
        <v>105.52</v>
      </c>
      <c r="J1564">
        <f t="shared" si="123"/>
        <v>3.5455000000000001</v>
      </c>
      <c r="K1564">
        <f t="shared" si="124"/>
        <v>3.6731380000000002</v>
      </c>
      <c r="L1564" s="1" t="s">
        <v>19</v>
      </c>
      <c r="M1564" s="1" t="s">
        <v>27</v>
      </c>
      <c r="N1564" s="1" t="s">
        <v>21</v>
      </c>
      <c r="O1564" s="1" t="s">
        <v>34</v>
      </c>
      <c r="P1564" s="1" t="s">
        <v>50</v>
      </c>
      <c r="Q1564" s="1" t="s">
        <v>36</v>
      </c>
      <c r="R1564" s="2">
        <v>40667</v>
      </c>
    </row>
    <row r="1565" spans="1:18" x14ac:dyDescent="0.25">
      <c r="A1565" s="1">
        <v>51073</v>
      </c>
      <c r="B1565" s="2">
        <v>40312</v>
      </c>
      <c r="C1565" s="2" t="str">
        <f t="shared" si="121"/>
        <v>May</v>
      </c>
      <c r="D1565" s="1" t="s">
        <v>32</v>
      </c>
      <c r="E1565" s="1">
        <v>49</v>
      </c>
      <c r="F1565" s="1">
        <f t="shared" si="120"/>
        <v>32.86571428571429</v>
      </c>
      <c r="G1565" s="1">
        <v>1610.42</v>
      </c>
      <c r="H1565" s="1">
        <v>3.92</v>
      </c>
      <c r="I1565">
        <f t="shared" si="122"/>
        <v>1614.3400000000001</v>
      </c>
      <c r="J1565">
        <f t="shared" si="123"/>
        <v>4.7610000000000001</v>
      </c>
      <c r="K1565">
        <f t="shared" si="124"/>
        <v>76.672096199999999</v>
      </c>
      <c r="L1565" s="1" t="s">
        <v>26</v>
      </c>
      <c r="M1565" s="1" t="s">
        <v>20</v>
      </c>
      <c r="N1565" s="1" t="s">
        <v>33</v>
      </c>
      <c r="O1565" s="1" t="s">
        <v>22</v>
      </c>
      <c r="P1565" s="1" t="s">
        <v>23</v>
      </c>
      <c r="Q1565" s="1" t="s">
        <v>46</v>
      </c>
      <c r="R1565" s="2">
        <v>40313</v>
      </c>
    </row>
    <row r="1566" spans="1:18" x14ac:dyDescent="0.25">
      <c r="A1566" s="1">
        <v>33797</v>
      </c>
      <c r="B1566" s="2">
        <v>39824</v>
      </c>
      <c r="C1566" s="2" t="str">
        <f t="shared" si="121"/>
        <v>January</v>
      </c>
      <c r="D1566" s="1" t="s">
        <v>32</v>
      </c>
      <c r="E1566" s="1">
        <v>18</v>
      </c>
      <c r="F1566" s="1">
        <f t="shared" si="120"/>
        <v>12.048333333333334</v>
      </c>
      <c r="G1566" s="1">
        <v>216.87</v>
      </c>
      <c r="H1566" s="1">
        <v>5.01</v>
      </c>
      <c r="I1566">
        <f t="shared" si="122"/>
        <v>221.88</v>
      </c>
      <c r="J1566">
        <f t="shared" si="123"/>
        <v>3.5455000000000001</v>
      </c>
      <c r="K1566">
        <f t="shared" si="124"/>
        <v>7.6891258499999999</v>
      </c>
      <c r="L1566" s="1" t="s">
        <v>26</v>
      </c>
      <c r="M1566" s="1" t="s">
        <v>49</v>
      </c>
      <c r="N1566" s="1" t="s">
        <v>28</v>
      </c>
      <c r="O1566" s="1" t="s">
        <v>34</v>
      </c>
      <c r="P1566" s="1" t="s">
        <v>45</v>
      </c>
      <c r="Q1566" s="1" t="s">
        <v>24</v>
      </c>
      <c r="R1566" s="2">
        <v>39824</v>
      </c>
    </row>
    <row r="1567" spans="1:18" x14ac:dyDescent="0.25">
      <c r="A1567" s="1">
        <v>54115</v>
      </c>
      <c r="B1567" s="2">
        <v>40915</v>
      </c>
      <c r="C1567" s="2" t="str">
        <f t="shared" si="121"/>
        <v>January</v>
      </c>
      <c r="D1567" s="1" t="s">
        <v>18</v>
      </c>
      <c r="E1567" s="1">
        <v>24</v>
      </c>
      <c r="F1567" s="1">
        <f t="shared" si="120"/>
        <v>4.7570833333333331</v>
      </c>
      <c r="G1567" s="1">
        <v>114.17</v>
      </c>
      <c r="H1567" s="1">
        <v>5.15</v>
      </c>
      <c r="I1567">
        <f t="shared" si="122"/>
        <v>119.32000000000001</v>
      </c>
      <c r="J1567">
        <f t="shared" si="123"/>
        <v>3.5455000000000001</v>
      </c>
      <c r="K1567">
        <f t="shared" si="124"/>
        <v>4.0478973500000004</v>
      </c>
      <c r="L1567" s="1" t="s">
        <v>26</v>
      </c>
      <c r="M1567" s="1" t="s">
        <v>56</v>
      </c>
      <c r="N1567" s="1" t="s">
        <v>33</v>
      </c>
      <c r="O1567" s="1" t="s">
        <v>34</v>
      </c>
      <c r="P1567" s="1" t="s">
        <v>68</v>
      </c>
      <c r="Q1567" s="1" t="s">
        <v>24</v>
      </c>
      <c r="R1567" s="2">
        <v>40920</v>
      </c>
    </row>
    <row r="1568" spans="1:18" x14ac:dyDescent="0.25">
      <c r="A1568" s="1">
        <v>44836</v>
      </c>
      <c r="B1568" s="2">
        <v>40067</v>
      </c>
      <c r="C1568" s="2" t="str">
        <f t="shared" si="121"/>
        <v>September</v>
      </c>
      <c r="D1568" s="1" t="s">
        <v>41</v>
      </c>
      <c r="E1568" s="1">
        <v>21</v>
      </c>
      <c r="F1568" s="1">
        <f t="shared" si="120"/>
        <v>5.99</v>
      </c>
      <c r="G1568" s="1">
        <v>125.79</v>
      </c>
      <c r="H1568" s="1">
        <v>1.49</v>
      </c>
      <c r="I1568">
        <f t="shared" si="122"/>
        <v>127.28</v>
      </c>
      <c r="J1568">
        <f t="shared" si="123"/>
        <v>3.5455000000000001</v>
      </c>
      <c r="K1568">
        <f t="shared" si="124"/>
        <v>4.4598844500000006</v>
      </c>
      <c r="L1568" s="1" t="s">
        <v>26</v>
      </c>
      <c r="M1568" s="1" t="s">
        <v>20</v>
      </c>
      <c r="N1568" s="1" t="s">
        <v>33</v>
      </c>
      <c r="O1568" s="1" t="s">
        <v>34</v>
      </c>
      <c r="P1568" s="1" t="s">
        <v>48</v>
      </c>
      <c r="Q1568" s="1" t="s">
        <v>24</v>
      </c>
      <c r="R1568" s="2">
        <v>40068</v>
      </c>
    </row>
    <row r="1569" spans="1:18" x14ac:dyDescent="0.25">
      <c r="A1569" s="1">
        <v>10851</v>
      </c>
      <c r="B1569" s="2">
        <v>39909</v>
      </c>
      <c r="C1569" s="2" t="str">
        <f t="shared" si="121"/>
        <v>April</v>
      </c>
      <c r="D1569" s="1" t="s">
        <v>25</v>
      </c>
      <c r="E1569" s="1">
        <v>14</v>
      </c>
      <c r="F1569" s="1">
        <f t="shared" si="120"/>
        <v>40.752035714285718</v>
      </c>
      <c r="G1569" s="1">
        <v>570.52850000000001</v>
      </c>
      <c r="H1569" s="1">
        <v>4.99</v>
      </c>
      <c r="I1569">
        <f t="shared" si="122"/>
        <v>575.51850000000002</v>
      </c>
      <c r="J1569">
        <f t="shared" si="123"/>
        <v>5.3265000000000002</v>
      </c>
      <c r="K1569">
        <f t="shared" si="124"/>
        <v>30.3892005525</v>
      </c>
      <c r="L1569" s="1" t="s">
        <v>19</v>
      </c>
      <c r="M1569" s="1" t="s">
        <v>27</v>
      </c>
      <c r="N1569" s="1" t="s">
        <v>21</v>
      </c>
      <c r="O1569" s="1" t="s">
        <v>29</v>
      </c>
      <c r="P1569" s="1" t="s">
        <v>30</v>
      </c>
      <c r="Q1569" s="1" t="s">
        <v>24</v>
      </c>
      <c r="R1569" s="2">
        <v>39910</v>
      </c>
    </row>
    <row r="1570" spans="1:18" x14ac:dyDescent="0.25">
      <c r="A1570" s="1">
        <v>1762</v>
      </c>
      <c r="B1570" s="2">
        <v>40044</v>
      </c>
      <c r="C1570" s="2" t="str">
        <f t="shared" si="121"/>
        <v>August</v>
      </c>
      <c r="D1570" s="1" t="s">
        <v>32</v>
      </c>
      <c r="E1570" s="1">
        <v>29</v>
      </c>
      <c r="F1570" s="1">
        <f t="shared" si="120"/>
        <v>29.555517241379309</v>
      </c>
      <c r="G1570" s="1">
        <v>857.11</v>
      </c>
      <c r="H1570" s="1">
        <v>1.99</v>
      </c>
      <c r="I1570">
        <f t="shared" si="122"/>
        <v>859.1</v>
      </c>
      <c r="J1570">
        <f t="shared" si="123"/>
        <v>5.3265000000000002</v>
      </c>
      <c r="K1570">
        <f t="shared" si="124"/>
        <v>45.65396415</v>
      </c>
      <c r="L1570" s="1" t="s">
        <v>26</v>
      </c>
      <c r="M1570" s="1" t="s">
        <v>51</v>
      </c>
      <c r="N1570" s="1" t="s">
        <v>42</v>
      </c>
      <c r="O1570" s="1" t="s">
        <v>29</v>
      </c>
      <c r="P1570" s="1" t="s">
        <v>43</v>
      </c>
      <c r="Q1570" s="1" t="s">
        <v>46</v>
      </c>
      <c r="R1570" s="2">
        <v>40046</v>
      </c>
    </row>
    <row r="1571" spans="1:18" x14ac:dyDescent="0.25">
      <c r="A1571" s="1">
        <v>37125</v>
      </c>
      <c r="B1571" s="2">
        <v>40192</v>
      </c>
      <c r="C1571" s="2" t="str">
        <f t="shared" si="121"/>
        <v>January</v>
      </c>
      <c r="D1571" s="1" t="s">
        <v>25</v>
      </c>
      <c r="E1571" s="1">
        <v>46</v>
      </c>
      <c r="F1571" s="1">
        <f t="shared" si="120"/>
        <v>1.5691304347826089</v>
      </c>
      <c r="G1571" s="1">
        <v>72.180000000000007</v>
      </c>
      <c r="H1571" s="1">
        <v>0.7</v>
      </c>
      <c r="I1571">
        <f t="shared" si="122"/>
        <v>72.88000000000001</v>
      </c>
      <c r="J1571">
        <f t="shared" si="123"/>
        <v>3.5455000000000001</v>
      </c>
      <c r="K1571">
        <f t="shared" si="124"/>
        <v>2.5591419000000002</v>
      </c>
      <c r="L1571" s="1" t="s">
        <v>26</v>
      </c>
      <c r="M1571" s="1" t="s">
        <v>20</v>
      </c>
      <c r="N1571" s="1" t="s">
        <v>21</v>
      </c>
      <c r="O1571" s="1" t="s">
        <v>34</v>
      </c>
      <c r="P1571" s="1" t="s">
        <v>66</v>
      </c>
      <c r="Q1571" s="1" t="s">
        <v>36</v>
      </c>
      <c r="R1571" s="2">
        <v>40193</v>
      </c>
    </row>
    <row r="1572" spans="1:18" x14ac:dyDescent="0.25">
      <c r="A1572" s="1">
        <v>4737</v>
      </c>
      <c r="B1572" s="2">
        <v>40247</v>
      </c>
      <c r="C1572" s="2" t="str">
        <f t="shared" si="121"/>
        <v>March</v>
      </c>
      <c r="D1572" s="1" t="s">
        <v>32</v>
      </c>
      <c r="E1572" s="1">
        <v>49</v>
      </c>
      <c r="F1572" s="1">
        <f t="shared" si="120"/>
        <v>6.4124489795918365</v>
      </c>
      <c r="G1572" s="1">
        <v>314.20999999999998</v>
      </c>
      <c r="H1572" s="1">
        <v>3.04</v>
      </c>
      <c r="I1572">
        <f t="shared" si="122"/>
        <v>317.25</v>
      </c>
      <c r="J1572">
        <f t="shared" si="123"/>
        <v>3.5455000000000001</v>
      </c>
      <c r="K1572">
        <f t="shared" si="124"/>
        <v>11.14031555</v>
      </c>
      <c r="L1572" s="1" t="s">
        <v>26</v>
      </c>
      <c r="M1572" s="1" t="s">
        <v>54</v>
      </c>
      <c r="N1572" s="1" t="s">
        <v>33</v>
      </c>
      <c r="O1572" s="1" t="s">
        <v>34</v>
      </c>
      <c r="P1572" s="1" t="s">
        <v>45</v>
      </c>
      <c r="Q1572" s="1" t="s">
        <v>36</v>
      </c>
      <c r="R1572" s="2">
        <v>40248</v>
      </c>
    </row>
    <row r="1573" spans="1:18" x14ac:dyDescent="0.25">
      <c r="A1573" s="1">
        <v>40225</v>
      </c>
      <c r="B1573" s="2">
        <v>40552</v>
      </c>
      <c r="C1573" s="2" t="str">
        <f t="shared" si="121"/>
        <v>January</v>
      </c>
      <c r="D1573" s="1" t="s">
        <v>18</v>
      </c>
      <c r="E1573" s="1">
        <v>50</v>
      </c>
      <c r="F1573" s="1">
        <f t="shared" si="120"/>
        <v>16.781400000000001</v>
      </c>
      <c r="G1573" s="1">
        <v>839.07</v>
      </c>
      <c r="H1573" s="1">
        <v>5.08</v>
      </c>
      <c r="I1573">
        <f t="shared" si="122"/>
        <v>844.15000000000009</v>
      </c>
      <c r="J1573">
        <f t="shared" si="123"/>
        <v>3.5455000000000001</v>
      </c>
      <c r="K1573">
        <f t="shared" si="124"/>
        <v>29.749226850000003</v>
      </c>
      <c r="L1573" s="1" t="s">
        <v>26</v>
      </c>
      <c r="M1573" s="1" t="s">
        <v>54</v>
      </c>
      <c r="N1573" s="1" t="s">
        <v>28</v>
      </c>
      <c r="O1573" s="1" t="s">
        <v>34</v>
      </c>
      <c r="P1573" s="1" t="s">
        <v>48</v>
      </c>
      <c r="Q1573" s="1" t="s">
        <v>24</v>
      </c>
      <c r="R1573" s="2">
        <v>40559</v>
      </c>
    </row>
    <row r="1574" spans="1:18" x14ac:dyDescent="0.25">
      <c r="A1574" s="1">
        <v>29408</v>
      </c>
      <c r="B1574" s="2">
        <v>40300</v>
      </c>
      <c r="C1574" s="2" t="str">
        <f t="shared" si="121"/>
        <v>May</v>
      </c>
      <c r="D1574" s="1" t="s">
        <v>32</v>
      </c>
      <c r="E1574" s="1">
        <v>44</v>
      </c>
      <c r="F1574" s="1">
        <f t="shared" si="120"/>
        <v>96.834772727272721</v>
      </c>
      <c r="G1574" s="1">
        <v>4260.7299999999996</v>
      </c>
      <c r="H1574" s="1">
        <v>56.14</v>
      </c>
      <c r="I1574">
        <f t="shared" si="122"/>
        <v>4316.87</v>
      </c>
      <c r="J1574">
        <f t="shared" si="123"/>
        <v>5.3265000000000002</v>
      </c>
      <c r="K1574">
        <f t="shared" si="124"/>
        <v>226.94778344999997</v>
      </c>
      <c r="L1574" s="1" t="s">
        <v>38</v>
      </c>
      <c r="M1574" s="1" t="s">
        <v>20</v>
      </c>
      <c r="N1574" s="1" t="s">
        <v>42</v>
      </c>
      <c r="O1574" s="1" t="s">
        <v>29</v>
      </c>
      <c r="P1574" s="1" t="s">
        <v>61</v>
      </c>
      <c r="Q1574" s="1" t="s">
        <v>64</v>
      </c>
      <c r="R1574" s="2">
        <v>40301</v>
      </c>
    </row>
    <row r="1575" spans="1:18" x14ac:dyDescent="0.25">
      <c r="A1575" s="1">
        <v>40833</v>
      </c>
      <c r="B1575" s="2">
        <v>40374</v>
      </c>
      <c r="C1575" s="2" t="str">
        <f t="shared" si="121"/>
        <v>July</v>
      </c>
      <c r="D1575" s="1" t="s">
        <v>18</v>
      </c>
      <c r="E1575" s="1">
        <v>48</v>
      </c>
      <c r="F1575" s="1">
        <f t="shared" si="120"/>
        <v>56.001718750000002</v>
      </c>
      <c r="G1575" s="1">
        <v>2688.0825</v>
      </c>
      <c r="H1575" s="1">
        <v>2.5</v>
      </c>
      <c r="I1575">
        <f t="shared" si="122"/>
        <v>2690.5825</v>
      </c>
      <c r="J1575">
        <f t="shared" si="123"/>
        <v>5.3265000000000002</v>
      </c>
      <c r="K1575">
        <f t="shared" si="124"/>
        <v>143.1807143625</v>
      </c>
      <c r="L1575" s="1" t="s">
        <v>26</v>
      </c>
      <c r="M1575" s="1" t="s">
        <v>49</v>
      </c>
      <c r="N1575" s="1" t="s">
        <v>42</v>
      </c>
      <c r="O1575" s="1" t="s">
        <v>29</v>
      </c>
      <c r="P1575" s="1" t="s">
        <v>30</v>
      </c>
      <c r="Q1575" s="1" t="s">
        <v>24</v>
      </c>
      <c r="R1575" s="2">
        <v>40383</v>
      </c>
    </row>
    <row r="1576" spans="1:18" x14ac:dyDescent="0.25">
      <c r="A1576" s="1">
        <v>19143</v>
      </c>
      <c r="B1576" s="2">
        <v>41217</v>
      </c>
      <c r="C1576" s="2" t="str">
        <f t="shared" si="121"/>
        <v>November</v>
      </c>
      <c r="D1576" s="1" t="s">
        <v>25</v>
      </c>
      <c r="E1576" s="1">
        <v>3</v>
      </c>
      <c r="F1576" s="1">
        <f t="shared" si="120"/>
        <v>807.00666666666666</v>
      </c>
      <c r="G1576" s="1">
        <v>2421.02</v>
      </c>
      <c r="H1576" s="1">
        <v>16.059999999999999</v>
      </c>
      <c r="I1576">
        <f t="shared" si="122"/>
        <v>2437.08</v>
      </c>
      <c r="J1576">
        <f t="shared" si="123"/>
        <v>5.3265000000000002</v>
      </c>
      <c r="K1576">
        <f t="shared" si="124"/>
        <v>128.95563030000002</v>
      </c>
      <c r="L1576" s="1" t="s">
        <v>38</v>
      </c>
      <c r="M1576" s="1" t="s">
        <v>47</v>
      </c>
      <c r="N1576" s="1" t="s">
        <v>42</v>
      </c>
      <c r="O1576" s="1" t="s">
        <v>29</v>
      </c>
      <c r="P1576" s="1" t="s">
        <v>61</v>
      </c>
      <c r="Q1576" s="1" t="s">
        <v>40</v>
      </c>
      <c r="R1576" s="2">
        <v>41218</v>
      </c>
    </row>
    <row r="1577" spans="1:18" x14ac:dyDescent="0.25">
      <c r="A1577" s="1">
        <v>41122</v>
      </c>
      <c r="B1577" s="2">
        <v>40230</v>
      </c>
      <c r="C1577" s="2" t="str">
        <f t="shared" si="121"/>
        <v>February</v>
      </c>
      <c r="D1577" s="1" t="s">
        <v>32</v>
      </c>
      <c r="E1577" s="1">
        <v>29</v>
      </c>
      <c r="F1577" s="1">
        <f t="shared" si="120"/>
        <v>2.1110344827586207</v>
      </c>
      <c r="G1577" s="1">
        <v>61.22</v>
      </c>
      <c r="H1577" s="1">
        <v>4.08</v>
      </c>
      <c r="I1577">
        <f t="shared" si="122"/>
        <v>65.3</v>
      </c>
      <c r="J1577">
        <f t="shared" si="123"/>
        <v>4.7610000000000001</v>
      </c>
      <c r="K1577">
        <f t="shared" si="124"/>
        <v>2.9146841999999999</v>
      </c>
      <c r="L1577" s="1" t="s">
        <v>19</v>
      </c>
      <c r="M1577" s="1" t="s">
        <v>27</v>
      </c>
      <c r="N1577" s="1" t="s">
        <v>42</v>
      </c>
      <c r="O1577" s="1" t="s">
        <v>22</v>
      </c>
      <c r="P1577" s="1" t="s">
        <v>23</v>
      </c>
      <c r="Q1577" s="1" t="s">
        <v>46</v>
      </c>
      <c r="R1577" s="2">
        <v>40232</v>
      </c>
    </row>
    <row r="1578" spans="1:18" x14ac:dyDescent="0.25">
      <c r="A1578" s="1">
        <v>26688</v>
      </c>
      <c r="B1578" s="2">
        <v>40408</v>
      </c>
      <c r="C1578" s="2" t="str">
        <f t="shared" si="121"/>
        <v>August</v>
      </c>
      <c r="D1578" s="1" t="s">
        <v>41</v>
      </c>
      <c r="E1578" s="1">
        <v>21</v>
      </c>
      <c r="F1578" s="1">
        <f t="shared" si="120"/>
        <v>20.196666666666665</v>
      </c>
      <c r="G1578" s="1">
        <v>424.13</v>
      </c>
      <c r="H1578" s="1">
        <v>3.99</v>
      </c>
      <c r="I1578">
        <f t="shared" si="122"/>
        <v>428.12</v>
      </c>
      <c r="J1578">
        <f t="shared" si="123"/>
        <v>3.5455000000000001</v>
      </c>
      <c r="K1578">
        <f t="shared" si="124"/>
        <v>15.037529150000001</v>
      </c>
      <c r="L1578" s="1" t="s">
        <v>26</v>
      </c>
      <c r="M1578" s="1" t="s">
        <v>51</v>
      </c>
      <c r="N1578" s="1" t="s">
        <v>42</v>
      </c>
      <c r="O1578" s="1" t="s">
        <v>34</v>
      </c>
      <c r="P1578" s="1" t="s">
        <v>68</v>
      </c>
      <c r="Q1578" s="1" t="s">
        <v>24</v>
      </c>
      <c r="R1578" s="2">
        <v>40410</v>
      </c>
    </row>
    <row r="1579" spans="1:18" x14ac:dyDescent="0.25">
      <c r="A1579" s="1">
        <v>8257</v>
      </c>
      <c r="B1579" s="2">
        <v>39894</v>
      </c>
      <c r="C1579" s="2" t="str">
        <f t="shared" si="121"/>
        <v>March</v>
      </c>
      <c r="D1579" s="1" t="s">
        <v>18</v>
      </c>
      <c r="E1579" s="1">
        <v>5</v>
      </c>
      <c r="F1579" s="1">
        <f t="shared" si="120"/>
        <v>4.5540000000000003</v>
      </c>
      <c r="G1579" s="1">
        <v>22.77</v>
      </c>
      <c r="H1579" s="1">
        <v>1.6</v>
      </c>
      <c r="I1579">
        <f t="shared" si="122"/>
        <v>24.37</v>
      </c>
      <c r="J1579">
        <f t="shared" si="123"/>
        <v>3.5455000000000001</v>
      </c>
      <c r="K1579">
        <f t="shared" si="124"/>
        <v>0.80731035000000007</v>
      </c>
      <c r="L1579" s="1" t="s">
        <v>26</v>
      </c>
      <c r="M1579" s="1" t="s">
        <v>58</v>
      </c>
      <c r="N1579" s="1" t="s">
        <v>21</v>
      </c>
      <c r="O1579" s="1" t="s">
        <v>34</v>
      </c>
      <c r="P1579" s="1" t="s">
        <v>35</v>
      </c>
      <c r="Q1579" s="1" t="s">
        <v>36</v>
      </c>
      <c r="R1579" s="2">
        <v>39901</v>
      </c>
    </row>
    <row r="1580" spans="1:18" x14ac:dyDescent="0.25">
      <c r="A1580" s="1">
        <v>15618</v>
      </c>
      <c r="B1580" s="2">
        <v>40394</v>
      </c>
      <c r="C1580" s="2" t="str">
        <f t="shared" si="121"/>
        <v>August</v>
      </c>
      <c r="D1580" s="1" t="s">
        <v>41</v>
      </c>
      <c r="E1580" s="1">
        <v>44</v>
      </c>
      <c r="F1580" s="1">
        <f t="shared" si="120"/>
        <v>18.018181818181816</v>
      </c>
      <c r="G1580" s="1">
        <v>792.8</v>
      </c>
      <c r="H1580" s="1">
        <v>9.5399999999999991</v>
      </c>
      <c r="I1580">
        <f t="shared" si="122"/>
        <v>802.33999999999992</v>
      </c>
      <c r="J1580">
        <f t="shared" si="123"/>
        <v>3.5455000000000001</v>
      </c>
      <c r="K1580">
        <f t="shared" si="124"/>
        <v>28.108723999999999</v>
      </c>
      <c r="L1580" s="1" t="s">
        <v>26</v>
      </c>
      <c r="M1580" s="1" t="s">
        <v>55</v>
      </c>
      <c r="N1580" s="1" t="s">
        <v>21</v>
      </c>
      <c r="O1580" s="1" t="s">
        <v>34</v>
      </c>
      <c r="P1580" s="1" t="s">
        <v>45</v>
      </c>
      <c r="Q1580" s="1" t="s">
        <v>24</v>
      </c>
      <c r="R1580" s="2">
        <v>40396</v>
      </c>
    </row>
    <row r="1581" spans="1:18" x14ac:dyDescent="0.25">
      <c r="A1581" s="1">
        <v>28420</v>
      </c>
      <c r="B1581" s="2">
        <v>40080</v>
      </c>
      <c r="C1581" s="2" t="str">
        <f t="shared" si="121"/>
        <v>September</v>
      </c>
      <c r="D1581" s="1" t="s">
        <v>18</v>
      </c>
      <c r="E1581" s="1">
        <v>2</v>
      </c>
      <c r="F1581" s="1">
        <f t="shared" si="120"/>
        <v>22.82</v>
      </c>
      <c r="G1581" s="1">
        <v>45.64</v>
      </c>
      <c r="H1581" s="1">
        <v>1.39</v>
      </c>
      <c r="I1581">
        <f t="shared" si="122"/>
        <v>47.03</v>
      </c>
      <c r="J1581">
        <f t="shared" si="123"/>
        <v>3.5455000000000001</v>
      </c>
      <c r="K1581">
        <f t="shared" si="124"/>
        <v>1.6181662000000001</v>
      </c>
      <c r="L1581" s="1" t="s">
        <v>19</v>
      </c>
      <c r="M1581" s="1" t="s">
        <v>27</v>
      </c>
      <c r="N1581" s="1" t="s">
        <v>33</v>
      </c>
      <c r="O1581" s="1" t="s">
        <v>34</v>
      </c>
      <c r="P1581" s="1" t="s">
        <v>62</v>
      </c>
      <c r="Q1581" s="1" t="s">
        <v>24</v>
      </c>
      <c r="R1581" s="2">
        <v>40080</v>
      </c>
    </row>
    <row r="1582" spans="1:18" x14ac:dyDescent="0.25">
      <c r="A1582" s="1">
        <v>6916</v>
      </c>
      <c r="B1582" s="2">
        <v>40333</v>
      </c>
      <c r="C1582" s="2" t="str">
        <f t="shared" si="121"/>
        <v>June</v>
      </c>
      <c r="D1582" s="1" t="s">
        <v>18</v>
      </c>
      <c r="E1582" s="1">
        <v>40</v>
      </c>
      <c r="F1582" s="1">
        <f t="shared" si="120"/>
        <v>10.904250000000001</v>
      </c>
      <c r="G1582" s="1">
        <v>436.17</v>
      </c>
      <c r="H1582" s="1">
        <v>7.46</v>
      </c>
      <c r="I1582">
        <f t="shared" si="122"/>
        <v>443.63</v>
      </c>
      <c r="J1582">
        <f t="shared" si="123"/>
        <v>3.5455000000000001</v>
      </c>
      <c r="K1582">
        <f t="shared" si="124"/>
        <v>15.464407350000002</v>
      </c>
      <c r="L1582" s="1" t="s">
        <v>19</v>
      </c>
      <c r="M1582" s="1" t="s">
        <v>65</v>
      </c>
      <c r="N1582" s="1" t="s">
        <v>21</v>
      </c>
      <c r="O1582" s="1" t="s">
        <v>34</v>
      </c>
      <c r="P1582" s="1" t="s">
        <v>60</v>
      </c>
      <c r="Q1582" s="1" t="s">
        <v>24</v>
      </c>
      <c r="R1582" s="2">
        <v>40337</v>
      </c>
    </row>
    <row r="1583" spans="1:18" x14ac:dyDescent="0.25">
      <c r="A1583" s="1">
        <v>34691</v>
      </c>
      <c r="B1583" s="2">
        <v>39827</v>
      </c>
      <c r="C1583" s="2" t="str">
        <f t="shared" si="121"/>
        <v>January</v>
      </c>
      <c r="D1583" s="1" t="s">
        <v>37</v>
      </c>
      <c r="E1583" s="1">
        <v>13</v>
      </c>
      <c r="F1583" s="1">
        <f t="shared" si="120"/>
        <v>18.909230769230767</v>
      </c>
      <c r="G1583" s="1">
        <v>245.82</v>
      </c>
      <c r="H1583" s="1">
        <v>9.5399999999999991</v>
      </c>
      <c r="I1583">
        <f t="shared" si="122"/>
        <v>255.35999999999999</v>
      </c>
      <c r="J1583">
        <f t="shared" si="123"/>
        <v>3.5455000000000001</v>
      </c>
      <c r="K1583">
        <f t="shared" si="124"/>
        <v>8.7155480999999995</v>
      </c>
      <c r="L1583" s="1" t="s">
        <v>19</v>
      </c>
      <c r="M1583" s="1" t="s">
        <v>27</v>
      </c>
      <c r="N1583" s="1" t="s">
        <v>28</v>
      </c>
      <c r="O1583" s="1" t="s">
        <v>34</v>
      </c>
      <c r="P1583" s="1" t="s">
        <v>45</v>
      </c>
      <c r="Q1583" s="1" t="s">
        <v>24</v>
      </c>
      <c r="R1583" s="2">
        <v>39829</v>
      </c>
    </row>
    <row r="1584" spans="1:18" x14ac:dyDescent="0.25">
      <c r="A1584" s="1">
        <v>41255</v>
      </c>
      <c r="B1584" s="2">
        <v>40104</v>
      </c>
      <c r="C1584" s="2" t="str">
        <f t="shared" si="121"/>
        <v>October</v>
      </c>
      <c r="D1584" s="1" t="s">
        <v>18</v>
      </c>
      <c r="E1584" s="1">
        <v>22</v>
      </c>
      <c r="F1584" s="1">
        <f t="shared" si="120"/>
        <v>60.599545454545456</v>
      </c>
      <c r="G1584" s="1">
        <v>1333.19</v>
      </c>
      <c r="H1584" s="1">
        <v>12.23</v>
      </c>
      <c r="I1584">
        <f t="shared" si="122"/>
        <v>1345.42</v>
      </c>
      <c r="J1584">
        <f t="shared" si="123"/>
        <v>4.7610000000000001</v>
      </c>
      <c r="K1584">
        <f t="shared" si="124"/>
        <v>63.473175900000008</v>
      </c>
      <c r="L1584" s="1" t="s">
        <v>26</v>
      </c>
      <c r="M1584" s="1" t="s">
        <v>51</v>
      </c>
      <c r="N1584" s="1" t="s">
        <v>33</v>
      </c>
      <c r="O1584" s="1" t="s">
        <v>22</v>
      </c>
      <c r="P1584" s="1" t="s">
        <v>23</v>
      </c>
      <c r="Q1584" s="1" t="s">
        <v>31</v>
      </c>
      <c r="R1584" s="2">
        <v>40111</v>
      </c>
    </row>
    <row r="1585" spans="1:18" x14ac:dyDescent="0.25">
      <c r="A1585" s="1">
        <v>8807</v>
      </c>
      <c r="B1585" s="2">
        <v>40234</v>
      </c>
      <c r="C1585" s="2" t="str">
        <f t="shared" si="121"/>
        <v>February</v>
      </c>
      <c r="D1585" s="1" t="s">
        <v>18</v>
      </c>
      <c r="E1585" s="1">
        <v>19</v>
      </c>
      <c r="F1585" s="1">
        <f t="shared" si="120"/>
        <v>22.533684210526314</v>
      </c>
      <c r="G1585" s="1">
        <v>428.14</v>
      </c>
      <c r="H1585" s="1">
        <v>11.54</v>
      </c>
      <c r="I1585">
        <f t="shared" si="122"/>
        <v>439.68</v>
      </c>
      <c r="J1585">
        <f t="shared" si="123"/>
        <v>3.5455000000000001</v>
      </c>
      <c r="K1585">
        <f t="shared" si="124"/>
        <v>15.179703699999999</v>
      </c>
      <c r="L1585" s="1" t="s">
        <v>26</v>
      </c>
      <c r="M1585" s="1" t="s">
        <v>58</v>
      </c>
      <c r="N1585" s="1" t="s">
        <v>21</v>
      </c>
      <c r="O1585" s="1" t="s">
        <v>34</v>
      </c>
      <c r="P1585" s="1" t="s">
        <v>45</v>
      </c>
      <c r="Q1585" s="1" t="s">
        <v>24</v>
      </c>
      <c r="R1585" s="2">
        <v>40236</v>
      </c>
    </row>
    <row r="1586" spans="1:18" x14ac:dyDescent="0.25">
      <c r="A1586" s="1">
        <v>26913</v>
      </c>
      <c r="B1586" s="2">
        <v>40085</v>
      </c>
      <c r="C1586" s="2" t="str">
        <f t="shared" si="121"/>
        <v>September</v>
      </c>
      <c r="D1586" s="1" t="s">
        <v>25</v>
      </c>
      <c r="E1586" s="1">
        <v>11</v>
      </c>
      <c r="F1586" s="1">
        <f t="shared" si="120"/>
        <v>58.446772727272723</v>
      </c>
      <c r="G1586" s="1">
        <v>642.91449999999998</v>
      </c>
      <c r="H1586" s="1">
        <v>8.99</v>
      </c>
      <c r="I1586">
        <f t="shared" si="122"/>
        <v>651.90449999999998</v>
      </c>
      <c r="J1586">
        <f t="shared" si="123"/>
        <v>5.3265000000000002</v>
      </c>
      <c r="K1586">
        <f t="shared" si="124"/>
        <v>34.244840842499997</v>
      </c>
      <c r="L1586" s="1" t="s">
        <v>26</v>
      </c>
      <c r="M1586" s="1" t="s">
        <v>54</v>
      </c>
      <c r="N1586" s="1" t="s">
        <v>21</v>
      </c>
      <c r="O1586" s="1" t="s">
        <v>29</v>
      </c>
      <c r="P1586" s="1" t="s">
        <v>30</v>
      </c>
      <c r="Q1586" s="1" t="s">
        <v>24</v>
      </c>
      <c r="R1586" s="2">
        <v>40087</v>
      </c>
    </row>
    <row r="1587" spans="1:18" x14ac:dyDescent="0.25">
      <c r="A1587" s="1">
        <v>42820</v>
      </c>
      <c r="B1587" s="2">
        <v>40225</v>
      </c>
      <c r="C1587" s="2" t="str">
        <f t="shared" si="121"/>
        <v>February</v>
      </c>
      <c r="D1587" s="1" t="s">
        <v>18</v>
      </c>
      <c r="E1587" s="1">
        <v>27</v>
      </c>
      <c r="F1587" s="1">
        <f t="shared" si="120"/>
        <v>5.242962962962963</v>
      </c>
      <c r="G1587" s="1">
        <v>141.56</v>
      </c>
      <c r="H1587" s="1">
        <v>2.99</v>
      </c>
      <c r="I1587">
        <f t="shared" si="122"/>
        <v>144.55000000000001</v>
      </c>
      <c r="J1587">
        <f t="shared" si="123"/>
        <v>3.5455000000000001</v>
      </c>
      <c r="K1587">
        <f t="shared" si="124"/>
        <v>5.0190098000000001</v>
      </c>
      <c r="L1587" s="1" t="s">
        <v>26</v>
      </c>
      <c r="M1587" s="1" t="s">
        <v>27</v>
      </c>
      <c r="N1587" s="1" t="s">
        <v>33</v>
      </c>
      <c r="O1587" s="1" t="s">
        <v>34</v>
      </c>
      <c r="P1587" s="1" t="s">
        <v>48</v>
      </c>
      <c r="Q1587" s="1" t="s">
        <v>24</v>
      </c>
      <c r="R1587" s="2">
        <v>40232</v>
      </c>
    </row>
    <row r="1588" spans="1:18" x14ac:dyDescent="0.25">
      <c r="A1588" s="1">
        <v>22529</v>
      </c>
      <c r="B1588" s="2">
        <v>40305</v>
      </c>
      <c r="C1588" s="2" t="str">
        <f t="shared" si="121"/>
        <v>May</v>
      </c>
      <c r="D1588" s="1" t="s">
        <v>41</v>
      </c>
      <c r="E1588" s="1">
        <v>28</v>
      </c>
      <c r="F1588" s="1">
        <f t="shared" si="120"/>
        <v>57.967499999999994</v>
      </c>
      <c r="G1588" s="1">
        <v>1623.09</v>
      </c>
      <c r="H1588" s="1">
        <v>13.22</v>
      </c>
      <c r="I1588">
        <f t="shared" si="122"/>
        <v>1636.31</v>
      </c>
      <c r="J1588">
        <f t="shared" si="123"/>
        <v>3.5455000000000001</v>
      </c>
      <c r="K1588">
        <f t="shared" si="124"/>
        <v>57.546655949999995</v>
      </c>
      <c r="L1588" s="1" t="s">
        <v>26</v>
      </c>
      <c r="M1588" s="1" t="s">
        <v>49</v>
      </c>
      <c r="N1588" s="1" t="s">
        <v>42</v>
      </c>
      <c r="O1588" s="1" t="s">
        <v>34</v>
      </c>
      <c r="P1588" s="1" t="s">
        <v>68</v>
      </c>
      <c r="Q1588" s="1" t="s">
        <v>24</v>
      </c>
      <c r="R1588" s="2">
        <v>40305</v>
      </c>
    </row>
    <row r="1589" spans="1:18" x14ac:dyDescent="0.25">
      <c r="A1589" s="1">
        <v>3746</v>
      </c>
      <c r="B1589" s="2">
        <v>40066</v>
      </c>
      <c r="C1589" s="2" t="str">
        <f t="shared" si="121"/>
        <v>September</v>
      </c>
      <c r="D1589" s="1" t="s">
        <v>32</v>
      </c>
      <c r="E1589" s="1">
        <v>14</v>
      </c>
      <c r="F1589" s="1">
        <f t="shared" si="120"/>
        <v>104.50689285714286</v>
      </c>
      <c r="G1589" s="1">
        <v>1463.0965000000001</v>
      </c>
      <c r="H1589" s="1">
        <v>2.5</v>
      </c>
      <c r="I1589">
        <f t="shared" si="122"/>
        <v>1465.5965000000001</v>
      </c>
      <c r="J1589">
        <f t="shared" si="123"/>
        <v>5.3265000000000002</v>
      </c>
      <c r="K1589">
        <f t="shared" si="124"/>
        <v>77.931835072500007</v>
      </c>
      <c r="L1589" s="1" t="s">
        <v>26</v>
      </c>
      <c r="M1589" s="1" t="s">
        <v>51</v>
      </c>
      <c r="N1589" s="1" t="s">
        <v>33</v>
      </c>
      <c r="O1589" s="1" t="s">
        <v>29</v>
      </c>
      <c r="P1589" s="1" t="s">
        <v>30</v>
      </c>
      <c r="Q1589" s="1" t="s">
        <v>24</v>
      </c>
      <c r="R1589" s="2">
        <v>40066</v>
      </c>
    </row>
    <row r="1590" spans="1:18" x14ac:dyDescent="0.25">
      <c r="A1590" s="1">
        <v>35265</v>
      </c>
      <c r="B1590" s="2">
        <v>40511</v>
      </c>
      <c r="C1590" s="2" t="str">
        <f t="shared" si="121"/>
        <v>November</v>
      </c>
      <c r="D1590" s="1" t="s">
        <v>32</v>
      </c>
      <c r="E1590" s="1">
        <v>2</v>
      </c>
      <c r="F1590" s="1">
        <f t="shared" si="120"/>
        <v>12.265000000000001</v>
      </c>
      <c r="G1590" s="1">
        <v>24.53</v>
      </c>
      <c r="H1590" s="1">
        <v>5.76</v>
      </c>
      <c r="I1590">
        <f t="shared" si="122"/>
        <v>30.29</v>
      </c>
      <c r="J1590">
        <f t="shared" si="123"/>
        <v>5.3265000000000002</v>
      </c>
      <c r="K1590">
        <f t="shared" si="124"/>
        <v>1.3065904500000003</v>
      </c>
      <c r="L1590" s="1" t="s">
        <v>26</v>
      </c>
      <c r="M1590" s="1" t="s">
        <v>56</v>
      </c>
      <c r="N1590" s="1" t="s">
        <v>28</v>
      </c>
      <c r="O1590" s="1" t="s">
        <v>29</v>
      </c>
      <c r="P1590" s="1" t="s">
        <v>61</v>
      </c>
      <c r="Q1590" s="1" t="s">
        <v>31</v>
      </c>
      <c r="R1590" s="2">
        <v>40513</v>
      </c>
    </row>
    <row r="1591" spans="1:18" x14ac:dyDescent="0.25">
      <c r="A1591" s="1">
        <v>50278</v>
      </c>
      <c r="B1591" s="2">
        <v>40323</v>
      </c>
      <c r="C1591" s="2" t="str">
        <f t="shared" si="121"/>
        <v>May</v>
      </c>
      <c r="D1591" s="1" t="s">
        <v>25</v>
      </c>
      <c r="E1591" s="1">
        <v>2</v>
      </c>
      <c r="F1591" s="1">
        <f t="shared" si="120"/>
        <v>25.605</v>
      </c>
      <c r="G1591" s="1">
        <v>51.21</v>
      </c>
      <c r="H1591" s="1">
        <v>8.83</v>
      </c>
      <c r="I1591">
        <f t="shared" si="122"/>
        <v>60.04</v>
      </c>
      <c r="J1591">
        <f t="shared" si="123"/>
        <v>3.5455000000000001</v>
      </c>
      <c r="K1591">
        <f t="shared" si="124"/>
        <v>1.81565055</v>
      </c>
      <c r="L1591" s="1" t="s">
        <v>26</v>
      </c>
      <c r="M1591" s="1" t="s">
        <v>44</v>
      </c>
      <c r="N1591" s="1" t="s">
        <v>33</v>
      </c>
      <c r="O1591" s="1" t="s">
        <v>34</v>
      </c>
      <c r="P1591" s="1" t="s">
        <v>48</v>
      </c>
      <c r="Q1591" s="1" t="s">
        <v>24</v>
      </c>
      <c r="R1591" s="2">
        <v>40323</v>
      </c>
    </row>
    <row r="1592" spans="1:18" x14ac:dyDescent="0.25">
      <c r="A1592" s="1">
        <v>32737</v>
      </c>
      <c r="B1592" s="2">
        <v>40114</v>
      </c>
      <c r="C1592" s="2" t="str">
        <f t="shared" si="121"/>
        <v>October</v>
      </c>
      <c r="D1592" s="1" t="s">
        <v>25</v>
      </c>
      <c r="E1592" s="1">
        <v>14</v>
      </c>
      <c r="F1592" s="1">
        <f t="shared" si="120"/>
        <v>26.22214285714286</v>
      </c>
      <c r="G1592" s="1">
        <v>367.11</v>
      </c>
      <c r="H1592" s="1">
        <v>1.49</v>
      </c>
      <c r="I1592">
        <f t="shared" si="122"/>
        <v>368.6</v>
      </c>
      <c r="J1592">
        <f t="shared" si="123"/>
        <v>3.5455000000000001</v>
      </c>
      <c r="K1592">
        <f t="shared" si="124"/>
        <v>13.015885050000001</v>
      </c>
      <c r="L1592" s="1" t="s">
        <v>26</v>
      </c>
      <c r="M1592" s="1" t="s">
        <v>27</v>
      </c>
      <c r="N1592" s="1" t="s">
        <v>42</v>
      </c>
      <c r="O1592" s="1" t="s">
        <v>34</v>
      </c>
      <c r="P1592" s="1" t="s">
        <v>48</v>
      </c>
      <c r="Q1592" s="1" t="s">
        <v>24</v>
      </c>
      <c r="R1592" s="2">
        <v>40116</v>
      </c>
    </row>
    <row r="1593" spans="1:18" x14ac:dyDescent="0.25">
      <c r="A1593" s="1">
        <v>28581</v>
      </c>
      <c r="B1593" s="2">
        <v>40884</v>
      </c>
      <c r="C1593" s="2" t="str">
        <f t="shared" si="121"/>
        <v>December</v>
      </c>
      <c r="D1593" s="1" t="s">
        <v>41</v>
      </c>
      <c r="E1593" s="1">
        <v>1</v>
      </c>
      <c r="F1593" s="1">
        <f t="shared" si="120"/>
        <v>36.4</v>
      </c>
      <c r="G1593" s="1">
        <v>36.4</v>
      </c>
      <c r="H1593" s="1">
        <v>12.98</v>
      </c>
      <c r="I1593">
        <f t="shared" si="122"/>
        <v>49.379999999999995</v>
      </c>
      <c r="J1593">
        <f t="shared" si="123"/>
        <v>3.5455000000000001</v>
      </c>
      <c r="K1593">
        <f t="shared" si="124"/>
        <v>1.290562</v>
      </c>
      <c r="L1593" s="1" t="s">
        <v>26</v>
      </c>
      <c r="M1593" s="1" t="s">
        <v>49</v>
      </c>
      <c r="N1593" s="1" t="s">
        <v>42</v>
      </c>
      <c r="O1593" s="1" t="s">
        <v>34</v>
      </c>
      <c r="P1593" s="1" t="s">
        <v>48</v>
      </c>
      <c r="Q1593" s="1" t="s">
        <v>24</v>
      </c>
      <c r="R1593" s="2">
        <v>40886</v>
      </c>
    </row>
    <row r="1594" spans="1:18" x14ac:dyDescent="0.25">
      <c r="A1594" s="1">
        <v>32999</v>
      </c>
      <c r="B1594" s="2">
        <v>39917</v>
      </c>
      <c r="C1594" s="2" t="str">
        <f t="shared" si="121"/>
        <v>April</v>
      </c>
      <c r="D1594" s="1" t="s">
        <v>18</v>
      </c>
      <c r="E1594" s="1">
        <v>14</v>
      </c>
      <c r="F1594" s="1">
        <f t="shared" si="120"/>
        <v>99.046428571428578</v>
      </c>
      <c r="G1594" s="1">
        <v>1386.65</v>
      </c>
      <c r="H1594" s="1">
        <v>35.840000000000003</v>
      </c>
      <c r="I1594">
        <f t="shared" si="122"/>
        <v>1422.49</v>
      </c>
      <c r="J1594">
        <f t="shared" si="123"/>
        <v>4.7610000000000001</v>
      </c>
      <c r="K1594">
        <f t="shared" si="124"/>
        <v>66.018406500000012</v>
      </c>
      <c r="L1594" s="1" t="s">
        <v>38</v>
      </c>
      <c r="M1594" s="1" t="s">
        <v>69</v>
      </c>
      <c r="N1594" s="1" t="s">
        <v>42</v>
      </c>
      <c r="O1594" s="1" t="s">
        <v>22</v>
      </c>
      <c r="P1594" s="1" t="s">
        <v>67</v>
      </c>
      <c r="Q1594" s="1" t="s">
        <v>64</v>
      </c>
      <c r="R1594" s="2">
        <v>39922</v>
      </c>
    </row>
    <row r="1595" spans="1:18" x14ac:dyDescent="0.25">
      <c r="A1595" s="1">
        <v>15621</v>
      </c>
      <c r="B1595" s="2">
        <v>40810</v>
      </c>
      <c r="C1595" s="2" t="str">
        <f t="shared" si="121"/>
        <v>September</v>
      </c>
      <c r="D1595" s="1" t="s">
        <v>37</v>
      </c>
      <c r="E1595" s="1">
        <v>18</v>
      </c>
      <c r="F1595" s="1">
        <f t="shared" si="120"/>
        <v>1.9727777777777777</v>
      </c>
      <c r="G1595" s="1">
        <v>35.51</v>
      </c>
      <c r="H1595" s="1">
        <v>1.57</v>
      </c>
      <c r="I1595">
        <f t="shared" si="122"/>
        <v>37.08</v>
      </c>
      <c r="J1595">
        <f t="shared" si="123"/>
        <v>3.5455000000000001</v>
      </c>
      <c r="K1595">
        <f t="shared" si="124"/>
        <v>1.2590070500000001</v>
      </c>
      <c r="L1595" s="1" t="s">
        <v>19</v>
      </c>
      <c r="M1595" s="1" t="s">
        <v>20</v>
      </c>
      <c r="N1595" s="1" t="s">
        <v>21</v>
      </c>
      <c r="O1595" s="1" t="s">
        <v>34</v>
      </c>
      <c r="P1595" s="1" t="s">
        <v>35</v>
      </c>
      <c r="Q1595" s="1" t="s">
        <v>36</v>
      </c>
      <c r="R1595" s="2">
        <v>40811</v>
      </c>
    </row>
    <row r="1596" spans="1:18" x14ac:dyDescent="0.25">
      <c r="A1596" s="1">
        <v>1702</v>
      </c>
      <c r="B1596" s="2">
        <v>40669</v>
      </c>
      <c r="C1596" s="2" t="str">
        <f t="shared" si="121"/>
        <v>May</v>
      </c>
      <c r="D1596" s="1" t="s">
        <v>25</v>
      </c>
      <c r="E1596" s="1">
        <v>23</v>
      </c>
      <c r="F1596" s="1">
        <f t="shared" si="120"/>
        <v>2.9234782608695649</v>
      </c>
      <c r="G1596" s="1">
        <v>67.239999999999995</v>
      </c>
      <c r="H1596" s="1">
        <v>0.93</v>
      </c>
      <c r="I1596">
        <f t="shared" si="122"/>
        <v>68.17</v>
      </c>
      <c r="J1596">
        <f t="shared" si="123"/>
        <v>3.5455000000000001</v>
      </c>
      <c r="K1596">
        <f t="shared" si="124"/>
        <v>2.3839942000000001</v>
      </c>
      <c r="L1596" s="1" t="s">
        <v>26</v>
      </c>
      <c r="M1596" s="1" t="s">
        <v>65</v>
      </c>
      <c r="N1596" s="1" t="s">
        <v>42</v>
      </c>
      <c r="O1596" s="1" t="s">
        <v>34</v>
      </c>
      <c r="P1596" s="1" t="s">
        <v>35</v>
      </c>
      <c r="Q1596" s="1" t="s">
        <v>36</v>
      </c>
      <c r="R1596" s="2">
        <v>40670</v>
      </c>
    </row>
    <row r="1597" spans="1:18" x14ac:dyDescent="0.25">
      <c r="A1597" s="1">
        <v>51943</v>
      </c>
      <c r="B1597" s="2">
        <v>39927</v>
      </c>
      <c r="C1597" s="2" t="str">
        <f t="shared" si="121"/>
        <v>April</v>
      </c>
      <c r="D1597" s="1" t="s">
        <v>25</v>
      </c>
      <c r="E1597" s="1">
        <v>28</v>
      </c>
      <c r="F1597" s="1">
        <f t="shared" si="120"/>
        <v>5.0007142857142863</v>
      </c>
      <c r="G1597" s="1">
        <v>140.02000000000001</v>
      </c>
      <c r="H1597" s="1">
        <v>0.5</v>
      </c>
      <c r="I1597">
        <f t="shared" si="122"/>
        <v>140.52000000000001</v>
      </c>
      <c r="J1597">
        <f t="shared" si="123"/>
        <v>3.5455000000000001</v>
      </c>
      <c r="K1597">
        <f t="shared" si="124"/>
        <v>4.9644091000000001</v>
      </c>
      <c r="L1597" s="1" t="s">
        <v>26</v>
      </c>
      <c r="M1597" s="1" t="s">
        <v>49</v>
      </c>
      <c r="N1597" s="1" t="s">
        <v>42</v>
      </c>
      <c r="O1597" s="1" t="s">
        <v>34</v>
      </c>
      <c r="P1597" s="1" t="s">
        <v>63</v>
      </c>
      <c r="Q1597" s="1" t="s">
        <v>24</v>
      </c>
      <c r="R1597" s="2">
        <v>39930</v>
      </c>
    </row>
    <row r="1598" spans="1:18" x14ac:dyDescent="0.25">
      <c r="A1598" s="1">
        <v>16164</v>
      </c>
      <c r="B1598" s="2">
        <v>40911</v>
      </c>
      <c r="C1598" s="2" t="str">
        <f t="shared" si="121"/>
        <v>January</v>
      </c>
      <c r="D1598" s="1" t="s">
        <v>18</v>
      </c>
      <c r="E1598" s="1">
        <v>26</v>
      </c>
      <c r="F1598" s="1">
        <f t="shared" si="120"/>
        <v>2.6684615384615382</v>
      </c>
      <c r="G1598" s="1">
        <v>69.38</v>
      </c>
      <c r="H1598" s="1">
        <v>4.28</v>
      </c>
      <c r="I1598">
        <f t="shared" si="122"/>
        <v>73.66</v>
      </c>
      <c r="J1598">
        <f t="shared" si="123"/>
        <v>3.5455000000000001</v>
      </c>
      <c r="K1598">
        <f t="shared" si="124"/>
        <v>2.4598678999999999</v>
      </c>
      <c r="L1598" s="1" t="s">
        <v>26</v>
      </c>
      <c r="M1598" s="1" t="s">
        <v>20</v>
      </c>
      <c r="N1598" s="1" t="s">
        <v>42</v>
      </c>
      <c r="O1598" s="1" t="s">
        <v>34</v>
      </c>
      <c r="P1598" s="1" t="s">
        <v>35</v>
      </c>
      <c r="Q1598" s="1" t="s">
        <v>36</v>
      </c>
      <c r="R1598" s="2">
        <v>40918</v>
      </c>
    </row>
    <row r="1599" spans="1:18" x14ac:dyDescent="0.25">
      <c r="A1599" s="1">
        <v>24960</v>
      </c>
      <c r="B1599" s="2">
        <v>40570</v>
      </c>
      <c r="C1599" s="2" t="str">
        <f t="shared" si="121"/>
        <v>January</v>
      </c>
      <c r="D1599" s="1" t="s">
        <v>25</v>
      </c>
      <c r="E1599" s="1">
        <v>37</v>
      </c>
      <c r="F1599" s="1">
        <f t="shared" si="120"/>
        <v>38.836216216216215</v>
      </c>
      <c r="G1599" s="1">
        <v>1436.94</v>
      </c>
      <c r="H1599" s="1">
        <v>5.08</v>
      </c>
      <c r="I1599">
        <f t="shared" si="122"/>
        <v>1442.02</v>
      </c>
      <c r="J1599">
        <f t="shared" si="123"/>
        <v>3.5455000000000001</v>
      </c>
      <c r="K1599">
        <f t="shared" si="124"/>
        <v>50.946707700000005</v>
      </c>
      <c r="L1599" s="1" t="s">
        <v>26</v>
      </c>
      <c r="M1599" s="1" t="s">
        <v>27</v>
      </c>
      <c r="N1599" s="1" t="s">
        <v>28</v>
      </c>
      <c r="O1599" s="1" t="s">
        <v>34</v>
      </c>
      <c r="P1599" s="1" t="s">
        <v>45</v>
      </c>
      <c r="Q1599" s="1" t="s">
        <v>36</v>
      </c>
      <c r="R1599" s="2">
        <v>40571</v>
      </c>
    </row>
    <row r="1600" spans="1:18" x14ac:dyDescent="0.25">
      <c r="A1600" s="1">
        <v>33152</v>
      </c>
      <c r="B1600" s="2">
        <v>40503</v>
      </c>
      <c r="C1600" s="2" t="str">
        <f t="shared" si="121"/>
        <v>November</v>
      </c>
      <c r="D1600" s="1" t="s">
        <v>37</v>
      </c>
      <c r="E1600" s="1">
        <v>19</v>
      </c>
      <c r="F1600" s="1">
        <f t="shared" si="120"/>
        <v>135.24349999999998</v>
      </c>
      <c r="G1600" s="1">
        <v>2569.6264999999999</v>
      </c>
      <c r="H1600" s="1">
        <v>8.99</v>
      </c>
      <c r="I1600">
        <f t="shared" si="122"/>
        <v>2578.6164999999996</v>
      </c>
      <c r="J1600">
        <f t="shared" si="123"/>
        <v>5.3265000000000002</v>
      </c>
      <c r="K1600">
        <f t="shared" si="124"/>
        <v>136.8711555225</v>
      </c>
      <c r="L1600" s="1" t="s">
        <v>26</v>
      </c>
      <c r="M1600" s="1" t="s">
        <v>49</v>
      </c>
      <c r="N1600" s="1" t="s">
        <v>33</v>
      </c>
      <c r="O1600" s="1" t="s">
        <v>29</v>
      </c>
      <c r="P1600" s="1" t="s">
        <v>30</v>
      </c>
      <c r="Q1600" s="1" t="s">
        <v>24</v>
      </c>
      <c r="R1600" s="2">
        <v>40505</v>
      </c>
    </row>
    <row r="1601" spans="1:18" x14ac:dyDescent="0.25">
      <c r="A1601" s="1">
        <v>59973</v>
      </c>
      <c r="B1601" s="2">
        <v>40862</v>
      </c>
      <c r="C1601" s="2" t="str">
        <f t="shared" si="121"/>
        <v>November</v>
      </c>
      <c r="D1601" s="1" t="s">
        <v>18</v>
      </c>
      <c r="E1601" s="1">
        <v>30</v>
      </c>
      <c r="F1601" s="1">
        <f t="shared" si="120"/>
        <v>166.09813333333335</v>
      </c>
      <c r="G1601" s="1">
        <v>4982.9440000000004</v>
      </c>
      <c r="H1601" s="1">
        <v>29.1</v>
      </c>
      <c r="I1601">
        <f t="shared" si="122"/>
        <v>5012.0440000000008</v>
      </c>
      <c r="J1601">
        <f t="shared" si="123"/>
        <v>4.7610000000000001</v>
      </c>
      <c r="K1601">
        <f t="shared" si="124"/>
        <v>237.23796384000002</v>
      </c>
      <c r="L1601" s="1" t="s">
        <v>38</v>
      </c>
      <c r="M1601" s="1" t="s">
        <v>54</v>
      </c>
      <c r="N1601" s="1" t="s">
        <v>28</v>
      </c>
      <c r="O1601" s="1" t="s">
        <v>22</v>
      </c>
      <c r="P1601" s="1" t="s">
        <v>57</v>
      </c>
      <c r="Q1601" s="1" t="s">
        <v>64</v>
      </c>
      <c r="R1601" s="2">
        <v>40866</v>
      </c>
    </row>
    <row r="1602" spans="1:18" x14ac:dyDescent="0.25">
      <c r="A1602" s="1">
        <v>8033</v>
      </c>
      <c r="B1602" s="2">
        <v>41023</v>
      </c>
      <c r="C1602" s="2" t="str">
        <f t="shared" si="121"/>
        <v>April</v>
      </c>
      <c r="D1602" s="1" t="s">
        <v>25</v>
      </c>
      <c r="E1602" s="1">
        <v>27</v>
      </c>
      <c r="F1602" s="1">
        <f t="shared" ref="F1602:F1665" si="125">G1602/E1602</f>
        <v>4.3770370370370371</v>
      </c>
      <c r="G1602" s="1">
        <v>118.18</v>
      </c>
      <c r="H1602" s="1">
        <v>6.89</v>
      </c>
      <c r="I1602">
        <f t="shared" si="122"/>
        <v>125.07000000000001</v>
      </c>
      <c r="J1602">
        <f t="shared" si="123"/>
        <v>3.5455000000000001</v>
      </c>
      <c r="K1602">
        <f t="shared" si="124"/>
        <v>4.1900719000000004</v>
      </c>
      <c r="L1602" s="1" t="s">
        <v>26</v>
      </c>
      <c r="M1602" s="1" t="s">
        <v>27</v>
      </c>
      <c r="N1602" s="1" t="s">
        <v>28</v>
      </c>
      <c r="O1602" s="1" t="s">
        <v>34</v>
      </c>
      <c r="P1602" s="1" t="s">
        <v>68</v>
      </c>
      <c r="Q1602" s="1" t="s">
        <v>24</v>
      </c>
      <c r="R1602" s="2">
        <v>41024</v>
      </c>
    </row>
    <row r="1603" spans="1:18" x14ac:dyDescent="0.25">
      <c r="A1603" s="1">
        <v>40132</v>
      </c>
      <c r="B1603" s="2">
        <v>40962</v>
      </c>
      <c r="C1603" s="2" t="str">
        <f t="shared" ref="C1603:C1666" si="126">TEXT(B1603,"mmmm")</f>
        <v>February</v>
      </c>
      <c r="D1603" s="1" t="s">
        <v>18</v>
      </c>
      <c r="E1603" s="1">
        <v>26</v>
      </c>
      <c r="F1603" s="1">
        <f t="shared" si="125"/>
        <v>52.42307692307692</v>
      </c>
      <c r="G1603" s="1">
        <v>1363</v>
      </c>
      <c r="H1603" s="1">
        <v>14.19</v>
      </c>
      <c r="I1603">
        <f t="shared" ref="I1603:I1666" si="127">G1603+H1603</f>
        <v>1377.19</v>
      </c>
      <c r="J1603">
        <f t="shared" ref="J1603:J1666" si="128">IF(O1603="Furniture",4.761,IF(O1603="Technology",5.3265,IF(O1603="Office Supplies",3.5455,0)))</f>
        <v>4.7610000000000001</v>
      </c>
      <c r="K1603">
        <f t="shared" ref="K1603:K1666" si="129">(J1603*G1603)/100</f>
        <v>64.892430000000004</v>
      </c>
      <c r="L1603" s="1" t="s">
        <v>38</v>
      </c>
      <c r="M1603" s="1" t="s">
        <v>44</v>
      </c>
      <c r="N1603" s="1" t="s">
        <v>33</v>
      </c>
      <c r="O1603" s="1" t="s">
        <v>22</v>
      </c>
      <c r="P1603" s="1" t="s">
        <v>39</v>
      </c>
      <c r="Q1603" s="1" t="s">
        <v>40</v>
      </c>
      <c r="R1603" s="2">
        <v>40968</v>
      </c>
    </row>
    <row r="1604" spans="1:18" x14ac:dyDescent="0.25">
      <c r="A1604" s="1">
        <v>2147</v>
      </c>
      <c r="B1604" s="2">
        <v>41157</v>
      </c>
      <c r="C1604" s="2" t="str">
        <f t="shared" si="126"/>
        <v>September</v>
      </c>
      <c r="D1604" s="1" t="s">
        <v>32</v>
      </c>
      <c r="E1604" s="1">
        <v>15</v>
      </c>
      <c r="F1604" s="1">
        <f t="shared" si="125"/>
        <v>40.340000000000003</v>
      </c>
      <c r="G1604" s="1">
        <v>605.1</v>
      </c>
      <c r="H1604" s="1">
        <v>5.33</v>
      </c>
      <c r="I1604">
        <f t="shared" si="127"/>
        <v>610.43000000000006</v>
      </c>
      <c r="J1604">
        <f t="shared" si="128"/>
        <v>3.5455000000000001</v>
      </c>
      <c r="K1604">
        <f t="shared" si="129"/>
        <v>21.453820500000003</v>
      </c>
      <c r="L1604" s="1" t="s">
        <v>19</v>
      </c>
      <c r="M1604" s="1" t="s">
        <v>56</v>
      </c>
      <c r="N1604" s="1" t="s">
        <v>42</v>
      </c>
      <c r="O1604" s="1" t="s">
        <v>34</v>
      </c>
      <c r="P1604" s="1" t="s">
        <v>68</v>
      </c>
      <c r="Q1604" s="1" t="s">
        <v>24</v>
      </c>
      <c r="R1604" s="2">
        <v>41159</v>
      </c>
    </row>
    <row r="1605" spans="1:18" x14ac:dyDescent="0.25">
      <c r="A1605" s="1">
        <v>57381</v>
      </c>
      <c r="B1605" s="2">
        <v>40032</v>
      </c>
      <c r="C1605" s="2" t="str">
        <f t="shared" si="126"/>
        <v>August</v>
      </c>
      <c r="D1605" s="1" t="s">
        <v>25</v>
      </c>
      <c r="E1605" s="1">
        <v>13</v>
      </c>
      <c r="F1605" s="1">
        <f t="shared" si="125"/>
        <v>39.633076923076928</v>
      </c>
      <c r="G1605" s="1">
        <v>515.23</v>
      </c>
      <c r="H1605" s="1">
        <v>2.99</v>
      </c>
      <c r="I1605">
        <f t="shared" si="127"/>
        <v>518.22</v>
      </c>
      <c r="J1605">
        <f t="shared" si="128"/>
        <v>3.5455000000000001</v>
      </c>
      <c r="K1605">
        <f t="shared" si="129"/>
        <v>18.267479649999999</v>
      </c>
      <c r="L1605" s="1" t="s">
        <v>26</v>
      </c>
      <c r="M1605" s="1" t="s">
        <v>20</v>
      </c>
      <c r="N1605" s="1" t="s">
        <v>21</v>
      </c>
      <c r="O1605" s="1" t="s">
        <v>34</v>
      </c>
      <c r="P1605" s="1" t="s">
        <v>48</v>
      </c>
      <c r="Q1605" s="1" t="s">
        <v>24</v>
      </c>
      <c r="R1605" s="2">
        <v>40033</v>
      </c>
    </row>
    <row r="1606" spans="1:18" x14ac:dyDescent="0.25">
      <c r="A1606" s="1">
        <v>39235</v>
      </c>
      <c r="B1606" s="2">
        <v>40373</v>
      </c>
      <c r="C1606" s="2" t="str">
        <f t="shared" si="126"/>
        <v>July</v>
      </c>
      <c r="D1606" s="1" t="s">
        <v>41</v>
      </c>
      <c r="E1606" s="1">
        <v>34</v>
      </c>
      <c r="F1606" s="1">
        <f t="shared" si="125"/>
        <v>23.587647058823531</v>
      </c>
      <c r="G1606" s="1">
        <v>801.98</v>
      </c>
      <c r="H1606" s="1">
        <v>13.99</v>
      </c>
      <c r="I1606">
        <f t="shared" si="127"/>
        <v>815.97</v>
      </c>
      <c r="J1606">
        <f t="shared" si="128"/>
        <v>3.5455000000000001</v>
      </c>
      <c r="K1606">
        <f t="shared" si="129"/>
        <v>28.4342009</v>
      </c>
      <c r="L1606" s="1" t="s">
        <v>26</v>
      </c>
      <c r="M1606" s="1" t="s">
        <v>20</v>
      </c>
      <c r="N1606" s="1" t="s">
        <v>33</v>
      </c>
      <c r="O1606" s="1" t="s">
        <v>34</v>
      </c>
      <c r="P1606" s="1" t="s">
        <v>68</v>
      </c>
      <c r="Q1606" s="1" t="s">
        <v>31</v>
      </c>
      <c r="R1606" s="2">
        <v>40375</v>
      </c>
    </row>
    <row r="1607" spans="1:18" x14ac:dyDescent="0.25">
      <c r="A1607" s="1">
        <v>48994</v>
      </c>
      <c r="B1607" s="2">
        <v>40473</v>
      </c>
      <c r="C1607" s="2" t="str">
        <f t="shared" si="126"/>
        <v>October</v>
      </c>
      <c r="D1607" s="1" t="s">
        <v>32</v>
      </c>
      <c r="E1607" s="1">
        <v>6</v>
      </c>
      <c r="F1607" s="1">
        <f t="shared" si="125"/>
        <v>181.06500000000003</v>
      </c>
      <c r="G1607" s="1">
        <v>1086.3900000000001</v>
      </c>
      <c r="H1607" s="1">
        <v>35</v>
      </c>
      <c r="I1607">
        <f t="shared" si="127"/>
        <v>1121.3900000000001</v>
      </c>
      <c r="J1607">
        <f t="shared" si="128"/>
        <v>3.5455000000000001</v>
      </c>
      <c r="K1607">
        <f t="shared" si="129"/>
        <v>38.517957450000004</v>
      </c>
      <c r="L1607" s="1" t="s">
        <v>26</v>
      </c>
      <c r="M1607" s="1" t="s">
        <v>69</v>
      </c>
      <c r="N1607" s="1" t="s">
        <v>21</v>
      </c>
      <c r="O1607" s="1" t="s">
        <v>34</v>
      </c>
      <c r="P1607" s="1" t="s">
        <v>60</v>
      </c>
      <c r="Q1607" s="1" t="s">
        <v>53</v>
      </c>
      <c r="R1607" s="2">
        <v>40475</v>
      </c>
    </row>
    <row r="1608" spans="1:18" x14ac:dyDescent="0.25">
      <c r="A1608" s="1">
        <v>14211</v>
      </c>
      <c r="B1608" s="2">
        <v>39856</v>
      </c>
      <c r="C1608" s="2" t="str">
        <f t="shared" si="126"/>
        <v>February</v>
      </c>
      <c r="D1608" s="1" t="s">
        <v>32</v>
      </c>
      <c r="E1608" s="1">
        <v>14</v>
      </c>
      <c r="F1608" s="1">
        <f t="shared" si="125"/>
        <v>169.14214285714283</v>
      </c>
      <c r="G1608" s="1">
        <v>2367.9899999999998</v>
      </c>
      <c r="H1608" s="1">
        <v>11.87</v>
      </c>
      <c r="I1608">
        <f t="shared" si="127"/>
        <v>2379.8599999999997</v>
      </c>
      <c r="J1608">
        <f t="shared" si="128"/>
        <v>3.5455000000000001</v>
      </c>
      <c r="K1608">
        <f t="shared" si="129"/>
        <v>83.957085449999994</v>
      </c>
      <c r="L1608" s="1" t="s">
        <v>26</v>
      </c>
      <c r="M1608" s="1" t="s">
        <v>27</v>
      </c>
      <c r="N1608" s="1" t="s">
        <v>42</v>
      </c>
      <c r="O1608" s="1" t="s">
        <v>34</v>
      </c>
      <c r="P1608" s="1" t="s">
        <v>60</v>
      </c>
      <c r="Q1608" s="1" t="s">
        <v>24</v>
      </c>
      <c r="R1608" s="2">
        <v>39858</v>
      </c>
    </row>
    <row r="1609" spans="1:18" x14ac:dyDescent="0.25">
      <c r="A1609" s="1">
        <v>50950</v>
      </c>
      <c r="B1609" s="2">
        <v>41273</v>
      </c>
      <c r="C1609" s="2" t="str">
        <f t="shared" si="126"/>
        <v>December</v>
      </c>
      <c r="D1609" s="1" t="s">
        <v>32</v>
      </c>
      <c r="E1609" s="1">
        <v>6</v>
      </c>
      <c r="F1609" s="1">
        <f t="shared" si="125"/>
        <v>65.186666666666667</v>
      </c>
      <c r="G1609" s="1">
        <v>391.12</v>
      </c>
      <c r="H1609" s="1">
        <v>30</v>
      </c>
      <c r="I1609">
        <f t="shared" si="127"/>
        <v>421.12</v>
      </c>
      <c r="J1609">
        <f t="shared" si="128"/>
        <v>4.7610000000000001</v>
      </c>
      <c r="K1609">
        <f t="shared" si="129"/>
        <v>18.621223200000003</v>
      </c>
      <c r="L1609" s="1" t="s">
        <v>38</v>
      </c>
      <c r="M1609" s="1" t="s">
        <v>20</v>
      </c>
      <c r="N1609" s="1" t="s">
        <v>33</v>
      </c>
      <c r="O1609" s="1" t="s">
        <v>22</v>
      </c>
      <c r="P1609" s="1" t="s">
        <v>39</v>
      </c>
      <c r="Q1609" s="1" t="s">
        <v>40</v>
      </c>
      <c r="R1609" s="2">
        <v>41273</v>
      </c>
    </row>
    <row r="1610" spans="1:18" x14ac:dyDescent="0.25">
      <c r="A1610" s="1">
        <v>35590</v>
      </c>
      <c r="B1610" s="2">
        <v>41245</v>
      </c>
      <c r="C1610" s="2" t="str">
        <f t="shared" si="126"/>
        <v>December</v>
      </c>
      <c r="D1610" s="1" t="s">
        <v>37</v>
      </c>
      <c r="E1610" s="1">
        <v>4</v>
      </c>
      <c r="F1610" s="1">
        <f t="shared" si="125"/>
        <v>105.9875</v>
      </c>
      <c r="G1610" s="1">
        <v>423.95</v>
      </c>
      <c r="H1610" s="1">
        <v>19.989999999999998</v>
      </c>
      <c r="I1610">
        <f t="shared" si="127"/>
        <v>443.94</v>
      </c>
      <c r="J1610">
        <f t="shared" si="128"/>
        <v>5.3265000000000002</v>
      </c>
      <c r="K1610">
        <f t="shared" si="129"/>
        <v>22.581696750000003</v>
      </c>
      <c r="L1610" s="1" t="s">
        <v>26</v>
      </c>
      <c r="M1610" s="1" t="s">
        <v>56</v>
      </c>
      <c r="N1610" s="1" t="s">
        <v>28</v>
      </c>
      <c r="O1610" s="1" t="s">
        <v>29</v>
      </c>
      <c r="P1610" s="1" t="s">
        <v>43</v>
      </c>
      <c r="Q1610" s="1" t="s">
        <v>24</v>
      </c>
      <c r="R1610" s="2">
        <v>41246</v>
      </c>
    </row>
    <row r="1611" spans="1:18" x14ac:dyDescent="0.25">
      <c r="A1611" s="1">
        <v>22820</v>
      </c>
      <c r="B1611" s="2">
        <v>40407</v>
      </c>
      <c r="C1611" s="2" t="str">
        <f t="shared" si="126"/>
        <v>August</v>
      </c>
      <c r="D1611" s="1" t="s">
        <v>25</v>
      </c>
      <c r="E1611" s="1">
        <v>34</v>
      </c>
      <c r="F1611" s="1">
        <f t="shared" si="125"/>
        <v>6.1505882352941175</v>
      </c>
      <c r="G1611" s="1">
        <v>209.12</v>
      </c>
      <c r="H1611" s="1">
        <v>4.38</v>
      </c>
      <c r="I1611">
        <f t="shared" si="127"/>
        <v>213.5</v>
      </c>
      <c r="J1611">
        <f t="shared" si="128"/>
        <v>5.3265000000000002</v>
      </c>
      <c r="K1611">
        <f t="shared" si="129"/>
        <v>11.1387768</v>
      </c>
      <c r="L1611" s="1" t="s">
        <v>26</v>
      </c>
      <c r="M1611" s="1" t="s">
        <v>27</v>
      </c>
      <c r="N1611" s="1" t="s">
        <v>21</v>
      </c>
      <c r="O1611" s="1" t="s">
        <v>29</v>
      </c>
      <c r="P1611" s="1" t="s">
        <v>43</v>
      </c>
      <c r="Q1611" s="1" t="s">
        <v>46</v>
      </c>
      <c r="R1611" s="2">
        <v>40409</v>
      </c>
    </row>
    <row r="1612" spans="1:18" x14ac:dyDescent="0.25">
      <c r="A1612" s="1">
        <v>7840</v>
      </c>
      <c r="B1612" s="2">
        <v>40551</v>
      </c>
      <c r="C1612" s="2" t="str">
        <f t="shared" si="126"/>
        <v>January</v>
      </c>
      <c r="D1612" s="1" t="s">
        <v>18</v>
      </c>
      <c r="E1612" s="1">
        <v>34</v>
      </c>
      <c r="F1612" s="1">
        <f t="shared" si="125"/>
        <v>4.6341176470588232</v>
      </c>
      <c r="G1612" s="1">
        <v>157.56</v>
      </c>
      <c r="H1612" s="1">
        <v>4.93</v>
      </c>
      <c r="I1612">
        <f t="shared" si="127"/>
        <v>162.49</v>
      </c>
      <c r="J1612">
        <f t="shared" si="128"/>
        <v>5.3265000000000002</v>
      </c>
      <c r="K1612">
        <f t="shared" si="129"/>
        <v>8.3924334000000016</v>
      </c>
      <c r="L1612" s="1" t="s">
        <v>26</v>
      </c>
      <c r="M1612" s="1" t="s">
        <v>47</v>
      </c>
      <c r="N1612" s="1" t="s">
        <v>21</v>
      </c>
      <c r="O1612" s="1" t="s">
        <v>29</v>
      </c>
      <c r="P1612" s="1" t="s">
        <v>43</v>
      </c>
      <c r="Q1612" s="1" t="s">
        <v>46</v>
      </c>
      <c r="R1612" s="2">
        <v>40555</v>
      </c>
    </row>
    <row r="1613" spans="1:18" x14ac:dyDescent="0.25">
      <c r="A1613" s="1">
        <v>23619</v>
      </c>
      <c r="B1613" s="2">
        <v>41264</v>
      </c>
      <c r="C1613" s="2" t="str">
        <f t="shared" si="126"/>
        <v>December</v>
      </c>
      <c r="D1613" s="1" t="s">
        <v>41</v>
      </c>
      <c r="E1613" s="1">
        <v>48</v>
      </c>
      <c r="F1613" s="1">
        <f t="shared" si="125"/>
        <v>54.412572916666669</v>
      </c>
      <c r="G1613" s="1">
        <v>2611.8035</v>
      </c>
      <c r="H1613" s="1">
        <v>5.92</v>
      </c>
      <c r="I1613">
        <f t="shared" si="127"/>
        <v>2617.7235000000001</v>
      </c>
      <c r="J1613">
        <f t="shared" si="128"/>
        <v>5.3265000000000002</v>
      </c>
      <c r="K1613">
        <f t="shared" si="129"/>
        <v>139.11771342750001</v>
      </c>
      <c r="L1613" s="1" t="s">
        <v>26</v>
      </c>
      <c r="M1613" s="1" t="s">
        <v>58</v>
      </c>
      <c r="N1613" s="1" t="s">
        <v>28</v>
      </c>
      <c r="O1613" s="1" t="s">
        <v>29</v>
      </c>
      <c r="P1613" s="1" t="s">
        <v>30</v>
      </c>
      <c r="Q1613" s="1" t="s">
        <v>24</v>
      </c>
      <c r="R1613" s="2">
        <v>41267</v>
      </c>
    </row>
    <row r="1614" spans="1:18" x14ac:dyDescent="0.25">
      <c r="A1614" s="1">
        <v>53027</v>
      </c>
      <c r="B1614" s="2">
        <v>40477</v>
      </c>
      <c r="C1614" s="2" t="str">
        <f t="shared" si="126"/>
        <v>October</v>
      </c>
      <c r="D1614" s="1" t="s">
        <v>18</v>
      </c>
      <c r="E1614" s="1">
        <v>38</v>
      </c>
      <c r="F1614" s="1">
        <f t="shared" si="125"/>
        <v>34.823947368421052</v>
      </c>
      <c r="G1614" s="1">
        <v>1323.31</v>
      </c>
      <c r="H1614" s="1">
        <v>14.72</v>
      </c>
      <c r="I1614">
        <f t="shared" si="127"/>
        <v>1338.03</v>
      </c>
      <c r="J1614">
        <f t="shared" si="128"/>
        <v>3.5455000000000001</v>
      </c>
      <c r="K1614">
        <f t="shared" si="129"/>
        <v>46.917956050000001</v>
      </c>
      <c r="L1614" s="1" t="s">
        <v>26</v>
      </c>
      <c r="M1614" s="1" t="s">
        <v>51</v>
      </c>
      <c r="N1614" s="1" t="s">
        <v>42</v>
      </c>
      <c r="O1614" s="1" t="s">
        <v>34</v>
      </c>
      <c r="P1614" s="1" t="s">
        <v>62</v>
      </c>
      <c r="Q1614" s="1" t="s">
        <v>24</v>
      </c>
      <c r="R1614" s="2">
        <v>40477</v>
      </c>
    </row>
    <row r="1615" spans="1:18" x14ac:dyDescent="0.25">
      <c r="A1615" s="1">
        <v>18945</v>
      </c>
      <c r="B1615" s="2">
        <v>39830</v>
      </c>
      <c r="C1615" s="2" t="str">
        <f t="shared" si="126"/>
        <v>January</v>
      </c>
      <c r="D1615" s="1" t="s">
        <v>41</v>
      </c>
      <c r="E1615" s="1">
        <v>33</v>
      </c>
      <c r="F1615" s="1">
        <f t="shared" si="125"/>
        <v>16.016363636363636</v>
      </c>
      <c r="G1615" s="1">
        <v>528.54</v>
      </c>
      <c r="H1615" s="1">
        <v>1.99</v>
      </c>
      <c r="I1615">
        <f t="shared" si="127"/>
        <v>530.53</v>
      </c>
      <c r="J1615">
        <f t="shared" si="128"/>
        <v>5.3265000000000002</v>
      </c>
      <c r="K1615">
        <f t="shared" si="129"/>
        <v>28.152683100000001</v>
      </c>
      <c r="L1615" s="1" t="s">
        <v>26</v>
      </c>
      <c r="M1615" s="1" t="s">
        <v>59</v>
      </c>
      <c r="N1615" s="1" t="s">
        <v>33</v>
      </c>
      <c r="O1615" s="1" t="s">
        <v>29</v>
      </c>
      <c r="P1615" s="1" t="s">
        <v>43</v>
      </c>
      <c r="Q1615" s="1" t="s">
        <v>46</v>
      </c>
      <c r="R1615" s="2">
        <v>39832</v>
      </c>
    </row>
    <row r="1616" spans="1:18" x14ac:dyDescent="0.25">
      <c r="A1616" s="1">
        <v>52640</v>
      </c>
      <c r="B1616" s="2">
        <v>40544</v>
      </c>
      <c r="C1616" s="2" t="str">
        <f t="shared" si="126"/>
        <v>January</v>
      </c>
      <c r="D1616" s="1" t="s">
        <v>41</v>
      </c>
      <c r="E1616" s="1">
        <v>18</v>
      </c>
      <c r="F1616" s="1">
        <f t="shared" si="125"/>
        <v>64.652777777777771</v>
      </c>
      <c r="G1616" s="1">
        <v>1163.75</v>
      </c>
      <c r="H1616" s="1">
        <v>19.989999999999998</v>
      </c>
      <c r="I1616">
        <f t="shared" si="127"/>
        <v>1183.74</v>
      </c>
      <c r="J1616">
        <f t="shared" si="128"/>
        <v>3.5455000000000001</v>
      </c>
      <c r="K1616">
        <f t="shared" si="129"/>
        <v>41.260756250000007</v>
      </c>
      <c r="L1616" s="1" t="s">
        <v>19</v>
      </c>
      <c r="M1616" s="1" t="s">
        <v>56</v>
      </c>
      <c r="N1616" s="1" t="s">
        <v>21</v>
      </c>
      <c r="O1616" s="1" t="s">
        <v>34</v>
      </c>
      <c r="P1616" s="1" t="s">
        <v>48</v>
      </c>
      <c r="Q1616" s="1" t="s">
        <v>24</v>
      </c>
      <c r="R1616" s="2">
        <v>40547</v>
      </c>
    </row>
    <row r="1617" spans="1:18" x14ac:dyDescent="0.25">
      <c r="A1617" s="1">
        <v>9639</v>
      </c>
      <c r="B1617" s="2">
        <v>40426</v>
      </c>
      <c r="C1617" s="2" t="str">
        <f t="shared" si="126"/>
        <v>September</v>
      </c>
      <c r="D1617" s="1" t="s">
        <v>32</v>
      </c>
      <c r="E1617" s="1">
        <v>23</v>
      </c>
      <c r="F1617" s="1">
        <f t="shared" si="125"/>
        <v>113.5171304347826</v>
      </c>
      <c r="G1617" s="1">
        <v>2610.8939999999998</v>
      </c>
      <c r="H1617" s="1">
        <v>5.63</v>
      </c>
      <c r="I1617">
        <f t="shared" si="127"/>
        <v>2616.5239999999999</v>
      </c>
      <c r="J1617">
        <f t="shared" si="128"/>
        <v>5.3265000000000002</v>
      </c>
      <c r="K1617">
        <f t="shared" si="129"/>
        <v>139.06926891000001</v>
      </c>
      <c r="L1617" s="1" t="s">
        <v>26</v>
      </c>
      <c r="M1617" s="1" t="s">
        <v>51</v>
      </c>
      <c r="N1617" s="1" t="s">
        <v>33</v>
      </c>
      <c r="O1617" s="1" t="s">
        <v>29</v>
      </c>
      <c r="P1617" s="1" t="s">
        <v>30</v>
      </c>
      <c r="Q1617" s="1" t="s">
        <v>24</v>
      </c>
      <c r="R1617" s="2">
        <v>40426</v>
      </c>
    </row>
    <row r="1618" spans="1:18" x14ac:dyDescent="0.25">
      <c r="A1618" s="1">
        <v>43398</v>
      </c>
      <c r="B1618" s="2">
        <v>40657</v>
      </c>
      <c r="C1618" s="2" t="str">
        <f t="shared" si="126"/>
        <v>April</v>
      </c>
      <c r="D1618" s="1" t="s">
        <v>32</v>
      </c>
      <c r="E1618" s="1">
        <v>10</v>
      </c>
      <c r="F1618" s="1">
        <f t="shared" si="125"/>
        <v>160.08499999999998</v>
      </c>
      <c r="G1618" s="1">
        <v>1600.85</v>
      </c>
      <c r="H1618" s="1">
        <v>60</v>
      </c>
      <c r="I1618">
        <f t="shared" si="127"/>
        <v>1660.85</v>
      </c>
      <c r="J1618">
        <f t="shared" si="128"/>
        <v>4.7610000000000001</v>
      </c>
      <c r="K1618">
        <f t="shared" si="129"/>
        <v>76.216468500000005</v>
      </c>
      <c r="L1618" s="1" t="s">
        <v>38</v>
      </c>
      <c r="M1618" s="1" t="s">
        <v>56</v>
      </c>
      <c r="N1618" s="1" t="s">
        <v>33</v>
      </c>
      <c r="O1618" s="1" t="s">
        <v>22</v>
      </c>
      <c r="P1618" s="1" t="s">
        <v>57</v>
      </c>
      <c r="Q1618" s="1" t="s">
        <v>40</v>
      </c>
      <c r="R1618" s="2">
        <v>40658</v>
      </c>
    </row>
    <row r="1619" spans="1:18" x14ac:dyDescent="0.25">
      <c r="A1619" s="1">
        <v>25476</v>
      </c>
      <c r="B1619" s="2">
        <v>41184</v>
      </c>
      <c r="C1619" s="2" t="str">
        <f t="shared" si="126"/>
        <v>October</v>
      </c>
      <c r="D1619" s="1" t="s">
        <v>32</v>
      </c>
      <c r="E1619" s="1">
        <v>21</v>
      </c>
      <c r="F1619" s="1">
        <f t="shared" si="125"/>
        <v>32.223333333333336</v>
      </c>
      <c r="G1619" s="1">
        <v>676.69</v>
      </c>
      <c r="H1619" s="1">
        <v>1.99</v>
      </c>
      <c r="I1619">
        <f t="shared" si="127"/>
        <v>678.68000000000006</v>
      </c>
      <c r="J1619">
        <f t="shared" si="128"/>
        <v>5.3265000000000002</v>
      </c>
      <c r="K1619">
        <f t="shared" si="129"/>
        <v>36.043892850000006</v>
      </c>
      <c r="L1619" s="1" t="s">
        <v>26</v>
      </c>
      <c r="M1619" s="1" t="s">
        <v>47</v>
      </c>
      <c r="N1619" s="1" t="s">
        <v>21</v>
      </c>
      <c r="O1619" s="1" t="s">
        <v>29</v>
      </c>
      <c r="P1619" s="1" t="s">
        <v>43</v>
      </c>
      <c r="Q1619" s="1" t="s">
        <v>46</v>
      </c>
      <c r="R1619" s="2">
        <v>41186</v>
      </c>
    </row>
    <row r="1620" spans="1:18" x14ac:dyDescent="0.25">
      <c r="A1620" s="1">
        <v>47136</v>
      </c>
      <c r="B1620" s="2">
        <v>40567</v>
      </c>
      <c r="C1620" s="2" t="str">
        <f t="shared" si="126"/>
        <v>January</v>
      </c>
      <c r="D1620" s="1" t="s">
        <v>41</v>
      </c>
      <c r="E1620" s="1">
        <v>18</v>
      </c>
      <c r="F1620" s="1">
        <f t="shared" si="125"/>
        <v>4.9994444444444444</v>
      </c>
      <c r="G1620" s="1">
        <v>89.99</v>
      </c>
      <c r="H1620" s="1">
        <v>1.49</v>
      </c>
      <c r="I1620">
        <f t="shared" si="127"/>
        <v>91.47999999999999</v>
      </c>
      <c r="J1620">
        <f t="shared" si="128"/>
        <v>3.5455000000000001</v>
      </c>
      <c r="K1620">
        <f t="shared" si="129"/>
        <v>3.19059545</v>
      </c>
      <c r="L1620" s="1" t="s">
        <v>26</v>
      </c>
      <c r="M1620" s="1" t="s">
        <v>58</v>
      </c>
      <c r="N1620" s="1" t="s">
        <v>28</v>
      </c>
      <c r="O1620" s="1" t="s">
        <v>34</v>
      </c>
      <c r="P1620" s="1" t="s">
        <v>48</v>
      </c>
      <c r="Q1620" s="1" t="s">
        <v>24</v>
      </c>
      <c r="R1620" s="2">
        <v>40569</v>
      </c>
    </row>
    <row r="1621" spans="1:18" x14ac:dyDescent="0.25">
      <c r="A1621" s="1">
        <v>28419</v>
      </c>
      <c r="B1621" s="2">
        <v>40117</v>
      </c>
      <c r="C1621" s="2" t="str">
        <f t="shared" si="126"/>
        <v>October</v>
      </c>
      <c r="D1621" s="1" t="s">
        <v>18</v>
      </c>
      <c r="E1621" s="1">
        <v>9</v>
      </c>
      <c r="F1621" s="1">
        <f t="shared" si="125"/>
        <v>14.872222222222222</v>
      </c>
      <c r="G1621" s="1">
        <v>133.85</v>
      </c>
      <c r="H1621" s="1">
        <v>4.51</v>
      </c>
      <c r="I1621">
        <f t="shared" si="127"/>
        <v>138.35999999999999</v>
      </c>
      <c r="J1621">
        <f t="shared" si="128"/>
        <v>3.5455000000000001</v>
      </c>
      <c r="K1621">
        <f t="shared" si="129"/>
        <v>4.7456517500000004</v>
      </c>
      <c r="L1621" s="1" t="s">
        <v>19</v>
      </c>
      <c r="M1621" s="1" t="s">
        <v>56</v>
      </c>
      <c r="N1621" s="1" t="s">
        <v>21</v>
      </c>
      <c r="O1621" s="1" t="s">
        <v>34</v>
      </c>
      <c r="P1621" s="1" t="s">
        <v>60</v>
      </c>
      <c r="Q1621" s="1" t="s">
        <v>24</v>
      </c>
      <c r="R1621" s="2">
        <v>40121</v>
      </c>
    </row>
    <row r="1622" spans="1:18" x14ac:dyDescent="0.25">
      <c r="A1622" s="1">
        <v>2915</v>
      </c>
      <c r="B1622" s="2">
        <v>39902</v>
      </c>
      <c r="C1622" s="2" t="str">
        <f t="shared" si="126"/>
        <v>March</v>
      </c>
      <c r="D1622" s="1" t="s">
        <v>18</v>
      </c>
      <c r="E1622" s="1">
        <v>41</v>
      </c>
      <c r="F1622" s="1">
        <f t="shared" si="125"/>
        <v>5.6404878048780489</v>
      </c>
      <c r="G1622" s="1">
        <v>231.26</v>
      </c>
      <c r="H1622" s="1">
        <v>0.96</v>
      </c>
      <c r="I1622">
        <f t="shared" si="127"/>
        <v>232.22</v>
      </c>
      <c r="J1622">
        <f t="shared" si="128"/>
        <v>3.5455000000000001</v>
      </c>
      <c r="K1622">
        <f t="shared" si="129"/>
        <v>8.1993232999999996</v>
      </c>
      <c r="L1622" s="1" t="s">
        <v>26</v>
      </c>
      <c r="M1622" s="1" t="s">
        <v>51</v>
      </c>
      <c r="N1622" s="1" t="s">
        <v>21</v>
      </c>
      <c r="O1622" s="1" t="s">
        <v>34</v>
      </c>
      <c r="P1622" s="1" t="s">
        <v>35</v>
      </c>
      <c r="Q1622" s="1" t="s">
        <v>36</v>
      </c>
      <c r="R1622" s="2">
        <v>39906</v>
      </c>
    </row>
    <row r="1623" spans="1:18" x14ac:dyDescent="0.25">
      <c r="A1623" s="1">
        <v>46531</v>
      </c>
      <c r="B1623" s="2">
        <v>40776</v>
      </c>
      <c r="C1623" s="2" t="str">
        <f t="shared" si="126"/>
        <v>August</v>
      </c>
      <c r="D1623" s="1" t="s">
        <v>18</v>
      </c>
      <c r="E1623" s="1">
        <v>39</v>
      </c>
      <c r="F1623" s="1">
        <f t="shared" si="125"/>
        <v>107.97435897435898</v>
      </c>
      <c r="G1623" s="1">
        <v>4211</v>
      </c>
      <c r="H1623" s="1">
        <v>69</v>
      </c>
      <c r="I1623">
        <f t="shared" si="127"/>
        <v>4280</v>
      </c>
      <c r="J1623">
        <f t="shared" si="128"/>
        <v>4.7610000000000001</v>
      </c>
      <c r="K1623">
        <f t="shared" si="129"/>
        <v>200.48571000000001</v>
      </c>
      <c r="L1623" s="1" t="s">
        <v>26</v>
      </c>
      <c r="M1623" s="1" t="s">
        <v>58</v>
      </c>
      <c r="N1623" s="1" t="s">
        <v>21</v>
      </c>
      <c r="O1623" s="1" t="s">
        <v>22</v>
      </c>
      <c r="P1623" s="1" t="s">
        <v>57</v>
      </c>
      <c r="Q1623" s="1" t="s">
        <v>53</v>
      </c>
      <c r="R1623" s="2">
        <v>40783</v>
      </c>
    </row>
    <row r="1624" spans="1:18" x14ac:dyDescent="0.25">
      <c r="A1624" s="1">
        <v>44322</v>
      </c>
      <c r="B1624" s="2">
        <v>40828</v>
      </c>
      <c r="C1624" s="2" t="str">
        <f t="shared" si="126"/>
        <v>October</v>
      </c>
      <c r="D1624" s="1" t="s">
        <v>32</v>
      </c>
      <c r="E1624" s="1">
        <v>15</v>
      </c>
      <c r="F1624" s="1">
        <f t="shared" si="125"/>
        <v>40.053333333333327</v>
      </c>
      <c r="G1624" s="1">
        <v>600.79999999999995</v>
      </c>
      <c r="H1624" s="1">
        <v>6.22</v>
      </c>
      <c r="I1624">
        <f t="shared" si="127"/>
        <v>607.02</v>
      </c>
      <c r="J1624">
        <f t="shared" si="128"/>
        <v>3.5455000000000001</v>
      </c>
      <c r="K1624">
        <f t="shared" si="129"/>
        <v>21.301364</v>
      </c>
      <c r="L1624" s="1" t="s">
        <v>26</v>
      </c>
      <c r="M1624" s="1" t="s">
        <v>27</v>
      </c>
      <c r="N1624" s="1" t="s">
        <v>42</v>
      </c>
      <c r="O1624" s="1" t="s">
        <v>34</v>
      </c>
      <c r="P1624" s="1" t="s">
        <v>60</v>
      </c>
      <c r="Q1624" s="1" t="s">
        <v>24</v>
      </c>
      <c r="R1624" s="2">
        <v>40830</v>
      </c>
    </row>
    <row r="1625" spans="1:18" x14ac:dyDescent="0.25">
      <c r="A1625" s="1">
        <v>51524</v>
      </c>
      <c r="B1625" s="2">
        <v>40251</v>
      </c>
      <c r="C1625" s="2" t="str">
        <f t="shared" si="126"/>
        <v>March</v>
      </c>
      <c r="D1625" s="1" t="s">
        <v>41</v>
      </c>
      <c r="E1625" s="1">
        <v>20</v>
      </c>
      <c r="F1625" s="1">
        <f t="shared" si="125"/>
        <v>17.363374999999998</v>
      </c>
      <c r="G1625" s="1">
        <v>347.26749999999998</v>
      </c>
      <c r="H1625" s="1">
        <v>0.99</v>
      </c>
      <c r="I1625">
        <f t="shared" si="127"/>
        <v>348.25749999999999</v>
      </c>
      <c r="J1625">
        <f t="shared" si="128"/>
        <v>5.3265000000000002</v>
      </c>
      <c r="K1625">
        <f t="shared" si="129"/>
        <v>18.497203387500001</v>
      </c>
      <c r="L1625" s="1" t="s">
        <v>19</v>
      </c>
      <c r="M1625" s="1" t="s">
        <v>27</v>
      </c>
      <c r="N1625" s="1" t="s">
        <v>28</v>
      </c>
      <c r="O1625" s="1" t="s">
        <v>29</v>
      </c>
      <c r="P1625" s="1" t="s">
        <v>30</v>
      </c>
      <c r="Q1625" s="1" t="s">
        <v>46</v>
      </c>
      <c r="R1625" s="2">
        <v>40253</v>
      </c>
    </row>
    <row r="1626" spans="1:18" x14ac:dyDescent="0.25">
      <c r="A1626" s="1">
        <v>44960</v>
      </c>
      <c r="B1626" s="2">
        <v>40666</v>
      </c>
      <c r="C1626" s="2" t="str">
        <f t="shared" si="126"/>
        <v>May</v>
      </c>
      <c r="D1626" s="1" t="s">
        <v>18</v>
      </c>
      <c r="E1626" s="1">
        <v>17</v>
      </c>
      <c r="F1626" s="1">
        <f t="shared" si="125"/>
        <v>1.8635294117647059</v>
      </c>
      <c r="G1626" s="1">
        <v>31.68</v>
      </c>
      <c r="H1626" s="1">
        <v>1.99</v>
      </c>
      <c r="I1626">
        <f t="shared" si="127"/>
        <v>33.67</v>
      </c>
      <c r="J1626">
        <f t="shared" si="128"/>
        <v>5.3265000000000002</v>
      </c>
      <c r="K1626">
        <f t="shared" si="129"/>
        <v>1.6874352000000001</v>
      </c>
      <c r="L1626" s="1" t="s">
        <v>26</v>
      </c>
      <c r="M1626" s="1" t="s">
        <v>27</v>
      </c>
      <c r="N1626" s="1" t="s">
        <v>21</v>
      </c>
      <c r="O1626" s="1" t="s">
        <v>29</v>
      </c>
      <c r="P1626" s="1" t="s">
        <v>43</v>
      </c>
      <c r="Q1626" s="1" t="s">
        <v>46</v>
      </c>
      <c r="R1626" s="2">
        <v>40670</v>
      </c>
    </row>
    <row r="1627" spans="1:18" x14ac:dyDescent="0.25">
      <c r="A1627" s="1">
        <v>5281</v>
      </c>
      <c r="B1627" s="2">
        <v>40848</v>
      </c>
      <c r="C1627" s="2" t="str">
        <f t="shared" si="126"/>
        <v>November</v>
      </c>
      <c r="D1627" s="1" t="s">
        <v>25</v>
      </c>
      <c r="E1627" s="1">
        <v>36</v>
      </c>
      <c r="F1627" s="1">
        <f t="shared" si="125"/>
        <v>131.49166666666667</v>
      </c>
      <c r="G1627" s="1">
        <v>4733.7</v>
      </c>
      <c r="H1627" s="1">
        <v>30</v>
      </c>
      <c r="I1627">
        <f t="shared" si="127"/>
        <v>4763.7</v>
      </c>
      <c r="J1627">
        <f t="shared" si="128"/>
        <v>4.7610000000000001</v>
      </c>
      <c r="K1627">
        <f t="shared" si="129"/>
        <v>225.37145700000002</v>
      </c>
      <c r="L1627" s="1" t="s">
        <v>38</v>
      </c>
      <c r="M1627" s="1" t="s">
        <v>56</v>
      </c>
      <c r="N1627" s="1" t="s">
        <v>21</v>
      </c>
      <c r="O1627" s="1" t="s">
        <v>22</v>
      </c>
      <c r="P1627" s="1" t="s">
        <v>39</v>
      </c>
      <c r="Q1627" s="1" t="s">
        <v>40</v>
      </c>
      <c r="R1627" s="2">
        <v>40849</v>
      </c>
    </row>
    <row r="1628" spans="1:18" x14ac:dyDescent="0.25">
      <c r="A1628" s="1">
        <v>34661</v>
      </c>
      <c r="B1628" s="2">
        <v>40198</v>
      </c>
      <c r="C1628" s="2" t="str">
        <f t="shared" si="126"/>
        <v>January</v>
      </c>
      <c r="D1628" s="1" t="s">
        <v>37</v>
      </c>
      <c r="E1628" s="1">
        <v>26</v>
      </c>
      <c r="F1628" s="1">
        <f t="shared" si="125"/>
        <v>33.236923076923077</v>
      </c>
      <c r="G1628" s="1">
        <v>864.16</v>
      </c>
      <c r="H1628" s="1">
        <v>19.989999999999998</v>
      </c>
      <c r="I1628">
        <f t="shared" si="127"/>
        <v>884.15</v>
      </c>
      <c r="J1628">
        <f t="shared" si="128"/>
        <v>4.7610000000000001</v>
      </c>
      <c r="K1628">
        <f t="shared" si="129"/>
        <v>41.1426576</v>
      </c>
      <c r="L1628" s="1" t="s">
        <v>26</v>
      </c>
      <c r="M1628" s="1" t="s">
        <v>59</v>
      </c>
      <c r="N1628" s="1" t="s">
        <v>33</v>
      </c>
      <c r="O1628" s="1" t="s">
        <v>22</v>
      </c>
      <c r="P1628" s="1" t="s">
        <v>23</v>
      </c>
      <c r="Q1628" s="1" t="s">
        <v>24</v>
      </c>
      <c r="R1628" s="2">
        <v>40200</v>
      </c>
    </row>
    <row r="1629" spans="1:18" x14ac:dyDescent="0.25">
      <c r="A1629" s="1">
        <v>2560</v>
      </c>
      <c r="B1629" s="2">
        <v>41156</v>
      </c>
      <c r="C1629" s="2" t="str">
        <f t="shared" si="126"/>
        <v>September</v>
      </c>
      <c r="D1629" s="1" t="s">
        <v>37</v>
      </c>
      <c r="E1629" s="1">
        <v>23</v>
      </c>
      <c r="F1629" s="1">
        <f t="shared" si="125"/>
        <v>4.9626086956521736</v>
      </c>
      <c r="G1629" s="1">
        <v>114.14</v>
      </c>
      <c r="H1629" s="1">
        <v>5.49</v>
      </c>
      <c r="I1629">
        <f t="shared" si="127"/>
        <v>119.63</v>
      </c>
      <c r="J1629">
        <f t="shared" si="128"/>
        <v>3.5455000000000001</v>
      </c>
      <c r="K1629">
        <f t="shared" si="129"/>
        <v>4.0468337000000005</v>
      </c>
      <c r="L1629" s="1" t="s">
        <v>26</v>
      </c>
      <c r="M1629" s="1" t="s">
        <v>27</v>
      </c>
      <c r="N1629" s="1" t="s">
        <v>42</v>
      </c>
      <c r="O1629" s="1" t="s">
        <v>34</v>
      </c>
      <c r="P1629" s="1" t="s">
        <v>45</v>
      </c>
      <c r="Q1629" s="1" t="s">
        <v>24</v>
      </c>
      <c r="R1629" s="2">
        <v>41158</v>
      </c>
    </row>
    <row r="1630" spans="1:18" x14ac:dyDescent="0.25">
      <c r="A1630" s="1">
        <v>56423</v>
      </c>
      <c r="B1630" s="2">
        <v>40902</v>
      </c>
      <c r="C1630" s="2" t="str">
        <f t="shared" si="126"/>
        <v>December</v>
      </c>
      <c r="D1630" s="1" t="s">
        <v>32</v>
      </c>
      <c r="E1630" s="1">
        <v>4</v>
      </c>
      <c r="F1630" s="1">
        <f t="shared" si="125"/>
        <v>402.42250000000001</v>
      </c>
      <c r="G1630" s="1">
        <v>1609.69</v>
      </c>
      <c r="H1630" s="1">
        <v>19.989999999999998</v>
      </c>
      <c r="I1630">
        <f t="shared" si="127"/>
        <v>1629.68</v>
      </c>
      <c r="J1630">
        <f t="shared" si="128"/>
        <v>3.5455000000000001</v>
      </c>
      <c r="K1630">
        <f t="shared" si="129"/>
        <v>57.071558950000011</v>
      </c>
      <c r="L1630" s="1" t="s">
        <v>26</v>
      </c>
      <c r="M1630" s="1" t="s">
        <v>54</v>
      </c>
      <c r="N1630" s="1" t="s">
        <v>33</v>
      </c>
      <c r="O1630" s="1" t="s">
        <v>34</v>
      </c>
      <c r="P1630" s="1" t="s">
        <v>60</v>
      </c>
      <c r="Q1630" s="1" t="s">
        <v>24</v>
      </c>
      <c r="R1630" s="2">
        <v>40903</v>
      </c>
    </row>
    <row r="1631" spans="1:18" x14ac:dyDescent="0.25">
      <c r="A1631" s="1">
        <v>5698</v>
      </c>
      <c r="B1631" s="2">
        <v>39953</v>
      </c>
      <c r="C1631" s="2" t="str">
        <f t="shared" si="126"/>
        <v>May</v>
      </c>
      <c r="D1631" s="1" t="s">
        <v>41</v>
      </c>
      <c r="E1631" s="1">
        <v>15</v>
      </c>
      <c r="F1631" s="1">
        <f t="shared" si="125"/>
        <v>19.803333333333335</v>
      </c>
      <c r="G1631" s="1">
        <v>297.05</v>
      </c>
      <c r="H1631" s="1">
        <v>6.32</v>
      </c>
      <c r="I1631">
        <f t="shared" si="127"/>
        <v>303.37</v>
      </c>
      <c r="J1631">
        <f t="shared" si="128"/>
        <v>3.5455000000000001</v>
      </c>
      <c r="K1631">
        <f t="shared" si="129"/>
        <v>10.53190775</v>
      </c>
      <c r="L1631" s="1" t="s">
        <v>26</v>
      </c>
      <c r="M1631" s="1" t="s">
        <v>20</v>
      </c>
      <c r="N1631" s="1" t="s">
        <v>21</v>
      </c>
      <c r="O1631" s="1" t="s">
        <v>34</v>
      </c>
      <c r="P1631" s="1" t="s">
        <v>68</v>
      </c>
      <c r="Q1631" s="1" t="s">
        <v>24</v>
      </c>
      <c r="R1631" s="2">
        <v>39954</v>
      </c>
    </row>
    <row r="1632" spans="1:18" x14ac:dyDescent="0.25">
      <c r="A1632" s="1">
        <v>6848</v>
      </c>
      <c r="B1632" s="2">
        <v>40434</v>
      </c>
      <c r="C1632" s="2" t="str">
        <f t="shared" si="126"/>
        <v>September</v>
      </c>
      <c r="D1632" s="1" t="s">
        <v>25</v>
      </c>
      <c r="E1632" s="1">
        <v>22</v>
      </c>
      <c r="F1632" s="1">
        <f t="shared" si="125"/>
        <v>5.3109090909090915</v>
      </c>
      <c r="G1632" s="1">
        <v>116.84</v>
      </c>
      <c r="H1632" s="1">
        <v>7.78</v>
      </c>
      <c r="I1632">
        <f t="shared" si="127"/>
        <v>124.62</v>
      </c>
      <c r="J1632">
        <f t="shared" si="128"/>
        <v>3.5455000000000001</v>
      </c>
      <c r="K1632">
        <f t="shared" si="129"/>
        <v>4.1425622000000004</v>
      </c>
      <c r="L1632" s="1" t="s">
        <v>26</v>
      </c>
      <c r="M1632" s="1" t="s">
        <v>54</v>
      </c>
      <c r="N1632" s="1" t="s">
        <v>21</v>
      </c>
      <c r="O1632" s="1" t="s">
        <v>34</v>
      </c>
      <c r="P1632" s="1" t="s">
        <v>48</v>
      </c>
      <c r="Q1632" s="1" t="s">
        <v>24</v>
      </c>
      <c r="R1632" s="2">
        <v>40435</v>
      </c>
    </row>
    <row r="1633" spans="1:18" x14ac:dyDescent="0.25">
      <c r="A1633" s="1">
        <v>22468</v>
      </c>
      <c r="B1633" s="2">
        <v>40339</v>
      </c>
      <c r="C1633" s="2" t="str">
        <f t="shared" si="126"/>
        <v>June</v>
      </c>
      <c r="D1633" s="1" t="s">
        <v>32</v>
      </c>
      <c r="E1633" s="1">
        <v>11</v>
      </c>
      <c r="F1633" s="1">
        <f t="shared" si="125"/>
        <v>5.918181818181818</v>
      </c>
      <c r="G1633" s="1">
        <v>65.099999999999994</v>
      </c>
      <c r="H1633" s="1">
        <v>1.46</v>
      </c>
      <c r="I1633">
        <f t="shared" si="127"/>
        <v>66.559999999999988</v>
      </c>
      <c r="J1633">
        <f t="shared" si="128"/>
        <v>3.5455000000000001</v>
      </c>
      <c r="K1633">
        <f t="shared" si="129"/>
        <v>2.3081204999999998</v>
      </c>
      <c r="L1633" s="1" t="s">
        <v>26</v>
      </c>
      <c r="M1633" s="1" t="s">
        <v>27</v>
      </c>
      <c r="N1633" s="1" t="s">
        <v>28</v>
      </c>
      <c r="O1633" s="1" t="s">
        <v>34</v>
      </c>
      <c r="P1633" s="1" t="s">
        <v>45</v>
      </c>
      <c r="Q1633" s="1" t="s">
        <v>36</v>
      </c>
      <c r="R1633" s="2">
        <v>40340</v>
      </c>
    </row>
    <row r="1634" spans="1:18" x14ac:dyDescent="0.25">
      <c r="A1634" s="1">
        <v>35392</v>
      </c>
      <c r="B1634" s="2">
        <v>40962</v>
      </c>
      <c r="C1634" s="2" t="str">
        <f t="shared" si="126"/>
        <v>February</v>
      </c>
      <c r="D1634" s="1" t="s">
        <v>25</v>
      </c>
      <c r="E1634" s="1">
        <v>9</v>
      </c>
      <c r="F1634" s="1">
        <f t="shared" si="125"/>
        <v>7.8755555555555548</v>
      </c>
      <c r="G1634" s="1">
        <v>70.88</v>
      </c>
      <c r="H1634" s="1">
        <v>9.68</v>
      </c>
      <c r="I1634">
        <f t="shared" si="127"/>
        <v>80.56</v>
      </c>
      <c r="J1634">
        <f t="shared" si="128"/>
        <v>3.5455000000000001</v>
      </c>
      <c r="K1634">
        <f t="shared" si="129"/>
        <v>2.5130504</v>
      </c>
      <c r="L1634" s="1" t="s">
        <v>26</v>
      </c>
      <c r="M1634" s="1" t="s">
        <v>59</v>
      </c>
      <c r="N1634" s="1" t="s">
        <v>28</v>
      </c>
      <c r="O1634" s="1" t="s">
        <v>34</v>
      </c>
      <c r="P1634" s="1" t="s">
        <v>45</v>
      </c>
      <c r="Q1634" s="1" t="s">
        <v>24</v>
      </c>
      <c r="R1634" s="2">
        <v>40962</v>
      </c>
    </row>
    <row r="1635" spans="1:18" x14ac:dyDescent="0.25">
      <c r="A1635" s="1">
        <v>42274</v>
      </c>
      <c r="B1635" s="2">
        <v>40789</v>
      </c>
      <c r="C1635" s="2" t="str">
        <f t="shared" si="126"/>
        <v>September</v>
      </c>
      <c r="D1635" s="1" t="s">
        <v>25</v>
      </c>
      <c r="E1635" s="1">
        <v>23</v>
      </c>
      <c r="F1635" s="1">
        <f t="shared" si="125"/>
        <v>99.859130434782614</v>
      </c>
      <c r="G1635" s="1">
        <v>2296.7600000000002</v>
      </c>
      <c r="H1635" s="1">
        <v>19.989999999999998</v>
      </c>
      <c r="I1635">
        <f t="shared" si="127"/>
        <v>2316.75</v>
      </c>
      <c r="J1635">
        <f t="shared" si="128"/>
        <v>5.3265000000000002</v>
      </c>
      <c r="K1635">
        <f t="shared" si="129"/>
        <v>122.33692140000001</v>
      </c>
      <c r="L1635" s="1" t="s">
        <v>26</v>
      </c>
      <c r="M1635" s="1" t="s">
        <v>27</v>
      </c>
      <c r="N1635" s="1" t="s">
        <v>42</v>
      </c>
      <c r="O1635" s="1" t="s">
        <v>29</v>
      </c>
      <c r="P1635" s="1" t="s">
        <v>43</v>
      </c>
      <c r="Q1635" s="1" t="s">
        <v>24</v>
      </c>
      <c r="R1635" s="2">
        <v>40791</v>
      </c>
    </row>
    <row r="1636" spans="1:18" x14ac:dyDescent="0.25">
      <c r="A1636" s="1">
        <v>51943</v>
      </c>
      <c r="B1636" s="2">
        <v>39927</v>
      </c>
      <c r="C1636" s="2" t="str">
        <f t="shared" si="126"/>
        <v>April</v>
      </c>
      <c r="D1636" s="1" t="s">
        <v>25</v>
      </c>
      <c r="E1636" s="1">
        <v>13</v>
      </c>
      <c r="F1636" s="1">
        <f t="shared" si="125"/>
        <v>15.08</v>
      </c>
      <c r="G1636" s="1">
        <v>196.04</v>
      </c>
      <c r="H1636" s="1">
        <v>7.27</v>
      </c>
      <c r="I1636">
        <f t="shared" si="127"/>
        <v>203.31</v>
      </c>
      <c r="J1636">
        <f t="shared" si="128"/>
        <v>3.5455000000000001</v>
      </c>
      <c r="K1636">
        <f t="shared" si="129"/>
        <v>6.9505981999999991</v>
      </c>
      <c r="L1636" s="1" t="s">
        <v>26</v>
      </c>
      <c r="M1636" s="1" t="s">
        <v>49</v>
      </c>
      <c r="N1636" s="1" t="s">
        <v>42</v>
      </c>
      <c r="O1636" s="1" t="s">
        <v>34</v>
      </c>
      <c r="P1636" s="1" t="s">
        <v>48</v>
      </c>
      <c r="Q1636" s="1" t="s">
        <v>24</v>
      </c>
      <c r="R1636" s="2">
        <v>39928</v>
      </c>
    </row>
    <row r="1637" spans="1:18" x14ac:dyDescent="0.25">
      <c r="A1637" s="1">
        <v>34311</v>
      </c>
      <c r="B1637" s="2">
        <v>40061</v>
      </c>
      <c r="C1637" s="2" t="str">
        <f t="shared" si="126"/>
        <v>September</v>
      </c>
      <c r="D1637" s="1" t="s">
        <v>25</v>
      </c>
      <c r="E1637" s="1">
        <v>39</v>
      </c>
      <c r="F1637" s="1">
        <f t="shared" si="125"/>
        <v>3.4048717948717946</v>
      </c>
      <c r="G1637" s="1">
        <v>132.79</v>
      </c>
      <c r="H1637" s="1">
        <v>3.97</v>
      </c>
      <c r="I1637">
        <f t="shared" si="127"/>
        <v>136.76</v>
      </c>
      <c r="J1637">
        <f t="shared" si="128"/>
        <v>3.5455000000000001</v>
      </c>
      <c r="K1637">
        <f t="shared" si="129"/>
        <v>4.70806945</v>
      </c>
      <c r="L1637" s="1" t="s">
        <v>26</v>
      </c>
      <c r="M1637" s="1" t="s">
        <v>51</v>
      </c>
      <c r="N1637" s="1" t="s">
        <v>33</v>
      </c>
      <c r="O1637" s="1" t="s">
        <v>34</v>
      </c>
      <c r="P1637" s="1" t="s">
        <v>35</v>
      </c>
      <c r="Q1637" s="1" t="s">
        <v>36</v>
      </c>
      <c r="R1637" s="2">
        <v>40062</v>
      </c>
    </row>
    <row r="1638" spans="1:18" x14ac:dyDescent="0.25">
      <c r="A1638" s="1">
        <v>32868</v>
      </c>
      <c r="B1638" s="2">
        <v>39830</v>
      </c>
      <c r="C1638" s="2" t="str">
        <f t="shared" si="126"/>
        <v>January</v>
      </c>
      <c r="D1638" s="1" t="s">
        <v>32</v>
      </c>
      <c r="E1638" s="1">
        <v>39</v>
      </c>
      <c r="F1638" s="1">
        <f t="shared" si="125"/>
        <v>28.237948717948719</v>
      </c>
      <c r="G1638" s="1">
        <v>1101.28</v>
      </c>
      <c r="H1638" s="1">
        <v>6.17</v>
      </c>
      <c r="I1638">
        <f t="shared" si="127"/>
        <v>1107.45</v>
      </c>
      <c r="J1638">
        <f t="shared" si="128"/>
        <v>3.5455000000000001</v>
      </c>
      <c r="K1638">
        <f t="shared" si="129"/>
        <v>39.045882400000004</v>
      </c>
      <c r="L1638" s="1" t="s">
        <v>26</v>
      </c>
      <c r="M1638" s="1" t="s">
        <v>54</v>
      </c>
      <c r="N1638" s="1" t="s">
        <v>42</v>
      </c>
      <c r="O1638" s="1" t="s">
        <v>34</v>
      </c>
      <c r="P1638" s="1" t="s">
        <v>35</v>
      </c>
      <c r="Q1638" s="1" t="s">
        <v>46</v>
      </c>
      <c r="R1638" s="2">
        <v>39831</v>
      </c>
    </row>
    <row r="1639" spans="1:18" x14ac:dyDescent="0.25">
      <c r="A1639" s="1">
        <v>33635</v>
      </c>
      <c r="B1639" s="2">
        <v>40006</v>
      </c>
      <c r="C1639" s="2" t="str">
        <f t="shared" si="126"/>
        <v>July</v>
      </c>
      <c r="D1639" s="1" t="s">
        <v>25</v>
      </c>
      <c r="E1639" s="1">
        <v>5</v>
      </c>
      <c r="F1639" s="1">
        <f t="shared" si="125"/>
        <v>95.551999999999992</v>
      </c>
      <c r="G1639" s="1">
        <v>477.76</v>
      </c>
      <c r="H1639" s="1">
        <v>28</v>
      </c>
      <c r="I1639">
        <f t="shared" si="127"/>
        <v>505.76</v>
      </c>
      <c r="J1639">
        <f t="shared" si="128"/>
        <v>5.3265000000000002</v>
      </c>
      <c r="K1639">
        <f t="shared" si="129"/>
        <v>25.447886400000002</v>
      </c>
      <c r="L1639" s="1" t="s">
        <v>38</v>
      </c>
      <c r="M1639" s="1" t="s">
        <v>27</v>
      </c>
      <c r="N1639" s="1" t="s">
        <v>28</v>
      </c>
      <c r="O1639" s="1" t="s">
        <v>29</v>
      </c>
      <c r="P1639" s="1" t="s">
        <v>61</v>
      </c>
      <c r="Q1639" s="1" t="s">
        <v>40</v>
      </c>
      <c r="R1639" s="2">
        <v>40007</v>
      </c>
    </row>
    <row r="1640" spans="1:18" x14ac:dyDescent="0.25">
      <c r="A1640" s="1">
        <v>5092</v>
      </c>
      <c r="B1640" s="2">
        <v>40845</v>
      </c>
      <c r="C1640" s="2" t="str">
        <f t="shared" si="126"/>
        <v>October</v>
      </c>
      <c r="D1640" s="1" t="s">
        <v>18</v>
      </c>
      <c r="E1640" s="1">
        <v>3</v>
      </c>
      <c r="F1640" s="1">
        <f t="shared" si="125"/>
        <v>236.34666666666666</v>
      </c>
      <c r="G1640" s="1">
        <v>709.04</v>
      </c>
      <c r="H1640" s="1">
        <v>64.66</v>
      </c>
      <c r="I1640">
        <f t="shared" si="127"/>
        <v>773.69999999999993</v>
      </c>
      <c r="J1640">
        <f t="shared" si="128"/>
        <v>4.7610000000000001</v>
      </c>
      <c r="K1640">
        <f t="shared" si="129"/>
        <v>33.757394399999995</v>
      </c>
      <c r="L1640" s="1" t="s">
        <v>38</v>
      </c>
      <c r="M1640" s="1" t="s">
        <v>58</v>
      </c>
      <c r="N1640" s="1" t="s">
        <v>21</v>
      </c>
      <c r="O1640" s="1" t="s">
        <v>22</v>
      </c>
      <c r="P1640" s="1" t="s">
        <v>67</v>
      </c>
      <c r="Q1640" s="1" t="s">
        <v>64</v>
      </c>
      <c r="R1640" s="2">
        <v>40845</v>
      </c>
    </row>
    <row r="1641" spans="1:18" x14ac:dyDescent="0.25">
      <c r="A1641" s="1">
        <v>39267</v>
      </c>
      <c r="B1641" s="2">
        <v>40196</v>
      </c>
      <c r="C1641" s="2" t="str">
        <f t="shared" si="126"/>
        <v>January</v>
      </c>
      <c r="D1641" s="1" t="s">
        <v>25</v>
      </c>
      <c r="E1641" s="1">
        <v>46</v>
      </c>
      <c r="F1641" s="1">
        <f t="shared" si="125"/>
        <v>26.553695652173914</v>
      </c>
      <c r="G1641" s="1">
        <v>1221.47</v>
      </c>
      <c r="H1641" s="1">
        <v>13.99</v>
      </c>
      <c r="I1641">
        <f t="shared" si="127"/>
        <v>1235.46</v>
      </c>
      <c r="J1641">
        <f t="shared" si="128"/>
        <v>3.5455000000000001</v>
      </c>
      <c r="K1641">
        <f t="shared" si="129"/>
        <v>43.307218849999998</v>
      </c>
      <c r="L1641" s="1" t="s">
        <v>26</v>
      </c>
      <c r="M1641" s="1" t="s">
        <v>54</v>
      </c>
      <c r="N1641" s="1" t="s">
        <v>42</v>
      </c>
      <c r="O1641" s="1" t="s">
        <v>34</v>
      </c>
      <c r="P1641" s="1" t="s">
        <v>60</v>
      </c>
      <c r="Q1641" s="1" t="s">
        <v>31</v>
      </c>
      <c r="R1641" s="2">
        <v>40197</v>
      </c>
    </row>
    <row r="1642" spans="1:18" x14ac:dyDescent="0.25">
      <c r="A1642" s="1">
        <v>26464</v>
      </c>
      <c r="B1642" s="2">
        <v>40888</v>
      </c>
      <c r="C1642" s="2" t="str">
        <f t="shared" si="126"/>
        <v>December</v>
      </c>
      <c r="D1642" s="1" t="s">
        <v>25</v>
      </c>
      <c r="E1642" s="1">
        <v>26</v>
      </c>
      <c r="F1642" s="1">
        <f t="shared" si="125"/>
        <v>49.255769230769232</v>
      </c>
      <c r="G1642" s="1">
        <v>1280.6500000000001</v>
      </c>
      <c r="H1642" s="1">
        <v>22.24</v>
      </c>
      <c r="I1642">
        <f t="shared" si="127"/>
        <v>1302.8900000000001</v>
      </c>
      <c r="J1642">
        <f t="shared" si="128"/>
        <v>4.7610000000000001</v>
      </c>
      <c r="K1642">
        <f t="shared" si="129"/>
        <v>60.971746500000009</v>
      </c>
      <c r="L1642" s="1" t="s">
        <v>26</v>
      </c>
      <c r="M1642" s="1" t="s">
        <v>47</v>
      </c>
      <c r="N1642" s="1" t="s">
        <v>33</v>
      </c>
      <c r="O1642" s="1" t="s">
        <v>22</v>
      </c>
      <c r="P1642" s="1" t="s">
        <v>23</v>
      </c>
      <c r="Q1642" s="1" t="s">
        <v>53</v>
      </c>
      <c r="R1642" s="2">
        <v>40889</v>
      </c>
    </row>
    <row r="1643" spans="1:18" x14ac:dyDescent="0.25">
      <c r="A1643" s="1">
        <v>9701</v>
      </c>
      <c r="B1643" s="2">
        <v>40236</v>
      </c>
      <c r="C1643" s="2" t="str">
        <f t="shared" si="126"/>
        <v>February</v>
      </c>
      <c r="D1643" s="1" t="s">
        <v>18</v>
      </c>
      <c r="E1643" s="1">
        <v>9</v>
      </c>
      <c r="F1643" s="1">
        <f t="shared" si="125"/>
        <v>95.096111111111114</v>
      </c>
      <c r="G1643" s="1">
        <v>855.86500000000001</v>
      </c>
      <c r="H1643" s="1">
        <v>2.5</v>
      </c>
      <c r="I1643">
        <f t="shared" si="127"/>
        <v>858.36500000000001</v>
      </c>
      <c r="J1643">
        <f t="shared" si="128"/>
        <v>5.3265000000000002</v>
      </c>
      <c r="K1643">
        <f t="shared" si="129"/>
        <v>45.587649225000007</v>
      </c>
      <c r="L1643" s="1" t="s">
        <v>26</v>
      </c>
      <c r="M1643" s="1" t="s">
        <v>27</v>
      </c>
      <c r="N1643" s="1" t="s">
        <v>28</v>
      </c>
      <c r="O1643" s="1" t="s">
        <v>29</v>
      </c>
      <c r="P1643" s="1" t="s">
        <v>30</v>
      </c>
      <c r="Q1643" s="1" t="s">
        <v>24</v>
      </c>
      <c r="R1643" s="2">
        <v>40240</v>
      </c>
    </row>
    <row r="1644" spans="1:18" x14ac:dyDescent="0.25">
      <c r="A1644" s="1">
        <v>23106</v>
      </c>
      <c r="B1644" s="2">
        <v>40471</v>
      </c>
      <c r="C1644" s="2" t="str">
        <f t="shared" si="126"/>
        <v>October</v>
      </c>
      <c r="D1644" s="1" t="s">
        <v>41</v>
      </c>
      <c r="E1644" s="1">
        <v>35</v>
      </c>
      <c r="F1644" s="1">
        <f t="shared" si="125"/>
        <v>723.23828571428567</v>
      </c>
      <c r="G1644" s="1">
        <v>25313.34</v>
      </c>
      <c r="H1644" s="1">
        <v>16.059999999999999</v>
      </c>
      <c r="I1644">
        <f t="shared" si="127"/>
        <v>25329.4</v>
      </c>
      <c r="J1644">
        <f t="shared" si="128"/>
        <v>5.3265000000000002</v>
      </c>
      <c r="K1644">
        <f t="shared" si="129"/>
        <v>1348.3150551000001</v>
      </c>
      <c r="L1644" s="1" t="s">
        <v>38</v>
      </c>
      <c r="M1644" s="1" t="s">
        <v>59</v>
      </c>
      <c r="N1644" s="1" t="s">
        <v>33</v>
      </c>
      <c r="O1644" s="1" t="s">
        <v>29</v>
      </c>
      <c r="P1644" s="1" t="s">
        <v>61</v>
      </c>
      <c r="Q1644" s="1" t="s">
        <v>40</v>
      </c>
      <c r="R1644" s="2">
        <v>40473</v>
      </c>
    </row>
    <row r="1645" spans="1:18" x14ac:dyDescent="0.25">
      <c r="A1645" s="1">
        <v>17858</v>
      </c>
      <c r="B1645" s="2">
        <v>40446</v>
      </c>
      <c r="C1645" s="2" t="str">
        <f t="shared" si="126"/>
        <v>September</v>
      </c>
      <c r="D1645" s="1" t="s">
        <v>41</v>
      </c>
      <c r="E1645" s="1">
        <v>46</v>
      </c>
      <c r="F1645" s="1">
        <f t="shared" si="125"/>
        <v>22.791086956521742</v>
      </c>
      <c r="G1645" s="1">
        <v>1048.3900000000001</v>
      </c>
      <c r="H1645" s="1">
        <v>7.58</v>
      </c>
      <c r="I1645">
        <f t="shared" si="127"/>
        <v>1055.97</v>
      </c>
      <c r="J1645">
        <f t="shared" si="128"/>
        <v>4.7610000000000001</v>
      </c>
      <c r="K1645">
        <f t="shared" si="129"/>
        <v>49.913847900000007</v>
      </c>
      <c r="L1645" s="1" t="s">
        <v>19</v>
      </c>
      <c r="M1645" s="1" t="s">
        <v>27</v>
      </c>
      <c r="N1645" s="1" t="s">
        <v>21</v>
      </c>
      <c r="O1645" s="1" t="s">
        <v>22</v>
      </c>
      <c r="P1645" s="1" t="s">
        <v>23</v>
      </c>
      <c r="Q1645" s="1" t="s">
        <v>24</v>
      </c>
      <c r="R1645" s="2">
        <v>40447</v>
      </c>
    </row>
    <row r="1646" spans="1:18" x14ac:dyDescent="0.25">
      <c r="A1646" s="1">
        <v>34918</v>
      </c>
      <c r="B1646" s="2">
        <v>40109</v>
      </c>
      <c r="C1646" s="2" t="str">
        <f t="shared" si="126"/>
        <v>October</v>
      </c>
      <c r="D1646" s="1" t="s">
        <v>41</v>
      </c>
      <c r="E1646" s="1">
        <v>12</v>
      </c>
      <c r="F1646" s="1">
        <f t="shared" si="125"/>
        <v>185.91416666666666</v>
      </c>
      <c r="G1646" s="1">
        <v>2230.9699999999998</v>
      </c>
      <c r="H1646" s="1">
        <v>26.2</v>
      </c>
      <c r="I1646">
        <f t="shared" si="127"/>
        <v>2257.1699999999996</v>
      </c>
      <c r="J1646">
        <f t="shared" si="128"/>
        <v>4.7610000000000001</v>
      </c>
      <c r="K1646">
        <f t="shared" si="129"/>
        <v>106.21648169999999</v>
      </c>
      <c r="L1646" s="1" t="s">
        <v>38</v>
      </c>
      <c r="M1646" s="1" t="s">
        <v>27</v>
      </c>
      <c r="N1646" s="1" t="s">
        <v>33</v>
      </c>
      <c r="O1646" s="1" t="s">
        <v>22</v>
      </c>
      <c r="P1646" s="1" t="s">
        <v>39</v>
      </c>
      <c r="Q1646" s="1" t="s">
        <v>40</v>
      </c>
      <c r="R1646" s="2">
        <v>40110</v>
      </c>
    </row>
    <row r="1647" spans="1:18" x14ac:dyDescent="0.25">
      <c r="A1647" s="1">
        <v>30567</v>
      </c>
      <c r="B1647" s="2">
        <v>39827</v>
      </c>
      <c r="C1647" s="2" t="str">
        <f t="shared" si="126"/>
        <v>January</v>
      </c>
      <c r="D1647" s="1" t="s">
        <v>32</v>
      </c>
      <c r="E1647" s="1">
        <v>8</v>
      </c>
      <c r="F1647" s="1">
        <f t="shared" si="125"/>
        <v>91.693749999999994</v>
      </c>
      <c r="G1647" s="1">
        <v>733.55</v>
      </c>
      <c r="H1647" s="1">
        <v>19.989999999999998</v>
      </c>
      <c r="I1647">
        <f t="shared" si="127"/>
        <v>753.54</v>
      </c>
      <c r="J1647">
        <f t="shared" si="128"/>
        <v>3.5455000000000001</v>
      </c>
      <c r="K1647">
        <f t="shared" si="129"/>
        <v>26.00801525</v>
      </c>
      <c r="L1647" s="1" t="s">
        <v>26</v>
      </c>
      <c r="M1647" s="1" t="s">
        <v>54</v>
      </c>
      <c r="N1647" s="1" t="s">
        <v>28</v>
      </c>
      <c r="O1647" s="1" t="s">
        <v>34</v>
      </c>
      <c r="P1647" s="1" t="s">
        <v>62</v>
      </c>
      <c r="Q1647" s="1" t="s">
        <v>24</v>
      </c>
      <c r="R1647" s="2">
        <v>39828</v>
      </c>
    </row>
    <row r="1648" spans="1:18" x14ac:dyDescent="0.25">
      <c r="A1648" s="1">
        <v>30913</v>
      </c>
      <c r="B1648" s="2">
        <v>41174</v>
      </c>
      <c r="C1648" s="2" t="str">
        <f t="shared" si="126"/>
        <v>September</v>
      </c>
      <c r="D1648" s="1" t="s">
        <v>41</v>
      </c>
      <c r="E1648" s="1">
        <v>44</v>
      </c>
      <c r="F1648" s="1">
        <f t="shared" si="125"/>
        <v>2.8718181818181816</v>
      </c>
      <c r="G1648" s="1">
        <v>126.36</v>
      </c>
      <c r="H1648" s="1">
        <v>0.5</v>
      </c>
      <c r="I1648">
        <f t="shared" si="127"/>
        <v>126.86</v>
      </c>
      <c r="J1648">
        <f t="shared" si="128"/>
        <v>3.5455000000000001</v>
      </c>
      <c r="K1648">
        <f t="shared" si="129"/>
        <v>4.4800938000000006</v>
      </c>
      <c r="L1648" s="1" t="s">
        <v>26</v>
      </c>
      <c r="M1648" s="1" t="s">
        <v>51</v>
      </c>
      <c r="N1648" s="1" t="s">
        <v>33</v>
      </c>
      <c r="O1648" s="1" t="s">
        <v>34</v>
      </c>
      <c r="P1648" s="1" t="s">
        <v>63</v>
      </c>
      <c r="Q1648" s="1" t="s">
        <v>24</v>
      </c>
      <c r="R1648" s="2">
        <v>41176</v>
      </c>
    </row>
    <row r="1649" spans="1:18" x14ac:dyDescent="0.25">
      <c r="A1649" s="1">
        <v>25509</v>
      </c>
      <c r="B1649" s="2">
        <v>39955</v>
      </c>
      <c r="C1649" s="2" t="str">
        <f t="shared" si="126"/>
        <v>May</v>
      </c>
      <c r="D1649" s="1" t="s">
        <v>37</v>
      </c>
      <c r="E1649" s="1">
        <v>43</v>
      </c>
      <c r="F1649" s="1">
        <f t="shared" si="125"/>
        <v>4.9367441860465116</v>
      </c>
      <c r="G1649" s="1">
        <v>212.28</v>
      </c>
      <c r="H1649" s="1">
        <v>4.95</v>
      </c>
      <c r="I1649">
        <f t="shared" si="127"/>
        <v>217.23</v>
      </c>
      <c r="J1649">
        <f t="shared" si="128"/>
        <v>3.5455000000000001</v>
      </c>
      <c r="K1649">
        <f t="shared" si="129"/>
        <v>7.5263873999999999</v>
      </c>
      <c r="L1649" s="1" t="s">
        <v>26</v>
      </c>
      <c r="M1649" s="1" t="s">
        <v>47</v>
      </c>
      <c r="N1649" s="1" t="s">
        <v>33</v>
      </c>
      <c r="O1649" s="1" t="s">
        <v>34</v>
      </c>
      <c r="P1649" s="1" t="s">
        <v>48</v>
      </c>
      <c r="Q1649" s="1" t="s">
        <v>24</v>
      </c>
      <c r="R1649" s="2">
        <v>39957</v>
      </c>
    </row>
    <row r="1650" spans="1:18" x14ac:dyDescent="0.25">
      <c r="A1650" s="1">
        <v>24519</v>
      </c>
      <c r="B1650" s="2">
        <v>40705</v>
      </c>
      <c r="C1650" s="2" t="str">
        <f t="shared" si="126"/>
        <v>June</v>
      </c>
      <c r="D1650" s="1" t="s">
        <v>37</v>
      </c>
      <c r="E1650" s="1">
        <v>22</v>
      </c>
      <c r="F1650" s="1">
        <f t="shared" si="125"/>
        <v>5.7981818181818179</v>
      </c>
      <c r="G1650" s="1">
        <v>127.56</v>
      </c>
      <c r="H1650" s="1">
        <v>5.63</v>
      </c>
      <c r="I1650">
        <f t="shared" si="127"/>
        <v>133.19</v>
      </c>
      <c r="J1650">
        <f t="shared" si="128"/>
        <v>3.5455000000000001</v>
      </c>
      <c r="K1650">
        <f t="shared" si="129"/>
        <v>4.5226398000000003</v>
      </c>
      <c r="L1650" s="1" t="s">
        <v>26</v>
      </c>
      <c r="M1650" s="1" t="s">
        <v>27</v>
      </c>
      <c r="N1650" s="1" t="s">
        <v>21</v>
      </c>
      <c r="O1650" s="1" t="s">
        <v>34</v>
      </c>
      <c r="P1650" s="1" t="s">
        <v>48</v>
      </c>
      <c r="Q1650" s="1" t="s">
        <v>24</v>
      </c>
      <c r="R1650" s="2">
        <v>40706</v>
      </c>
    </row>
    <row r="1651" spans="1:18" x14ac:dyDescent="0.25">
      <c r="A1651" s="1">
        <v>59783</v>
      </c>
      <c r="B1651" s="2">
        <v>40409</v>
      </c>
      <c r="C1651" s="2" t="str">
        <f t="shared" si="126"/>
        <v>August</v>
      </c>
      <c r="D1651" s="1" t="s">
        <v>18</v>
      </c>
      <c r="E1651" s="1">
        <v>36</v>
      </c>
      <c r="F1651" s="1">
        <f t="shared" si="125"/>
        <v>2.1508333333333334</v>
      </c>
      <c r="G1651" s="1">
        <v>77.430000000000007</v>
      </c>
      <c r="H1651" s="1">
        <v>2.56</v>
      </c>
      <c r="I1651">
        <f t="shared" si="127"/>
        <v>79.990000000000009</v>
      </c>
      <c r="J1651">
        <f t="shared" si="128"/>
        <v>3.5455000000000001</v>
      </c>
      <c r="K1651">
        <f t="shared" si="129"/>
        <v>2.7452806500000002</v>
      </c>
      <c r="L1651" s="1" t="s">
        <v>26</v>
      </c>
      <c r="M1651" s="1" t="s">
        <v>47</v>
      </c>
      <c r="N1651" s="1" t="s">
        <v>33</v>
      </c>
      <c r="O1651" s="1" t="s">
        <v>34</v>
      </c>
      <c r="P1651" s="1" t="s">
        <v>50</v>
      </c>
      <c r="Q1651" s="1" t="s">
        <v>46</v>
      </c>
      <c r="R1651" s="2">
        <v>40414</v>
      </c>
    </row>
    <row r="1652" spans="1:18" x14ac:dyDescent="0.25">
      <c r="A1652" s="1">
        <v>50983</v>
      </c>
      <c r="B1652" s="2">
        <v>40722</v>
      </c>
      <c r="C1652" s="2" t="str">
        <f t="shared" si="126"/>
        <v>June</v>
      </c>
      <c r="D1652" s="1" t="s">
        <v>37</v>
      </c>
      <c r="E1652" s="1">
        <v>39</v>
      </c>
      <c r="F1652" s="1">
        <f t="shared" si="125"/>
        <v>78.541025641025641</v>
      </c>
      <c r="G1652" s="1">
        <v>3063.1</v>
      </c>
      <c r="H1652" s="1">
        <v>35</v>
      </c>
      <c r="I1652">
        <f t="shared" si="127"/>
        <v>3098.1</v>
      </c>
      <c r="J1652">
        <f t="shared" si="128"/>
        <v>3.5455000000000001</v>
      </c>
      <c r="K1652">
        <f t="shared" si="129"/>
        <v>108.6022105</v>
      </c>
      <c r="L1652" s="1" t="s">
        <v>26</v>
      </c>
      <c r="M1652" s="1" t="s">
        <v>47</v>
      </c>
      <c r="N1652" s="1" t="s">
        <v>42</v>
      </c>
      <c r="O1652" s="1" t="s">
        <v>34</v>
      </c>
      <c r="P1652" s="1" t="s">
        <v>60</v>
      </c>
      <c r="Q1652" s="1" t="s">
        <v>53</v>
      </c>
      <c r="R1652" s="2">
        <v>40723</v>
      </c>
    </row>
    <row r="1653" spans="1:18" x14ac:dyDescent="0.25">
      <c r="A1653" s="1">
        <v>36359</v>
      </c>
      <c r="B1653" s="2">
        <v>40870</v>
      </c>
      <c r="C1653" s="2" t="str">
        <f t="shared" si="126"/>
        <v>November</v>
      </c>
      <c r="D1653" s="1" t="s">
        <v>25</v>
      </c>
      <c r="E1653" s="1">
        <v>2</v>
      </c>
      <c r="F1653" s="1">
        <f t="shared" si="125"/>
        <v>34.33</v>
      </c>
      <c r="G1653" s="1">
        <v>68.66</v>
      </c>
      <c r="H1653" s="1">
        <v>5.76</v>
      </c>
      <c r="I1653">
        <f t="shared" si="127"/>
        <v>74.42</v>
      </c>
      <c r="J1653">
        <f t="shared" si="128"/>
        <v>3.5455000000000001</v>
      </c>
      <c r="K1653">
        <f t="shared" si="129"/>
        <v>2.4343403000000001</v>
      </c>
      <c r="L1653" s="1" t="s">
        <v>26</v>
      </c>
      <c r="M1653" s="1" t="s">
        <v>20</v>
      </c>
      <c r="N1653" s="1" t="s">
        <v>33</v>
      </c>
      <c r="O1653" s="1" t="s">
        <v>34</v>
      </c>
      <c r="P1653" s="1" t="s">
        <v>45</v>
      </c>
      <c r="Q1653" s="1" t="s">
        <v>24</v>
      </c>
      <c r="R1653" s="2">
        <v>40871</v>
      </c>
    </row>
    <row r="1654" spans="1:18" x14ac:dyDescent="0.25">
      <c r="A1654" s="1">
        <v>53798</v>
      </c>
      <c r="B1654" s="2">
        <v>39922</v>
      </c>
      <c r="C1654" s="2" t="str">
        <f t="shared" si="126"/>
        <v>April</v>
      </c>
      <c r="D1654" s="1" t="s">
        <v>18</v>
      </c>
      <c r="E1654" s="1">
        <v>41</v>
      </c>
      <c r="F1654" s="1">
        <f t="shared" si="125"/>
        <v>121.65195121951218</v>
      </c>
      <c r="G1654" s="1">
        <v>4987.7299999999996</v>
      </c>
      <c r="H1654" s="1">
        <v>70.2</v>
      </c>
      <c r="I1654">
        <f t="shared" si="127"/>
        <v>5057.9299999999994</v>
      </c>
      <c r="J1654">
        <f t="shared" si="128"/>
        <v>4.7610000000000001</v>
      </c>
      <c r="K1654">
        <f t="shared" si="129"/>
        <v>237.46582530000001</v>
      </c>
      <c r="L1654" s="1" t="s">
        <v>38</v>
      </c>
      <c r="M1654" s="1" t="s">
        <v>51</v>
      </c>
      <c r="N1654" s="1" t="s">
        <v>33</v>
      </c>
      <c r="O1654" s="1" t="s">
        <v>22</v>
      </c>
      <c r="P1654" s="1" t="s">
        <v>39</v>
      </c>
      <c r="Q1654" s="1" t="s">
        <v>40</v>
      </c>
      <c r="R1654" s="2">
        <v>39927</v>
      </c>
    </row>
    <row r="1655" spans="1:18" x14ac:dyDescent="0.25">
      <c r="A1655" s="1">
        <v>25031</v>
      </c>
      <c r="B1655" s="2">
        <v>40048</v>
      </c>
      <c r="C1655" s="2" t="str">
        <f t="shared" si="126"/>
        <v>August</v>
      </c>
      <c r="D1655" s="1" t="s">
        <v>25</v>
      </c>
      <c r="E1655" s="1">
        <v>20</v>
      </c>
      <c r="F1655" s="1">
        <f t="shared" si="125"/>
        <v>5.0054999999999996</v>
      </c>
      <c r="G1655" s="1">
        <v>100.11</v>
      </c>
      <c r="H1655" s="1">
        <v>4.7</v>
      </c>
      <c r="I1655">
        <f t="shared" si="127"/>
        <v>104.81</v>
      </c>
      <c r="J1655">
        <f t="shared" si="128"/>
        <v>3.5455000000000001</v>
      </c>
      <c r="K1655">
        <f t="shared" si="129"/>
        <v>3.54940005</v>
      </c>
      <c r="L1655" s="1" t="s">
        <v>26</v>
      </c>
      <c r="M1655" s="1" t="s">
        <v>20</v>
      </c>
      <c r="N1655" s="1" t="s">
        <v>21</v>
      </c>
      <c r="O1655" s="1" t="s">
        <v>34</v>
      </c>
      <c r="P1655" s="1" t="s">
        <v>45</v>
      </c>
      <c r="Q1655" s="1" t="s">
        <v>24</v>
      </c>
      <c r="R1655" s="2">
        <v>40049</v>
      </c>
    </row>
    <row r="1656" spans="1:18" x14ac:dyDescent="0.25">
      <c r="A1656" s="1">
        <v>37829</v>
      </c>
      <c r="B1656" s="2">
        <v>40450</v>
      </c>
      <c r="C1656" s="2" t="str">
        <f t="shared" si="126"/>
        <v>September</v>
      </c>
      <c r="D1656" s="1" t="s">
        <v>32</v>
      </c>
      <c r="E1656" s="1">
        <v>28</v>
      </c>
      <c r="F1656" s="1">
        <f t="shared" si="125"/>
        <v>9.2107142857142854</v>
      </c>
      <c r="G1656" s="1">
        <v>257.89999999999998</v>
      </c>
      <c r="H1656" s="1">
        <v>8.2899999999999991</v>
      </c>
      <c r="I1656">
        <f t="shared" si="127"/>
        <v>266.19</v>
      </c>
      <c r="J1656">
        <f t="shared" si="128"/>
        <v>3.5455000000000001</v>
      </c>
      <c r="K1656">
        <f t="shared" si="129"/>
        <v>9.1438444999999984</v>
      </c>
      <c r="L1656" s="1" t="s">
        <v>26</v>
      </c>
      <c r="M1656" s="1" t="s">
        <v>58</v>
      </c>
      <c r="N1656" s="1" t="s">
        <v>33</v>
      </c>
      <c r="O1656" s="1" t="s">
        <v>34</v>
      </c>
      <c r="P1656" s="1" t="s">
        <v>62</v>
      </c>
      <c r="Q1656" s="1" t="s">
        <v>24</v>
      </c>
      <c r="R1656" s="2">
        <v>40452</v>
      </c>
    </row>
    <row r="1657" spans="1:18" x14ac:dyDescent="0.25">
      <c r="A1657" s="1">
        <v>7458</v>
      </c>
      <c r="B1657" s="2">
        <v>41003</v>
      </c>
      <c r="C1657" s="2" t="str">
        <f t="shared" si="126"/>
        <v>April</v>
      </c>
      <c r="D1657" s="1" t="s">
        <v>37</v>
      </c>
      <c r="E1657" s="1">
        <v>46</v>
      </c>
      <c r="F1657" s="1">
        <f t="shared" si="125"/>
        <v>11.110217391304348</v>
      </c>
      <c r="G1657" s="1">
        <v>511.07</v>
      </c>
      <c r="H1657" s="1">
        <v>6.5</v>
      </c>
      <c r="I1657">
        <f t="shared" si="127"/>
        <v>517.56999999999994</v>
      </c>
      <c r="J1657">
        <f t="shared" si="128"/>
        <v>5.3265000000000002</v>
      </c>
      <c r="K1657">
        <f t="shared" si="129"/>
        <v>27.222143550000002</v>
      </c>
      <c r="L1657" s="1" t="s">
        <v>26</v>
      </c>
      <c r="M1657" s="1" t="s">
        <v>58</v>
      </c>
      <c r="N1657" s="1" t="s">
        <v>33</v>
      </c>
      <c r="O1657" s="1" t="s">
        <v>29</v>
      </c>
      <c r="P1657" s="1" t="s">
        <v>43</v>
      </c>
      <c r="Q1657" s="1" t="s">
        <v>24</v>
      </c>
      <c r="R1657" s="2">
        <v>41004</v>
      </c>
    </row>
    <row r="1658" spans="1:18" x14ac:dyDescent="0.25">
      <c r="A1658" s="1">
        <v>37760</v>
      </c>
      <c r="B1658" s="2">
        <v>40039</v>
      </c>
      <c r="C1658" s="2" t="str">
        <f t="shared" si="126"/>
        <v>August</v>
      </c>
      <c r="D1658" s="1" t="s">
        <v>25</v>
      </c>
      <c r="E1658" s="1">
        <v>18</v>
      </c>
      <c r="F1658" s="1">
        <f t="shared" si="125"/>
        <v>8.7694444444444439</v>
      </c>
      <c r="G1658" s="1">
        <v>157.85</v>
      </c>
      <c r="H1658" s="1">
        <v>1.99</v>
      </c>
      <c r="I1658">
        <f t="shared" si="127"/>
        <v>159.84</v>
      </c>
      <c r="J1658">
        <f t="shared" si="128"/>
        <v>5.3265000000000002</v>
      </c>
      <c r="K1658">
        <f t="shared" si="129"/>
        <v>8.4078802499999998</v>
      </c>
      <c r="L1658" s="1" t="s">
        <v>26</v>
      </c>
      <c r="M1658" s="1" t="s">
        <v>49</v>
      </c>
      <c r="N1658" s="1" t="s">
        <v>28</v>
      </c>
      <c r="O1658" s="1" t="s">
        <v>29</v>
      </c>
      <c r="P1658" s="1" t="s">
        <v>43</v>
      </c>
      <c r="Q1658" s="1" t="s">
        <v>46</v>
      </c>
      <c r="R1658" s="2">
        <v>40040</v>
      </c>
    </row>
    <row r="1659" spans="1:18" x14ac:dyDescent="0.25">
      <c r="A1659" s="1">
        <v>48455</v>
      </c>
      <c r="B1659" s="2">
        <v>39966</v>
      </c>
      <c r="C1659" s="2" t="str">
        <f t="shared" si="126"/>
        <v>June</v>
      </c>
      <c r="D1659" s="1" t="s">
        <v>37</v>
      </c>
      <c r="E1659" s="1">
        <v>2</v>
      </c>
      <c r="F1659" s="1">
        <f t="shared" si="125"/>
        <v>12.98</v>
      </c>
      <c r="G1659" s="1">
        <v>25.96</v>
      </c>
      <c r="H1659" s="1">
        <v>6.24</v>
      </c>
      <c r="I1659">
        <f t="shared" si="127"/>
        <v>32.200000000000003</v>
      </c>
      <c r="J1659">
        <f t="shared" si="128"/>
        <v>5.3265000000000002</v>
      </c>
      <c r="K1659">
        <f t="shared" si="129"/>
        <v>1.3827594000000003</v>
      </c>
      <c r="L1659" s="1" t="s">
        <v>26</v>
      </c>
      <c r="M1659" s="1" t="s">
        <v>27</v>
      </c>
      <c r="N1659" s="1" t="s">
        <v>28</v>
      </c>
      <c r="O1659" s="1" t="s">
        <v>29</v>
      </c>
      <c r="P1659" s="1" t="s">
        <v>61</v>
      </c>
      <c r="Q1659" s="1" t="s">
        <v>31</v>
      </c>
      <c r="R1659" s="2">
        <v>39967</v>
      </c>
    </row>
    <row r="1660" spans="1:18" x14ac:dyDescent="0.25">
      <c r="A1660" s="1">
        <v>12806</v>
      </c>
      <c r="B1660" s="2">
        <v>40901</v>
      </c>
      <c r="C1660" s="2" t="str">
        <f t="shared" si="126"/>
        <v>December</v>
      </c>
      <c r="D1660" s="1" t="s">
        <v>32</v>
      </c>
      <c r="E1660" s="1">
        <v>20</v>
      </c>
      <c r="F1660" s="1">
        <f t="shared" si="125"/>
        <v>38.061500000000002</v>
      </c>
      <c r="G1660" s="1">
        <v>761.23</v>
      </c>
      <c r="H1660" s="1">
        <v>14.72</v>
      </c>
      <c r="I1660">
        <f t="shared" si="127"/>
        <v>775.95</v>
      </c>
      <c r="J1660">
        <f t="shared" si="128"/>
        <v>3.5455000000000001</v>
      </c>
      <c r="K1660">
        <f t="shared" si="129"/>
        <v>26.989409650000002</v>
      </c>
      <c r="L1660" s="1" t="s">
        <v>26</v>
      </c>
      <c r="M1660" s="1" t="s">
        <v>20</v>
      </c>
      <c r="N1660" s="1" t="s">
        <v>28</v>
      </c>
      <c r="O1660" s="1" t="s">
        <v>34</v>
      </c>
      <c r="P1660" s="1" t="s">
        <v>62</v>
      </c>
      <c r="Q1660" s="1" t="s">
        <v>24</v>
      </c>
      <c r="R1660" s="2">
        <v>40902</v>
      </c>
    </row>
    <row r="1661" spans="1:18" x14ac:dyDescent="0.25">
      <c r="A1661" s="1">
        <v>49319</v>
      </c>
      <c r="B1661" s="2">
        <v>40780</v>
      </c>
      <c r="C1661" s="2" t="str">
        <f t="shared" si="126"/>
        <v>August</v>
      </c>
      <c r="D1661" s="1" t="s">
        <v>18</v>
      </c>
      <c r="E1661" s="1">
        <v>40</v>
      </c>
      <c r="F1661" s="1">
        <f t="shared" si="125"/>
        <v>7.2297500000000001</v>
      </c>
      <c r="G1661" s="1">
        <v>289.19</v>
      </c>
      <c r="H1661" s="1">
        <v>6.15</v>
      </c>
      <c r="I1661">
        <f t="shared" si="127"/>
        <v>295.33999999999997</v>
      </c>
      <c r="J1661">
        <f t="shared" si="128"/>
        <v>3.5455000000000001</v>
      </c>
      <c r="K1661">
        <f t="shared" si="129"/>
        <v>10.253231450000001</v>
      </c>
      <c r="L1661" s="1" t="s">
        <v>26</v>
      </c>
      <c r="M1661" s="1" t="s">
        <v>54</v>
      </c>
      <c r="N1661" s="1" t="s">
        <v>33</v>
      </c>
      <c r="O1661" s="1" t="s">
        <v>34</v>
      </c>
      <c r="P1661" s="1" t="s">
        <v>45</v>
      </c>
      <c r="Q1661" s="1" t="s">
        <v>24</v>
      </c>
      <c r="R1661" s="2">
        <v>40782</v>
      </c>
    </row>
    <row r="1662" spans="1:18" x14ac:dyDescent="0.25">
      <c r="A1662" s="1">
        <v>24067</v>
      </c>
      <c r="B1662" s="2">
        <v>41143</v>
      </c>
      <c r="C1662" s="2" t="str">
        <f t="shared" si="126"/>
        <v>August</v>
      </c>
      <c r="D1662" s="1" t="s">
        <v>25</v>
      </c>
      <c r="E1662" s="1">
        <v>19</v>
      </c>
      <c r="F1662" s="1">
        <f t="shared" si="125"/>
        <v>6.3452631578947374</v>
      </c>
      <c r="G1662" s="1">
        <v>120.56</v>
      </c>
      <c r="H1662" s="1">
        <v>7.5</v>
      </c>
      <c r="I1662">
        <f t="shared" si="127"/>
        <v>128.06</v>
      </c>
      <c r="J1662">
        <f t="shared" si="128"/>
        <v>3.5455000000000001</v>
      </c>
      <c r="K1662">
        <f t="shared" si="129"/>
        <v>4.2744548</v>
      </c>
      <c r="L1662" s="1" t="s">
        <v>26</v>
      </c>
      <c r="M1662" s="1" t="s">
        <v>55</v>
      </c>
      <c r="N1662" s="1" t="s">
        <v>33</v>
      </c>
      <c r="O1662" s="1" t="s">
        <v>34</v>
      </c>
      <c r="P1662" s="1" t="s">
        <v>45</v>
      </c>
      <c r="Q1662" s="1" t="s">
        <v>24</v>
      </c>
      <c r="R1662" s="2">
        <v>41144</v>
      </c>
    </row>
    <row r="1663" spans="1:18" x14ac:dyDescent="0.25">
      <c r="A1663" s="1">
        <v>46531</v>
      </c>
      <c r="B1663" s="2">
        <v>40776</v>
      </c>
      <c r="C1663" s="2" t="str">
        <f t="shared" si="126"/>
        <v>August</v>
      </c>
      <c r="D1663" s="1" t="s">
        <v>18</v>
      </c>
      <c r="E1663" s="1">
        <v>17</v>
      </c>
      <c r="F1663" s="1">
        <f t="shared" si="125"/>
        <v>180.274</v>
      </c>
      <c r="G1663" s="1">
        <v>3064.6579999999999</v>
      </c>
      <c r="H1663" s="1">
        <v>2.79</v>
      </c>
      <c r="I1663">
        <f t="shared" si="127"/>
        <v>3067.4479999999999</v>
      </c>
      <c r="J1663">
        <f t="shared" si="128"/>
        <v>5.3265000000000002</v>
      </c>
      <c r="K1663">
        <f t="shared" si="129"/>
        <v>163.23900837000002</v>
      </c>
      <c r="L1663" s="1" t="s">
        <v>26</v>
      </c>
      <c r="M1663" s="1" t="s">
        <v>49</v>
      </c>
      <c r="N1663" s="1" t="s">
        <v>21</v>
      </c>
      <c r="O1663" s="1" t="s">
        <v>29</v>
      </c>
      <c r="P1663" s="1" t="s">
        <v>30</v>
      </c>
      <c r="Q1663" s="1" t="s">
        <v>24</v>
      </c>
      <c r="R1663" s="2">
        <v>40781</v>
      </c>
    </row>
    <row r="1664" spans="1:18" x14ac:dyDescent="0.25">
      <c r="A1664" s="1">
        <v>45346</v>
      </c>
      <c r="B1664" s="2">
        <v>41228</v>
      </c>
      <c r="C1664" s="2" t="str">
        <f t="shared" si="126"/>
        <v>November</v>
      </c>
      <c r="D1664" s="1" t="s">
        <v>25</v>
      </c>
      <c r="E1664" s="1">
        <v>37</v>
      </c>
      <c r="F1664" s="1">
        <f t="shared" si="125"/>
        <v>18.706756756756757</v>
      </c>
      <c r="G1664" s="1">
        <v>692.15</v>
      </c>
      <c r="H1664" s="1">
        <v>5.97</v>
      </c>
      <c r="I1664">
        <f t="shared" si="127"/>
        <v>698.12</v>
      </c>
      <c r="J1664">
        <f t="shared" si="128"/>
        <v>3.5455000000000001</v>
      </c>
      <c r="K1664">
        <f t="shared" si="129"/>
        <v>24.54017825</v>
      </c>
      <c r="L1664" s="1" t="s">
        <v>26</v>
      </c>
      <c r="M1664" s="1" t="s">
        <v>51</v>
      </c>
      <c r="N1664" s="1" t="s">
        <v>21</v>
      </c>
      <c r="O1664" s="1" t="s">
        <v>34</v>
      </c>
      <c r="P1664" s="1" t="s">
        <v>45</v>
      </c>
      <c r="Q1664" s="1" t="s">
        <v>24</v>
      </c>
      <c r="R1664" s="2">
        <v>41228</v>
      </c>
    </row>
    <row r="1665" spans="1:18" x14ac:dyDescent="0.25">
      <c r="A1665" s="1">
        <v>48642</v>
      </c>
      <c r="B1665" s="2">
        <v>40210</v>
      </c>
      <c r="C1665" s="2" t="str">
        <f t="shared" si="126"/>
        <v>February</v>
      </c>
      <c r="D1665" s="1" t="s">
        <v>25</v>
      </c>
      <c r="E1665" s="1">
        <v>4</v>
      </c>
      <c r="F1665" s="1">
        <f t="shared" si="125"/>
        <v>9.4324999999999992</v>
      </c>
      <c r="G1665" s="1">
        <v>37.729999999999997</v>
      </c>
      <c r="H1665" s="1">
        <v>3.5</v>
      </c>
      <c r="I1665">
        <f t="shared" si="127"/>
        <v>41.23</v>
      </c>
      <c r="J1665">
        <f t="shared" si="128"/>
        <v>3.5455000000000001</v>
      </c>
      <c r="K1665">
        <f t="shared" si="129"/>
        <v>1.33771715</v>
      </c>
      <c r="L1665" s="1" t="s">
        <v>26</v>
      </c>
      <c r="M1665" s="1" t="s">
        <v>27</v>
      </c>
      <c r="N1665" s="1" t="s">
        <v>42</v>
      </c>
      <c r="O1665" s="1" t="s">
        <v>34</v>
      </c>
      <c r="P1665" s="1" t="s">
        <v>68</v>
      </c>
      <c r="Q1665" s="1" t="s">
        <v>24</v>
      </c>
      <c r="R1665" s="2">
        <v>40212</v>
      </c>
    </row>
    <row r="1666" spans="1:18" x14ac:dyDescent="0.25">
      <c r="A1666" s="1">
        <v>48197</v>
      </c>
      <c r="B1666" s="2">
        <v>41034</v>
      </c>
      <c r="C1666" s="2" t="str">
        <f t="shared" si="126"/>
        <v>May</v>
      </c>
      <c r="D1666" s="1" t="s">
        <v>32</v>
      </c>
      <c r="E1666" s="1">
        <v>32</v>
      </c>
      <c r="F1666" s="1">
        <f t="shared" ref="F1666:F1729" si="130">G1666/E1666</f>
        <v>40.0778125</v>
      </c>
      <c r="G1666" s="1">
        <v>1282.49</v>
      </c>
      <c r="H1666" s="1">
        <v>14.45</v>
      </c>
      <c r="I1666">
        <f t="shared" si="127"/>
        <v>1296.94</v>
      </c>
      <c r="J1666">
        <f t="shared" si="128"/>
        <v>4.7610000000000001</v>
      </c>
      <c r="K1666">
        <f t="shared" si="129"/>
        <v>61.059348900000003</v>
      </c>
      <c r="L1666" s="1" t="s">
        <v>26</v>
      </c>
      <c r="M1666" s="1" t="s">
        <v>20</v>
      </c>
      <c r="N1666" s="1" t="s">
        <v>21</v>
      </c>
      <c r="O1666" s="1" t="s">
        <v>22</v>
      </c>
      <c r="P1666" s="1" t="s">
        <v>23</v>
      </c>
      <c r="Q1666" s="1" t="s">
        <v>53</v>
      </c>
      <c r="R1666" s="2">
        <v>41036</v>
      </c>
    </row>
    <row r="1667" spans="1:18" x14ac:dyDescent="0.25">
      <c r="A1667" s="1">
        <v>9857</v>
      </c>
      <c r="B1667" s="2">
        <v>40309</v>
      </c>
      <c r="C1667" s="2" t="str">
        <f t="shared" ref="C1667:C1730" si="131">TEXT(B1667,"mmmm")</f>
        <v>May</v>
      </c>
      <c r="D1667" s="1" t="s">
        <v>25</v>
      </c>
      <c r="E1667" s="1">
        <v>49</v>
      </c>
      <c r="F1667" s="1">
        <f t="shared" si="130"/>
        <v>13.790000000000001</v>
      </c>
      <c r="G1667" s="1">
        <v>675.71</v>
      </c>
      <c r="H1667" s="1">
        <v>8.7799999999999994</v>
      </c>
      <c r="I1667">
        <f t="shared" ref="I1667:I1730" si="132">G1667+H1667</f>
        <v>684.49</v>
      </c>
      <c r="J1667">
        <f t="shared" ref="J1667:J1730" si="133">IF(O1667="Furniture",4.761,IF(O1667="Technology",5.3265,IF(O1667="Office Supplies",3.5455,0)))</f>
        <v>4.7610000000000001</v>
      </c>
      <c r="K1667">
        <f t="shared" ref="K1667:K1730" si="134">(J1667*G1667)/100</f>
        <v>32.170553099999999</v>
      </c>
      <c r="L1667" s="1" t="s">
        <v>26</v>
      </c>
      <c r="M1667" s="1" t="s">
        <v>27</v>
      </c>
      <c r="N1667" s="1" t="s">
        <v>42</v>
      </c>
      <c r="O1667" s="1" t="s">
        <v>22</v>
      </c>
      <c r="P1667" s="1" t="s">
        <v>23</v>
      </c>
      <c r="Q1667" s="1" t="s">
        <v>24</v>
      </c>
      <c r="R1667" s="2">
        <v>40309</v>
      </c>
    </row>
    <row r="1668" spans="1:18" x14ac:dyDescent="0.25">
      <c r="A1668" s="1">
        <v>30403</v>
      </c>
      <c r="B1668" s="2">
        <v>41100</v>
      </c>
      <c r="C1668" s="2" t="str">
        <f t="shared" si="131"/>
        <v>July</v>
      </c>
      <c r="D1668" s="1" t="s">
        <v>25</v>
      </c>
      <c r="E1668" s="1">
        <v>24</v>
      </c>
      <c r="F1668" s="1">
        <f t="shared" si="130"/>
        <v>149.31333333333333</v>
      </c>
      <c r="G1668" s="1">
        <v>3583.52</v>
      </c>
      <c r="H1668" s="1">
        <v>19.989999999999998</v>
      </c>
      <c r="I1668">
        <f t="shared" si="132"/>
        <v>3603.5099999999998</v>
      </c>
      <c r="J1668">
        <f t="shared" si="133"/>
        <v>3.5455000000000001</v>
      </c>
      <c r="K1668">
        <f t="shared" si="134"/>
        <v>127.05370160000001</v>
      </c>
      <c r="L1668" s="1" t="s">
        <v>26</v>
      </c>
      <c r="M1668" s="1" t="s">
        <v>51</v>
      </c>
      <c r="N1668" s="1" t="s">
        <v>42</v>
      </c>
      <c r="O1668" s="1" t="s">
        <v>34</v>
      </c>
      <c r="P1668" s="1" t="s">
        <v>60</v>
      </c>
      <c r="Q1668" s="1" t="s">
        <v>24</v>
      </c>
      <c r="R1668" s="2">
        <v>41101</v>
      </c>
    </row>
    <row r="1669" spans="1:18" x14ac:dyDescent="0.25">
      <c r="A1669" s="1">
        <v>40672</v>
      </c>
      <c r="B1669" s="2">
        <v>41211</v>
      </c>
      <c r="C1669" s="2" t="str">
        <f t="shared" si="131"/>
        <v>October</v>
      </c>
      <c r="D1669" s="1" t="s">
        <v>18</v>
      </c>
      <c r="E1669" s="1">
        <v>16</v>
      </c>
      <c r="F1669" s="1">
        <f t="shared" si="130"/>
        <v>101.11937500000001</v>
      </c>
      <c r="G1669" s="1">
        <v>1617.91</v>
      </c>
      <c r="H1669" s="1">
        <v>35.840000000000003</v>
      </c>
      <c r="I1669">
        <f t="shared" si="132"/>
        <v>1653.75</v>
      </c>
      <c r="J1669">
        <f t="shared" si="133"/>
        <v>4.7610000000000001</v>
      </c>
      <c r="K1669">
        <f t="shared" si="134"/>
        <v>77.028695100000007</v>
      </c>
      <c r="L1669" s="1" t="s">
        <v>38</v>
      </c>
      <c r="M1669" s="1" t="s">
        <v>49</v>
      </c>
      <c r="N1669" s="1" t="s">
        <v>21</v>
      </c>
      <c r="O1669" s="1" t="s">
        <v>22</v>
      </c>
      <c r="P1669" s="1" t="s">
        <v>67</v>
      </c>
      <c r="Q1669" s="1" t="s">
        <v>64</v>
      </c>
      <c r="R1669" s="2">
        <v>41213</v>
      </c>
    </row>
    <row r="1670" spans="1:18" x14ac:dyDescent="0.25">
      <c r="A1670" s="1">
        <v>31461</v>
      </c>
      <c r="B1670" s="2">
        <v>40721</v>
      </c>
      <c r="C1670" s="2" t="str">
        <f t="shared" si="131"/>
        <v>June</v>
      </c>
      <c r="D1670" s="1" t="s">
        <v>41</v>
      </c>
      <c r="E1670" s="1">
        <v>26</v>
      </c>
      <c r="F1670" s="1">
        <f t="shared" si="130"/>
        <v>56.285384615384615</v>
      </c>
      <c r="G1670" s="1">
        <v>1463.42</v>
      </c>
      <c r="H1670" s="1">
        <v>3.99</v>
      </c>
      <c r="I1670">
        <f t="shared" si="132"/>
        <v>1467.41</v>
      </c>
      <c r="J1670">
        <f t="shared" si="133"/>
        <v>3.5455000000000001</v>
      </c>
      <c r="K1670">
        <f t="shared" si="134"/>
        <v>51.885556100000002</v>
      </c>
      <c r="L1670" s="1" t="s">
        <v>26</v>
      </c>
      <c r="M1670" s="1" t="s">
        <v>47</v>
      </c>
      <c r="N1670" s="1" t="s">
        <v>33</v>
      </c>
      <c r="O1670" s="1" t="s">
        <v>34</v>
      </c>
      <c r="P1670" s="1" t="s">
        <v>68</v>
      </c>
      <c r="Q1670" s="1" t="s">
        <v>24</v>
      </c>
      <c r="R1670" s="2">
        <v>40723</v>
      </c>
    </row>
    <row r="1671" spans="1:18" x14ac:dyDescent="0.25">
      <c r="A1671" s="1">
        <v>9024</v>
      </c>
      <c r="B1671" s="2">
        <v>41062</v>
      </c>
      <c r="C1671" s="2" t="str">
        <f t="shared" si="131"/>
        <v>June</v>
      </c>
      <c r="D1671" s="1" t="s">
        <v>41</v>
      </c>
      <c r="E1671" s="1">
        <v>44</v>
      </c>
      <c r="F1671" s="1">
        <f t="shared" si="130"/>
        <v>52.68667045454545</v>
      </c>
      <c r="G1671" s="1">
        <v>2318.2134999999998</v>
      </c>
      <c r="H1671" s="1">
        <v>2.79</v>
      </c>
      <c r="I1671">
        <f t="shared" si="132"/>
        <v>2321.0034999999998</v>
      </c>
      <c r="J1671">
        <f t="shared" si="133"/>
        <v>5.3265000000000002</v>
      </c>
      <c r="K1671">
        <f t="shared" si="134"/>
        <v>123.47964207749999</v>
      </c>
      <c r="L1671" s="1" t="s">
        <v>26</v>
      </c>
      <c r="M1671" s="1" t="s">
        <v>58</v>
      </c>
      <c r="N1671" s="1" t="s">
        <v>42</v>
      </c>
      <c r="O1671" s="1" t="s">
        <v>29</v>
      </c>
      <c r="P1671" s="1" t="s">
        <v>30</v>
      </c>
      <c r="Q1671" s="1" t="s">
        <v>24</v>
      </c>
      <c r="R1671" s="2">
        <v>41062</v>
      </c>
    </row>
    <row r="1672" spans="1:18" x14ac:dyDescent="0.25">
      <c r="A1672" s="1">
        <v>50338</v>
      </c>
      <c r="B1672" s="2">
        <v>39895</v>
      </c>
      <c r="C1672" s="2" t="str">
        <f t="shared" si="131"/>
        <v>March</v>
      </c>
      <c r="D1672" s="1" t="s">
        <v>32</v>
      </c>
      <c r="E1672" s="1">
        <v>36</v>
      </c>
      <c r="F1672" s="1">
        <f t="shared" si="130"/>
        <v>15.317777777777779</v>
      </c>
      <c r="G1672" s="1">
        <v>551.44000000000005</v>
      </c>
      <c r="H1672" s="1">
        <v>7.51</v>
      </c>
      <c r="I1672">
        <f t="shared" si="132"/>
        <v>558.95000000000005</v>
      </c>
      <c r="J1672">
        <f t="shared" si="133"/>
        <v>5.3265000000000002</v>
      </c>
      <c r="K1672">
        <f t="shared" si="134"/>
        <v>29.372451600000005</v>
      </c>
      <c r="L1672" s="1" t="s">
        <v>26</v>
      </c>
      <c r="M1672" s="1" t="s">
        <v>58</v>
      </c>
      <c r="N1672" s="1" t="s">
        <v>33</v>
      </c>
      <c r="O1672" s="1" t="s">
        <v>29</v>
      </c>
      <c r="P1672" s="1" t="s">
        <v>61</v>
      </c>
      <c r="Q1672" s="1" t="s">
        <v>31</v>
      </c>
      <c r="R1672" s="2">
        <v>39897</v>
      </c>
    </row>
    <row r="1673" spans="1:18" x14ac:dyDescent="0.25">
      <c r="A1673" s="1">
        <v>967</v>
      </c>
      <c r="B1673" s="2">
        <v>41080</v>
      </c>
      <c r="C1673" s="2" t="str">
        <f t="shared" si="131"/>
        <v>June</v>
      </c>
      <c r="D1673" s="1" t="s">
        <v>41</v>
      </c>
      <c r="E1673" s="1">
        <v>42</v>
      </c>
      <c r="F1673" s="1">
        <f t="shared" si="130"/>
        <v>38.926190476190477</v>
      </c>
      <c r="G1673" s="1">
        <v>1634.9</v>
      </c>
      <c r="H1673" s="1">
        <v>2.9</v>
      </c>
      <c r="I1673">
        <f t="shared" si="132"/>
        <v>1637.8000000000002</v>
      </c>
      <c r="J1673">
        <f t="shared" si="133"/>
        <v>3.5455000000000001</v>
      </c>
      <c r="K1673">
        <f t="shared" si="134"/>
        <v>57.965379500000012</v>
      </c>
      <c r="L1673" s="1" t="s">
        <v>26</v>
      </c>
      <c r="M1673" s="1" t="s">
        <v>47</v>
      </c>
      <c r="N1673" s="1" t="s">
        <v>21</v>
      </c>
      <c r="O1673" s="1" t="s">
        <v>34</v>
      </c>
      <c r="P1673" s="1" t="s">
        <v>35</v>
      </c>
      <c r="Q1673" s="1" t="s">
        <v>46</v>
      </c>
      <c r="R1673" s="2">
        <v>41081</v>
      </c>
    </row>
    <row r="1674" spans="1:18" x14ac:dyDescent="0.25">
      <c r="A1674" s="1">
        <v>19329</v>
      </c>
      <c r="B1674" s="2">
        <v>40244</v>
      </c>
      <c r="C1674" s="2" t="str">
        <f t="shared" si="131"/>
        <v>March</v>
      </c>
      <c r="D1674" s="1" t="s">
        <v>32</v>
      </c>
      <c r="E1674" s="1">
        <v>6</v>
      </c>
      <c r="F1674" s="1">
        <f t="shared" si="130"/>
        <v>38.625416666666666</v>
      </c>
      <c r="G1674" s="1">
        <v>231.7525</v>
      </c>
      <c r="H1674" s="1">
        <v>4.99</v>
      </c>
      <c r="I1674">
        <f t="shared" si="132"/>
        <v>236.74250000000001</v>
      </c>
      <c r="J1674">
        <f t="shared" si="133"/>
        <v>5.3265000000000002</v>
      </c>
      <c r="K1674">
        <f t="shared" si="134"/>
        <v>12.344296912500001</v>
      </c>
      <c r="L1674" s="1" t="s">
        <v>26</v>
      </c>
      <c r="M1674" s="1" t="s">
        <v>49</v>
      </c>
      <c r="N1674" s="1" t="s">
        <v>33</v>
      </c>
      <c r="O1674" s="1" t="s">
        <v>29</v>
      </c>
      <c r="P1674" s="1" t="s">
        <v>30</v>
      </c>
      <c r="Q1674" s="1" t="s">
        <v>24</v>
      </c>
      <c r="R1674" s="2">
        <v>40245</v>
      </c>
    </row>
    <row r="1675" spans="1:18" x14ac:dyDescent="0.25">
      <c r="A1675" s="1">
        <v>11047</v>
      </c>
      <c r="B1675" s="2">
        <v>40522</v>
      </c>
      <c r="C1675" s="2" t="str">
        <f t="shared" si="131"/>
        <v>December</v>
      </c>
      <c r="D1675" s="1" t="s">
        <v>18</v>
      </c>
      <c r="E1675" s="1">
        <v>27</v>
      </c>
      <c r="F1675" s="1">
        <f t="shared" si="130"/>
        <v>73.750370370370376</v>
      </c>
      <c r="G1675" s="1">
        <v>1991.26</v>
      </c>
      <c r="H1675" s="1">
        <v>60</v>
      </c>
      <c r="I1675">
        <f t="shared" si="132"/>
        <v>2051.2600000000002</v>
      </c>
      <c r="J1675">
        <f t="shared" si="133"/>
        <v>3.5455000000000001</v>
      </c>
      <c r="K1675">
        <f t="shared" si="134"/>
        <v>70.600123300000007</v>
      </c>
      <c r="L1675" s="1" t="s">
        <v>38</v>
      </c>
      <c r="M1675" s="1" t="s">
        <v>59</v>
      </c>
      <c r="N1675" s="1" t="s">
        <v>42</v>
      </c>
      <c r="O1675" s="1" t="s">
        <v>34</v>
      </c>
      <c r="P1675" s="1" t="s">
        <v>68</v>
      </c>
      <c r="Q1675" s="1" t="s">
        <v>40</v>
      </c>
      <c r="R1675" s="2">
        <v>40529</v>
      </c>
    </row>
    <row r="1676" spans="1:18" x14ac:dyDescent="0.25">
      <c r="A1676" s="1">
        <v>35842</v>
      </c>
      <c r="B1676" s="2">
        <v>41053</v>
      </c>
      <c r="C1676" s="2" t="str">
        <f t="shared" si="131"/>
        <v>May</v>
      </c>
      <c r="D1676" s="1" t="s">
        <v>25</v>
      </c>
      <c r="E1676" s="1">
        <v>18</v>
      </c>
      <c r="F1676" s="1">
        <f t="shared" si="130"/>
        <v>2.9883333333333333</v>
      </c>
      <c r="G1676" s="1">
        <v>53.79</v>
      </c>
      <c r="H1676" s="1">
        <v>0.99</v>
      </c>
      <c r="I1676">
        <f t="shared" si="132"/>
        <v>54.78</v>
      </c>
      <c r="J1676">
        <f t="shared" si="133"/>
        <v>3.5455000000000001</v>
      </c>
      <c r="K1676">
        <f t="shared" si="134"/>
        <v>1.90712445</v>
      </c>
      <c r="L1676" s="1" t="s">
        <v>26</v>
      </c>
      <c r="M1676" s="1" t="s">
        <v>54</v>
      </c>
      <c r="N1676" s="1" t="s">
        <v>42</v>
      </c>
      <c r="O1676" s="1" t="s">
        <v>34</v>
      </c>
      <c r="P1676" s="1" t="s">
        <v>63</v>
      </c>
      <c r="Q1676" s="1" t="s">
        <v>24</v>
      </c>
      <c r="R1676" s="2">
        <v>41055</v>
      </c>
    </row>
    <row r="1677" spans="1:18" x14ac:dyDescent="0.25">
      <c r="A1677" s="1">
        <v>15399</v>
      </c>
      <c r="B1677" s="2">
        <v>41042</v>
      </c>
      <c r="C1677" s="2" t="str">
        <f t="shared" si="131"/>
        <v>May</v>
      </c>
      <c r="D1677" s="1" t="s">
        <v>37</v>
      </c>
      <c r="E1677" s="1">
        <v>7</v>
      </c>
      <c r="F1677" s="1">
        <f t="shared" si="130"/>
        <v>314.63571428571424</v>
      </c>
      <c r="G1677" s="1">
        <v>2202.4499999999998</v>
      </c>
      <c r="H1677" s="1">
        <v>69.55</v>
      </c>
      <c r="I1677">
        <f t="shared" si="132"/>
        <v>2272</v>
      </c>
      <c r="J1677">
        <f t="shared" si="133"/>
        <v>4.7610000000000001</v>
      </c>
      <c r="K1677">
        <f t="shared" si="134"/>
        <v>104.8586445</v>
      </c>
      <c r="L1677" s="1" t="s">
        <v>38</v>
      </c>
      <c r="M1677" s="1" t="s">
        <v>49</v>
      </c>
      <c r="N1677" s="1" t="s">
        <v>28</v>
      </c>
      <c r="O1677" s="1" t="s">
        <v>22</v>
      </c>
      <c r="P1677" s="1" t="s">
        <v>39</v>
      </c>
      <c r="Q1677" s="1" t="s">
        <v>40</v>
      </c>
      <c r="R1677" s="2">
        <v>41044</v>
      </c>
    </row>
    <row r="1678" spans="1:18" x14ac:dyDescent="0.25">
      <c r="A1678" s="1">
        <v>50789</v>
      </c>
      <c r="B1678" s="2">
        <v>40614</v>
      </c>
      <c r="C1678" s="2" t="str">
        <f t="shared" si="131"/>
        <v>March</v>
      </c>
      <c r="D1678" s="1" t="s">
        <v>32</v>
      </c>
      <c r="E1678" s="1">
        <v>23</v>
      </c>
      <c r="F1678" s="1">
        <f t="shared" si="130"/>
        <v>377.1260869565217</v>
      </c>
      <c r="G1678" s="1">
        <v>8673.9</v>
      </c>
      <c r="H1678" s="1">
        <v>19.989999999999998</v>
      </c>
      <c r="I1678">
        <f t="shared" si="132"/>
        <v>8693.89</v>
      </c>
      <c r="J1678">
        <f t="shared" si="133"/>
        <v>3.5455000000000001</v>
      </c>
      <c r="K1678">
        <f t="shared" si="134"/>
        <v>307.53312449999999</v>
      </c>
      <c r="L1678" s="1" t="s">
        <v>26</v>
      </c>
      <c r="M1678" s="1" t="s">
        <v>56</v>
      </c>
      <c r="N1678" s="1" t="s">
        <v>21</v>
      </c>
      <c r="O1678" s="1" t="s">
        <v>34</v>
      </c>
      <c r="P1678" s="1" t="s">
        <v>48</v>
      </c>
      <c r="Q1678" s="1" t="s">
        <v>24</v>
      </c>
      <c r="R1678" s="2">
        <v>40616</v>
      </c>
    </row>
    <row r="1679" spans="1:18" x14ac:dyDescent="0.25">
      <c r="A1679" s="1">
        <v>24743</v>
      </c>
      <c r="B1679" s="2">
        <v>41088</v>
      </c>
      <c r="C1679" s="2" t="str">
        <f t="shared" si="131"/>
        <v>June</v>
      </c>
      <c r="D1679" s="1" t="s">
        <v>18</v>
      </c>
      <c r="E1679" s="1">
        <v>47</v>
      </c>
      <c r="F1679" s="1">
        <f t="shared" si="130"/>
        <v>204.97</v>
      </c>
      <c r="G1679" s="1">
        <v>9633.59</v>
      </c>
      <c r="H1679" s="1">
        <v>64.2</v>
      </c>
      <c r="I1679">
        <f t="shared" si="132"/>
        <v>9697.7900000000009</v>
      </c>
      <c r="J1679">
        <f t="shared" si="133"/>
        <v>4.7610000000000001</v>
      </c>
      <c r="K1679">
        <f t="shared" si="134"/>
        <v>458.65521990000002</v>
      </c>
      <c r="L1679" s="1" t="s">
        <v>38</v>
      </c>
      <c r="M1679" s="1" t="s">
        <v>44</v>
      </c>
      <c r="N1679" s="1" t="s">
        <v>33</v>
      </c>
      <c r="O1679" s="1" t="s">
        <v>22</v>
      </c>
      <c r="P1679" s="1" t="s">
        <v>39</v>
      </c>
      <c r="Q1679" s="1" t="s">
        <v>40</v>
      </c>
      <c r="R1679" s="2">
        <v>41095</v>
      </c>
    </row>
    <row r="1680" spans="1:18" x14ac:dyDescent="0.25">
      <c r="A1680" s="1">
        <v>8454</v>
      </c>
      <c r="B1680" s="2">
        <v>41136</v>
      </c>
      <c r="C1680" s="2" t="str">
        <f t="shared" si="131"/>
        <v>August</v>
      </c>
      <c r="D1680" s="1" t="s">
        <v>41</v>
      </c>
      <c r="E1680" s="1">
        <v>38</v>
      </c>
      <c r="F1680" s="1">
        <f t="shared" si="130"/>
        <v>5.7571052631578947</v>
      </c>
      <c r="G1680" s="1">
        <v>218.77</v>
      </c>
      <c r="H1680" s="1">
        <v>7.78</v>
      </c>
      <c r="I1680">
        <f t="shared" si="132"/>
        <v>226.55</v>
      </c>
      <c r="J1680">
        <f t="shared" si="133"/>
        <v>3.5455000000000001</v>
      </c>
      <c r="K1680">
        <f t="shared" si="134"/>
        <v>7.75649035</v>
      </c>
      <c r="L1680" s="1" t="s">
        <v>26</v>
      </c>
      <c r="M1680" s="1" t="s">
        <v>27</v>
      </c>
      <c r="N1680" s="1" t="s">
        <v>28</v>
      </c>
      <c r="O1680" s="1" t="s">
        <v>34</v>
      </c>
      <c r="P1680" s="1" t="s">
        <v>48</v>
      </c>
      <c r="Q1680" s="1" t="s">
        <v>24</v>
      </c>
      <c r="R1680" s="2">
        <v>41139</v>
      </c>
    </row>
    <row r="1681" spans="1:18" x14ac:dyDescent="0.25">
      <c r="A1681" s="1">
        <v>5346</v>
      </c>
      <c r="B1681" s="2">
        <v>40537</v>
      </c>
      <c r="C1681" s="2" t="str">
        <f t="shared" si="131"/>
        <v>December</v>
      </c>
      <c r="D1681" s="1" t="s">
        <v>37</v>
      </c>
      <c r="E1681" s="1">
        <v>34</v>
      </c>
      <c r="F1681" s="1">
        <f t="shared" si="130"/>
        <v>86.264411764705869</v>
      </c>
      <c r="G1681" s="1">
        <v>2932.99</v>
      </c>
      <c r="H1681" s="1">
        <v>56.2</v>
      </c>
      <c r="I1681">
        <f t="shared" si="132"/>
        <v>2989.1899999999996</v>
      </c>
      <c r="J1681">
        <f t="shared" si="133"/>
        <v>4.7610000000000001</v>
      </c>
      <c r="K1681">
        <f t="shared" si="134"/>
        <v>139.63965389999998</v>
      </c>
      <c r="L1681" s="1" t="s">
        <v>26</v>
      </c>
      <c r="M1681" s="1" t="s">
        <v>20</v>
      </c>
      <c r="N1681" s="1" t="s">
        <v>42</v>
      </c>
      <c r="O1681" s="1" t="s">
        <v>22</v>
      </c>
      <c r="P1681" s="1" t="s">
        <v>23</v>
      </c>
      <c r="Q1681" s="1" t="s">
        <v>31</v>
      </c>
      <c r="R1681" s="2">
        <v>40538</v>
      </c>
    </row>
    <row r="1682" spans="1:18" x14ac:dyDescent="0.25">
      <c r="A1682" s="1">
        <v>37920</v>
      </c>
      <c r="B1682" s="2">
        <v>40373</v>
      </c>
      <c r="C1682" s="2" t="str">
        <f t="shared" si="131"/>
        <v>July</v>
      </c>
      <c r="D1682" s="1" t="s">
        <v>37</v>
      </c>
      <c r="E1682" s="1">
        <v>48</v>
      </c>
      <c r="F1682" s="1">
        <f t="shared" si="130"/>
        <v>8.6337500000000009</v>
      </c>
      <c r="G1682" s="1">
        <v>414.42</v>
      </c>
      <c r="H1682" s="1">
        <v>8.99</v>
      </c>
      <c r="I1682">
        <f t="shared" si="132"/>
        <v>423.41</v>
      </c>
      <c r="J1682">
        <f t="shared" si="133"/>
        <v>5.3265000000000002</v>
      </c>
      <c r="K1682">
        <f t="shared" si="134"/>
        <v>22.074081300000003</v>
      </c>
      <c r="L1682" s="1" t="s">
        <v>26</v>
      </c>
      <c r="M1682" s="1" t="s">
        <v>27</v>
      </c>
      <c r="N1682" s="1" t="s">
        <v>33</v>
      </c>
      <c r="O1682" s="1" t="s">
        <v>29</v>
      </c>
      <c r="P1682" s="1" t="s">
        <v>43</v>
      </c>
      <c r="Q1682" s="1" t="s">
        <v>46</v>
      </c>
      <c r="R1682" s="2">
        <v>40375</v>
      </c>
    </row>
    <row r="1683" spans="1:18" x14ac:dyDescent="0.25">
      <c r="A1683" s="1">
        <v>19812</v>
      </c>
      <c r="B1683" s="2">
        <v>40270</v>
      </c>
      <c r="C1683" s="2" t="str">
        <f t="shared" si="131"/>
        <v>April</v>
      </c>
      <c r="D1683" s="1" t="s">
        <v>18</v>
      </c>
      <c r="E1683" s="1">
        <v>3</v>
      </c>
      <c r="F1683" s="1">
        <f t="shared" si="130"/>
        <v>452.92533333333336</v>
      </c>
      <c r="G1683" s="1">
        <v>1358.7760000000001</v>
      </c>
      <c r="H1683" s="1">
        <v>45.7</v>
      </c>
      <c r="I1683">
        <f t="shared" si="132"/>
        <v>1404.4760000000001</v>
      </c>
      <c r="J1683">
        <f t="shared" si="133"/>
        <v>4.7610000000000001</v>
      </c>
      <c r="K1683">
        <f t="shared" si="134"/>
        <v>64.691325360000008</v>
      </c>
      <c r="L1683" s="1" t="s">
        <v>38</v>
      </c>
      <c r="M1683" s="1" t="s">
        <v>51</v>
      </c>
      <c r="N1683" s="1" t="s">
        <v>42</v>
      </c>
      <c r="O1683" s="1" t="s">
        <v>22</v>
      </c>
      <c r="P1683" s="1" t="s">
        <v>57</v>
      </c>
      <c r="Q1683" s="1" t="s">
        <v>64</v>
      </c>
      <c r="R1683" s="2">
        <v>40275</v>
      </c>
    </row>
    <row r="1684" spans="1:18" x14ac:dyDescent="0.25">
      <c r="A1684" s="1">
        <v>37541</v>
      </c>
      <c r="B1684" s="2">
        <v>40235</v>
      </c>
      <c r="C1684" s="2" t="str">
        <f t="shared" si="131"/>
        <v>February</v>
      </c>
      <c r="D1684" s="1" t="s">
        <v>41</v>
      </c>
      <c r="E1684" s="1">
        <v>10</v>
      </c>
      <c r="F1684" s="1">
        <f t="shared" si="130"/>
        <v>55.061</v>
      </c>
      <c r="G1684" s="1">
        <v>550.61</v>
      </c>
      <c r="H1684" s="1">
        <v>13.88</v>
      </c>
      <c r="I1684">
        <f t="shared" si="132"/>
        <v>564.49</v>
      </c>
      <c r="J1684">
        <f t="shared" si="133"/>
        <v>3.5455000000000001</v>
      </c>
      <c r="K1684">
        <f t="shared" si="134"/>
        <v>19.521877550000003</v>
      </c>
      <c r="L1684" s="1" t="s">
        <v>19</v>
      </c>
      <c r="M1684" s="1" t="s">
        <v>44</v>
      </c>
      <c r="N1684" s="1" t="s">
        <v>28</v>
      </c>
      <c r="O1684" s="1" t="s">
        <v>34</v>
      </c>
      <c r="P1684" s="1" t="s">
        <v>45</v>
      </c>
      <c r="Q1684" s="1" t="s">
        <v>24</v>
      </c>
      <c r="R1684" s="2">
        <v>40236</v>
      </c>
    </row>
    <row r="1685" spans="1:18" x14ac:dyDescent="0.25">
      <c r="A1685" s="1">
        <v>57606</v>
      </c>
      <c r="B1685" s="2">
        <v>40181</v>
      </c>
      <c r="C1685" s="2" t="str">
        <f t="shared" si="131"/>
        <v>January</v>
      </c>
      <c r="D1685" s="1" t="s">
        <v>32</v>
      </c>
      <c r="E1685" s="1">
        <v>37</v>
      </c>
      <c r="F1685" s="1">
        <f t="shared" si="130"/>
        <v>7.9589189189189193</v>
      </c>
      <c r="G1685" s="1">
        <v>294.48</v>
      </c>
      <c r="H1685" s="1">
        <v>3.62</v>
      </c>
      <c r="I1685">
        <f t="shared" si="132"/>
        <v>298.10000000000002</v>
      </c>
      <c r="J1685">
        <f t="shared" si="133"/>
        <v>5.3265000000000002</v>
      </c>
      <c r="K1685">
        <f t="shared" si="134"/>
        <v>15.685477200000003</v>
      </c>
      <c r="L1685" s="1" t="s">
        <v>26</v>
      </c>
      <c r="M1685" s="1" t="s">
        <v>27</v>
      </c>
      <c r="N1685" s="1" t="s">
        <v>21</v>
      </c>
      <c r="O1685" s="1" t="s">
        <v>29</v>
      </c>
      <c r="P1685" s="1" t="s">
        <v>43</v>
      </c>
      <c r="Q1685" s="1" t="s">
        <v>46</v>
      </c>
      <c r="R1685" s="2">
        <v>40182</v>
      </c>
    </row>
    <row r="1686" spans="1:18" x14ac:dyDescent="0.25">
      <c r="A1686" s="1">
        <v>10439</v>
      </c>
      <c r="B1686" s="2">
        <v>40996</v>
      </c>
      <c r="C1686" s="2" t="str">
        <f t="shared" si="131"/>
        <v>March</v>
      </c>
      <c r="D1686" s="1" t="s">
        <v>32</v>
      </c>
      <c r="E1686" s="1">
        <v>27</v>
      </c>
      <c r="F1686" s="1">
        <f t="shared" si="130"/>
        <v>2.7800000000000002</v>
      </c>
      <c r="G1686" s="1">
        <v>75.06</v>
      </c>
      <c r="H1686" s="1">
        <v>0.5</v>
      </c>
      <c r="I1686">
        <f t="shared" si="132"/>
        <v>75.56</v>
      </c>
      <c r="J1686">
        <f t="shared" si="133"/>
        <v>3.5455000000000001</v>
      </c>
      <c r="K1686">
        <f t="shared" si="134"/>
        <v>2.6612522999999997</v>
      </c>
      <c r="L1686" s="1" t="s">
        <v>26</v>
      </c>
      <c r="M1686" s="1" t="s">
        <v>51</v>
      </c>
      <c r="N1686" s="1" t="s">
        <v>21</v>
      </c>
      <c r="O1686" s="1" t="s">
        <v>34</v>
      </c>
      <c r="P1686" s="1" t="s">
        <v>63</v>
      </c>
      <c r="Q1686" s="1" t="s">
        <v>24</v>
      </c>
      <c r="R1686" s="2">
        <v>40997</v>
      </c>
    </row>
    <row r="1687" spans="1:18" x14ac:dyDescent="0.25">
      <c r="A1687" s="1">
        <v>14023</v>
      </c>
      <c r="B1687" s="2">
        <v>40229</v>
      </c>
      <c r="C1687" s="2" t="str">
        <f t="shared" si="131"/>
        <v>February</v>
      </c>
      <c r="D1687" s="1" t="s">
        <v>32</v>
      </c>
      <c r="E1687" s="1">
        <v>36</v>
      </c>
      <c r="F1687" s="1">
        <f t="shared" si="130"/>
        <v>19.75277777777778</v>
      </c>
      <c r="G1687" s="1">
        <v>711.1</v>
      </c>
      <c r="H1687" s="1">
        <v>2.99</v>
      </c>
      <c r="I1687">
        <f t="shared" si="132"/>
        <v>714.09</v>
      </c>
      <c r="J1687">
        <f t="shared" si="133"/>
        <v>3.5455000000000001</v>
      </c>
      <c r="K1687">
        <f t="shared" si="134"/>
        <v>25.2120505</v>
      </c>
      <c r="L1687" s="1" t="s">
        <v>26</v>
      </c>
      <c r="M1687" s="1" t="s">
        <v>27</v>
      </c>
      <c r="N1687" s="1" t="s">
        <v>33</v>
      </c>
      <c r="O1687" s="1" t="s">
        <v>34</v>
      </c>
      <c r="P1687" s="1" t="s">
        <v>48</v>
      </c>
      <c r="Q1687" s="1" t="s">
        <v>24</v>
      </c>
      <c r="R1687" s="2">
        <v>40231</v>
      </c>
    </row>
    <row r="1688" spans="1:18" x14ac:dyDescent="0.25">
      <c r="A1688" s="1">
        <v>30532</v>
      </c>
      <c r="B1688" s="2">
        <v>40873</v>
      </c>
      <c r="C1688" s="2" t="str">
        <f t="shared" si="131"/>
        <v>November</v>
      </c>
      <c r="D1688" s="1" t="s">
        <v>25</v>
      </c>
      <c r="E1688" s="1">
        <v>45</v>
      </c>
      <c r="F1688" s="1">
        <f t="shared" si="130"/>
        <v>11.422888888888888</v>
      </c>
      <c r="G1688" s="1">
        <v>514.03</v>
      </c>
      <c r="H1688" s="1">
        <v>5.01</v>
      </c>
      <c r="I1688">
        <f t="shared" si="132"/>
        <v>519.04</v>
      </c>
      <c r="J1688">
        <f t="shared" si="133"/>
        <v>3.5455000000000001</v>
      </c>
      <c r="K1688">
        <f t="shared" si="134"/>
        <v>18.224933650000001</v>
      </c>
      <c r="L1688" s="1" t="s">
        <v>26</v>
      </c>
      <c r="M1688" s="1" t="s">
        <v>27</v>
      </c>
      <c r="N1688" s="1" t="s">
        <v>42</v>
      </c>
      <c r="O1688" s="1" t="s">
        <v>34</v>
      </c>
      <c r="P1688" s="1" t="s">
        <v>45</v>
      </c>
      <c r="Q1688" s="1" t="s">
        <v>24</v>
      </c>
      <c r="R1688" s="2">
        <v>40875</v>
      </c>
    </row>
    <row r="1689" spans="1:18" x14ac:dyDescent="0.25">
      <c r="A1689" s="1">
        <v>58722</v>
      </c>
      <c r="B1689" s="2">
        <v>41193</v>
      </c>
      <c r="C1689" s="2" t="str">
        <f t="shared" si="131"/>
        <v>October</v>
      </c>
      <c r="D1689" s="1" t="s">
        <v>37</v>
      </c>
      <c r="E1689" s="1">
        <v>45</v>
      </c>
      <c r="F1689" s="1">
        <f t="shared" si="130"/>
        <v>89.843555555555554</v>
      </c>
      <c r="G1689" s="1">
        <v>4042.96</v>
      </c>
      <c r="H1689" s="1">
        <v>42</v>
      </c>
      <c r="I1689">
        <f t="shared" si="132"/>
        <v>4084.96</v>
      </c>
      <c r="J1689">
        <f t="shared" si="133"/>
        <v>4.7610000000000001</v>
      </c>
      <c r="K1689">
        <f t="shared" si="134"/>
        <v>192.48532560000001</v>
      </c>
      <c r="L1689" s="1" t="s">
        <v>38</v>
      </c>
      <c r="M1689" s="1" t="s">
        <v>51</v>
      </c>
      <c r="N1689" s="1" t="s">
        <v>28</v>
      </c>
      <c r="O1689" s="1" t="s">
        <v>22</v>
      </c>
      <c r="P1689" s="1" t="s">
        <v>39</v>
      </c>
      <c r="Q1689" s="1" t="s">
        <v>40</v>
      </c>
      <c r="R1689" s="2">
        <v>41195</v>
      </c>
    </row>
    <row r="1690" spans="1:18" x14ac:dyDescent="0.25">
      <c r="A1690" s="1">
        <v>36099</v>
      </c>
      <c r="B1690" s="2">
        <v>40438</v>
      </c>
      <c r="C1690" s="2" t="str">
        <f t="shared" si="131"/>
        <v>September</v>
      </c>
      <c r="D1690" s="1" t="s">
        <v>18</v>
      </c>
      <c r="E1690" s="1">
        <v>32</v>
      </c>
      <c r="F1690" s="1">
        <f t="shared" si="130"/>
        <v>2.6715624999999998</v>
      </c>
      <c r="G1690" s="1">
        <v>85.49</v>
      </c>
      <c r="H1690" s="1">
        <v>0.7</v>
      </c>
      <c r="I1690">
        <f t="shared" si="132"/>
        <v>86.19</v>
      </c>
      <c r="J1690">
        <f t="shared" si="133"/>
        <v>3.5455000000000001</v>
      </c>
      <c r="K1690">
        <f t="shared" si="134"/>
        <v>3.0310479499999996</v>
      </c>
      <c r="L1690" s="1" t="s">
        <v>26</v>
      </c>
      <c r="M1690" s="1" t="s">
        <v>20</v>
      </c>
      <c r="N1690" s="1" t="s">
        <v>42</v>
      </c>
      <c r="O1690" s="1" t="s">
        <v>34</v>
      </c>
      <c r="P1690" s="1" t="s">
        <v>35</v>
      </c>
      <c r="Q1690" s="1" t="s">
        <v>36</v>
      </c>
      <c r="R1690" s="2">
        <v>40443</v>
      </c>
    </row>
    <row r="1691" spans="1:18" x14ac:dyDescent="0.25">
      <c r="A1691" s="1">
        <v>1793</v>
      </c>
      <c r="B1691" s="2">
        <v>41101</v>
      </c>
      <c r="C1691" s="2" t="str">
        <f t="shared" si="131"/>
        <v>July</v>
      </c>
      <c r="D1691" s="1" t="s">
        <v>32</v>
      </c>
      <c r="E1691" s="1">
        <v>36</v>
      </c>
      <c r="F1691" s="1">
        <f t="shared" si="130"/>
        <v>6.4841666666666669</v>
      </c>
      <c r="G1691" s="1">
        <v>233.43</v>
      </c>
      <c r="H1691" s="1">
        <v>5.36</v>
      </c>
      <c r="I1691">
        <f t="shared" si="132"/>
        <v>238.79000000000002</v>
      </c>
      <c r="J1691">
        <f t="shared" si="133"/>
        <v>3.5455000000000001</v>
      </c>
      <c r="K1691">
        <f t="shared" si="134"/>
        <v>8.2762606500000011</v>
      </c>
      <c r="L1691" s="1" t="s">
        <v>26</v>
      </c>
      <c r="M1691" s="1" t="s">
        <v>27</v>
      </c>
      <c r="N1691" s="1" t="s">
        <v>42</v>
      </c>
      <c r="O1691" s="1" t="s">
        <v>34</v>
      </c>
      <c r="P1691" s="1" t="s">
        <v>48</v>
      </c>
      <c r="Q1691" s="1" t="s">
        <v>24</v>
      </c>
      <c r="R1691" s="2">
        <v>41101</v>
      </c>
    </row>
    <row r="1692" spans="1:18" x14ac:dyDescent="0.25">
      <c r="A1692" s="1">
        <v>18661</v>
      </c>
      <c r="B1692" s="2">
        <v>41160</v>
      </c>
      <c r="C1692" s="2" t="str">
        <f t="shared" si="131"/>
        <v>September</v>
      </c>
      <c r="D1692" s="1" t="s">
        <v>18</v>
      </c>
      <c r="E1692" s="1">
        <v>12</v>
      </c>
      <c r="F1692" s="1">
        <f t="shared" si="130"/>
        <v>100.58999999999999</v>
      </c>
      <c r="G1692" s="1">
        <v>1207.08</v>
      </c>
      <c r="H1692" s="1">
        <v>58.2</v>
      </c>
      <c r="I1692">
        <f t="shared" si="132"/>
        <v>1265.28</v>
      </c>
      <c r="J1692">
        <f t="shared" si="133"/>
        <v>4.7610000000000001</v>
      </c>
      <c r="K1692">
        <f t="shared" si="134"/>
        <v>57.469078799999998</v>
      </c>
      <c r="L1692" s="1" t="s">
        <v>38</v>
      </c>
      <c r="M1692" s="1" t="s">
        <v>27</v>
      </c>
      <c r="N1692" s="1" t="s">
        <v>33</v>
      </c>
      <c r="O1692" s="1" t="s">
        <v>22</v>
      </c>
      <c r="P1692" s="1" t="s">
        <v>39</v>
      </c>
      <c r="Q1692" s="1" t="s">
        <v>40</v>
      </c>
      <c r="R1692" s="2">
        <v>41164</v>
      </c>
    </row>
    <row r="1693" spans="1:18" x14ac:dyDescent="0.25">
      <c r="A1693" s="1">
        <v>36482</v>
      </c>
      <c r="B1693" s="2">
        <v>40729</v>
      </c>
      <c r="C1693" s="2" t="str">
        <f t="shared" si="131"/>
        <v>July</v>
      </c>
      <c r="D1693" s="1" t="s">
        <v>41</v>
      </c>
      <c r="E1693" s="1">
        <v>7</v>
      </c>
      <c r="F1693" s="1">
        <f t="shared" si="130"/>
        <v>7.9542857142857146</v>
      </c>
      <c r="G1693" s="1">
        <v>55.68</v>
      </c>
      <c r="H1693" s="1">
        <v>5.15</v>
      </c>
      <c r="I1693">
        <f t="shared" si="132"/>
        <v>60.83</v>
      </c>
      <c r="J1693">
        <f t="shared" si="133"/>
        <v>3.5455000000000001</v>
      </c>
      <c r="K1693">
        <f t="shared" si="134"/>
        <v>1.9741344000000001</v>
      </c>
      <c r="L1693" s="1" t="s">
        <v>19</v>
      </c>
      <c r="M1693" s="1" t="s">
        <v>51</v>
      </c>
      <c r="N1693" s="1" t="s">
        <v>28</v>
      </c>
      <c r="O1693" s="1" t="s">
        <v>34</v>
      </c>
      <c r="P1693" s="1" t="s">
        <v>45</v>
      </c>
      <c r="Q1693" s="1" t="s">
        <v>24</v>
      </c>
      <c r="R1693" s="2">
        <v>40730</v>
      </c>
    </row>
    <row r="1694" spans="1:18" x14ac:dyDescent="0.25">
      <c r="A1694" s="1">
        <v>42500</v>
      </c>
      <c r="B1694" s="2">
        <v>40214</v>
      </c>
      <c r="C1694" s="2" t="str">
        <f t="shared" si="131"/>
        <v>February</v>
      </c>
      <c r="D1694" s="1" t="s">
        <v>32</v>
      </c>
      <c r="E1694" s="1">
        <v>2</v>
      </c>
      <c r="F1694" s="1">
        <f t="shared" si="130"/>
        <v>10.515000000000001</v>
      </c>
      <c r="G1694" s="1">
        <v>21.03</v>
      </c>
      <c r="H1694" s="1">
        <v>2.99</v>
      </c>
      <c r="I1694">
        <f t="shared" si="132"/>
        <v>24.020000000000003</v>
      </c>
      <c r="J1694">
        <f t="shared" si="133"/>
        <v>3.5455000000000001</v>
      </c>
      <c r="K1694">
        <f t="shared" si="134"/>
        <v>0.74561865000000016</v>
      </c>
      <c r="L1694" s="1" t="s">
        <v>26</v>
      </c>
      <c r="M1694" s="1" t="s">
        <v>20</v>
      </c>
      <c r="N1694" s="1" t="s">
        <v>42</v>
      </c>
      <c r="O1694" s="1" t="s">
        <v>34</v>
      </c>
      <c r="P1694" s="1" t="s">
        <v>48</v>
      </c>
      <c r="Q1694" s="1" t="s">
        <v>24</v>
      </c>
      <c r="R1694" s="2">
        <v>40216</v>
      </c>
    </row>
    <row r="1695" spans="1:18" x14ac:dyDescent="0.25">
      <c r="A1695" s="1">
        <v>24833</v>
      </c>
      <c r="B1695" s="2">
        <v>40375</v>
      </c>
      <c r="C1695" s="2" t="str">
        <f t="shared" si="131"/>
        <v>July</v>
      </c>
      <c r="D1695" s="1" t="s">
        <v>32</v>
      </c>
      <c r="E1695" s="1">
        <v>45</v>
      </c>
      <c r="F1695" s="1">
        <f t="shared" si="130"/>
        <v>115.68511111111111</v>
      </c>
      <c r="G1695" s="1">
        <v>5205.83</v>
      </c>
      <c r="H1695" s="1">
        <v>51.94</v>
      </c>
      <c r="I1695">
        <f t="shared" si="132"/>
        <v>5257.7699999999995</v>
      </c>
      <c r="J1695">
        <f t="shared" si="133"/>
        <v>4.7610000000000001</v>
      </c>
      <c r="K1695">
        <f t="shared" si="134"/>
        <v>247.84956629999999</v>
      </c>
      <c r="L1695" s="1" t="s">
        <v>38</v>
      </c>
      <c r="M1695" s="1" t="s">
        <v>20</v>
      </c>
      <c r="N1695" s="1" t="s">
        <v>28</v>
      </c>
      <c r="O1695" s="1" t="s">
        <v>22</v>
      </c>
      <c r="P1695" s="1" t="s">
        <v>57</v>
      </c>
      <c r="Q1695" s="1" t="s">
        <v>64</v>
      </c>
      <c r="R1695" s="2">
        <v>40377</v>
      </c>
    </row>
    <row r="1696" spans="1:18" x14ac:dyDescent="0.25">
      <c r="A1696" s="1">
        <v>4674</v>
      </c>
      <c r="B1696" s="2">
        <v>39921</v>
      </c>
      <c r="C1696" s="2" t="str">
        <f t="shared" si="131"/>
        <v>April</v>
      </c>
      <c r="D1696" s="1" t="s">
        <v>37</v>
      </c>
      <c r="E1696" s="1">
        <v>23</v>
      </c>
      <c r="F1696" s="1">
        <f t="shared" si="130"/>
        <v>132.23173913043479</v>
      </c>
      <c r="G1696" s="1">
        <v>3041.33</v>
      </c>
      <c r="H1696" s="1">
        <v>30</v>
      </c>
      <c r="I1696">
        <f t="shared" si="132"/>
        <v>3071.33</v>
      </c>
      <c r="J1696">
        <f t="shared" si="133"/>
        <v>4.7610000000000001</v>
      </c>
      <c r="K1696">
        <f t="shared" si="134"/>
        <v>144.79772130000001</v>
      </c>
      <c r="L1696" s="1" t="s">
        <v>38</v>
      </c>
      <c r="M1696" s="1" t="s">
        <v>54</v>
      </c>
      <c r="N1696" s="1" t="s">
        <v>33</v>
      </c>
      <c r="O1696" s="1" t="s">
        <v>22</v>
      </c>
      <c r="P1696" s="1" t="s">
        <v>39</v>
      </c>
      <c r="Q1696" s="1" t="s">
        <v>40</v>
      </c>
      <c r="R1696" s="2">
        <v>39922</v>
      </c>
    </row>
    <row r="1697" spans="1:18" x14ac:dyDescent="0.25">
      <c r="A1697" s="1">
        <v>55077</v>
      </c>
      <c r="B1697" s="2">
        <v>40820</v>
      </c>
      <c r="C1697" s="2" t="str">
        <f t="shared" si="131"/>
        <v>October</v>
      </c>
      <c r="D1697" s="1" t="s">
        <v>37</v>
      </c>
      <c r="E1697" s="1">
        <v>3</v>
      </c>
      <c r="F1697" s="1">
        <f t="shared" si="130"/>
        <v>47.993833333333335</v>
      </c>
      <c r="G1697" s="1">
        <v>143.98150000000001</v>
      </c>
      <c r="H1697" s="1">
        <v>2.5</v>
      </c>
      <c r="I1697">
        <f t="shared" si="132"/>
        <v>146.48150000000001</v>
      </c>
      <c r="J1697">
        <f t="shared" si="133"/>
        <v>5.3265000000000002</v>
      </c>
      <c r="K1697">
        <f t="shared" si="134"/>
        <v>7.6691745975000014</v>
      </c>
      <c r="L1697" s="1" t="s">
        <v>26</v>
      </c>
      <c r="M1697" s="1" t="s">
        <v>49</v>
      </c>
      <c r="N1697" s="1" t="s">
        <v>33</v>
      </c>
      <c r="O1697" s="1" t="s">
        <v>29</v>
      </c>
      <c r="P1697" s="1" t="s">
        <v>30</v>
      </c>
      <c r="Q1697" s="1" t="s">
        <v>46</v>
      </c>
      <c r="R1697" s="2">
        <v>40822</v>
      </c>
    </row>
    <row r="1698" spans="1:18" x14ac:dyDescent="0.25">
      <c r="A1698" s="1">
        <v>21505</v>
      </c>
      <c r="B1698" s="2">
        <v>41246</v>
      </c>
      <c r="C1698" s="2" t="str">
        <f t="shared" si="131"/>
        <v>December</v>
      </c>
      <c r="D1698" s="1" t="s">
        <v>18</v>
      </c>
      <c r="E1698" s="1">
        <v>3</v>
      </c>
      <c r="F1698" s="1">
        <f t="shared" si="130"/>
        <v>304.11666666666667</v>
      </c>
      <c r="G1698" s="1">
        <v>912.35</v>
      </c>
      <c r="H1698" s="1">
        <v>69.55</v>
      </c>
      <c r="I1698">
        <f t="shared" si="132"/>
        <v>981.9</v>
      </c>
      <c r="J1698">
        <f t="shared" si="133"/>
        <v>4.7610000000000001</v>
      </c>
      <c r="K1698">
        <f t="shared" si="134"/>
        <v>43.436983500000004</v>
      </c>
      <c r="L1698" s="1" t="s">
        <v>38</v>
      </c>
      <c r="M1698" s="1" t="s">
        <v>49</v>
      </c>
      <c r="N1698" s="1" t="s">
        <v>42</v>
      </c>
      <c r="O1698" s="1" t="s">
        <v>22</v>
      </c>
      <c r="P1698" s="1" t="s">
        <v>39</v>
      </c>
      <c r="Q1698" s="1" t="s">
        <v>40</v>
      </c>
      <c r="R1698" s="2">
        <v>41246</v>
      </c>
    </row>
    <row r="1699" spans="1:18" x14ac:dyDescent="0.25">
      <c r="A1699" s="1">
        <v>22849</v>
      </c>
      <c r="B1699" s="2">
        <v>40588</v>
      </c>
      <c r="C1699" s="2" t="str">
        <f t="shared" si="131"/>
        <v>February</v>
      </c>
      <c r="D1699" s="1" t="s">
        <v>32</v>
      </c>
      <c r="E1699" s="1">
        <v>34</v>
      </c>
      <c r="F1699" s="1">
        <f t="shared" si="130"/>
        <v>3.0658823529411765</v>
      </c>
      <c r="G1699" s="1">
        <v>104.24</v>
      </c>
      <c r="H1699" s="1">
        <v>1.34</v>
      </c>
      <c r="I1699">
        <f t="shared" si="132"/>
        <v>105.58</v>
      </c>
      <c r="J1699">
        <f t="shared" si="133"/>
        <v>3.5455000000000001</v>
      </c>
      <c r="K1699">
        <f t="shared" si="134"/>
        <v>3.6958291999999999</v>
      </c>
      <c r="L1699" s="1" t="s">
        <v>19</v>
      </c>
      <c r="M1699" s="1" t="s">
        <v>27</v>
      </c>
      <c r="N1699" s="1" t="s">
        <v>33</v>
      </c>
      <c r="O1699" s="1" t="s">
        <v>34</v>
      </c>
      <c r="P1699" s="1" t="s">
        <v>35</v>
      </c>
      <c r="Q1699" s="1" t="s">
        <v>36</v>
      </c>
      <c r="R1699" s="2">
        <v>40590</v>
      </c>
    </row>
    <row r="1700" spans="1:18" x14ac:dyDescent="0.25">
      <c r="A1700" s="1">
        <v>12323</v>
      </c>
      <c r="B1700" s="2">
        <v>40635</v>
      </c>
      <c r="C1700" s="2" t="str">
        <f t="shared" si="131"/>
        <v>April</v>
      </c>
      <c r="D1700" s="1" t="s">
        <v>32</v>
      </c>
      <c r="E1700" s="1">
        <v>32</v>
      </c>
      <c r="F1700" s="1">
        <f t="shared" si="130"/>
        <v>16.054375</v>
      </c>
      <c r="G1700" s="1">
        <v>513.74</v>
      </c>
      <c r="H1700" s="1">
        <v>10.130000000000001</v>
      </c>
      <c r="I1700">
        <f t="shared" si="132"/>
        <v>523.87</v>
      </c>
      <c r="J1700">
        <f t="shared" si="133"/>
        <v>3.5455000000000001</v>
      </c>
      <c r="K1700">
        <f t="shared" si="134"/>
        <v>18.214651700000001</v>
      </c>
      <c r="L1700" s="1" t="s">
        <v>26</v>
      </c>
      <c r="M1700" s="1" t="s">
        <v>27</v>
      </c>
      <c r="N1700" s="1" t="s">
        <v>33</v>
      </c>
      <c r="O1700" s="1" t="s">
        <v>34</v>
      </c>
      <c r="P1700" s="1" t="s">
        <v>48</v>
      </c>
      <c r="Q1700" s="1" t="s">
        <v>24</v>
      </c>
      <c r="R1700" s="2">
        <v>40636</v>
      </c>
    </row>
    <row r="1701" spans="1:18" x14ac:dyDescent="0.25">
      <c r="A1701" s="1">
        <v>4870</v>
      </c>
      <c r="B1701" s="2">
        <v>40030</v>
      </c>
      <c r="C1701" s="2" t="str">
        <f t="shared" si="131"/>
        <v>August</v>
      </c>
      <c r="D1701" s="1" t="s">
        <v>41</v>
      </c>
      <c r="E1701" s="1">
        <v>44</v>
      </c>
      <c r="F1701" s="1">
        <f t="shared" si="130"/>
        <v>392.00204545454545</v>
      </c>
      <c r="G1701" s="1">
        <v>17248.09</v>
      </c>
      <c r="H1701" s="1">
        <v>42.52</v>
      </c>
      <c r="I1701">
        <f t="shared" si="132"/>
        <v>17290.61</v>
      </c>
      <c r="J1701">
        <f t="shared" si="133"/>
        <v>4.7610000000000001</v>
      </c>
      <c r="K1701">
        <f t="shared" si="134"/>
        <v>821.18156490000013</v>
      </c>
      <c r="L1701" s="1" t="s">
        <v>38</v>
      </c>
      <c r="M1701" s="1" t="s">
        <v>47</v>
      </c>
      <c r="N1701" s="1" t="s">
        <v>33</v>
      </c>
      <c r="O1701" s="1" t="s">
        <v>22</v>
      </c>
      <c r="P1701" s="1" t="s">
        <v>57</v>
      </c>
      <c r="Q1701" s="1" t="s">
        <v>64</v>
      </c>
      <c r="R1701" s="2">
        <v>40031</v>
      </c>
    </row>
    <row r="1702" spans="1:18" x14ac:dyDescent="0.25">
      <c r="A1702" s="1">
        <v>42242</v>
      </c>
      <c r="B1702" s="2">
        <v>39904</v>
      </c>
      <c r="C1702" s="2" t="str">
        <f t="shared" si="131"/>
        <v>April</v>
      </c>
      <c r="D1702" s="1" t="s">
        <v>32</v>
      </c>
      <c r="E1702" s="1">
        <v>15</v>
      </c>
      <c r="F1702" s="1">
        <f t="shared" si="130"/>
        <v>96.325333333333347</v>
      </c>
      <c r="G1702" s="1">
        <v>1444.88</v>
      </c>
      <c r="H1702" s="1">
        <v>7.18</v>
      </c>
      <c r="I1702">
        <f t="shared" si="132"/>
        <v>1452.0600000000002</v>
      </c>
      <c r="J1702">
        <f t="shared" si="133"/>
        <v>5.3265000000000002</v>
      </c>
      <c r="K1702">
        <f t="shared" si="134"/>
        <v>76.961533200000019</v>
      </c>
      <c r="L1702" s="1" t="s">
        <v>26</v>
      </c>
      <c r="M1702" s="1" t="s">
        <v>27</v>
      </c>
      <c r="N1702" s="1" t="s">
        <v>33</v>
      </c>
      <c r="O1702" s="1" t="s">
        <v>29</v>
      </c>
      <c r="P1702" s="1" t="s">
        <v>43</v>
      </c>
      <c r="Q1702" s="1" t="s">
        <v>24</v>
      </c>
      <c r="R1702" s="2">
        <v>39905</v>
      </c>
    </row>
    <row r="1703" spans="1:18" x14ac:dyDescent="0.25">
      <c r="A1703" s="1">
        <v>23877</v>
      </c>
      <c r="B1703" s="2">
        <v>40006</v>
      </c>
      <c r="C1703" s="2" t="str">
        <f t="shared" si="131"/>
        <v>July</v>
      </c>
      <c r="D1703" s="1" t="s">
        <v>32</v>
      </c>
      <c r="E1703" s="1">
        <v>31</v>
      </c>
      <c r="F1703" s="1">
        <f t="shared" si="130"/>
        <v>52.406338709677421</v>
      </c>
      <c r="G1703" s="1">
        <v>1624.5965000000001</v>
      </c>
      <c r="H1703" s="1">
        <v>8.8000000000000007</v>
      </c>
      <c r="I1703">
        <f t="shared" si="132"/>
        <v>1633.3965000000001</v>
      </c>
      <c r="J1703">
        <f t="shared" si="133"/>
        <v>5.3265000000000002</v>
      </c>
      <c r="K1703">
        <f t="shared" si="134"/>
        <v>86.534132572499999</v>
      </c>
      <c r="L1703" s="1" t="s">
        <v>26</v>
      </c>
      <c r="M1703" s="1" t="s">
        <v>47</v>
      </c>
      <c r="N1703" s="1" t="s">
        <v>42</v>
      </c>
      <c r="O1703" s="1" t="s">
        <v>29</v>
      </c>
      <c r="P1703" s="1" t="s">
        <v>30</v>
      </c>
      <c r="Q1703" s="1" t="s">
        <v>24</v>
      </c>
      <c r="R1703" s="2">
        <v>40006</v>
      </c>
    </row>
    <row r="1704" spans="1:18" x14ac:dyDescent="0.25">
      <c r="A1704" s="1">
        <v>26535</v>
      </c>
      <c r="B1704" s="2">
        <v>40988</v>
      </c>
      <c r="C1704" s="2" t="str">
        <f t="shared" si="131"/>
        <v>March</v>
      </c>
      <c r="D1704" s="1" t="s">
        <v>32</v>
      </c>
      <c r="E1704" s="1">
        <v>33</v>
      </c>
      <c r="F1704" s="1">
        <f t="shared" si="130"/>
        <v>4.2939393939393939</v>
      </c>
      <c r="G1704" s="1">
        <v>141.69999999999999</v>
      </c>
      <c r="H1704" s="1">
        <v>5.26</v>
      </c>
      <c r="I1704">
        <f t="shared" si="132"/>
        <v>146.95999999999998</v>
      </c>
      <c r="J1704">
        <f t="shared" si="133"/>
        <v>3.5455000000000001</v>
      </c>
      <c r="K1704">
        <f t="shared" si="134"/>
        <v>5.0239734999999994</v>
      </c>
      <c r="L1704" s="1" t="s">
        <v>26</v>
      </c>
      <c r="M1704" s="1" t="s">
        <v>27</v>
      </c>
      <c r="N1704" s="1" t="s">
        <v>33</v>
      </c>
      <c r="O1704" s="1" t="s">
        <v>34</v>
      </c>
      <c r="P1704" s="1" t="s">
        <v>48</v>
      </c>
      <c r="Q1704" s="1" t="s">
        <v>24</v>
      </c>
      <c r="R1704" s="2">
        <v>40990</v>
      </c>
    </row>
    <row r="1705" spans="1:18" x14ac:dyDescent="0.25">
      <c r="A1705" s="1">
        <v>27555</v>
      </c>
      <c r="B1705" s="2">
        <v>40057</v>
      </c>
      <c r="C1705" s="2" t="str">
        <f t="shared" si="131"/>
        <v>September</v>
      </c>
      <c r="D1705" s="1" t="s">
        <v>37</v>
      </c>
      <c r="E1705" s="1">
        <v>32</v>
      </c>
      <c r="F1705" s="1">
        <f t="shared" si="130"/>
        <v>6.5443749999999996</v>
      </c>
      <c r="G1705" s="1">
        <v>209.42</v>
      </c>
      <c r="H1705" s="1">
        <v>1.72</v>
      </c>
      <c r="I1705">
        <f t="shared" si="132"/>
        <v>211.14</v>
      </c>
      <c r="J1705">
        <f t="shared" si="133"/>
        <v>3.5455000000000001</v>
      </c>
      <c r="K1705">
        <f t="shared" si="134"/>
        <v>7.4249860999999999</v>
      </c>
      <c r="L1705" s="1" t="s">
        <v>26</v>
      </c>
      <c r="M1705" s="1" t="s">
        <v>44</v>
      </c>
      <c r="N1705" s="1" t="s">
        <v>21</v>
      </c>
      <c r="O1705" s="1" t="s">
        <v>34</v>
      </c>
      <c r="P1705" s="1" t="s">
        <v>45</v>
      </c>
      <c r="Q1705" s="1" t="s">
        <v>36</v>
      </c>
      <c r="R1705" s="2">
        <v>40059</v>
      </c>
    </row>
    <row r="1706" spans="1:18" x14ac:dyDescent="0.25">
      <c r="A1706" s="1">
        <v>54755</v>
      </c>
      <c r="B1706" s="2">
        <v>40154</v>
      </c>
      <c r="C1706" s="2" t="str">
        <f t="shared" si="131"/>
        <v>December</v>
      </c>
      <c r="D1706" s="1" t="s">
        <v>37</v>
      </c>
      <c r="E1706" s="1">
        <v>44</v>
      </c>
      <c r="F1706" s="1">
        <f t="shared" si="130"/>
        <v>77.77</v>
      </c>
      <c r="G1706" s="1">
        <v>3421.88</v>
      </c>
      <c r="H1706" s="1">
        <v>4</v>
      </c>
      <c r="I1706">
        <f t="shared" si="132"/>
        <v>3425.88</v>
      </c>
      <c r="J1706">
        <f t="shared" si="133"/>
        <v>5.3265000000000002</v>
      </c>
      <c r="K1706">
        <f t="shared" si="134"/>
        <v>182.26643820000001</v>
      </c>
      <c r="L1706" s="1" t="s">
        <v>26</v>
      </c>
      <c r="M1706" s="1" t="s">
        <v>27</v>
      </c>
      <c r="N1706" s="1" t="s">
        <v>42</v>
      </c>
      <c r="O1706" s="1" t="s">
        <v>29</v>
      </c>
      <c r="P1706" s="1" t="s">
        <v>43</v>
      </c>
      <c r="Q1706" s="1" t="s">
        <v>24</v>
      </c>
      <c r="R1706" s="2">
        <v>40157</v>
      </c>
    </row>
    <row r="1707" spans="1:18" x14ac:dyDescent="0.25">
      <c r="A1707" s="1">
        <v>48135</v>
      </c>
      <c r="B1707" s="2">
        <v>39922</v>
      </c>
      <c r="C1707" s="2" t="str">
        <f t="shared" si="131"/>
        <v>April</v>
      </c>
      <c r="D1707" s="1" t="s">
        <v>25</v>
      </c>
      <c r="E1707" s="1">
        <v>40</v>
      </c>
      <c r="F1707" s="1">
        <f t="shared" si="130"/>
        <v>18.753499999999999</v>
      </c>
      <c r="G1707" s="1">
        <v>750.14</v>
      </c>
      <c r="H1707" s="1">
        <v>8.99</v>
      </c>
      <c r="I1707">
        <f t="shared" si="132"/>
        <v>759.13</v>
      </c>
      <c r="J1707">
        <f t="shared" si="133"/>
        <v>4.7610000000000001</v>
      </c>
      <c r="K1707">
        <f t="shared" si="134"/>
        <v>35.714165399999999</v>
      </c>
      <c r="L1707" s="1" t="s">
        <v>26</v>
      </c>
      <c r="M1707" s="1" t="s">
        <v>54</v>
      </c>
      <c r="N1707" s="1" t="s">
        <v>42</v>
      </c>
      <c r="O1707" s="1" t="s">
        <v>22</v>
      </c>
      <c r="P1707" s="1" t="s">
        <v>23</v>
      </c>
      <c r="Q1707" s="1" t="s">
        <v>46</v>
      </c>
      <c r="R1707" s="2">
        <v>39922</v>
      </c>
    </row>
    <row r="1708" spans="1:18" x14ac:dyDescent="0.25">
      <c r="A1708" s="1">
        <v>10341</v>
      </c>
      <c r="B1708" s="2">
        <v>41264</v>
      </c>
      <c r="C1708" s="2" t="str">
        <f t="shared" si="131"/>
        <v>December</v>
      </c>
      <c r="D1708" s="1" t="s">
        <v>25</v>
      </c>
      <c r="E1708" s="1">
        <v>17</v>
      </c>
      <c r="F1708" s="1">
        <f t="shared" si="130"/>
        <v>136.0564705882353</v>
      </c>
      <c r="G1708" s="1">
        <v>2312.96</v>
      </c>
      <c r="H1708" s="1">
        <v>17.850000000000001</v>
      </c>
      <c r="I1708">
        <f t="shared" si="132"/>
        <v>2330.81</v>
      </c>
      <c r="J1708">
        <f t="shared" si="133"/>
        <v>5.3265000000000002</v>
      </c>
      <c r="K1708">
        <f t="shared" si="134"/>
        <v>123.19981440000001</v>
      </c>
      <c r="L1708" s="1" t="s">
        <v>38</v>
      </c>
      <c r="M1708" s="1" t="s">
        <v>51</v>
      </c>
      <c r="N1708" s="1" t="s">
        <v>28</v>
      </c>
      <c r="O1708" s="1" t="s">
        <v>29</v>
      </c>
      <c r="P1708" s="1" t="s">
        <v>61</v>
      </c>
      <c r="Q1708" s="1" t="s">
        <v>40</v>
      </c>
      <c r="R1708" s="2">
        <v>41265</v>
      </c>
    </row>
    <row r="1709" spans="1:18" x14ac:dyDescent="0.25">
      <c r="A1709" s="1">
        <v>3588</v>
      </c>
      <c r="B1709" s="2">
        <v>40620</v>
      </c>
      <c r="C1709" s="2" t="str">
        <f t="shared" si="131"/>
        <v>March</v>
      </c>
      <c r="D1709" s="1" t="s">
        <v>32</v>
      </c>
      <c r="E1709" s="1">
        <v>21</v>
      </c>
      <c r="F1709" s="1">
        <f t="shared" si="130"/>
        <v>74.162857142857149</v>
      </c>
      <c r="G1709" s="1">
        <v>1557.42</v>
      </c>
      <c r="H1709" s="1">
        <v>4</v>
      </c>
      <c r="I1709">
        <f t="shared" si="132"/>
        <v>1561.42</v>
      </c>
      <c r="J1709">
        <f t="shared" si="133"/>
        <v>5.3265000000000002</v>
      </c>
      <c r="K1709">
        <f t="shared" si="134"/>
        <v>82.955976300000003</v>
      </c>
      <c r="L1709" s="1" t="s">
        <v>26</v>
      </c>
      <c r="M1709" s="1" t="s">
        <v>59</v>
      </c>
      <c r="N1709" s="1" t="s">
        <v>42</v>
      </c>
      <c r="O1709" s="1" t="s">
        <v>29</v>
      </c>
      <c r="P1709" s="1" t="s">
        <v>43</v>
      </c>
      <c r="Q1709" s="1" t="s">
        <v>24</v>
      </c>
      <c r="R1709" s="2">
        <v>40622</v>
      </c>
    </row>
    <row r="1710" spans="1:18" x14ac:dyDescent="0.25">
      <c r="A1710" s="1">
        <v>24931</v>
      </c>
      <c r="B1710" s="2">
        <v>40854</v>
      </c>
      <c r="C1710" s="2" t="str">
        <f t="shared" si="131"/>
        <v>November</v>
      </c>
      <c r="D1710" s="1" t="s">
        <v>18</v>
      </c>
      <c r="E1710" s="1">
        <v>9</v>
      </c>
      <c r="F1710" s="1">
        <f t="shared" si="130"/>
        <v>16.626666666666665</v>
      </c>
      <c r="G1710" s="1">
        <v>149.63999999999999</v>
      </c>
      <c r="H1710" s="1">
        <v>5.08</v>
      </c>
      <c r="I1710">
        <f t="shared" si="132"/>
        <v>154.72</v>
      </c>
      <c r="J1710">
        <f t="shared" si="133"/>
        <v>3.5455000000000001</v>
      </c>
      <c r="K1710">
        <f t="shared" si="134"/>
        <v>5.3054861999999989</v>
      </c>
      <c r="L1710" s="1" t="s">
        <v>26</v>
      </c>
      <c r="M1710" s="1" t="s">
        <v>54</v>
      </c>
      <c r="N1710" s="1" t="s">
        <v>42</v>
      </c>
      <c r="O1710" s="1" t="s">
        <v>34</v>
      </c>
      <c r="P1710" s="1" t="s">
        <v>48</v>
      </c>
      <c r="Q1710" s="1" t="s">
        <v>24</v>
      </c>
      <c r="R1710" s="2">
        <v>40858</v>
      </c>
    </row>
    <row r="1711" spans="1:18" x14ac:dyDescent="0.25">
      <c r="A1711" s="1">
        <v>20384</v>
      </c>
      <c r="B1711" s="2">
        <v>40841</v>
      </c>
      <c r="C1711" s="2" t="str">
        <f t="shared" si="131"/>
        <v>October</v>
      </c>
      <c r="D1711" s="1" t="s">
        <v>18</v>
      </c>
      <c r="E1711" s="1">
        <v>30</v>
      </c>
      <c r="F1711" s="1">
        <f t="shared" si="130"/>
        <v>13.22</v>
      </c>
      <c r="G1711" s="1">
        <v>396.6</v>
      </c>
      <c r="H1711" s="1">
        <v>9.3699999999999992</v>
      </c>
      <c r="I1711">
        <f t="shared" si="132"/>
        <v>405.97</v>
      </c>
      <c r="J1711">
        <f t="shared" si="133"/>
        <v>3.5455000000000001</v>
      </c>
      <c r="K1711">
        <f t="shared" si="134"/>
        <v>14.061453000000002</v>
      </c>
      <c r="L1711" s="1" t="s">
        <v>26</v>
      </c>
      <c r="M1711" s="1" t="s">
        <v>49</v>
      </c>
      <c r="N1711" s="1" t="s">
        <v>33</v>
      </c>
      <c r="O1711" s="1" t="s">
        <v>34</v>
      </c>
      <c r="P1711" s="1" t="s">
        <v>60</v>
      </c>
      <c r="Q1711" s="1" t="s">
        <v>24</v>
      </c>
      <c r="R1711" s="2">
        <v>40848</v>
      </c>
    </row>
    <row r="1712" spans="1:18" x14ac:dyDescent="0.25">
      <c r="A1712" s="1">
        <v>59971</v>
      </c>
      <c r="B1712" s="2">
        <v>40694</v>
      </c>
      <c r="C1712" s="2" t="str">
        <f t="shared" si="131"/>
        <v>May</v>
      </c>
      <c r="D1712" s="1" t="s">
        <v>37</v>
      </c>
      <c r="E1712" s="1">
        <v>12</v>
      </c>
      <c r="F1712" s="1">
        <f t="shared" si="130"/>
        <v>29.689166666666665</v>
      </c>
      <c r="G1712" s="1">
        <v>356.27</v>
      </c>
      <c r="H1712" s="1">
        <v>5.09</v>
      </c>
      <c r="I1712">
        <f t="shared" si="132"/>
        <v>361.35999999999996</v>
      </c>
      <c r="J1712">
        <f t="shared" si="133"/>
        <v>3.5455000000000001</v>
      </c>
      <c r="K1712">
        <f t="shared" si="134"/>
        <v>12.63155285</v>
      </c>
      <c r="L1712" s="1" t="s">
        <v>19</v>
      </c>
      <c r="M1712" s="1" t="s">
        <v>20</v>
      </c>
      <c r="N1712" s="1" t="s">
        <v>42</v>
      </c>
      <c r="O1712" s="1" t="s">
        <v>34</v>
      </c>
      <c r="P1712" s="1" t="s">
        <v>45</v>
      </c>
      <c r="Q1712" s="1" t="s">
        <v>24</v>
      </c>
      <c r="R1712" s="2">
        <v>40696</v>
      </c>
    </row>
    <row r="1713" spans="1:18" x14ac:dyDescent="0.25">
      <c r="A1713" s="1">
        <v>47717</v>
      </c>
      <c r="B1713" s="2">
        <v>40894</v>
      </c>
      <c r="C1713" s="2" t="str">
        <f t="shared" si="131"/>
        <v>December</v>
      </c>
      <c r="D1713" s="1" t="s">
        <v>32</v>
      </c>
      <c r="E1713" s="1">
        <v>35</v>
      </c>
      <c r="F1713" s="1">
        <f t="shared" si="130"/>
        <v>4.9491428571428573</v>
      </c>
      <c r="G1713" s="1">
        <v>173.22</v>
      </c>
      <c r="H1713" s="1">
        <v>0.5</v>
      </c>
      <c r="I1713">
        <f t="shared" si="132"/>
        <v>173.72</v>
      </c>
      <c r="J1713">
        <f t="shared" si="133"/>
        <v>3.5455000000000001</v>
      </c>
      <c r="K1713">
        <f t="shared" si="134"/>
        <v>6.1415151000000003</v>
      </c>
      <c r="L1713" s="1" t="s">
        <v>26</v>
      </c>
      <c r="M1713" s="1" t="s">
        <v>54</v>
      </c>
      <c r="N1713" s="1" t="s">
        <v>21</v>
      </c>
      <c r="O1713" s="1" t="s">
        <v>34</v>
      </c>
      <c r="P1713" s="1" t="s">
        <v>63</v>
      </c>
      <c r="Q1713" s="1" t="s">
        <v>24</v>
      </c>
      <c r="R1713" s="2">
        <v>40895</v>
      </c>
    </row>
    <row r="1714" spans="1:18" x14ac:dyDescent="0.25">
      <c r="A1714" s="1">
        <v>31938</v>
      </c>
      <c r="B1714" s="2">
        <v>40751</v>
      </c>
      <c r="C1714" s="2" t="str">
        <f t="shared" si="131"/>
        <v>July</v>
      </c>
      <c r="D1714" s="1" t="s">
        <v>41</v>
      </c>
      <c r="E1714" s="1">
        <v>47</v>
      </c>
      <c r="F1714" s="1">
        <f t="shared" si="130"/>
        <v>7.7282978723404261</v>
      </c>
      <c r="G1714" s="1">
        <v>363.23</v>
      </c>
      <c r="H1714" s="1">
        <v>4</v>
      </c>
      <c r="I1714">
        <f t="shared" si="132"/>
        <v>367.23</v>
      </c>
      <c r="J1714">
        <f t="shared" si="133"/>
        <v>4.7610000000000001</v>
      </c>
      <c r="K1714">
        <f t="shared" si="134"/>
        <v>17.293380300000003</v>
      </c>
      <c r="L1714" s="1" t="s">
        <v>26</v>
      </c>
      <c r="M1714" s="1" t="s">
        <v>20</v>
      </c>
      <c r="N1714" s="1" t="s">
        <v>21</v>
      </c>
      <c r="O1714" s="1" t="s">
        <v>22</v>
      </c>
      <c r="P1714" s="1" t="s">
        <v>23</v>
      </c>
      <c r="Q1714" s="1" t="s">
        <v>36</v>
      </c>
      <c r="R1714" s="2">
        <v>40753</v>
      </c>
    </row>
    <row r="1715" spans="1:18" x14ac:dyDescent="0.25">
      <c r="A1715" s="1">
        <v>12320</v>
      </c>
      <c r="B1715" s="2">
        <v>40897</v>
      </c>
      <c r="C1715" s="2" t="str">
        <f t="shared" si="131"/>
        <v>December</v>
      </c>
      <c r="D1715" s="1" t="s">
        <v>37</v>
      </c>
      <c r="E1715" s="1">
        <v>35</v>
      </c>
      <c r="F1715" s="1">
        <f t="shared" si="130"/>
        <v>15.406000000000001</v>
      </c>
      <c r="G1715" s="1">
        <v>539.21</v>
      </c>
      <c r="H1715" s="1">
        <v>27.75</v>
      </c>
      <c r="I1715">
        <f t="shared" si="132"/>
        <v>566.96</v>
      </c>
      <c r="J1715">
        <f t="shared" si="133"/>
        <v>4.7610000000000001</v>
      </c>
      <c r="K1715">
        <f t="shared" si="134"/>
        <v>25.671788100000004</v>
      </c>
      <c r="L1715" s="1" t="s">
        <v>38</v>
      </c>
      <c r="M1715" s="1" t="s">
        <v>27</v>
      </c>
      <c r="N1715" s="1" t="s">
        <v>33</v>
      </c>
      <c r="O1715" s="1" t="s">
        <v>22</v>
      </c>
      <c r="P1715" s="1" t="s">
        <v>57</v>
      </c>
      <c r="Q1715" s="1" t="s">
        <v>64</v>
      </c>
      <c r="R1715" s="2">
        <v>40899</v>
      </c>
    </row>
    <row r="1716" spans="1:18" x14ac:dyDescent="0.25">
      <c r="A1716" s="1">
        <v>359</v>
      </c>
      <c r="B1716" s="2">
        <v>40165</v>
      </c>
      <c r="C1716" s="2" t="str">
        <f t="shared" si="131"/>
        <v>December</v>
      </c>
      <c r="D1716" s="1" t="s">
        <v>41</v>
      </c>
      <c r="E1716" s="1">
        <v>30</v>
      </c>
      <c r="F1716" s="1">
        <f t="shared" si="130"/>
        <v>121.98866666666666</v>
      </c>
      <c r="G1716" s="1">
        <v>3659.66</v>
      </c>
      <c r="H1716" s="1">
        <v>51.94</v>
      </c>
      <c r="I1716">
        <f t="shared" si="132"/>
        <v>3711.6</v>
      </c>
      <c r="J1716">
        <f t="shared" si="133"/>
        <v>4.7610000000000001</v>
      </c>
      <c r="K1716">
        <f t="shared" si="134"/>
        <v>174.23641259999999</v>
      </c>
      <c r="L1716" s="1" t="s">
        <v>38</v>
      </c>
      <c r="M1716" s="1" t="s">
        <v>51</v>
      </c>
      <c r="N1716" s="1" t="s">
        <v>33</v>
      </c>
      <c r="O1716" s="1" t="s">
        <v>22</v>
      </c>
      <c r="P1716" s="1" t="s">
        <v>57</v>
      </c>
      <c r="Q1716" s="1" t="s">
        <v>64</v>
      </c>
      <c r="R1716" s="2">
        <v>40166</v>
      </c>
    </row>
    <row r="1717" spans="1:18" x14ac:dyDescent="0.25">
      <c r="A1717" s="1">
        <v>48067</v>
      </c>
      <c r="B1717" s="2">
        <v>41089</v>
      </c>
      <c r="C1717" s="2" t="str">
        <f t="shared" si="131"/>
        <v>June</v>
      </c>
      <c r="D1717" s="1" t="s">
        <v>18</v>
      </c>
      <c r="E1717" s="1">
        <v>24</v>
      </c>
      <c r="F1717" s="1">
        <f t="shared" si="130"/>
        <v>167.12239583333334</v>
      </c>
      <c r="G1717" s="1">
        <v>4010.9375</v>
      </c>
      <c r="H1717" s="1">
        <v>8.99</v>
      </c>
      <c r="I1717">
        <f t="shared" si="132"/>
        <v>4019.9274999999998</v>
      </c>
      <c r="J1717">
        <f t="shared" si="133"/>
        <v>5.3265000000000002</v>
      </c>
      <c r="K1717">
        <f t="shared" si="134"/>
        <v>213.6425859375</v>
      </c>
      <c r="L1717" s="1" t="s">
        <v>19</v>
      </c>
      <c r="M1717" s="1" t="s">
        <v>55</v>
      </c>
      <c r="N1717" s="1" t="s">
        <v>28</v>
      </c>
      <c r="O1717" s="1" t="s">
        <v>29</v>
      </c>
      <c r="P1717" s="1" t="s">
        <v>30</v>
      </c>
      <c r="Q1717" s="1" t="s">
        <v>24</v>
      </c>
      <c r="R1717" s="2">
        <v>41089</v>
      </c>
    </row>
    <row r="1718" spans="1:18" x14ac:dyDescent="0.25">
      <c r="A1718" s="1">
        <v>52580</v>
      </c>
      <c r="B1718" s="2">
        <v>41149</v>
      </c>
      <c r="C1718" s="2" t="str">
        <f t="shared" si="131"/>
        <v>August</v>
      </c>
      <c r="D1718" s="1" t="s">
        <v>25</v>
      </c>
      <c r="E1718" s="1">
        <v>23</v>
      </c>
      <c r="F1718" s="1">
        <f t="shared" si="130"/>
        <v>6.0721739130434784</v>
      </c>
      <c r="G1718" s="1">
        <v>139.66</v>
      </c>
      <c r="H1718" s="1">
        <v>1.39</v>
      </c>
      <c r="I1718">
        <f t="shared" si="132"/>
        <v>141.04999999999998</v>
      </c>
      <c r="J1718">
        <f t="shared" si="133"/>
        <v>3.5455000000000001</v>
      </c>
      <c r="K1718">
        <f t="shared" si="134"/>
        <v>4.9516453</v>
      </c>
      <c r="L1718" s="1" t="s">
        <v>26</v>
      </c>
      <c r="M1718" s="1" t="s">
        <v>20</v>
      </c>
      <c r="N1718" s="1" t="s">
        <v>33</v>
      </c>
      <c r="O1718" s="1" t="s">
        <v>34</v>
      </c>
      <c r="P1718" s="1" t="s">
        <v>62</v>
      </c>
      <c r="Q1718" s="1" t="s">
        <v>24</v>
      </c>
      <c r="R1718" s="2">
        <v>41151</v>
      </c>
    </row>
    <row r="1719" spans="1:18" x14ac:dyDescent="0.25">
      <c r="A1719" s="1">
        <v>47494</v>
      </c>
      <c r="B1719" s="2">
        <v>39995</v>
      </c>
      <c r="C1719" s="2" t="str">
        <f t="shared" si="131"/>
        <v>July</v>
      </c>
      <c r="D1719" s="1" t="s">
        <v>25</v>
      </c>
      <c r="E1719" s="1">
        <v>42</v>
      </c>
      <c r="F1719" s="1">
        <f t="shared" si="130"/>
        <v>46.853095238095236</v>
      </c>
      <c r="G1719" s="1">
        <v>1967.83</v>
      </c>
      <c r="H1719" s="1">
        <v>1.99</v>
      </c>
      <c r="I1719">
        <f t="shared" si="132"/>
        <v>1969.82</v>
      </c>
      <c r="J1719">
        <f t="shared" si="133"/>
        <v>5.3265000000000002</v>
      </c>
      <c r="K1719">
        <f t="shared" si="134"/>
        <v>104.81646495000001</v>
      </c>
      <c r="L1719" s="1" t="s">
        <v>26</v>
      </c>
      <c r="M1719" s="1" t="s">
        <v>56</v>
      </c>
      <c r="N1719" s="1" t="s">
        <v>21</v>
      </c>
      <c r="O1719" s="1" t="s">
        <v>29</v>
      </c>
      <c r="P1719" s="1" t="s">
        <v>43</v>
      </c>
      <c r="Q1719" s="1" t="s">
        <v>46</v>
      </c>
      <c r="R1719" s="2">
        <v>39996</v>
      </c>
    </row>
    <row r="1720" spans="1:18" x14ac:dyDescent="0.25">
      <c r="A1720" s="1">
        <v>24740</v>
      </c>
      <c r="B1720" s="2">
        <v>40188</v>
      </c>
      <c r="C1720" s="2" t="str">
        <f t="shared" si="131"/>
        <v>January</v>
      </c>
      <c r="D1720" s="1" t="s">
        <v>41</v>
      </c>
      <c r="E1720" s="1">
        <v>35</v>
      </c>
      <c r="F1720" s="1">
        <f t="shared" si="130"/>
        <v>3.2168571428571431</v>
      </c>
      <c r="G1720" s="1">
        <v>112.59</v>
      </c>
      <c r="H1720" s="1">
        <v>5</v>
      </c>
      <c r="I1720">
        <f t="shared" si="132"/>
        <v>117.59</v>
      </c>
      <c r="J1720">
        <f t="shared" si="133"/>
        <v>3.5455000000000001</v>
      </c>
      <c r="K1720">
        <f t="shared" si="134"/>
        <v>3.9918784500000002</v>
      </c>
      <c r="L1720" s="1" t="s">
        <v>19</v>
      </c>
      <c r="M1720" s="1" t="s">
        <v>49</v>
      </c>
      <c r="N1720" s="1" t="s">
        <v>33</v>
      </c>
      <c r="O1720" s="1" t="s">
        <v>34</v>
      </c>
      <c r="P1720" s="1" t="s">
        <v>35</v>
      </c>
      <c r="Q1720" s="1" t="s">
        <v>36</v>
      </c>
      <c r="R1720" s="2">
        <v>40188</v>
      </c>
    </row>
    <row r="1721" spans="1:18" x14ac:dyDescent="0.25">
      <c r="A1721" s="1">
        <v>48772</v>
      </c>
      <c r="B1721" s="2">
        <v>39945</v>
      </c>
      <c r="C1721" s="2" t="str">
        <f t="shared" si="131"/>
        <v>May</v>
      </c>
      <c r="D1721" s="1" t="s">
        <v>41</v>
      </c>
      <c r="E1721" s="1">
        <v>12</v>
      </c>
      <c r="F1721" s="1">
        <f t="shared" si="130"/>
        <v>3.4975000000000001</v>
      </c>
      <c r="G1721" s="1">
        <v>41.97</v>
      </c>
      <c r="H1721" s="1">
        <v>4.2</v>
      </c>
      <c r="I1721">
        <f t="shared" si="132"/>
        <v>46.17</v>
      </c>
      <c r="J1721">
        <f t="shared" si="133"/>
        <v>3.5455000000000001</v>
      </c>
      <c r="K1721">
        <f t="shared" si="134"/>
        <v>1.4880463499999999</v>
      </c>
      <c r="L1721" s="1" t="s">
        <v>26</v>
      </c>
      <c r="M1721" s="1" t="s">
        <v>56</v>
      </c>
      <c r="N1721" s="1" t="s">
        <v>28</v>
      </c>
      <c r="O1721" s="1" t="s">
        <v>34</v>
      </c>
      <c r="P1721" s="1" t="s">
        <v>35</v>
      </c>
      <c r="Q1721" s="1" t="s">
        <v>36</v>
      </c>
      <c r="R1721" s="2">
        <v>39946</v>
      </c>
    </row>
    <row r="1722" spans="1:18" x14ac:dyDescent="0.25">
      <c r="A1722" s="1">
        <v>49797</v>
      </c>
      <c r="B1722" s="2">
        <v>40610</v>
      </c>
      <c r="C1722" s="2" t="str">
        <f t="shared" si="131"/>
        <v>March</v>
      </c>
      <c r="D1722" s="1" t="s">
        <v>32</v>
      </c>
      <c r="E1722" s="1">
        <v>27</v>
      </c>
      <c r="F1722" s="1">
        <f t="shared" si="130"/>
        <v>12.633333333333335</v>
      </c>
      <c r="G1722" s="1">
        <v>341.1</v>
      </c>
      <c r="H1722" s="1">
        <v>4.9800000000000004</v>
      </c>
      <c r="I1722">
        <f t="shared" si="132"/>
        <v>346.08000000000004</v>
      </c>
      <c r="J1722">
        <f t="shared" si="133"/>
        <v>3.5455000000000001</v>
      </c>
      <c r="K1722">
        <f t="shared" si="134"/>
        <v>12.093700500000002</v>
      </c>
      <c r="L1722" s="1" t="s">
        <v>26</v>
      </c>
      <c r="M1722" s="1" t="s">
        <v>27</v>
      </c>
      <c r="N1722" s="1" t="s">
        <v>28</v>
      </c>
      <c r="O1722" s="1" t="s">
        <v>34</v>
      </c>
      <c r="P1722" s="1" t="s">
        <v>68</v>
      </c>
      <c r="Q1722" s="1" t="s">
        <v>24</v>
      </c>
      <c r="R1722" s="2">
        <v>40611</v>
      </c>
    </row>
    <row r="1723" spans="1:18" x14ac:dyDescent="0.25">
      <c r="A1723" s="1">
        <v>31301</v>
      </c>
      <c r="B1723" s="2">
        <v>40469</v>
      </c>
      <c r="C1723" s="2" t="str">
        <f t="shared" si="131"/>
        <v>October</v>
      </c>
      <c r="D1723" s="1" t="s">
        <v>18</v>
      </c>
      <c r="E1723" s="1">
        <v>31</v>
      </c>
      <c r="F1723" s="1">
        <f t="shared" si="130"/>
        <v>3.5412903225806454</v>
      </c>
      <c r="G1723" s="1">
        <v>109.78</v>
      </c>
      <c r="H1723" s="1">
        <v>0.5</v>
      </c>
      <c r="I1723">
        <f t="shared" si="132"/>
        <v>110.28</v>
      </c>
      <c r="J1723">
        <f t="shared" si="133"/>
        <v>3.5455000000000001</v>
      </c>
      <c r="K1723">
        <f t="shared" si="134"/>
        <v>3.8922498999999999</v>
      </c>
      <c r="L1723" s="1" t="s">
        <v>26</v>
      </c>
      <c r="M1723" s="1" t="s">
        <v>27</v>
      </c>
      <c r="N1723" s="1" t="s">
        <v>21</v>
      </c>
      <c r="O1723" s="1" t="s">
        <v>34</v>
      </c>
      <c r="P1723" s="1" t="s">
        <v>63</v>
      </c>
      <c r="Q1723" s="1" t="s">
        <v>24</v>
      </c>
      <c r="R1723" s="2">
        <v>40471</v>
      </c>
    </row>
    <row r="1724" spans="1:18" x14ac:dyDescent="0.25">
      <c r="A1724" s="1">
        <v>37537</v>
      </c>
      <c r="B1724" s="2">
        <v>39815</v>
      </c>
      <c r="C1724" s="2" t="str">
        <f t="shared" si="131"/>
        <v>January</v>
      </c>
      <c r="D1724" s="1" t="s">
        <v>18</v>
      </c>
      <c r="E1724" s="1">
        <v>43</v>
      </c>
      <c r="F1724" s="1">
        <f t="shared" si="130"/>
        <v>94.957906976744184</v>
      </c>
      <c r="G1724" s="1">
        <v>4083.19</v>
      </c>
      <c r="H1724" s="1">
        <v>45</v>
      </c>
      <c r="I1724">
        <f t="shared" si="132"/>
        <v>4128.1900000000005</v>
      </c>
      <c r="J1724">
        <f t="shared" si="133"/>
        <v>4.7610000000000001</v>
      </c>
      <c r="K1724">
        <f t="shared" si="134"/>
        <v>194.40067590000001</v>
      </c>
      <c r="L1724" s="1" t="s">
        <v>38</v>
      </c>
      <c r="M1724" s="1" t="s">
        <v>20</v>
      </c>
      <c r="N1724" s="1" t="s">
        <v>33</v>
      </c>
      <c r="O1724" s="1" t="s">
        <v>22</v>
      </c>
      <c r="P1724" s="1" t="s">
        <v>39</v>
      </c>
      <c r="Q1724" s="1" t="s">
        <v>40</v>
      </c>
      <c r="R1724" s="2">
        <v>39817</v>
      </c>
    </row>
    <row r="1725" spans="1:18" x14ac:dyDescent="0.25">
      <c r="A1725" s="1">
        <v>8167</v>
      </c>
      <c r="B1725" s="2">
        <v>41125</v>
      </c>
      <c r="C1725" s="2" t="str">
        <f t="shared" si="131"/>
        <v>August</v>
      </c>
      <c r="D1725" s="1" t="s">
        <v>37</v>
      </c>
      <c r="E1725" s="1">
        <v>48</v>
      </c>
      <c r="F1725" s="1">
        <f t="shared" si="130"/>
        <v>30.193770833333332</v>
      </c>
      <c r="G1725" s="1">
        <v>1449.3009999999999</v>
      </c>
      <c r="H1725" s="1">
        <v>1.25</v>
      </c>
      <c r="I1725">
        <f t="shared" si="132"/>
        <v>1450.5509999999999</v>
      </c>
      <c r="J1725">
        <f t="shared" si="133"/>
        <v>5.3265000000000002</v>
      </c>
      <c r="K1725">
        <f t="shared" si="134"/>
        <v>77.197017764999998</v>
      </c>
      <c r="L1725" s="1" t="s">
        <v>26</v>
      </c>
      <c r="M1725" s="1" t="s">
        <v>51</v>
      </c>
      <c r="N1725" s="1" t="s">
        <v>28</v>
      </c>
      <c r="O1725" s="1" t="s">
        <v>29</v>
      </c>
      <c r="P1725" s="1" t="s">
        <v>30</v>
      </c>
      <c r="Q1725" s="1" t="s">
        <v>46</v>
      </c>
      <c r="R1725" s="2">
        <v>41127</v>
      </c>
    </row>
    <row r="1726" spans="1:18" x14ac:dyDescent="0.25">
      <c r="A1726" s="1">
        <v>56706</v>
      </c>
      <c r="B1726" s="2">
        <v>40127</v>
      </c>
      <c r="C1726" s="2" t="str">
        <f t="shared" si="131"/>
        <v>November</v>
      </c>
      <c r="D1726" s="1" t="s">
        <v>25</v>
      </c>
      <c r="E1726" s="1">
        <v>7</v>
      </c>
      <c r="F1726" s="1">
        <f t="shared" si="130"/>
        <v>107.84571428571428</v>
      </c>
      <c r="G1726" s="1">
        <v>754.92</v>
      </c>
      <c r="H1726" s="1">
        <v>19.989999999999998</v>
      </c>
      <c r="I1726">
        <f t="shared" si="132"/>
        <v>774.91</v>
      </c>
      <c r="J1726">
        <f t="shared" si="133"/>
        <v>5.3265000000000002</v>
      </c>
      <c r="K1726">
        <f t="shared" si="134"/>
        <v>40.210813800000004</v>
      </c>
      <c r="L1726" s="1" t="s">
        <v>26</v>
      </c>
      <c r="M1726" s="1" t="s">
        <v>51</v>
      </c>
      <c r="N1726" s="1" t="s">
        <v>21</v>
      </c>
      <c r="O1726" s="1" t="s">
        <v>29</v>
      </c>
      <c r="P1726" s="1" t="s">
        <v>61</v>
      </c>
      <c r="Q1726" s="1" t="s">
        <v>24</v>
      </c>
      <c r="R1726" s="2">
        <v>40128</v>
      </c>
    </row>
    <row r="1727" spans="1:18" x14ac:dyDescent="0.25">
      <c r="A1727" s="1">
        <v>12516</v>
      </c>
      <c r="B1727" s="2">
        <v>39957</v>
      </c>
      <c r="C1727" s="2" t="str">
        <f t="shared" si="131"/>
        <v>May</v>
      </c>
      <c r="D1727" s="1" t="s">
        <v>18</v>
      </c>
      <c r="E1727" s="1">
        <v>22</v>
      </c>
      <c r="F1727" s="1">
        <f t="shared" si="130"/>
        <v>7.0272727272727273</v>
      </c>
      <c r="G1727" s="1">
        <v>154.6</v>
      </c>
      <c r="H1727" s="1">
        <v>5.1100000000000003</v>
      </c>
      <c r="I1727">
        <f t="shared" si="132"/>
        <v>159.71</v>
      </c>
      <c r="J1727">
        <f t="shared" si="133"/>
        <v>3.5455000000000001</v>
      </c>
      <c r="K1727">
        <f t="shared" si="134"/>
        <v>5.481342999999999</v>
      </c>
      <c r="L1727" s="1" t="s">
        <v>26</v>
      </c>
      <c r="M1727" s="1" t="s">
        <v>27</v>
      </c>
      <c r="N1727" s="1" t="s">
        <v>42</v>
      </c>
      <c r="O1727" s="1" t="s">
        <v>34</v>
      </c>
      <c r="P1727" s="1" t="s">
        <v>45</v>
      </c>
      <c r="Q1727" s="1" t="s">
        <v>24</v>
      </c>
      <c r="R1727" s="2">
        <v>39961</v>
      </c>
    </row>
    <row r="1728" spans="1:18" x14ac:dyDescent="0.25">
      <c r="A1728" s="1">
        <v>45698</v>
      </c>
      <c r="B1728" s="2">
        <v>41022</v>
      </c>
      <c r="C1728" s="2" t="str">
        <f t="shared" si="131"/>
        <v>April</v>
      </c>
      <c r="D1728" s="1" t="s">
        <v>25</v>
      </c>
      <c r="E1728" s="1">
        <v>40</v>
      </c>
      <c r="F1728" s="1">
        <f t="shared" si="130"/>
        <v>163.97525000000002</v>
      </c>
      <c r="G1728" s="1">
        <v>6559.01</v>
      </c>
      <c r="H1728" s="1">
        <v>19.989999999999998</v>
      </c>
      <c r="I1728">
        <f t="shared" si="132"/>
        <v>6579</v>
      </c>
      <c r="J1728">
        <f t="shared" si="133"/>
        <v>3.5455000000000001</v>
      </c>
      <c r="K1728">
        <f t="shared" si="134"/>
        <v>232.54969955000001</v>
      </c>
      <c r="L1728" s="1" t="s">
        <v>26</v>
      </c>
      <c r="M1728" s="1" t="s">
        <v>27</v>
      </c>
      <c r="N1728" s="1" t="s">
        <v>28</v>
      </c>
      <c r="O1728" s="1" t="s">
        <v>34</v>
      </c>
      <c r="P1728" s="1" t="s">
        <v>48</v>
      </c>
      <c r="Q1728" s="1" t="s">
        <v>24</v>
      </c>
      <c r="R1728" s="2">
        <v>41024</v>
      </c>
    </row>
    <row r="1729" spans="1:18" x14ac:dyDescent="0.25">
      <c r="A1729" s="1">
        <v>6823</v>
      </c>
      <c r="B1729" s="2">
        <v>40015</v>
      </c>
      <c r="C1729" s="2" t="str">
        <f t="shared" si="131"/>
        <v>July</v>
      </c>
      <c r="D1729" s="1" t="s">
        <v>32</v>
      </c>
      <c r="E1729" s="1">
        <v>31</v>
      </c>
      <c r="F1729" s="1">
        <f t="shared" si="130"/>
        <v>16.909354838709678</v>
      </c>
      <c r="G1729" s="1">
        <v>524.19000000000005</v>
      </c>
      <c r="H1729" s="1">
        <v>8.99</v>
      </c>
      <c r="I1729">
        <f t="shared" si="132"/>
        <v>533.18000000000006</v>
      </c>
      <c r="J1729">
        <f t="shared" si="133"/>
        <v>5.3265000000000002</v>
      </c>
      <c r="K1729">
        <f t="shared" si="134"/>
        <v>27.920980350000004</v>
      </c>
      <c r="L1729" s="1" t="s">
        <v>26</v>
      </c>
      <c r="M1729" s="1" t="s">
        <v>27</v>
      </c>
      <c r="N1729" s="1" t="s">
        <v>28</v>
      </c>
      <c r="O1729" s="1" t="s">
        <v>29</v>
      </c>
      <c r="P1729" s="1" t="s">
        <v>43</v>
      </c>
      <c r="Q1729" s="1" t="s">
        <v>46</v>
      </c>
      <c r="R1729" s="2">
        <v>40017</v>
      </c>
    </row>
    <row r="1730" spans="1:18" x14ac:dyDescent="0.25">
      <c r="A1730" s="1">
        <v>54368</v>
      </c>
      <c r="B1730" s="2">
        <v>40848</v>
      </c>
      <c r="C1730" s="2" t="str">
        <f t="shared" si="131"/>
        <v>November</v>
      </c>
      <c r="D1730" s="1" t="s">
        <v>32</v>
      </c>
      <c r="E1730" s="1">
        <v>31</v>
      </c>
      <c r="F1730" s="1">
        <f t="shared" ref="F1730:F1793" si="135">G1730/E1730</f>
        <v>7.5225806451612902</v>
      </c>
      <c r="G1730" s="1">
        <v>233.2</v>
      </c>
      <c r="H1730" s="1">
        <v>5.83</v>
      </c>
      <c r="I1730">
        <f t="shared" si="132"/>
        <v>239.03</v>
      </c>
      <c r="J1730">
        <f t="shared" si="133"/>
        <v>3.5455000000000001</v>
      </c>
      <c r="K1730">
        <f t="shared" si="134"/>
        <v>8.2681059999999995</v>
      </c>
      <c r="L1730" s="1" t="s">
        <v>26</v>
      </c>
      <c r="M1730" s="1" t="s">
        <v>49</v>
      </c>
      <c r="N1730" s="1" t="s">
        <v>28</v>
      </c>
      <c r="O1730" s="1" t="s">
        <v>34</v>
      </c>
      <c r="P1730" s="1" t="s">
        <v>45</v>
      </c>
      <c r="Q1730" s="1" t="s">
        <v>36</v>
      </c>
      <c r="R1730" s="2">
        <v>40850</v>
      </c>
    </row>
    <row r="1731" spans="1:18" x14ac:dyDescent="0.25">
      <c r="A1731" s="1">
        <v>8034</v>
      </c>
      <c r="B1731" s="2">
        <v>40927</v>
      </c>
      <c r="C1731" s="2" t="str">
        <f t="shared" ref="C1731:C1794" si="136">TEXT(B1731,"mmmm")</f>
        <v>January</v>
      </c>
      <c r="D1731" s="1" t="s">
        <v>25</v>
      </c>
      <c r="E1731" s="1">
        <v>36</v>
      </c>
      <c r="F1731" s="1">
        <f t="shared" si="135"/>
        <v>44.622222222222227</v>
      </c>
      <c r="G1731" s="1">
        <v>1606.4</v>
      </c>
      <c r="H1731" s="1">
        <v>46.59</v>
      </c>
      <c r="I1731">
        <f t="shared" ref="I1731:I1794" si="137">G1731+H1731</f>
        <v>1652.99</v>
      </c>
      <c r="J1731">
        <f t="shared" ref="J1731:J1794" si="138">IF(O1731="Furniture",4.761,IF(O1731="Technology",5.3265,IF(O1731="Office Supplies",3.5455,0)))</f>
        <v>4.7610000000000001</v>
      </c>
      <c r="K1731">
        <f t="shared" ref="K1731:K1794" si="139">(J1731*G1731)/100</f>
        <v>76.480704000000003</v>
      </c>
      <c r="L1731" s="1" t="s">
        <v>38</v>
      </c>
      <c r="M1731" s="1" t="s">
        <v>54</v>
      </c>
      <c r="N1731" s="1" t="s">
        <v>33</v>
      </c>
      <c r="O1731" s="1" t="s">
        <v>22</v>
      </c>
      <c r="P1731" s="1" t="s">
        <v>57</v>
      </c>
      <c r="Q1731" s="1" t="s">
        <v>64</v>
      </c>
      <c r="R1731" s="2">
        <v>40929</v>
      </c>
    </row>
    <row r="1732" spans="1:18" x14ac:dyDescent="0.25">
      <c r="A1732" s="1">
        <v>3073</v>
      </c>
      <c r="B1732" s="2">
        <v>39820</v>
      </c>
      <c r="C1732" s="2" t="str">
        <f t="shared" si="136"/>
        <v>January</v>
      </c>
      <c r="D1732" s="1" t="s">
        <v>41</v>
      </c>
      <c r="E1732" s="1">
        <v>7</v>
      </c>
      <c r="F1732" s="1">
        <f t="shared" si="135"/>
        <v>6560.5371428571434</v>
      </c>
      <c r="G1732" s="1">
        <v>45923.76</v>
      </c>
      <c r="H1732" s="1">
        <v>24.49</v>
      </c>
      <c r="I1732">
        <f t="shared" si="137"/>
        <v>45948.25</v>
      </c>
      <c r="J1732">
        <f t="shared" si="138"/>
        <v>5.3265000000000002</v>
      </c>
      <c r="K1732">
        <f t="shared" si="139"/>
        <v>2446.1290764</v>
      </c>
      <c r="L1732" s="1" t="s">
        <v>26</v>
      </c>
      <c r="M1732" s="1" t="s">
        <v>49</v>
      </c>
      <c r="N1732" s="1" t="s">
        <v>42</v>
      </c>
      <c r="O1732" s="1" t="s">
        <v>29</v>
      </c>
      <c r="P1732" s="1" t="s">
        <v>61</v>
      </c>
      <c r="Q1732" s="1" t="s">
        <v>53</v>
      </c>
      <c r="R1732" s="2">
        <v>39821</v>
      </c>
    </row>
    <row r="1733" spans="1:18" x14ac:dyDescent="0.25">
      <c r="A1733" s="1">
        <v>39043</v>
      </c>
      <c r="B1733" s="2">
        <v>40534</v>
      </c>
      <c r="C1733" s="2" t="str">
        <f t="shared" si="136"/>
        <v>December</v>
      </c>
      <c r="D1733" s="1" t="s">
        <v>32</v>
      </c>
      <c r="E1733" s="1">
        <v>14</v>
      </c>
      <c r="F1733" s="1">
        <f t="shared" si="135"/>
        <v>3.6285714285714286</v>
      </c>
      <c r="G1733" s="1">
        <v>50.8</v>
      </c>
      <c r="H1733" s="1">
        <v>0.5</v>
      </c>
      <c r="I1733">
        <f t="shared" si="137"/>
        <v>51.3</v>
      </c>
      <c r="J1733">
        <f t="shared" si="138"/>
        <v>3.5455000000000001</v>
      </c>
      <c r="K1733">
        <f t="shared" si="139"/>
        <v>1.8011140000000001</v>
      </c>
      <c r="L1733" s="1" t="s">
        <v>26</v>
      </c>
      <c r="M1733" s="1" t="s">
        <v>54</v>
      </c>
      <c r="N1733" s="1" t="s">
        <v>42</v>
      </c>
      <c r="O1733" s="1" t="s">
        <v>34</v>
      </c>
      <c r="P1733" s="1" t="s">
        <v>63</v>
      </c>
      <c r="Q1733" s="1" t="s">
        <v>24</v>
      </c>
      <c r="R1733" s="2">
        <v>40535</v>
      </c>
    </row>
    <row r="1734" spans="1:18" x14ac:dyDescent="0.25">
      <c r="A1734" s="1">
        <v>16258</v>
      </c>
      <c r="B1734" s="2">
        <v>40730</v>
      </c>
      <c r="C1734" s="2" t="str">
        <f t="shared" si="136"/>
        <v>July</v>
      </c>
      <c r="D1734" s="1" t="s">
        <v>41</v>
      </c>
      <c r="E1734" s="1">
        <v>48</v>
      </c>
      <c r="F1734" s="1">
        <f t="shared" si="135"/>
        <v>6.9164583333333338</v>
      </c>
      <c r="G1734" s="1">
        <v>331.99</v>
      </c>
      <c r="H1734" s="1">
        <v>2.35</v>
      </c>
      <c r="I1734">
        <f t="shared" si="137"/>
        <v>334.34000000000003</v>
      </c>
      <c r="J1734">
        <f t="shared" si="138"/>
        <v>3.5455000000000001</v>
      </c>
      <c r="K1734">
        <f t="shared" si="139"/>
        <v>11.770705450000001</v>
      </c>
      <c r="L1734" s="1" t="s">
        <v>26</v>
      </c>
      <c r="M1734" s="1" t="s">
        <v>59</v>
      </c>
      <c r="N1734" s="1" t="s">
        <v>33</v>
      </c>
      <c r="O1734" s="1" t="s">
        <v>34</v>
      </c>
      <c r="P1734" s="1" t="s">
        <v>35</v>
      </c>
      <c r="Q1734" s="1" t="s">
        <v>36</v>
      </c>
      <c r="R1734" s="2">
        <v>40732</v>
      </c>
    </row>
    <row r="1735" spans="1:18" x14ac:dyDescent="0.25">
      <c r="A1735" s="1">
        <v>23782</v>
      </c>
      <c r="B1735" s="2">
        <v>40188</v>
      </c>
      <c r="C1735" s="2" t="str">
        <f t="shared" si="136"/>
        <v>January</v>
      </c>
      <c r="D1735" s="1" t="s">
        <v>18</v>
      </c>
      <c r="E1735" s="1">
        <v>7</v>
      </c>
      <c r="F1735" s="1">
        <f t="shared" si="135"/>
        <v>24.25</v>
      </c>
      <c r="G1735" s="1">
        <v>169.75</v>
      </c>
      <c r="H1735" s="1">
        <v>35</v>
      </c>
      <c r="I1735">
        <f t="shared" si="137"/>
        <v>204.75</v>
      </c>
      <c r="J1735">
        <f t="shared" si="138"/>
        <v>3.5455000000000001</v>
      </c>
      <c r="K1735">
        <f t="shared" si="139"/>
        <v>6.0184862499999996</v>
      </c>
      <c r="L1735" s="1" t="s">
        <v>26</v>
      </c>
      <c r="M1735" s="1" t="s">
        <v>49</v>
      </c>
      <c r="N1735" s="1" t="s">
        <v>33</v>
      </c>
      <c r="O1735" s="1" t="s">
        <v>34</v>
      </c>
      <c r="P1735" s="1" t="s">
        <v>60</v>
      </c>
      <c r="Q1735" s="1" t="s">
        <v>53</v>
      </c>
      <c r="R1735" s="2">
        <v>40193</v>
      </c>
    </row>
    <row r="1736" spans="1:18" x14ac:dyDescent="0.25">
      <c r="A1736" s="1">
        <v>45794</v>
      </c>
      <c r="B1736" s="2">
        <v>40810</v>
      </c>
      <c r="C1736" s="2" t="str">
        <f t="shared" si="136"/>
        <v>September</v>
      </c>
      <c r="D1736" s="1" t="s">
        <v>37</v>
      </c>
      <c r="E1736" s="1">
        <v>28</v>
      </c>
      <c r="F1736" s="1">
        <f t="shared" si="135"/>
        <v>43.155357142857142</v>
      </c>
      <c r="G1736" s="1">
        <v>1208.3499999999999</v>
      </c>
      <c r="H1736" s="1">
        <v>10.25</v>
      </c>
      <c r="I1736">
        <f t="shared" si="137"/>
        <v>1218.5999999999999</v>
      </c>
      <c r="J1736">
        <f t="shared" si="138"/>
        <v>5.3265000000000002</v>
      </c>
      <c r="K1736">
        <f t="shared" si="139"/>
        <v>64.362762750000002</v>
      </c>
      <c r="L1736" s="1" t="s">
        <v>26</v>
      </c>
      <c r="M1736" s="1" t="s">
        <v>56</v>
      </c>
      <c r="N1736" s="1" t="s">
        <v>21</v>
      </c>
      <c r="O1736" s="1" t="s">
        <v>29</v>
      </c>
      <c r="P1736" s="1" t="s">
        <v>43</v>
      </c>
      <c r="Q1736" s="1" t="s">
        <v>24</v>
      </c>
      <c r="R1736" s="2">
        <v>40812</v>
      </c>
    </row>
    <row r="1737" spans="1:18" x14ac:dyDescent="0.25">
      <c r="A1737" s="1">
        <v>10624</v>
      </c>
      <c r="B1737" s="2">
        <v>40167</v>
      </c>
      <c r="C1737" s="2" t="str">
        <f t="shared" si="136"/>
        <v>December</v>
      </c>
      <c r="D1737" s="1" t="s">
        <v>37</v>
      </c>
      <c r="E1737" s="1">
        <v>23</v>
      </c>
      <c r="F1737" s="1">
        <f t="shared" si="135"/>
        <v>47.06217391304348</v>
      </c>
      <c r="G1737" s="1">
        <v>1082.43</v>
      </c>
      <c r="H1737" s="1">
        <v>3.61</v>
      </c>
      <c r="I1737">
        <f t="shared" si="137"/>
        <v>1086.04</v>
      </c>
      <c r="J1737">
        <f t="shared" si="138"/>
        <v>5.3265000000000002</v>
      </c>
      <c r="K1737">
        <f t="shared" si="139"/>
        <v>57.655633950000009</v>
      </c>
      <c r="L1737" s="1" t="s">
        <v>26</v>
      </c>
      <c r="M1737" s="1" t="s">
        <v>27</v>
      </c>
      <c r="N1737" s="1" t="s">
        <v>33</v>
      </c>
      <c r="O1737" s="1" t="s">
        <v>29</v>
      </c>
      <c r="P1737" s="1" t="s">
        <v>43</v>
      </c>
      <c r="Q1737" s="1" t="s">
        <v>46</v>
      </c>
      <c r="R1737" s="2">
        <v>40169</v>
      </c>
    </row>
    <row r="1738" spans="1:18" x14ac:dyDescent="0.25">
      <c r="A1738" s="1">
        <v>56868</v>
      </c>
      <c r="B1738" s="2">
        <v>40880</v>
      </c>
      <c r="C1738" s="2" t="str">
        <f t="shared" si="136"/>
        <v>December</v>
      </c>
      <c r="D1738" s="1" t="s">
        <v>18</v>
      </c>
      <c r="E1738" s="1">
        <v>34</v>
      </c>
      <c r="F1738" s="1">
        <f t="shared" si="135"/>
        <v>57.277250000000002</v>
      </c>
      <c r="G1738" s="1">
        <v>1947.4265</v>
      </c>
      <c r="H1738" s="1">
        <v>5.92</v>
      </c>
      <c r="I1738">
        <f t="shared" si="137"/>
        <v>1953.3465000000001</v>
      </c>
      <c r="J1738">
        <f t="shared" si="138"/>
        <v>5.3265000000000002</v>
      </c>
      <c r="K1738">
        <f t="shared" si="139"/>
        <v>103.72967252250001</v>
      </c>
      <c r="L1738" s="1" t="s">
        <v>26</v>
      </c>
      <c r="M1738" s="1" t="s">
        <v>20</v>
      </c>
      <c r="N1738" s="1" t="s">
        <v>33</v>
      </c>
      <c r="O1738" s="1" t="s">
        <v>29</v>
      </c>
      <c r="P1738" s="1" t="s">
        <v>30</v>
      </c>
      <c r="Q1738" s="1" t="s">
        <v>24</v>
      </c>
      <c r="R1738" s="2">
        <v>40887</v>
      </c>
    </row>
    <row r="1739" spans="1:18" x14ac:dyDescent="0.25">
      <c r="A1739" s="1">
        <v>42437</v>
      </c>
      <c r="B1739" s="2">
        <v>40973</v>
      </c>
      <c r="C1739" s="2" t="str">
        <f t="shared" si="136"/>
        <v>March</v>
      </c>
      <c r="D1739" s="1" t="s">
        <v>37</v>
      </c>
      <c r="E1739" s="1">
        <v>14</v>
      </c>
      <c r="F1739" s="1">
        <f t="shared" si="135"/>
        <v>22.417857142857144</v>
      </c>
      <c r="G1739" s="1">
        <v>313.85000000000002</v>
      </c>
      <c r="H1739" s="1">
        <v>8.99</v>
      </c>
      <c r="I1739">
        <f t="shared" si="137"/>
        <v>322.84000000000003</v>
      </c>
      <c r="J1739">
        <f t="shared" si="138"/>
        <v>3.5455000000000001</v>
      </c>
      <c r="K1739">
        <f t="shared" si="139"/>
        <v>11.12755175</v>
      </c>
      <c r="L1739" s="1" t="s">
        <v>26</v>
      </c>
      <c r="M1739" s="1" t="s">
        <v>56</v>
      </c>
      <c r="N1739" s="1" t="s">
        <v>33</v>
      </c>
      <c r="O1739" s="1" t="s">
        <v>34</v>
      </c>
      <c r="P1739" s="1" t="s">
        <v>35</v>
      </c>
      <c r="Q1739" s="1" t="s">
        <v>46</v>
      </c>
      <c r="R1739" s="2">
        <v>40974</v>
      </c>
    </row>
    <row r="1740" spans="1:18" x14ac:dyDescent="0.25">
      <c r="A1740" s="1">
        <v>5828</v>
      </c>
      <c r="B1740" s="2">
        <v>39877</v>
      </c>
      <c r="C1740" s="2" t="str">
        <f t="shared" si="136"/>
        <v>March</v>
      </c>
      <c r="D1740" s="1" t="s">
        <v>18</v>
      </c>
      <c r="E1740" s="1">
        <v>21</v>
      </c>
      <c r="F1740" s="1">
        <f t="shared" si="135"/>
        <v>285.96238095238095</v>
      </c>
      <c r="G1740" s="1">
        <v>6005.21</v>
      </c>
      <c r="H1740" s="1">
        <v>54.12</v>
      </c>
      <c r="I1740">
        <f t="shared" si="137"/>
        <v>6059.33</v>
      </c>
      <c r="J1740">
        <f t="shared" si="138"/>
        <v>4.7610000000000001</v>
      </c>
      <c r="K1740">
        <f t="shared" si="139"/>
        <v>285.90804810000003</v>
      </c>
      <c r="L1740" s="1" t="s">
        <v>38</v>
      </c>
      <c r="M1740" s="1" t="s">
        <v>59</v>
      </c>
      <c r="N1740" s="1" t="s">
        <v>42</v>
      </c>
      <c r="O1740" s="1" t="s">
        <v>22</v>
      </c>
      <c r="P1740" s="1" t="s">
        <v>57</v>
      </c>
      <c r="Q1740" s="1" t="s">
        <v>64</v>
      </c>
      <c r="R1740" s="2">
        <v>39884</v>
      </c>
    </row>
    <row r="1741" spans="1:18" x14ac:dyDescent="0.25">
      <c r="A1741" s="1">
        <v>43877</v>
      </c>
      <c r="B1741" s="2">
        <v>40252</v>
      </c>
      <c r="C1741" s="2" t="str">
        <f t="shared" si="136"/>
        <v>March</v>
      </c>
      <c r="D1741" s="1" t="s">
        <v>18</v>
      </c>
      <c r="E1741" s="1">
        <v>36</v>
      </c>
      <c r="F1741" s="1">
        <f t="shared" si="135"/>
        <v>16.112222222222222</v>
      </c>
      <c r="G1741" s="1">
        <v>580.04</v>
      </c>
      <c r="H1741" s="1">
        <v>6.25</v>
      </c>
      <c r="I1741">
        <f t="shared" si="137"/>
        <v>586.29</v>
      </c>
      <c r="J1741">
        <f t="shared" si="138"/>
        <v>3.5455000000000001</v>
      </c>
      <c r="K1741">
        <f t="shared" si="139"/>
        <v>20.5653182</v>
      </c>
      <c r="L1741" s="1" t="s">
        <v>19</v>
      </c>
      <c r="M1741" s="1" t="s">
        <v>49</v>
      </c>
      <c r="N1741" s="1" t="s">
        <v>33</v>
      </c>
      <c r="O1741" s="1" t="s">
        <v>34</v>
      </c>
      <c r="P1741" s="1" t="s">
        <v>60</v>
      </c>
      <c r="Q1741" s="1" t="s">
        <v>24</v>
      </c>
      <c r="R1741" s="2">
        <v>40252</v>
      </c>
    </row>
    <row r="1742" spans="1:18" x14ac:dyDescent="0.25">
      <c r="A1742" s="1">
        <v>44323</v>
      </c>
      <c r="B1742" s="2">
        <v>41128</v>
      </c>
      <c r="C1742" s="2" t="str">
        <f t="shared" si="136"/>
        <v>August</v>
      </c>
      <c r="D1742" s="1" t="s">
        <v>41</v>
      </c>
      <c r="E1742" s="1">
        <v>27</v>
      </c>
      <c r="F1742" s="1">
        <f t="shared" si="135"/>
        <v>789.65111111111116</v>
      </c>
      <c r="G1742" s="1">
        <v>21320.58</v>
      </c>
      <c r="H1742" s="1">
        <v>16.059999999999999</v>
      </c>
      <c r="I1742">
        <f t="shared" si="137"/>
        <v>21336.640000000003</v>
      </c>
      <c r="J1742">
        <f t="shared" si="138"/>
        <v>5.3265000000000002</v>
      </c>
      <c r="K1742">
        <f t="shared" si="139"/>
        <v>1135.6406937000002</v>
      </c>
      <c r="L1742" s="1" t="s">
        <v>38</v>
      </c>
      <c r="M1742" s="1" t="s">
        <v>20</v>
      </c>
      <c r="N1742" s="1" t="s">
        <v>33</v>
      </c>
      <c r="O1742" s="1" t="s">
        <v>29</v>
      </c>
      <c r="P1742" s="1" t="s">
        <v>61</v>
      </c>
      <c r="Q1742" s="1" t="s">
        <v>40</v>
      </c>
      <c r="R1742" s="2">
        <v>41130</v>
      </c>
    </row>
    <row r="1743" spans="1:18" x14ac:dyDescent="0.25">
      <c r="A1743" s="1">
        <v>44071</v>
      </c>
      <c r="B1743" s="2">
        <v>41014</v>
      </c>
      <c r="C1743" s="2" t="str">
        <f t="shared" si="136"/>
        <v>April</v>
      </c>
      <c r="D1743" s="1" t="s">
        <v>32</v>
      </c>
      <c r="E1743" s="1">
        <v>20</v>
      </c>
      <c r="F1743" s="1">
        <f t="shared" si="135"/>
        <v>58.156150000000004</v>
      </c>
      <c r="G1743" s="1">
        <v>1163.123</v>
      </c>
      <c r="H1743" s="1">
        <v>8.99</v>
      </c>
      <c r="I1743">
        <f t="shared" si="137"/>
        <v>1172.1130000000001</v>
      </c>
      <c r="J1743">
        <f t="shared" si="138"/>
        <v>5.3265000000000002</v>
      </c>
      <c r="K1743">
        <f t="shared" si="139"/>
        <v>61.953746595000005</v>
      </c>
      <c r="L1743" s="1" t="s">
        <v>26</v>
      </c>
      <c r="M1743" s="1" t="s">
        <v>44</v>
      </c>
      <c r="N1743" s="1" t="s">
        <v>33</v>
      </c>
      <c r="O1743" s="1" t="s">
        <v>29</v>
      </c>
      <c r="P1743" s="1" t="s">
        <v>30</v>
      </c>
      <c r="Q1743" s="1" t="s">
        <v>24</v>
      </c>
      <c r="R1743" s="2">
        <v>41015</v>
      </c>
    </row>
    <row r="1744" spans="1:18" x14ac:dyDescent="0.25">
      <c r="A1744" s="1">
        <v>1826</v>
      </c>
      <c r="B1744" s="2">
        <v>41014</v>
      </c>
      <c r="C1744" s="2" t="str">
        <f t="shared" si="136"/>
        <v>April</v>
      </c>
      <c r="D1744" s="1" t="s">
        <v>32</v>
      </c>
      <c r="E1744" s="1">
        <v>5</v>
      </c>
      <c r="F1744" s="1">
        <f t="shared" si="135"/>
        <v>5.6639999999999997</v>
      </c>
      <c r="G1744" s="1">
        <v>28.32</v>
      </c>
      <c r="H1744" s="1">
        <v>4.75</v>
      </c>
      <c r="I1744">
        <f t="shared" si="137"/>
        <v>33.07</v>
      </c>
      <c r="J1744">
        <f t="shared" si="138"/>
        <v>3.5455000000000001</v>
      </c>
      <c r="K1744">
        <f t="shared" si="139"/>
        <v>1.0040856</v>
      </c>
      <c r="L1744" s="1" t="s">
        <v>26</v>
      </c>
      <c r="M1744" s="1" t="s">
        <v>27</v>
      </c>
      <c r="N1744" s="1" t="s">
        <v>33</v>
      </c>
      <c r="O1744" s="1" t="s">
        <v>34</v>
      </c>
      <c r="P1744" s="1" t="s">
        <v>45</v>
      </c>
      <c r="Q1744" s="1" t="s">
        <v>24</v>
      </c>
      <c r="R1744" s="2">
        <v>41015</v>
      </c>
    </row>
    <row r="1745" spans="1:18" x14ac:dyDescent="0.25">
      <c r="A1745" s="1">
        <v>7461</v>
      </c>
      <c r="B1745" s="2">
        <v>39825</v>
      </c>
      <c r="C1745" s="2" t="str">
        <f t="shared" si="136"/>
        <v>January</v>
      </c>
      <c r="D1745" s="1" t="s">
        <v>18</v>
      </c>
      <c r="E1745" s="1">
        <v>28</v>
      </c>
      <c r="F1745" s="1">
        <f t="shared" si="135"/>
        <v>9.3139285714285727</v>
      </c>
      <c r="G1745" s="1">
        <v>260.79000000000002</v>
      </c>
      <c r="H1745" s="1">
        <v>1.39</v>
      </c>
      <c r="I1745">
        <f t="shared" si="137"/>
        <v>262.18</v>
      </c>
      <c r="J1745">
        <f t="shared" si="138"/>
        <v>3.5455000000000001</v>
      </c>
      <c r="K1745">
        <f t="shared" si="139"/>
        <v>9.2463094500000018</v>
      </c>
      <c r="L1745" s="1" t="s">
        <v>26</v>
      </c>
      <c r="M1745" s="1" t="s">
        <v>20</v>
      </c>
      <c r="N1745" s="1" t="s">
        <v>42</v>
      </c>
      <c r="O1745" s="1" t="s">
        <v>34</v>
      </c>
      <c r="P1745" s="1" t="s">
        <v>62</v>
      </c>
      <c r="Q1745" s="1" t="s">
        <v>24</v>
      </c>
      <c r="R1745" s="2">
        <v>39829</v>
      </c>
    </row>
    <row r="1746" spans="1:18" x14ac:dyDescent="0.25">
      <c r="A1746" s="1">
        <v>49891</v>
      </c>
      <c r="B1746" s="2">
        <v>40068</v>
      </c>
      <c r="C1746" s="2" t="str">
        <f t="shared" si="136"/>
        <v>September</v>
      </c>
      <c r="D1746" s="1" t="s">
        <v>32</v>
      </c>
      <c r="E1746" s="1">
        <v>40</v>
      </c>
      <c r="F1746" s="1">
        <f t="shared" si="135"/>
        <v>6.4957499999999992</v>
      </c>
      <c r="G1746" s="1">
        <v>259.83</v>
      </c>
      <c r="H1746" s="1">
        <v>1.49</v>
      </c>
      <c r="I1746">
        <f t="shared" si="137"/>
        <v>261.32</v>
      </c>
      <c r="J1746">
        <f t="shared" si="138"/>
        <v>3.5455000000000001</v>
      </c>
      <c r="K1746">
        <f t="shared" si="139"/>
        <v>9.2122726499999992</v>
      </c>
      <c r="L1746" s="1" t="s">
        <v>26</v>
      </c>
      <c r="M1746" s="1" t="s">
        <v>58</v>
      </c>
      <c r="N1746" s="1" t="s">
        <v>21</v>
      </c>
      <c r="O1746" s="1" t="s">
        <v>34</v>
      </c>
      <c r="P1746" s="1" t="s">
        <v>48</v>
      </c>
      <c r="Q1746" s="1" t="s">
        <v>24</v>
      </c>
      <c r="R1746" s="2">
        <v>40070</v>
      </c>
    </row>
    <row r="1747" spans="1:18" x14ac:dyDescent="0.25">
      <c r="A1747" s="1">
        <v>36864</v>
      </c>
      <c r="B1747" s="2">
        <v>41119</v>
      </c>
      <c r="C1747" s="2" t="str">
        <f t="shared" si="136"/>
        <v>July</v>
      </c>
      <c r="D1747" s="1" t="s">
        <v>18</v>
      </c>
      <c r="E1747" s="1">
        <v>9</v>
      </c>
      <c r="F1747" s="1">
        <f t="shared" si="135"/>
        <v>6.1655555555555557</v>
      </c>
      <c r="G1747" s="1">
        <v>55.49</v>
      </c>
      <c r="H1747" s="1">
        <v>0.91</v>
      </c>
      <c r="I1747">
        <f t="shared" si="137"/>
        <v>56.4</v>
      </c>
      <c r="J1747">
        <f t="shared" si="138"/>
        <v>3.5455000000000001</v>
      </c>
      <c r="K1747">
        <f t="shared" si="139"/>
        <v>1.9673979500000001</v>
      </c>
      <c r="L1747" s="1" t="s">
        <v>26</v>
      </c>
      <c r="M1747" s="1" t="s">
        <v>49</v>
      </c>
      <c r="N1747" s="1" t="s">
        <v>42</v>
      </c>
      <c r="O1747" s="1" t="s">
        <v>34</v>
      </c>
      <c r="P1747" s="1" t="s">
        <v>35</v>
      </c>
      <c r="Q1747" s="1" t="s">
        <v>36</v>
      </c>
      <c r="R1747" s="2">
        <v>41121</v>
      </c>
    </row>
    <row r="1748" spans="1:18" x14ac:dyDescent="0.25">
      <c r="A1748" s="1">
        <v>7335</v>
      </c>
      <c r="B1748" s="2">
        <v>40327</v>
      </c>
      <c r="C1748" s="2" t="str">
        <f t="shared" si="136"/>
        <v>May</v>
      </c>
      <c r="D1748" s="1" t="s">
        <v>18</v>
      </c>
      <c r="E1748" s="1">
        <v>43</v>
      </c>
      <c r="F1748" s="1">
        <f t="shared" si="135"/>
        <v>85.622081395348829</v>
      </c>
      <c r="G1748" s="1">
        <v>3681.7494999999999</v>
      </c>
      <c r="H1748" s="1">
        <v>4.9000000000000004</v>
      </c>
      <c r="I1748">
        <f t="shared" si="137"/>
        <v>3686.6495</v>
      </c>
      <c r="J1748">
        <f t="shared" si="138"/>
        <v>5.3265000000000002</v>
      </c>
      <c r="K1748">
        <f t="shared" si="139"/>
        <v>196.1083871175</v>
      </c>
      <c r="L1748" s="1" t="s">
        <v>26</v>
      </c>
      <c r="M1748" s="1" t="s">
        <v>56</v>
      </c>
      <c r="N1748" s="1" t="s">
        <v>33</v>
      </c>
      <c r="O1748" s="1" t="s">
        <v>29</v>
      </c>
      <c r="P1748" s="1" t="s">
        <v>30</v>
      </c>
      <c r="Q1748" s="1" t="s">
        <v>24</v>
      </c>
      <c r="R1748" s="2">
        <v>40332</v>
      </c>
    </row>
    <row r="1749" spans="1:18" x14ac:dyDescent="0.25">
      <c r="A1749" s="1">
        <v>31392</v>
      </c>
      <c r="B1749" s="2">
        <v>40304</v>
      </c>
      <c r="C1749" s="2" t="str">
        <f t="shared" si="136"/>
        <v>May</v>
      </c>
      <c r="D1749" s="1" t="s">
        <v>18</v>
      </c>
      <c r="E1749" s="1">
        <v>44</v>
      </c>
      <c r="F1749" s="1">
        <f t="shared" si="135"/>
        <v>73.842954545454546</v>
      </c>
      <c r="G1749" s="1">
        <v>3249.09</v>
      </c>
      <c r="H1749" s="1">
        <v>35</v>
      </c>
      <c r="I1749">
        <f t="shared" si="137"/>
        <v>3284.09</v>
      </c>
      <c r="J1749">
        <f t="shared" si="138"/>
        <v>3.5455000000000001</v>
      </c>
      <c r="K1749">
        <f t="shared" si="139"/>
        <v>115.19648595000001</v>
      </c>
      <c r="L1749" s="1" t="s">
        <v>26</v>
      </c>
      <c r="M1749" s="1" t="s">
        <v>27</v>
      </c>
      <c r="N1749" s="1" t="s">
        <v>42</v>
      </c>
      <c r="O1749" s="1" t="s">
        <v>34</v>
      </c>
      <c r="P1749" s="1" t="s">
        <v>60</v>
      </c>
      <c r="Q1749" s="1" t="s">
        <v>53</v>
      </c>
      <c r="R1749" s="2">
        <v>40308</v>
      </c>
    </row>
    <row r="1750" spans="1:18" x14ac:dyDescent="0.25">
      <c r="A1750" s="1">
        <v>41378</v>
      </c>
      <c r="B1750" s="2">
        <v>41211</v>
      </c>
      <c r="C1750" s="2" t="str">
        <f t="shared" si="136"/>
        <v>October</v>
      </c>
      <c r="D1750" s="1" t="s">
        <v>32</v>
      </c>
      <c r="E1750" s="1">
        <v>30</v>
      </c>
      <c r="F1750" s="1">
        <f t="shared" si="135"/>
        <v>181.81700000000001</v>
      </c>
      <c r="G1750" s="1">
        <v>5454.51</v>
      </c>
      <c r="H1750" s="1">
        <v>30</v>
      </c>
      <c r="I1750">
        <f t="shared" si="137"/>
        <v>5484.51</v>
      </c>
      <c r="J1750">
        <f t="shared" si="138"/>
        <v>4.7610000000000001</v>
      </c>
      <c r="K1750">
        <f t="shared" si="139"/>
        <v>259.68922110000005</v>
      </c>
      <c r="L1750" s="1" t="s">
        <v>38</v>
      </c>
      <c r="M1750" s="1" t="s">
        <v>27</v>
      </c>
      <c r="N1750" s="1" t="s">
        <v>42</v>
      </c>
      <c r="O1750" s="1" t="s">
        <v>22</v>
      </c>
      <c r="P1750" s="1" t="s">
        <v>39</v>
      </c>
      <c r="Q1750" s="1" t="s">
        <v>40</v>
      </c>
      <c r="R1750" s="2">
        <v>41214</v>
      </c>
    </row>
    <row r="1751" spans="1:18" x14ac:dyDescent="0.25">
      <c r="A1751" s="1">
        <v>37185</v>
      </c>
      <c r="B1751" s="2">
        <v>41213</v>
      </c>
      <c r="C1751" s="2" t="str">
        <f t="shared" si="136"/>
        <v>October</v>
      </c>
      <c r="D1751" s="1" t="s">
        <v>25</v>
      </c>
      <c r="E1751" s="1">
        <v>8</v>
      </c>
      <c r="F1751" s="1">
        <f t="shared" si="135"/>
        <v>2.8987500000000002</v>
      </c>
      <c r="G1751" s="1">
        <v>23.19</v>
      </c>
      <c r="H1751" s="1">
        <v>2.4</v>
      </c>
      <c r="I1751">
        <f t="shared" si="137"/>
        <v>25.59</v>
      </c>
      <c r="J1751">
        <f t="shared" si="138"/>
        <v>3.5455000000000001</v>
      </c>
      <c r="K1751">
        <f t="shared" si="139"/>
        <v>0.82220145</v>
      </c>
      <c r="L1751" s="1" t="s">
        <v>26</v>
      </c>
      <c r="M1751" s="1" t="s">
        <v>55</v>
      </c>
      <c r="N1751" s="1" t="s">
        <v>33</v>
      </c>
      <c r="O1751" s="1" t="s">
        <v>34</v>
      </c>
      <c r="P1751" s="1" t="s">
        <v>35</v>
      </c>
      <c r="Q1751" s="1" t="s">
        <v>36</v>
      </c>
      <c r="R1751" s="2">
        <v>41214</v>
      </c>
    </row>
    <row r="1752" spans="1:18" x14ac:dyDescent="0.25">
      <c r="A1752" s="1">
        <v>48484</v>
      </c>
      <c r="B1752" s="2">
        <v>40352</v>
      </c>
      <c r="C1752" s="2" t="str">
        <f t="shared" si="136"/>
        <v>June</v>
      </c>
      <c r="D1752" s="1" t="s">
        <v>41</v>
      </c>
      <c r="E1752" s="1">
        <v>41</v>
      </c>
      <c r="F1752" s="1">
        <f t="shared" si="135"/>
        <v>18.864390243902442</v>
      </c>
      <c r="G1752" s="1">
        <v>773.44</v>
      </c>
      <c r="H1752" s="1">
        <v>6.67</v>
      </c>
      <c r="I1752">
        <f t="shared" si="137"/>
        <v>780.11</v>
      </c>
      <c r="J1752">
        <f t="shared" si="138"/>
        <v>4.7610000000000001</v>
      </c>
      <c r="K1752">
        <f t="shared" si="139"/>
        <v>36.823478400000006</v>
      </c>
      <c r="L1752" s="1" t="s">
        <v>19</v>
      </c>
      <c r="M1752" s="1" t="s">
        <v>20</v>
      </c>
      <c r="N1752" s="1" t="s">
        <v>28</v>
      </c>
      <c r="O1752" s="1" t="s">
        <v>22</v>
      </c>
      <c r="P1752" s="1" t="s">
        <v>23</v>
      </c>
      <c r="Q1752" s="1" t="s">
        <v>46</v>
      </c>
      <c r="R1752" s="2">
        <v>40353</v>
      </c>
    </row>
    <row r="1753" spans="1:18" x14ac:dyDescent="0.25">
      <c r="A1753" s="1">
        <v>8834</v>
      </c>
      <c r="B1753" s="2">
        <v>40490</v>
      </c>
      <c r="C1753" s="2" t="str">
        <f t="shared" si="136"/>
        <v>November</v>
      </c>
      <c r="D1753" s="1" t="s">
        <v>25</v>
      </c>
      <c r="E1753" s="1">
        <v>45</v>
      </c>
      <c r="F1753" s="1">
        <f t="shared" si="135"/>
        <v>148.62466666666666</v>
      </c>
      <c r="G1753" s="1">
        <v>6688.11</v>
      </c>
      <c r="H1753" s="1">
        <v>13.99</v>
      </c>
      <c r="I1753">
        <f t="shared" si="137"/>
        <v>6702.0999999999995</v>
      </c>
      <c r="J1753">
        <f t="shared" si="138"/>
        <v>5.3265000000000002</v>
      </c>
      <c r="K1753">
        <f t="shared" si="139"/>
        <v>356.24217915000003</v>
      </c>
      <c r="L1753" s="1" t="s">
        <v>26</v>
      </c>
      <c r="M1753" s="1" t="s">
        <v>59</v>
      </c>
      <c r="N1753" s="1" t="s">
        <v>21</v>
      </c>
      <c r="O1753" s="1" t="s">
        <v>29</v>
      </c>
      <c r="P1753" s="1" t="s">
        <v>61</v>
      </c>
      <c r="Q1753" s="1" t="s">
        <v>31</v>
      </c>
      <c r="R1753" s="2">
        <v>40491</v>
      </c>
    </row>
    <row r="1754" spans="1:18" x14ac:dyDescent="0.25">
      <c r="A1754" s="1">
        <v>52290</v>
      </c>
      <c r="B1754" s="2">
        <v>41050</v>
      </c>
      <c r="C1754" s="2" t="str">
        <f t="shared" si="136"/>
        <v>May</v>
      </c>
      <c r="D1754" s="1" t="s">
        <v>18</v>
      </c>
      <c r="E1754" s="1">
        <v>28</v>
      </c>
      <c r="F1754" s="1">
        <f t="shared" si="135"/>
        <v>52.501767857142859</v>
      </c>
      <c r="G1754" s="1">
        <v>1470.0495000000001</v>
      </c>
      <c r="H1754" s="1">
        <v>4.99</v>
      </c>
      <c r="I1754">
        <f t="shared" si="137"/>
        <v>1475.0395000000001</v>
      </c>
      <c r="J1754">
        <f t="shared" si="138"/>
        <v>5.3265000000000002</v>
      </c>
      <c r="K1754">
        <f t="shared" si="139"/>
        <v>78.302186617500013</v>
      </c>
      <c r="L1754" s="1" t="s">
        <v>26</v>
      </c>
      <c r="M1754" s="1" t="s">
        <v>49</v>
      </c>
      <c r="N1754" s="1" t="s">
        <v>28</v>
      </c>
      <c r="O1754" s="1" t="s">
        <v>29</v>
      </c>
      <c r="P1754" s="1" t="s">
        <v>30</v>
      </c>
      <c r="Q1754" s="1" t="s">
        <v>24</v>
      </c>
      <c r="R1754" s="2">
        <v>41059</v>
      </c>
    </row>
    <row r="1755" spans="1:18" x14ac:dyDescent="0.25">
      <c r="A1755" s="1">
        <v>47942</v>
      </c>
      <c r="B1755" s="2">
        <v>40236</v>
      </c>
      <c r="C1755" s="2" t="str">
        <f t="shared" si="136"/>
        <v>February</v>
      </c>
      <c r="D1755" s="1" t="s">
        <v>41</v>
      </c>
      <c r="E1755" s="1">
        <v>3</v>
      </c>
      <c r="F1755" s="1">
        <f t="shared" si="135"/>
        <v>7.5333333333333341</v>
      </c>
      <c r="G1755" s="1">
        <v>22.6</v>
      </c>
      <c r="H1755" s="1">
        <v>3.04</v>
      </c>
      <c r="I1755">
        <f t="shared" si="137"/>
        <v>25.64</v>
      </c>
      <c r="J1755">
        <f t="shared" si="138"/>
        <v>3.5455000000000001</v>
      </c>
      <c r="K1755">
        <f t="shared" si="139"/>
        <v>0.80128300000000008</v>
      </c>
      <c r="L1755" s="1" t="s">
        <v>19</v>
      </c>
      <c r="M1755" s="1" t="s">
        <v>54</v>
      </c>
      <c r="N1755" s="1" t="s">
        <v>33</v>
      </c>
      <c r="O1755" s="1" t="s">
        <v>34</v>
      </c>
      <c r="P1755" s="1" t="s">
        <v>45</v>
      </c>
      <c r="Q1755" s="1" t="s">
        <v>36</v>
      </c>
      <c r="R1755" s="2">
        <v>40238</v>
      </c>
    </row>
    <row r="1756" spans="1:18" x14ac:dyDescent="0.25">
      <c r="A1756" s="1">
        <v>59428</v>
      </c>
      <c r="B1756" s="2">
        <v>40430</v>
      </c>
      <c r="C1756" s="2" t="str">
        <f t="shared" si="136"/>
        <v>September</v>
      </c>
      <c r="D1756" s="1" t="s">
        <v>25</v>
      </c>
      <c r="E1756" s="1">
        <v>36</v>
      </c>
      <c r="F1756" s="1">
        <f t="shared" si="135"/>
        <v>100.05888888888889</v>
      </c>
      <c r="G1756" s="1">
        <v>3602.12</v>
      </c>
      <c r="H1756" s="1">
        <v>45</v>
      </c>
      <c r="I1756">
        <f t="shared" si="137"/>
        <v>3647.12</v>
      </c>
      <c r="J1756">
        <f t="shared" si="138"/>
        <v>4.7610000000000001</v>
      </c>
      <c r="K1756">
        <f t="shared" si="139"/>
        <v>171.49693319999997</v>
      </c>
      <c r="L1756" s="1" t="s">
        <v>38</v>
      </c>
      <c r="M1756" s="1" t="s">
        <v>27</v>
      </c>
      <c r="N1756" s="1" t="s">
        <v>21</v>
      </c>
      <c r="O1756" s="1" t="s">
        <v>22</v>
      </c>
      <c r="P1756" s="1" t="s">
        <v>39</v>
      </c>
      <c r="Q1756" s="1" t="s">
        <v>40</v>
      </c>
      <c r="R1756" s="2">
        <v>40431</v>
      </c>
    </row>
    <row r="1757" spans="1:18" x14ac:dyDescent="0.25">
      <c r="A1757" s="1">
        <v>3655</v>
      </c>
      <c r="B1757" s="2">
        <v>41187</v>
      </c>
      <c r="C1757" s="2" t="str">
        <f t="shared" si="136"/>
        <v>October</v>
      </c>
      <c r="D1757" s="1" t="s">
        <v>37</v>
      </c>
      <c r="E1757" s="1">
        <v>3</v>
      </c>
      <c r="F1757" s="1">
        <f t="shared" si="135"/>
        <v>20.846666666666668</v>
      </c>
      <c r="G1757" s="1">
        <v>62.54</v>
      </c>
      <c r="H1757" s="1">
        <v>13.18</v>
      </c>
      <c r="I1757">
        <f t="shared" si="137"/>
        <v>75.72</v>
      </c>
      <c r="J1757">
        <f t="shared" si="138"/>
        <v>3.5455000000000001</v>
      </c>
      <c r="K1757">
        <f t="shared" si="139"/>
        <v>2.2173557000000002</v>
      </c>
      <c r="L1757" s="1" t="s">
        <v>26</v>
      </c>
      <c r="M1757" s="1" t="s">
        <v>51</v>
      </c>
      <c r="N1757" s="1" t="s">
        <v>28</v>
      </c>
      <c r="O1757" s="1" t="s">
        <v>34</v>
      </c>
      <c r="P1757" s="1" t="s">
        <v>48</v>
      </c>
      <c r="Q1757" s="1" t="s">
        <v>24</v>
      </c>
      <c r="R1757" s="2">
        <v>41187</v>
      </c>
    </row>
    <row r="1758" spans="1:18" x14ac:dyDescent="0.25">
      <c r="A1758" s="1">
        <v>16967</v>
      </c>
      <c r="B1758" s="2">
        <v>40774</v>
      </c>
      <c r="C1758" s="2" t="str">
        <f t="shared" si="136"/>
        <v>August</v>
      </c>
      <c r="D1758" s="1" t="s">
        <v>18</v>
      </c>
      <c r="E1758" s="1">
        <v>5</v>
      </c>
      <c r="F1758" s="1">
        <f t="shared" si="135"/>
        <v>79.510000000000005</v>
      </c>
      <c r="G1758" s="1">
        <v>397.55</v>
      </c>
      <c r="H1758" s="1">
        <v>6.13</v>
      </c>
      <c r="I1758">
        <f t="shared" si="137"/>
        <v>403.68</v>
      </c>
      <c r="J1758">
        <f t="shared" si="138"/>
        <v>5.3265000000000002</v>
      </c>
      <c r="K1758">
        <f t="shared" si="139"/>
        <v>21.175500750000001</v>
      </c>
      <c r="L1758" s="1" t="s">
        <v>26</v>
      </c>
      <c r="M1758" s="1" t="s">
        <v>58</v>
      </c>
      <c r="N1758" s="1" t="s">
        <v>33</v>
      </c>
      <c r="O1758" s="1" t="s">
        <v>29</v>
      </c>
      <c r="P1758" s="1" t="s">
        <v>43</v>
      </c>
      <c r="Q1758" s="1" t="s">
        <v>24</v>
      </c>
      <c r="R1758" s="2">
        <v>40776</v>
      </c>
    </row>
    <row r="1759" spans="1:18" x14ac:dyDescent="0.25">
      <c r="A1759" s="1">
        <v>13569</v>
      </c>
      <c r="B1759" s="2">
        <v>40643</v>
      </c>
      <c r="C1759" s="2" t="str">
        <f t="shared" si="136"/>
        <v>April</v>
      </c>
      <c r="D1759" s="1" t="s">
        <v>37</v>
      </c>
      <c r="E1759" s="1">
        <v>16</v>
      </c>
      <c r="F1759" s="1">
        <f t="shared" si="135"/>
        <v>2.9656250000000002</v>
      </c>
      <c r="G1759" s="1">
        <v>47.45</v>
      </c>
      <c r="H1759" s="1">
        <v>1.49</v>
      </c>
      <c r="I1759">
        <f t="shared" si="137"/>
        <v>48.940000000000005</v>
      </c>
      <c r="J1759">
        <f t="shared" si="138"/>
        <v>3.5455000000000001</v>
      </c>
      <c r="K1759">
        <f t="shared" si="139"/>
        <v>1.6823397500000001</v>
      </c>
      <c r="L1759" s="1" t="s">
        <v>26</v>
      </c>
      <c r="M1759" s="1" t="s">
        <v>47</v>
      </c>
      <c r="N1759" s="1" t="s">
        <v>33</v>
      </c>
      <c r="O1759" s="1" t="s">
        <v>34</v>
      </c>
      <c r="P1759" s="1" t="s">
        <v>48</v>
      </c>
      <c r="Q1759" s="1" t="s">
        <v>24</v>
      </c>
      <c r="R1759" s="2">
        <v>40644</v>
      </c>
    </row>
    <row r="1760" spans="1:18" x14ac:dyDescent="0.25">
      <c r="A1760" s="1">
        <v>48772</v>
      </c>
      <c r="B1760" s="2">
        <v>39945</v>
      </c>
      <c r="C1760" s="2" t="str">
        <f t="shared" si="136"/>
        <v>May</v>
      </c>
      <c r="D1760" s="1" t="s">
        <v>41</v>
      </c>
      <c r="E1760" s="1">
        <v>10</v>
      </c>
      <c r="F1760" s="1">
        <f t="shared" si="135"/>
        <v>3.5640000000000001</v>
      </c>
      <c r="G1760" s="1">
        <v>35.64</v>
      </c>
      <c r="H1760" s="1">
        <v>1.63</v>
      </c>
      <c r="I1760">
        <f t="shared" si="137"/>
        <v>37.270000000000003</v>
      </c>
      <c r="J1760">
        <f t="shared" si="138"/>
        <v>3.5455000000000001</v>
      </c>
      <c r="K1760">
        <f t="shared" si="139"/>
        <v>1.2636162</v>
      </c>
      <c r="L1760" s="1" t="s">
        <v>26</v>
      </c>
      <c r="M1760" s="1" t="s">
        <v>56</v>
      </c>
      <c r="N1760" s="1" t="s">
        <v>28</v>
      </c>
      <c r="O1760" s="1" t="s">
        <v>34</v>
      </c>
      <c r="P1760" s="1" t="s">
        <v>66</v>
      </c>
      <c r="Q1760" s="1" t="s">
        <v>36</v>
      </c>
      <c r="R1760" s="2">
        <v>39946</v>
      </c>
    </row>
    <row r="1761" spans="1:18" x14ac:dyDescent="0.25">
      <c r="A1761" s="1">
        <v>1891</v>
      </c>
      <c r="B1761" s="2">
        <v>40161</v>
      </c>
      <c r="C1761" s="2" t="str">
        <f t="shared" si="136"/>
        <v>December</v>
      </c>
      <c r="D1761" s="1" t="s">
        <v>18</v>
      </c>
      <c r="E1761" s="1">
        <v>3</v>
      </c>
      <c r="F1761" s="1">
        <f t="shared" si="135"/>
        <v>100.78666666666668</v>
      </c>
      <c r="G1761" s="1">
        <v>302.36</v>
      </c>
      <c r="H1761" s="1">
        <v>5.81</v>
      </c>
      <c r="I1761">
        <f t="shared" si="137"/>
        <v>308.17</v>
      </c>
      <c r="J1761">
        <f t="shared" si="138"/>
        <v>4.7610000000000001</v>
      </c>
      <c r="K1761">
        <f t="shared" si="139"/>
        <v>14.395359600000001</v>
      </c>
      <c r="L1761" s="1" t="s">
        <v>26</v>
      </c>
      <c r="M1761" s="1" t="s">
        <v>27</v>
      </c>
      <c r="N1761" s="1" t="s">
        <v>28</v>
      </c>
      <c r="O1761" s="1" t="s">
        <v>22</v>
      </c>
      <c r="P1761" s="1" t="s">
        <v>23</v>
      </c>
      <c r="Q1761" s="1" t="s">
        <v>31</v>
      </c>
      <c r="R1761" s="2">
        <v>40163</v>
      </c>
    </row>
    <row r="1762" spans="1:18" x14ac:dyDescent="0.25">
      <c r="A1762" s="1">
        <v>29895</v>
      </c>
      <c r="B1762" s="2">
        <v>40471</v>
      </c>
      <c r="C1762" s="2" t="str">
        <f t="shared" si="136"/>
        <v>October</v>
      </c>
      <c r="D1762" s="1" t="s">
        <v>41</v>
      </c>
      <c r="E1762" s="1">
        <v>43</v>
      </c>
      <c r="F1762" s="1">
        <f t="shared" si="135"/>
        <v>169.45697674418605</v>
      </c>
      <c r="G1762" s="1">
        <v>7286.65</v>
      </c>
      <c r="H1762" s="1">
        <v>35.020000000000003</v>
      </c>
      <c r="I1762">
        <f t="shared" si="137"/>
        <v>7321.67</v>
      </c>
      <c r="J1762">
        <f t="shared" si="138"/>
        <v>4.7610000000000001</v>
      </c>
      <c r="K1762">
        <f t="shared" si="139"/>
        <v>346.91740649999997</v>
      </c>
      <c r="L1762" s="1" t="s">
        <v>38</v>
      </c>
      <c r="M1762" s="1" t="s">
        <v>27</v>
      </c>
      <c r="N1762" s="1" t="s">
        <v>42</v>
      </c>
      <c r="O1762" s="1" t="s">
        <v>22</v>
      </c>
      <c r="P1762" s="1" t="s">
        <v>67</v>
      </c>
      <c r="Q1762" s="1" t="s">
        <v>64</v>
      </c>
      <c r="R1762" s="2">
        <v>40472</v>
      </c>
    </row>
    <row r="1763" spans="1:18" x14ac:dyDescent="0.25">
      <c r="A1763" s="1">
        <v>1857</v>
      </c>
      <c r="B1763" s="2">
        <v>40190</v>
      </c>
      <c r="C1763" s="2" t="str">
        <f t="shared" si="136"/>
        <v>January</v>
      </c>
      <c r="D1763" s="1" t="s">
        <v>25</v>
      </c>
      <c r="E1763" s="1">
        <v>37</v>
      </c>
      <c r="F1763" s="1">
        <f t="shared" si="135"/>
        <v>5.3989189189189188</v>
      </c>
      <c r="G1763" s="1">
        <v>199.76</v>
      </c>
      <c r="H1763" s="1">
        <v>1.99</v>
      </c>
      <c r="I1763">
        <f t="shared" si="137"/>
        <v>201.75</v>
      </c>
      <c r="J1763">
        <f t="shared" si="138"/>
        <v>3.5455000000000001</v>
      </c>
      <c r="K1763">
        <f t="shared" si="139"/>
        <v>7.0824907999999995</v>
      </c>
      <c r="L1763" s="1" t="s">
        <v>26</v>
      </c>
      <c r="M1763" s="1" t="s">
        <v>51</v>
      </c>
      <c r="N1763" s="1" t="s">
        <v>21</v>
      </c>
      <c r="O1763" s="1" t="s">
        <v>34</v>
      </c>
      <c r="P1763" s="1" t="s">
        <v>35</v>
      </c>
      <c r="Q1763" s="1" t="s">
        <v>36</v>
      </c>
      <c r="R1763" s="2">
        <v>40191</v>
      </c>
    </row>
    <row r="1764" spans="1:18" x14ac:dyDescent="0.25">
      <c r="A1764" s="1">
        <v>57827</v>
      </c>
      <c r="B1764" s="2">
        <v>39996</v>
      </c>
      <c r="C1764" s="2" t="str">
        <f t="shared" si="136"/>
        <v>July</v>
      </c>
      <c r="D1764" s="1" t="s">
        <v>41</v>
      </c>
      <c r="E1764" s="1">
        <v>29</v>
      </c>
      <c r="F1764" s="1">
        <f t="shared" si="135"/>
        <v>5.0696551724137935</v>
      </c>
      <c r="G1764" s="1">
        <v>147.02000000000001</v>
      </c>
      <c r="H1764" s="1">
        <v>5.49</v>
      </c>
      <c r="I1764">
        <f t="shared" si="137"/>
        <v>152.51000000000002</v>
      </c>
      <c r="J1764">
        <f t="shared" si="138"/>
        <v>3.5455000000000001</v>
      </c>
      <c r="K1764">
        <f t="shared" si="139"/>
        <v>5.2125941000000005</v>
      </c>
      <c r="L1764" s="1" t="s">
        <v>26</v>
      </c>
      <c r="M1764" s="1" t="s">
        <v>51</v>
      </c>
      <c r="N1764" s="1" t="s">
        <v>42</v>
      </c>
      <c r="O1764" s="1" t="s">
        <v>34</v>
      </c>
      <c r="P1764" s="1" t="s">
        <v>45</v>
      </c>
      <c r="Q1764" s="1" t="s">
        <v>24</v>
      </c>
      <c r="R1764" s="2">
        <v>39997</v>
      </c>
    </row>
    <row r="1765" spans="1:18" x14ac:dyDescent="0.25">
      <c r="A1765" s="1">
        <v>33734</v>
      </c>
      <c r="B1765" s="2">
        <v>40833</v>
      </c>
      <c r="C1765" s="2" t="str">
        <f t="shared" si="136"/>
        <v>October</v>
      </c>
      <c r="D1765" s="1" t="s">
        <v>32</v>
      </c>
      <c r="E1765" s="1">
        <v>13</v>
      </c>
      <c r="F1765" s="1">
        <f t="shared" si="135"/>
        <v>28.610769230769229</v>
      </c>
      <c r="G1765" s="1">
        <v>371.94</v>
      </c>
      <c r="H1765" s="1">
        <v>4.8600000000000003</v>
      </c>
      <c r="I1765">
        <f t="shared" si="137"/>
        <v>376.8</v>
      </c>
      <c r="J1765">
        <f t="shared" si="138"/>
        <v>3.5455000000000001</v>
      </c>
      <c r="K1765">
        <f t="shared" si="139"/>
        <v>13.187132699999999</v>
      </c>
      <c r="L1765" s="1" t="s">
        <v>26</v>
      </c>
      <c r="M1765" s="1" t="s">
        <v>44</v>
      </c>
      <c r="N1765" s="1" t="s">
        <v>33</v>
      </c>
      <c r="O1765" s="1" t="s">
        <v>34</v>
      </c>
      <c r="P1765" s="1" t="s">
        <v>45</v>
      </c>
      <c r="Q1765" s="1" t="s">
        <v>36</v>
      </c>
      <c r="R1765" s="2">
        <v>40834</v>
      </c>
    </row>
    <row r="1766" spans="1:18" x14ac:dyDescent="0.25">
      <c r="A1766" s="1">
        <v>49155</v>
      </c>
      <c r="B1766" s="2">
        <v>40439</v>
      </c>
      <c r="C1766" s="2" t="str">
        <f t="shared" si="136"/>
        <v>September</v>
      </c>
      <c r="D1766" s="1" t="s">
        <v>18</v>
      </c>
      <c r="E1766" s="1">
        <v>22</v>
      </c>
      <c r="F1766" s="1">
        <f t="shared" si="135"/>
        <v>170.92302272727272</v>
      </c>
      <c r="G1766" s="1">
        <v>3760.3065000000001</v>
      </c>
      <c r="H1766" s="1">
        <v>8.99</v>
      </c>
      <c r="I1766">
        <f t="shared" si="137"/>
        <v>3769.2964999999999</v>
      </c>
      <c r="J1766">
        <f t="shared" si="138"/>
        <v>5.3265000000000002</v>
      </c>
      <c r="K1766">
        <f t="shared" si="139"/>
        <v>200.29272572249999</v>
      </c>
      <c r="L1766" s="1" t="s">
        <v>26</v>
      </c>
      <c r="M1766" s="1" t="s">
        <v>54</v>
      </c>
      <c r="N1766" s="1" t="s">
        <v>28</v>
      </c>
      <c r="O1766" s="1" t="s">
        <v>29</v>
      </c>
      <c r="P1766" s="1" t="s">
        <v>30</v>
      </c>
      <c r="Q1766" s="1" t="s">
        <v>24</v>
      </c>
      <c r="R1766" s="2">
        <v>40444</v>
      </c>
    </row>
    <row r="1767" spans="1:18" x14ac:dyDescent="0.25">
      <c r="A1767" s="1">
        <v>39043</v>
      </c>
      <c r="B1767" s="2">
        <v>40534</v>
      </c>
      <c r="C1767" s="2" t="str">
        <f t="shared" si="136"/>
        <v>December</v>
      </c>
      <c r="D1767" s="1" t="s">
        <v>32</v>
      </c>
      <c r="E1767" s="1">
        <v>37</v>
      </c>
      <c r="F1767" s="1">
        <f t="shared" si="135"/>
        <v>20.294324324324325</v>
      </c>
      <c r="G1767" s="1">
        <v>750.89</v>
      </c>
      <c r="H1767" s="1">
        <v>35</v>
      </c>
      <c r="I1767">
        <f t="shared" si="137"/>
        <v>785.89</v>
      </c>
      <c r="J1767">
        <f t="shared" si="138"/>
        <v>3.5455000000000001</v>
      </c>
      <c r="K1767">
        <f t="shared" si="139"/>
        <v>26.622804949999999</v>
      </c>
      <c r="L1767" s="1" t="s">
        <v>19</v>
      </c>
      <c r="M1767" s="1" t="s">
        <v>54</v>
      </c>
      <c r="N1767" s="1" t="s">
        <v>42</v>
      </c>
      <c r="O1767" s="1" t="s">
        <v>34</v>
      </c>
      <c r="P1767" s="1" t="s">
        <v>60</v>
      </c>
      <c r="Q1767" s="1" t="s">
        <v>53</v>
      </c>
      <c r="R1767" s="2">
        <v>40535</v>
      </c>
    </row>
    <row r="1768" spans="1:18" x14ac:dyDescent="0.25">
      <c r="A1768" s="1">
        <v>6656</v>
      </c>
      <c r="B1768" s="2">
        <v>39948</v>
      </c>
      <c r="C1768" s="2" t="str">
        <f t="shared" si="136"/>
        <v>May</v>
      </c>
      <c r="D1768" s="1" t="s">
        <v>37</v>
      </c>
      <c r="E1768" s="1">
        <v>50</v>
      </c>
      <c r="F1768" s="1">
        <f t="shared" si="135"/>
        <v>36.644399999999997</v>
      </c>
      <c r="G1768" s="1">
        <v>1832.22</v>
      </c>
      <c r="H1768" s="1">
        <v>2.99</v>
      </c>
      <c r="I1768">
        <f t="shared" si="137"/>
        <v>1835.21</v>
      </c>
      <c r="J1768">
        <f t="shared" si="138"/>
        <v>3.5455000000000001</v>
      </c>
      <c r="K1768">
        <f t="shared" si="139"/>
        <v>64.961360100000007</v>
      </c>
      <c r="L1768" s="1" t="s">
        <v>26</v>
      </c>
      <c r="M1768" s="1" t="s">
        <v>27</v>
      </c>
      <c r="N1768" s="1" t="s">
        <v>28</v>
      </c>
      <c r="O1768" s="1" t="s">
        <v>34</v>
      </c>
      <c r="P1768" s="1" t="s">
        <v>48</v>
      </c>
      <c r="Q1768" s="1" t="s">
        <v>24</v>
      </c>
      <c r="R1768" s="2">
        <v>39949</v>
      </c>
    </row>
    <row r="1769" spans="1:18" x14ac:dyDescent="0.25">
      <c r="A1769" s="1">
        <v>26304</v>
      </c>
      <c r="B1769" s="2">
        <v>40621</v>
      </c>
      <c r="C1769" s="2" t="str">
        <f t="shared" si="136"/>
        <v>March</v>
      </c>
      <c r="D1769" s="1" t="s">
        <v>41</v>
      </c>
      <c r="E1769" s="1">
        <v>43</v>
      </c>
      <c r="F1769" s="1">
        <f t="shared" si="135"/>
        <v>173.30551162790698</v>
      </c>
      <c r="G1769" s="1">
        <v>7452.1369999999997</v>
      </c>
      <c r="H1769" s="1">
        <v>5.99</v>
      </c>
      <c r="I1769">
        <f t="shared" si="137"/>
        <v>7458.1269999999995</v>
      </c>
      <c r="J1769">
        <f t="shared" si="138"/>
        <v>5.3265000000000002</v>
      </c>
      <c r="K1769">
        <f t="shared" si="139"/>
        <v>396.93807730499998</v>
      </c>
      <c r="L1769" s="1" t="s">
        <v>26</v>
      </c>
      <c r="M1769" s="1" t="s">
        <v>58</v>
      </c>
      <c r="N1769" s="1" t="s">
        <v>33</v>
      </c>
      <c r="O1769" s="1" t="s">
        <v>29</v>
      </c>
      <c r="P1769" s="1" t="s">
        <v>30</v>
      </c>
      <c r="Q1769" s="1" t="s">
        <v>24</v>
      </c>
      <c r="R1769" s="2">
        <v>40622</v>
      </c>
    </row>
    <row r="1770" spans="1:18" x14ac:dyDescent="0.25">
      <c r="A1770" s="1">
        <v>30149</v>
      </c>
      <c r="B1770" s="2">
        <v>40524</v>
      </c>
      <c r="C1770" s="2" t="str">
        <f t="shared" si="136"/>
        <v>December</v>
      </c>
      <c r="D1770" s="1" t="s">
        <v>41</v>
      </c>
      <c r="E1770" s="1">
        <v>8</v>
      </c>
      <c r="F1770" s="1">
        <f t="shared" si="135"/>
        <v>2.0587499999999999</v>
      </c>
      <c r="G1770" s="1">
        <v>16.47</v>
      </c>
      <c r="H1770" s="1">
        <v>1.49</v>
      </c>
      <c r="I1770">
        <f t="shared" si="137"/>
        <v>17.959999999999997</v>
      </c>
      <c r="J1770">
        <f t="shared" si="138"/>
        <v>3.5455000000000001</v>
      </c>
      <c r="K1770">
        <f t="shared" si="139"/>
        <v>0.58394385000000004</v>
      </c>
      <c r="L1770" s="1" t="s">
        <v>26</v>
      </c>
      <c r="M1770" s="1" t="s">
        <v>20</v>
      </c>
      <c r="N1770" s="1" t="s">
        <v>33</v>
      </c>
      <c r="O1770" s="1" t="s">
        <v>34</v>
      </c>
      <c r="P1770" s="1" t="s">
        <v>48</v>
      </c>
      <c r="Q1770" s="1" t="s">
        <v>24</v>
      </c>
      <c r="R1770" s="2">
        <v>40525</v>
      </c>
    </row>
    <row r="1771" spans="1:18" x14ac:dyDescent="0.25">
      <c r="A1771" s="1">
        <v>34631</v>
      </c>
      <c r="B1771" s="2">
        <v>40109</v>
      </c>
      <c r="C1771" s="2" t="str">
        <f t="shared" si="136"/>
        <v>October</v>
      </c>
      <c r="D1771" s="1" t="s">
        <v>32</v>
      </c>
      <c r="E1771" s="1">
        <v>5</v>
      </c>
      <c r="F1771" s="1">
        <f t="shared" si="135"/>
        <v>4.4119999999999999</v>
      </c>
      <c r="G1771" s="1">
        <v>22.06</v>
      </c>
      <c r="H1771" s="1">
        <v>6.27</v>
      </c>
      <c r="I1771">
        <f t="shared" si="137"/>
        <v>28.33</v>
      </c>
      <c r="J1771">
        <f t="shared" si="138"/>
        <v>3.5455000000000001</v>
      </c>
      <c r="K1771">
        <f t="shared" si="139"/>
        <v>0.78213730000000004</v>
      </c>
      <c r="L1771" s="1" t="s">
        <v>26</v>
      </c>
      <c r="M1771" s="1" t="s">
        <v>44</v>
      </c>
      <c r="N1771" s="1" t="s">
        <v>33</v>
      </c>
      <c r="O1771" s="1" t="s">
        <v>34</v>
      </c>
      <c r="P1771" s="1" t="s">
        <v>48</v>
      </c>
      <c r="Q1771" s="1" t="s">
        <v>24</v>
      </c>
      <c r="R1771" s="2">
        <v>40110</v>
      </c>
    </row>
    <row r="1772" spans="1:18" x14ac:dyDescent="0.25">
      <c r="A1772" s="1">
        <v>29318</v>
      </c>
      <c r="B1772" s="2">
        <v>40724</v>
      </c>
      <c r="C1772" s="2" t="str">
        <f t="shared" si="136"/>
        <v>June</v>
      </c>
      <c r="D1772" s="1" t="s">
        <v>32</v>
      </c>
      <c r="E1772" s="1">
        <v>34</v>
      </c>
      <c r="F1772" s="1">
        <f t="shared" si="135"/>
        <v>99.273749999999993</v>
      </c>
      <c r="G1772" s="1">
        <v>3375.3074999999999</v>
      </c>
      <c r="H1772" s="1">
        <v>8.08</v>
      </c>
      <c r="I1772">
        <f t="shared" si="137"/>
        <v>3383.3874999999998</v>
      </c>
      <c r="J1772">
        <f t="shared" si="138"/>
        <v>5.3265000000000002</v>
      </c>
      <c r="K1772">
        <f t="shared" si="139"/>
        <v>179.78575398749999</v>
      </c>
      <c r="L1772" s="1" t="s">
        <v>26</v>
      </c>
      <c r="M1772" s="1" t="s">
        <v>27</v>
      </c>
      <c r="N1772" s="1" t="s">
        <v>33</v>
      </c>
      <c r="O1772" s="1" t="s">
        <v>29</v>
      </c>
      <c r="P1772" s="1" t="s">
        <v>30</v>
      </c>
      <c r="Q1772" s="1" t="s">
        <v>24</v>
      </c>
      <c r="R1772" s="2">
        <v>40725</v>
      </c>
    </row>
    <row r="1773" spans="1:18" x14ac:dyDescent="0.25">
      <c r="A1773" s="1">
        <v>20805</v>
      </c>
      <c r="B1773" s="2">
        <v>40553</v>
      </c>
      <c r="C1773" s="2" t="str">
        <f t="shared" si="136"/>
        <v>January</v>
      </c>
      <c r="D1773" s="1" t="s">
        <v>25</v>
      </c>
      <c r="E1773" s="1">
        <v>12</v>
      </c>
      <c r="F1773" s="1">
        <f t="shared" si="135"/>
        <v>5.831666666666667</v>
      </c>
      <c r="G1773" s="1">
        <v>69.98</v>
      </c>
      <c r="H1773" s="1">
        <v>6.98</v>
      </c>
      <c r="I1773">
        <f t="shared" si="137"/>
        <v>76.960000000000008</v>
      </c>
      <c r="J1773">
        <f t="shared" si="138"/>
        <v>3.5455000000000001</v>
      </c>
      <c r="K1773">
        <f t="shared" si="139"/>
        <v>2.4811409000000002</v>
      </c>
      <c r="L1773" s="1" t="s">
        <v>26</v>
      </c>
      <c r="M1773" s="1" t="s">
        <v>27</v>
      </c>
      <c r="N1773" s="1" t="s">
        <v>42</v>
      </c>
      <c r="O1773" s="1" t="s">
        <v>34</v>
      </c>
      <c r="P1773" s="1" t="s">
        <v>48</v>
      </c>
      <c r="Q1773" s="1" t="s">
        <v>24</v>
      </c>
      <c r="R1773" s="2">
        <v>40556</v>
      </c>
    </row>
    <row r="1774" spans="1:18" x14ac:dyDescent="0.25">
      <c r="A1774" s="1">
        <v>59045</v>
      </c>
      <c r="B1774" s="2">
        <v>40587</v>
      </c>
      <c r="C1774" s="2" t="str">
        <f t="shared" si="136"/>
        <v>February</v>
      </c>
      <c r="D1774" s="1" t="s">
        <v>37</v>
      </c>
      <c r="E1774" s="1">
        <v>30</v>
      </c>
      <c r="F1774" s="1">
        <f t="shared" si="135"/>
        <v>4.674666666666667</v>
      </c>
      <c r="G1774" s="1">
        <v>140.24</v>
      </c>
      <c r="H1774" s="1">
        <v>1.49</v>
      </c>
      <c r="I1774">
        <f t="shared" si="137"/>
        <v>141.73000000000002</v>
      </c>
      <c r="J1774">
        <f t="shared" si="138"/>
        <v>3.5455000000000001</v>
      </c>
      <c r="K1774">
        <f t="shared" si="139"/>
        <v>4.9722092</v>
      </c>
      <c r="L1774" s="1" t="s">
        <v>26</v>
      </c>
      <c r="M1774" s="1" t="s">
        <v>55</v>
      </c>
      <c r="N1774" s="1" t="s">
        <v>28</v>
      </c>
      <c r="O1774" s="1" t="s">
        <v>34</v>
      </c>
      <c r="P1774" s="1" t="s">
        <v>48</v>
      </c>
      <c r="Q1774" s="1" t="s">
        <v>24</v>
      </c>
      <c r="R1774" s="2">
        <v>40589</v>
      </c>
    </row>
    <row r="1775" spans="1:18" x14ac:dyDescent="0.25">
      <c r="A1775" s="1">
        <v>19073</v>
      </c>
      <c r="B1775" s="2">
        <v>39988</v>
      </c>
      <c r="C1775" s="2" t="str">
        <f t="shared" si="136"/>
        <v>June</v>
      </c>
      <c r="D1775" s="1" t="s">
        <v>32</v>
      </c>
      <c r="E1775" s="1">
        <v>40</v>
      </c>
      <c r="F1775" s="1">
        <f t="shared" si="135"/>
        <v>2.8752500000000003</v>
      </c>
      <c r="G1775" s="1">
        <v>115.01</v>
      </c>
      <c r="H1775" s="1">
        <v>1.34</v>
      </c>
      <c r="I1775">
        <f t="shared" si="137"/>
        <v>116.35000000000001</v>
      </c>
      <c r="J1775">
        <f t="shared" si="138"/>
        <v>3.5455000000000001</v>
      </c>
      <c r="K1775">
        <f t="shared" si="139"/>
        <v>4.07767955</v>
      </c>
      <c r="L1775" s="1" t="s">
        <v>19</v>
      </c>
      <c r="M1775" s="1" t="s">
        <v>55</v>
      </c>
      <c r="N1775" s="1" t="s">
        <v>33</v>
      </c>
      <c r="O1775" s="1" t="s">
        <v>34</v>
      </c>
      <c r="P1775" s="1" t="s">
        <v>35</v>
      </c>
      <c r="Q1775" s="1" t="s">
        <v>36</v>
      </c>
      <c r="R1775" s="2">
        <v>39990</v>
      </c>
    </row>
    <row r="1776" spans="1:18" x14ac:dyDescent="0.25">
      <c r="A1776" s="1">
        <v>55938</v>
      </c>
      <c r="B1776" s="2">
        <v>41092</v>
      </c>
      <c r="C1776" s="2" t="str">
        <f t="shared" si="136"/>
        <v>July</v>
      </c>
      <c r="D1776" s="1" t="s">
        <v>32</v>
      </c>
      <c r="E1776" s="1">
        <v>42</v>
      </c>
      <c r="F1776" s="1">
        <f t="shared" si="135"/>
        <v>19.106190476190477</v>
      </c>
      <c r="G1776" s="1">
        <v>802.46</v>
      </c>
      <c r="H1776" s="1">
        <v>5.97</v>
      </c>
      <c r="I1776">
        <f t="shared" si="137"/>
        <v>808.43000000000006</v>
      </c>
      <c r="J1776">
        <f t="shared" si="138"/>
        <v>3.5455000000000001</v>
      </c>
      <c r="K1776">
        <f t="shared" si="139"/>
        <v>28.451219300000002</v>
      </c>
      <c r="L1776" s="1" t="s">
        <v>19</v>
      </c>
      <c r="M1776" s="1" t="s">
        <v>49</v>
      </c>
      <c r="N1776" s="1" t="s">
        <v>28</v>
      </c>
      <c r="O1776" s="1" t="s">
        <v>34</v>
      </c>
      <c r="P1776" s="1" t="s">
        <v>45</v>
      </c>
      <c r="Q1776" s="1" t="s">
        <v>24</v>
      </c>
      <c r="R1776" s="2">
        <v>41093</v>
      </c>
    </row>
    <row r="1777" spans="1:18" x14ac:dyDescent="0.25">
      <c r="A1777" s="1">
        <v>19843</v>
      </c>
      <c r="B1777" s="2">
        <v>40388</v>
      </c>
      <c r="C1777" s="2" t="str">
        <f t="shared" si="136"/>
        <v>July</v>
      </c>
      <c r="D1777" s="1" t="s">
        <v>41</v>
      </c>
      <c r="E1777" s="1">
        <v>33</v>
      </c>
      <c r="F1777" s="1">
        <f t="shared" si="135"/>
        <v>133.83790909090908</v>
      </c>
      <c r="G1777" s="1">
        <v>4416.6509999999998</v>
      </c>
      <c r="H1777" s="1">
        <v>8.99</v>
      </c>
      <c r="I1777">
        <f t="shared" si="137"/>
        <v>4425.6409999999996</v>
      </c>
      <c r="J1777">
        <f t="shared" si="138"/>
        <v>5.3265000000000002</v>
      </c>
      <c r="K1777">
        <f t="shared" si="139"/>
        <v>235.25291551499998</v>
      </c>
      <c r="L1777" s="1" t="s">
        <v>26</v>
      </c>
      <c r="M1777" s="1" t="s">
        <v>20</v>
      </c>
      <c r="N1777" s="1" t="s">
        <v>42</v>
      </c>
      <c r="O1777" s="1" t="s">
        <v>29</v>
      </c>
      <c r="P1777" s="1" t="s">
        <v>30</v>
      </c>
      <c r="Q1777" s="1" t="s">
        <v>24</v>
      </c>
      <c r="R1777" s="2">
        <v>40388</v>
      </c>
    </row>
    <row r="1778" spans="1:18" x14ac:dyDescent="0.25">
      <c r="A1778" s="1">
        <v>6596</v>
      </c>
      <c r="B1778" s="2">
        <v>40745</v>
      </c>
      <c r="C1778" s="2" t="str">
        <f t="shared" si="136"/>
        <v>July</v>
      </c>
      <c r="D1778" s="1" t="s">
        <v>18</v>
      </c>
      <c r="E1778" s="1">
        <v>36</v>
      </c>
      <c r="F1778" s="1">
        <f t="shared" si="135"/>
        <v>500.77972222222223</v>
      </c>
      <c r="G1778" s="1">
        <v>18028.07</v>
      </c>
      <c r="H1778" s="1">
        <v>28.14</v>
      </c>
      <c r="I1778">
        <f t="shared" si="137"/>
        <v>18056.21</v>
      </c>
      <c r="J1778">
        <f t="shared" si="138"/>
        <v>5.3265000000000002</v>
      </c>
      <c r="K1778">
        <f t="shared" si="139"/>
        <v>960.26514855000005</v>
      </c>
      <c r="L1778" s="1" t="s">
        <v>38</v>
      </c>
      <c r="M1778" s="1" t="s">
        <v>58</v>
      </c>
      <c r="N1778" s="1" t="s">
        <v>33</v>
      </c>
      <c r="O1778" s="1" t="s">
        <v>29</v>
      </c>
      <c r="P1778" s="1" t="s">
        <v>61</v>
      </c>
      <c r="Q1778" s="1" t="s">
        <v>40</v>
      </c>
      <c r="R1778" s="2">
        <v>40750</v>
      </c>
    </row>
    <row r="1779" spans="1:18" x14ac:dyDescent="0.25">
      <c r="A1779" s="1">
        <v>19972</v>
      </c>
      <c r="B1779" s="2">
        <v>41076</v>
      </c>
      <c r="C1779" s="2" t="str">
        <f t="shared" si="136"/>
        <v>June</v>
      </c>
      <c r="D1779" s="1" t="s">
        <v>37</v>
      </c>
      <c r="E1779" s="1">
        <v>6</v>
      </c>
      <c r="F1779" s="1">
        <f t="shared" si="135"/>
        <v>16.309999999999999</v>
      </c>
      <c r="G1779" s="1">
        <v>97.86</v>
      </c>
      <c r="H1779" s="1">
        <v>8.99</v>
      </c>
      <c r="I1779">
        <f t="shared" si="137"/>
        <v>106.85</v>
      </c>
      <c r="J1779">
        <f t="shared" si="138"/>
        <v>4.7610000000000001</v>
      </c>
      <c r="K1779">
        <f t="shared" si="139"/>
        <v>4.6591146000000006</v>
      </c>
      <c r="L1779" s="1" t="s">
        <v>26</v>
      </c>
      <c r="M1779" s="1" t="s">
        <v>20</v>
      </c>
      <c r="N1779" s="1" t="s">
        <v>33</v>
      </c>
      <c r="O1779" s="1" t="s">
        <v>22</v>
      </c>
      <c r="P1779" s="1" t="s">
        <v>23</v>
      </c>
      <c r="Q1779" s="1" t="s">
        <v>46</v>
      </c>
      <c r="R1779" s="2">
        <v>41078</v>
      </c>
    </row>
    <row r="1780" spans="1:18" x14ac:dyDescent="0.25">
      <c r="A1780" s="1">
        <v>18595</v>
      </c>
      <c r="B1780" s="2">
        <v>39844</v>
      </c>
      <c r="C1780" s="2" t="str">
        <f t="shared" si="136"/>
        <v>January</v>
      </c>
      <c r="D1780" s="1" t="s">
        <v>37</v>
      </c>
      <c r="E1780" s="1">
        <v>6</v>
      </c>
      <c r="F1780" s="1">
        <f t="shared" si="135"/>
        <v>75.239999999999995</v>
      </c>
      <c r="G1780" s="1">
        <v>451.44</v>
      </c>
      <c r="H1780" s="1">
        <v>13.99</v>
      </c>
      <c r="I1780">
        <f t="shared" si="137"/>
        <v>465.43</v>
      </c>
      <c r="J1780">
        <f t="shared" si="138"/>
        <v>3.5455000000000001</v>
      </c>
      <c r="K1780">
        <f t="shared" si="139"/>
        <v>16.005805200000001</v>
      </c>
      <c r="L1780" s="1" t="s">
        <v>26</v>
      </c>
      <c r="M1780" s="1" t="s">
        <v>27</v>
      </c>
      <c r="N1780" s="1" t="s">
        <v>42</v>
      </c>
      <c r="O1780" s="1" t="s">
        <v>34</v>
      </c>
      <c r="P1780" s="1" t="s">
        <v>68</v>
      </c>
      <c r="Q1780" s="1" t="s">
        <v>31</v>
      </c>
      <c r="R1780" s="2">
        <v>39846</v>
      </c>
    </row>
    <row r="1781" spans="1:18" x14ac:dyDescent="0.25">
      <c r="A1781" s="1">
        <v>39652</v>
      </c>
      <c r="B1781" s="2">
        <v>41033</v>
      </c>
      <c r="C1781" s="2" t="str">
        <f t="shared" si="136"/>
        <v>May</v>
      </c>
      <c r="D1781" s="1" t="s">
        <v>18</v>
      </c>
      <c r="E1781" s="1">
        <v>5</v>
      </c>
      <c r="F1781" s="1">
        <f t="shared" si="135"/>
        <v>2.9219999999999997</v>
      </c>
      <c r="G1781" s="1">
        <v>14.61</v>
      </c>
      <c r="H1781" s="1">
        <v>0.5</v>
      </c>
      <c r="I1781">
        <f t="shared" si="137"/>
        <v>15.11</v>
      </c>
      <c r="J1781">
        <f t="shared" si="138"/>
        <v>3.5455000000000001</v>
      </c>
      <c r="K1781">
        <f t="shared" si="139"/>
        <v>0.51799755000000003</v>
      </c>
      <c r="L1781" s="1" t="s">
        <v>26</v>
      </c>
      <c r="M1781" s="1" t="s">
        <v>51</v>
      </c>
      <c r="N1781" s="1" t="s">
        <v>21</v>
      </c>
      <c r="O1781" s="1" t="s">
        <v>34</v>
      </c>
      <c r="P1781" s="1" t="s">
        <v>63</v>
      </c>
      <c r="Q1781" s="1" t="s">
        <v>24</v>
      </c>
      <c r="R1781" s="2">
        <v>41035</v>
      </c>
    </row>
    <row r="1782" spans="1:18" x14ac:dyDescent="0.25">
      <c r="A1782" s="1">
        <v>2848</v>
      </c>
      <c r="B1782" s="2">
        <v>40977</v>
      </c>
      <c r="C1782" s="2" t="str">
        <f t="shared" si="136"/>
        <v>March</v>
      </c>
      <c r="D1782" s="1" t="s">
        <v>37</v>
      </c>
      <c r="E1782" s="1">
        <v>35</v>
      </c>
      <c r="F1782" s="1">
        <f t="shared" si="135"/>
        <v>42.182571428571428</v>
      </c>
      <c r="G1782" s="1">
        <v>1476.39</v>
      </c>
      <c r="H1782" s="1">
        <v>15.9</v>
      </c>
      <c r="I1782">
        <f t="shared" si="137"/>
        <v>1492.2900000000002</v>
      </c>
      <c r="J1782">
        <f t="shared" si="138"/>
        <v>4.7610000000000001</v>
      </c>
      <c r="K1782">
        <f t="shared" si="139"/>
        <v>70.2909279</v>
      </c>
      <c r="L1782" s="1" t="s">
        <v>19</v>
      </c>
      <c r="M1782" s="1" t="s">
        <v>20</v>
      </c>
      <c r="N1782" s="1" t="s">
        <v>42</v>
      </c>
      <c r="O1782" s="1" t="s">
        <v>22</v>
      </c>
      <c r="P1782" s="1" t="s">
        <v>23</v>
      </c>
      <c r="Q1782" s="1" t="s">
        <v>31</v>
      </c>
      <c r="R1782" s="2">
        <v>40979</v>
      </c>
    </row>
    <row r="1783" spans="1:18" x14ac:dyDescent="0.25">
      <c r="A1783" s="1">
        <v>37729</v>
      </c>
      <c r="B1783" s="2">
        <v>39828</v>
      </c>
      <c r="C1783" s="2" t="str">
        <f t="shared" si="136"/>
        <v>January</v>
      </c>
      <c r="D1783" s="1" t="s">
        <v>32</v>
      </c>
      <c r="E1783" s="1">
        <v>48</v>
      </c>
      <c r="F1783" s="1">
        <f t="shared" si="135"/>
        <v>9.3310416666666658</v>
      </c>
      <c r="G1783" s="1">
        <v>447.89</v>
      </c>
      <c r="H1783" s="1">
        <v>6.19</v>
      </c>
      <c r="I1783">
        <f t="shared" si="137"/>
        <v>454.08</v>
      </c>
      <c r="J1783">
        <f t="shared" si="138"/>
        <v>3.5455000000000001</v>
      </c>
      <c r="K1783">
        <f t="shared" si="139"/>
        <v>15.879939950000001</v>
      </c>
      <c r="L1783" s="1" t="s">
        <v>26</v>
      </c>
      <c r="M1783" s="1" t="s">
        <v>20</v>
      </c>
      <c r="N1783" s="1" t="s">
        <v>33</v>
      </c>
      <c r="O1783" s="1" t="s">
        <v>34</v>
      </c>
      <c r="P1783" s="1" t="s">
        <v>48</v>
      </c>
      <c r="Q1783" s="1" t="s">
        <v>24</v>
      </c>
      <c r="R1783" s="2">
        <v>39828</v>
      </c>
    </row>
    <row r="1784" spans="1:18" x14ac:dyDescent="0.25">
      <c r="A1784" s="1">
        <v>43844</v>
      </c>
      <c r="B1784" s="2">
        <v>40482</v>
      </c>
      <c r="C1784" s="2" t="str">
        <f t="shared" si="136"/>
        <v>October</v>
      </c>
      <c r="D1784" s="1" t="s">
        <v>25</v>
      </c>
      <c r="E1784" s="1">
        <v>25</v>
      </c>
      <c r="F1784" s="1">
        <f t="shared" si="135"/>
        <v>40.39472</v>
      </c>
      <c r="G1784" s="1">
        <v>1009.8680000000001</v>
      </c>
      <c r="H1784" s="1">
        <v>4.99</v>
      </c>
      <c r="I1784">
        <f t="shared" si="137"/>
        <v>1014.8580000000001</v>
      </c>
      <c r="J1784">
        <f t="shared" si="138"/>
        <v>5.3265000000000002</v>
      </c>
      <c r="K1784">
        <f t="shared" si="139"/>
        <v>53.790619020000001</v>
      </c>
      <c r="L1784" s="1" t="s">
        <v>26</v>
      </c>
      <c r="M1784" s="1" t="s">
        <v>20</v>
      </c>
      <c r="N1784" s="1" t="s">
        <v>28</v>
      </c>
      <c r="O1784" s="1" t="s">
        <v>29</v>
      </c>
      <c r="P1784" s="1" t="s">
        <v>30</v>
      </c>
      <c r="Q1784" s="1" t="s">
        <v>24</v>
      </c>
      <c r="R1784" s="2">
        <v>40482</v>
      </c>
    </row>
    <row r="1785" spans="1:18" x14ac:dyDescent="0.25">
      <c r="A1785" s="1">
        <v>31174</v>
      </c>
      <c r="B1785" s="2">
        <v>39898</v>
      </c>
      <c r="C1785" s="2" t="str">
        <f t="shared" si="136"/>
        <v>March</v>
      </c>
      <c r="D1785" s="1" t="s">
        <v>32</v>
      </c>
      <c r="E1785" s="1">
        <v>20</v>
      </c>
      <c r="F1785" s="1">
        <f t="shared" si="135"/>
        <v>226.03000000000003</v>
      </c>
      <c r="G1785" s="1">
        <v>4520.6000000000004</v>
      </c>
      <c r="H1785" s="1">
        <v>11.79</v>
      </c>
      <c r="I1785">
        <f t="shared" si="137"/>
        <v>4532.3900000000003</v>
      </c>
      <c r="J1785">
        <f t="shared" si="138"/>
        <v>3.5455000000000001</v>
      </c>
      <c r="K1785">
        <f t="shared" si="139"/>
        <v>160.27787300000003</v>
      </c>
      <c r="L1785" s="1" t="s">
        <v>26</v>
      </c>
      <c r="M1785" s="1" t="s">
        <v>59</v>
      </c>
      <c r="N1785" s="1" t="s">
        <v>21</v>
      </c>
      <c r="O1785" s="1" t="s">
        <v>34</v>
      </c>
      <c r="P1785" s="1" t="s">
        <v>68</v>
      </c>
      <c r="Q1785" s="1" t="s">
        <v>31</v>
      </c>
      <c r="R1785" s="2">
        <v>39898</v>
      </c>
    </row>
    <row r="1786" spans="1:18" x14ac:dyDescent="0.25">
      <c r="A1786" s="1">
        <v>18368</v>
      </c>
      <c r="B1786" s="2">
        <v>41243</v>
      </c>
      <c r="C1786" s="2" t="str">
        <f t="shared" si="136"/>
        <v>November</v>
      </c>
      <c r="D1786" s="1" t="s">
        <v>32</v>
      </c>
      <c r="E1786" s="1">
        <v>3</v>
      </c>
      <c r="F1786" s="1">
        <f t="shared" si="135"/>
        <v>1990.8633333333335</v>
      </c>
      <c r="G1786" s="1">
        <v>5972.59</v>
      </c>
      <c r="H1786" s="1">
        <v>14.7</v>
      </c>
      <c r="I1786">
        <f t="shared" si="137"/>
        <v>5987.29</v>
      </c>
      <c r="J1786">
        <f t="shared" si="138"/>
        <v>5.3265000000000002</v>
      </c>
      <c r="K1786">
        <f t="shared" si="139"/>
        <v>318.13000635000003</v>
      </c>
      <c r="L1786" s="1" t="s">
        <v>38</v>
      </c>
      <c r="M1786" s="1" t="s">
        <v>51</v>
      </c>
      <c r="N1786" s="1" t="s">
        <v>33</v>
      </c>
      <c r="O1786" s="1" t="s">
        <v>29</v>
      </c>
      <c r="P1786" s="1" t="s">
        <v>61</v>
      </c>
      <c r="Q1786" s="1" t="s">
        <v>40</v>
      </c>
      <c r="R1786" s="2">
        <v>41245</v>
      </c>
    </row>
    <row r="1787" spans="1:18" x14ac:dyDescent="0.25">
      <c r="A1787" s="1">
        <v>35366</v>
      </c>
      <c r="B1787" s="2">
        <v>40736</v>
      </c>
      <c r="C1787" s="2" t="str">
        <f t="shared" si="136"/>
        <v>July</v>
      </c>
      <c r="D1787" s="1" t="s">
        <v>18</v>
      </c>
      <c r="E1787" s="1">
        <v>23</v>
      </c>
      <c r="F1787" s="1">
        <f t="shared" si="135"/>
        <v>6.4917391304347829</v>
      </c>
      <c r="G1787" s="1">
        <v>149.31</v>
      </c>
      <c r="H1787" s="1">
        <v>7.81</v>
      </c>
      <c r="I1787">
        <f t="shared" si="137"/>
        <v>157.12</v>
      </c>
      <c r="J1787">
        <f t="shared" si="138"/>
        <v>3.5455000000000001</v>
      </c>
      <c r="K1787">
        <f t="shared" si="139"/>
        <v>5.2937860499999996</v>
      </c>
      <c r="L1787" s="1" t="s">
        <v>26</v>
      </c>
      <c r="M1787" s="1" t="s">
        <v>51</v>
      </c>
      <c r="N1787" s="1" t="s">
        <v>21</v>
      </c>
      <c r="O1787" s="1" t="s">
        <v>34</v>
      </c>
      <c r="P1787" s="1" t="s">
        <v>45</v>
      </c>
      <c r="Q1787" s="1" t="s">
        <v>24</v>
      </c>
      <c r="R1787" s="2">
        <v>40743</v>
      </c>
    </row>
    <row r="1788" spans="1:18" x14ac:dyDescent="0.25">
      <c r="A1788" s="1">
        <v>7458</v>
      </c>
      <c r="B1788" s="2">
        <v>41003</v>
      </c>
      <c r="C1788" s="2" t="str">
        <f t="shared" si="136"/>
        <v>April</v>
      </c>
      <c r="D1788" s="1" t="s">
        <v>37</v>
      </c>
      <c r="E1788" s="1">
        <v>16</v>
      </c>
      <c r="F1788" s="1">
        <f t="shared" si="135"/>
        <v>14.175625</v>
      </c>
      <c r="G1788" s="1">
        <v>226.81</v>
      </c>
      <c r="H1788" s="1">
        <v>7.17</v>
      </c>
      <c r="I1788">
        <f t="shared" si="137"/>
        <v>233.98</v>
      </c>
      <c r="J1788">
        <f t="shared" si="138"/>
        <v>3.5455000000000001</v>
      </c>
      <c r="K1788">
        <f t="shared" si="139"/>
        <v>8.0415485499999999</v>
      </c>
      <c r="L1788" s="1" t="s">
        <v>26</v>
      </c>
      <c r="M1788" s="1" t="s">
        <v>58</v>
      </c>
      <c r="N1788" s="1" t="s">
        <v>33</v>
      </c>
      <c r="O1788" s="1" t="s">
        <v>34</v>
      </c>
      <c r="P1788" s="1" t="s">
        <v>48</v>
      </c>
      <c r="Q1788" s="1" t="s">
        <v>24</v>
      </c>
      <c r="R1788" s="2">
        <v>41005</v>
      </c>
    </row>
    <row r="1789" spans="1:18" x14ac:dyDescent="0.25">
      <c r="A1789" s="1">
        <v>41988</v>
      </c>
      <c r="B1789" s="2">
        <v>39848</v>
      </c>
      <c r="C1789" s="2" t="str">
        <f t="shared" si="136"/>
        <v>February</v>
      </c>
      <c r="D1789" s="1" t="s">
        <v>18</v>
      </c>
      <c r="E1789" s="1">
        <v>18</v>
      </c>
      <c r="F1789" s="1">
        <f t="shared" si="135"/>
        <v>33.892777777777781</v>
      </c>
      <c r="G1789" s="1">
        <v>610.07000000000005</v>
      </c>
      <c r="H1789" s="1">
        <v>19.190000000000001</v>
      </c>
      <c r="I1789">
        <f t="shared" si="137"/>
        <v>629.2600000000001</v>
      </c>
      <c r="J1789">
        <f t="shared" si="138"/>
        <v>4.7610000000000001</v>
      </c>
      <c r="K1789">
        <f t="shared" si="139"/>
        <v>29.045432700000003</v>
      </c>
      <c r="L1789" s="1" t="s">
        <v>38</v>
      </c>
      <c r="M1789" s="1" t="s">
        <v>20</v>
      </c>
      <c r="N1789" s="1" t="s">
        <v>42</v>
      </c>
      <c r="O1789" s="1" t="s">
        <v>22</v>
      </c>
      <c r="P1789" s="1" t="s">
        <v>39</v>
      </c>
      <c r="Q1789" s="1" t="s">
        <v>40</v>
      </c>
      <c r="R1789" s="2">
        <v>39852</v>
      </c>
    </row>
    <row r="1790" spans="1:18" x14ac:dyDescent="0.25">
      <c r="A1790" s="1">
        <v>27106</v>
      </c>
      <c r="B1790" s="2">
        <v>40878</v>
      </c>
      <c r="C1790" s="2" t="str">
        <f t="shared" si="136"/>
        <v>December</v>
      </c>
      <c r="D1790" s="1" t="s">
        <v>25</v>
      </c>
      <c r="E1790" s="1">
        <v>42</v>
      </c>
      <c r="F1790" s="1">
        <f t="shared" si="135"/>
        <v>21.205000000000002</v>
      </c>
      <c r="G1790" s="1">
        <v>890.61</v>
      </c>
      <c r="H1790" s="1">
        <v>3.63</v>
      </c>
      <c r="I1790">
        <f t="shared" si="137"/>
        <v>894.24</v>
      </c>
      <c r="J1790">
        <f t="shared" si="138"/>
        <v>4.7610000000000001</v>
      </c>
      <c r="K1790">
        <f t="shared" si="139"/>
        <v>42.401942100000007</v>
      </c>
      <c r="L1790" s="1" t="s">
        <v>26</v>
      </c>
      <c r="M1790" s="1" t="s">
        <v>27</v>
      </c>
      <c r="N1790" s="1" t="s">
        <v>42</v>
      </c>
      <c r="O1790" s="1" t="s">
        <v>22</v>
      </c>
      <c r="P1790" s="1" t="s">
        <v>23</v>
      </c>
      <c r="Q1790" s="1" t="s">
        <v>46</v>
      </c>
      <c r="R1790" s="2">
        <v>40880</v>
      </c>
    </row>
    <row r="1791" spans="1:18" x14ac:dyDescent="0.25">
      <c r="A1791" s="1">
        <v>23329</v>
      </c>
      <c r="B1791" s="2">
        <v>40538</v>
      </c>
      <c r="C1791" s="2" t="str">
        <f t="shared" si="136"/>
        <v>December</v>
      </c>
      <c r="D1791" s="1" t="s">
        <v>18</v>
      </c>
      <c r="E1791" s="1">
        <v>47</v>
      </c>
      <c r="F1791" s="1">
        <f t="shared" si="135"/>
        <v>102.75432978723403</v>
      </c>
      <c r="G1791" s="1">
        <v>4829.4534999999996</v>
      </c>
      <c r="H1791" s="1">
        <v>8.99</v>
      </c>
      <c r="I1791">
        <f t="shared" si="137"/>
        <v>4838.4434999999994</v>
      </c>
      <c r="J1791">
        <f t="shared" si="138"/>
        <v>5.3265000000000002</v>
      </c>
      <c r="K1791">
        <f t="shared" si="139"/>
        <v>257.24084067749999</v>
      </c>
      <c r="L1791" s="1" t="s">
        <v>26</v>
      </c>
      <c r="M1791" s="1" t="s">
        <v>47</v>
      </c>
      <c r="N1791" s="1" t="s">
        <v>42</v>
      </c>
      <c r="O1791" s="1" t="s">
        <v>29</v>
      </c>
      <c r="P1791" s="1" t="s">
        <v>30</v>
      </c>
      <c r="Q1791" s="1" t="s">
        <v>24</v>
      </c>
      <c r="R1791" s="2">
        <v>40542</v>
      </c>
    </row>
    <row r="1792" spans="1:18" x14ac:dyDescent="0.25">
      <c r="A1792" s="1">
        <v>17702</v>
      </c>
      <c r="B1792" s="2">
        <v>41012</v>
      </c>
      <c r="C1792" s="2" t="str">
        <f t="shared" si="136"/>
        <v>April</v>
      </c>
      <c r="D1792" s="1" t="s">
        <v>25</v>
      </c>
      <c r="E1792" s="1">
        <v>48</v>
      </c>
      <c r="F1792" s="1">
        <f t="shared" si="135"/>
        <v>7.6872916666666669</v>
      </c>
      <c r="G1792" s="1">
        <v>368.99</v>
      </c>
      <c r="H1792" s="1">
        <v>9.23</v>
      </c>
      <c r="I1792">
        <f t="shared" si="137"/>
        <v>378.22</v>
      </c>
      <c r="J1792">
        <f t="shared" si="138"/>
        <v>3.5455000000000001</v>
      </c>
      <c r="K1792">
        <f t="shared" si="139"/>
        <v>13.082540450000002</v>
      </c>
      <c r="L1792" s="1" t="s">
        <v>26</v>
      </c>
      <c r="M1792" s="1" t="s">
        <v>27</v>
      </c>
      <c r="N1792" s="1" t="s">
        <v>42</v>
      </c>
      <c r="O1792" s="1" t="s">
        <v>34</v>
      </c>
      <c r="P1792" s="1" t="s">
        <v>68</v>
      </c>
      <c r="Q1792" s="1" t="s">
        <v>24</v>
      </c>
      <c r="R1792" s="2">
        <v>41013</v>
      </c>
    </row>
    <row r="1793" spans="1:18" x14ac:dyDescent="0.25">
      <c r="A1793" s="1">
        <v>50081</v>
      </c>
      <c r="B1793" s="2">
        <v>40120</v>
      </c>
      <c r="C1793" s="2" t="str">
        <f t="shared" si="136"/>
        <v>November</v>
      </c>
      <c r="D1793" s="1" t="s">
        <v>32</v>
      </c>
      <c r="E1793" s="1">
        <v>7</v>
      </c>
      <c r="F1793" s="1">
        <f t="shared" si="135"/>
        <v>76.929999999999993</v>
      </c>
      <c r="G1793" s="1">
        <v>538.51</v>
      </c>
      <c r="H1793" s="1">
        <v>26.74</v>
      </c>
      <c r="I1793">
        <f t="shared" si="137"/>
        <v>565.25</v>
      </c>
      <c r="J1793">
        <f t="shared" si="138"/>
        <v>4.7610000000000001</v>
      </c>
      <c r="K1793">
        <f t="shared" si="139"/>
        <v>25.638461100000001</v>
      </c>
      <c r="L1793" s="1" t="s">
        <v>38</v>
      </c>
      <c r="M1793" s="1" t="s">
        <v>56</v>
      </c>
      <c r="N1793" s="1" t="s">
        <v>33</v>
      </c>
      <c r="O1793" s="1" t="s">
        <v>22</v>
      </c>
      <c r="P1793" s="1" t="s">
        <v>67</v>
      </c>
      <c r="Q1793" s="1" t="s">
        <v>64</v>
      </c>
      <c r="R1793" s="2">
        <v>40121</v>
      </c>
    </row>
    <row r="1794" spans="1:18" x14ac:dyDescent="0.25">
      <c r="A1794" s="1">
        <v>50726</v>
      </c>
      <c r="B1794" s="2">
        <v>40847</v>
      </c>
      <c r="C1794" s="2" t="str">
        <f t="shared" si="136"/>
        <v>October</v>
      </c>
      <c r="D1794" s="1" t="s">
        <v>18</v>
      </c>
      <c r="E1794" s="1">
        <v>21</v>
      </c>
      <c r="F1794" s="1">
        <f t="shared" ref="F1794:F1857" si="140">G1794/E1794</f>
        <v>4.7085714285714282</v>
      </c>
      <c r="G1794" s="1">
        <v>98.88</v>
      </c>
      <c r="H1794" s="1">
        <v>0.99</v>
      </c>
      <c r="I1794">
        <f t="shared" si="137"/>
        <v>99.86999999999999</v>
      </c>
      <c r="J1794">
        <f t="shared" si="138"/>
        <v>3.5455000000000001</v>
      </c>
      <c r="K1794">
        <f t="shared" si="139"/>
        <v>3.5057904000000004</v>
      </c>
      <c r="L1794" s="1" t="s">
        <v>19</v>
      </c>
      <c r="M1794" s="1" t="s">
        <v>51</v>
      </c>
      <c r="N1794" s="1" t="s">
        <v>33</v>
      </c>
      <c r="O1794" s="1" t="s">
        <v>34</v>
      </c>
      <c r="P1794" s="1" t="s">
        <v>63</v>
      </c>
      <c r="Q1794" s="1" t="s">
        <v>24</v>
      </c>
      <c r="R1794" s="2">
        <v>40847</v>
      </c>
    </row>
    <row r="1795" spans="1:18" x14ac:dyDescent="0.25">
      <c r="A1795" s="1">
        <v>57638</v>
      </c>
      <c r="B1795" s="2">
        <v>41021</v>
      </c>
      <c r="C1795" s="2" t="str">
        <f t="shared" ref="C1795:C1858" si="141">TEXT(B1795,"mmmm")</f>
        <v>April</v>
      </c>
      <c r="D1795" s="1" t="s">
        <v>18</v>
      </c>
      <c r="E1795" s="1">
        <v>49</v>
      </c>
      <c r="F1795" s="1">
        <f t="shared" si="140"/>
        <v>11.64142857142857</v>
      </c>
      <c r="G1795" s="1">
        <v>570.42999999999995</v>
      </c>
      <c r="H1795" s="1">
        <v>5.43</v>
      </c>
      <c r="I1795">
        <f t="shared" ref="I1795:I1858" si="142">G1795+H1795</f>
        <v>575.8599999999999</v>
      </c>
      <c r="J1795">
        <f t="shared" ref="J1795:J1858" si="143">IF(O1795="Furniture",4.761,IF(O1795="Technology",5.3265,IF(O1795="Office Supplies",3.5455,0)))</f>
        <v>3.5455000000000001</v>
      </c>
      <c r="K1795">
        <f t="shared" ref="K1795:K1858" si="144">(J1795*G1795)/100</f>
        <v>20.224595649999998</v>
      </c>
      <c r="L1795" s="1" t="s">
        <v>26</v>
      </c>
      <c r="M1795" s="1" t="s">
        <v>69</v>
      </c>
      <c r="N1795" s="1" t="s">
        <v>21</v>
      </c>
      <c r="O1795" s="1" t="s">
        <v>34</v>
      </c>
      <c r="P1795" s="1" t="s">
        <v>45</v>
      </c>
      <c r="Q1795" s="1" t="s">
        <v>24</v>
      </c>
      <c r="R1795" s="2">
        <v>41023</v>
      </c>
    </row>
    <row r="1796" spans="1:18" x14ac:dyDescent="0.25">
      <c r="A1796" s="1">
        <v>58564</v>
      </c>
      <c r="B1796" s="2">
        <v>41225</v>
      </c>
      <c r="C1796" s="2" t="str">
        <f t="shared" si="141"/>
        <v>November</v>
      </c>
      <c r="D1796" s="1" t="s">
        <v>37</v>
      </c>
      <c r="E1796" s="1">
        <v>49</v>
      </c>
      <c r="F1796" s="1">
        <f t="shared" si="140"/>
        <v>2.10265306122449</v>
      </c>
      <c r="G1796" s="1">
        <v>103.03</v>
      </c>
      <c r="H1796" s="1">
        <v>2.56</v>
      </c>
      <c r="I1796">
        <f t="shared" si="142"/>
        <v>105.59</v>
      </c>
      <c r="J1796">
        <f t="shared" si="143"/>
        <v>3.5455000000000001</v>
      </c>
      <c r="K1796">
        <f t="shared" si="144"/>
        <v>3.6529286500000002</v>
      </c>
      <c r="L1796" s="1" t="s">
        <v>26</v>
      </c>
      <c r="M1796" s="1" t="s">
        <v>47</v>
      </c>
      <c r="N1796" s="1" t="s">
        <v>42</v>
      </c>
      <c r="O1796" s="1" t="s">
        <v>34</v>
      </c>
      <c r="P1796" s="1" t="s">
        <v>50</v>
      </c>
      <c r="Q1796" s="1" t="s">
        <v>46</v>
      </c>
      <c r="R1796" s="2">
        <v>41226</v>
      </c>
    </row>
    <row r="1797" spans="1:18" x14ac:dyDescent="0.25">
      <c r="A1797" s="1">
        <v>36130</v>
      </c>
      <c r="B1797" s="2">
        <v>41165</v>
      </c>
      <c r="C1797" s="2" t="str">
        <f t="shared" si="141"/>
        <v>September</v>
      </c>
      <c r="D1797" s="1" t="s">
        <v>37</v>
      </c>
      <c r="E1797" s="1">
        <v>23</v>
      </c>
      <c r="F1797" s="1">
        <f t="shared" si="140"/>
        <v>17.165217391304349</v>
      </c>
      <c r="G1797" s="1">
        <v>394.8</v>
      </c>
      <c r="H1797" s="1">
        <v>4</v>
      </c>
      <c r="I1797">
        <f t="shared" si="142"/>
        <v>398.8</v>
      </c>
      <c r="J1797">
        <f t="shared" si="143"/>
        <v>5.3265000000000002</v>
      </c>
      <c r="K1797">
        <f t="shared" si="144"/>
        <v>21.029022000000001</v>
      </c>
      <c r="L1797" s="1" t="s">
        <v>26</v>
      </c>
      <c r="M1797" s="1" t="s">
        <v>27</v>
      </c>
      <c r="N1797" s="1" t="s">
        <v>42</v>
      </c>
      <c r="O1797" s="1" t="s">
        <v>29</v>
      </c>
      <c r="P1797" s="1" t="s">
        <v>43</v>
      </c>
      <c r="Q1797" s="1" t="s">
        <v>24</v>
      </c>
      <c r="R1797" s="2">
        <v>41166</v>
      </c>
    </row>
    <row r="1798" spans="1:18" x14ac:dyDescent="0.25">
      <c r="A1798" s="1">
        <v>48167</v>
      </c>
      <c r="B1798" s="2">
        <v>40062</v>
      </c>
      <c r="C1798" s="2" t="str">
        <f t="shared" si="141"/>
        <v>September</v>
      </c>
      <c r="D1798" s="1" t="s">
        <v>37</v>
      </c>
      <c r="E1798" s="1">
        <v>27</v>
      </c>
      <c r="F1798" s="1">
        <f t="shared" si="140"/>
        <v>326.58185185185181</v>
      </c>
      <c r="G1798" s="1">
        <v>8817.7099999999991</v>
      </c>
      <c r="H1798" s="1">
        <v>60</v>
      </c>
      <c r="I1798">
        <f t="shared" si="142"/>
        <v>8877.7099999999991</v>
      </c>
      <c r="J1798">
        <f t="shared" si="143"/>
        <v>4.7610000000000001</v>
      </c>
      <c r="K1798">
        <f t="shared" si="144"/>
        <v>419.81117309999996</v>
      </c>
      <c r="L1798" s="1" t="s">
        <v>38</v>
      </c>
      <c r="M1798" s="1" t="s">
        <v>56</v>
      </c>
      <c r="N1798" s="1" t="s">
        <v>33</v>
      </c>
      <c r="O1798" s="1" t="s">
        <v>22</v>
      </c>
      <c r="P1798" s="1" t="s">
        <v>57</v>
      </c>
      <c r="Q1798" s="1" t="s">
        <v>40</v>
      </c>
      <c r="R1798" s="2">
        <v>40063</v>
      </c>
    </row>
    <row r="1799" spans="1:18" x14ac:dyDescent="0.25">
      <c r="A1799" s="1">
        <v>55651</v>
      </c>
      <c r="B1799" s="2">
        <v>40975</v>
      </c>
      <c r="C1799" s="2" t="str">
        <f t="shared" si="141"/>
        <v>March</v>
      </c>
      <c r="D1799" s="1" t="s">
        <v>41</v>
      </c>
      <c r="E1799" s="1">
        <v>41</v>
      </c>
      <c r="F1799" s="1">
        <f t="shared" si="140"/>
        <v>20.256829268292684</v>
      </c>
      <c r="G1799" s="1">
        <v>830.53</v>
      </c>
      <c r="H1799" s="1">
        <v>8.99</v>
      </c>
      <c r="I1799">
        <f t="shared" si="142"/>
        <v>839.52</v>
      </c>
      <c r="J1799">
        <f t="shared" si="143"/>
        <v>4.7610000000000001</v>
      </c>
      <c r="K1799">
        <f t="shared" si="144"/>
        <v>39.541533299999998</v>
      </c>
      <c r="L1799" s="1" t="s">
        <v>26</v>
      </c>
      <c r="M1799" s="1" t="s">
        <v>56</v>
      </c>
      <c r="N1799" s="1" t="s">
        <v>33</v>
      </c>
      <c r="O1799" s="1" t="s">
        <v>22</v>
      </c>
      <c r="P1799" s="1" t="s">
        <v>23</v>
      </c>
      <c r="Q1799" s="1" t="s">
        <v>46</v>
      </c>
      <c r="R1799" s="2">
        <v>40978</v>
      </c>
    </row>
    <row r="1800" spans="1:18" x14ac:dyDescent="0.25">
      <c r="A1800" s="1">
        <v>51558</v>
      </c>
      <c r="B1800" s="2">
        <v>40266</v>
      </c>
      <c r="C1800" s="2" t="str">
        <f t="shared" si="141"/>
        <v>March</v>
      </c>
      <c r="D1800" s="1" t="s">
        <v>32</v>
      </c>
      <c r="E1800" s="1">
        <v>34</v>
      </c>
      <c r="F1800" s="1">
        <f t="shared" si="140"/>
        <v>7.2176470588235295</v>
      </c>
      <c r="G1800" s="1">
        <v>245.4</v>
      </c>
      <c r="H1800" s="1">
        <v>6.92</v>
      </c>
      <c r="I1800">
        <f t="shared" si="142"/>
        <v>252.32</v>
      </c>
      <c r="J1800">
        <f t="shared" si="143"/>
        <v>3.5455000000000001</v>
      </c>
      <c r="K1800">
        <f t="shared" si="144"/>
        <v>8.7006569999999996</v>
      </c>
      <c r="L1800" s="1" t="s">
        <v>26</v>
      </c>
      <c r="M1800" s="1" t="s">
        <v>56</v>
      </c>
      <c r="N1800" s="1" t="s">
        <v>33</v>
      </c>
      <c r="O1800" s="1" t="s">
        <v>34</v>
      </c>
      <c r="P1800" s="1" t="s">
        <v>45</v>
      </c>
      <c r="Q1800" s="1" t="s">
        <v>24</v>
      </c>
      <c r="R1800" s="2">
        <v>40266</v>
      </c>
    </row>
    <row r="1801" spans="1:18" x14ac:dyDescent="0.25">
      <c r="A1801" s="1">
        <v>59363</v>
      </c>
      <c r="B1801" s="2">
        <v>39935</v>
      </c>
      <c r="C1801" s="2" t="str">
        <f t="shared" si="141"/>
        <v>May</v>
      </c>
      <c r="D1801" s="1" t="s">
        <v>25</v>
      </c>
      <c r="E1801" s="1">
        <v>24</v>
      </c>
      <c r="F1801" s="1">
        <f t="shared" si="140"/>
        <v>6.6212499999999999</v>
      </c>
      <c r="G1801" s="1">
        <v>158.91</v>
      </c>
      <c r="H1801" s="1">
        <v>5.2</v>
      </c>
      <c r="I1801">
        <f t="shared" si="142"/>
        <v>164.10999999999999</v>
      </c>
      <c r="J1801">
        <f t="shared" si="143"/>
        <v>3.5455000000000001</v>
      </c>
      <c r="K1801">
        <f t="shared" si="144"/>
        <v>5.6341540499999994</v>
      </c>
      <c r="L1801" s="1" t="s">
        <v>26</v>
      </c>
      <c r="M1801" s="1" t="s">
        <v>20</v>
      </c>
      <c r="N1801" s="1" t="s">
        <v>28</v>
      </c>
      <c r="O1801" s="1" t="s">
        <v>34</v>
      </c>
      <c r="P1801" s="1" t="s">
        <v>45</v>
      </c>
      <c r="Q1801" s="1" t="s">
        <v>24</v>
      </c>
      <c r="R1801" s="2">
        <v>39935</v>
      </c>
    </row>
    <row r="1802" spans="1:18" x14ac:dyDescent="0.25">
      <c r="A1802" s="1">
        <v>24162</v>
      </c>
      <c r="B1802" s="2">
        <v>40047</v>
      </c>
      <c r="C1802" s="2" t="str">
        <f t="shared" si="141"/>
        <v>August</v>
      </c>
      <c r="D1802" s="1" t="s">
        <v>32</v>
      </c>
      <c r="E1802" s="1">
        <v>12</v>
      </c>
      <c r="F1802" s="1">
        <f t="shared" si="140"/>
        <v>146.27500000000001</v>
      </c>
      <c r="G1802" s="1">
        <v>1755.3</v>
      </c>
      <c r="H1802" s="1">
        <v>16.010000000000002</v>
      </c>
      <c r="I1802">
        <f t="shared" si="142"/>
        <v>1771.31</v>
      </c>
      <c r="J1802">
        <f t="shared" si="143"/>
        <v>4.7610000000000001</v>
      </c>
      <c r="K1802">
        <f t="shared" si="144"/>
        <v>83.569833000000003</v>
      </c>
      <c r="L1802" s="1" t="s">
        <v>38</v>
      </c>
      <c r="M1802" s="1" t="s">
        <v>56</v>
      </c>
      <c r="N1802" s="1" t="s">
        <v>28</v>
      </c>
      <c r="O1802" s="1" t="s">
        <v>22</v>
      </c>
      <c r="P1802" s="1" t="s">
        <v>57</v>
      </c>
      <c r="Q1802" s="1" t="s">
        <v>64</v>
      </c>
      <c r="R1802" s="2">
        <v>40048</v>
      </c>
    </row>
    <row r="1803" spans="1:18" x14ac:dyDescent="0.25">
      <c r="A1803" s="1">
        <v>46115</v>
      </c>
      <c r="B1803" s="2">
        <v>40604</v>
      </c>
      <c r="C1803" s="2" t="str">
        <f t="shared" si="141"/>
        <v>March</v>
      </c>
      <c r="D1803" s="1" t="s">
        <v>37</v>
      </c>
      <c r="E1803" s="1">
        <v>38</v>
      </c>
      <c r="F1803" s="1">
        <f t="shared" si="140"/>
        <v>12.94157894736842</v>
      </c>
      <c r="G1803" s="1">
        <v>491.78</v>
      </c>
      <c r="H1803" s="1">
        <v>6.47</v>
      </c>
      <c r="I1803">
        <f t="shared" si="142"/>
        <v>498.25</v>
      </c>
      <c r="J1803">
        <f t="shared" si="143"/>
        <v>3.5455000000000001</v>
      </c>
      <c r="K1803">
        <f t="shared" si="144"/>
        <v>17.4360599</v>
      </c>
      <c r="L1803" s="1" t="s">
        <v>26</v>
      </c>
      <c r="M1803" s="1" t="s">
        <v>49</v>
      </c>
      <c r="N1803" s="1" t="s">
        <v>28</v>
      </c>
      <c r="O1803" s="1" t="s">
        <v>34</v>
      </c>
      <c r="P1803" s="1" t="s">
        <v>45</v>
      </c>
      <c r="Q1803" s="1" t="s">
        <v>24</v>
      </c>
      <c r="R1803" s="2">
        <v>40604</v>
      </c>
    </row>
    <row r="1804" spans="1:18" x14ac:dyDescent="0.25">
      <c r="A1804" s="1">
        <v>47522</v>
      </c>
      <c r="B1804" s="2">
        <v>41205</v>
      </c>
      <c r="C1804" s="2" t="str">
        <f t="shared" si="141"/>
        <v>October</v>
      </c>
      <c r="D1804" s="1" t="s">
        <v>25</v>
      </c>
      <c r="E1804" s="1">
        <v>5</v>
      </c>
      <c r="F1804" s="1">
        <f t="shared" si="140"/>
        <v>16.112000000000002</v>
      </c>
      <c r="G1804" s="1">
        <v>80.56</v>
      </c>
      <c r="H1804" s="1">
        <v>1.39</v>
      </c>
      <c r="I1804">
        <f t="shared" si="142"/>
        <v>81.95</v>
      </c>
      <c r="J1804">
        <f t="shared" si="143"/>
        <v>3.5455000000000001</v>
      </c>
      <c r="K1804">
        <f t="shared" si="144"/>
        <v>2.8562548000000003</v>
      </c>
      <c r="L1804" s="1" t="s">
        <v>26</v>
      </c>
      <c r="M1804" s="1" t="s">
        <v>20</v>
      </c>
      <c r="N1804" s="1" t="s">
        <v>33</v>
      </c>
      <c r="O1804" s="1" t="s">
        <v>34</v>
      </c>
      <c r="P1804" s="1" t="s">
        <v>62</v>
      </c>
      <c r="Q1804" s="1" t="s">
        <v>24</v>
      </c>
      <c r="R1804" s="2">
        <v>41206</v>
      </c>
    </row>
    <row r="1805" spans="1:18" x14ac:dyDescent="0.25">
      <c r="A1805" s="1">
        <v>40871</v>
      </c>
      <c r="B1805" s="2">
        <v>40799</v>
      </c>
      <c r="C1805" s="2" t="str">
        <f t="shared" si="141"/>
        <v>September</v>
      </c>
      <c r="D1805" s="1" t="s">
        <v>32</v>
      </c>
      <c r="E1805" s="1">
        <v>32</v>
      </c>
      <c r="F1805" s="1">
        <f t="shared" si="140"/>
        <v>9.1887500000000006</v>
      </c>
      <c r="G1805" s="1">
        <v>294.04000000000002</v>
      </c>
      <c r="H1805" s="1">
        <v>5.6</v>
      </c>
      <c r="I1805">
        <f t="shared" si="142"/>
        <v>299.64000000000004</v>
      </c>
      <c r="J1805">
        <f t="shared" si="143"/>
        <v>3.5455000000000001</v>
      </c>
      <c r="K1805">
        <f t="shared" si="144"/>
        <v>10.425188200000001</v>
      </c>
      <c r="L1805" s="1" t="s">
        <v>26</v>
      </c>
      <c r="M1805" s="1" t="s">
        <v>55</v>
      </c>
      <c r="N1805" s="1" t="s">
        <v>33</v>
      </c>
      <c r="O1805" s="1" t="s">
        <v>34</v>
      </c>
      <c r="P1805" s="1" t="s">
        <v>48</v>
      </c>
      <c r="Q1805" s="1" t="s">
        <v>24</v>
      </c>
      <c r="R1805" s="2">
        <v>40801</v>
      </c>
    </row>
    <row r="1806" spans="1:18" x14ac:dyDescent="0.25">
      <c r="A1806" s="1">
        <v>7171</v>
      </c>
      <c r="B1806" s="2">
        <v>40587</v>
      </c>
      <c r="C1806" s="2" t="str">
        <f t="shared" si="141"/>
        <v>February</v>
      </c>
      <c r="D1806" s="1" t="s">
        <v>41</v>
      </c>
      <c r="E1806" s="1">
        <v>17</v>
      </c>
      <c r="F1806" s="1">
        <f t="shared" si="140"/>
        <v>17.834500000000002</v>
      </c>
      <c r="G1806" s="1">
        <v>303.18650000000002</v>
      </c>
      <c r="H1806" s="1">
        <v>0.99</v>
      </c>
      <c r="I1806">
        <f t="shared" si="142"/>
        <v>304.17650000000003</v>
      </c>
      <c r="J1806">
        <f t="shared" si="143"/>
        <v>5.3265000000000002</v>
      </c>
      <c r="K1806">
        <f t="shared" si="144"/>
        <v>16.149228922500001</v>
      </c>
      <c r="L1806" s="1" t="s">
        <v>26</v>
      </c>
      <c r="M1806" s="1" t="s">
        <v>54</v>
      </c>
      <c r="N1806" s="1" t="s">
        <v>21</v>
      </c>
      <c r="O1806" s="1" t="s">
        <v>29</v>
      </c>
      <c r="P1806" s="1" t="s">
        <v>30</v>
      </c>
      <c r="Q1806" s="1" t="s">
        <v>36</v>
      </c>
      <c r="R1806" s="2">
        <v>40589</v>
      </c>
    </row>
    <row r="1807" spans="1:18" x14ac:dyDescent="0.25">
      <c r="A1807" s="1">
        <v>35841</v>
      </c>
      <c r="B1807" s="2">
        <v>40671</v>
      </c>
      <c r="C1807" s="2" t="str">
        <f t="shared" si="141"/>
        <v>May</v>
      </c>
      <c r="D1807" s="1" t="s">
        <v>41</v>
      </c>
      <c r="E1807" s="1">
        <v>48</v>
      </c>
      <c r="F1807" s="1">
        <f t="shared" si="140"/>
        <v>107.56271875</v>
      </c>
      <c r="G1807" s="1">
        <v>5163.0105000000003</v>
      </c>
      <c r="H1807" s="1">
        <v>8.08</v>
      </c>
      <c r="I1807">
        <f t="shared" si="142"/>
        <v>5171.0905000000002</v>
      </c>
      <c r="J1807">
        <f t="shared" si="143"/>
        <v>5.3265000000000002</v>
      </c>
      <c r="K1807">
        <f t="shared" si="144"/>
        <v>275.0077542825</v>
      </c>
      <c r="L1807" s="1" t="s">
        <v>26</v>
      </c>
      <c r="M1807" s="1" t="s">
        <v>49</v>
      </c>
      <c r="N1807" s="1" t="s">
        <v>28</v>
      </c>
      <c r="O1807" s="1" t="s">
        <v>29</v>
      </c>
      <c r="P1807" s="1" t="s">
        <v>30</v>
      </c>
      <c r="Q1807" s="1" t="s">
        <v>24</v>
      </c>
      <c r="R1807" s="2">
        <v>40672</v>
      </c>
    </row>
    <row r="1808" spans="1:18" x14ac:dyDescent="0.25">
      <c r="A1808" s="1">
        <v>23745</v>
      </c>
      <c r="B1808" s="2">
        <v>41248</v>
      </c>
      <c r="C1808" s="2" t="str">
        <f t="shared" si="141"/>
        <v>December</v>
      </c>
      <c r="D1808" s="1" t="s">
        <v>18</v>
      </c>
      <c r="E1808" s="1">
        <v>12</v>
      </c>
      <c r="F1808" s="1">
        <f t="shared" si="140"/>
        <v>59.65</v>
      </c>
      <c r="G1808" s="1">
        <v>715.8</v>
      </c>
      <c r="H1808" s="1">
        <v>52.2</v>
      </c>
      <c r="I1808">
        <f t="shared" si="142"/>
        <v>768</v>
      </c>
      <c r="J1808">
        <f t="shared" si="143"/>
        <v>4.7610000000000001</v>
      </c>
      <c r="K1808">
        <f t="shared" si="144"/>
        <v>34.079238000000004</v>
      </c>
      <c r="L1808" s="1" t="s">
        <v>26</v>
      </c>
      <c r="M1808" s="1" t="s">
        <v>20</v>
      </c>
      <c r="N1808" s="1" t="s">
        <v>33</v>
      </c>
      <c r="O1808" s="1" t="s">
        <v>22</v>
      </c>
      <c r="P1808" s="1" t="s">
        <v>23</v>
      </c>
      <c r="Q1808" s="1" t="s">
        <v>31</v>
      </c>
      <c r="R1808" s="2">
        <v>41248</v>
      </c>
    </row>
    <row r="1809" spans="1:18" x14ac:dyDescent="0.25">
      <c r="A1809" s="1">
        <v>11943</v>
      </c>
      <c r="B1809" s="2">
        <v>40275</v>
      </c>
      <c r="C1809" s="2" t="str">
        <f t="shared" si="141"/>
        <v>April</v>
      </c>
      <c r="D1809" s="1" t="s">
        <v>18</v>
      </c>
      <c r="E1809" s="1">
        <v>49</v>
      </c>
      <c r="F1809" s="1">
        <f t="shared" si="140"/>
        <v>13.427346938775511</v>
      </c>
      <c r="G1809" s="1">
        <v>657.94</v>
      </c>
      <c r="H1809" s="1">
        <v>7.17</v>
      </c>
      <c r="I1809">
        <f t="shared" si="142"/>
        <v>665.11</v>
      </c>
      <c r="J1809">
        <f t="shared" si="143"/>
        <v>3.5455000000000001</v>
      </c>
      <c r="K1809">
        <f t="shared" si="144"/>
        <v>23.327262700000002</v>
      </c>
      <c r="L1809" s="1" t="s">
        <v>26</v>
      </c>
      <c r="M1809" s="1" t="s">
        <v>51</v>
      </c>
      <c r="N1809" s="1" t="s">
        <v>21</v>
      </c>
      <c r="O1809" s="1" t="s">
        <v>34</v>
      </c>
      <c r="P1809" s="1" t="s">
        <v>48</v>
      </c>
      <c r="Q1809" s="1" t="s">
        <v>24</v>
      </c>
      <c r="R1809" s="2">
        <v>40282</v>
      </c>
    </row>
    <row r="1810" spans="1:18" x14ac:dyDescent="0.25">
      <c r="A1810" s="1">
        <v>8933</v>
      </c>
      <c r="B1810" s="2">
        <v>40458</v>
      </c>
      <c r="C1810" s="2" t="str">
        <f t="shared" si="141"/>
        <v>October</v>
      </c>
      <c r="D1810" s="1" t="s">
        <v>25</v>
      </c>
      <c r="E1810" s="1">
        <v>30</v>
      </c>
      <c r="F1810" s="1">
        <f t="shared" si="140"/>
        <v>22.934000000000001</v>
      </c>
      <c r="G1810" s="1">
        <v>688.02</v>
      </c>
      <c r="H1810" s="1">
        <v>7.58</v>
      </c>
      <c r="I1810">
        <f t="shared" si="142"/>
        <v>695.6</v>
      </c>
      <c r="J1810">
        <f t="shared" si="143"/>
        <v>4.7610000000000001</v>
      </c>
      <c r="K1810">
        <f t="shared" si="144"/>
        <v>32.756632199999999</v>
      </c>
      <c r="L1810" s="1" t="s">
        <v>26</v>
      </c>
      <c r="M1810" s="1" t="s">
        <v>59</v>
      </c>
      <c r="N1810" s="1" t="s">
        <v>21</v>
      </c>
      <c r="O1810" s="1" t="s">
        <v>22</v>
      </c>
      <c r="P1810" s="1" t="s">
        <v>23</v>
      </c>
      <c r="Q1810" s="1" t="s">
        <v>24</v>
      </c>
      <c r="R1810" s="2">
        <v>40460</v>
      </c>
    </row>
    <row r="1811" spans="1:18" x14ac:dyDescent="0.25">
      <c r="A1811" s="1">
        <v>27426</v>
      </c>
      <c r="B1811" s="2">
        <v>40232</v>
      </c>
      <c r="C1811" s="2" t="str">
        <f t="shared" si="141"/>
        <v>February</v>
      </c>
      <c r="D1811" s="1" t="s">
        <v>18</v>
      </c>
      <c r="E1811" s="1">
        <v>41</v>
      </c>
      <c r="F1811" s="1">
        <f t="shared" si="140"/>
        <v>10.699024390243903</v>
      </c>
      <c r="G1811" s="1">
        <v>438.66</v>
      </c>
      <c r="H1811" s="1">
        <v>4.78</v>
      </c>
      <c r="I1811">
        <f t="shared" si="142"/>
        <v>443.44</v>
      </c>
      <c r="J1811">
        <f t="shared" si="143"/>
        <v>3.5455000000000001</v>
      </c>
      <c r="K1811">
        <f t="shared" si="144"/>
        <v>15.552690300000002</v>
      </c>
      <c r="L1811" s="1" t="s">
        <v>26</v>
      </c>
      <c r="M1811" s="1" t="s">
        <v>54</v>
      </c>
      <c r="N1811" s="1" t="s">
        <v>42</v>
      </c>
      <c r="O1811" s="1" t="s">
        <v>34</v>
      </c>
      <c r="P1811" s="1" t="s">
        <v>45</v>
      </c>
      <c r="Q1811" s="1" t="s">
        <v>24</v>
      </c>
      <c r="R1811" s="2">
        <v>40234</v>
      </c>
    </row>
    <row r="1812" spans="1:18" x14ac:dyDescent="0.25">
      <c r="A1812" s="1">
        <v>19363</v>
      </c>
      <c r="B1812" s="2">
        <v>40729</v>
      </c>
      <c r="C1812" s="2" t="str">
        <f t="shared" si="141"/>
        <v>July</v>
      </c>
      <c r="D1812" s="1" t="s">
        <v>25</v>
      </c>
      <c r="E1812" s="1">
        <v>44</v>
      </c>
      <c r="F1812" s="1">
        <f t="shared" si="140"/>
        <v>6.501363636363636</v>
      </c>
      <c r="G1812" s="1">
        <v>286.06</v>
      </c>
      <c r="H1812" s="1">
        <v>5.66</v>
      </c>
      <c r="I1812">
        <f t="shared" si="142"/>
        <v>291.72000000000003</v>
      </c>
      <c r="J1812">
        <f t="shared" si="143"/>
        <v>3.5455000000000001</v>
      </c>
      <c r="K1812">
        <f t="shared" si="144"/>
        <v>10.142257300000001</v>
      </c>
      <c r="L1812" s="1" t="s">
        <v>26</v>
      </c>
      <c r="M1812" s="1" t="s">
        <v>54</v>
      </c>
      <c r="N1812" s="1" t="s">
        <v>42</v>
      </c>
      <c r="O1812" s="1" t="s">
        <v>34</v>
      </c>
      <c r="P1812" s="1" t="s">
        <v>45</v>
      </c>
      <c r="Q1812" s="1" t="s">
        <v>24</v>
      </c>
      <c r="R1812" s="2">
        <v>40730</v>
      </c>
    </row>
    <row r="1813" spans="1:18" x14ac:dyDescent="0.25">
      <c r="A1813" s="1">
        <v>36832</v>
      </c>
      <c r="B1813" s="2">
        <v>41061</v>
      </c>
      <c r="C1813" s="2" t="str">
        <f t="shared" si="141"/>
        <v>June</v>
      </c>
      <c r="D1813" s="1" t="s">
        <v>18</v>
      </c>
      <c r="E1813" s="1">
        <v>43</v>
      </c>
      <c r="F1813" s="1">
        <f t="shared" si="140"/>
        <v>12.392790697674418</v>
      </c>
      <c r="G1813" s="1">
        <v>532.89</v>
      </c>
      <c r="H1813" s="1">
        <v>1.49</v>
      </c>
      <c r="I1813">
        <f t="shared" si="142"/>
        <v>534.38</v>
      </c>
      <c r="J1813">
        <f t="shared" si="143"/>
        <v>3.5455000000000001</v>
      </c>
      <c r="K1813">
        <f t="shared" si="144"/>
        <v>18.89361495</v>
      </c>
      <c r="L1813" s="1" t="s">
        <v>26</v>
      </c>
      <c r="M1813" s="1" t="s">
        <v>20</v>
      </c>
      <c r="N1813" s="1" t="s">
        <v>28</v>
      </c>
      <c r="O1813" s="1" t="s">
        <v>34</v>
      </c>
      <c r="P1813" s="1" t="s">
        <v>48</v>
      </c>
      <c r="Q1813" s="1" t="s">
        <v>24</v>
      </c>
      <c r="R1813" s="2">
        <v>41068</v>
      </c>
    </row>
    <row r="1814" spans="1:18" x14ac:dyDescent="0.25">
      <c r="A1814" s="1">
        <v>5856</v>
      </c>
      <c r="B1814" s="2">
        <v>40122</v>
      </c>
      <c r="C1814" s="2" t="str">
        <f t="shared" si="141"/>
        <v>November</v>
      </c>
      <c r="D1814" s="1" t="s">
        <v>25</v>
      </c>
      <c r="E1814" s="1">
        <v>42</v>
      </c>
      <c r="F1814" s="1">
        <f t="shared" si="140"/>
        <v>245.405</v>
      </c>
      <c r="G1814" s="1">
        <v>10307.01</v>
      </c>
      <c r="H1814" s="1">
        <v>23.78</v>
      </c>
      <c r="I1814">
        <f t="shared" si="142"/>
        <v>10330.790000000001</v>
      </c>
      <c r="J1814">
        <f t="shared" si="143"/>
        <v>4.7610000000000001</v>
      </c>
      <c r="K1814">
        <f t="shared" si="144"/>
        <v>490.71674610000002</v>
      </c>
      <c r="L1814" s="1" t="s">
        <v>38</v>
      </c>
      <c r="M1814" s="1" t="s">
        <v>20</v>
      </c>
      <c r="N1814" s="1" t="s">
        <v>28</v>
      </c>
      <c r="O1814" s="1" t="s">
        <v>22</v>
      </c>
      <c r="P1814" s="1" t="s">
        <v>57</v>
      </c>
      <c r="Q1814" s="1" t="s">
        <v>64</v>
      </c>
      <c r="R1814" s="2">
        <v>40124</v>
      </c>
    </row>
    <row r="1815" spans="1:18" x14ac:dyDescent="0.25">
      <c r="A1815" s="1">
        <v>45254</v>
      </c>
      <c r="B1815" s="2">
        <v>40385</v>
      </c>
      <c r="C1815" s="2" t="str">
        <f t="shared" si="141"/>
        <v>July</v>
      </c>
      <c r="D1815" s="1" t="s">
        <v>25</v>
      </c>
      <c r="E1815" s="1">
        <v>45</v>
      </c>
      <c r="F1815" s="1">
        <f t="shared" si="140"/>
        <v>73.951999999999998</v>
      </c>
      <c r="G1815" s="1">
        <v>3327.84</v>
      </c>
      <c r="H1815" s="1">
        <v>89.3</v>
      </c>
      <c r="I1815">
        <f t="shared" si="142"/>
        <v>3417.1400000000003</v>
      </c>
      <c r="J1815">
        <f t="shared" si="143"/>
        <v>4.7610000000000001</v>
      </c>
      <c r="K1815">
        <f t="shared" si="144"/>
        <v>158.43846240000002</v>
      </c>
      <c r="L1815" s="1" t="s">
        <v>38</v>
      </c>
      <c r="M1815" s="1" t="s">
        <v>20</v>
      </c>
      <c r="N1815" s="1" t="s">
        <v>42</v>
      </c>
      <c r="O1815" s="1" t="s">
        <v>22</v>
      </c>
      <c r="P1815" s="1" t="s">
        <v>57</v>
      </c>
      <c r="Q1815" s="1" t="s">
        <v>64</v>
      </c>
      <c r="R1815" s="2">
        <v>40386</v>
      </c>
    </row>
    <row r="1816" spans="1:18" x14ac:dyDescent="0.25">
      <c r="A1816" s="1">
        <v>30336</v>
      </c>
      <c r="B1816" s="2">
        <v>40207</v>
      </c>
      <c r="C1816" s="2" t="str">
        <f t="shared" si="141"/>
        <v>January</v>
      </c>
      <c r="D1816" s="1" t="s">
        <v>41</v>
      </c>
      <c r="E1816" s="1">
        <v>28</v>
      </c>
      <c r="F1816" s="1">
        <f t="shared" si="140"/>
        <v>184.10964285714286</v>
      </c>
      <c r="G1816" s="1">
        <v>5155.07</v>
      </c>
      <c r="H1816" s="1">
        <v>19.989999999999998</v>
      </c>
      <c r="I1816">
        <f t="shared" si="142"/>
        <v>5175.0599999999995</v>
      </c>
      <c r="J1816">
        <f t="shared" si="143"/>
        <v>3.5455000000000001</v>
      </c>
      <c r="K1816">
        <f t="shared" si="144"/>
        <v>182.77300684999997</v>
      </c>
      <c r="L1816" s="1" t="s">
        <v>26</v>
      </c>
      <c r="M1816" s="1" t="s">
        <v>49</v>
      </c>
      <c r="N1816" s="1" t="s">
        <v>33</v>
      </c>
      <c r="O1816" s="1" t="s">
        <v>34</v>
      </c>
      <c r="P1816" s="1" t="s">
        <v>60</v>
      </c>
      <c r="Q1816" s="1" t="s">
        <v>24</v>
      </c>
      <c r="R1816" s="2">
        <v>40209</v>
      </c>
    </row>
    <row r="1817" spans="1:18" x14ac:dyDescent="0.25">
      <c r="A1817" s="1">
        <v>13638</v>
      </c>
      <c r="B1817" s="2">
        <v>40816</v>
      </c>
      <c r="C1817" s="2" t="str">
        <f t="shared" si="141"/>
        <v>September</v>
      </c>
      <c r="D1817" s="1" t="s">
        <v>25</v>
      </c>
      <c r="E1817" s="1">
        <v>49</v>
      </c>
      <c r="F1817" s="1">
        <f t="shared" si="140"/>
        <v>13.934081632653061</v>
      </c>
      <c r="G1817" s="1">
        <v>682.77</v>
      </c>
      <c r="H1817" s="1">
        <v>1.99</v>
      </c>
      <c r="I1817">
        <f t="shared" si="142"/>
        <v>684.76</v>
      </c>
      <c r="J1817">
        <f t="shared" si="143"/>
        <v>5.3265000000000002</v>
      </c>
      <c r="K1817">
        <f t="shared" si="144"/>
        <v>36.367744049999999</v>
      </c>
      <c r="L1817" s="1" t="s">
        <v>26</v>
      </c>
      <c r="M1817" s="1" t="s">
        <v>27</v>
      </c>
      <c r="N1817" s="1" t="s">
        <v>21</v>
      </c>
      <c r="O1817" s="1" t="s">
        <v>29</v>
      </c>
      <c r="P1817" s="1" t="s">
        <v>43</v>
      </c>
      <c r="Q1817" s="1" t="s">
        <v>46</v>
      </c>
      <c r="R1817" s="2">
        <v>40818</v>
      </c>
    </row>
    <row r="1818" spans="1:18" x14ac:dyDescent="0.25">
      <c r="A1818" s="1">
        <v>30401</v>
      </c>
      <c r="B1818" s="2">
        <v>41200</v>
      </c>
      <c r="C1818" s="2" t="str">
        <f t="shared" si="141"/>
        <v>October</v>
      </c>
      <c r="D1818" s="1" t="s">
        <v>41</v>
      </c>
      <c r="E1818" s="1">
        <v>39</v>
      </c>
      <c r="F1818" s="1">
        <f t="shared" si="140"/>
        <v>6.1384615384615389</v>
      </c>
      <c r="G1818" s="1">
        <v>239.4</v>
      </c>
      <c r="H1818" s="1">
        <v>5.15</v>
      </c>
      <c r="I1818">
        <f t="shared" si="142"/>
        <v>244.55</v>
      </c>
      <c r="J1818">
        <f t="shared" si="143"/>
        <v>3.5455000000000001</v>
      </c>
      <c r="K1818">
        <f t="shared" si="144"/>
        <v>8.4879270000000009</v>
      </c>
      <c r="L1818" s="1" t="s">
        <v>26</v>
      </c>
      <c r="M1818" s="1" t="s">
        <v>51</v>
      </c>
      <c r="N1818" s="1" t="s">
        <v>33</v>
      </c>
      <c r="O1818" s="1" t="s">
        <v>34</v>
      </c>
      <c r="P1818" s="1" t="s">
        <v>45</v>
      </c>
      <c r="Q1818" s="1" t="s">
        <v>24</v>
      </c>
      <c r="R1818" s="2">
        <v>41202</v>
      </c>
    </row>
    <row r="1819" spans="1:18" x14ac:dyDescent="0.25">
      <c r="A1819" s="1">
        <v>50278</v>
      </c>
      <c r="B1819" s="2">
        <v>40323</v>
      </c>
      <c r="C1819" s="2" t="str">
        <f t="shared" si="141"/>
        <v>May</v>
      </c>
      <c r="D1819" s="1" t="s">
        <v>25</v>
      </c>
      <c r="E1819" s="1">
        <v>20</v>
      </c>
      <c r="F1819" s="1">
        <f t="shared" si="140"/>
        <v>109.7775</v>
      </c>
      <c r="G1819" s="1">
        <v>2195.5500000000002</v>
      </c>
      <c r="H1819" s="1">
        <v>60</v>
      </c>
      <c r="I1819">
        <f t="shared" si="142"/>
        <v>2255.5500000000002</v>
      </c>
      <c r="J1819">
        <f t="shared" si="143"/>
        <v>4.7610000000000001</v>
      </c>
      <c r="K1819">
        <f t="shared" si="144"/>
        <v>104.53013550000001</v>
      </c>
      <c r="L1819" s="1" t="s">
        <v>38</v>
      </c>
      <c r="M1819" s="1" t="s">
        <v>44</v>
      </c>
      <c r="N1819" s="1" t="s">
        <v>33</v>
      </c>
      <c r="O1819" s="1" t="s">
        <v>22</v>
      </c>
      <c r="P1819" s="1" t="s">
        <v>57</v>
      </c>
      <c r="Q1819" s="1" t="s">
        <v>40</v>
      </c>
      <c r="R1819" s="2">
        <v>40325</v>
      </c>
    </row>
    <row r="1820" spans="1:18" x14ac:dyDescent="0.25">
      <c r="A1820" s="1">
        <v>3586</v>
      </c>
      <c r="B1820" s="2">
        <v>40516</v>
      </c>
      <c r="C1820" s="2" t="str">
        <f t="shared" si="141"/>
        <v>December</v>
      </c>
      <c r="D1820" s="1" t="s">
        <v>25</v>
      </c>
      <c r="E1820" s="1">
        <v>31</v>
      </c>
      <c r="F1820" s="1">
        <f t="shared" si="140"/>
        <v>14.874193548387098</v>
      </c>
      <c r="G1820" s="1">
        <v>461.1</v>
      </c>
      <c r="H1820" s="1">
        <v>5</v>
      </c>
      <c r="I1820">
        <f t="shared" si="142"/>
        <v>466.1</v>
      </c>
      <c r="J1820">
        <f t="shared" si="143"/>
        <v>4.7610000000000001</v>
      </c>
      <c r="K1820">
        <f t="shared" si="144"/>
        <v>21.952971000000002</v>
      </c>
      <c r="L1820" s="1" t="s">
        <v>26</v>
      </c>
      <c r="M1820" s="1" t="s">
        <v>49</v>
      </c>
      <c r="N1820" s="1" t="s">
        <v>42</v>
      </c>
      <c r="O1820" s="1" t="s">
        <v>22</v>
      </c>
      <c r="P1820" s="1" t="s">
        <v>23</v>
      </c>
      <c r="Q1820" s="1" t="s">
        <v>46</v>
      </c>
      <c r="R1820" s="2">
        <v>40518</v>
      </c>
    </row>
    <row r="1821" spans="1:18" x14ac:dyDescent="0.25">
      <c r="A1821" s="1">
        <v>15170</v>
      </c>
      <c r="B1821" s="2">
        <v>39890</v>
      </c>
      <c r="C1821" s="2" t="str">
        <f t="shared" si="141"/>
        <v>March</v>
      </c>
      <c r="D1821" s="1" t="s">
        <v>37</v>
      </c>
      <c r="E1821" s="1">
        <v>19</v>
      </c>
      <c r="F1821" s="1">
        <f t="shared" si="140"/>
        <v>18.761289473684212</v>
      </c>
      <c r="G1821" s="1">
        <v>356.46449999999999</v>
      </c>
      <c r="H1821" s="1">
        <v>4.8099999999999996</v>
      </c>
      <c r="I1821">
        <f t="shared" si="142"/>
        <v>361.27449999999999</v>
      </c>
      <c r="J1821">
        <f t="shared" si="143"/>
        <v>5.3265000000000002</v>
      </c>
      <c r="K1821">
        <f t="shared" si="144"/>
        <v>18.987081592500001</v>
      </c>
      <c r="L1821" s="1" t="s">
        <v>26</v>
      </c>
      <c r="M1821" s="1" t="s">
        <v>27</v>
      </c>
      <c r="N1821" s="1" t="s">
        <v>33</v>
      </c>
      <c r="O1821" s="1" t="s">
        <v>29</v>
      </c>
      <c r="P1821" s="1" t="s">
        <v>30</v>
      </c>
      <c r="Q1821" s="1" t="s">
        <v>31</v>
      </c>
      <c r="R1821" s="2">
        <v>39890</v>
      </c>
    </row>
    <row r="1822" spans="1:18" x14ac:dyDescent="0.25">
      <c r="A1822" s="1">
        <v>13799</v>
      </c>
      <c r="B1822" s="2">
        <v>40513</v>
      </c>
      <c r="C1822" s="2" t="str">
        <f t="shared" si="141"/>
        <v>December</v>
      </c>
      <c r="D1822" s="1" t="s">
        <v>37</v>
      </c>
      <c r="E1822" s="1">
        <v>5</v>
      </c>
      <c r="F1822" s="1">
        <f t="shared" si="140"/>
        <v>23.612000000000002</v>
      </c>
      <c r="G1822" s="1">
        <v>118.06</v>
      </c>
      <c r="H1822" s="1">
        <v>5.08</v>
      </c>
      <c r="I1822">
        <f t="shared" si="142"/>
        <v>123.14</v>
      </c>
      <c r="J1822">
        <f t="shared" si="143"/>
        <v>4.7610000000000001</v>
      </c>
      <c r="K1822">
        <f t="shared" si="144"/>
        <v>5.6208366000000005</v>
      </c>
      <c r="L1822" s="1" t="s">
        <v>26</v>
      </c>
      <c r="M1822" s="1" t="s">
        <v>51</v>
      </c>
      <c r="N1822" s="1" t="s">
        <v>28</v>
      </c>
      <c r="O1822" s="1" t="s">
        <v>22</v>
      </c>
      <c r="P1822" s="1" t="s">
        <v>23</v>
      </c>
      <c r="Q1822" s="1" t="s">
        <v>46</v>
      </c>
      <c r="R1822" s="2">
        <v>40515</v>
      </c>
    </row>
    <row r="1823" spans="1:18" x14ac:dyDescent="0.25">
      <c r="A1823" s="1">
        <v>21604</v>
      </c>
      <c r="B1823" s="2">
        <v>41000</v>
      </c>
      <c r="C1823" s="2" t="str">
        <f t="shared" si="141"/>
        <v>April</v>
      </c>
      <c r="D1823" s="1" t="s">
        <v>41</v>
      </c>
      <c r="E1823" s="1">
        <v>6</v>
      </c>
      <c r="F1823" s="1">
        <f t="shared" si="140"/>
        <v>413.1466666666667</v>
      </c>
      <c r="G1823" s="1">
        <v>2478.88</v>
      </c>
      <c r="H1823" s="1">
        <v>19.989999999999998</v>
      </c>
      <c r="I1823">
        <f t="shared" si="142"/>
        <v>2498.87</v>
      </c>
      <c r="J1823">
        <f t="shared" si="143"/>
        <v>3.5455000000000001</v>
      </c>
      <c r="K1823">
        <f t="shared" si="144"/>
        <v>87.888690400000016</v>
      </c>
      <c r="L1823" s="1" t="s">
        <v>19</v>
      </c>
      <c r="M1823" s="1" t="s">
        <v>27</v>
      </c>
      <c r="N1823" s="1" t="s">
        <v>42</v>
      </c>
      <c r="O1823" s="1" t="s">
        <v>34</v>
      </c>
      <c r="P1823" s="1" t="s">
        <v>48</v>
      </c>
      <c r="Q1823" s="1" t="s">
        <v>24</v>
      </c>
      <c r="R1823" s="2">
        <v>41002</v>
      </c>
    </row>
    <row r="1824" spans="1:18" x14ac:dyDescent="0.25">
      <c r="A1824" s="1">
        <v>19175</v>
      </c>
      <c r="B1824" s="2">
        <v>40044</v>
      </c>
      <c r="C1824" s="2" t="str">
        <f t="shared" si="141"/>
        <v>August</v>
      </c>
      <c r="D1824" s="1" t="s">
        <v>18</v>
      </c>
      <c r="E1824" s="1">
        <v>19</v>
      </c>
      <c r="F1824" s="1">
        <f t="shared" si="140"/>
        <v>59.655236842105261</v>
      </c>
      <c r="G1824" s="1">
        <v>1133.4494999999999</v>
      </c>
      <c r="H1824" s="1">
        <v>5.31</v>
      </c>
      <c r="I1824">
        <f t="shared" si="142"/>
        <v>1138.7594999999999</v>
      </c>
      <c r="J1824">
        <f t="shared" si="143"/>
        <v>5.3265000000000002</v>
      </c>
      <c r="K1824">
        <f t="shared" si="144"/>
        <v>60.373187617500001</v>
      </c>
      <c r="L1824" s="1" t="s">
        <v>26</v>
      </c>
      <c r="M1824" s="1" t="s">
        <v>51</v>
      </c>
      <c r="N1824" s="1" t="s">
        <v>21</v>
      </c>
      <c r="O1824" s="1" t="s">
        <v>29</v>
      </c>
      <c r="P1824" s="1" t="s">
        <v>30</v>
      </c>
      <c r="Q1824" s="1" t="s">
        <v>24</v>
      </c>
      <c r="R1824" s="2">
        <v>40051</v>
      </c>
    </row>
    <row r="1825" spans="1:18" x14ac:dyDescent="0.25">
      <c r="A1825" s="1">
        <v>15972</v>
      </c>
      <c r="B1825" s="2">
        <v>40764</v>
      </c>
      <c r="C1825" s="2" t="str">
        <f t="shared" si="141"/>
        <v>August</v>
      </c>
      <c r="D1825" s="1" t="s">
        <v>32</v>
      </c>
      <c r="E1825" s="1">
        <v>2</v>
      </c>
      <c r="F1825" s="1">
        <f t="shared" si="140"/>
        <v>7.1950000000000003</v>
      </c>
      <c r="G1825" s="1">
        <v>14.39</v>
      </c>
      <c r="H1825" s="1">
        <v>3.37</v>
      </c>
      <c r="I1825">
        <f t="shared" si="142"/>
        <v>17.760000000000002</v>
      </c>
      <c r="J1825">
        <f t="shared" si="143"/>
        <v>3.5455000000000001</v>
      </c>
      <c r="K1825">
        <f t="shared" si="144"/>
        <v>0.51019745000000005</v>
      </c>
      <c r="L1825" s="1" t="s">
        <v>26</v>
      </c>
      <c r="M1825" s="1" t="s">
        <v>27</v>
      </c>
      <c r="N1825" s="1" t="s">
        <v>28</v>
      </c>
      <c r="O1825" s="1" t="s">
        <v>34</v>
      </c>
      <c r="P1825" s="1" t="s">
        <v>66</v>
      </c>
      <c r="Q1825" s="1" t="s">
        <v>36</v>
      </c>
      <c r="R1825" s="2">
        <v>40765</v>
      </c>
    </row>
    <row r="1826" spans="1:18" x14ac:dyDescent="0.25">
      <c r="A1826" s="1">
        <v>4579</v>
      </c>
      <c r="B1826" s="2">
        <v>40877</v>
      </c>
      <c r="C1826" s="2" t="str">
        <f t="shared" si="141"/>
        <v>November</v>
      </c>
      <c r="D1826" s="1" t="s">
        <v>25</v>
      </c>
      <c r="E1826" s="1">
        <v>40</v>
      </c>
      <c r="F1826" s="1">
        <f t="shared" si="140"/>
        <v>44.126249999999999</v>
      </c>
      <c r="G1826" s="1">
        <v>1765.05</v>
      </c>
      <c r="H1826" s="1">
        <v>2.99</v>
      </c>
      <c r="I1826">
        <f t="shared" si="142"/>
        <v>1768.04</v>
      </c>
      <c r="J1826">
        <f t="shared" si="143"/>
        <v>3.5455000000000001</v>
      </c>
      <c r="K1826">
        <f t="shared" si="144"/>
        <v>62.579847749999999</v>
      </c>
      <c r="L1826" s="1" t="s">
        <v>26</v>
      </c>
      <c r="M1826" s="1" t="s">
        <v>58</v>
      </c>
      <c r="N1826" s="1" t="s">
        <v>28</v>
      </c>
      <c r="O1826" s="1" t="s">
        <v>34</v>
      </c>
      <c r="P1826" s="1" t="s">
        <v>48</v>
      </c>
      <c r="Q1826" s="1" t="s">
        <v>24</v>
      </c>
      <c r="R1826" s="2">
        <v>40878</v>
      </c>
    </row>
    <row r="1827" spans="1:18" x14ac:dyDescent="0.25">
      <c r="A1827" s="1">
        <v>36647</v>
      </c>
      <c r="B1827" s="2">
        <v>39994</v>
      </c>
      <c r="C1827" s="2" t="str">
        <f t="shared" si="141"/>
        <v>June</v>
      </c>
      <c r="D1827" s="1" t="s">
        <v>25</v>
      </c>
      <c r="E1827" s="1">
        <v>18</v>
      </c>
      <c r="F1827" s="1">
        <f t="shared" si="140"/>
        <v>9.7011111111111106</v>
      </c>
      <c r="G1827" s="1">
        <v>174.62</v>
      </c>
      <c r="H1827" s="1">
        <v>9.4499999999999993</v>
      </c>
      <c r="I1827">
        <f t="shared" si="142"/>
        <v>184.07</v>
      </c>
      <c r="J1827">
        <f t="shared" si="143"/>
        <v>3.5455000000000001</v>
      </c>
      <c r="K1827">
        <f t="shared" si="144"/>
        <v>6.1911521</v>
      </c>
      <c r="L1827" s="1" t="s">
        <v>26</v>
      </c>
      <c r="M1827" s="1" t="s">
        <v>20</v>
      </c>
      <c r="N1827" s="1" t="s">
        <v>21</v>
      </c>
      <c r="O1827" s="1" t="s">
        <v>34</v>
      </c>
      <c r="P1827" s="1" t="s">
        <v>60</v>
      </c>
      <c r="Q1827" s="1" t="s">
        <v>24</v>
      </c>
      <c r="R1827" s="2">
        <v>39997</v>
      </c>
    </row>
    <row r="1828" spans="1:18" x14ac:dyDescent="0.25">
      <c r="A1828" s="1">
        <v>4996</v>
      </c>
      <c r="B1828" s="2">
        <v>41165</v>
      </c>
      <c r="C1828" s="2" t="str">
        <f t="shared" si="141"/>
        <v>September</v>
      </c>
      <c r="D1828" s="1" t="s">
        <v>41</v>
      </c>
      <c r="E1828" s="1">
        <v>30</v>
      </c>
      <c r="F1828" s="1">
        <f t="shared" si="140"/>
        <v>143.52633333333333</v>
      </c>
      <c r="G1828" s="1">
        <v>4305.79</v>
      </c>
      <c r="H1828" s="1">
        <v>19.989999999999998</v>
      </c>
      <c r="I1828">
        <f t="shared" si="142"/>
        <v>4325.78</v>
      </c>
      <c r="J1828">
        <f t="shared" si="143"/>
        <v>3.5455000000000001</v>
      </c>
      <c r="K1828">
        <f t="shared" si="144"/>
        <v>152.66178445</v>
      </c>
      <c r="L1828" s="1" t="s">
        <v>26</v>
      </c>
      <c r="M1828" s="1" t="s">
        <v>20</v>
      </c>
      <c r="N1828" s="1" t="s">
        <v>33</v>
      </c>
      <c r="O1828" s="1" t="s">
        <v>34</v>
      </c>
      <c r="P1828" s="1" t="s">
        <v>60</v>
      </c>
      <c r="Q1828" s="1" t="s">
        <v>24</v>
      </c>
      <c r="R1828" s="2">
        <v>41166</v>
      </c>
    </row>
    <row r="1829" spans="1:18" x14ac:dyDescent="0.25">
      <c r="A1829" s="1">
        <v>51971</v>
      </c>
      <c r="B1829" s="2">
        <v>40819</v>
      </c>
      <c r="C1829" s="2" t="str">
        <f t="shared" si="141"/>
        <v>October</v>
      </c>
      <c r="D1829" s="1" t="s">
        <v>32</v>
      </c>
      <c r="E1829" s="1">
        <v>22</v>
      </c>
      <c r="F1829" s="1">
        <f t="shared" si="140"/>
        <v>176.44954545454544</v>
      </c>
      <c r="G1829" s="1">
        <v>3881.89</v>
      </c>
      <c r="H1829" s="1">
        <v>69</v>
      </c>
      <c r="I1829">
        <f t="shared" si="142"/>
        <v>3950.89</v>
      </c>
      <c r="J1829">
        <f t="shared" si="143"/>
        <v>4.7610000000000001</v>
      </c>
      <c r="K1829">
        <f t="shared" si="144"/>
        <v>184.81678289999999</v>
      </c>
      <c r="L1829" s="1" t="s">
        <v>26</v>
      </c>
      <c r="M1829" s="1" t="s">
        <v>44</v>
      </c>
      <c r="N1829" s="1" t="s">
        <v>42</v>
      </c>
      <c r="O1829" s="1" t="s">
        <v>22</v>
      </c>
      <c r="P1829" s="1" t="s">
        <v>57</v>
      </c>
      <c r="Q1829" s="1" t="s">
        <v>53</v>
      </c>
      <c r="R1829" s="2">
        <v>40821</v>
      </c>
    </row>
    <row r="1830" spans="1:18" x14ac:dyDescent="0.25">
      <c r="A1830" s="1">
        <v>47879</v>
      </c>
      <c r="B1830" s="2">
        <v>40919</v>
      </c>
      <c r="C1830" s="2" t="str">
        <f t="shared" si="141"/>
        <v>January</v>
      </c>
      <c r="D1830" s="1" t="s">
        <v>37</v>
      </c>
      <c r="E1830" s="1">
        <v>19</v>
      </c>
      <c r="F1830" s="1">
        <f t="shared" si="140"/>
        <v>9.081052631578947</v>
      </c>
      <c r="G1830" s="1">
        <v>172.54</v>
      </c>
      <c r="H1830" s="1">
        <v>2.15</v>
      </c>
      <c r="I1830">
        <f t="shared" si="142"/>
        <v>174.69</v>
      </c>
      <c r="J1830">
        <f t="shared" si="143"/>
        <v>3.5455000000000001</v>
      </c>
      <c r="K1830">
        <f t="shared" si="144"/>
        <v>6.1174056999999991</v>
      </c>
      <c r="L1830" s="1" t="s">
        <v>26</v>
      </c>
      <c r="M1830" s="1" t="s">
        <v>20</v>
      </c>
      <c r="N1830" s="1" t="s">
        <v>33</v>
      </c>
      <c r="O1830" s="1" t="s">
        <v>34</v>
      </c>
      <c r="P1830" s="1" t="s">
        <v>45</v>
      </c>
      <c r="Q1830" s="1" t="s">
        <v>36</v>
      </c>
      <c r="R1830" s="2">
        <v>40920</v>
      </c>
    </row>
    <row r="1831" spans="1:18" x14ac:dyDescent="0.25">
      <c r="A1831" s="1">
        <v>15780</v>
      </c>
      <c r="B1831" s="2">
        <v>40646</v>
      </c>
      <c r="C1831" s="2" t="str">
        <f t="shared" si="141"/>
        <v>April</v>
      </c>
      <c r="D1831" s="1" t="s">
        <v>37</v>
      </c>
      <c r="E1831" s="1">
        <v>19</v>
      </c>
      <c r="F1831" s="1">
        <f t="shared" si="140"/>
        <v>3.7773684210526315</v>
      </c>
      <c r="G1831" s="1">
        <v>71.77</v>
      </c>
      <c r="H1831" s="1">
        <v>0.71</v>
      </c>
      <c r="I1831">
        <f t="shared" si="142"/>
        <v>72.47999999999999</v>
      </c>
      <c r="J1831">
        <f t="shared" si="143"/>
        <v>3.5455000000000001</v>
      </c>
      <c r="K1831">
        <f t="shared" si="144"/>
        <v>2.5446053499999999</v>
      </c>
      <c r="L1831" s="1" t="s">
        <v>26</v>
      </c>
      <c r="M1831" s="1" t="s">
        <v>27</v>
      </c>
      <c r="N1831" s="1" t="s">
        <v>33</v>
      </c>
      <c r="O1831" s="1" t="s">
        <v>34</v>
      </c>
      <c r="P1831" s="1" t="s">
        <v>66</v>
      </c>
      <c r="Q1831" s="1" t="s">
        <v>36</v>
      </c>
      <c r="R1831" s="2">
        <v>40648</v>
      </c>
    </row>
    <row r="1832" spans="1:18" x14ac:dyDescent="0.25">
      <c r="A1832" s="1">
        <v>40258</v>
      </c>
      <c r="B1832" s="2">
        <v>39912</v>
      </c>
      <c r="C1832" s="2" t="str">
        <f t="shared" si="141"/>
        <v>April</v>
      </c>
      <c r="D1832" s="1" t="s">
        <v>32</v>
      </c>
      <c r="E1832" s="1">
        <v>31</v>
      </c>
      <c r="F1832" s="1">
        <f t="shared" si="140"/>
        <v>14.499032258064517</v>
      </c>
      <c r="G1832" s="1">
        <v>449.47</v>
      </c>
      <c r="H1832" s="1">
        <v>13.32</v>
      </c>
      <c r="I1832">
        <f t="shared" si="142"/>
        <v>462.79</v>
      </c>
      <c r="J1832">
        <f t="shared" si="143"/>
        <v>3.5455000000000001</v>
      </c>
      <c r="K1832">
        <f t="shared" si="144"/>
        <v>15.935958850000002</v>
      </c>
      <c r="L1832" s="1" t="s">
        <v>26</v>
      </c>
      <c r="M1832" s="1" t="s">
        <v>27</v>
      </c>
      <c r="N1832" s="1" t="s">
        <v>28</v>
      </c>
      <c r="O1832" s="1" t="s">
        <v>34</v>
      </c>
      <c r="P1832" s="1" t="s">
        <v>68</v>
      </c>
      <c r="Q1832" s="1" t="s">
        <v>24</v>
      </c>
      <c r="R1832" s="2">
        <v>39914</v>
      </c>
    </row>
    <row r="1833" spans="1:18" x14ac:dyDescent="0.25">
      <c r="A1833" s="1">
        <v>30279</v>
      </c>
      <c r="B1833" s="2">
        <v>40884</v>
      </c>
      <c r="C1833" s="2" t="str">
        <f t="shared" si="141"/>
        <v>December</v>
      </c>
      <c r="D1833" s="1" t="s">
        <v>37</v>
      </c>
      <c r="E1833" s="1">
        <v>39</v>
      </c>
      <c r="F1833" s="1">
        <f t="shared" si="140"/>
        <v>501.02410256410252</v>
      </c>
      <c r="G1833" s="1">
        <v>19539.939999999999</v>
      </c>
      <c r="H1833" s="1">
        <v>16.63</v>
      </c>
      <c r="I1833">
        <f t="shared" si="142"/>
        <v>19556.57</v>
      </c>
      <c r="J1833">
        <f t="shared" si="143"/>
        <v>5.3265000000000002</v>
      </c>
      <c r="K1833">
        <f t="shared" si="144"/>
        <v>1040.7949040999999</v>
      </c>
      <c r="L1833" s="1" t="s">
        <v>38</v>
      </c>
      <c r="M1833" s="1" t="s">
        <v>49</v>
      </c>
      <c r="N1833" s="1" t="s">
        <v>33</v>
      </c>
      <c r="O1833" s="1" t="s">
        <v>29</v>
      </c>
      <c r="P1833" s="1" t="s">
        <v>61</v>
      </c>
      <c r="Q1833" s="1" t="s">
        <v>64</v>
      </c>
      <c r="R1833" s="2">
        <v>40885</v>
      </c>
    </row>
    <row r="1834" spans="1:18" x14ac:dyDescent="0.25">
      <c r="A1834" s="1">
        <v>5504</v>
      </c>
      <c r="B1834" s="2">
        <v>40183</v>
      </c>
      <c r="C1834" s="2" t="str">
        <f t="shared" si="141"/>
        <v>January</v>
      </c>
      <c r="D1834" s="1" t="s">
        <v>25</v>
      </c>
      <c r="E1834" s="1">
        <v>6</v>
      </c>
      <c r="F1834" s="1">
        <f t="shared" si="140"/>
        <v>8.2583333333333329</v>
      </c>
      <c r="G1834" s="1">
        <v>49.55</v>
      </c>
      <c r="H1834" s="1">
        <v>7.64</v>
      </c>
      <c r="I1834">
        <f t="shared" si="142"/>
        <v>57.19</v>
      </c>
      <c r="J1834">
        <f t="shared" si="143"/>
        <v>3.5455000000000001</v>
      </c>
      <c r="K1834">
        <f t="shared" si="144"/>
        <v>1.7567952499999999</v>
      </c>
      <c r="L1834" s="1" t="s">
        <v>19</v>
      </c>
      <c r="M1834" s="1" t="s">
        <v>20</v>
      </c>
      <c r="N1834" s="1" t="s">
        <v>28</v>
      </c>
      <c r="O1834" s="1" t="s">
        <v>34</v>
      </c>
      <c r="P1834" s="1" t="s">
        <v>45</v>
      </c>
      <c r="Q1834" s="1" t="s">
        <v>24</v>
      </c>
      <c r="R1834" s="2">
        <v>40185</v>
      </c>
    </row>
    <row r="1835" spans="1:18" x14ac:dyDescent="0.25">
      <c r="A1835" s="1">
        <v>22407</v>
      </c>
      <c r="B1835" s="2">
        <v>40134</v>
      </c>
      <c r="C1835" s="2" t="str">
        <f t="shared" si="141"/>
        <v>November</v>
      </c>
      <c r="D1835" s="1" t="s">
        <v>32</v>
      </c>
      <c r="E1835" s="1">
        <v>20</v>
      </c>
      <c r="F1835" s="1">
        <f t="shared" si="140"/>
        <v>33.822000000000003</v>
      </c>
      <c r="G1835" s="1">
        <v>676.44</v>
      </c>
      <c r="H1835" s="1">
        <v>14.72</v>
      </c>
      <c r="I1835">
        <f t="shared" si="142"/>
        <v>691.16000000000008</v>
      </c>
      <c r="J1835">
        <f t="shared" si="143"/>
        <v>3.5455000000000001</v>
      </c>
      <c r="K1835">
        <f t="shared" si="144"/>
        <v>23.983180200000003</v>
      </c>
      <c r="L1835" s="1" t="s">
        <v>26</v>
      </c>
      <c r="M1835" s="1" t="s">
        <v>54</v>
      </c>
      <c r="N1835" s="1" t="s">
        <v>33</v>
      </c>
      <c r="O1835" s="1" t="s">
        <v>34</v>
      </c>
      <c r="P1835" s="1" t="s">
        <v>48</v>
      </c>
      <c r="Q1835" s="1" t="s">
        <v>24</v>
      </c>
      <c r="R1835" s="2">
        <v>40135</v>
      </c>
    </row>
    <row r="1836" spans="1:18" x14ac:dyDescent="0.25">
      <c r="A1836" s="1">
        <v>36103</v>
      </c>
      <c r="B1836" s="2">
        <v>41028</v>
      </c>
      <c r="C1836" s="2" t="str">
        <f t="shared" si="141"/>
        <v>April</v>
      </c>
      <c r="D1836" s="1" t="s">
        <v>37</v>
      </c>
      <c r="E1836" s="1">
        <v>10</v>
      </c>
      <c r="F1836" s="1">
        <f t="shared" si="140"/>
        <v>5.5819999999999999</v>
      </c>
      <c r="G1836" s="1">
        <v>55.82</v>
      </c>
      <c r="H1836" s="1">
        <v>5.72</v>
      </c>
      <c r="I1836">
        <f t="shared" si="142"/>
        <v>61.54</v>
      </c>
      <c r="J1836">
        <f t="shared" si="143"/>
        <v>4.7610000000000001</v>
      </c>
      <c r="K1836">
        <f t="shared" si="144"/>
        <v>2.6575902</v>
      </c>
      <c r="L1836" s="1" t="s">
        <v>26</v>
      </c>
      <c r="M1836" s="1" t="s">
        <v>59</v>
      </c>
      <c r="N1836" s="1" t="s">
        <v>42</v>
      </c>
      <c r="O1836" s="1" t="s">
        <v>22</v>
      </c>
      <c r="P1836" s="1" t="s">
        <v>23</v>
      </c>
      <c r="Q1836" s="1" t="s">
        <v>46</v>
      </c>
      <c r="R1836" s="2">
        <v>41030</v>
      </c>
    </row>
    <row r="1837" spans="1:18" x14ac:dyDescent="0.25">
      <c r="A1837" s="1">
        <v>57190</v>
      </c>
      <c r="B1837" s="2">
        <v>40326</v>
      </c>
      <c r="C1837" s="2" t="str">
        <f t="shared" si="141"/>
        <v>May</v>
      </c>
      <c r="D1837" s="1" t="s">
        <v>41</v>
      </c>
      <c r="E1837" s="1">
        <v>36</v>
      </c>
      <c r="F1837" s="1">
        <f t="shared" si="140"/>
        <v>17.234722222222224</v>
      </c>
      <c r="G1837" s="1">
        <v>620.45000000000005</v>
      </c>
      <c r="H1837" s="1">
        <v>1.99</v>
      </c>
      <c r="I1837">
        <f t="shared" si="142"/>
        <v>622.44000000000005</v>
      </c>
      <c r="J1837">
        <f t="shared" si="143"/>
        <v>5.3265000000000002</v>
      </c>
      <c r="K1837">
        <f t="shared" si="144"/>
        <v>33.048269250000004</v>
      </c>
      <c r="L1837" s="1" t="s">
        <v>26</v>
      </c>
      <c r="M1837" s="1" t="s">
        <v>20</v>
      </c>
      <c r="N1837" s="1" t="s">
        <v>28</v>
      </c>
      <c r="O1837" s="1" t="s">
        <v>29</v>
      </c>
      <c r="P1837" s="1" t="s">
        <v>43</v>
      </c>
      <c r="Q1837" s="1" t="s">
        <v>46</v>
      </c>
      <c r="R1837" s="2">
        <v>40327</v>
      </c>
    </row>
    <row r="1838" spans="1:18" x14ac:dyDescent="0.25">
      <c r="A1838" s="1">
        <v>30151</v>
      </c>
      <c r="B1838" s="2">
        <v>40572</v>
      </c>
      <c r="C1838" s="2" t="str">
        <f t="shared" si="141"/>
        <v>January</v>
      </c>
      <c r="D1838" s="1" t="s">
        <v>32</v>
      </c>
      <c r="E1838" s="1">
        <v>31</v>
      </c>
      <c r="F1838" s="1">
        <f t="shared" si="140"/>
        <v>25.572903225806453</v>
      </c>
      <c r="G1838" s="1">
        <v>792.76</v>
      </c>
      <c r="H1838" s="1">
        <v>12.98</v>
      </c>
      <c r="I1838">
        <f t="shared" si="142"/>
        <v>805.74</v>
      </c>
      <c r="J1838">
        <f t="shared" si="143"/>
        <v>3.5455000000000001</v>
      </c>
      <c r="K1838">
        <f t="shared" si="144"/>
        <v>28.107305799999999</v>
      </c>
      <c r="L1838" s="1" t="s">
        <v>26</v>
      </c>
      <c r="M1838" s="1" t="s">
        <v>49</v>
      </c>
      <c r="N1838" s="1" t="s">
        <v>42</v>
      </c>
      <c r="O1838" s="1" t="s">
        <v>34</v>
      </c>
      <c r="P1838" s="1" t="s">
        <v>48</v>
      </c>
      <c r="Q1838" s="1" t="s">
        <v>24</v>
      </c>
      <c r="R1838" s="2">
        <v>40574</v>
      </c>
    </row>
    <row r="1839" spans="1:18" x14ac:dyDescent="0.25">
      <c r="A1839" s="1">
        <v>34791</v>
      </c>
      <c r="B1839" s="2">
        <v>40670</v>
      </c>
      <c r="C1839" s="2" t="str">
        <f t="shared" si="141"/>
        <v>May</v>
      </c>
      <c r="D1839" s="1" t="s">
        <v>41</v>
      </c>
      <c r="E1839" s="1">
        <v>9</v>
      </c>
      <c r="F1839" s="1">
        <f t="shared" si="140"/>
        <v>112.25111111111111</v>
      </c>
      <c r="G1839" s="1">
        <v>1010.26</v>
      </c>
      <c r="H1839" s="1">
        <v>19.989999999999998</v>
      </c>
      <c r="I1839">
        <f t="shared" si="142"/>
        <v>1030.25</v>
      </c>
      <c r="J1839">
        <f t="shared" si="143"/>
        <v>3.5455000000000001</v>
      </c>
      <c r="K1839">
        <f t="shared" si="144"/>
        <v>35.818768300000002</v>
      </c>
      <c r="L1839" s="1" t="s">
        <v>26</v>
      </c>
      <c r="M1839" s="1" t="s">
        <v>20</v>
      </c>
      <c r="N1839" s="1" t="s">
        <v>42</v>
      </c>
      <c r="O1839" s="1" t="s">
        <v>34</v>
      </c>
      <c r="P1839" s="1" t="s">
        <v>45</v>
      </c>
      <c r="Q1839" s="1" t="s">
        <v>24</v>
      </c>
      <c r="R1839" s="2">
        <v>40670</v>
      </c>
    </row>
    <row r="1840" spans="1:18" x14ac:dyDescent="0.25">
      <c r="A1840" s="1">
        <v>19044</v>
      </c>
      <c r="B1840" s="2">
        <v>41010</v>
      </c>
      <c r="C1840" s="2" t="str">
        <f t="shared" si="141"/>
        <v>April</v>
      </c>
      <c r="D1840" s="1" t="s">
        <v>18</v>
      </c>
      <c r="E1840" s="1">
        <v>29</v>
      </c>
      <c r="F1840" s="1">
        <f t="shared" si="140"/>
        <v>9.3562068965517238</v>
      </c>
      <c r="G1840" s="1">
        <v>271.33</v>
      </c>
      <c r="H1840" s="1">
        <v>9.4499999999999993</v>
      </c>
      <c r="I1840">
        <f t="shared" si="142"/>
        <v>280.77999999999997</v>
      </c>
      <c r="J1840">
        <f t="shared" si="143"/>
        <v>3.5455000000000001</v>
      </c>
      <c r="K1840">
        <f t="shared" si="144"/>
        <v>9.620005149999999</v>
      </c>
      <c r="L1840" s="1" t="s">
        <v>26</v>
      </c>
      <c r="M1840" s="1" t="s">
        <v>20</v>
      </c>
      <c r="N1840" s="1" t="s">
        <v>33</v>
      </c>
      <c r="O1840" s="1" t="s">
        <v>34</v>
      </c>
      <c r="P1840" s="1" t="s">
        <v>60</v>
      </c>
      <c r="Q1840" s="1" t="s">
        <v>24</v>
      </c>
      <c r="R1840" s="2">
        <v>41017</v>
      </c>
    </row>
    <row r="1841" spans="1:18" x14ac:dyDescent="0.25">
      <c r="A1841" s="1">
        <v>3687</v>
      </c>
      <c r="B1841" s="2">
        <v>40211</v>
      </c>
      <c r="C1841" s="2" t="str">
        <f t="shared" si="141"/>
        <v>February</v>
      </c>
      <c r="D1841" s="1" t="s">
        <v>37</v>
      </c>
      <c r="E1841" s="1">
        <v>25</v>
      </c>
      <c r="F1841" s="1">
        <f t="shared" si="140"/>
        <v>3.1748000000000003</v>
      </c>
      <c r="G1841" s="1">
        <v>79.37</v>
      </c>
      <c r="H1841" s="1">
        <v>1.35</v>
      </c>
      <c r="I1841">
        <f t="shared" si="142"/>
        <v>80.72</v>
      </c>
      <c r="J1841">
        <f t="shared" si="143"/>
        <v>3.5455000000000001</v>
      </c>
      <c r="K1841">
        <f t="shared" si="144"/>
        <v>2.8140633500000001</v>
      </c>
      <c r="L1841" s="1" t="s">
        <v>26</v>
      </c>
      <c r="M1841" s="1" t="s">
        <v>20</v>
      </c>
      <c r="N1841" s="1" t="s">
        <v>42</v>
      </c>
      <c r="O1841" s="1" t="s">
        <v>34</v>
      </c>
      <c r="P1841" s="1" t="s">
        <v>66</v>
      </c>
      <c r="Q1841" s="1" t="s">
        <v>36</v>
      </c>
      <c r="R1841" s="2">
        <v>40211</v>
      </c>
    </row>
    <row r="1842" spans="1:18" x14ac:dyDescent="0.25">
      <c r="A1842" s="1">
        <v>53605</v>
      </c>
      <c r="B1842" s="2">
        <v>40393</v>
      </c>
      <c r="C1842" s="2" t="str">
        <f t="shared" si="141"/>
        <v>August</v>
      </c>
      <c r="D1842" s="1" t="s">
        <v>41</v>
      </c>
      <c r="E1842" s="1">
        <v>48</v>
      </c>
      <c r="F1842" s="1">
        <f t="shared" si="140"/>
        <v>174.32666666666668</v>
      </c>
      <c r="G1842" s="1">
        <v>8367.68</v>
      </c>
      <c r="H1842" s="1">
        <v>35.89</v>
      </c>
      <c r="I1842">
        <f t="shared" si="142"/>
        <v>8403.57</v>
      </c>
      <c r="J1842">
        <f t="shared" si="143"/>
        <v>4.7610000000000001</v>
      </c>
      <c r="K1842">
        <f t="shared" si="144"/>
        <v>398.38524480000001</v>
      </c>
      <c r="L1842" s="1" t="s">
        <v>38</v>
      </c>
      <c r="M1842" s="1" t="s">
        <v>59</v>
      </c>
      <c r="N1842" s="1" t="s">
        <v>21</v>
      </c>
      <c r="O1842" s="1" t="s">
        <v>22</v>
      </c>
      <c r="P1842" s="1" t="s">
        <v>67</v>
      </c>
      <c r="Q1842" s="1" t="s">
        <v>64</v>
      </c>
      <c r="R1842" s="2">
        <v>40395</v>
      </c>
    </row>
    <row r="1843" spans="1:18" x14ac:dyDescent="0.25">
      <c r="A1843" s="1">
        <v>54497</v>
      </c>
      <c r="B1843" s="2">
        <v>40197</v>
      </c>
      <c r="C1843" s="2" t="str">
        <f t="shared" si="141"/>
        <v>January</v>
      </c>
      <c r="D1843" s="1" t="s">
        <v>32</v>
      </c>
      <c r="E1843" s="1">
        <v>1</v>
      </c>
      <c r="F1843" s="1">
        <f t="shared" si="140"/>
        <v>155.51</v>
      </c>
      <c r="G1843" s="1">
        <v>155.51</v>
      </c>
      <c r="H1843" s="1">
        <v>19.989999999999998</v>
      </c>
      <c r="I1843">
        <f t="shared" si="142"/>
        <v>175.5</v>
      </c>
      <c r="J1843">
        <f t="shared" si="143"/>
        <v>3.5455000000000001</v>
      </c>
      <c r="K1843">
        <f t="shared" si="144"/>
        <v>5.5136070499999992</v>
      </c>
      <c r="L1843" s="1" t="s">
        <v>26</v>
      </c>
      <c r="M1843" s="1" t="s">
        <v>54</v>
      </c>
      <c r="N1843" s="1" t="s">
        <v>42</v>
      </c>
      <c r="O1843" s="1" t="s">
        <v>34</v>
      </c>
      <c r="P1843" s="1" t="s">
        <v>60</v>
      </c>
      <c r="Q1843" s="1" t="s">
        <v>24</v>
      </c>
      <c r="R1843" s="2">
        <v>40200</v>
      </c>
    </row>
    <row r="1844" spans="1:18" x14ac:dyDescent="0.25">
      <c r="A1844" s="1">
        <v>12965</v>
      </c>
      <c r="B1844" s="2">
        <v>40354</v>
      </c>
      <c r="C1844" s="2" t="str">
        <f t="shared" si="141"/>
        <v>June</v>
      </c>
      <c r="D1844" s="1" t="s">
        <v>41</v>
      </c>
      <c r="E1844" s="1">
        <v>7</v>
      </c>
      <c r="F1844" s="1">
        <f t="shared" si="140"/>
        <v>6.3914285714285715</v>
      </c>
      <c r="G1844" s="1">
        <v>44.74</v>
      </c>
      <c r="H1844" s="1">
        <v>5.01</v>
      </c>
      <c r="I1844">
        <f t="shared" si="142"/>
        <v>49.75</v>
      </c>
      <c r="J1844">
        <f t="shared" si="143"/>
        <v>3.5455000000000001</v>
      </c>
      <c r="K1844">
        <f t="shared" si="144"/>
        <v>1.5862567000000001</v>
      </c>
      <c r="L1844" s="1" t="s">
        <v>26</v>
      </c>
      <c r="M1844" s="1" t="s">
        <v>47</v>
      </c>
      <c r="N1844" s="1" t="s">
        <v>33</v>
      </c>
      <c r="O1844" s="1" t="s">
        <v>34</v>
      </c>
      <c r="P1844" s="1" t="s">
        <v>48</v>
      </c>
      <c r="Q1844" s="1" t="s">
        <v>24</v>
      </c>
      <c r="R1844" s="2">
        <v>40355</v>
      </c>
    </row>
    <row r="1845" spans="1:18" x14ac:dyDescent="0.25">
      <c r="A1845" s="1">
        <v>3014</v>
      </c>
      <c r="B1845" s="2">
        <v>41211</v>
      </c>
      <c r="C1845" s="2" t="str">
        <f t="shared" si="141"/>
        <v>October</v>
      </c>
      <c r="D1845" s="1" t="s">
        <v>32</v>
      </c>
      <c r="E1845" s="1">
        <v>13</v>
      </c>
      <c r="F1845" s="1">
        <f t="shared" si="140"/>
        <v>307.85692307692307</v>
      </c>
      <c r="G1845" s="1">
        <v>4002.14</v>
      </c>
      <c r="H1845" s="1">
        <v>19.989999999999998</v>
      </c>
      <c r="I1845">
        <f t="shared" si="142"/>
        <v>4022.1299999999997</v>
      </c>
      <c r="J1845">
        <f t="shared" si="143"/>
        <v>3.5455000000000001</v>
      </c>
      <c r="K1845">
        <f t="shared" si="144"/>
        <v>141.89587369999998</v>
      </c>
      <c r="L1845" s="1" t="s">
        <v>26</v>
      </c>
      <c r="M1845" s="1" t="s">
        <v>49</v>
      </c>
      <c r="N1845" s="1" t="s">
        <v>21</v>
      </c>
      <c r="O1845" s="1" t="s">
        <v>34</v>
      </c>
      <c r="P1845" s="1" t="s">
        <v>48</v>
      </c>
      <c r="Q1845" s="1" t="s">
        <v>24</v>
      </c>
      <c r="R1845" s="2">
        <v>41213</v>
      </c>
    </row>
    <row r="1846" spans="1:18" x14ac:dyDescent="0.25">
      <c r="A1846" s="1">
        <v>32195</v>
      </c>
      <c r="B1846" s="2">
        <v>40142</v>
      </c>
      <c r="C1846" s="2" t="str">
        <f t="shared" si="141"/>
        <v>November</v>
      </c>
      <c r="D1846" s="1" t="s">
        <v>41</v>
      </c>
      <c r="E1846" s="1">
        <v>7</v>
      </c>
      <c r="F1846" s="1">
        <f t="shared" si="140"/>
        <v>12.327142857142858</v>
      </c>
      <c r="G1846" s="1">
        <v>86.29</v>
      </c>
      <c r="H1846" s="1">
        <v>6.97</v>
      </c>
      <c r="I1846">
        <f t="shared" si="142"/>
        <v>93.26</v>
      </c>
      <c r="J1846">
        <f t="shared" si="143"/>
        <v>3.5455000000000001</v>
      </c>
      <c r="K1846">
        <f t="shared" si="144"/>
        <v>3.0594119500000003</v>
      </c>
      <c r="L1846" s="1" t="s">
        <v>26</v>
      </c>
      <c r="M1846" s="1" t="s">
        <v>27</v>
      </c>
      <c r="N1846" s="1" t="s">
        <v>42</v>
      </c>
      <c r="O1846" s="1" t="s">
        <v>34</v>
      </c>
      <c r="P1846" s="1" t="s">
        <v>62</v>
      </c>
      <c r="Q1846" s="1" t="s">
        <v>24</v>
      </c>
      <c r="R1846" s="2">
        <v>40145</v>
      </c>
    </row>
    <row r="1847" spans="1:18" x14ac:dyDescent="0.25">
      <c r="A1847" s="1">
        <v>17446</v>
      </c>
      <c r="B1847" s="2">
        <v>39973</v>
      </c>
      <c r="C1847" s="2" t="str">
        <f t="shared" si="141"/>
        <v>June</v>
      </c>
      <c r="D1847" s="1" t="s">
        <v>37</v>
      </c>
      <c r="E1847" s="1">
        <v>15</v>
      </c>
      <c r="F1847" s="1">
        <f t="shared" si="140"/>
        <v>9.2560000000000002</v>
      </c>
      <c r="G1847" s="1">
        <v>138.84</v>
      </c>
      <c r="H1847" s="1">
        <v>2.64</v>
      </c>
      <c r="I1847">
        <f t="shared" si="142"/>
        <v>141.47999999999999</v>
      </c>
      <c r="J1847">
        <f t="shared" si="143"/>
        <v>3.5455000000000001</v>
      </c>
      <c r="K1847">
        <f t="shared" si="144"/>
        <v>4.9225722000000003</v>
      </c>
      <c r="L1847" s="1" t="s">
        <v>19</v>
      </c>
      <c r="M1847" s="1" t="s">
        <v>49</v>
      </c>
      <c r="N1847" s="1" t="s">
        <v>42</v>
      </c>
      <c r="O1847" s="1" t="s">
        <v>34</v>
      </c>
      <c r="P1847" s="1" t="s">
        <v>50</v>
      </c>
      <c r="Q1847" s="1" t="s">
        <v>46</v>
      </c>
      <c r="R1847" s="2">
        <v>39975</v>
      </c>
    </row>
    <row r="1848" spans="1:18" x14ac:dyDescent="0.25">
      <c r="A1848" s="1">
        <v>6791</v>
      </c>
      <c r="B1848" s="2">
        <v>40575</v>
      </c>
      <c r="C1848" s="2" t="str">
        <f t="shared" si="141"/>
        <v>February</v>
      </c>
      <c r="D1848" s="1" t="s">
        <v>41</v>
      </c>
      <c r="E1848" s="1">
        <v>14</v>
      </c>
      <c r="F1848" s="1">
        <f t="shared" si="140"/>
        <v>52.166428571428575</v>
      </c>
      <c r="G1848" s="1">
        <v>730.33</v>
      </c>
      <c r="H1848" s="1">
        <v>10.17</v>
      </c>
      <c r="I1848">
        <f t="shared" si="142"/>
        <v>740.5</v>
      </c>
      <c r="J1848">
        <f t="shared" si="143"/>
        <v>5.3265000000000002</v>
      </c>
      <c r="K1848">
        <f t="shared" si="144"/>
        <v>38.901027450000008</v>
      </c>
      <c r="L1848" s="1" t="s">
        <v>19</v>
      </c>
      <c r="M1848" s="1" t="s">
        <v>51</v>
      </c>
      <c r="N1848" s="1" t="s">
        <v>28</v>
      </c>
      <c r="O1848" s="1" t="s">
        <v>29</v>
      </c>
      <c r="P1848" s="1" t="s">
        <v>61</v>
      </c>
      <c r="Q1848" s="1" t="s">
        <v>31</v>
      </c>
      <c r="R1848" s="2">
        <v>40577</v>
      </c>
    </row>
    <row r="1849" spans="1:18" x14ac:dyDescent="0.25">
      <c r="A1849" s="1">
        <v>837</v>
      </c>
      <c r="B1849" s="2">
        <v>39978</v>
      </c>
      <c r="C1849" s="2" t="str">
        <f t="shared" si="141"/>
        <v>June</v>
      </c>
      <c r="D1849" s="1" t="s">
        <v>32</v>
      </c>
      <c r="E1849" s="1">
        <v>11</v>
      </c>
      <c r="F1849" s="1">
        <f t="shared" si="140"/>
        <v>5.9727272727272727</v>
      </c>
      <c r="G1849" s="1">
        <v>65.7</v>
      </c>
      <c r="H1849" s="1">
        <v>0.83</v>
      </c>
      <c r="I1849">
        <f t="shared" si="142"/>
        <v>66.53</v>
      </c>
      <c r="J1849">
        <f t="shared" si="143"/>
        <v>3.5455000000000001</v>
      </c>
      <c r="K1849">
        <f t="shared" si="144"/>
        <v>2.3293935000000001</v>
      </c>
      <c r="L1849" s="1" t="s">
        <v>26</v>
      </c>
      <c r="M1849" s="1" t="s">
        <v>27</v>
      </c>
      <c r="N1849" s="1" t="s">
        <v>33</v>
      </c>
      <c r="O1849" s="1" t="s">
        <v>34</v>
      </c>
      <c r="P1849" s="1" t="s">
        <v>35</v>
      </c>
      <c r="Q1849" s="1" t="s">
        <v>36</v>
      </c>
      <c r="R1849" s="2">
        <v>39980</v>
      </c>
    </row>
    <row r="1850" spans="1:18" x14ac:dyDescent="0.25">
      <c r="A1850" s="1">
        <v>41123</v>
      </c>
      <c r="B1850" s="2">
        <v>40518</v>
      </c>
      <c r="C1850" s="2" t="str">
        <f t="shared" si="141"/>
        <v>December</v>
      </c>
      <c r="D1850" s="1" t="s">
        <v>18</v>
      </c>
      <c r="E1850" s="1">
        <v>27</v>
      </c>
      <c r="F1850" s="1">
        <f t="shared" si="140"/>
        <v>11.942962962962962</v>
      </c>
      <c r="G1850" s="1">
        <v>322.45999999999998</v>
      </c>
      <c r="H1850" s="1">
        <v>5.01</v>
      </c>
      <c r="I1850">
        <f t="shared" si="142"/>
        <v>327.46999999999997</v>
      </c>
      <c r="J1850">
        <f t="shared" si="143"/>
        <v>3.5455000000000001</v>
      </c>
      <c r="K1850">
        <f t="shared" si="144"/>
        <v>11.432819299999998</v>
      </c>
      <c r="L1850" s="1" t="s">
        <v>26</v>
      </c>
      <c r="M1850" s="1" t="s">
        <v>51</v>
      </c>
      <c r="N1850" s="1" t="s">
        <v>28</v>
      </c>
      <c r="O1850" s="1" t="s">
        <v>34</v>
      </c>
      <c r="P1850" s="1" t="s">
        <v>45</v>
      </c>
      <c r="Q1850" s="1" t="s">
        <v>24</v>
      </c>
      <c r="R1850" s="2">
        <v>40523</v>
      </c>
    </row>
    <row r="1851" spans="1:18" x14ac:dyDescent="0.25">
      <c r="A1851" s="1">
        <v>32611</v>
      </c>
      <c r="B1851" s="2">
        <v>40052</v>
      </c>
      <c r="C1851" s="2" t="str">
        <f t="shared" si="141"/>
        <v>August</v>
      </c>
      <c r="D1851" s="1" t="s">
        <v>41</v>
      </c>
      <c r="E1851" s="1">
        <v>18</v>
      </c>
      <c r="F1851" s="1">
        <f t="shared" si="140"/>
        <v>54.791111111111114</v>
      </c>
      <c r="G1851" s="1">
        <v>986.24</v>
      </c>
      <c r="H1851" s="1">
        <v>5.5</v>
      </c>
      <c r="I1851">
        <f t="shared" si="142"/>
        <v>991.74</v>
      </c>
      <c r="J1851">
        <f t="shared" si="143"/>
        <v>5.3265000000000002</v>
      </c>
      <c r="K1851">
        <f t="shared" si="144"/>
        <v>52.532073600000004</v>
      </c>
      <c r="L1851" s="1" t="s">
        <v>19</v>
      </c>
      <c r="M1851" s="1" t="s">
        <v>20</v>
      </c>
      <c r="N1851" s="1" t="s">
        <v>33</v>
      </c>
      <c r="O1851" s="1" t="s">
        <v>29</v>
      </c>
      <c r="P1851" s="1" t="s">
        <v>43</v>
      </c>
      <c r="Q1851" s="1" t="s">
        <v>24</v>
      </c>
      <c r="R1851" s="2">
        <v>40053</v>
      </c>
    </row>
    <row r="1852" spans="1:18" x14ac:dyDescent="0.25">
      <c r="A1852" s="1">
        <v>39111</v>
      </c>
      <c r="B1852" s="2">
        <v>40749</v>
      </c>
      <c r="C1852" s="2" t="str">
        <f t="shared" si="141"/>
        <v>July</v>
      </c>
      <c r="D1852" s="1" t="s">
        <v>41</v>
      </c>
      <c r="E1852" s="1">
        <v>20</v>
      </c>
      <c r="F1852" s="1">
        <f t="shared" si="140"/>
        <v>300.21750000000003</v>
      </c>
      <c r="G1852" s="1">
        <v>6004.35</v>
      </c>
      <c r="H1852" s="1">
        <v>7.18</v>
      </c>
      <c r="I1852">
        <f t="shared" si="142"/>
        <v>6011.5300000000007</v>
      </c>
      <c r="J1852">
        <f t="shared" si="143"/>
        <v>5.3265000000000002</v>
      </c>
      <c r="K1852">
        <f t="shared" si="144"/>
        <v>319.82170275000004</v>
      </c>
      <c r="L1852" s="1" t="s">
        <v>26</v>
      </c>
      <c r="M1852" s="1" t="s">
        <v>47</v>
      </c>
      <c r="N1852" s="1" t="s">
        <v>33</v>
      </c>
      <c r="O1852" s="1" t="s">
        <v>29</v>
      </c>
      <c r="P1852" s="1" t="s">
        <v>43</v>
      </c>
      <c r="Q1852" s="1" t="s">
        <v>24</v>
      </c>
      <c r="R1852" s="2">
        <v>40751</v>
      </c>
    </row>
    <row r="1853" spans="1:18" x14ac:dyDescent="0.25">
      <c r="A1853" s="1">
        <v>30532</v>
      </c>
      <c r="B1853" s="2">
        <v>40873</v>
      </c>
      <c r="C1853" s="2" t="str">
        <f t="shared" si="141"/>
        <v>November</v>
      </c>
      <c r="D1853" s="1" t="s">
        <v>25</v>
      </c>
      <c r="E1853" s="1">
        <v>28</v>
      </c>
      <c r="F1853" s="1">
        <f t="shared" si="140"/>
        <v>15.406071428571428</v>
      </c>
      <c r="G1853" s="1">
        <v>431.37</v>
      </c>
      <c r="H1853" s="1">
        <v>9.73</v>
      </c>
      <c r="I1853">
        <f t="shared" si="142"/>
        <v>441.1</v>
      </c>
      <c r="J1853">
        <f t="shared" si="143"/>
        <v>3.5455000000000001</v>
      </c>
      <c r="K1853">
        <f t="shared" si="144"/>
        <v>15.294223349999999</v>
      </c>
      <c r="L1853" s="1" t="s">
        <v>26</v>
      </c>
      <c r="M1853" s="1" t="s">
        <v>27</v>
      </c>
      <c r="N1853" s="1" t="s">
        <v>42</v>
      </c>
      <c r="O1853" s="1" t="s">
        <v>34</v>
      </c>
      <c r="P1853" s="1" t="s">
        <v>48</v>
      </c>
      <c r="Q1853" s="1" t="s">
        <v>24</v>
      </c>
      <c r="R1853" s="2">
        <v>40874</v>
      </c>
    </row>
    <row r="1854" spans="1:18" x14ac:dyDescent="0.25">
      <c r="A1854" s="1">
        <v>39749</v>
      </c>
      <c r="B1854" s="2">
        <v>40356</v>
      </c>
      <c r="C1854" s="2" t="str">
        <f t="shared" si="141"/>
        <v>June</v>
      </c>
      <c r="D1854" s="1" t="s">
        <v>25</v>
      </c>
      <c r="E1854" s="1">
        <v>45</v>
      </c>
      <c r="F1854" s="1">
        <f t="shared" si="140"/>
        <v>250.60111111111109</v>
      </c>
      <c r="G1854" s="1">
        <v>11277.05</v>
      </c>
      <c r="H1854" s="1">
        <v>17.86</v>
      </c>
      <c r="I1854">
        <f t="shared" si="142"/>
        <v>11294.91</v>
      </c>
      <c r="J1854">
        <f t="shared" si="143"/>
        <v>5.3265000000000002</v>
      </c>
      <c r="K1854">
        <f t="shared" si="144"/>
        <v>600.67206825000005</v>
      </c>
      <c r="L1854" s="1" t="s">
        <v>38</v>
      </c>
      <c r="M1854" s="1" t="s">
        <v>27</v>
      </c>
      <c r="N1854" s="1" t="s">
        <v>21</v>
      </c>
      <c r="O1854" s="1" t="s">
        <v>29</v>
      </c>
      <c r="P1854" s="1" t="s">
        <v>61</v>
      </c>
      <c r="Q1854" s="1" t="s">
        <v>40</v>
      </c>
      <c r="R1854" s="2">
        <v>40358</v>
      </c>
    </row>
    <row r="1855" spans="1:18" x14ac:dyDescent="0.25">
      <c r="A1855" s="1">
        <v>17155</v>
      </c>
      <c r="B1855" s="2">
        <v>39841</v>
      </c>
      <c r="C1855" s="2" t="str">
        <f t="shared" si="141"/>
        <v>January</v>
      </c>
      <c r="D1855" s="1" t="s">
        <v>41</v>
      </c>
      <c r="E1855" s="1">
        <v>36</v>
      </c>
      <c r="F1855" s="1">
        <f t="shared" si="140"/>
        <v>7.4313888888888879</v>
      </c>
      <c r="G1855" s="1">
        <v>267.52999999999997</v>
      </c>
      <c r="H1855" s="1">
        <v>2</v>
      </c>
      <c r="I1855">
        <f t="shared" si="142"/>
        <v>269.52999999999997</v>
      </c>
      <c r="J1855">
        <f t="shared" si="143"/>
        <v>3.5455000000000001</v>
      </c>
      <c r="K1855">
        <f t="shared" si="144"/>
        <v>9.4852761499999989</v>
      </c>
      <c r="L1855" s="1" t="s">
        <v>19</v>
      </c>
      <c r="M1855" s="1" t="s">
        <v>51</v>
      </c>
      <c r="N1855" s="1" t="s">
        <v>42</v>
      </c>
      <c r="O1855" s="1" t="s">
        <v>34</v>
      </c>
      <c r="P1855" s="1" t="s">
        <v>45</v>
      </c>
      <c r="Q1855" s="1" t="s">
        <v>36</v>
      </c>
      <c r="R1855" s="2">
        <v>39842</v>
      </c>
    </row>
    <row r="1856" spans="1:18" x14ac:dyDescent="0.25">
      <c r="A1856" s="1">
        <v>38848</v>
      </c>
      <c r="B1856" s="2">
        <v>41259</v>
      </c>
      <c r="C1856" s="2" t="str">
        <f t="shared" si="141"/>
        <v>December</v>
      </c>
      <c r="D1856" s="1" t="s">
        <v>25</v>
      </c>
      <c r="E1856" s="1">
        <v>6</v>
      </c>
      <c r="F1856" s="1">
        <f t="shared" si="140"/>
        <v>43.25333333333333</v>
      </c>
      <c r="G1856" s="1">
        <v>259.52</v>
      </c>
      <c r="H1856" s="1">
        <v>2.99</v>
      </c>
      <c r="I1856">
        <f t="shared" si="142"/>
        <v>262.51</v>
      </c>
      <c r="J1856">
        <f t="shared" si="143"/>
        <v>3.5455000000000001</v>
      </c>
      <c r="K1856">
        <f t="shared" si="144"/>
        <v>9.2012815999999997</v>
      </c>
      <c r="L1856" s="1" t="s">
        <v>26</v>
      </c>
      <c r="M1856" s="1" t="s">
        <v>59</v>
      </c>
      <c r="N1856" s="1" t="s">
        <v>42</v>
      </c>
      <c r="O1856" s="1" t="s">
        <v>34</v>
      </c>
      <c r="P1856" s="1" t="s">
        <v>48</v>
      </c>
      <c r="Q1856" s="1" t="s">
        <v>24</v>
      </c>
      <c r="R1856" s="2">
        <v>41260</v>
      </c>
    </row>
    <row r="1857" spans="1:18" x14ac:dyDescent="0.25">
      <c r="A1857" s="1">
        <v>54528</v>
      </c>
      <c r="B1857" s="2">
        <v>40547</v>
      </c>
      <c r="C1857" s="2" t="str">
        <f t="shared" si="141"/>
        <v>January</v>
      </c>
      <c r="D1857" s="1" t="s">
        <v>41</v>
      </c>
      <c r="E1857" s="1">
        <v>17</v>
      </c>
      <c r="F1857" s="1">
        <f t="shared" si="140"/>
        <v>12.187647058823529</v>
      </c>
      <c r="G1857" s="1">
        <v>207.19</v>
      </c>
      <c r="H1857" s="1">
        <v>8.99</v>
      </c>
      <c r="I1857">
        <f t="shared" si="142"/>
        <v>216.18</v>
      </c>
      <c r="J1857">
        <f t="shared" si="143"/>
        <v>3.5455000000000001</v>
      </c>
      <c r="K1857">
        <f t="shared" si="144"/>
        <v>7.3459214499999996</v>
      </c>
      <c r="L1857" s="1" t="s">
        <v>26</v>
      </c>
      <c r="M1857" s="1" t="s">
        <v>44</v>
      </c>
      <c r="N1857" s="1" t="s">
        <v>21</v>
      </c>
      <c r="O1857" s="1" t="s">
        <v>34</v>
      </c>
      <c r="P1857" s="1" t="s">
        <v>35</v>
      </c>
      <c r="Q1857" s="1" t="s">
        <v>46</v>
      </c>
      <c r="R1857" s="2">
        <v>40549</v>
      </c>
    </row>
    <row r="1858" spans="1:18" x14ac:dyDescent="0.25">
      <c r="A1858" s="1">
        <v>21795</v>
      </c>
      <c r="B1858" s="2">
        <v>40342</v>
      </c>
      <c r="C1858" s="2" t="str">
        <f t="shared" si="141"/>
        <v>June</v>
      </c>
      <c r="D1858" s="1" t="s">
        <v>32</v>
      </c>
      <c r="E1858" s="1">
        <v>28</v>
      </c>
      <c r="F1858" s="1">
        <f t="shared" ref="F1858:F1921" si="145">G1858/E1858</f>
        <v>17.56607142857143</v>
      </c>
      <c r="G1858" s="1">
        <v>491.85</v>
      </c>
      <c r="H1858" s="1">
        <v>9.0299999999999994</v>
      </c>
      <c r="I1858">
        <f t="shared" si="142"/>
        <v>500.88</v>
      </c>
      <c r="J1858">
        <f t="shared" si="143"/>
        <v>3.5455000000000001</v>
      </c>
      <c r="K1858">
        <f t="shared" si="144"/>
        <v>17.438541750000002</v>
      </c>
      <c r="L1858" s="1" t="s">
        <v>26</v>
      </c>
      <c r="M1858" s="1" t="s">
        <v>27</v>
      </c>
      <c r="N1858" s="1" t="s">
        <v>28</v>
      </c>
      <c r="O1858" s="1" t="s">
        <v>34</v>
      </c>
      <c r="P1858" s="1" t="s">
        <v>45</v>
      </c>
      <c r="Q1858" s="1" t="s">
        <v>24</v>
      </c>
      <c r="R1858" s="2">
        <v>40344</v>
      </c>
    </row>
    <row r="1859" spans="1:18" x14ac:dyDescent="0.25">
      <c r="A1859" s="1">
        <v>2978</v>
      </c>
      <c r="B1859" s="2">
        <v>40665</v>
      </c>
      <c r="C1859" s="2" t="str">
        <f t="shared" ref="C1859:C1922" si="146">TEXT(B1859,"mmmm")</f>
        <v>May</v>
      </c>
      <c r="D1859" s="1" t="s">
        <v>37</v>
      </c>
      <c r="E1859" s="1">
        <v>34</v>
      </c>
      <c r="F1859" s="1">
        <f t="shared" si="145"/>
        <v>184.24074999999999</v>
      </c>
      <c r="G1859" s="1">
        <v>6264.1854999999996</v>
      </c>
      <c r="H1859" s="1">
        <v>19.989999999999998</v>
      </c>
      <c r="I1859">
        <f t="shared" ref="I1859:I1922" si="147">G1859+H1859</f>
        <v>6284.1754999999994</v>
      </c>
      <c r="J1859">
        <f t="shared" ref="J1859:J1922" si="148">IF(O1859="Furniture",4.761,IF(O1859="Technology",5.3265,IF(O1859="Office Supplies",3.5455,0)))</f>
        <v>5.3265000000000002</v>
      </c>
      <c r="K1859">
        <f t="shared" ref="K1859:K1922" si="149">(J1859*G1859)/100</f>
        <v>333.66184065750002</v>
      </c>
      <c r="L1859" s="1" t="s">
        <v>26</v>
      </c>
      <c r="M1859" s="1" t="s">
        <v>47</v>
      </c>
      <c r="N1859" s="1" t="s">
        <v>33</v>
      </c>
      <c r="O1859" s="1" t="s">
        <v>29</v>
      </c>
      <c r="P1859" s="1" t="s">
        <v>30</v>
      </c>
      <c r="Q1859" s="1" t="s">
        <v>24</v>
      </c>
      <c r="R1859" s="2">
        <v>40666</v>
      </c>
    </row>
    <row r="1860" spans="1:18" x14ac:dyDescent="0.25">
      <c r="A1860" s="1">
        <v>21634</v>
      </c>
      <c r="B1860" s="2">
        <v>41210</v>
      </c>
      <c r="C1860" s="2" t="str">
        <f t="shared" si="146"/>
        <v>October</v>
      </c>
      <c r="D1860" s="1" t="s">
        <v>32</v>
      </c>
      <c r="E1860" s="1">
        <v>1</v>
      </c>
      <c r="F1860" s="1">
        <f t="shared" si="145"/>
        <v>1946.55</v>
      </c>
      <c r="G1860" s="1">
        <v>1946.55</v>
      </c>
      <c r="H1860" s="1">
        <v>13.99</v>
      </c>
      <c r="I1860">
        <f t="shared" si="147"/>
        <v>1960.54</v>
      </c>
      <c r="J1860">
        <f t="shared" si="148"/>
        <v>5.3265000000000002</v>
      </c>
      <c r="K1860">
        <f t="shared" si="149"/>
        <v>103.68298575</v>
      </c>
      <c r="L1860" s="1" t="s">
        <v>26</v>
      </c>
      <c r="M1860" s="1" t="s">
        <v>27</v>
      </c>
      <c r="N1860" s="1" t="s">
        <v>42</v>
      </c>
      <c r="O1860" s="1" t="s">
        <v>29</v>
      </c>
      <c r="P1860" s="1" t="s">
        <v>61</v>
      </c>
      <c r="Q1860" s="1" t="s">
        <v>31</v>
      </c>
      <c r="R1860" s="2">
        <v>41213</v>
      </c>
    </row>
    <row r="1861" spans="1:18" x14ac:dyDescent="0.25">
      <c r="A1861" s="1">
        <v>16992</v>
      </c>
      <c r="B1861" s="2">
        <v>40524</v>
      </c>
      <c r="C1861" s="2" t="str">
        <f t="shared" si="146"/>
        <v>December</v>
      </c>
      <c r="D1861" s="1" t="s">
        <v>25</v>
      </c>
      <c r="E1861" s="1">
        <v>15</v>
      </c>
      <c r="F1861" s="1">
        <f t="shared" si="145"/>
        <v>8.4493333333333336</v>
      </c>
      <c r="G1861" s="1">
        <v>126.74</v>
      </c>
      <c r="H1861" s="1">
        <v>3.5</v>
      </c>
      <c r="I1861">
        <f t="shared" si="147"/>
        <v>130.24</v>
      </c>
      <c r="J1861">
        <f t="shared" si="148"/>
        <v>3.5455000000000001</v>
      </c>
      <c r="K1861">
        <f t="shared" si="149"/>
        <v>4.4935666999999997</v>
      </c>
      <c r="L1861" s="1" t="s">
        <v>26</v>
      </c>
      <c r="M1861" s="1" t="s">
        <v>47</v>
      </c>
      <c r="N1861" s="1" t="s">
        <v>28</v>
      </c>
      <c r="O1861" s="1" t="s">
        <v>34</v>
      </c>
      <c r="P1861" s="1" t="s">
        <v>68</v>
      </c>
      <c r="Q1861" s="1" t="s">
        <v>24</v>
      </c>
      <c r="R1861" s="2">
        <v>40525</v>
      </c>
    </row>
    <row r="1862" spans="1:18" x14ac:dyDescent="0.25">
      <c r="A1862" s="1">
        <v>5760</v>
      </c>
      <c r="B1862" s="2">
        <v>39957</v>
      </c>
      <c r="C1862" s="2" t="str">
        <f t="shared" si="146"/>
        <v>May</v>
      </c>
      <c r="D1862" s="1" t="s">
        <v>32</v>
      </c>
      <c r="E1862" s="1">
        <v>34</v>
      </c>
      <c r="F1862" s="1">
        <f t="shared" si="145"/>
        <v>154.75676470588235</v>
      </c>
      <c r="G1862" s="1">
        <v>5261.73</v>
      </c>
      <c r="H1862" s="1">
        <v>43.71</v>
      </c>
      <c r="I1862">
        <f t="shared" si="147"/>
        <v>5305.44</v>
      </c>
      <c r="J1862">
        <f t="shared" si="148"/>
        <v>4.7610000000000001</v>
      </c>
      <c r="K1862">
        <f t="shared" si="149"/>
        <v>250.51096529999998</v>
      </c>
      <c r="L1862" s="1" t="s">
        <v>38</v>
      </c>
      <c r="M1862" s="1" t="s">
        <v>27</v>
      </c>
      <c r="N1862" s="1" t="s">
        <v>42</v>
      </c>
      <c r="O1862" s="1" t="s">
        <v>22</v>
      </c>
      <c r="P1862" s="1" t="s">
        <v>39</v>
      </c>
      <c r="Q1862" s="1" t="s">
        <v>40</v>
      </c>
      <c r="R1862" s="2">
        <v>39958</v>
      </c>
    </row>
    <row r="1863" spans="1:18" x14ac:dyDescent="0.25">
      <c r="A1863" s="1">
        <v>52870</v>
      </c>
      <c r="B1863" s="2">
        <v>39881</v>
      </c>
      <c r="C1863" s="2" t="str">
        <f t="shared" si="146"/>
        <v>March</v>
      </c>
      <c r="D1863" s="1" t="s">
        <v>32</v>
      </c>
      <c r="E1863" s="1">
        <v>21</v>
      </c>
      <c r="F1863" s="1">
        <f t="shared" si="145"/>
        <v>5.6433333333333335</v>
      </c>
      <c r="G1863" s="1">
        <v>118.51</v>
      </c>
      <c r="H1863" s="1">
        <v>49</v>
      </c>
      <c r="I1863">
        <f t="shared" si="147"/>
        <v>167.51</v>
      </c>
      <c r="J1863">
        <f t="shared" si="148"/>
        <v>3.5455000000000001</v>
      </c>
      <c r="K1863">
        <f t="shared" si="149"/>
        <v>4.2017720499999998</v>
      </c>
      <c r="L1863" s="1" t="s">
        <v>26</v>
      </c>
      <c r="M1863" s="1" t="s">
        <v>51</v>
      </c>
      <c r="N1863" s="1" t="s">
        <v>33</v>
      </c>
      <c r="O1863" s="1" t="s">
        <v>34</v>
      </c>
      <c r="P1863" s="1" t="s">
        <v>68</v>
      </c>
      <c r="Q1863" s="1" t="s">
        <v>53</v>
      </c>
      <c r="R1863" s="2">
        <v>39883</v>
      </c>
    </row>
    <row r="1864" spans="1:18" x14ac:dyDescent="0.25">
      <c r="A1864" s="1">
        <v>39268</v>
      </c>
      <c r="B1864" s="2">
        <v>40655</v>
      </c>
      <c r="C1864" s="2" t="str">
        <f t="shared" si="146"/>
        <v>April</v>
      </c>
      <c r="D1864" s="1" t="s">
        <v>32</v>
      </c>
      <c r="E1864" s="1">
        <v>45</v>
      </c>
      <c r="F1864" s="1">
        <f t="shared" si="145"/>
        <v>3.4877777777777776</v>
      </c>
      <c r="G1864" s="1">
        <v>156.94999999999999</v>
      </c>
      <c r="H1864" s="1">
        <v>0.94</v>
      </c>
      <c r="I1864">
        <f t="shared" si="147"/>
        <v>157.88999999999999</v>
      </c>
      <c r="J1864">
        <f t="shared" si="148"/>
        <v>3.5455000000000001</v>
      </c>
      <c r="K1864">
        <f t="shared" si="149"/>
        <v>5.5646622500000005</v>
      </c>
      <c r="L1864" s="1" t="s">
        <v>26</v>
      </c>
      <c r="M1864" s="1" t="s">
        <v>27</v>
      </c>
      <c r="N1864" s="1" t="s">
        <v>33</v>
      </c>
      <c r="O1864" s="1" t="s">
        <v>34</v>
      </c>
      <c r="P1864" s="1" t="s">
        <v>66</v>
      </c>
      <c r="Q1864" s="1" t="s">
        <v>36</v>
      </c>
      <c r="R1864" s="2">
        <v>40658</v>
      </c>
    </row>
    <row r="1865" spans="1:18" x14ac:dyDescent="0.25">
      <c r="A1865" s="1">
        <v>59170</v>
      </c>
      <c r="B1865" s="2">
        <v>39861</v>
      </c>
      <c r="C1865" s="2" t="str">
        <f t="shared" si="146"/>
        <v>February</v>
      </c>
      <c r="D1865" s="1" t="s">
        <v>25</v>
      </c>
      <c r="E1865" s="1">
        <v>10</v>
      </c>
      <c r="F1865" s="1">
        <f t="shared" si="145"/>
        <v>60.777000000000001</v>
      </c>
      <c r="G1865" s="1">
        <v>607.77</v>
      </c>
      <c r="H1865" s="1">
        <v>10.84</v>
      </c>
      <c r="I1865">
        <f t="shared" si="147"/>
        <v>618.61</v>
      </c>
      <c r="J1865">
        <f t="shared" si="148"/>
        <v>4.7610000000000001</v>
      </c>
      <c r="K1865">
        <f t="shared" si="149"/>
        <v>28.935929700000003</v>
      </c>
      <c r="L1865" s="1" t="s">
        <v>26</v>
      </c>
      <c r="M1865" s="1" t="s">
        <v>51</v>
      </c>
      <c r="N1865" s="1" t="s">
        <v>21</v>
      </c>
      <c r="O1865" s="1" t="s">
        <v>22</v>
      </c>
      <c r="P1865" s="1" t="s">
        <v>23</v>
      </c>
      <c r="Q1865" s="1" t="s">
        <v>31</v>
      </c>
      <c r="R1865" s="2">
        <v>39863</v>
      </c>
    </row>
    <row r="1866" spans="1:18" x14ac:dyDescent="0.25">
      <c r="A1866" s="1">
        <v>20132</v>
      </c>
      <c r="B1866" s="2">
        <v>40315</v>
      </c>
      <c r="C1866" s="2" t="str">
        <f t="shared" si="146"/>
        <v>May</v>
      </c>
      <c r="D1866" s="1" t="s">
        <v>18</v>
      </c>
      <c r="E1866" s="1">
        <v>30</v>
      </c>
      <c r="F1866" s="1">
        <f t="shared" si="145"/>
        <v>290.65633333333335</v>
      </c>
      <c r="G1866" s="1">
        <v>8719.69</v>
      </c>
      <c r="H1866" s="1">
        <v>28.06</v>
      </c>
      <c r="I1866">
        <f t="shared" si="147"/>
        <v>8747.75</v>
      </c>
      <c r="J1866">
        <f t="shared" si="148"/>
        <v>5.3265000000000002</v>
      </c>
      <c r="K1866">
        <f t="shared" si="149"/>
        <v>464.45428785000001</v>
      </c>
      <c r="L1866" s="1" t="s">
        <v>38</v>
      </c>
      <c r="M1866" s="1" t="s">
        <v>47</v>
      </c>
      <c r="N1866" s="1" t="s">
        <v>21</v>
      </c>
      <c r="O1866" s="1" t="s">
        <v>29</v>
      </c>
      <c r="P1866" s="1" t="s">
        <v>61</v>
      </c>
      <c r="Q1866" s="1" t="s">
        <v>40</v>
      </c>
      <c r="R1866" s="2">
        <v>40322</v>
      </c>
    </row>
    <row r="1867" spans="1:18" x14ac:dyDescent="0.25">
      <c r="A1867" s="1">
        <v>31619</v>
      </c>
      <c r="B1867" s="2">
        <v>40073</v>
      </c>
      <c r="C1867" s="2" t="str">
        <f t="shared" si="146"/>
        <v>September</v>
      </c>
      <c r="D1867" s="1" t="s">
        <v>18</v>
      </c>
      <c r="E1867" s="1">
        <v>9</v>
      </c>
      <c r="F1867" s="1">
        <f t="shared" si="145"/>
        <v>42.581111111111113</v>
      </c>
      <c r="G1867" s="1">
        <v>383.23</v>
      </c>
      <c r="H1867" s="1">
        <v>9.1999999999999993</v>
      </c>
      <c r="I1867">
        <f t="shared" si="147"/>
        <v>392.43</v>
      </c>
      <c r="J1867">
        <f t="shared" si="148"/>
        <v>4.7610000000000001</v>
      </c>
      <c r="K1867">
        <f t="shared" si="149"/>
        <v>18.2455803</v>
      </c>
      <c r="L1867" s="1" t="s">
        <v>26</v>
      </c>
      <c r="M1867" s="1" t="s">
        <v>20</v>
      </c>
      <c r="N1867" s="1" t="s">
        <v>33</v>
      </c>
      <c r="O1867" s="1" t="s">
        <v>22</v>
      </c>
      <c r="P1867" s="1" t="s">
        <v>23</v>
      </c>
      <c r="Q1867" s="1" t="s">
        <v>36</v>
      </c>
      <c r="R1867" s="2">
        <v>40075</v>
      </c>
    </row>
    <row r="1868" spans="1:18" x14ac:dyDescent="0.25">
      <c r="A1868" s="1">
        <v>37440</v>
      </c>
      <c r="B1868" s="2">
        <v>40352</v>
      </c>
      <c r="C1868" s="2" t="str">
        <f t="shared" si="146"/>
        <v>June</v>
      </c>
      <c r="D1868" s="1" t="s">
        <v>32</v>
      </c>
      <c r="E1868" s="1">
        <v>39</v>
      </c>
      <c r="F1868" s="1">
        <f t="shared" si="145"/>
        <v>215.56615384615384</v>
      </c>
      <c r="G1868" s="1">
        <v>8407.08</v>
      </c>
      <c r="H1868" s="1">
        <v>68.02</v>
      </c>
      <c r="I1868">
        <f t="shared" si="147"/>
        <v>8475.1</v>
      </c>
      <c r="J1868">
        <f t="shared" si="148"/>
        <v>3.5455000000000001</v>
      </c>
      <c r="K1868">
        <f t="shared" si="149"/>
        <v>298.07302140000002</v>
      </c>
      <c r="L1868" s="1" t="s">
        <v>38</v>
      </c>
      <c r="M1868" s="1" t="s">
        <v>51</v>
      </c>
      <c r="N1868" s="1" t="s">
        <v>33</v>
      </c>
      <c r="O1868" s="1" t="s">
        <v>34</v>
      </c>
      <c r="P1868" s="1" t="s">
        <v>68</v>
      </c>
      <c r="Q1868" s="1" t="s">
        <v>40</v>
      </c>
      <c r="R1868" s="2">
        <v>40353</v>
      </c>
    </row>
    <row r="1869" spans="1:18" x14ac:dyDescent="0.25">
      <c r="A1869" s="1">
        <v>26726</v>
      </c>
      <c r="B1869" s="2">
        <v>41270</v>
      </c>
      <c r="C1869" s="2" t="str">
        <f t="shared" si="146"/>
        <v>December</v>
      </c>
      <c r="D1869" s="1" t="s">
        <v>25</v>
      </c>
      <c r="E1869" s="1">
        <v>37</v>
      </c>
      <c r="F1869" s="1">
        <f t="shared" si="145"/>
        <v>4.6786486486486494</v>
      </c>
      <c r="G1869" s="1">
        <v>173.11</v>
      </c>
      <c r="H1869" s="1">
        <v>5.15</v>
      </c>
      <c r="I1869">
        <f t="shared" si="147"/>
        <v>178.26000000000002</v>
      </c>
      <c r="J1869">
        <f t="shared" si="148"/>
        <v>3.5455000000000001</v>
      </c>
      <c r="K1869">
        <f t="shared" si="149"/>
        <v>6.1376150500000008</v>
      </c>
      <c r="L1869" s="1" t="s">
        <v>26</v>
      </c>
      <c r="M1869" s="1" t="s">
        <v>58</v>
      </c>
      <c r="N1869" s="1" t="s">
        <v>28</v>
      </c>
      <c r="O1869" s="1" t="s">
        <v>34</v>
      </c>
      <c r="P1869" s="1" t="s">
        <v>68</v>
      </c>
      <c r="Q1869" s="1" t="s">
        <v>24</v>
      </c>
      <c r="R1869" s="2">
        <v>41270</v>
      </c>
    </row>
    <row r="1870" spans="1:18" x14ac:dyDescent="0.25">
      <c r="A1870" s="1">
        <v>32069</v>
      </c>
      <c r="B1870" s="2">
        <v>40866</v>
      </c>
      <c r="C1870" s="2" t="str">
        <f t="shared" si="146"/>
        <v>November</v>
      </c>
      <c r="D1870" s="1" t="s">
        <v>32</v>
      </c>
      <c r="E1870" s="1">
        <v>8</v>
      </c>
      <c r="F1870" s="1">
        <f t="shared" si="145"/>
        <v>137.5</v>
      </c>
      <c r="G1870" s="1">
        <v>1100</v>
      </c>
      <c r="H1870" s="1">
        <v>17.850000000000001</v>
      </c>
      <c r="I1870">
        <f t="shared" si="147"/>
        <v>1117.8499999999999</v>
      </c>
      <c r="J1870">
        <f t="shared" si="148"/>
        <v>5.3265000000000002</v>
      </c>
      <c r="K1870">
        <f t="shared" si="149"/>
        <v>58.591500000000003</v>
      </c>
      <c r="L1870" s="1" t="s">
        <v>38</v>
      </c>
      <c r="M1870" s="1" t="s">
        <v>49</v>
      </c>
      <c r="N1870" s="1" t="s">
        <v>21</v>
      </c>
      <c r="O1870" s="1" t="s">
        <v>29</v>
      </c>
      <c r="P1870" s="1" t="s">
        <v>61</v>
      </c>
      <c r="Q1870" s="1" t="s">
        <v>40</v>
      </c>
      <c r="R1870" s="2">
        <v>40866</v>
      </c>
    </row>
    <row r="1871" spans="1:18" x14ac:dyDescent="0.25">
      <c r="A1871" s="1">
        <v>21188</v>
      </c>
      <c r="B1871" s="2">
        <v>40807</v>
      </c>
      <c r="C1871" s="2" t="str">
        <f t="shared" si="146"/>
        <v>September</v>
      </c>
      <c r="D1871" s="1" t="s">
        <v>37</v>
      </c>
      <c r="E1871" s="1">
        <v>29</v>
      </c>
      <c r="F1871" s="1">
        <f t="shared" si="145"/>
        <v>725.7496551724139</v>
      </c>
      <c r="G1871" s="1">
        <v>21046.74</v>
      </c>
      <c r="H1871" s="1">
        <v>24.49</v>
      </c>
      <c r="I1871">
        <f t="shared" si="147"/>
        <v>21071.230000000003</v>
      </c>
      <c r="J1871">
        <f t="shared" si="148"/>
        <v>5.3265000000000002</v>
      </c>
      <c r="K1871">
        <f t="shared" si="149"/>
        <v>1121.0546061</v>
      </c>
      <c r="L1871" s="1" t="s">
        <v>26</v>
      </c>
      <c r="M1871" s="1" t="s">
        <v>51</v>
      </c>
      <c r="N1871" s="1" t="s">
        <v>28</v>
      </c>
      <c r="O1871" s="1" t="s">
        <v>29</v>
      </c>
      <c r="P1871" s="1" t="s">
        <v>52</v>
      </c>
      <c r="Q1871" s="1" t="s">
        <v>53</v>
      </c>
      <c r="R1871" s="2">
        <v>40809</v>
      </c>
    </row>
    <row r="1872" spans="1:18" x14ac:dyDescent="0.25">
      <c r="A1872" s="1">
        <v>23078</v>
      </c>
      <c r="B1872" s="2">
        <v>40801</v>
      </c>
      <c r="C1872" s="2" t="str">
        <f t="shared" si="146"/>
        <v>September</v>
      </c>
      <c r="D1872" s="1" t="s">
        <v>41</v>
      </c>
      <c r="E1872" s="1">
        <v>8</v>
      </c>
      <c r="F1872" s="1">
        <f t="shared" si="145"/>
        <v>42.783749999999998</v>
      </c>
      <c r="G1872" s="1">
        <v>342.27</v>
      </c>
      <c r="H1872" s="1">
        <v>19.989999999999998</v>
      </c>
      <c r="I1872">
        <f t="shared" si="147"/>
        <v>362.26</v>
      </c>
      <c r="J1872">
        <f t="shared" si="148"/>
        <v>3.5455000000000001</v>
      </c>
      <c r="K1872">
        <f t="shared" si="149"/>
        <v>12.13518285</v>
      </c>
      <c r="L1872" s="1" t="s">
        <v>26</v>
      </c>
      <c r="M1872" s="1" t="s">
        <v>58</v>
      </c>
      <c r="N1872" s="1" t="s">
        <v>21</v>
      </c>
      <c r="O1872" s="1" t="s">
        <v>34</v>
      </c>
      <c r="P1872" s="1" t="s">
        <v>45</v>
      </c>
      <c r="Q1872" s="1" t="s">
        <v>24</v>
      </c>
      <c r="R1872" s="2">
        <v>40803</v>
      </c>
    </row>
    <row r="1873" spans="1:18" x14ac:dyDescent="0.25">
      <c r="A1873" s="1">
        <v>2535</v>
      </c>
      <c r="B1873" s="2">
        <v>40322</v>
      </c>
      <c r="C1873" s="2" t="str">
        <f t="shared" si="146"/>
        <v>May</v>
      </c>
      <c r="D1873" s="1" t="s">
        <v>18</v>
      </c>
      <c r="E1873" s="1">
        <v>6</v>
      </c>
      <c r="F1873" s="1">
        <f t="shared" si="145"/>
        <v>13.786666666666667</v>
      </c>
      <c r="G1873" s="1">
        <v>82.72</v>
      </c>
      <c r="H1873" s="1">
        <v>1.99</v>
      </c>
      <c r="I1873">
        <f t="shared" si="147"/>
        <v>84.71</v>
      </c>
      <c r="J1873">
        <f t="shared" si="148"/>
        <v>5.3265000000000002</v>
      </c>
      <c r="K1873">
        <f t="shared" si="149"/>
        <v>4.4060808000000007</v>
      </c>
      <c r="L1873" s="1" t="s">
        <v>26</v>
      </c>
      <c r="M1873" s="1" t="s">
        <v>47</v>
      </c>
      <c r="N1873" s="1" t="s">
        <v>33</v>
      </c>
      <c r="O1873" s="1" t="s">
        <v>29</v>
      </c>
      <c r="P1873" s="1" t="s">
        <v>43</v>
      </c>
      <c r="Q1873" s="1" t="s">
        <v>46</v>
      </c>
      <c r="R1873" s="2">
        <v>40324</v>
      </c>
    </row>
    <row r="1874" spans="1:18" x14ac:dyDescent="0.25">
      <c r="A1874" s="1">
        <v>8259</v>
      </c>
      <c r="B1874" s="2">
        <v>39921</v>
      </c>
      <c r="C1874" s="2" t="str">
        <f t="shared" si="146"/>
        <v>April</v>
      </c>
      <c r="D1874" s="1" t="s">
        <v>41</v>
      </c>
      <c r="E1874" s="1">
        <v>25</v>
      </c>
      <c r="F1874" s="1">
        <f t="shared" si="145"/>
        <v>85.208799999999997</v>
      </c>
      <c r="G1874" s="1">
        <v>2130.2199999999998</v>
      </c>
      <c r="H1874" s="1">
        <v>42</v>
      </c>
      <c r="I1874">
        <f t="shared" si="147"/>
        <v>2172.2199999999998</v>
      </c>
      <c r="J1874">
        <f t="shared" si="148"/>
        <v>4.7610000000000001</v>
      </c>
      <c r="K1874">
        <f t="shared" si="149"/>
        <v>101.41977419999999</v>
      </c>
      <c r="L1874" s="1" t="s">
        <v>38</v>
      </c>
      <c r="M1874" s="1" t="s">
        <v>54</v>
      </c>
      <c r="N1874" s="1" t="s">
        <v>21</v>
      </c>
      <c r="O1874" s="1" t="s">
        <v>22</v>
      </c>
      <c r="P1874" s="1" t="s">
        <v>39</v>
      </c>
      <c r="Q1874" s="1" t="s">
        <v>40</v>
      </c>
      <c r="R1874" s="2">
        <v>39921</v>
      </c>
    </row>
    <row r="1875" spans="1:18" x14ac:dyDescent="0.25">
      <c r="A1875" s="1">
        <v>6112</v>
      </c>
      <c r="B1875" s="2">
        <v>40048</v>
      </c>
      <c r="C1875" s="2" t="str">
        <f t="shared" si="146"/>
        <v>August</v>
      </c>
      <c r="D1875" s="1" t="s">
        <v>41</v>
      </c>
      <c r="E1875" s="1">
        <v>31</v>
      </c>
      <c r="F1875" s="1">
        <f t="shared" si="145"/>
        <v>56.579290322580647</v>
      </c>
      <c r="G1875" s="1">
        <v>1753.9580000000001</v>
      </c>
      <c r="H1875" s="1">
        <v>5.92</v>
      </c>
      <c r="I1875">
        <f t="shared" si="147"/>
        <v>1759.8780000000002</v>
      </c>
      <c r="J1875">
        <f t="shared" si="148"/>
        <v>5.3265000000000002</v>
      </c>
      <c r="K1875">
        <f t="shared" si="149"/>
        <v>93.424572870000006</v>
      </c>
      <c r="L1875" s="1" t="s">
        <v>26</v>
      </c>
      <c r="M1875" s="1" t="s">
        <v>54</v>
      </c>
      <c r="N1875" s="1" t="s">
        <v>33</v>
      </c>
      <c r="O1875" s="1" t="s">
        <v>29</v>
      </c>
      <c r="P1875" s="1" t="s">
        <v>30</v>
      </c>
      <c r="Q1875" s="1" t="s">
        <v>24</v>
      </c>
      <c r="R1875" s="2">
        <v>40049</v>
      </c>
    </row>
    <row r="1876" spans="1:18" x14ac:dyDescent="0.25">
      <c r="A1876" s="1">
        <v>28614</v>
      </c>
      <c r="B1876" s="2">
        <v>40105</v>
      </c>
      <c r="C1876" s="2" t="str">
        <f t="shared" si="146"/>
        <v>October</v>
      </c>
      <c r="D1876" s="1" t="s">
        <v>37</v>
      </c>
      <c r="E1876" s="1">
        <v>50</v>
      </c>
      <c r="F1876" s="1">
        <f t="shared" si="145"/>
        <v>156.55020000000002</v>
      </c>
      <c r="G1876" s="1">
        <v>7827.51</v>
      </c>
      <c r="H1876" s="1">
        <v>5.5</v>
      </c>
      <c r="I1876">
        <f t="shared" si="147"/>
        <v>7833.01</v>
      </c>
      <c r="J1876">
        <f t="shared" si="148"/>
        <v>5.3265000000000002</v>
      </c>
      <c r="K1876">
        <f t="shared" si="149"/>
        <v>416.93232015000001</v>
      </c>
      <c r="L1876" s="1" t="s">
        <v>26</v>
      </c>
      <c r="M1876" s="1" t="s">
        <v>56</v>
      </c>
      <c r="N1876" s="1" t="s">
        <v>21</v>
      </c>
      <c r="O1876" s="1" t="s">
        <v>29</v>
      </c>
      <c r="P1876" s="1" t="s">
        <v>43</v>
      </c>
      <c r="Q1876" s="1" t="s">
        <v>24</v>
      </c>
      <c r="R1876" s="2">
        <v>40107</v>
      </c>
    </row>
    <row r="1877" spans="1:18" x14ac:dyDescent="0.25">
      <c r="A1877" s="1">
        <v>5059</v>
      </c>
      <c r="B1877" s="2">
        <v>40491</v>
      </c>
      <c r="C1877" s="2" t="str">
        <f t="shared" si="146"/>
        <v>November</v>
      </c>
      <c r="D1877" s="1" t="s">
        <v>25</v>
      </c>
      <c r="E1877" s="1">
        <v>5</v>
      </c>
      <c r="F1877" s="1">
        <f t="shared" si="145"/>
        <v>8.2360000000000007</v>
      </c>
      <c r="G1877" s="1">
        <v>41.18</v>
      </c>
      <c r="H1877" s="1">
        <v>7.46</v>
      </c>
      <c r="I1877">
        <f t="shared" si="147"/>
        <v>48.64</v>
      </c>
      <c r="J1877">
        <f t="shared" si="148"/>
        <v>3.5455000000000001</v>
      </c>
      <c r="K1877">
        <f t="shared" si="149"/>
        <v>1.4600369</v>
      </c>
      <c r="L1877" s="1" t="s">
        <v>19</v>
      </c>
      <c r="M1877" s="1" t="s">
        <v>54</v>
      </c>
      <c r="N1877" s="1" t="s">
        <v>28</v>
      </c>
      <c r="O1877" s="1" t="s">
        <v>34</v>
      </c>
      <c r="P1877" s="1" t="s">
        <v>48</v>
      </c>
      <c r="Q1877" s="1" t="s">
        <v>24</v>
      </c>
      <c r="R1877" s="2">
        <v>40493</v>
      </c>
    </row>
    <row r="1878" spans="1:18" x14ac:dyDescent="0.25">
      <c r="A1878" s="1">
        <v>2149</v>
      </c>
      <c r="B1878" s="2">
        <v>40249</v>
      </c>
      <c r="C1878" s="2" t="str">
        <f t="shared" si="146"/>
        <v>March</v>
      </c>
      <c r="D1878" s="1" t="s">
        <v>18</v>
      </c>
      <c r="E1878" s="1">
        <v>4</v>
      </c>
      <c r="F1878" s="1">
        <f t="shared" si="145"/>
        <v>10.89</v>
      </c>
      <c r="G1878" s="1">
        <v>43.56</v>
      </c>
      <c r="H1878" s="1">
        <v>4.93</v>
      </c>
      <c r="I1878">
        <f t="shared" si="147"/>
        <v>48.49</v>
      </c>
      <c r="J1878">
        <f t="shared" si="148"/>
        <v>4.7610000000000001</v>
      </c>
      <c r="K1878">
        <f t="shared" si="149"/>
        <v>2.0738916000000001</v>
      </c>
      <c r="L1878" s="1" t="s">
        <v>26</v>
      </c>
      <c r="M1878" s="1" t="s">
        <v>59</v>
      </c>
      <c r="N1878" s="1" t="s">
        <v>21</v>
      </c>
      <c r="O1878" s="1" t="s">
        <v>22</v>
      </c>
      <c r="P1878" s="1" t="s">
        <v>23</v>
      </c>
      <c r="Q1878" s="1" t="s">
        <v>24</v>
      </c>
      <c r="R1878" s="2">
        <v>40253</v>
      </c>
    </row>
    <row r="1879" spans="1:18" x14ac:dyDescent="0.25">
      <c r="A1879" s="1">
        <v>27745</v>
      </c>
      <c r="B1879" s="2">
        <v>40441</v>
      </c>
      <c r="C1879" s="2" t="str">
        <f t="shared" si="146"/>
        <v>September</v>
      </c>
      <c r="D1879" s="1" t="s">
        <v>18</v>
      </c>
      <c r="E1879" s="1">
        <v>41</v>
      </c>
      <c r="F1879" s="1">
        <f t="shared" si="145"/>
        <v>149.43731707317073</v>
      </c>
      <c r="G1879" s="1">
        <v>6126.93</v>
      </c>
      <c r="H1879" s="1">
        <v>80.2</v>
      </c>
      <c r="I1879">
        <f t="shared" si="147"/>
        <v>6207.13</v>
      </c>
      <c r="J1879">
        <f t="shared" si="148"/>
        <v>4.7610000000000001</v>
      </c>
      <c r="K1879">
        <f t="shared" si="149"/>
        <v>291.70313730000004</v>
      </c>
      <c r="L1879" s="1" t="s">
        <v>38</v>
      </c>
      <c r="M1879" s="1" t="s">
        <v>47</v>
      </c>
      <c r="N1879" s="1" t="s">
        <v>42</v>
      </c>
      <c r="O1879" s="1" t="s">
        <v>22</v>
      </c>
      <c r="P1879" s="1" t="s">
        <v>57</v>
      </c>
      <c r="Q1879" s="1" t="s">
        <v>64</v>
      </c>
      <c r="R1879" s="2">
        <v>40445</v>
      </c>
    </row>
    <row r="1880" spans="1:18" x14ac:dyDescent="0.25">
      <c r="A1880" s="1">
        <v>38598</v>
      </c>
      <c r="B1880" s="2">
        <v>40040</v>
      </c>
      <c r="C1880" s="2" t="str">
        <f t="shared" si="146"/>
        <v>August</v>
      </c>
      <c r="D1880" s="1" t="s">
        <v>18</v>
      </c>
      <c r="E1880" s="1">
        <v>17</v>
      </c>
      <c r="F1880" s="1">
        <f t="shared" si="145"/>
        <v>862.65588235294115</v>
      </c>
      <c r="G1880" s="1">
        <v>14665.15</v>
      </c>
      <c r="H1880" s="1">
        <v>44.55</v>
      </c>
      <c r="I1880">
        <f t="shared" si="147"/>
        <v>14709.699999999999</v>
      </c>
      <c r="J1880">
        <f t="shared" si="148"/>
        <v>4.7610000000000001</v>
      </c>
      <c r="K1880">
        <f t="shared" si="149"/>
        <v>698.20779149999998</v>
      </c>
      <c r="L1880" s="1" t="s">
        <v>38</v>
      </c>
      <c r="M1880" s="1" t="s">
        <v>51</v>
      </c>
      <c r="N1880" s="1" t="s">
        <v>21</v>
      </c>
      <c r="O1880" s="1" t="s">
        <v>22</v>
      </c>
      <c r="P1880" s="1" t="s">
        <v>67</v>
      </c>
      <c r="Q1880" s="1" t="s">
        <v>64</v>
      </c>
      <c r="R1880" s="2">
        <v>40044</v>
      </c>
    </row>
    <row r="1881" spans="1:18" x14ac:dyDescent="0.25">
      <c r="A1881" s="1">
        <v>38726</v>
      </c>
      <c r="B1881" s="2">
        <v>39954</v>
      </c>
      <c r="C1881" s="2" t="str">
        <f t="shared" si="146"/>
        <v>May</v>
      </c>
      <c r="D1881" s="1" t="s">
        <v>41</v>
      </c>
      <c r="E1881" s="1">
        <v>44</v>
      </c>
      <c r="F1881" s="1">
        <f t="shared" si="145"/>
        <v>2.1104545454545454</v>
      </c>
      <c r="G1881" s="1">
        <v>92.86</v>
      </c>
      <c r="H1881" s="1">
        <v>1.49</v>
      </c>
      <c r="I1881">
        <f t="shared" si="147"/>
        <v>94.35</v>
      </c>
      <c r="J1881">
        <f t="shared" si="148"/>
        <v>3.5455000000000001</v>
      </c>
      <c r="K1881">
        <f t="shared" si="149"/>
        <v>3.2923513000000004</v>
      </c>
      <c r="L1881" s="1" t="s">
        <v>26</v>
      </c>
      <c r="M1881" s="1" t="s">
        <v>27</v>
      </c>
      <c r="N1881" s="1" t="s">
        <v>42</v>
      </c>
      <c r="O1881" s="1" t="s">
        <v>34</v>
      </c>
      <c r="P1881" s="1" t="s">
        <v>48</v>
      </c>
      <c r="Q1881" s="1" t="s">
        <v>24</v>
      </c>
      <c r="R1881" s="2">
        <v>39956</v>
      </c>
    </row>
    <row r="1882" spans="1:18" x14ac:dyDescent="0.25">
      <c r="A1882" s="1">
        <v>900</v>
      </c>
      <c r="B1882" s="2">
        <v>40086</v>
      </c>
      <c r="C1882" s="2" t="str">
        <f t="shared" si="146"/>
        <v>September</v>
      </c>
      <c r="D1882" s="1" t="s">
        <v>32</v>
      </c>
      <c r="E1882" s="1">
        <v>29</v>
      </c>
      <c r="F1882" s="1">
        <f t="shared" si="145"/>
        <v>41.160344827586208</v>
      </c>
      <c r="G1882" s="1">
        <v>1193.6500000000001</v>
      </c>
      <c r="H1882" s="1">
        <v>2.99</v>
      </c>
      <c r="I1882">
        <f t="shared" si="147"/>
        <v>1196.6400000000001</v>
      </c>
      <c r="J1882">
        <f t="shared" si="148"/>
        <v>3.5455000000000001</v>
      </c>
      <c r="K1882">
        <f t="shared" si="149"/>
        <v>42.320860750000001</v>
      </c>
      <c r="L1882" s="1" t="s">
        <v>26</v>
      </c>
      <c r="M1882" s="1" t="s">
        <v>58</v>
      </c>
      <c r="N1882" s="1" t="s">
        <v>42</v>
      </c>
      <c r="O1882" s="1" t="s">
        <v>34</v>
      </c>
      <c r="P1882" s="1" t="s">
        <v>48</v>
      </c>
      <c r="Q1882" s="1" t="s">
        <v>24</v>
      </c>
      <c r="R1882" s="2">
        <v>40087</v>
      </c>
    </row>
    <row r="1883" spans="1:18" x14ac:dyDescent="0.25">
      <c r="A1883" s="1">
        <v>14375</v>
      </c>
      <c r="B1883" s="2">
        <v>40209</v>
      </c>
      <c r="C1883" s="2" t="str">
        <f t="shared" si="146"/>
        <v>January</v>
      </c>
      <c r="D1883" s="1" t="s">
        <v>41</v>
      </c>
      <c r="E1883" s="1">
        <v>50</v>
      </c>
      <c r="F1883" s="1">
        <f t="shared" si="145"/>
        <v>77.447600000000008</v>
      </c>
      <c r="G1883" s="1">
        <v>3872.38</v>
      </c>
      <c r="H1883" s="1">
        <v>19.989999999999998</v>
      </c>
      <c r="I1883">
        <f t="shared" si="147"/>
        <v>3892.37</v>
      </c>
      <c r="J1883">
        <f t="shared" si="148"/>
        <v>3.5455000000000001</v>
      </c>
      <c r="K1883">
        <f t="shared" si="149"/>
        <v>137.2952329</v>
      </c>
      <c r="L1883" s="1" t="s">
        <v>26</v>
      </c>
      <c r="M1883" s="1" t="s">
        <v>58</v>
      </c>
      <c r="N1883" s="1" t="s">
        <v>33</v>
      </c>
      <c r="O1883" s="1" t="s">
        <v>34</v>
      </c>
      <c r="P1883" s="1" t="s">
        <v>62</v>
      </c>
      <c r="Q1883" s="1" t="s">
        <v>24</v>
      </c>
      <c r="R1883" s="2">
        <v>40210</v>
      </c>
    </row>
    <row r="1884" spans="1:18" x14ac:dyDescent="0.25">
      <c r="A1884" s="1">
        <v>18145</v>
      </c>
      <c r="B1884" s="2">
        <v>40425</v>
      </c>
      <c r="C1884" s="2" t="str">
        <f t="shared" si="146"/>
        <v>September</v>
      </c>
      <c r="D1884" s="1" t="s">
        <v>41</v>
      </c>
      <c r="E1884" s="1">
        <v>21</v>
      </c>
      <c r="F1884" s="1">
        <f t="shared" si="145"/>
        <v>17.237142857142857</v>
      </c>
      <c r="G1884" s="1">
        <v>361.98</v>
      </c>
      <c r="H1884" s="1">
        <v>9.4</v>
      </c>
      <c r="I1884">
        <f t="shared" si="147"/>
        <v>371.38</v>
      </c>
      <c r="J1884">
        <f t="shared" si="148"/>
        <v>5.3265000000000002</v>
      </c>
      <c r="K1884">
        <f t="shared" si="149"/>
        <v>19.280864700000002</v>
      </c>
      <c r="L1884" s="1" t="s">
        <v>26</v>
      </c>
      <c r="M1884" s="1" t="s">
        <v>20</v>
      </c>
      <c r="N1884" s="1" t="s">
        <v>33</v>
      </c>
      <c r="O1884" s="1" t="s">
        <v>29</v>
      </c>
      <c r="P1884" s="1" t="s">
        <v>61</v>
      </c>
      <c r="Q1884" s="1" t="s">
        <v>24</v>
      </c>
      <c r="R1884" s="2">
        <v>40426</v>
      </c>
    </row>
    <row r="1885" spans="1:18" x14ac:dyDescent="0.25">
      <c r="A1885" s="1">
        <v>33222</v>
      </c>
      <c r="B1885" s="2">
        <v>41079</v>
      </c>
      <c r="C1885" s="2" t="str">
        <f t="shared" si="146"/>
        <v>June</v>
      </c>
      <c r="D1885" s="1" t="s">
        <v>41</v>
      </c>
      <c r="E1885" s="1">
        <v>48</v>
      </c>
      <c r="F1885" s="1">
        <f t="shared" si="145"/>
        <v>3.0345833333333334</v>
      </c>
      <c r="G1885" s="1">
        <v>145.66</v>
      </c>
      <c r="H1885" s="1">
        <v>0.7</v>
      </c>
      <c r="I1885">
        <f t="shared" si="147"/>
        <v>146.35999999999999</v>
      </c>
      <c r="J1885">
        <f t="shared" si="148"/>
        <v>3.5455000000000001</v>
      </c>
      <c r="K1885">
        <f t="shared" si="149"/>
        <v>5.1643753000000006</v>
      </c>
      <c r="L1885" s="1" t="s">
        <v>26</v>
      </c>
      <c r="M1885" s="1" t="s">
        <v>20</v>
      </c>
      <c r="N1885" s="1" t="s">
        <v>42</v>
      </c>
      <c r="O1885" s="1" t="s">
        <v>34</v>
      </c>
      <c r="P1885" s="1" t="s">
        <v>35</v>
      </c>
      <c r="Q1885" s="1" t="s">
        <v>36</v>
      </c>
      <c r="R1885" s="2">
        <v>41081</v>
      </c>
    </row>
    <row r="1886" spans="1:18" x14ac:dyDescent="0.25">
      <c r="A1886" s="1">
        <v>37315</v>
      </c>
      <c r="B1886" s="2">
        <v>41065</v>
      </c>
      <c r="C1886" s="2" t="str">
        <f t="shared" si="146"/>
        <v>June</v>
      </c>
      <c r="D1886" s="1" t="s">
        <v>18</v>
      </c>
      <c r="E1886" s="1">
        <v>43</v>
      </c>
      <c r="F1886" s="1">
        <f t="shared" si="145"/>
        <v>3.9723255813953489</v>
      </c>
      <c r="G1886" s="1">
        <v>170.81</v>
      </c>
      <c r="H1886" s="1">
        <v>5.17</v>
      </c>
      <c r="I1886">
        <f t="shared" si="147"/>
        <v>175.98</v>
      </c>
      <c r="J1886">
        <f t="shared" si="148"/>
        <v>3.5455000000000001</v>
      </c>
      <c r="K1886">
        <f t="shared" si="149"/>
        <v>6.05606855</v>
      </c>
      <c r="L1886" s="1" t="s">
        <v>26</v>
      </c>
      <c r="M1886" s="1" t="s">
        <v>20</v>
      </c>
      <c r="N1886" s="1" t="s">
        <v>33</v>
      </c>
      <c r="O1886" s="1" t="s">
        <v>34</v>
      </c>
      <c r="P1886" s="1" t="s">
        <v>45</v>
      </c>
      <c r="Q1886" s="1" t="s">
        <v>24</v>
      </c>
      <c r="R1886" s="2">
        <v>41072</v>
      </c>
    </row>
    <row r="1887" spans="1:18" x14ac:dyDescent="0.25">
      <c r="A1887" s="1">
        <v>56580</v>
      </c>
      <c r="B1887" s="2">
        <v>40769</v>
      </c>
      <c r="C1887" s="2" t="str">
        <f t="shared" si="146"/>
        <v>August</v>
      </c>
      <c r="D1887" s="1" t="s">
        <v>32</v>
      </c>
      <c r="E1887" s="1">
        <v>9</v>
      </c>
      <c r="F1887" s="1">
        <f t="shared" si="145"/>
        <v>8.1166666666666671</v>
      </c>
      <c r="G1887" s="1">
        <v>73.05</v>
      </c>
      <c r="H1887" s="1">
        <v>4.82</v>
      </c>
      <c r="I1887">
        <f t="shared" si="147"/>
        <v>77.87</v>
      </c>
      <c r="J1887">
        <f t="shared" si="148"/>
        <v>3.5455000000000001</v>
      </c>
      <c r="K1887">
        <f t="shared" si="149"/>
        <v>2.5899877500000001</v>
      </c>
      <c r="L1887" s="1" t="s">
        <v>26</v>
      </c>
      <c r="M1887" s="1" t="s">
        <v>27</v>
      </c>
      <c r="N1887" s="1" t="s">
        <v>21</v>
      </c>
      <c r="O1887" s="1" t="s">
        <v>34</v>
      </c>
      <c r="P1887" s="1" t="s">
        <v>45</v>
      </c>
      <c r="Q1887" s="1" t="s">
        <v>24</v>
      </c>
      <c r="R1887" s="2">
        <v>40769</v>
      </c>
    </row>
    <row r="1888" spans="1:18" x14ac:dyDescent="0.25">
      <c r="A1888" s="1">
        <v>19232</v>
      </c>
      <c r="B1888" s="2">
        <v>40006</v>
      </c>
      <c r="C1888" s="2" t="str">
        <f t="shared" si="146"/>
        <v>July</v>
      </c>
      <c r="D1888" s="1" t="s">
        <v>18</v>
      </c>
      <c r="E1888" s="1">
        <v>28</v>
      </c>
      <c r="F1888" s="1">
        <f t="shared" si="145"/>
        <v>255.61285714285714</v>
      </c>
      <c r="G1888" s="1">
        <v>7157.16</v>
      </c>
      <c r="H1888" s="1">
        <v>41.91</v>
      </c>
      <c r="I1888">
        <f t="shared" si="147"/>
        <v>7199.07</v>
      </c>
      <c r="J1888">
        <f t="shared" si="148"/>
        <v>4.7610000000000001</v>
      </c>
      <c r="K1888">
        <f t="shared" si="149"/>
        <v>340.75238760000002</v>
      </c>
      <c r="L1888" s="1" t="s">
        <v>38</v>
      </c>
      <c r="M1888" s="1" t="s">
        <v>54</v>
      </c>
      <c r="N1888" s="1" t="s">
        <v>28</v>
      </c>
      <c r="O1888" s="1" t="s">
        <v>22</v>
      </c>
      <c r="P1888" s="1" t="s">
        <v>67</v>
      </c>
      <c r="Q1888" s="1" t="s">
        <v>64</v>
      </c>
      <c r="R1888" s="2">
        <v>40013</v>
      </c>
    </row>
    <row r="1889" spans="1:18" x14ac:dyDescent="0.25">
      <c r="A1889" s="1">
        <v>36835</v>
      </c>
      <c r="B1889" s="2">
        <v>40106</v>
      </c>
      <c r="C1889" s="2" t="str">
        <f t="shared" si="146"/>
        <v>October</v>
      </c>
      <c r="D1889" s="1" t="s">
        <v>37</v>
      </c>
      <c r="E1889" s="1">
        <v>18</v>
      </c>
      <c r="F1889" s="1">
        <f t="shared" si="145"/>
        <v>65.307222222222222</v>
      </c>
      <c r="G1889" s="1">
        <v>1175.53</v>
      </c>
      <c r="H1889" s="1">
        <v>14.48</v>
      </c>
      <c r="I1889">
        <f t="shared" si="147"/>
        <v>1190.01</v>
      </c>
      <c r="J1889">
        <f t="shared" si="148"/>
        <v>4.7610000000000001</v>
      </c>
      <c r="K1889">
        <f t="shared" si="149"/>
        <v>55.966983300000003</v>
      </c>
      <c r="L1889" s="1" t="s">
        <v>26</v>
      </c>
      <c r="M1889" s="1" t="s">
        <v>54</v>
      </c>
      <c r="N1889" s="1" t="s">
        <v>42</v>
      </c>
      <c r="O1889" s="1" t="s">
        <v>22</v>
      </c>
      <c r="P1889" s="1" t="s">
        <v>23</v>
      </c>
      <c r="Q1889" s="1" t="s">
        <v>24</v>
      </c>
      <c r="R1889" s="2">
        <v>40107</v>
      </c>
    </row>
    <row r="1890" spans="1:18" x14ac:dyDescent="0.25">
      <c r="A1890" s="1">
        <v>22626</v>
      </c>
      <c r="B1890" s="2">
        <v>40358</v>
      </c>
      <c r="C1890" s="2" t="str">
        <f t="shared" si="146"/>
        <v>June</v>
      </c>
      <c r="D1890" s="1" t="s">
        <v>37</v>
      </c>
      <c r="E1890" s="1">
        <v>17</v>
      </c>
      <c r="F1890" s="1">
        <f t="shared" si="145"/>
        <v>5.3488235294117654</v>
      </c>
      <c r="G1890" s="1">
        <v>90.93</v>
      </c>
      <c r="H1890" s="1">
        <v>2.04</v>
      </c>
      <c r="I1890">
        <f t="shared" si="147"/>
        <v>92.970000000000013</v>
      </c>
      <c r="J1890">
        <f t="shared" si="148"/>
        <v>3.5455000000000001</v>
      </c>
      <c r="K1890">
        <f t="shared" si="149"/>
        <v>3.2239231500000005</v>
      </c>
      <c r="L1890" s="1" t="s">
        <v>26</v>
      </c>
      <c r="M1890" s="1" t="s">
        <v>27</v>
      </c>
      <c r="N1890" s="1" t="s">
        <v>28</v>
      </c>
      <c r="O1890" s="1" t="s">
        <v>34</v>
      </c>
      <c r="P1890" s="1" t="s">
        <v>45</v>
      </c>
      <c r="Q1890" s="1" t="s">
        <v>36</v>
      </c>
      <c r="R1890" s="2">
        <v>40360</v>
      </c>
    </row>
    <row r="1891" spans="1:18" x14ac:dyDescent="0.25">
      <c r="A1891" s="1">
        <v>32193</v>
      </c>
      <c r="B1891" s="2">
        <v>40471</v>
      </c>
      <c r="C1891" s="2" t="str">
        <f t="shared" si="146"/>
        <v>October</v>
      </c>
      <c r="D1891" s="1" t="s">
        <v>18</v>
      </c>
      <c r="E1891" s="1">
        <v>27</v>
      </c>
      <c r="F1891" s="1">
        <f t="shared" si="145"/>
        <v>4.1962962962962962</v>
      </c>
      <c r="G1891" s="1">
        <v>113.3</v>
      </c>
      <c r="H1891" s="1">
        <v>0.99</v>
      </c>
      <c r="I1891">
        <f t="shared" si="147"/>
        <v>114.28999999999999</v>
      </c>
      <c r="J1891">
        <f t="shared" si="148"/>
        <v>3.5455000000000001</v>
      </c>
      <c r="K1891">
        <f t="shared" si="149"/>
        <v>4.0170515</v>
      </c>
      <c r="L1891" s="1" t="s">
        <v>26</v>
      </c>
      <c r="M1891" s="1" t="s">
        <v>44</v>
      </c>
      <c r="N1891" s="1" t="s">
        <v>28</v>
      </c>
      <c r="O1891" s="1" t="s">
        <v>34</v>
      </c>
      <c r="P1891" s="1" t="s">
        <v>66</v>
      </c>
      <c r="Q1891" s="1" t="s">
        <v>36</v>
      </c>
      <c r="R1891" s="2">
        <v>40476</v>
      </c>
    </row>
    <row r="1892" spans="1:18" x14ac:dyDescent="0.25">
      <c r="A1892" s="1">
        <v>613</v>
      </c>
      <c r="B1892" s="2">
        <v>40711</v>
      </c>
      <c r="C1892" s="2" t="str">
        <f t="shared" si="146"/>
        <v>June</v>
      </c>
      <c r="D1892" s="1" t="s">
        <v>25</v>
      </c>
      <c r="E1892" s="1">
        <v>22</v>
      </c>
      <c r="F1892" s="1">
        <f t="shared" si="145"/>
        <v>41.14</v>
      </c>
      <c r="G1892" s="1">
        <v>905.08</v>
      </c>
      <c r="H1892" s="1">
        <v>6.22</v>
      </c>
      <c r="I1892">
        <f t="shared" si="147"/>
        <v>911.30000000000007</v>
      </c>
      <c r="J1892">
        <f t="shared" si="148"/>
        <v>3.5455000000000001</v>
      </c>
      <c r="K1892">
        <f t="shared" si="149"/>
        <v>32.089611400000003</v>
      </c>
      <c r="L1892" s="1" t="s">
        <v>26</v>
      </c>
      <c r="M1892" s="1" t="s">
        <v>65</v>
      </c>
      <c r="N1892" s="1" t="s">
        <v>33</v>
      </c>
      <c r="O1892" s="1" t="s">
        <v>34</v>
      </c>
      <c r="P1892" s="1" t="s">
        <v>60</v>
      </c>
      <c r="Q1892" s="1" t="s">
        <v>24</v>
      </c>
      <c r="R1892" s="2">
        <v>40712</v>
      </c>
    </row>
    <row r="1893" spans="1:18" x14ac:dyDescent="0.25">
      <c r="A1893" s="1">
        <v>41186</v>
      </c>
      <c r="B1893" s="2">
        <v>40504</v>
      </c>
      <c r="C1893" s="2" t="str">
        <f t="shared" si="146"/>
        <v>November</v>
      </c>
      <c r="D1893" s="1" t="s">
        <v>25</v>
      </c>
      <c r="E1893" s="1">
        <v>33</v>
      </c>
      <c r="F1893" s="1">
        <f t="shared" si="145"/>
        <v>16.767924242424243</v>
      </c>
      <c r="G1893" s="1">
        <v>553.3415</v>
      </c>
      <c r="H1893" s="1">
        <v>0.99</v>
      </c>
      <c r="I1893">
        <f t="shared" si="147"/>
        <v>554.33150000000001</v>
      </c>
      <c r="J1893">
        <f t="shared" si="148"/>
        <v>5.3265000000000002</v>
      </c>
      <c r="K1893">
        <f t="shared" si="149"/>
        <v>29.473734997499999</v>
      </c>
      <c r="L1893" s="1" t="s">
        <v>26</v>
      </c>
      <c r="M1893" s="1" t="s">
        <v>54</v>
      </c>
      <c r="N1893" s="1" t="s">
        <v>33</v>
      </c>
      <c r="O1893" s="1" t="s">
        <v>29</v>
      </c>
      <c r="P1893" s="1" t="s">
        <v>30</v>
      </c>
      <c r="Q1893" s="1" t="s">
        <v>46</v>
      </c>
      <c r="R1893" s="2">
        <v>40505</v>
      </c>
    </row>
    <row r="1894" spans="1:18" x14ac:dyDescent="0.25">
      <c r="A1894" s="1">
        <v>59271</v>
      </c>
      <c r="B1894" s="2">
        <v>40658</v>
      </c>
      <c r="C1894" s="2" t="str">
        <f t="shared" si="146"/>
        <v>April</v>
      </c>
      <c r="D1894" s="1" t="s">
        <v>32</v>
      </c>
      <c r="E1894" s="1">
        <v>23</v>
      </c>
      <c r="F1894" s="1">
        <f t="shared" si="145"/>
        <v>6.2621739130434779</v>
      </c>
      <c r="G1894" s="1">
        <v>144.03</v>
      </c>
      <c r="H1894" s="1">
        <v>5.2</v>
      </c>
      <c r="I1894">
        <f t="shared" si="147"/>
        <v>149.22999999999999</v>
      </c>
      <c r="J1894">
        <f t="shared" si="148"/>
        <v>3.5455000000000001</v>
      </c>
      <c r="K1894">
        <f t="shared" si="149"/>
        <v>5.1065836500000001</v>
      </c>
      <c r="L1894" s="1" t="s">
        <v>26</v>
      </c>
      <c r="M1894" s="1" t="s">
        <v>59</v>
      </c>
      <c r="N1894" s="1" t="s">
        <v>33</v>
      </c>
      <c r="O1894" s="1" t="s">
        <v>34</v>
      </c>
      <c r="P1894" s="1" t="s">
        <v>45</v>
      </c>
      <c r="Q1894" s="1" t="s">
        <v>24</v>
      </c>
      <c r="R1894" s="2">
        <v>40660</v>
      </c>
    </row>
    <row r="1895" spans="1:18" x14ac:dyDescent="0.25">
      <c r="A1895" s="1">
        <v>42469</v>
      </c>
      <c r="B1895" s="2">
        <v>41221</v>
      </c>
      <c r="C1895" s="2" t="str">
        <f t="shared" si="146"/>
        <v>November</v>
      </c>
      <c r="D1895" s="1" t="s">
        <v>32</v>
      </c>
      <c r="E1895" s="1">
        <v>18</v>
      </c>
      <c r="F1895" s="1">
        <f t="shared" si="145"/>
        <v>118.37888888888889</v>
      </c>
      <c r="G1895" s="1">
        <v>2130.8200000000002</v>
      </c>
      <c r="H1895" s="1">
        <v>9.07</v>
      </c>
      <c r="I1895">
        <f t="shared" si="147"/>
        <v>2139.8900000000003</v>
      </c>
      <c r="J1895">
        <f t="shared" si="148"/>
        <v>3.5455000000000001</v>
      </c>
      <c r="K1895">
        <f t="shared" si="149"/>
        <v>75.548223100000001</v>
      </c>
      <c r="L1895" s="1" t="s">
        <v>26</v>
      </c>
      <c r="M1895" s="1" t="s">
        <v>58</v>
      </c>
      <c r="N1895" s="1" t="s">
        <v>21</v>
      </c>
      <c r="O1895" s="1" t="s">
        <v>34</v>
      </c>
      <c r="P1895" s="1" t="s">
        <v>48</v>
      </c>
      <c r="Q1895" s="1" t="s">
        <v>24</v>
      </c>
      <c r="R1895" s="2">
        <v>41222</v>
      </c>
    </row>
    <row r="1896" spans="1:18" x14ac:dyDescent="0.25">
      <c r="A1896" s="1">
        <v>48230</v>
      </c>
      <c r="B1896" s="2">
        <v>39869</v>
      </c>
      <c r="C1896" s="2" t="str">
        <f t="shared" si="146"/>
        <v>February</v>
      </c>
      <c r="D1896" s="1" t="s">
        <v>32</v>
      </c>
      <c r="E1896" s="1">
        <v>39</v>
      </c>
      <c r="F1896" s="1">
        <f t="shared" si="145"/>
        <v>29.237435897435898</v>
      </c>
      <c r="G1896" s="1">
        <v>1140.26</v>
      </c>
      <c r="H1896" s="1">
        <v>8.5500000000000007</v>
      </c>
      <c r="I1896">
        <f t="shared" si="147"/>
        <v>1148.81</v>
      </c>
      <c r="J1896">
        <f t="shared" si="148"/>
        <v>4.7610000000000001</v>
      </c>
      <c r="K1896">
        <f t="shared" si="149"/>
        <v>54.287778600000003</v>
      </c>
      <c r="L1896" s="1" t="s">
        <v>19</v>
      </c>
      <c r="M1896" s="1" t="s">
        <v>56</v>
      </c>
      <c r="N1896" s="1" t="s">
        <v>33</v>
      </c>
      <c r="O1896" s="1" t="s">
        <v>22</v>
      </c>
      <c r="P1896" s="1" t="s">
        <v>23</v>
      </c>
      <c r="Q1896" s="1" t="s">
        <v>24</v>
      </c>
      <c r="R1896" s="2">
        <v>39871</v>
      </c>
    </row>
    <row r="1897" spans="1:18" x14ac:dyDescent="0.25">
      <c r="A1897" s="1">
        <v>12452</v>
      </c>
      <c r="B1897" s="2">
        <v>40519</v>
      </c>
      <c r="C1897" s="2" t="str">
        <f t="shared" si="146"/>
        <v>December</v>
      </c>
      <c r="D1897" s="1" t="s">
        <v>41</v>
      </c>
      <c r="E1897" s="1">
        <v>17</v>
      </c>
      <c r="F1897" s="1">
        <f t="shared" si="145"/>
        <v>6.6388235294117646</v>
      </c>
      <c r="G1897" s="1">
        <v>112.86</v>
      </c>
      <c r="H1897" s="1">
        <v>4.07</v>
      </c>
      <c r="I1897">
        <f t="shared" si="147"/>
        <v>116.93</v>
      </c>
      <c r="J1897">
        <f t="shared" si="148"/>
        <v>5.3265000000000002</v>
      </c>
      <c r="K1897">
        <f t="shared" si="149"/>
        <v>6.0114879000000006</v>
      </c>
      <c r="L1897" s="1" t="s">
        <v>26</v>
      </c>
      <c r="M1897" s="1" t="s">
        <v>27</v>
      </c>
      <c r="N1897" s="1" t="s">
        <v>33</v>
      </c>
      <c r="O1897" s="1" t="s">
        <v>29</v>
      </c>
      <c r="P1897" s="1" t="s">
        <v>43</v>
      </c>
      <c r="Q1897" s="1" t="s">
        <v>46</v>
      </c>
      <c r="R1897" s="2">
        <v>40521</v>
      </c>
    </row>
    <row r="1898" spans="1:18" x14ac:dyDescent="0.25">
      <c r="A1898" s="1">
        <v>27236</v>
      </c>
      <c r="B1898" s="2">
        <v>40239</v>
      </c>
      <c r="C1898" s="2" t="str">
        <f t="shared" si="146"/>
        <v>March</v>
      </c>
      <c r="D1898" s="1" t="s">
        <v>25</v>
      </c>
      <c r="E1898" s="1">
        <v>20</v>
      </c>
      <c r="F1898" s="1">
        <f t="shared" si="145"/>
        <v>19.665500000000002</v>
      </c>
      <c r="G1898" s="1">
        <v>393.31</v>
      </c>
      <c r="H1898" s="1">
        <v>5.86</v>
      </c>
      <c r="I1898">
        <f t="shared" si="147"/>
        <v>399.17</v>
      </c>
      <c r="J1898">
        <f t="shared" si="148"/>
        <v>3.5455000000000001</v>
      </c>
      <c r="K1898">
        <f t="shared" si="149"/>
        <v>13.94480605</v>
      </c>
      <c r="L1898" s="1" t="s">
        <v>26</v>
      </c>
      <c r="M1898" s="1" t="s">
        <v>27</v>
      </c>
      <c r="N1898" s="1" t="s">
        <v>28</v>
      </c>
      <c r="O1898" s="1" t="s">
        <v>34</v>
      </c>
      <c r="P1898" s="1" t="s">
        <v>45</v>
      </c>
      <c r="Q1898" s="1" t="s">
        <v>24</v>
      </c>
      <c r="R1898" s="2">
        <v>40240</v>
      </c>
    </row>
    <row r="1899" spans="1:18" x14ac:dyDescent="0.25">
      <c r="A1899" s="1">
        <v>775</v>
      </c>
      <c r="B1899" s="2">
        <v>40619</v>
      </c>
      <c r="C1899" s="2" t="str">
        <f t="shared" si="146"/>
        <v>March</v>
      </c>
      <c r="D1899" s="1" t="s">
        <v>37</v>
      </c>
      <c r="E1899" s="1">
        <v>35</v>
      </c>
      <c r="F1899" s="1">
        <f t="shared" si="145"/>
        <v>1.2448571428571429</v>
      </c>
      <c r="G1899" s="1">
        <v>43.57</v>
      </c>
      <c r="H1899" s="1">
        <v>0.7</v>
      </c>
      <c r="I1899">
        <f t="shared" si="147"/>
        <v>44.27</v>
      </c>
      <c r="J1899">
        <f t="shared" si="148"/>
        <v>3.5455000000000001</v>
      </c>
      <c r="K1899">
        <f t="shared" si="149"/>
        <v>1.5447743500000002</v>
      </c>
      <c r="L1899" s="1" t="s">
        <v>26</v>
      </c>
      <c r="M1899" s="1" t="s">
        <v>58</v>
      </c>
      <c r="N1899" s="1" t="s">
        <v>28</v>
      </c>
      <c r="O1899" s="1" t="s">
        <v>34</v>
      </c>
      <c r="P1899" s="1" t="s">
        <v>66</v>
      </c>
      <c r="Q1899" s="1" t="s">
        <v>36</v>
      </c>
      <c r="R1899" s="2">
        <v>40620</v>
      </c>
    </row>
    <row r="1900" spans="1:18" x14ac:dyDescent="0.25">
      <c r="A1900" s="1">
        <v>51072</v>
      </c>
      <c r="B1900" s="2">
        <v>40088</v>
      </c>
      <c r="C1900" s="2" t="str">
        <f t="shared" si="146"/>
        <v>October</v>
      </c>
      <c r="D1900" s="1" t="s">
        <v>37</v>
      </c>
      <c r="E1900" s="1">
        <v>43</v>
      </c>
      <c r="F1900" s="1">
        <f t="shared" si="145"/>
        <v>163.63046511627905</v>
      </c>
      <c r="G1900" s="1">
        <v>7036.11</v>
      </c>
      <c r="H1900" s="1">
        <v>19.989999999999998</v>
      </c>
      <c r="I1900">
        <f t="shared" si="147"/>
        <v>7056.0999999999995</v>
      </c>
      <c r="J1900">
        <f t="shared" si="148"/>
        <v>3.5455000000000001</v>
      </c>
      <c r="K1900">
        <f t="shared" si="149"/>
        <v>249.46528004999999</v>
      </c>
      <c r="L1900" s="1" t="s">
        <v>26</v>
      </c>
      <c r="M1900" s="1" t="s">
        <v>20</v>
      </c>
      <c r="N1900" s="1" t="s">
        <v>28</v>
      </c>
      <c r="O1900" s="1" t="s">
        <v>34</v>
      </c>
      <c r="P1900" s="1" t="s">
        <v>60</v>
      </c>
      <c r="Q1900" s="1" t="s">
        <v>24</v>
      </c>
      <c r="R1900" s="2">
        <v>40090</v>
      </c>
    </row>
    <row r="1901" spans="1:18" x14ac:dyDescent="0.25">
      <c r="A1901" s="1">
        <v>47078</v>
      </c>
      <c r="B1901" s="2">
        <v>40287</v>
      </c>
      <c r="C1901" s="2" t="str">
        <f t="shared" si="146"/>
        <v>April</v>
      </c>
      <c r="D1901" s="1" t="s">
        <v>41</v>
      </c>
      <c r="E1901" s="1">
        <v>43</v>
      </c>
      <c r="F1901" s="1">
        <f t="shared" si="145"/>
        <v>6.5076744186046511</v>
      </c>
      <c r="G1901" s="1">
        <v>279.83</v>
      </c>
      <c r="H1901" s="1">
        <v>2.14</v>
      </c>
      <c r="I1901">
        <f t="shared" si="147"/>
        <v>281.96999999999997</v>
      </c>
      <c r="J1901">
        <f t="shared" si="148"/>
        <v>3.5455000000000001</v>
      </c>
      <c r="K1901">
        <f t="shared" si="149"/>
        <v>9.9213726500000003</v>
      </c>
      <c r="L1901" s="1" t="s">
        <v>26</v>
      </c>
      <c r="M1901" s="1" t="s">
        <v>59</v>
      </c>
      <c r="N1901" s="1" t="s">
        <v>21</v>
      </c>
      <c r="O1901" s="1" t="s">
        <v>34</v>
      </c>
      <c r="P1901" s="1" t="s">
        <v>45</v>
      </c>
      <c r="Q1901" s="1" t="s">
        <v>36</v>
      </c>
      <c r="R1901" s="2">
        <v>40288</v>
      </c>
    </row>
    <row r="1902" spans="1:18" x14ac:dyDescent="0.25">
      <c r="A1902" s="1">
        <v>29218</v>
      </c>
      <c r="B1902" s="2">
        <v>41058</v>
      </c>
      <c r="C1902" s="2" t="str">
        <f t="shared" si="146"/>
        <v>May</v>
      </c>
      <c r="D1902" s="1" t="s">
        <v>18</v>
      </c>
      <c r="E1902" s="1">
        <v>13</v>
      </c>
      <c r="F1902" s="1">
        <f t="shared" si="145"/>
        <v>173.30584615384618</v>
      </c>
      <c r="G1902" s="1">
        <v>2252.9760000000001</v>
      </c>
      <c r="H1902" s="1">
        <v>8.99</v>
      </c>
      <c r="I1902">
        <f t="shared" si="147"/>
        <v>2261.9659999999999</v>
      </c>
      <c r="J1902">
        <f t="shared" si="148"/>
        <v>5.3265000000000002</v>
      </c>
      <c r="K1902">
        <f t="shared" si="149"/>
        <v>120.00476664000001</v>
      </c>
      <c r="L1902" s="1" t="s">
        <v>26</v>
      </c>
      <c r="M1902" s="1" t="s">
        <v>51</v>
      </c>
      <c r="N1902" s="1" t="s">
        <v>42</v>
      </c>
      <c r="O1902" s="1" t="s">
        <v>29</v>
      </c>
      <c r="P1902" s="1" t="s">
        <v>30</v>
      </c>
      <c r="Q1902" s="1" t="s">
        <v>24</v>
      </c>
      <c r="R1902" s="2">
        <v>41060</v>
      </c>
    </row>
    <row r="1903" spans="1:18" x14ac:dyDescent="0.25">
      <c r="A1903" s="1">
        <v>48486</v>
      </c>
      <c r="B1903" s="2">
        <v>40675</v>
      </c>
      <c r="C1903" s="2" t="str">
        <f t="shared" si="146"/>
        <v>May</v>
      </c>
      <c r="D1903" s="1" t="s">
        <v>25</v>
      </c>
      <c r="E1903" s="1">
        <v>42</v>
      </c>
      <c r="F1903" s="1">
        <f t="shared" si="145"/>
        <v>6.4557142857142855</v>
      </c>
      <c r="G1903" s="1">
        <v>271.14</v>
      </c>
      <c r="H1903" s="1">
        <v>7.91</v>
      </c>
      <c r="I1903">
        <f t="shared" si="147"/>
        <v>279.05</v>
      </c>
      <c r="J1903">
        <f t="shared" si="148"/>
        <v>3.5455000000000001</v>
      </c>
      <c r="K1903">
        <f t="shared" si="149"/>
        <v>9.613268699999999</v>
      </c>
      <c r="L1903" s="1" t="s">
        <v>26</v>
      </c>
      <c r="M1903" s="1" t="s">
        <v>51</v>
      </c>
      <c r="N1903" s="1" t="s">
        <v>33</v>
      </c>
      <c r="O1903" s="1" t="s">
        <v>34</v>
      </c>
      <c r="P1903" s="1" t="s">
        <v>45</v>
      </c>
      <c r="Q1903" s="1" t="s">
        <v>24</v>
      </c>
      <c r="R1903" s="2">
        <v>40677</v>
      </c>
    </row>
    <row r="1904" spans="1:18" x14ac:dyDescent="0.25">
      <c r="A1904" s="1">
        <v>19522</v>
      </c>
      <c r="B1904" s="2">
        <v>40106</v>
      </c>
      <c r="C1904" s="2" t="str">
        <f t="shared" si="146"/>
        <v>October</v>
      </c>
      <c r="D1904" s="1" t="s">
        <v>41</v>
      </c>
      <c r="E1904" s="1">
        <v>44</v>
      </c>
      <c r="F1904" s="1">
        <f t="shared" si="145"/>
        <v>3.6772727272727277</v>
      </c>
      <c r="G1904" s="1">
        <v>161.80000000000001</v>
      </c>
      <c r="H1904" s="1">
        <v>1.49</v>
      </c>
      <c r="I1904">
        <f t="shared" si="147"/>
        <v>163.29000000000002</v>
      </c>
      <c r="J1904">
        <f t="shared" si="148"/>
        <v>3.5455000000000001</v>
      </c>
      <c r="K1904">
        <f t="shared" si="149"/>
        <v>5.736619000000001</v>
      </c>
      <c r="L1904" s="1" t="s">
        <v>26</v>
      </c>
      <c r="M1904" s="1" t="s">
        <v>49</v>
      </c>
      <c r="N1904" s="1" t="s">
        <v>21</v>
      </c>
      <c r="O1904" s="1" t="s">
        <v>34</v>
      </c>
      <c r="P1904" s="1" t="s">
        <v>48</v>
      </c>
      <c r="Q1904" s="1" t="s">
        <v>24</v>
      </c>
      <c r="R1904" s="2">
        <v>40107</v>
      </c>
    </row>
    <row r="1905" spans="1:18" x14ac:dyDescent="0.25">
      <c r="A1905" s="1">
        <v>23169</v>
      </c>
      <c r="B1905" s="2">
        <v>40717</v>
      </c>
      <c r="C1905" s="2" t="str">
        <f t="shared" si="146"/>
        <v>June</v>
      </c>
      <c r="D1905" s="1" t="s">
        <v>37</v>
      </c>
      <c r="E1905" s="1">
        <v>22</v>
      </c>
      <c r="F1905" s="1">
        <f t="shared" si="145"/>
        <v>76.525909090909082</v>
      </c>
      <c r="G1905" s="1">
        <v>1683.57</v>
      </c>
      <c r="H1905" s="1">
        <v>7.18</v>
      </c>
      <c r="I1905">
        <f t="shared" si="147"/>
        <v>1690.75</v>
      </c>
      <c r="J1905">
        <f t="shared" si="148"/>
        <v>5.3265000000000002</v>
      </c>
      <c r="K1905">
        <f t="shared" si="149"/>
        <v>89.675356050000005</v>
      </c>
      <c r="L1905" s="1" t="s">
        <v>26</v>
      </c>
      <c r="M1905" s="1" t="s">
        <v>27</v>
      </c>
      <c r="N1905" s="1" t="s">
        <v>42</v>
      </c>
      <c r="O1905" s="1" t="s">
        <v>29</v>
      </c>
      <c r="P1905" s="1" t="s">
        <v>43</v>
      </c>
      <c r="Q1905" s="1" t="s">
        <v>24</v>
      </c>
      <c r="R1905" s="2">
        <v>40719</v>
      </c>
    </row>
    <row r="1906" spans="1:18" x14ac:dyDescent="0.25">
      <c r="A1906" s="1">
        <v>49602</v>
      </c>
      <c r="B1906" s="2">
        <v>40976</v>
      </c>
      <c r="C1906" s="2" t="str">
        <f t="shared" si="146"/>
        <v>March</v>
      </c>
      <c r="D1906" s="1" t="s">
        <v>32</v>
      </c>
      <c r="E1906" s="1">
        <v>31</v>
      </c>
      <c r="F1906" s="1">
        <f t="shared" si="145"/>
        <v>157.37548387096774</v>
      </c>
      <c r="G1906" s="1">
        <v>4878.6400000000003</v>
      </c>
      <c r="H1906" s="1">
        <v>66.27</v>
      </c>
      <c r="I1906">
        <f t="shared" si="147"/>
        <v>4944.9100000000008</v>
      </c>
      <c r="J1906">
        <f t="shared" si="148"/>
        <v>4.7610000000000001</v>
      </c>
      <c r="K1906">
        <f t="shared" si="149"/>
        <v>232.27205040000001</v>
      </c>
      <c r="L1906" s="1" t="s">
        <v>38</v>
      </c>
      <c r="M1906" s="1" t="s">
        <v>51</v>
      </c>
      <c r="N1906" s="1" t="s">
        <v>42</v>
      </c>
      <c r="O1906" s="1" t="s">
        <v>22</v>
      </c>
      <c r="P1906" s="1" t="s">
        <v>67</v>
      </c>
      <c r="Q1906" s="1" t="s">
        <v>64</v>
      </c>
      <c r="R1906" s="2">
        <v>40977</v>
      </c>
    </row>
    <row r="1907" spans="1:18" x14ac:dyDescent="0.25">
      <c r="A1907" s="1">
        <v>16641</v>
      </c>
      <c r="B1907" s="2">
        <v>40308</v>
      </c>
      <c r="C1907" s="2" t="str">
        <f t="shared" si="146"/>
        <v>May</v>
      </c>
      <c r="D1907" s="1" t="s">
        <v>25</v>
      </c>
      <c r="E1907" s="1">
        <v>33</v>
      </c>
      <c r="F1907" s="1">
        <f t="shared" si="145"/>
        <v>36.641454545454543</v>
      </c>
      <c r="G1907" s="1">
        <v>1209.1679999999999</v>
      </c>
      <c r="H1907" s="1">
        <v>46.59</v>
      </c>
      <c r="I1907">
        <f t="shared" si="147"/>
        <v>1255.7579999999998</v>
      </c>
      <c r="J1907">
        <f t="shared" si="148"/>
        <v>4.7610000000000001</v>
      </c>
      <c r="K1907">
        <f t="shared" si="149"/>
        <v>57.568488479999999</v>
      </c>
      <c r="L1907" s="1" t="s">
        <v>38</v>
      </c>
      <c r="M1907" s="1" t="s">
        <v>47</v>
      </c>
      <c r="N1907" s="1" t="s">
        <v>42</v>
      </c>
      <c r="O1907" s="1" t="s">
        <v>22</v>
      </c>
      <c r="P1907" s="1" t="s">
        <v>57</v>
      </c>
      <c r="Q1907" s="1" t="s">
        <v>64</v>
      </c>
      <c r="R1907" s="2">
        <v>40309</v>
      </c>
    </row>
    <row r="1908" spans="1:18" x14ac:dyDescent="0.25">
      <c r="A1908" s="1">
        <v>47749</v>
      </c>
      <c r="B1908" s="2">
        <v>40253</v>
      </c>
      <c r="C1908" s="2" t="str">
        <f t="shared" si="146"/>
        <v>March</v>
      </c>
      <c r="D1908" s="1" t="s">
        <v>41</v>
      </c>
      <c r="E1908" s="1">
        <v>46</v>
      </c>
      <c r="F1908" s="1">
        <f t="shared" si="145"/>
        <v>8.6865217391304341</v>
      </c>
      <c r="G1908" s="1">
        <v>399.58</v>
      </c>
      <c r="H1908" s="1">
        <v>7.77</v>
      </c>
      <c r="I1908">
        <f t="shared" si="147"/>
        <v>407.34999999999997</v>
      </c>
      <c r="J1908">
        <f t="shared" si="148"/>
        <v>3.5455000000000001</v>
      </c>
      <c r="K1908">
        <f t="shared" si="149"/>
        <v>14.167108900000001</v>
      </c>
      <c r="L1908" s="1" t="s">
        <v>26</v>
      </c>
      <c r="M1908" s="1" t="s">
        <v>44</v>
      </c>
      <c r="N1908" s="1" t="s">
        <v>28</v>
      </c>
      <c r="O1908" s="1" t="s">
        <v>34</v>
      </c>
      <c r="P1908" s="1" t="s">
        <v>50</v>
      </c>
      <c r="Q1908" s="1" t="s">
        <v>46</v>
      </c>
      <c r="R1908" s="2">
        <v>40253</v>
      </c>
    </row>
    <row r="1909" spans="1:18" x14ac:dyDescent="0.25">
      <c r="A1909" s="1">
        <v>5989</v>
      </c>
      <c r="B1909" s="2">
        <v>40830</v>
      </c>
      <c r="C1909" s="2" t="str">
        <f t="shared" si="146"/>
        <v>October</v>
      </c>
      <c r="D1909" s="1" t="s">
        <v>41</v>
      </c>
      <c r="E1909" s="1">
        <v>6</v>
      </c>
      <c r="F1909" s="1">
        <f t="shared" si="145"/>
        <v>25.91333333333333</v>
      </c>
      <c r="G1909" s="1">
        <v>155.47999999999999</v>
      </c>
      <c r="H1909" s="1">
        <v>5.37</v>
      </c>
      <c r="I1909">
        <f t="shared" si="147"/>
        <v>160.85</v>
      </c>
      <c r="J1909">
        <f t="shared" si="148"/>
        <v>3.5455000000000001</v>
      </c>
      <c r="K1909">
        <f t="shared" si="149"/>
        <v>5.5125433999999993</v>
      </c>
      <c r="L1909" s="1" t="s">
        <v>26</v>
      </c>
      <c r="M1909" s="1" t="s">
        <v>47</v>
      </c>
      <c r="N1909" s="1" t="s">
        <v>33</v>
      </c>
      <c r="O1909" s="1" t="s">
        <v>34</v>
      </c>
      <c r="P1909" s="1" t="s">
        <v>68</v>
      </c>
      <c r="Q1909" s="1" t="s">
        <v>31</v>
      </c>
      <c r="R1909" s="2">
        <v>40832</v>
      </c>
    </row>
    <row r="1910" spans="1:18" x14ac:dyDescent="0.25">
      <c r="A1910" s="1">
        <v>41728</v>
      </c>
      <c r="B1910" s="2">
        <v>40086</v>
      </c>
      <c r="C1910" s="2" t="str">
        <f t="shared" si="146"/>
        <v>September</v>
      </c>
      <c r="D1910" s="1" t="s">
        <v>25</v>
      </c>
      <c r="E1910" s="1">
        <v>10</v>
      </c>
      <c r="F1910" s="1">
        <f t="shared" si="145"/>
        <v>254.958</v>
      </c>
      <c r="G1910" s="1">
        <v>2549.58</v>
      </c>
      <c r="H1910" s="1">
        <v>62.94</v>
      </c>
      <c r="I1910">
        <f t="shared" si="147"/>
        <v>2612.52</v>
      </c>
      <c r="J1910">
        <f t="shared" si="148"/>
        <v>4.7610000000000001</v>
      </c>
      <c r="K1910">
        <f t="shared" si="149"/>
        <v>121.38550380000001</v>
      </c>
      <c r="L1910" s="1" t="s">
        <v>38</v>
      </c>
      <c r="M1910" s="1" t="s">
        <v>27</v>
      </c>
      <c r="N1910" s="1" t="s">
        <v>33</v>
      </c>
      <c r="O1910" s="1" t="s">
        <v>22</v>
      </c>
      <c r="P1910" s="1" t="s">
        <v>39</v>
      </c>
      <c r="Q1910" s="1" t="s">
        <v>40</v>
      </c>
      <c r="R1910" s="2">
        <v>40087</v>
      </c>
    </row>
    <row r="1911" spans="1:18" x14ac:dyDescent="0.25">
      <c r="A1911" s="1">
        <v>59779</v>
      </c>
      <c r="B1911" s="2">
        <v>39950</v>
      </c>
      <c r="C1911" s="2" t="str">
        <f t="shared" si="146"/>
        <v>May</v>
      </c>
      <c r="D1911" s="1" t="s">
        <v>18</v>
      </c>
      <c r="E1911" s="1">
        <v>30</v>
      </c>
      <c r="F1911" s="1">
        <f t="shared" si="145"/>
        <v>119.17433333333334</v>
      </c>
      <c r="G1911" s="1">
        <v>3575.23</v>
      </c>
      <c r="H1911" s="1">
        <v>30</v>
      </c>
      <c r="I1911">
        <f t="shared" si="147"/>
        <v>3605.23</v>
      </c>
      <c r="J1911">
        <f t="shared" si="148"/>
        <v>4.7610000000000001</v>
      </c>
      <c r="K1911">
        <f t="shared" si="149"/>
        <v>170.21670030000001</v>
      </c>
      <c r="L1911" s="1" t="s">
        <v>38</v>
      </c>
      <c r="M1911" s="1" t="s">
        <v>54</v>
      </c>
      <c r="N1911" s="1" t="s">
        <v>33</v>
      </c>
      <c r="O1911" s="1" t="s">
        <v>22</v>
      </c>
      <c r="P1911" s="1" t="s">
        <v>39</v>
      </c>
      <c r="Q1911" s="1" t="s">
        <v>40</v>
      </c>
      <c r="R1911" s="2">
        <v>39957</v>
      </c>
    </row>
    <row r="1912" spans="1:18" x14ac:dyDescent="0.25">
      <c r="A1912" s="1">
        <v>6050</v>
      </c>
      <c r="B1912" s="2">
        <v>40265</v>
      </c>
      <c r="C1912" s="2" t="str">
        <f t="shared" si="146"/>
        <v>March</v>
      </c>
      <c r="D1912" s="1" t="s">
        <v>18</v>
      </c>
      <c r="E1912" s="1">
        <v>47</v>
      </c>
      <c r="F1912" s="1">
        <f t="shared" si="145"/>
        <v>203.71957446808511</v>
      </c>
      <c r="G1912" s="1">
        <v>9574.82</v>
      </c>
      <c r="H1912" s="1">
        <v>69</v>
      </c>
      <c r="I1912">
        <f t="shared" si="147"/>
        <v>9643.82</v>
      </c>
      <c r="J1912">
        <f t="shared" si="148"/>
        <v>4.7610000000000001</v>
      </c>
      <c r="K1912">
        <f t="shared" si="149"/>
        <v>455.85718020000002</v>
      </c>
      <c r="L1912" s="1" t="s">
        <v>26</v>
      </c>
      <c r="M1912" s="1" t="s">
        <v>49</v>
      </c>
      <c r="N1912" s="1" t="s">
        <v>28</v>
      </c>
      <c r="O1912" s="1" t="s">
        <v>22</v>
      </c>
      <c r="P1912" s="1" t="s">
        <v>57</v>
      </c>
      <c r="Q1912" s="1" t="s">
        <v>53</v>
      </c>
      <c r="R1912" s="2">
        <v>40270</v>
      </c>
    </row>
    <row r="1913" spans="1:18" x14ac:dyDescent="0.25">
      <c r="A1913" s="1">
        <v>13607</v>
      </c>
      <c r="B1913" s="2">
        <v>40500</v>
      </c>
      <c r="C1913" s="2" t="str">
        <f t="shared" si="146"/>
        <v>November</v>
      </c>
      <c r="D1913" s="1" t="s">
        <v>37</v>
      </c>
      <c r="E1913" s="1">
        <v>37</v>
      </c>
      <c r="F1913" s="1">
        <f t="shared" si="145"/>
        <v>2.9702702702702704</v>
      </c>
      <c r="G1913" s="1">
        <v>109.9</v>
      </c>
      <c r="H1913" s="1">
        <v>0.5</v>
      </c>
      <c r="I1913">
        <f t="shared" si="147"/>
        <v>110.4</v>
      </c>
      <c r="J1913">
        <f t="shared" si="148"/>
        <v>3.5455000000000001</v>
      </c>
      <c r="K1913">
        <f t="shared" si="149"/>
        <v>3.8965045000000003</v>
      </c>
      <c r="L1913" s="1" t="s">
        <v>19</v>
      </c>
      <c r="M1913" s="1" t="s">
        <v>51</v>
      </c>
      <c r="N1913" s="1" t="s">
        <v>28</v>
      </c>
      <c r="O1913" s="1" t="s">
        <v>34</v>
      </c>
      <c r="P1913" s="1" t="s">
        <v>63</v>
      </c>
      <c r="Q1913" s="1" t="s">
        <v>24</v>
      </c>
      <c r="R1913" s="2">
        <v>40501</v>
      </c>
    </row>
    <row r="1914" spans="1:18" x14ac:dyDescent="0.25">
      <c r="A1914" s="1">
        <v>47974</v>
      </c>
      <c r="B1914" s="2">
        <v>40056</v>
      </c>
      <c r="C1914" s="2" t="str">
        <f t="shared" si="146"/>
        <v>August</v>
      </c>
      <c r="D1914" s="1" t="s">
        <v>41</v>
      </c>
      <c r="E1914" s="1">
        <v>6</v>
      </c>
      <c r="F1914" s="1">
        <f t="shared" si="145"/>
        <v>3.0033333333333334</v>
      </c>
      <c r="G1914" s="1">
        <v>18.02</v>
      </c>
      <c r="H1914" s="1">
        <v>1.34</v>
      </c>
      <c r="I1914">
        <f t="shared" si="147"/>
        <v>19.36</v>
      </c>
      <c r="J1914">
        <f t="shared" si="148"/>
        <v>3.5455000000000001</v>
      </c>
      <c r="K1914">
        <f t="shared" si="149"/>
        <v>0.63889910000000005</v>
      </c>
      <c r="L1914" s="1" t="s">
        <v>26</v>
      </c>
      <c r="M1914" s="1" t="s">
        <v>51</v>
      </c>
      <c r="N1914" s="1" t="s">
        <v>33</v>
      </c>
      <c r="O1914" s="1" t="s">
        <v>34</v>
      </c>
      <c r="P1914" s="1" t="s">
        <v>35</v>
      </c>
      <c r="Q1914" s="1" t="s">
        <v>36</v>
      </c>
      <c r="R1914" s="2">
        <v>40058</v>
      </c>
    </row>
    <row r="1915" spans="1:18" x14ac:dyDescent="0.25">
      <c r="A1915" s="1">
        <v>17862</v>
      </c>
      <c r="B1915" s="2">
        <v>41036</v>
      </c>
      <c r="C1915" s="2" t="str">
        <f t="shared" si="146"/>
        <v>May</v>
      </c>
      <c r="D1915" s="1" t="s">
        <v>32</v>
      </c>
      <c r="E1915" s="1">
        <v>31</v>
      </c>
      <c r="F1915" s="1">
        <f t="shared" si="145"/>
        <v>2.1896774193548385</v>
      </c>
      <c r="G1915" s="1">
        <v>67.88</v>
      </c>
      <c r="H1915" s="1">
        <v>0.7</v>
      </c>
      <c r="I1915">
        <f t="shared" si="147"/>
        <v>68.58</v>
      </c>
      <c r="J1915">
        <f t="shared" si="148"/>
        <v>3.5455000000000001</v>
      </c>
      <c r="K1915">
        <f t="shared" si="149"/>
        <v>2.4066853999999998</v>
      </c>
      <c r="L1915" s="1" t="s">
        <v>19</v>
      </c>
      <c r="M1915" s="1" t="s">
        <v>54</v>
      </c>
      <c r="N1915" s="1" t="s">
        <v>33</v>
      </c>
      <c r="O1915" s="1" t="s">
        <v>34</v>
      </c>
      <c r="P1915" s="1" t="s">
        <v>35</v>
      </c>
      <c r="Q1915" s="1" t="s">
        <v>36</v>
      </c>
      <c r="R1915" s="2">
        <v>41038</v>
      </c>
    </row>
    <row r="1916" spans="1:18" x14ac:dyDescent="0.25">
      <c r="A1916" s="1">
        <v>1444</v>
      </c>
      <c r="B1916" s="2">
        <v>40152</v>
      </c>
      <c r="C1916" s="2" t="str">
        <f t="shared" si="146"/>
        <v>December</v>
      </c>
      <c r="D1916" s="1" t="s">
        <v>41</v>
      </c>
      <c r="E1916" s="1">
        <v>24</v>
      </c>
      <c r="F1916" s="1">
        <f t="shared" si="145"/>
        <v>17.349999999999998</v>
      </c>
      <c r="G1916" s="1">
        <v>416.4</v>
      </c>
      <c r="H1916" s="1">
        <v>4.96</v>
      </c>
      <c r="I1916">
        <f t="shared" si="147"/>
        <v>421.35999999999996</v>
      </c>
      <c r="J1916">
        <f t="shared" si="148"/>
        <v>3.5455000000000001</v>
      </c>
      <c r="K1916">
        <f t="shared" si="149"/>
        <v>14.763461999999999</v>
      </c>
      <c r="L1916" s="1" t="s">
        <v>26</v>
      </c>
      <c r="M1916" s="1" t="s">
        <v>49</v>
      </c>
      <c r="N1916" s="1" t="s">
        <v>42</v>
      </c>
      <c r="O1916" s="1" t="s">
        <v>34</v>
      </c>
      <c r="P1916" s="1" t="s">
        <v>60</v>
      </c>
      <c r="Q1916" s="1" t="s">
        <v>24</v>
      </c>
      <c r="R1916" s="2">
        <v>40154</v>
      </c>
    </row>
    <row r="1917" spans="1:18" x14ac:dyDescent="0.25">
      <c r="A1917" s="1">
        <v>53573</v>
      </c>
      <c r="B1917" s="2">
        <v>39887</v>
      </c>
      <c r="C1917" s="2" t="str">
        <f t="shared" si="146"/>
        <v>March</v>
      </c>
      <c r="D1917" s="1" t="s">
        <v>32</v>
      </c>
      <c r="E1917" s="1">
        <v>6</v>
      </c>
      <c r="F1917" s="1">
        <f t="shared" si="145"/>
        <v>15.621666666666668</v>
      </c>
      <c r="G1917" s="1">
        <v>93.73</v>
      </c>
      <c r="H1917" s="1">
        <v>5.3</v>
      </c>
      <c r="I1917">
        <f t="shared" si="147"/>
        <v>99.03</v>
      </c>
      <c r="J1917">
        <f t="shared" si="148"/>
        <v>4.7610000000000001</v>
      </c>
      <c r="K1917">
        <f t="shared" si="149"/>
        <v>4.4624853</v>
      </c>
      <c r="L1917" s="1" t="s">
        <v>26</v>
      </c>
      <c r="M1917" s="1" t="s">
        <v>51</v>
      </c>
      <c r="N1917" s="1" t="s">
        <v>42</v>
      </c>
      <c r="O1917" s="1" t="s">
        <v>22</v>
      </c>
      <c r="P1917" s="1" t="s">
        <v>23</v>
      </c>
      <c r="Q1917" s="1" t="s">
        <v>36</v>
      </c>
      <c r="R1917" s="2">
        <v>39889</v>
      </c>
    </row>
    <row r="1918" spans="1:18" x14ac:dyDescent="0.25">
      <c r="A1918" s="1">
        <v>97</v>
      </c>
      <c r="B1918" s="2">
        <v>40206</v>
      </c>
      <c r="C1918" s="2" t="str">
        <f t="shared" si="146"/>
        <v>January</v>
      </c>
      <c r="D1918" s="1" t="s">
        <v>41</v>
      </c>
      <c r="E1918" s="1">
        <v>26</v>
      </c>
      <c r="F1918" s="1">
        <f t="shared" si="145"/>
        <v>2.9065384615384611</v>
      </c>
      <c r="G1918" s="1">
        <v>75.569999999999993</v>
      </c>
      <c r="H1918" s="1">
        <v>0.5</v>
      </c>
      <c r="I1918">
        <f t="shared" si="147"/>
        <v>76.069999999999993</v>
      </c>
      <c r="J1918">
        <f t="shared" si="148"/>
        <v>3.5455000000000001</v>
      </c>
      <c r="K1918">
        <f t="shared" si="149"/>
        <v>2.6793343499999995</v>
      </c>
      <c r="L1918" s="1" t="s">
        <v>26</v>
      </c>
      <c r="M1918" s="1" t="s">
        <v>47</v>
      </c>
      <c r="N1918" s="1" t="s">
        <v>21</v>
      </c>
      <c r="O1918" s="1" t="s">
        <v>34</v>
      </c>
      <c r="P1918" s="1" t="s">
        <v>63</v>
      </c>
      <c r="Q1918" s="1" t="s">
        <v>24</v>
      </c>
      <c r="R1918" s="2">
        <v>40207</v>
      </c>
    </row>
    <row r="1919" spans="1:18" x14ac:dyDescent="0.25">
      <c r="A1919" s="1">
        <v>11495</v>
      </c>
      <c r="B1919" s="2">
        <v>40728</v>
      </c>
      <c r="C1919" s="2" t="str">
        <f t="shared" si="146"/>
        <v>July</v>
      </c>
      <c r="D1919" s="1" t="s">
        <v>25</v>
      </c>
      <c r="E1919" s="1">
        <v>6</v>
      </c>
      <c r="F1919" s="1">
        <f t="shared" si="145"/>
        <v>160.94833333333335</v>
      </c>
      <c r="G1919" s="1">
        <v>965.69</v>
      </c>
      <c r="H1919" s="1">
        <v>43.75</v>
      </c>
      <c r="I1919">
        <f t="shared" si="147"/>
        <v>1009.44</v>
      </c>
      <c r="J1919">
        <f t="shared" si="148"/>
        <v>4.7610000000000001</v>
      </c>
      <c r="K1919">
        <f t="shared" si="149"/>
        <v>45.976500899999998</v>
      </c>
      <c r="L1919" s="1" t="s">
        <v>38</v>
      </c>
      <c r="M1919" s="1" t="s">
        <v>44</v>
      </c>
      <c r="N1919" s="1" t="s">
        <v>33</v>
      </c>
      <c r="O1919" s="1" t="s">
        <v>22</v>
      </c>
      <c r="P1919" s="1" t="s">
        <v>57</v>
      </c>
      <c r="Q1919" s="1" t="s">
        <v>64</v>
      </c>
      <c r="R1919" s="2">
        <v>40729</v>
      </c>
    </row>
    <row r="1920" spans="1:18" x14ac:dyDescent="0.25">
      <c r="A1920" s="1">
        <v>4422</v>
      </c>
      <c r="B1920" s="2">
        <v>40684</v>
      </c>
      <c r="C1920" s="2" t="str">
        <f t="shared" si="146"/>
        <v>May</v>
      </c>
      <c r="D1920" s="1" t="s">
        <v>41</v>
      </c>
      <c r="E1920" s="1">
        <v>17</v>
      </c>
      <c r="F1920" s="1">
        <f t="shared" si="145"/>
        <v>22.947647058823531</v>
      </c>
      <c r="G1920" s="1">
        <v>390.11</v>
      </c>
      <c r="H1920" s="1">
        <v>8.99</v>
      </c>
      <c r="I1920">
        <f t="shared" si="147"/>
        <v>399.1</v>
      </c>
      <c r="J1920">
        <f t="shared" si="148"/>
        <v>3.5455000000000001</v>
      </c>
      <c r="K1920">
        <f t="shared" si="149"/>
        <v>13.831350050000001</v>
      </c>
      <c r="L1920" s="1" t="s">
        <v>26</v>
      </c>
      <c r="M1920" s="1" t="s">
        <v>20</v>
      </c>
      <c r="N1920" s="1" t="s">
        <v>21</v>
      </c>
      <c r="O1920" s="1" t="s">
        <v>34</v>
      </c>
      <c r="P1920" s="1" t="s">
        <v>35</v>
      </c>
      <c r="Q1920" s="1" t="s">
        <v>46</v>
      </c>
      <c r="R1920" s="2">
        <v>40684</v>
      </c>
    </row>
    <row r="1921" spans="1:18" x14ac:dyDescent="0.25">
      <c r="A1921" s="1">
        <v>13346</v>
      </c>
      <c r="B1921" s="2">
        <v>41228</v>
      </c>
      <c r="C1921" s="2" t="str">
        <f t="shared" si="146"/>
        <v>November</v>
      </c>
      <c r="D1921" s="1" t="s">
        <v>18</v>
      </c>
      <c r="E1921" s="1">
        <v>44</v>
      </c>
      <c r="F1921" s="1">
        <f t="shared" si="145"/>
        <v>6.0986363636363627</v>
      </c>
      <c r="G1921" s="1">
        <v>268.33999999999997</v>
      </c>
      <c r="H1921" s="1">
        <v>8.8800000000000008</v>
      </c>
      <c r="I1921">
        <f t="shared" si="147"/>
        <v>277.21999999999997</v>
      </c>
      <c r="J1921">
        <f t="shared" si="148"/>
        <v>3.5455000000000001</v>
      </c>
      <c r="K1921">
        <f t="shared" si="149"/>
        <v>9.5139946999999996</v>
      </c>
      <c r="L1921" s="1" t="s">
        <v>26</v>
      </c>
      <c r="M1921" s="1" t="s">
        <v>44</v>
      </c>
      <c r="N1921" s="1" t="s">
        <v>33</v>
      </c>
      <c r="O1921" s="1" t="s">
        <v>34</v>
      </c>
      <c r="P1921" s="1" t="s">
        <v>45</v>
      </c>
      <c r="Q1921" s="1" t="s">
        <v>24</v>
      </c>
      <c r="R1921" s="2">
        <v>41233</v>
      </c>
    </row>
    <row r="1922" spans="1:18" x14ac:dyDescent="0.25">
      <c r="A1922" s="1">
        <v>28769</v>
      </c>
      <c r="B1922" s="2">
        <v>40418</v>
      </c>
      <c r="C1922" s="2" t="str">
        <f t="shared" si="146"/>
        <v>August</v>
      </c>
      <c r="D1922" s="1" t="s">
        <v>18</v>
      </c>
      <c r="E1922" s="1">
        <v>6</v>
      </c>
      <c r="F1922" s="1">
        <f t="shared" ref="F1922:F1985" si="150">G1922/E1922</f>
        <v>32.625</v>
      </c>
      <c r="G1922" s="1">
        <v>195.75</v>
      </c>
      <c r="H1922" s="1">
        <v>1.99</v>
      </c>
      <c r="I1922">
        <f t="shared" si="147"/>
        <v>197.74</v>
      </c>
      <c r="J1922">
        <f t="shared" si="148"/>
        <v>5.3265000000000002</v>
      </c>
      <c r="K1922">
        <f t="shared" si="149"/>
        <v>10.426623750000001</v>
      </c>
      <c r="L1922" s="1" t="s">
        <v>26</v>
      </c>
      <c r="M1922" s="1" t="s">
        <v>56</v>
      </c>
      <c r="N1922" s="1" t="s">
        <v>21</v>
      </c>
      <c r="O1922" s="1" t="s">
        <v>29</v>
      </c>
      <c r="P1922" s="1" t="s">
        <v>43</v>
      </c>
      <c r="Q1922" s="1" t="s">
        <v>46</v>
      </c>
      <c r="R1922" s="2">
        <v>40418</v>
      </c>
    </row>
    <row r="1923" spans="1:18" x14ac:dyDescent="0.25">
      <c r="A1923" s="1">
        <v>4516</v>
      </c>
      <c r="B1923" s="2">
        <v>39900</v>
      </c>
      <c r="C1923" s="2" t="str">
        <f t="shared" ref="C1923:C1986" si="151">TEXT(B1923,"mmmm")</f>
        <v>March</v>
      </c>
      <c r="D1923" s="1" t="s">
        <v>41</v>
      </c>
      <c r="E1923" s="1">
        <v>42</v>
      </c>
      <c r="F1923" s="1">
        <f t="shared" si="150"/>
        <v>7.0185714285714278</v>
      </c>
      <c r="G1923" s="1">
        <v>294.77999999999997</v>
      </c>
      <c r="H1923" s="1">
        <v>6.93</v>
      </c>
      <c r="I1923">
        <f t="shared" ref="I1923:I1986" si="152">G1923+H1923</f>
        <v>301.70999999999998</v>
      </c>
      <c r="J1923">
        <f t="shared" ref="J1923:J1986" si="153">IF(O1923="Furniture",4.761,IF(O1923="Technology",5.3265,IF(O1923="Office Supplies",3.5455,0)))</f>
        <v>3.5455000000000001</v>
      </c>
      <c r="K1923">
        <f t="shared" ref="K1923:K1986" si="154">(J1923*G1923)/100</f>
        <v>10.451424899999999</v>
      </c>
      <c r="L1923" s="1" t="s">
        <v>26</v>
      </c>
      <c r="M1923" s="1" t="s">
        <v>56</v>
      </c>
      <c r="N1923" s="1" t="s">
        <v>28</v>
      </c>
      <c r="O1923" s="1" t="s">
        <v>34</v>
      </c>
      <c r="P1923" s="1" t="s">
        <v>45</v>
      </c>
      <c r="Q1923" s="1" t="s">
        <v>24</v>
      </c>
      <c r="R1923" s="2">
        <v>39901</v>
      </c>
    </row>
    <row r="1924" spans="1:18" x14ac:dyDescent="0.25">
      <c r="A1924" s="1">
        <v>17218</v>
      </c>
      <c r="B1924" s="2">
        <v>41113</v>
      </c>
      <c r="C1924" s="2" t="str">
        <f t="shared" si="151"/>
        <v>July</v>
      </c>
      <c r="D1924" s="1" t="s">
        <v>37</v>
      </c>
      <c r="E1924" s="1">
        <v>32</v>
      </c>
      <c r="F1924" s="1">
        <f t="shared" si="150"/>
        <v>4.9328124999999998</v>
      </c>
      <c r="G1924" s="1">
        <v>157.85</v>
      </c>
      <c r="H1924" s="1">
        <v>2.04</v>
      </c>
      <c r="I1924">
        <f t="shared" si="152"/>
        <v>159.88999999999999</v>
      </c>
      <c r="J1924">
        <f t="shared" si="153"/>
        <v>3.5455000000000001</v>
      </c>
      <c r="K1924">
        <f t="shared" si="154"/>
        <v>5.596571749999999</v>
      </c>
      <c r="L1924" s="1" t="s">
        <v>26</v>
      </c>
      <c r="M1924" s="1" t="s">
        <v>49</v>
      </c>
      <c r="N1924" s="1" t="s">
        <v>21</v>
      </c>
      <c r="O1924" s="1" t="s">
        <v>34</v>
      </c>
      <c r="P1924" s="1" t="s">
        <v>45</v>
      </c>
      <c r="Q1924" s="1" t="s">
        <v>36</v>
      </c>
      <c r="R1924" s="2">
        <v>41115</v>
      </c>
    </row>
    <row r="1925" spans="1:18" x14ac:dyDescent="0.25">
      <c r="A1925" s="1">
        <v>31492</v>
      </c>
      <c r="B1925" s="2">
        <v>40466</v>
      </c>
      <c r="C1925" s="2" t="str">
        <f t="shared" si="151"/>
        <v>October</v>
      </c>
      <c r="D1925" s="1" t="s">
        <v>37</v>
      </c>
      <c r="E1925" s="1">
        <v>26</v>
      </c>
      <c r="F1925" s="1">
        <f t="shared" si="150"/>
        <v>12.372307692307693</v>
      </c>
      <c r="G1925" s="1">
        <v>321.68</v>
      </c>
      <c r="H1925" s="1">
        <v>4.9800000000000004</v>
      </c>
      <c r="I1925">
        <f t="shared" si="152"/>
        <v>326.66000000000003</v>
      </c>
      <c r="J1925">
        <f t="shared" si="153"/>
        <v>3.5455000000000001</v>
      </c>
      <c r="K1925">
        <f t="shared" si="154"/>
        <v>11.4051644</v>
      </c>
      <c r="L1925" s="1" t="s">
        <v>26</v>
      </c>
      <c r="M1925" s="1" t="s">
        <v>44</v>
      </c>
      <c r="N1925" s="1" t="s">
        <v>28</v>
      </c>
      <c r="O1925" s="1" t="s">
        <v>34</v>
      </c>
      <c r="P1925" s="1" t="s">
        <v>68</v>
      </c>
      <c r="Q1925" s="1" t="s">
        <v>24</v>
      </c>
      <c r="R1925" s="2">
        <v>40468</v>
      </c>
    </row>
    <row r="1926" spans="1:18" x14ac:dyDescent="0.25">
      <c r="A1926" s="1">
        <v>37319</v>
      </c>
      <c r="B1926" s="2">
        <v>40029</v>
      </c>
      <c r="C1926" s="2" t="str">
        <f t="shared" si="151"/>
        <v>August</v>
      </c>
      <c r="D1926" s="1" t="s">
        <v>37</v>
      </c>
      <c r="E1926" s="1">
        <v>37</v>
      </c>
      <c r="F1926" s="1">
        <f t="shared" si="150"/>
        <v>10.51081081081081</v>
      </c>
      <c r="G1926" s="1">
        <v>388.9</v>
      </c>
      <c r="H1926" s="1">
        <v>4.5</v>
      </c>
      <c r="I1926">
        <f t="shared" si="152"/>
        <v>393.4</v>
      </c>
      <c r="J1926">
        <f t="shared" si="153"/>
        <v>3.5455000000000001</v>
      </c>
      <c r="K1926">
        <f t="shared" si="154"/>
        <v>13.788449499999999</v>
      </c>
      <c r="L1926" s="1" t="s">
        <v>26</v>
      </c>
      <c r="M1926" s="1" t="s">
        <v>51</v>
      </c>
      <c r="N1926" s="1" t="s">
        <v>28</v>
      </c>
      <c r="O1926" s="1" t="s">
        <v>34</v>
      </c>
      <c r="P1926" s="1" t="s">
        <v>68</v>
      </c>
      <c r="Q1926" s="1" t="s">
        <v>24</v>
      </c>
      <c r="R1926" s="2">
        <v>40031</v>
      </c>
    </row>
    <row r="1927" spans="1:18" x14ac:dyDescent="0.25">
      <c r="A1927" s="1">
        <v>24039</v>
      </c>
      <c r="B1927" s="2">
        <v>41107</v>
      </c>
      <c r="C1927" s="2" t="str">
        <f t="shared" si="151"/>
        <v>July</v>
      </c>
      <c r="D1927" s="1" t="s">
        <v>32</v>
      </c>
      <c r="E1927" s="1">
        <v>5</v>
      </c>
      <c r="F1927" s="1">
        <f t="shared" si="150"/>
        <v>39.832000000000001</v>
      </c>
      <c r="G1927" s="1">
        <v>199.16</v>
      </c>
      <c r="H1927" s="1">
        <v>1.99</v>
      </c>
      <c r="I1927">
        <f t="shared" si="152"/>
        <v>201.15</v>
      </c>
      <c r="J1927">
        <f t="shared" si="153"/>
        <v>5.3265000000000002</v>
      </c>
      <c r="K1927">
        <f t="shared" si="154"/>
        <v>10.608257399999999</v>
      </c>
      <c r="L1927" s="1" t="s">
        <v>26</v>
      </c>
      <c r="M1927" s="1" t="s">
        <v>58</v>
      </c>
      <c r="N1927" s="1" t="s">
        <v>33</v>
      </c>
      <c r="O1927" s="1" t="s">
        <v>29</v>
      </c>
      <c r="P1927" s="1" t="s">
        <v>43</v>
      </c>
      <c r="Q1927" s="1" t="s">
        <v>46</v>
      </c>
      <c r="R1927" s="2">
        <v>41109</v>
      </c>
    </row>
    <row r="1928" spans="1:18" x14ac:dyDescent="0.25">
      <c r="A1928" s="1">
        <v>25348</v>
      </c>
      <c r="B1928" s="2">
        <v>41038</v>
      </c>
      <c r="C1928" s="2" t="str">
        <f t="shared" si="151"/>
        <v>May</v>
      </c>
      <c r="D1928" s="1" t="s">
        <v>37</v>
      </c>
      <c r="E1928" s="1">
        <v>6</v>
      </c>
      <c r="F1928" s="1">
        <f t="shared" si="150"/>
        <v>57.226666666666667</v>
      </c>
      <c r="G1928" s="1">
        <v>343.36</v>
      </c>
      <c r="H1928" s="1">
        <v>13.22</v>
      </c>
      <c r="I1928">
        <f t="shared" si="152"/>
        <v>356.58000000000004</v>
      </c>
      <c r="J1928">
        <f t="shared" si="153"/>
        <v>3.5455000000000001</v>
      </c>
      <c r="K1928">
        <f t="shared" si="154"/>
        <v>12.173828800000001</v>
      </c>
      <c r="L1928" s="1" t="s">
        <v>26</v>
      </c>
      <c r="M1928" s="1" t="s">
        <v>56</v>
      </c>
      <c r="N1928" s="1" t="s">
        <v>28</v>
      </c>
      <c r="O1928" s="1" t="s">
        <v>34</v>
      </c>
      <c r="P1928" s="1" t="s">
        <v>68</v>
      </c>
      <c r="Q1928" s="1" t="s">
        <v>24</v>
      </c>
      <c r="R1928" s="2">
        <v>41040</v>
      </c>
    </row>
    <row r="1929" spans="1:18" x14ac:dyDescent="0.25">
      <c r="A1929" s="1">
        <v>20134</v>
      </c>
      <c r="B1929" s="2">
        <v>40614</v>
      </c>
      <c r="C1929" s="2" t="str">
        <f t="shared" si="151"/>
        <v>March</v>
      </c>
      <c r="D1929" s="1" t="s">
        <v>18</v>
      </c>
      <c r="E1929" s="1">
        <v>26</v>
      </c>
      <c r="F1929" s="1">
        <f t="shared" si="150"/>
        <v>22.444615384615382</v>
      </c>
      <c r="G1929" s="1">
        <v>583.55999999999995</v>
      </c>
      <c r="H1929" s="1">
        <v>6.5</v>
      </c>
      <c r="I1929">
        <f t="shared" si="152"/>
        <v>590.05999999999995</v>
      </c>
      <c r="J1929">
        <f t="shared" si="153"/>
        <v>5.3265000000000002</v>
      </c>
      <c r="K1929">
        <f t="shared" si="154"/>
        <v>31.083323399999998</v>
      </c>
      <c r="L1929" s="1" t="s">
        <v>26</v>
      </c>
      <c r="M1929" s="1" t="s">
        <v>27</v>
      </c>
      <c r="N1929" s="1" t="s">
        <v>33</v>
      </c>
      <c r="O1929" s="1" t="s">
        <v>29</v>
      </c>
      <c r="P1929" s="1" t="s">
        <v>43</v>
      </c>
      <c r="Q1929" s="1" t="s">
        <v>24</v>
      </c>
      <c r="R1929" s="2">
        <v>40618</v>
      </c>
    </row>
    <row r="1930" spans="1:18" x14ac:dyDescent="0.25">
      <c r="A1930" s="1">
        <v>51365</v>
      </c>
      <c r="B1930" s="2">
        <v>41128</v>
      </c>
      <c r="C1930" s="2" t="str">
        <f t="shared" si="151"/>
        <v>August</v>
      </c>
      <c r="D1930" s="1" t="s">
        <v>25</v>
      </c>
      <c r="E1930" s="1">
        <v>35</v>
      </c>
      <c r="F1930" s="1">
        <f t="shared" si="150"/>
        <v>5.5779999999999994</v>
      </c>
      <c r="G1930" s="1">
        <v>195.23</v>
      </c>
      <c r="H1930" s="1">
        <v>5.57</v>
      </c>
      <c r="I1930">
        <f t="shared" si="152"/>
        <v>200.79999999999998</v>
      </c>
      <c r="J1930">
        <f t="shared" si="153"/>
        <v>4.7610000000000001</v>
      </c>
      <c r="K1930">
        <f t="shared" si="154"/>
        <v>9.2949003000000001</v>
      </c>
      <c r="L1930" s="1" t="s">
        <v>26</v>
      </c>
      <c r="M1930" s="1" t="s">
        <v>56</v>
      </c>
      <c r="N1930" s="1" t="s">
        <v>33</v>
      </c>
      <c r="O1930" s="1" t="s">
        <v>22</v>
      </c>
      <c r="P1930" s="1" t="s">
        <v>23</v>
      </c>
      <c r="Q1930" s="1" t="s">
        <v>24</v>
      </c>
      <c r="R1930" s="2">
        <v>41130</v>
      </c>
    </row>
    <row r="1931" spans="1:18" x14ac:dyDescent="0.25">
      <c r="A1931" s="1">
        <v>23847</v>
      </c>
      <c r="B1931" s="2">
        <v>41222</v>
      </c>
      <c r="C1931" s="2" t="str">
        <f t="shared" si="151"/>
        <v>November</v>
      </c>
      <c r="D1931" s="1" t="s">
        <v>32</v>
      </c>
      <c r="E1931" s="1">
        <v>7</v>
      </c>
      <c r="F1931" s="1">
        <f t="shared" si="150"/>
        <v>182.66378571428572</v>
      </c>
      <c r="G1931" s="1">
        <v>1278.6465000000001</v>
      </c>
      <c r="H1931" s="1">
        <v>4.2</v>
      </c>
      <c r="I1931">
        <f t="shared" si="152"/>
        <v>1282.8465000000001</v>
      </c>
      <c r="J1931">
        <f t="shared" si="153"/>
        <v>5.3265000000000002</v>
      </c>
      <c r="K1931">
        <f t="shared" si="154"/>
        <v>68.107105822500003</v>
      </c>
      <c r="L1931" s="1" t="s">
        <v>26</v>
      </c>
      <c r="M1931" s="1" t="s">
        <v>27</v>
      </c>
      <c r="N1931" s="1" t="s">
        <v>42</v>
      </c>
      <c r="O1931" s="1" t="s">
        <v>29</v>
      </c>
      <c r="P1931" s="1" t="s">
        <v>30</v>
      </c>
      <c r="Q1931" s="1" t="s">
        <v>24</v>
      </c>
      <c r="R1931" s="2">
        <v>41224</v>
      </c>
    </row>
    <row r="1932" spans="1:18" x14ac:dyDescent="0.25">
      <c r="A1932" s="1">
        <v>43104</v>
      </c>
      <c r="B1932" s="2">
        <v>41210</v>
      </c>
      <c r="C1932" s="2" t="str">
        <f t="shared" si="151"/>
        <v>October</v>
      </c>
      <c r="D1932" s="1" t="s">
        <v>25</v>
      </c>
      <c r="E1932" s="1">
        <v>50</v>
      </c>
      <c r="F1932" s="1">
        <f t="shared" si="150"/>
        <v>92.970400000000012</v>
      </c>
      <c r="G1932" s="1">
        <v>4648.5200000000004</v>
      </c>
      <c r="H1932" s="1">
        <v>14</v>
      </c>
      <c r="I1932">
        <f t="shared" si="152"/>
        <v>4662.5200000000004</v>
      </c>
      <c r="J1932">
        <f t="shared" si="153"/>
        <v>5.3265000000000002</v>
      </c>
      <c r="K1932">
        <f t="shared" si="154"/>
        <v>247.60341780000002</v>
      </c>
      <c r="L1932" s="1" t="s">
        <v>38</v>
      </c>
      <c r="M1932" s="1" t="s">
        <v>51</v>
      </c>
      <c r="N1932" s="1" t="s">
        <v>28</v>
      </c>
      <c r="O1932" s="1" t="s">
        <v>29</v>
      </c>
      <c r="P1932" s="1" t="s">
        <v>61</v>
      </c>
      <c r="Q1932" s="1" t="s">
        <v>40</v>
      </c>
      <c r="R1932" s="2">
        <v>41213</v>
      </c>
    </row>
    <row r="1933" spans="1:18" x14ac:dyDescent="0.25">
      <c r="A1933" s="1">
        <v>54886</v>
      </c>
      <c r="B1933" s="2">
        <v>41125</v>
      </c>
      <c r="C1933" s="2" t="str">
        <f t="shared" si="151"/>
        <v>August</v>
      </c>
      <c r="D1933" s="1" t="s">
        <v>37</v>
      </c>
      <c r="E1933" s="1">
        <v>39</v>
      </c>
      <c r="F1933" s="1">
        <f t="shared" si="150"/>
        <v>10.767948717948718</v>
      </c>
      <c r="G1933" s="1">
        <v>419.95</v>
      </c>
      <c r="H1933" s="1">
        <v>5.16</v>
      </c>
      <c r="I1933">
        <f t="shared" si="152"/>
        <v>425.11</v>
      </c>
      <c r="J1933">
        <f t="shared" si="153"/>
        <v>4.7610000000000001</v>
      </c>
      <c r="K1933">
        <f t="shared" si="154"/>
        <v>19.993819500000001</v>
      </c>
      <c r="L1933" s="1" t="s">
        <v>26</v>
      </c>
      <c r="M1933" s="1" t="s">
        <v>20</v>
      </c>
      <c r="N1933" s="1" t="s">
        <v>28</v>
      </c>
      <c r="O1933" s="1" t="s">
        <v>22</v>
      </c>
      <c r="P1933" s="1" t="s">
        <v>23</v>
      </c>
      <c r="Q1933" s="1" t="s">
        <v>24</v>
      </c>
      <c r="R1933" s="2">
        <v>41126</v>
      </c>
    </row>
    <row r="1934" spans="1:18" x14ac:dyDescent="0.25">
      <c r="A1934" s="1">
        <v>29158</v>
      </c>
      <c r="B1934" s="2">
        <v>40836</v>
      </c>
      <c r="C1934" s="2" t="str">
        <f t="shared" si="151"/>
        <v>October</v>
      </c>
      <c r="D1934" s="1" t="s">
        <v>25</v>
      </c>
      <c r="E1934" s="1">
        <v>12</v>
      </c>
      <c r="F1934" s="1">
        <f t="shared" si="150"/>
        <v>188.89166666666665</v>
      </c>
      <c r="G1934" s="1">
        <v>2266.6999999999998</v>
      </c>
      <c r="H1934" s="1">
        <v>23.76</v>
      </c>
      <c r="I1934">
        <f t="shared" si="152"/>
        <v>2290.46</v>
      </c>
      <c r="J1934">
        <f t="shared" si="153"/>
        <v>4.7610000000000001</v>
      </c>
      <c r="K1934">
        <f t="shared" si="154"/>
        <v>107.91758699999998</v>
      </c>
      <c r="L1934" s="1" t="s">
        <v>38</v>
      </c>
      <c r="M1934" s="1" t="s">
        <v>20</v>
      </c>
      <c r="N1934" s="1" t="s">
        <v>42</v>
      </c>
      <c r="O1934" s="1" t="s">
        <v>22</v>
      </c>
      <c r="P1934" s="1" t="s">
        <v>39</v>
      </c>
      <c r="Q1934" s="1" t="s">
        <v>40</v>
      </c>
      <c r="R1934" s="2">
        <v>40837</v>
      </c>
    </row>
    <row r="1935" spans="1:18" x14ac:dyDescent="0.25">
      <c r="A1935" s="1">
        <v>15075</v>
      </c>
      <c r="B1935" s="2">
        <v>40090</v>
      </c>
      <c r="C1935" s="2" t="str">
        <f t="shared" si="151"/>
        <v>October</v>
      </c>
      <c r="D1935" s="1" t="s">
        <v>41</v>
      </c>
      <c r="E1935" s="1">
        <v>10</v>
      </c>
      <c r="F1935" s="1">
        <f t="shared" si="150"/>
        <v>5.484</v>
      </c>
      <c r="G1935" s="1">
        <v>54.84</v>
      </c>
      <c r="H1935" s="1">
        <v>5.14</v>
      </c>
      <c r="I1935">
        <f t="shared" si="152"/>
        <v>59.980000000000004</v>
      </c>
      <c r="J1935">
        <f t="shared" si="153"/>
        <v>5.3265000000000002</v>
      </c>
      <c r="K1935">
        <f t="shared" si="154"/>
        <v>2.9210526000000003</v>
      </c>
      <c r="L1935" s="1" t="s">
        <v>26</v>
      </c>
      <c r="M1935" s="1" t="s">
        <v>56</v>
      </c>
      <c r="N1935" s="1" t="s">
        <v>21</v>
      </c>
      <c r="O1935" s="1" t="s">
        <v>29</v>
      </c>
      <c r="P1935" s="1" t="s">
        <v>43</v>
      </c>
      <c r="Q1935" s="1" t="s">
        <v>46</v>
      </c>
      <c r="R1935" s="2">
        <v>40092</v>
      </c>
    </row>
    <row r="1936" spans="1:18" x14ac:dyDescent="0.25">
      <c r="A1936" s="1">
        <v>7169</v>
      </c>
      <c r="B1936" s="2">
        <v>40263</v>
      </c>
      <c r="C1936" s="2" t="str">
        <f t="shared" si="151"/>
        <v>March</v>
      </c>
      <c r="D1936" s="1" t="s">
        <v>41</v>
      </c>
      <c r="E1936" s="1">
        <v>30</v>
      </c>
      <c r="F1936" s="1">
        <f t="shared" si="150"/>
        <v>52.686683333333335</v>
      </c>
      <c r="G1936" s="1">
        <v>1580.6005</v>
      </c>
      <c r="H1936" s="1">
        <v>2.79</v>
      </c>
      <c r="I1936">
        <f t="shared" si="152"/>
        <v>1583.3905</v>
      </c>
      <c r="J1936">
        <f t="shared" si="153"/>
        <v>5.3265000000000002</v>
      </c>
      <c r="K1936">
        <f t="shared" si="154"/>
        <v>84.190685632500006</v>
      </c>
      <c r="L1936" s="1" t="s">
        <v>26</v>
      </c>
      <c r="M1936" s="1" t="s">
        <v>20</v>
      </c>
      <c r="N1936" s="1" t="s">
        <v>33</v>
      </c>
      <c r="O1936" s="1" t="s">
        <v>29</v>
      </c>
      <c r="P1936" s="1" t="s">
        <v>30</v>
      </c>
      <c r="Q1936" s="1" t="s">
        <v>24</v>
      </c>
      <c r="R1936" s="2">
        <v>40265</v>
      </c>
    </row>
    <row r="1937" spans="1:18" x14ac:dyDescent="0.25">
      <c r="A1937" s="1">
        <v>4706</v>
      </c>
      <c r="B1937" s="2">
        <v>41271</v>
      </c>
      <c r="C1937" s="2" t="str">
        <f t="shared" si="151"/>
        <v>December</v>
      </c>
      <c r="D1937" s="1" t="s">
        <v>32</v>
      </c>
      <c r="E1937" s="1">
        <v>30</v>
      </c>
      <c r="F1937" s="1">
        <f t="shared" si="150"/>
        <v>70.556666666666658</v>
      </c>
      <c r="G1937" s="1">
        <v>2116.6999999999998</v>
      </c>
      <c r="H1937" s="1">
        <v>19.989999999999998</v>
      </c>
      <c r="I1937">
        <f t="shared" si="152"/>
        <v>2136.6899999999996</v>
      </c>
      <c r="J1937">
        <f t="shared" si="153"/>
        <v>3.5455000000000001</v>
      </c>
      <c r="K1937">
        <f t="shared" si="154"/>
        <v>75.047598499999992</v>
      </c>
      <c r="L1937" s="1" t="s">
        <v>26</v>
      </c>
      <c r="M1937" s="1" t="s">
        <v>47</v>
      </c>
      <c r="N1937" s="1" t="s">
        <v>28</v>
      </c>
      <c r="O1937" s="1" t="s">
        <v>34</v>
      </c>
      <c r="P1937" s="1" t="s">
        <v>48</v>
      </c>
      <c r="Q1937" s="1" t="s">
        <v>24</v>
      </c>
      <c r="R1937" s="2">
        <v>41273</v>
      </c>
    </row>
    <row r="1938" spans="1:18" x14ac:dyDescent="0.25">
      <c r="A1938" s="1">
        <v>48609</v>
      </c>
      <c r="B1938" s="2">
        <v>40233</v>
      </c>
      <c r="C1938" s="2" t="str">
        <f t="shared" si="151"/>
        <v>February</v>
      </c>
      <c r="D1938" s="1" t="s">
        <v>25</v>
      </c>
      <c r="E1938" s="1">
        <v>5</v>
      </c>
      <c r="F1938" s="1">
        <f t="shared" si="150"/>
        <v>37.299999999999997</v>
      </c>
      <c r="G1938" s="1">
        <v>186.5</v>
      </c>
      <c r="H1938" s="1">
        <v>4.2699999999999996</v>
      </c>
      <c r="I1938">
        <f t="shared" si="152"/>
        <v>190.77</v>
      </c>
      <c r="J1938">
        <f t="shared" si="153"/>
        <v>3.5455000000000001</v>
      </c>
      <c r="K1938">
        <f t="shared" si="154"/>
        <v>6.6123575000000008</v>
      </c>
      <c r="L1938" s="1" t="s">
        <v>19</v>
      </c>
      <c r="M1938" s="1" t="s">
        <v>59</v>
      </c>
      <c r="N1938" s="1" t="s">
        <v>33</v>
      </c>
      <c r="O1938" s="1" t="s">
        <v>34</v>
      </c>
      <c r="P1938" s="1" t="s">
        <v>35</v>
      </c>
      <c r="Q1938" s="1" t="s">
        <v>36</v>
      </c>
      <c r="R1938" s="2">
        <v>40234</v>
      </c>
    </row>
    <row r="1939" spans="1:18" x14ac:dyDescent="0.25">
      <c r="A1939" s="1">
        <v>53894</v>
      </c>
      <c r="B1939" s="2">
        <v>40001</v>
      </c>
      <c r="C1939" s="2" t="str">
        <f t="shared" si="151"/>
        <v>July</v>
      </c>
      <c r="D1939" s="1" t="s">
        <v>37</v>
      </c>
      <c r="E1939" s="1">
        <v>47</v>
      </c>
      <c r="F1939" s="1">
        <f t="shared" si="150"/>
        <v>14.713191489361702</v>
      </c>
      <c r="G1939" s="1">
        <v>691.52</v>
      </c>
      <c r="H1939" s="1">
        <v>5.3</v>
      </c>
      <c r="I1939">
        <f t="shared" si="152"/>
        <v>696.81999999999994</v>
      </c>
      <c r="J1939">
        <f t="shared" si="153"/>
        <v>4.7610000000000001</v>
      </c>
      <c r="K1939">
        <f t="shared" si="154"/>
        <v>32.923267199999998</v>
      </c>
      <c r="L1939" s="1" t="s">
        <v>26</v>
      </c>
      <c r="M1939" s="1" t="s">
        <v>58</v>
      </c>
      <c r="N1939" s="1" t="s">
        <v>21</v>
      </c>
      <c r="O1939" s="1" t="s">
        <v>22</v>
      </c>
      <c r="P1939" s="1" t="s">
        <v>23</v>
      </c>
      <c r="Q1939" s="1" t="s">
        <v>36</v>
      </c>
      <c r="R1939" s="2">
        <v>40002</v>
      </c>
    </row>
    <row r="1940" spans="1:18" x14ac:dyDescent="0.25">
      <c r="A1940" s="1">
        <v>51777</v>
      </c>
      <c r="B1940" s="2">
        <v>40593</v>
      </c>
      <c r="C1940" s="2" t="str">
        <f t="shared" si="151"/>
        <v>February</v>
      </c>
      <c r="D1940" s="1" t="s">
        <v>41</v>
      </c>
      <c r="E1940" s="1">
        <v>4</v>
      </c>
      <c r="F1940" s="1">
        <f t="shared" si="150"/>
        <v>866.49249999999995</v>
      </c>
      <c r="G1940" s="1">
        <v>3465.97</v>
      </c>
      <c r="H1940" s="1">
        <v>19.989999999999998</v>
      </c>
      <c r="I1940">
        <f t="shared" si="152"/>
        <v>3485.9599999999996</v>
      </c>
      <c r="J1940">
        <f t="shared" si="153"/>
        <v>3.5455000000000001</v>
      </c>
      <c r="K1940">
        <f t="shared" si="154"/>
        <v>122.88596635</v>
      </c>
      <c r="L1940" s="1" t="s">
        <v>26</v>
      </c>
      <c r="M1940" s="1" t="s">
        <v>56</v>
      </c>
      <c r="N1940" s="1" t="s">
        <v>28</v>
      </c>
      <c r="O1940" s="1" t="s">
        <v>34</v>
      </c>
      <c r="P1940" s="1" t="s">
        <v>48</v>
      </c>
      <c r="Q1940" s="1" t="s">
        <v>24</v>
      </c>
      <c r="R1940" s="2">
        <v>40594</v>
      </c>
    </row>
    <row r="1941" spans="1:18" x14ac:dyDescent="0.25">
      <c r="A1941" s="1">
        <v>483</v>
      </c>
      <c r="B1941" s="2">
        <v>40734</v>
      </c>
      <c r="C1941" s="2" t="str">
        <f t="shared" si="151"/>
        <v>July</v>
      </c>
      <c r="D1941" s="1" t="s">
        <v>25</v>
      </c>
      <c r="E1941" s="1">
        <v>30</v>
      </c>
      <c r="F1941" s="1">
        <f t="shared" si="150"/>
        <v>165.52531666666667</v>
      </c>
      <c r="G1941" s="1">
        <v>4965.7595000000001</v>
      </c>
      <c r="H1941" s="1">
        <v>3.99</v>
      </c>
      <c r="I1941">
        <f t="shared" si="152"/>
        <v>4969.7494999999999</v>
      </c>
      <c r="J1941">
        <f t="shared" si="153"/>
        <v>5.3265000000000002</v>
      </c>
      <c r="K1941">
        <f t="shared" si="154"/>
        <v>264.50117976750005</v>
      </c>
      <c r="L1941" s="1" t="s">
        <v>26</v>
      </c>
      <c r="M1941" s="1" t="s">
        <v>65</v>
      </c>
      <c r="N1941" s="1" t="s">
        <v>33</v>
      </c>
      <c r="O1941" s="1" t="s">
        <v>29</v>
      </c>
      <c r="P1941" s="1" t="s">
        <v>30</v>
      </c>
      <c r="Q1941" s="1" t="s">
        <v>24</v>
      </c>
      <c r="R1941" s="2">
        <v>40736</v>
      </c>
    </row>
    <row r="1942" spans="1:18" x14ac:dyDescent="0.25">
      <c r="A1942" s="1">
        <v>43045</v>
      </c>
      <c r="B1942" s="2">
        <v>41074</v>
      </c>
      <c r="C1942" s="2" t="str">
        <f t="shared" si="151"/>
        <v>June</v>
      </c>
      <c r="D1942" s="1" t="s">
        <v>41</v>
      </c>
      <c r="E1942" s="1">
        <v>12</v>
      </c>
      <c r="F1942" s="1">
        <f t="shared" si="150"/>
        <v>34.869999999999997</v>
      </c>
      <c r="G1942" s="1">
        <v>418.44</v>
      </c>
      <c r="H1942" s="1">
        <v>45.51</v>
      </c>
      <c r="I1942">
        <f t="shared" si="152"/>
        <v>463.95</v>
      </c>
      <c r="J1942">
        <f t="shared" si="153"/>
        <v>4.7610000000000001</v>
      </c>
      <c r="K1942">
        <f t="shared" si="154"/>
        <v>19.921928399999999</v>
      </c>
      <c r="L1942" s="1" t="s">
        <v>38</v>
      </c>
      <c r="M1942" s="1" t="s">
        <v>54</v>
      </c>
      <c r="N1942" s="1" t="s">
        <v>33</v>
      </c>
      <c r="O1942" s="1" t="s">
        <v>22</v>
      </c>
      <c r="P1942" s="1" t="s">
        <v>57</v>
      </c>
      <c r="Q1942" s="1" t="s">
        <v>64</v>
      </c>
      <c r="R1942" s="2">
        <v>41074</v>
      </c>
    </row>
    <row r="1943" spans="1:18" x14ac:dyDescent="0.25">
      <c r="A1943" s="1">
        <v>34976</v>
      </c>
      <c r="B1943" s="2">
        <v>41237</v>
      </c>
      <c r="C1943" s="2" t="str">
        <f t="shared" si="151"/>
        <v>November</v>
      </c>
      <c r="D1943" s="1" t="s">
        <v>41</v>
      </c>
      <c r="E1943" s="1">
        <v>45</v>
      </c>
      <c r="F1943" s="1">
        <f t="shared" si="150"/>
        <v>99.444444444444443</v>
      </c>
      <c r="G1943" s="1">
        <v>4475</v>
      </c>
      <c r="H1943" s="1">
        <v>74.349999999999994</v>
      </c>
      <c r="I1943">
        <f t="shared" si="152"/>
        <v>4549.3500000000004</v>
      </c>
      <c r="J1943">
        <f t="shared" si="153"/>
        <v>4.7610000000000001</v>
      </c>
      <c r="K1943">
        <f t="shared" si="154"/>
        <v>213.05475000000001</v>
      </c>
      <c r="L1943" s="1" t="s">
        <v>38</v>
      </c>
      <c r="M1943" s="1" t="s">
        <v>51</v>
      </c>
      <c r="N1943" s="1" t="s">
        <v>42</v>
      </c>
      <c r="O1943" s="1" t="s">
        <v>22</v>
      </c>
      <c r="P1943" s="1" t="s">
        <v>39</v>
      </c>
      <c r="Q1943" s="1" t="s">
        <v>40</v>
      </c>
      <c r="R1943" s="2">
        <v>41239</v>
      </c>
    </row>
    <row r="1944" spans="1:18" x14ac:dyDescent="0.25">
      <c r="A1944" s="1">
        <v>21222</v>
      </c>
      <c r="B1944" s="2">
        <v>39847</v>
      </c>
      <c r="C1944" s="2" t="str">
        <f t="shared" si="151"/>
        <v>February</v>
      </c>
      <c r="D1944" s="1" t="s">
        <v>32</v>
      </c>
      <c r="E1944" s="1">
        <v>36</v>
      </c>
      <c r="F1944" s="1">
        <f t="shared" si="150"/>
        <v>5.0386111111111109</v>
      </c>
      <c r="G1944" s="1">
        <v>181.39</v>
      </c>
      <c r="H1944" s="1">
        <v>3.63</v>
      </c>
      <c r="I1944">
        <f t="shared" si="152"/>
        <v>185.01999999999998</v>
      </c>
      <c r="J1944">
        <f t="shared" si="153"/>
        <v>4.7610000000000001</v>
      </c>
      <c r="K1944">
        <f t="shared" si="154"/>
        <v>8.6359778999999985</v>
      </c>
      <c r="L1944" s="1" t="s">
        <v>26</v>
      </c>
      <c r="M1944" s="1" t="s">
        <v>20</v>
      </c>
      <c r="N1944" s="1" t="s">
        <v>42</v>
      </c>
      <c r="O1944" s="1" t="s">
        <v>22</v>
      </c>
      <c r="P1944" s="1" t="s">
        <v>23</v>
      </c>
      <c r="Q1944" s="1" t="s">
        <v>36</v>
      </c>
      <c r="R1944" s="2">
        <v>39849</v>
      </c>
    </row>
    <row r="1945" spans="1:18" x14ac:dyDescent="0.25">
      <c r="A1945" s="1">
        <v>34657</v>
      </c>
      <c r="B1945" s="2">
        <v>40303</v>
      </c>
      <c r="C1945" s="2" t="str">
        <f t="shared" si="151"/>
        <v>May</v>
      </c>
      <c r="D1945" s="1" t="s">
        <v>18</v>
      </c>
      <c r="E1945" s="1">
        <v>46</v>
      </c>
      <c r="F1945" s="1">
        <f t="shared" si="150"/>
        <v>30.364130434782609</v>
      </c>
      <c r="G1945" s="1">
        <v>1396.75</v>
      </c>
      <c r="H1945" s="1">
        <v>19.510000000000002</v>
      </c>
      <c r="I1945">
        <f t="shared" si="152"/>
        <v>1416.26</v>
      </c>
      <c r="J1945">
        <f t="shared" si="153"/>
        <v>3.5455000000000001</v>
      </c>
      <c r="K1945">
        <f t="shared" si="154"/>
        <v>49.52177125</v>
      </c>
      <c r="L1945" s="1" t="s">
        <v>19</v>
      </c>
      <c r="M1945" s="1" t="s">
        <v>49</v>
      </c>
      <c r="N1945" s="1" t="s">
        <v>33</v>
      </c>
      <c r="O1945" s="1" t="s">
        <v>34</v>
      </c>
      <c r="P1945" s="1" t="s">
        <v>62</v>
      </c>
      <c r="Q1945" s="1" t="s">
        <v>24</v>
      </c>
      <c r="R1945" s="2">
        <v>40312</v>
      </c>
    </row>
    <row r="1946" spans="1:18" x14ac:dyDescent="0.25">
      <c r="A1946" s="1">
        <v>42529</v>
      </c>
      <c r="B1946" s="2">
        <v>40461</v>
      </c>
      <c r="C1946" s="2" t="str">
        <f t="shared" si="151"/>
        <v>October</v>
      </c>
      <c r="D1946" s="1" t="s">
        <v>18</v>
      </c>
      <c r="E1946" s="1">
        <v>48</v>
      </c>
      <c r="F1946" s="1">
        <f t="shared" si="150"/>
        <v>62.436041666666661</v>
      </c>
      <c r="G1946" s="1">
        <v>2996.93</v>
      </c>
      <c r="H1946" s="1">
        <v>3.5</v>
      </c>
      <c r="I1946">
        <f t="shared" si="152"/>
        <v>3000.43</v>
      </c>
      <c r="J1946">
        <f t="shared" si="153"/>
        <v>3.5455000000000001</v>
      </c>
      <c r="K1946">
        <f t="shared" si="154"/>
        <v>106.25615314999999</v>
      </c>
      <c r="L1946" s="1" t="s">
        <v>26</v>
      </c>
      <c r="M1946" s="1" t="s">
        <v>49</v>
      </c>
      <c r="N1946" s="1" t="s">
        <v>28</v>
      </c>
      <c r="O1946" s="1" t="s">
        <v>34</v>
      </c>
      <c r="P1946" s="1" t="s">
        <v>68</v>
      </c>
      <c r="Q1946" s="1" t="s">
        <v>24</v>
      </c>
      <c r="R1946" s="2">
        <v>40465</v>
      </c>
    </row>
    <row r="1947" spans="1:18" x14ac:dyDescent="0.25">
      <c r="A1947" s="1">
        <v>1985</v>
      </c>
      <c r="B1947" s="2">
        <v>40057</v>
      </c>
      <c r="C1947" s="2" t="str">
        <f t="shared" si="151"/>
        <v>September</v>
      </c>
      <c r="D1947" s="1" t="s">
        <v>32</v>
      </c>
      <c r="E1947" s="1">
        <v>1</v>
      </c>
      <c r="F1947" s="1">
        <f t="shared" si="150"/>
        <v>11.35</v>
      </c>
      <c r="G1947" s="1">
        <v>11.35</v>
      </c>
      <c r="H1947" s="1">
        <v>5.67</v>
      </c>
      <c r="I1947">
        <f t="shared" si="152"/>
        <v>17.02</v>
      </c>
      <c r="J1947">
        <f t="shared" si="153"/>
        <v>3.5455000000000001</v>
      </c>
      <c r="K1947">
        <f t="shared" si="154"/>
        <v>0.40241424999999997</v>
      </c>
      <c r="L1947" s="1" t="s">
        <v>26</v>
      </c>
      <c r="M1947" s="1" t="s">
        <v>49</v>
      </c>
      <c r="N1947" s="1" t="s">
        <v>42</v>
      </c>
      <c r="O1947" s="1" t="s">
        <v>34</v>
      </c>
      <c r="P1947" s="1" t="s">
        <v>45</v>
      </c>
      <c r="Q1947" s="1" t="s">
        <v>24</v>
      </c>
      <c r="R1947" s="2">
        <v>40059</v>
      </c>
    </row>
    <row r="1948" spans="1:18" x14ac:dyDescent="0.25">
      <c r="A1948" s="1">
        <v>20261</v>
      </c>
      <c r="B1948" s="2">
        <v>39953</v>
      </c>
      <c r="C1948" s="2" t="str">
        <f t="shared" si="151"/>
        <v>May</v>
      </c>
      <c r="D1948" s="1" t="s">
        <v>41</v>
      </c>
      <c r="E1948" s="1">
        <v>21</v>
      </c>
      <c r="F1948" s="1">
        <f t="shared" si="150"/>
        <v>59.973976190476193</v>
      </c>
      <c r="G1948" s="1">
        <v>1259.4535000000001</v>
      </c>
      <c r="H1948" s="1">
        <v>8.99</v>
      </c>
      <c r="I1948">
        <f t="shared" si="152"/>
        <v>1268.4435000000001</v>
      </c>
      <c r="J1948">
        <f t="shared" si="153"/>
        <v>5.3265000000000002</v>
      </c>
      <c r="K1948">
        <f t="shared" si="154"/>
        <v>67.08479067750001</v>
      </c>
      <c r="L1948" s="1" t="s">
        <v>19</v>
      </c>
      <c r="M1948" s="1" t="s">
        <v>27</v>
      </c>
      <c r="N1948" s="1" t="s">
        <v>28</v>
      </c>
      <c r="O1948" s="1" t="s">
        <v>29</v>
      </c>
      <c r="P1948" s="1" t="s">
        <v>30</v>
      </c>
      <c r="Q1948" s="1" t="s">
        <v>24</v>
      </c>
      <c r="R1948" s="2">
        <v>39954</v>
      </c>
    </row>
    <row r="1949" spans="1:18" x14ac:dyDescent="0.25">
      <c r="A1949" s="1">
        <v>29127</v>
      </c>
      <c r="B1949" s="2">
        <v>39903</v>
      </c>
      <c r="C1949" s="2" t="str">
        <f t="shared" si="151"/>
        <v>March</v>
      </c>
      <c r="D1949" s="1" t="s">
        <v>37</v>
      </c>
      <c r="E1949" s="1">
        <v>18</v>
      </c>
      <c r="F1949" s="1">
        <f t="shared" si="150"/>
        <v>1.7294444444444443</v>
      </c>
      <c r="G1949" s="1">
        <v>31.13</v>
      </c>
      <c r="H1949" s="1">
        <v>1</v>
      </c>
      <c r="I1949">
        <f t="shared" si="152"/>
        <v>32.129999999999995</v>
      </c>
      <c r="J1949">
        <f t="shared" si="153"/>
        <v>3.5455000000000001</v>
      </c>
      <c r="K1949">
        <f t="shared" si="154"/>
        <v>1.1037141500000001</v>
      </c>
      <c r="L1949" s="1" t="s">
        <v>26</v>
      </c>
      <c r="M1949" s="1" t="s">
        <v>56</v>
      </c>
      <c r="N1949" s="1" t="s">
        <v>21</v>
      </c>
      <c r="O1949" s="1" t="s">
        <v>34</v>
      </c>
      <c r="P1949" s="1" t="s">
        <v>35</v>
      </c>
      <c r="Q1949" s="1" t="s">
        <v>36</v>
      </c>
      <c r="R1949" s="2">
        <v>39905</v>
      </c>
    </row>
    <row r="1950" spans="1:18" x14ac:dyDescent="0.25">
      <c r="A1950" s="1">
        <v>10567</v>
      </c>
      <c r="B1950" s="2">
        <v>40997</v>
      </c>
      <c r="C1950" s="2" t="str">
        <f t="shared" si="151"/>
        <v>March</v>
      </c>
      <c r="D1950" s="1" t="s">
        <v>25</v>
      </c>
      <c r="E1950" s="1">
        <v>10</v>
      </c>
      <c r="F1950" s="1">
        <f t="shared" si="150"/>
        <v>111.10080000000001</v>
      </c>
      <c r="G1950" s="1">
        <v>1111.008</v>
      </c>
      <c r="H1950" s="1">
        <v>43.75</v>
      </c>
      <c r="I1950">
        <f t="shared" si="152"/>
        <v>1154.758</v>
      </c>
      <c r="J1950">
        <f t="shared" si="153"/>
        <v>4.7610000000000001</v>
      </c>
      <c r="K1950">
        <f t="shared" si="154"/>
        <v>52.895090880000005</v>
      </c>
      <c r="L1950" s="1" t="s">
        <v>38</v>
      </c>
      <c r="M1950" s="1" t="s">
        <v>54</v>
      </c>
      <c r="N1950" s="1" t="s">
        <v>42</v>
      </c>
      <c r="O1950" s="1" t="s">
        <v>22</v>
      </c>
      <c r="P1950" s="1" t="s">
        <v>57</v>
      </c>
      <c r="Q1950" s="1" t="s">
        <v>64</v>
      </c>
      <c r="R1950" s="2">
        <v>40998</v>
      </c>
    </row>
    <row r="1951" spans="1:18" x14ac:dyDescent="0.25">
      <c r="A1951" s="1">
        <v>7427</v>
      </c>
      <c r="B1951" s="2">
        <v>41258</v>
      </c>
      <c r="C1951" s="2" t="str">
        <f t="shared" si="151"/>
        <v>December</v>
      </c>
      <c r="D1951" s="1" t="s">
        <v>32</v>
      </c>
      <c r="E1951" s="1">
        <v>47</v>
      </c>
      <c r="F1951" s="1">
        <f t="shared" si="150"/>
        <v>340.47425531914894</v>
      </c>
      <c r="G1951" s="1">
        <v>16002.29</v>
      </c>
      <c r="H1951" s="1">
        <v>19.989999999999998</v>
      </c>
      <c r="I1951">
        <f t="shared" si="152"/>
        <v>16022.28</v>
      </c>
      <c r="J1951">
        <f t="shared" si="153"/>
        <v>3.5455000000000001</v>
      </c>
      <c r="K1951">
        <f t="shared" si="154"/>
        <v>567.36119195000003</v>
      </c>
      <c r="L1951" s="1" t="s">
        <v>26</v>
      </c>
      <c r="M1951" s="1" t="s">
        <v>20</v>
      </c>
      <c r="N1951" s="1" t="s">
        <v>33</v>
      </c>
      <c r="O1951" s="1" t="s">
        <v>34</v>
      </c>
      <c r="P1951" s="1" t="s">
        <v>68</v>
      </c>
      <c r="Q1951" s="1" t="s">
        <v>24</v>
      </c>
      <c r="R1951" s="2">
        <v>41258</v>
      </c>
    </row>
    <row r="1952" spans="1:18" x14ac:dyDescent="0.25">
      <c r="A1952" s="1">
        <v>53477</v>
      </c>
      <c r="B1952" s="2">
        <v>41034</v>
      </c>
      <c r="C1952" s="2" t="str">
        <f t="shared" si="151"/>
        <v>May</v>
      </c>
      <c r="D1952" s="1" t="s">
        <v>25</v>
      </c>
      <c r="E1952" s="1">
        <v>27</v>
      </c>
      <c r="F1952" s="1">
        <f t="shared" si="150"/>
        <v>302.29370370370373</v>
      </c>
      <c r="G1952" s="1">
        <v>8161.93</v>
      </c>
      <c r="H1952" s="1">
        <v>64.73</v>
      </c>
      <c r="I1952">
        <f t="shared" si="152"/>
        <v>8226.66</v>
      </c>
      <c r="J1952">
        <f t="shared" si="153"/>
        <v>4.7610000000000001</v>
      </c>
      <c r="K1952">
        <f t="shared" si="154"/>
        <v>388.58948730000003</v>
      </c>
      <c r="L1952" s="1" t="s">
        <v>38</v>
      </c>
      <c r="M1952" s="1" t="s">
        <v>56</v>
      </c>
      <c r="N1952" s="1" t="s">
        <v>33</v>
      </c>
      <c r="O1952" s="1" t="s">
        <v>22</v>
      </c>
      <c r="P1952" s="1" t="s">
        <v>39</v>
      </c>
      <c r="Q1952" s="1" t="s">
        <v>40</v>
      </c>
      <c r="R1952" s="2">
        <v>41035</v>
      </c>
    </row>
    <row r="1953" spans="1:18" x14ac:dyDescent="0.25">
      <c r="A1953" s="1">
        <v>5830</v>
      </c>
      <c r="B1953" s="2">
        <v>40261</v>
      </c>
      <c r="C1953" s="2" t="str">
        <f t="shared" si="151"/>
        <v>March</v>
      </c>
      <c r="D1953" s="1" t="s">
        <v>41</v>
      </c>
      <c r="E1953" s="1">
        <v>49</v>
      </c>
      <c r="F1953" s="1">
        <f t="shared" si="150"/>
        <v>41.064081632653064</v>
      </c>
      <c r="G1953" s="1">
        <v>2012.14</v>
      </c>
      <c r="H1953" s="1">
        <v>14.45</v>
      </c>
      <c r="I1953">
        <f t="shared" si="152"/>
        <v>2026.5900000000001</v>
      </c>
      <c r="J1953">
        <f t="shared" si="153"/>
        <v>4.7610000000000001</v>
      </c>
      <c r="K1953">
        <f t="shared" si="154"/>
        <v>95.797985400000016</v>
      </c>
      <c r="L1953" s="1" t="s">
        <v>26</v>
      </c>
      <c r="M1953" s="1" t="s">
        <v>58</v>
      </c>
      <c r="N1953" s="1" t="s">
        <v>33</v>
      </c>
      <c r="O1953" s="1" t="s">
        <v>22</v>
      </c>
      <c r="P1953" s="1" t="s">
        <v>23</v>
      </c>
      <c r="Q1953" s="1" t="s">
        <v>53</v>
      </c>
      <c r="R1953" s="2">
        <v>40262</v>
      </c>
    </row>
    <row r="1954" spans="1:18" x14ac:dyDescent="0.25">
      <c r="A1954" s="1">
        <v>10981</v>
      </c>
      <c r="B1954" s="2">
        <v>40312</v>
      </c>
      <c r="C1954" s="2" t="str">
        <f t="shared" si="151"/>
        <v>May</v>
      </c>
      <c r="D1954" s="1" t="s">
        <v>25</v>
      </c>
      <c r="E1954" s="1">
        <v>41</v>
      </c>
      <c r="F1954" s="1">
        <f t="shared" si="150"/>
        <v>1.7892682926829269</v>
      </c>
      <c r="G1954" s="1">
        <v>73.36</v>
      </c>
      <c r="H1954" s="1">
        <v>2.58</v>
      </c>
      <c r="I1954">
        <f t="shared" si="152"/>
        <v>75.94</v>
      </c>
      <c r="J1954">
        <f t="shared" si="153"/>
        <v>3.5455000000000001</v>
      </c>
      <c r="K1954">
        <f t="shared" si="154"/>
        <v>2.6009788000000005</v>
      </c>
      <c r="L1954" s="1" t="s">
        <v>26</v>
      </c>
      <c r="M1954" s="1" t="s">
        <v>51</v>
      </c>
      <c r="N1954" s="1" t="s">
        <v>42</v>
      </c>
      <c r="O1954" s="1" t="s">
        <v>34</v>
      </c>
      <c r="P1954" s="1" t="s">
        <v>66</v>
      </c>
      <c r="Q1954" s="1" t="s">
        <v>36</v>
      </c>
      <c r="R1954" s="2">
        <v>40314</v>
      </c>
    </row>
    <row r="1955" spans="1:18" x14ac:dyDescent="0.25">
      <c r="A1955" s="1">
        <v>14983</v>
      </c>
      <c r="B1955" s="2">
        <v>39855</v>
      </c>
      <c r="C1955" s="2" t="str">
        <f t="shared" si="151"/>
        <v>February</v>
      </c>
      <c r="D1955" s="1" t="s">
        <v>25</v>
      </c>
      <c r="E1955" s="1">
        <v>18</v>
      </c>
      <c r="F1955" s="1">
        <f t="shared" si="150"/>
        <v>167.52744444444446</v>
      </c>
      <c r="G1955" s="1">
        <v>3015.4940000000001</v>
      </c>
      <c r="H1955" s="1">
        <v>8.99</v>
      </c>
      <c r="I1955">
        <f t="shared" si="152"/>
        <v>3024.4839999999999</v>
      </c>
      <c r="J1955">
        <f t="shared" si="153"/>
        <v>5.3265000000000002</v>
      </c>
      <c r="K1955">
        <f t="shared" si="154"/>
        <v>160.62028791</v>
      </c>
      <c r="L1955" s="1" t="s">
        <v>26</v>
      </c>
      <c r="M1955" s="1" t="s">
        <v>54</v>
      </c>
      <c r="N1955" s="1" t="s">
        <v>21</v>
      </c>
      <c r="O1955" s="1" t="s">
        <v>29</v>
      </c>
      <c r="P1955" s="1" t="s">
        <v>30</v>
      </c>
      <c r="Q1955" s="1" t="s">
        <v>24</v>
      </c>
      <c r="R1955" s="2">
        <v>39856</v>
      </c>
    </row>
    <row r="1956" spans="1:18" x14ac:dyDescent="0.25">
      <c r="A1956" s="1">
        <v>43170</v>
      </c>
      <c r="B1956" s="2">
        <v>40311</v>
      </c>
      <c r="C1956" s="2" t="str">
        <f t="shared" si="151"/>
        <v>May</v>
      </c>
      <c r="D1956" s="1" t="s">
        <v>18</v>
      </c>
      <c r="E1956" s="1">
        <v>40</v>
      </c>
      <c r="F1956" s="1">
        <f t="shared" si="150"/>
        <v>32.646249999999995</v>
      </c>
      <c r="G1956" s="1">
        <v>1305.8499999999999</v>
      </c>
      <c r="H1956" s="1">
        <v>17.079999999999998</v>
      </c>
      <c r="I1956">
        <f t="shared" si="152"/>
        <v>1322.9299999999998</v>
      </c>
      <c r="J1956">
        <f t="shared" si="153"/>
        <v>3.5455000000000001</v>
      </c>
      <c r="K1956">
        <f t="shared" si="154"/>
        <v>46.298911749999995</v>
      </c>
      <c r="L1956" s="1" t="s">
        <v>26</v>
      </c>
      <c r="M1956" s="1" t="s">
        <v>20</v>
      </c>
      <c r="N1956" s="1" t="s">
        <v>28</v>
      </c>
      <c r="O1956" s="1" t="s">
        <v>34</v>
      </c>
      <c r="P1956" s="1" t="s">
        <v>45</v>
      </c>
      <c r="Q1956" s="1" t="s">
        <v>24</v>
      </c>
      <c r="R1956" s="2">
        <v>40315</v>
      </c>
    </row>
    <row r="1957" spans="1:18" x14ac:dyDescent="0.25">
      <c r="A1957" s="1">
        <v>48709</v>
      </c>
      <c r="B1957" s="2">
        <v>40783</v>
      </c>
      <c r="C1957" s="2" t="str">
        <f t="shared" si="151"/>
        <v>August</v>
      </c>
      <c r="D1957" s="1" t="s">
        <v>25</v>
      </c>
      <c r="E1957" s="1">
        <v>17</v>
      </c>
      <c r="F1957" s="1">
        <f t="shared" si="150"/>
        <v>2.7717647058823527</v>
      </c>
      <c r="G1957" s="1">
        <v>47.12</v>
      </c>
      <c r="H1957" s="1">
        <v>4.28</v>
      </c>
      <c r="I1957">
        <f t="shared" si="152"/>
        <v>51.4</v>
      </c>
      <c r="J1957">
        <f t="shared" si="153"/>
        <v>3.5455000000000001</v>
      </c>
      <c r="K1957">
        <f t="shared" si="154"/>
        <v>1.6706396000000001</v>
      </c>
      <c r="L1957" s="1" t="s">
        <v>26</v>
      </c>
      <c r="M1957" s="1" t="s">
        <v>20</v>
      </c>
      <c r="N1957" s="1" t="s">
        <v>33</v>
      </c>
      <c r="O1957" s="1" t="s">
        <v>34</v>
      </c>
      <c r="P1957" s="1" t="s">
        <v>35</v>
      </c>
      <c r="Q1957" s="1" t="s">
        <v>36</v>
      </c>
      <c r="R1957" s="2">
        <v>40785</v>
      </c>
    </row>
    <row r="1958" spans="1:18" x14ac:dyDescent="0.25">
      <c r="A1958" s="1">
        <v>31040</v>
      </c>
      <c r="B1958" s="2">
        <v>40435</v>
      </c>
      <c r="C1958" s="2" t="str">
        <f t="shared" si="151"/>
        <v>September</v>
      </c>
      <c r="D1958" s="1" t="s">
        <v>32</v>
      </c>
      <c r="E1958" s="1">
        <v>23</v>
      </c>
      <c r="F1958" s="1">
        <f t="shared" si="150"/>
        <v>37.955217391304352</v>
      </c>
      <c r="G1958" s="1">
        <v>872.97</v>
      </c>
      <c r="H1958" s="1">
        <v>4</v>
      </c>
      <c r="I1958">
        <f t="shared" si="152"/>
        <v>876.97</v>
      </c>
      <c r="J1958">
        <f t="shared" si="153"/>
        <v>5.3265000000000002</v>
      </c>
      <c r="K1958">
        <f t="shared" si="154"/>
        <v>46.498747049999999</v>
      </c>
      <c r="L1958" s="1" t="s">
        <v>26</v>
      </c>
      <c r="M1958" s="1" t="s">
        <v>49</v>
      </c>
      <c r="N1958" s="1" t="s">
        <v>33</v>
      </c>
      <c r="O1958" s="1" t="s">
        <v>29</v>
      </c>
      <c r="P1958" s="1" t="s">
        <v>43</v>
      </c>
      <c r="Q1958" s="1" t="s">
        <v>24</v>
      </c>
      <c r="R1958" s="2">
        <v>40437</v>
      </c>
    </row>
    <row r="1959" spans="1:18" x14ac:dyDescent="0.25">
      <c r="A1959" s="1">
        <v>20384</v>
      </c>
      <c r="B1959" s="2">
        <v>40841</v>
      </c>
      <c r="C1959" s="2" t="str">
        <f t="shared" si="151"/>
        <v>October</v>
      </c>
      <c r="D1959" s="1" t="s">
        <v>18</v>
      </c>
      <c r="E1959" s="1">
        <v>32</v>
      </c>
      <c r="F1959" s="1">
        <f t="shared" si="150"/>
        <v>215.70343750000001</v>
      </c>
      <c r="G1959" s="1">
        <v>6902.51</v>
      </c>
      <c r="H1959" s="1">
        <v>110.2</v>
      </c>
      <c r="I1959">
        <f t="shared" si="152"/>
        <v>7012.71</v>
      </c>
      <c r="J1959">
        <f t="shared" si="153"/>
        <v>4.7610000000000001</v>
      </c>
      <c r="K1959">
        <f t="shared" si="154"/>
        <v>328.62850109999999</v>
      </c>
      <c r="L1959" s="1" t="s">
        <v>38</v>
      </c>
      <c r="M1959" s="1" t="s">
        <v>49</v>
      </c>
      <c r="N1959" s="1" t="s">
        <v>33</v>
      </c>
      <c r="O1959" s="1" t="s">
        <v>22</v>
      </c>
      <c r="P1959" s="1" t="s">
        <v>57</v>
      </c>
      <c r="Q1959" s="1" t="s">
        <v>64</v>
      </c>
      <c r="R1959" s="2">
        <v>40845</v>
      </c>
    </row>
    <row r="1960" spans="1:18" x14ac:dyDescent="0.25">
      <c r="A1960" s="1">
        <v>15106</v>
      </c>
      <c r="B1960" s="2">
        <v>40570</v>
      </c>
      <c r="C1960" s="2" t="str">
        <f t="shared" si="151"/>
        <v>January</v>
      </c>
      <c r="D1960" s="1" t="s">
        <v>32</v>
      </c>
      <c r="E1960" s="1">
        <v>39</v>
      </c>
      <c r="F1960" s="1">
        <f t="shared" si="150"/>
        <v>138.54794871794871</v>
      </c>
      <c r="G1960" s="1">
        <v>5403.37</v>
      </c>
      <c r="H1960" s="1">
        <v>17.850000000000001</v>
      </c>
      <c r="I1960">
        <f t="shared" si="152"/>
        <v>5421.22</v>
      </c>
      <c r="J1960">
        <f t="shared" si="153"/>
        <v>5.3265000000000002</v>
      </c>
      <c r="K1960">
        <f t="shared" si="154"/>
        <v>287.81050305000002</v>
      </c>
      <c r="L1960" s="1" t="s">
        <v>38</v>
      </c>
      <c r="M1960" s="1" t="s">
        <v>44</v>
      </c>
      <c r="N1960" s="1" t="s">
        <v>42</v>
      </c>
      <c r="O1960" s="1" t="s">
        <v>29</v>
      </c>
      <c r="P1960" s="1" t="s">
        <v>61</v>
      </c>
      <c r="Q1960" s="1" t="s">
        <v>40</v>
      </c>
      <c r="R1960" s="2">
        <v>40570</v>
      </c>
    </row>
    <row r="1961" spans="1:18" x14ac:dyDescent="0.25">
      <c r="A1961" s="1">
        <v>16932</v>
      </c>
      <c r="B1961" s="2">
        <v>40283</v>
      </c>
      <c r="C1961" s="2" t="str">
        <f t="shared" si="151"/>
        <v>April</v>
      </c>
      <c r="D1961" s="1" t="s">
        <v>37</v>
      </c>
      <c r="E1961" s="1">
        <v>20</v>
      </c>
      <c r="F1961" s="1">
        <f t="shared" si="150"/>
        <v>6.3579999999999997</v>
      </c>
      <c r="G1961" s="1">
        <v>127.16</v>
      </c>
      <c r="H1961" s="1">
        <v>1.56</v>
      </c>
      <c r="I1961">
        <f t="shared" si="152"/>
        <v>128.72</v>
      </c>
      <c r="J1961">
        <f t="shared" si="153"/>
        <v>3.5455000000000001</v>
      </c>
      <c r="K1961">
        <f t="shared" si="154"/>
        <v>4.5084577999999995</v>
      </c>
      <c r="L1961" s="1" t="s">
        <v>26</v>
      </c>
      <c r="M1961" s="1" t="s">
        <v>44</v>
      </c>
      <c r="N1961" s="1" t="s">
        <v>21</v>
      </c>
      <c r="O1961" s="1" t="s">
        <v>34</v>
      </c>
      <c r="P1961" s="1" t="s">
        <v>35</v>
      </c>
      <c r="Q1961" s="1" t="s">
        <v>36</v>
      </c>
      <c r="R1961" s="2">
        <v>40283</v>
      </c>
    </row>
    <row r="1962" spans="1:18" x14ac:dyDescent="0.25">
      <c r="A1962" s="1">
        <v>12451</v>
      </c>
      <c r="B1962" s="2">
        <v>40287</v>
      </c>
      <c r="C1962" s="2" t="str">
        <f t="shared" si="151"/>
        <v>April</v>
      </c>
      <c r="D1962" s="1" t="s">
        <v>18</v>
      </c>
      <c r="E1962" s="1">
        <v>26</v>
      </c>
      <c r="F1962" s="1">
        <f t="shared" si="150"/>
        <v>140.85230769230768</v>
      </c>
      <c r="G1962" s="1">
        <v>3662.16</v>
      </c>
      <c r="H1962" s="1">
        <v>54.74</v>
      </c>
      <c r="I1962">
        <f t="shared" si="152"/>
        <v>3716.8999999999996</v>
      </c>
      <c r="J1962">
        <f t="shared" si="153"/>
        <v>4.7610000000000001</v>
      </c>
      <c r="K1962">
        <f t="shared" si="154"/>
        <v>174.35543760000002</v>
      </c>
      <c r="L1962" s="1" t="s">
        <v>38</v>
      </c>
      <c r="M1962" s="1" t="s">
        <v>56</v>
      </c>
      <c r="N1962" s="1" t="s">
        <v>28</v>
      </c>
      <c r="O1962" s="1" t="s">
        <v>22</v>
      </c>
      <c r="P1962" s="1" t="s">
        <v>67</v>
      </c>
      <c r="Q1962" s="1" t="s">
        <v>64</v>
      </c>
      <c r="R1962" s="2">
        <v>40289</v>
      </c>
    </row>
    <row r="1963" spans="1:18" x14ac:dyDescent="0.25">
      <c r="A1963" s="1">
        <v>28259</v>
      </c>
      <c r="B1963" s="2">
        <v>40121</v>
      </c>
      <c r="C1963" s="2" t="str">
        <f t="shared" si="151"/>
        <v>November</v>
      </c>
      <c r="D1963" s="1" t="s">
        <v>25</v>
      </c>
      <c r="E1963" s="1">
        <v>22</v>
      </c>
      <c r="F1963" s="1">
        <f t="shared" si="150"/>
        <v>11.32909090909091</v>
      </c>
      <c r="G1963" s="1">
        <v>249.24</v>
      </c>
      <c r="H1963" s="1">
        <v>6.5</v>
      </c>
      <c r="I1963">
        <f t="shared" si="152"/>
        <v>255.74</v>
      </c>
      <c r="J1963">
        <f t="shared" si="153"/>
        <v>5.3265000000000002</v>
      </c>
      <c r="K1963">
        <f t="shared" si="154"/>
        <v>13.275768600000001</v>
      </c>
      <c r="L1963" s="1" t="s">
        <v>26</v>
      </c>
      <c r="M1963" s="1" t="s">
        <v>56</v>
      </c>
      <c r="N1963" s="1" t="s">
        <v>21</v>
      </c>
      <c r="O1963" s="1" t="s">
        <v>29</v>
      </c>
      <c r="P1963" s="1" t="s">
        <v>43</v>
      </c>
      <c r="Q1963" s="1" t="s">
        <v>24</v>
      </c>
      <c r="R1963" s="2">
        <v>40123</v>
      </c>
    </row>
    <row r="1964" spans="1:18" x14ac:dyDescent="0.25">
      <c r="A1964" s="1">
        <v>52576</v>
      </c>
      <c r="B1964" s="2">
        <v>39900</v>
      </c>
      <c r="C1964" s="2" t="str">
        <f t="shared" si="151"/>
        <v>March</v>
      </c>
      <c r="D1964" s="1" t="s">
        <v>18</v>
      </c>
      <c r="E1964" s="1">
        <v>10</v>
      </c>
      <c r="F1964" s="1">
        <f t="shared" si="150"/>
        <v>95.817999999999998</v>
      </c>
      <c r="G1964" s="1">
        <v>958.18</v>
      </c>
      <c r="H1964" s="1">
        <v>14</v>
      </c>
      <c r="I1964">
        <f t="shared" si="152"/>
        <v>972.18</v>
      </c>
      <c r="J1964">
        <f t="shared" si="153"/>
        <v>5.3265000000000002</v>
      </c>
      <c r="K1964">
        <f t="shared" si="154"/>
        <v>51.037457699999997</v>
      </c>
      <c r="L1964" s="1" t="s">
        <v>38</v>
      </c>
      <c r="M1964" s="1" t="s">
        <v>59</v>
      </c>
      <c r="N1964" s="1" t="s">
        <v>42</v>
      </c>
      <c r="O1964" s="1" t="s">
        <v>29</v>
      </c>
      <c r="P1964" s="1" t="s">
        <v>61</v>
      </c>
      <c r="Q1964" s="1" t="s">
        <v>40</v>
      </c>
      <c r="R1964" s="2">
        <v>39900</v>
      </c>
    </row>
    <row r="1965" spans="1:18" x14ac:dyDescent="0.25">
      <c r="A1965" s="1">
        <v>52195</v>
      </c>
      <c r="B1965" s="2">
        <v>40842</v>
      </c>
      <c r="C1965" s="2" t="str">
        <f t="shared" si="151"/>
        <v>October</v>
      </c>
      <c r="D1965" s="1" t="s">
        <v>32</v>
      </c>
      <c r="E1965" s="1">
        <v>19</v>
      </c>
      <c r="F1965" s="1">
        <f t="shared" si="150"/>
        <v>14.052631578947368</v>
      </c>
      <c r="G1965" s="1">
        <v>267</v>
      </c>
      <c r="H1965" s="1">
        <v>7.17</v>
      </c>
      <c r="I1965">
        <f t="shared" si="152"/>
        <v>274.17</v>
      </c>
      <c r="J1965">
        <f t="shared" si="153"/>
        <v>3.5455000000000001</v>
      </c>
      <c r="K1965">
        <f t="shared" si="154"/>
        <v>9.4664850000000005</v>
      </c>
      <c r="L1965" s="1" t="s">
        <v>26</v>
      </c>
      <c r="M1965" s="1" t="s">
        <v>58</v>
      </c>
      <c r="N1965" s="1" t="s">
        <v>28</v>
      </c>
      <c r="O1965" s="1" t="s">
        <v>34</v>
      </c>
      <c r="P1965" s="1" t="s">
        <v>48</v>
      </c>
      <c r="Q1965" s="1" t="s">
        <v>24</v>
      </c>
      <c r="R1965" s="2">
        <v>40843</v>
      </c>
    </row>
    <row r="1966" spans="1:18" x14ac:dyDescent="0.25">
      <c r="A1966" s="1">
        <v>48416</v>
      </c>
      <c r="B1966" s="2">
        <v>40000</v>
      </c>
      <c r="C1966" s="2" t="str">
        <f t="shared" si="151"/>
        <v>July</v>
      </c>
      <c r="D1966" s="1" t="s">
        <v>32</v>
      </c>
      <c r="E1966" s="1">
        <v>23</v>
      </c>
      <c r="F1966" s="1">
        <f t="shared" si="150"/>
        <v>7.2895652173913046</v>
      </c>
      <c r="G1966" s="1">
        <v>167.66</v>
      </c>
      <c r="H1966" s="1">
        <v>4.91</v>
      </c>
      <c r="I1966">
        <f t="shared" si="152"/>
        <v>172.57</v>
      </c>
      <c r="J1966">
        <f t="shared" si="153"/>
        <v>3.5455000000000001</v>
      </c>
      <c r="K1966">
        <f t="shared" si="154"/>
        <v>5.9443853000000004</v>
      </c>
      <c r="L1966" s="1" t="s">
        <v>26</v>
      </c>
      <c r="M1966" s="1" t="s">
        <v>51</v>
      </c>
      <c r="N1966" s="1" t="s">
        <v>28</v>
      </c>
      <c r="O1966" s="1" t="s">
        <v>34</v>
      </c>
      <c r="P1966" s="1" t="s">
        <v>45</v>
      </c>
      <c r="Q1966" s="1" t="s">
        <v>24</v>
      </c>
      <c r="R1966" s="2">
        <v>40002</v>
      </c>
    </row>
    <row r="1967" spans="1:18" x14ac:dyDescent="0.25">
      <c r="A1967" s="1">
        <v>48164</v>
      </c>
      <c r="B1967" s="2">
        <v>40845</v>
      </c>
      <c r="C1967" s="2" t="str">
        <f t="shared" si="151"/>
        <v>October</v>
      </c>
      <c r="D1967" s="1" t="s">
        <v>25</v>
      </c>
      <c r="E1967" s="1">
        <v>33</v>
      </c>
      <c r="F1967" s="1">
        <f t="shared" si="150"/>
        <v>2.8603030303030303</v>
      </c>
      <c r="G1967" s="1">
        <v>94.39</v>
      </c>
      <c r="H1967" s="1">
        <v>0.7</v>
      </c>
      <c r="I1967">
        <f t="shared" si="152"/>
        <v>95.09</v>
      </c>
      <c r="J1967">
        <f t="shared" si="153"/>
        <v>3.5455000000000001</v>
      </c>
      <c r="K1967">
        <f t="shared" si="154"/>
        <v>3.34659745</v>
      </c>
      <c r="L1967" s="1" t="s">
        <v>26</v>
      </c>
      <c r="M1967" s="1" t="s">
        <v>27</v>
      </c>
      <c r="N1967" s="1" t="s">
        <v>28</v>
      </c>
      <c r="O1967" s="1" t="s">
        <v>34</v>
      </c>
      <c r="P1967" s="1" t="s">
        <v>35</v>
      </c>
      <c r="Q1967" s="1" t="s">
        <v>36</v>
      </c>
      <c r="R1967" s="2">
        <v>40847</v>
      </c>
    </row>
    <row r="1968" spans="1:18" x14ac:dyDescent="0.25">
      <c r="A1968" s="1">
        <v>23232</v>
      </c>
      <c r="B1968" s="2">
        <v>40284</v>
      </c>
      <c r="C1968" s="2" t="str">
        <f t="shared" si="151"/>
        <v>April</v>
      </c>
      <c r="D1968" s="1" t="s">
        <v>25</v>
      </c>
      <c r="E1968" s="1">
        <v>20</v>
      </c>
      <c r="F1968" s="1">
        <f t="shared" si="150"/>
        <v>7.0155000000000003</v>
      </c>
      <c r="G1968" s="1">
        <v>140.31</v>
      </c>
      <c r="H1968" s="1">
        <v>8.74</v>
      </c>
      <c r="I1968">
        <f t="shared" si="152"/>
        <v>149.05000000000001</v>
      </c>
      <c r="J1968">
        <f t="shared" si="153"/>
        <v>3.5455000000000001</v>
      </c>
      <c r="K1968">
        <f t="shared" si="154"/>
        <v>4.9746910500000006</v>
      </c>
      <c r="L1968" s="1" t="s">
        <v>26</v>
      </c>
      <c r="M1968" s="1" t="s">
        <v>56</v>
      </c>
      <c r="N1968" s="1" t="s">
        <v>42</v>
      </c>
      <c r="O1968" s="1" t="s">
        <v>34</v>
      </c>
      <c r="P1968" s="1" t="s">
        <v>45</v>
      </c>
      <c r="Q1968" s="1" t="s">
        <v>24</v>
      </c>
      <c r="R1968" s="2">
        <v>40284</v>
      </c>
    </row>
    <row r="1969" spans="1:18" x14ac:dyDescent="0.25">
      <c r="A1969" s="1">
        <v>6272</v>
      </c>
      <c r="B1969" s="2">
        <v>40236</v>
      </c>
      <c r="C1969" s="2" t="str">
        <f t="shared" si="151"/>
        <v>February</v>
      </c>
      <c r="D1969" s="1" t="s">
        <v>25</v>
      </c>
      <c r="E1969" s="1">
        <v>31</v>
      </c>
      <c r="F1969" s="1">
        <f t="shared" si="150"/>
        <v>104.28</v>
      </c>
      <c r="G1969" s="1">
        <v>3232.68</v>
      </c>
      <c r="H1969" s="1">
        <v>13.99</v>
      </c>
      <c r="I1969">
        <f t="shared" si="152"/>
        <v>3246.6699999999996</v>
      </c>
      <c r="J1969">
        <f t="shared" si="153"/>
        <v>4.7610000000000001</v>
      </c>
      <c r="K1969">
        <f t="shared" si="154"/>
        <v>153.90789480000001</v>
      </c>
      <c r="L1969" s="1" t="s">
        <v>26</v>
      </c>
      <c r="M1969" s="1" t="s">
        <v>54</v>
      </c>
      <c r="N1969" s="1" t="s">
        <v>33</v>
      </c>
      <c r="O1969" s="1" t="s">
        <v>22</v>
      </c>
      <c r="P1969" s="1" t="s">
        <v>23</v>
      </c>
      <c r="Q1969" s="1" t="s">
        <v>31</v>
      </c>
      <c r="R1969" s="2">
        <v>40238</v>
      </c>
    </row>
    <row r="1970" spans="1:18" x14ac:dyDescent="0.25">
      <c r="A1970" s="1">
        <v>4199</v>
      </c>
      <c r="B1970" s="2">
        <v>40951</v>
      </c>
      <c r="C1970" s="2" t="str">
        <f t="shared" si="151"/>
        <v>February</v>
      </c>
      <c r="D1970" s="1" t="s">
        <v>37</v>
      </c>
      <c r="E1970" s="1">
        <v>43</v>
      </c>
      <c r="F1970" s="1">
        <f t="shared" si="150"/>
        <v>14.876976744186047</v>
      </c>
      <c r="G1970" s="1">
        <v>639.71</v>
      </c>
      <c r="H1970" s="1">
        <v>5.3</v>
      </c>
      <c r="I1970">
        <f t="shared" si="152"/>
        <v>645.01</v>
      </c>
      <c r="J1970">
        <f t="shared" si="153"/>
        <v>4.7610000000000001</v>
      </c>
      <c r="K1970">
        <f t="shared" si="154"/>
        <v>30.456593100000006</v>
      </c>
      <c r="L1970" s="1" t="s">
        <v>19</v>
      </c>
      <c r="M1970" s="1" t="s">
        <v>51</v>
      </c>
      <c r="N1970" s="1" t="s">
        <v>33</v>
      </c>
      <c r="O1970" s="1" t="s">
        <v>22</v>
      </c>
      <c r="P1970" s="1" t="s">
        <v>23</v>
      </c>
      <c r="Q1970" s="1" t="s">
        <v>36</v>
      </c>
      <c r="R1970" s="2">
        <v>40952</v>
      </c>
    </row>
    <row r="1971" spans="1:18" x14ac:dyDescent="0.25">
      <c r="A1971" s="1">
        <v>46307</v>
      </c>
      <c r="B1971" s="2">
        <v>40580</v>
      </c>
      <c r="C1971" s="2" t="str">
        <f t="shared" si="151"/>
        <v>February</v>
      </c>
      <c r="D1971" s="1" t="s">
        <v>41</v>
      </c>
      <c r="E1971" s="1">
        <v>27</v>
      </c>
      <c r="F1971" s="1">
        <f t="shared" si="150"/>
        <v>45.102592592592593</v>
      </c>
      <c r="G1971" s="1">
        <v>1217.77</v>
      </c>
      <c r="H1971" s="1">
        <v>6.22</v>
      </c>
      <c r="I1971">
        <f t="shared" si="152"/>
        <v>1223.99</v>
      </c>
      <c r="J1971">
        <f t="shared" si="153"/>
        <v>3.5455000000000001</v>
      </c>
      <c r="K1971">
        <f t="shared" si="154"/>
        <v>43.176035349999999</v>
      </c>
      <c r="L1971" s="1" t="s">
        <v>26</v>
      </c>
      <c r="M1971" s="1" t="s">
        <v>27</v>
      </c>
      <c r="N1971" s="1" t="s">
        <v>21</v>
      </c>
      <c r="O1971" s="1" t="s">
        <v>34</v>
      </c>
      <c r="P1971" s="1" t="s">
        <v>60</v>
      </c>
      <c r="Q1971" s="1" t="s">
        <v>24</v>
      </c>
      <c r="R1971" s="2">
        <v>40583</v>
      </c>
    </row>
    <row r="1972" spans="1:18" x14ac:dyDescent="0.25">
      <c r="A1972" s="1">
        <v>50945</v>
      </c>
      <c r="B1972" s="2">
        <v>40550</v>
      </c>
      <c r="C1972" s="2" t="str">
        <f t="shared" si="151"/>
        <v>January</v>
      </c>
      <c r="D1972" s="1" t="s">
        <v>37</v>
      </c>
      <c r="E1972" s="1">
        <v>27</v>
      </c>
      <c r="F1972" s="1">
        <f t="shared" si="150"/>
        <v>30.891203703703702</v>
      </c>
      <c r="G1972" s="1">
        <v>834.0625</v>
      </c>
      <c r="H1972" s="1">
        <v>1.25</v>
      </c>
      <c r="I1972">
        <f t="shared" si="152"/>
        <v>835.3125</v>
      </c>
      <c r="J1972">
        <f t="shared" si="153"/>
        <v>5.3265000000000002</v>
      </c>
      <c r="K1972">
        <f t="shared" si="154"/>
        <v>44.426339062499999</v>
      </c>
      <c r="L1972" s="1" t="s">
        <v>26</v>
      </c>
      <c r="M1972" s="1" t="s">
        <v>58</v>
      </c>
      <c r="N1972" s="1" t="s">
        <v>42</v>
      </c>
      <c r="O1972" s="1" t="s">
        <v>29</v>
      </c>
      <c r="P1972" s="1" t="s">
        <v>30</v>
      </c>
      <c r="Q1972" s="1" t="s">
        <v>46</v>
      </c>
      <c r="R1972" s="2">
        <v>40552</v>
      </c>
    </row>
    <row r="1973" spans="1:18" x14ac:dyDescent="0.25">
      <c r="A1973" s="1">
        <v>995</v>
      </c>
      <c r="B1973" s="2">
        <v>40693</v>
      </c>
      <c r="C1973" s="2" t="str">
        <f t="shared" si="151"/>
        <v>May</v>
      </c>
      <c r="D1973" s="1" t="s">
        <v>41</v>
      </c>
      <c r="E1973" s="1">
        <v>46</v>
      </c>
      <c r="F1973" s="1">
        <f t="shared" si="150"/>
        <v>39.467173913043482</v>
      </c>
      <c r="G1973" s="1">
        <v>1815.49</v>
      </c>
      <c r="H1973" s="1">
        <v>3.04</v>
      </c>
      <c r="I1973">
        <f t="shared" si="152"/>
        <v>1818.53</v>
      </c>
      <c r="J1973">
        <f t="shared" si="153"/>
        <v>4.7610000000000001</v>
      </c>
      <c r="K1973">
        <f t="shared" si="154"/>
        <v>86.435478899999993</v>
      </c>
      <c r="L1973" s="1" t="s">
        <v>26</v>
      </c>
      <c r="M1973" s="1" t="s">
        <v>65</v>
      </c>
      <c r="N1973" s="1" t="s">
        <v>42</v>
      </c>
      <c r="O1973" s="1" t="s">
        <v>22</v>
      </c>
      <c r="P1973" s="1" t="s">
        <v>23</v>
      </c>
      <c r="Q1973" s="1" t="s">
        <v>36</v>
      </c>
      <c r="R1973" s="2">
        <v>40694</v>
      </c>
    </row>
    <row r="1974" spans="1:18" x14ac:dyDescent="0.25">
      <c r="A1974" s="1">
        <v>47168</v>
      </c>
      <c r="B1974" s="2">
        <v>39985</v>
      </c>
      <c r="C1974" s="2" t="str">
        <f t="shared" si="151"/>
        <v>June</v>
      </c>
      <c r="D1974" s="1" t="s">
        <v>32</v>
      </c>
      <c r="E1974" s="1">
        <v>24</v>
      </c>
      <c r="F1974" s="1">
        <f t="shared" si="150"/>
        <v>121.70125</v>
      </c>
      <c r="G1974" s="1">
        <v>2920.83</v>
      </c>
      <c r="H1974" s="1">
        <v>14</v>
      </c>
      <c r="I1974">
        <f t="shared" si="152"/>
        <v>2934.83</v>
      </c>
      <c r="J1974">
        <f t="shared" si="153"/>
        <v>5.3265000000000002</v>
      </c>
      <c r="K1974">
        <f t="shared" si="154"/>
        <v>155.57800994999999</v>
      </c>
      <c r="L1974" s="1" t="s">
        <v>38</v>
      </c>
      <c r="M1974" s="1" t="s">
        <v>27</v>
      </c>
      <c r="N1974" s="1" t="s">
        <v>33</v>
      </c>
      <c r="O1974" s="1" t="s">
        <v>29</v>
      </c>
      <c r="P1974" s="1" t="s">
        <v>61</v>
      </c>
      <c r="Q1974" s="1" t="s">
        <v>40</v>
      </c>
      <c r="R1974" s="2">
        <v>39986</v>
      </c>
    </row>
    <row r="1975" spans="1:18" x14ac:dyDescent="0.25">
      <c r="A1975" s="1">
        <v>43875</v>
      </c>
      <c r="B1975" s="2">
        <v>40884</v>
      </c>
      <c r="C1975" s="2" t="str">
        <f t="shared" si="151"/>
        <v>December</v>
      </c>
      <c r="D1975" s="1" t="s">
        <v>37</v>
      </c>
      <c r="E1975" s="1">
        <v>16</v>
      </c>
      <c r="F1975" s="1">
        <f t="shared" si="150"/>
        <v>174.68774999999999</v>
      </c>
      <c r="G1975" s="1">
        <v>2795.0039999999999</v>
      </c>
      <c r="H1975" s="1">
        <v>8.99</v>
      </c>
      <c r="I1975">
        <f t="shared" si="152"/>
        <v>2803.9939999999997</v>
      </c>
      <c r="J1975">
        <f t="shared" si="153"/>
        <v>5.3265000000000002</v>
      </c>
      <c r="K1975">
        <f t="shared" si="154"/>
        <v>148.87588805999999</v>
      </c>
      <c r="L1975" s="1" t="s">
        <v>26</v>
      </c>
      <c r="M1975" s="1" t="s">
        <v>27</v>
      </c>
      <c r="N1975" s="1" t="s">
        <v>33</v>
      </c>
      <c r="O1975" s="1" t="s">
        <v>29</v>
      </c>
      <c r="P1975" s="1" t="s">
        <v>30</v>
      </c>
      <c r="Q1975" s="1" t="s">
        <v>24</v>
      </c>
      <c r="R1975" s="2">
        <v>40885</v>
      </c>
    </row>
    <row r="1976" spans="1:18" x14ac:dyDescent="0.25">
      <c r="A1976" s="1">
        <v>21539</v>
      </c>
      <c r="B1976" s="2">
        <v>40368</v>
      </c>
      <c r="C1976" s="2" t="str">
        <f t="shared" si="151"/>
        <v>July</v>
      </c>
      <c r="D1976" s="1" t="s">
        <v>41</v>
      </c>
      <c r="E1976" s="1">
        <v>18</v>
      </c>
      <c r="F1976" s="1">
        <f t="shared" si="150"/>
        <v>21.562777777777779</v>
      </c>
      <c r="G1976" s="1">
        <v>388.13</v>
      </c>
      <c r="H1976" s="1">
        <v>8.32</v>
      </c>
      <c r="I1976">
        <f t="shared" si="152"/>
        <v>396.45</v>
      </c>
      <c r="J1976">
        <f t="shared" si="153"/>
        <v>3.5455000000000001</v>
      </c>
      <c r="K1976">
        <f t="shared" si="154"/>
        <v>13.761149150000001</v>
      </c>
      <c r="L1976" s="1" t="s">
        <v>26</v>
      </c>
      <c r="M1976" s="1" t="s">
        <v>47</v>
      </c>
      <c r="N1976" s="1" t="s">
        <v>21</v>
      </c>
      <c r="O1976" s="1" t="s">
        <v>34</v>
      </c>
      <c r="P1976" s="1" t="s">
        <v>45</v>
      </c>
      <c r="Q1976" s="1" t="s">
        <v>36</v>
      </c>
      <c r="R1976" s="2">
        <v>40369</v>
      </c>
    </row>
    <row r="1977" spans="1:18" x14ac:dyDescent="0.25">
      <c r="A1977" s="1">
        <v>1542</v>
      </c>
      <c r="B1977" s="2">
        <v>40435</v>
      </c>
      <c r="C1977" s="2" t="str">
        <f t="shared" si="151"/>
        <v>September</v>
      </c>
      <c r="D1977" s="1" t="s">
        <v>41</v>
      </c>
      <c r="E1977" s="1">
        <v>13</v>
      </c>
      <c r="F1977" s="1">
        <f t="shared" si="150"/>
        <v>34.46153846153846</v>
      </c>
      <c r="G1977" s="1">
        <v>448</v>
      </c>
      <c r="H1977" s="1">
        <v>6.31</v>
      </c>
      <c r="I1977">
        <f t="shared" si="152"/>
        <v>454.31</v>
      </c>
      <c r="J1977">
        <f t="shared" si="153"/>
        <v>3.5455000000000001</v>
      </c>
      <c r="K1977">
        <f t="shared" si="154"/>
        <v>15.883839999999999</v>
      </c>
      <c r="L1977" s="1" t="s">
        <v>26</v>
      </c>
      <c r="M1977" s="1" t="s">
        <v>56</v>
      </c>
      <c r="N1977" s="1" t="s">
        <v>21</v>
      </c>
      <c r="O1977" s="1" t="s">
        <v>34</v>
      </c>
      <c r="P1977" s="1" t="s">
        <v>60</v>
      </c>
      <c r="Q1977" s="1" t="s">
        <v>24</v>
      </c>
      <c r="R1977" s="2">
        <v>40437</v>
      </c>
    </row>
    <row r="1978" spans="1:18" x14ac:dyDescent="0.25">
      <c r="A1978" s="1">
        <v>17152</v>
      </c>
      <c r="B1978" s="2">
        <v>40980</v>
      </c>
      <c r="C1978" s="2" t="str">
        <f t="shared" si="151"/>
        <v>March</v>
      </c>
      <c r="D1978" s="1" t="s">
        <v>25</v>
      </c>
      <c r="E1978" s="1">
        <v>32</v>
      </c>
      <c r="F1978" s="1">
        <f t="shared" si="150"/>
        <v>7.3890624999999996</v>
      </c>
      <c r="G1978" s="1">
        <v>236.45</v>
      </c>
      <c r="H1978" s="1">
        <v>9.69</v>
      </c>
      <c r="I1978">
        <f t="shared" si="152"/>
        <v>246.14</v>
      </c>
      <c r="J1978">
        <f t="shared" si="153"/>
        <v>3.5455000000000001</v>
      </c>
      <c r="K1978">
        <f t="shared" si="154"/>
        <v>8.3833347499999995</v>
      </c>
      <c r="L1978" s="1" t="s">
        <v>26</v>
      </c>
      <c r="M1978" s="1" t="s">
        <v>27</v>
      </c>
      <c r="N1978" s="1" t="s">
        <v>42</v>
      </c>
      <c r="O1978" s="1" t="s">
        <v>34</v>
      </c>
      <c r="P1978" s="1" t="s">
        <v>60</v>
      </c>
      <c r="Q1978" s="1" t="s">
        <v>24</v>
      </c>
      <c r="R1978" s="2">
        <v>40981</v>
      </c>
    </row>
    <row r="1979" spans="1:18" x14ac:dyDescent="0.25">
      <c r="A1979" s="1">
        <v>49990</v>
      </c>
      <c r="B1979" s="2">
        <v>40061</v>
      </c>
      <c r="C1979" s="2" t="str">
        <f t="shared" si="151"/>
        <v>September</v>
      </c>
      <c r="D1979" s="1" t="s">
        <v>32</v>
      </c>
      <c r="E1979" s="1">
        <v>11</v>
      </c>
      <c r="F1979" s="1">
        <f t="shared" si="150"/>
        <v>468.66818181818184</v>
      </c>
      <c r="G1979" s="1">
        <v>5155.3500000000004</v>
      </c>
      <c r="H1979" s="1">
        <v>14.7</v>
      </c>
      <c r="I1979">
        <f t="shared" si="152"/>
        <v>5170.05</v>
      </c>
      <c r="J1979">
        <f t="shared" si="153"/>
        <v>5.3265000000000002</v>
      </c>
      <c r="K1979">
        <f t="shared" si="154"/>
        <v>274.59971775000002</v>
      </c>
      <c r="L1979" s="1" t="s">
        <v>38</v>
      </c>
      <c r="M1979" s="1" t="s">
        <v>56</v>
      </c>
      <c r="N1979" s="1" t="s">
        <v>33</v>
      </c>
      <c r="O1979" s="1" t="s">
        <v>29</v>
      </c>
      <c r="P1979" s="1" t="s">
        <v>61</v>
      </c>
      <c r="Q1979" s="1" t="s">
        <v>40</v>
      </c>
      <c r="R1979" s="2">
        <v>40061</v>
      </c>
    </row>
    <row r="1980" spans="1:18" x14ac:dyDescent="0.25">
      <c r="A1980" s="1">
        <v>14115</v>
      </c>
      <c r="B1980" s="2">
        <v>40039</v>
      </c>
      <c r="C1980" s="2" t="str">
        <f t="shared" si="151"/>
        <v>August</v>
      </c>
      <c r="D1980" s="1" t="s">
        <v>32</v>
      </c>
      <c r="E1980" s="1">
        <v>24</v>
      </c>
      <c r="F1980" s="1">
        <f t="shared" si="150"/>
        <v>6.6158333333333337</v>
      </c>
      <c r="G1980" s="1">
        <v>158.78</v>
      </c>
      <c r="H1980" s="1">
        <v>5.41</v>
      </c>
      <c r="I1980">
        <f t="shared" si="152"/>
        <v>164.19</v>
      </c>
      <c r="J1980">
        <f t="shared" si="153"/>
        <v>4.7610000000000001</v>
      </c>
      <c r="K1980">
        <f t="shared" si="154"/>
        <v>7.5595158000000007</v>
      </c>
      <c r="L1980" s="1" t="s">
        <v>26</v>
      </c>
      <c r="M1980" s="1" t="s">
        <v>27</v>
      </c>
      <c r="N1980" s="1" t="s">
        <v>21</v>
      </c>
      <c r="O1980" s="1" t="s">
        <v>22</v>
      </c>
      <c r="P1980" s="1" t="s">
        <v>23</v>
      </c>
      <c r="Q1980" s="1" t="s">
        <v>24</v>
      </c>
      <c r="R1980" s="2">
        <v>40041</v>
      </c>
    </row>
    <row r="1981" spans="1:18" x14ac:dyDescent="0.25">
      <c r="A1981" s="1">
        <v>14114</v>
      </c>
      <c r="B1981" s="2">
        <v>39909</v>
      </c>
      <c r="C1981" s="2" t="str">
        <f t="shared" si="151"/>
        <v>April</v>
      </c>
      <c r="D1981" s="1" t="s">
        <v>37</v>
      </c>
      <c r="E1981" s="1">
        <v>41</v>
      </c>
      <c r="F1981" s="1">
        <f t="shared" si="150"/>
        <v>5.9</v>
      </c>
      <c r="G1981" s="1">
        <v>241.9</v>
      </c>
      <c r="H1981" s="1">
        <v>5.92</v>
      </c>
      <c r="I1981">
        <f t="shared" si="152"/>
        <v>247.82</v>
      </c>
      <c r="J1981">
        <f t="shared" si="153"/>
        <v>4.7610000000000001</v>
      </c>
      <c r="K1981">
        <f t="shared" si="154"/>
        <v>11.516859</v>
      </c>
      <c r="L1981" s="1" t="s">
        <v>26</v>
      </c>
      <c r="M1981" s="1" t="s">
        <v>49</v>
      </c>
      <c r="N1981" s="1" t="s">
        <v>28</v>
      </c>
      <c r="O1981" s="1" t="s">
        <v>22</v>
      </c>
      <c r="P1981" s="1" t="s">
        <v>23</v>
      </c>
      <c r="Q1981" s="1" t="s">
        <v>31</v>
      </c>
      <c r="R1981" s="2">
        <v>39909</v>
      </c>
    </row>
    <row r="1982" spans="1:18" x14ac:dyDescent="0.25">
      <c r="A1982" s="1">
        <v>58851</v>
      </c>
      <c r="B1982" s="2">
        <v>40336</v>
      </c>
      <c r="C1982" s="2" t="str">
        <f t="shared" si="151"/>
        <v>June</v>
      </c>
      <c r="D1982" s="1" t="s">
        <v>18</v>
      </c>
      <c r="E1982" s="1">
        <v>14</v>
      </c>
      <c r="F1982" s="1">
        <f t="shared" si="150"/>
        <v>144.82499999999999</v>
      </c>
      <c r="G1982" s="1">
        <v>2027.55</v>
      </c>
      <c r="H1982" s="1">
        <v>13.99</v>
      </c>
      <c r="I1982">
        <f t="shared" si="152"/>
        <v>2041.54</v>
      </c>
      <c r="J1982">
        <f t="shared" si="153"/>
        <v>5.3265000000000002</v>
      </c>
      <c r="K1982">
        <f t="shared" si="154"/>
        <v>107.99745075000001</v>
      </c>
      <c r="L1982" s="1" t="s">
        <v>26</v>
      </c>
      <c r="M1982" s="1" t="s">
        <v>27</v>
      </c>
      <c r="N1982" s="1" t="s">
        <v>33</v>
      </c>
      <c r="O1982" s="1" t="s">
        <v>29</v>
      </c>
      <c r="P1982" s="1" t="s">
        <v>61</v>
      </c>
      <c r="Q1982" s="1" t="s">
        <v>31</v>
      </c>
      <c r="R1982" s="2">
        <v>40343</v>
      </c>
    </row>
    <row r="1983" spans="1:18" x14ac:dyDescent="0.25">
      <c r="A1983" s="1">
        <v>49767</v>
      </c>
      <c r="B1983" s="2">
        <v>40490</v>
      </c>
      <c r="C1983" s="2" t="str">
        <f t="shared" si="151"/>
        <v>November</v>
      </c>
      <c r="D1983" s="1" t="s">
        <v>37</v>
      </c>
      <c r="E1983" s="1">
        <v>7</v>
      </c>
      <c r="F1983" s="1">
        <f t="shared" si="150"/>
        <v>7.21</v>
      </c>
      <c r="G1983" s="1">
        <v>50.47</v>
      </c>
      <c r="H1983" s="1">
        <v>7.49</v>
      </c>
      <c r="I1983">
        <f t="shared" si="152"/>
        <v>57.96</v>
      </c>
      <c r="J1983">
        <f t="shared" si="153"/>
        <v>3.5455000000000001</v>
      </c>
      <c r="K1983">
        <f t="shared" si="154"/>
        <v>1.7894138499999999</v>
      </c>
      <c r="L1983" s="1" t="s">
        <v>26</v>
      </c>
      <c r="M1983" s="1" t="s">
        <v>51</v>
      </c>
      <c r="N1983" s="1" t="s">
        <v>28</v>
      </c>
      <c r="O1983" s="1" t="s">
        <v>34</v>
      </c>
      <c r="P1983" s="1" t="s">
        <v>45</v>
      </c>
      <c r="Q1983" s="1" t="s">
        <v>24</v>
      </c>
      <c r="R1983" s="2">
        <v>40492</v>
      </c>
    </row>
    <row r="1984" spans="1:18" x14ac:dyDescent="0.25">
      <c r="A1984" s="1">
        <v>18244</v>
      </c>
      <c r="B1984" s="2">
        <v>40585</v>
      </c>
      <c r="C1984" s="2" t="str">
        <f t="shared" si="151"/>
        <v>February</v>
      </c>
      <c r="D1984" s="1" t="s">
        <v>37</v>
      </c>
      <c r="E1984" s="1">
        <v>1</v>
      </c>
      <c r="F1984" s="1">
        <f t="shared" si="150"/>
        <v>172.34</v>
      </c>
      <c r="G1984" s="1">
        <v>172.34</v>
      </c>
      <c r="H1984" s="1">
        <v>24.49</v>
      </c>
      <c r="I1984">
        <f t="shared" si="152"/>
        <v>196.83</v>
      </c>
      <c r="J1984">
        <f t="shared" si="153"/>
        <v>4.7610000000000001</v>
      </c>
      <c r="K1984">
        <f t="shared" si="154"/>
        <v>8.205107400000001</v>
      </c>
      <c r="L1984" s="1" t="s">
        <v>26</v>
      </c>
      <c r="M1984" s="1" t="s">
        <v>27</v>
      </c>
      <c r="N1984" s="1" t="s">
        <v>42</v>
      </c>
      <c r="O1984" s="1" t="s">
        <v>22</v>
      </c>
      <c r="P1984" s="1" t="s">
        <v>39</v>
      </c>
      <c r="Q1984" s="1" t="s">
        <v>53</v>
      </c>
      <c r="R1984" s="2">
        <v>40587</v>
      </c>
    </row>
    <row r="1985" spans="1:18" x14ac:dyDescent="0.25">
      <c r="A1985" s="1">
        <v>23584</v>
      </c>
      <c r="B1985" s="2">
        <v>40980</v>
      </c>
      <c r="C1985" s="2" t="str">
        <f t="shared" si="151"/>
        <v>March</v>
      </c>
      <c r="D1985" s="1" t="s">
        <v>37</v>
      </c>
      <c r="E1985" s="1">
        <v>14</v>
      </c>
      <c r="F1985" s="1">
        <f t="shared" si="150"/>
        <v>190.80071428571429</v>
      </c>
      <c r="G1985" s="1">
        <v>2671.21</v>
      </c>
      <c r="H1985" s="1">
        <v>15.59</v>
      </c>
      <c r="I1985">
        <f t="shared" si="152"/>
        <v>2686.8</v>
      </c>
      <c r="J1985">
        <f t="shared" si="153"/>
        <v>5.3265000000000002</v>
      </c>
      <c r="K1985">
        <f t="shared" si="154"/>
        <v>142.28200065000001</v>
      </c>
      <c r="L1985" s="1" t="s">
        <v>38</v>
      </c>
      <c r="M1985" s="1" t="s">
        <v>44</v>
      </c>
      <c r="N1985" s="1" t="s">
        <v>33</v>
      </c>
      <c r="O1985" s="1" t="s">
        <v>29</v>
      </c>
      <c r="P1985" s="1" t="s">
        <v>61</v>
      </c>
      <c r="Q1985" s="1" t="s">
        <v>40</v>
      </c>
      <c r="R1985" s="2">
        <v>40982</v>
      </c>
    </row>
    <row r="1986" spans="1:18" x14ac:dyDescent="0.25">
      <c r="A1986" s="1">
        <v>6978</v>
      </c>
      <c r="B1986" s="2">
        <v>40521</v>
      </c>
      <c r="C1986" s="2" t="str">
        <f t="shared" si="151"/>
        <v>December</v>
      </c>
      <c r="D1986" s="1" t="s">
        <v>25</v>
      </c>
      <c r="E1986" s="1">
        <v>47</v>
      </c>
      <c r="F1986" s="1">
        <f t="shared" ref="F1986:F2049" si="155">G1986/E1986</f>
        <v>7.9138297872340422</v>
      </c>
      <c r="G1986" s="1">
        <v>371.95</v>
      </c>
      <c r="H1986" s="1">
        <v>2.83</v>
      </c>
      <c r="I1986">
        <f t="shared" si="152"/>
        <v>374.78</v>
      </c>
      <c r="J1986">
        <f t="shared" si="153"/>
        <v>5.3265000000000002</v>
      </c>
      <c r="K1986">
        <f t="shared" si="154"/>
        <v>19.811916750000002</v>
      </c>
      <c r="L1986" s="1" t="s">
        <v>26</v>
      </c>
      <c r="M1986" s="1" t="s">
        <v>20</v>
      </c>
      <c r="N1986" s="1" t="s">
        <v>42</v>
      </c>
      <c r="O1986" s="1" t="s">
        <v>29</v>
      </c>
      <c r="P1986" s="1" t="s">
        <v>43</v>
      </c>
      <c r="Q1986" s="1" t="s">
        <v>46</v>
      </c>
      <c r="R1986" s="2">
        <v>40522</v>
      </c>
    </row>
    <row r="1987" spans="1:18" x14ac:dyDescent="0.25">
      <c r="A1987" s="1">
        <v>31846</v>
      </c>
      <c r="B1987" s="2">
        <v>40768</v>
      </c>
      <c r="C1987" s="2" t="str">
        <f t="shared" ref="C1987:C2050" si="156">TEXT(B1987,"mmmm")</f>
        <v>August</v>
      </c>
      <c r="D1987" s="1" t="s">
        <v>37</v>
      </c>
      <c r="E1987" s="1">
        <v>7</v>
      </c>
      <c r="F1987" s="1">
        <f t="shared" si="155"/>
        <v>37.31</v>
      </c>
      <c r="G1987" s="1">
        <v>261.17</v>
      </c>
      <c r="H1987" s="1">
        <v>19.190000000000001</v>
      </c>
      <c r="I1987">
        <f t="shared" ref="I1987:I2050" si="157">G1987+H1987</f>
        <v>280.36</v>
      </c>
      <c r="J1987">
        <f t="shared" ref="J1987:J2050" si="158">IF(O1987="Furniture",4.761,IF(O1987="Technology",5.3265,IF(O1987="Office Supplies",3.5455,0)))</f>
        <v>4.7610000000000001</v>
      </c>
      <c r="K1987">
        <f t="shared" ref="K1987:K2050" si="159">(J1987*G1987)/100</f>
        <v>12.434303700000001</v>
      </c>
      <c r="L1987" s="1" t="s">
        <v>38</v>
      </c>
      <c r="M1987" s="1" t="s">
        <v>49</v>
      </c>
      <c r="N1987" s="1" t="s">
        <v>42</v>
      </c>
      <c r="O1987" s="1" t="s">
        <v>22</v>
      </c>
      <c r="P1987" s="1" t="s">
        <v>39</v>
      </c>
      <c r="Q1987" s="1" t="s">
        <v>40</v>
      </c>
      <c r="R1987" s="2">
        <v>40770</v>
      </c>
    </row>
    <row r="1988" spans="1:18" x14ac:dyDescent="0.25">
      <c r="A1988" s="1">
        <v>41825</v>
      </c>
      <c r="B1988" s="2">
        <v>40047</v>
      </c>
      <c r="C1988" s="2" t="str">
        <f t="shared" si="156"/>
        <v>August</v>
      </c>
      <c r="D1988" s="1" t="s">
        <v>37</v>
      </c>
      <c r="E1988" s="1">
        <v>50</v>
      </c>
      <c r="F1988" s="1">
        <f t="shared" si="155"/>
        <v>156.34899999999999</v>
      </c>
      <c r="G1988" s="1">
        <v>7817.45</v>
      </c>
      <c r="H1988" s="1">
        <v>60.2</v>
      </c>
      <c r="I1988">
        <f t="shared" si="157"/>
        <v>7877.65</v>
      </c>
      <c r="J1988">
        <f t="shared" si="158"/>
        <v>4.7610000000000001</v>
      </c>
      <c r="K1988">
        <f t="shared" si="159"/>
        <v>372.18879450000003</v>
      </c>
      <c r="L1988" s="1" t="s">
        <v>38</v>
      </c>
      <c r="M1988" s="1" t="s">
        <v>58</v>
      </c>
      <c r="N1988" s="1" t="s">
        <v>21</v>
      </c>
      <c r="O1988" s="1" t="s">
        <v>22</v>
      </c>
      <c r="P1988" s="1" t="s">
        <v>39</v>
      </c>
      <c r="Q1988" s="1" t="s">
        <v>40</v>
      </c>
      <c r="R1988" s="2">
        <v>40047</v>
      </c>
    </row>
    <row r="1989" spans="1:18" x14ac:dyDescent="0.25">
      <c r="A1989" s="1">
        <v>1824</v>
      </c>
      <c r="B1989" s="2">
        <v>39937</v>
      </c>
      <c r="C1989" s="2" t="str">
        <f t="shared" si="156"/>
        <v>May</v>
      </c>
      <c r="D1989" s="1" t="s">
        <v>37</v>
      </c>
      <c r="E1989" s="1">
        <v>2</v>
      </c>
      <c r="F1989" s="1">
        <f t="shared" si="155"/>
        <v>8.5299999999999994</v>
      </c>
      <c r="G1989" s="1">
        <v>17.059999999999999</v>
      </c>
      <c r="H1989" s="1">
        <v>5.29</v>
      </c>
      <c r="I1989">
        <f t="shared" si="157"/>
        <v>22.349999999999998</v>
      </c>
      <c r="J1989">
        <f t="shared" si="158"/>
        <v>4.7610000000000001</v>
      </c>
      <c r="K1989">
        <f t="shared" si="159"/>
        <v>0.81222659999999991</v>
      </c>
      <c r="L1989" s="1" t="s">
        <v>26</v>
      </c>
      <c r="M1989" s="1" t="s">
        <v>51</v>
      </c>
      <c r="N1989" s="1" t="s">
        <v>33</v>
      </c>
      <c r="O1989" s="1" t="s">
        <v>22</v>
      </c>
      <c r="P1989" s="1" t="s">
        <v>23</v>
      </c>
      <c r="Q1989" s="1" t="s">
        <v>24</v>
      </c>
      <c r="R1989" s="2">
        <v>39937</v>
      </c>
    </row>
    <row r="1990" spans="1:18" x14ac:dyDescent="0.25">
      <c r="A1990" s="1">
        <v>48165</v>
      </c>
      <c r="B1990" s="2">
        <v>40487</v>
      </c>
      <c r="C1990" s="2" t="str">
        <f t="shared" si="156"/>
        <v>November</v>
      </c>
      <c r="D1990" s="1" t="s">
        <v>25</v>
      </c>
      <c r="E1990" s="1">
        <v>28</v>
      </c>
      <c r="F1990" s="1">
        <f t="shared" si="155"/>
        <v>7.140714285714286</v>
      </c>
      <c r="G1990" s="1">
        <v>199.94</v>
      </c>
      <c r="H1990" s="1">
        <v>9.5399999999999991</v>
      </c>
      <c r="I1990">
        <f t="shared" si="157"/>
        <v>209.48</v>
      </c>
      <c r="J1990">
        <f t="shared" si="158"/>
        <v>3.5455000000000001</v>
      </c>
      <c r="K1990">
        <f t="shared" si="159"/>
        <v>7.0888727000000005</v>
      </c>
      <c r="L1990" s="1" t="s">
        <v>26</v>
      </c>
      <c r="M1990" s="1" t="s">
        <v>20</v>
      </c>
      <c r="N1990" s="1" t="s">
        <v>28</v>
      </c>
      <c r="O1990" s="1" t="s">
        <v>34</v>
      </c>
      <c r="P1990" s="1" t="s">
        <v>45</v>
      </c>
      <c r="Q1990" s="1" t="s">
        <v>24</v>
      </c>
      <c r="R1990" s="2">
        <v>40489</v>
      </c>
    </row>
    <row r="1991" spans="1:18" x14ac:dyDescent="0.25">
      <c r="A1991" s="1">
        <v>22663</v>
      </c>
      <c r="B1991" s="2">
        <v>40919</v>
      </c>
      <c r="C1991" s="2" t="str">
        <f t="shared" si="156"/>
        <v>January</v>
      </c>
      <c r="D1991" s="1" t="s">
        <v>18</v>
      </c>
      <c r="E1991" s="1">
        <v>15</v>
      </c>
      <c r="F1991" s="1">
        <f t="shared" si="155"/>
        <v>479.33733333333333</v>
      </c>
      <c r="G1991" s="1">
        <v>7190.06</v>
      </c>
      <c r="H1991" s="1">
        <v>28.14</v>
      </c>
      <c r="I1991">
        <f t="shared" si="157"/>
        <v>7218.2000000000007</v>
      </c>
      <c r="J1991">
        <f t="shared" si="158"/>
        <v>5.3265000000000002</v>
      </c>
      <c r="K1991">
        <f t="shared" si="159"/>
        <v>382.97854590000003</v>
      </c>
      <c r="L1991" s="1" t="s">
        <v>38</v>
      </c>
      <c r="M1991" s="1" t="s">
        <v>56</v>
      </c>
      <c r="N1991" s="1" t="s">
        <v>33</v>
      </c>
      <c r="O1991" s="1" t="s">
        <v>29</v>
      </c>
      <c r="P1991" s="1" t="s">
        <v>61</v>
      </c>
      <c r="Q1991" s="1" t="s">
        <v>40</v>
      </c>
      <c r="R1991" s="2">
        <v>40924</v>
      </c>
    </row>
    <row r="1992" spans="1:18" x14ac:dyDescent="0.25">
      <c r="A1992" s="1">
        <v>23556</v>
      </c>
      <c r="B1992" s="2">
        <v>40552</v>
      </c>
      <c r="C1992" s="2" t="str">
        <f t="shared" si="156"/>
        <v>January</v>
      </c>
      <c r="D1992" s="1" t="s">
        <v>41</v>
      </c>
      <c r="E1992" s="1">
        <v>34</v>
      </c>
      <c r="F1992" s="1">
        <f t="shared" si="155"/>
        <v>345.52852941176468</v>
      </c>
      <c r="G1992" s="1">
        <v>11747.97</v>
      </c>
      <c r="H1992" s="1">
        <v>19.989999999999998</v>
      </c>
      <c r="I1992">
        <f t="shared" si="157"/>
        <v>11767.96</v>
      </c>
      <c r="J1992">
        <f t="shared" si="158"/>
        <v>3.5455000000000001</v>
      </c>
      <c r="K1992">
        <f t="shared" si="159"/>
        <v>416.52427634999998</v>
      </c>
      <c r="L1992" s="1" t="s">
        <v>19</v>
      </c>
      <c r="M1992" s="1" t="s">
        <v>59</v>
      </c>
      <c r="N1992" s="1" t="s">
        <v>21</v>
      </c>
      <c r="O1992" s="1" t="s">
        <v>34</v>
      </c>
      <c r="P1992" s="1" t="s">
        <v>68</v>
      </c>
      <c r="Q1992" s="1" t="s">
        <v>24</v>
      </c>
      <c r="R1992" s="2">
        <v>40553</v>
      </c>
    </row>
    <row r="1993" spans="1:18" x14ac:dyDescent="0.25">
      <c r="A1993" s="1">
        <v>38532</v>
      </c>
      <c r="B1993" s="2">
        <v>41107</v>
      </c>
      <c r="C1993" s="2" t="str">
        <f t="shared" si="156"/>
        <v>July</v>
      </c>
      <c r="D1993" s="1" t="s">
        <v>25</v>
      </c>
      <c r="E1993" s="1">
        <v>44</v>
      </c>
      <c r="F1993" s="1">
        <f t="shared" si="155"/>
        <v>2.9140909090909091</v>
      </c>
      <c r="G1993" s="1">
        <v>128.22</v>
      </c>
      <c r="H1993" s="1">
        <v>0.7</v>
      </c>
      <c r="I1993">
        <f t="shared" si="157"/>
        <v>128.91999999999999</v>
      </c>
      <c r="J1993">
        <f t="shared" si="158"/>
        <v>3.5455000000000001</v>
      </c>
      <c r="K1993">
        <f t="shared" si="159"/>
        <v>4.5460400999999999</v>
      </c>
      <c r="L1993" s="1" t="s">
        <v>26</v>
      </c>
      <c r="M1993" s="1" t="s">
        <v>27</v>
      </c>
      <c r="N1993" s="1" t="s">
        <v>33</v>
      </c>
      <c r="O1993" s="1" t="s">
        <v>34</v>
      </c>
      <c r="P1993" s="1" t="s">
        <v>35</v>
      </c>
      <c r="Q1993" s="1" t="s">
        <v>36</v>
      </c>
      <c r="R1993" s="2">
        <v>41109</v>
      </c>
    </row>
    <row r="1994" spans="1:18" x14ac:dyDescent="0.25">
      <c r="A1994" s="1">
        <v>15751</v>
      </c>
      <c r="B1994" s="2">
        <v>40040</v>
      </c>
      <c r="C1994" s="2" t="str">
        <f t="shared" si="156"/>
        <v>August</v>
      </c>
      <c r="D1994" s="1" t="s">
        <v>37</v>
      </c>
      <c r="E1994" s="1">
        <v>21</v>
      </c>
      <c r="F1994" s="1">
        <f t="shared" si="155"/>
        <v>18.93961904761905</v>
      </c>
      <c r="G1994" s="1">
        <v>397.73200000000003</v>
      </c>
      <c r="H1994" s="1">
        <v>0.99</v>
      </c>
      <c r="I1994">
        <f t="shared" si="157"/>
        <v>398.72200000000004</v>
      </c>
      <c r="J1994">
        <f t="shared" si="158"/>
        <v>5.3265000000000002</v>
      </c>
      <c r="K1994">
        <f t="shared" si="159"/>
        <v>21.185194980000002</v>
      </c>
      <c r="L1994" s="1" t="s">
        <v>26</v>
      </c>
      <c r="M1994" s="1" t="s">
        <v>54</v>
      </c>
      <c r="N1994" s="1" t="s">
        <v>33</v>
      </c>
      <c r="O1994" s="1" t="s">
        <v>29</v>
      </c>
      <c r="P1994" s="1" t="s">
        <v>30</v>
      </c>
      <c r="Q1994" s="1" t="s">
        <v>46</v>
      </c>
      <c r="R1994" s="2">
        <v>40041</v>
      </c>
    </row>
    <row r="1995" spans="1:18" x14ac:dyDescent="0.25">
      <c r="A1995" s="1">
        <v>59392</v>
      </c>
      <c r="B1995" s="2">
        <v>40355</v>
      </c>
      <c r="C1995" s="2" t="str">
        <f t="shared" si="156"/>
        <v>June</v>
      </c>
      <c r="D1995" s="1" t="s">
        <v>41</v>
      </c>
      <c r="E1995" s="1">
        <v>19</v>
      </c>
      <c r="F1995" s="1">
        <f t="shared" si="155"/>
        <v>2.0747368421052634</v>
      </c>
      <c r="G1995" s="1">
        <v>39.42</v>
      </c>
      <c r="H1995" s="1">
        <v>1.99</v>
      </c>
      <c r="I1995">
        <f t="shared" si="157"/>
        <v>41.410000000000004</v>
      </c>
      <c r="J1995">
        <f t="shared" si="158"/>
        <v>5.3265000000000002</v>
      </c>
      <c r="K1995">
        <f t="shared" si="159"/>
        <v>2.0997063000000002</v>
      </c>
      <c r="L1995" s="1" t="s">
        <v>26</v>
      </c>
      <c r="M1995" s="1" t="s">
        <v>27</v>
      </c>
      <c r="N1995" s="1" t="s">
        <v>33</v>
      </c>
      <c r="O1995" s="1" t="s">
        <v>29</v>
      </c>
      <c r="P1995" s="1" t="s">
        <v>43</v>
      </c>
      <c r="Q1995" s="1" t="s">
        <v>46</v>
      </c>
      <c r="R1995" s="2">
        <v>40356</v>
      </c>
    </row>
    <row r="1996" spans="1:18" x14ac:dyDescent="0.25">
      <c r="A1996" s="1">
        <v>21634</v>
      </c>
      <c r="B1996" s="2">
        <v>41210</v>
      </c>
      <c r="C1996" s="2" t="str">
        <f t="shared" si="156"/>
        <v>October</v>
      </c>
      <c r="D1996" s="1" t="s">
        <v>32</v>
      </c>
      <c r="E1996" s="1">
        <v>8</v>
      </c>
      <c r="F1996" s="1">
        <f t="shared" si="155"/>
        <v>201.46625</v>
      </c>
      <c r="G1996" s="1">
        <v>1611.73</v>
      </c>
      <c r="H1996" s="1">
        <v>68.02</v>
      </c>
      <c r="I1996">
        <f t="shared" si="157"/>
        <v>1679.75</v>
      </c>
      <c r="J1996">
        <f t="shared" si="158"/>
        <v>3.5455000000000001</v>
      </c>
      <c r="K1996">
        <f t="shared" si="159"/>
        <v>57.143887149999998</v>
      </c>
      <c r="L1996" s="1" t="s">
        <v>38</v>
      </c>
      <c r="M1996" s="1" t="s">
        <v>27</v>
      </c>
      <c r="N1996" s="1" t="s">
        <v>42</v>
      </c>
      <c r="O1996" s="1" t="s">
        <v>34</v>
      </c>
      <c r="P1996" s="1" t="s">
        <v>68</v>
      </c>
      <c r="Q1996" s="1" t="s">
        <v>40</v>
      </c>
      <c r="R1996" s="2">
        <v>41211</v>
      </c>
    </row>
    <row r="1997" spans="1:18" x14ac:dyDescent="0.25">
      <c r="A1997" s="1">
        <v>30532</v>
      </c>
      <c r="B1997" s="2">
        <v>40873</v>
      </c>
      <c r="C1997" s="2" t="str">
        <f t="shared" si="156"/>
        <v>November</v>
      </c>
      <c r="D1997" s="1" t="s">
        <v>25</v>
      </c>
      <c r="E1997" s="1">
        <v>23</v>
      </c>
      <c r="F1997" s="1">
        <f t="shared" si="155"/>
        <v>11.404782608695653</v>
      </c>
      <c r="G1997" s="1">
        <v>262.31</v>
      </c>
      <c r="H1997" s="1">
        <v>5.25</v>
      </c>
      <c r="I1997">
        <f t="shared" si="157"/>
        <v>267.56</v>
      </c>
      <c r="J1997">
        <f t="shared" si="158"/>
        <v>3.5455000000000001</v>
      </c>
      <c r="K1997">
        <f t="shared" si="159"/>
        <v>9.3002010500000001</v>
      </c>
      <c r="L1997" s="1" t="s">
        <v>19</v>
      </c>
      <c r="M1997" s="1" t="s">
        <v>27</v>
      </c>
      <c r="N1997" s="1" t="s">
        <v>42</v>
      </c>
      <c r="O1997" s="1" t="s">
        <v>34</v>
      </c>
      <c r="P1997" s="1" t="s">
        <v>62</v>
      </c>
      <c r="Q1997" s="1" t="s">
        <v>24</v>
      </c>
      <c r="R1997" s="2">
        <v>40874</v>
      </c>
    </row>
    <row r="1998" spans="1:18" x14ac:dyDescent="0.25">
      <c r="A1998" s="1">
        <v>3648</v>
      </c>
      <c r="B1998" s="2">
        <v>40345</v>
      </c>
      <c r="C1998" s="2" t="str">
        <f t="shared" si="156"/>
        <v>June</v>
      </c>
      <c r="D1998" s="1" t="s">
        <v>18</v>
      </c>
      <c r="E1998" s="1">
        <v>34</v>
      </c>
      <c r="F1998" s="1">
        <f t="shared" si="155"/>
        <v>161.42724999999999</v>
      </c>
      <c r="G1998" s="1">
        <v>5488.5264999999999</v>
      </c>
      <c r="H1998" s="1">
        <v>4.2</v>
      </c>
      <c r="I1998">
        <f t="shared" si="157"/>
        <v>5492.7264999999998</v>
      </c>
      <c r="J1998">
        <f t="shared" si="158"/>
        <v>5.3265000000000002</v>
      </c>
      <c r="K1998">
        <f t="shared" si="159"/>
        <v>292.34636402250004</v>
      </c>
      <c r="L1998" s="1" t="s">
        <v>26</v>
      </c>
      <c r="M1998" s="1" t="s">
        <v>27</v>
      </c>
      <c r="N1998" s="1" t="s">
        <v>42</v>
      </c>
      <c r="O1998" s="1" t="s">
        <v>29</v>
      </c>
      <c r="P1998" s="1" t="s">
        <v>30</v>
      </c>
      <c r="Q1998" s="1" t="s">
        <v>24</v>
      </c>
      <c r="R1998" s="2">
        <v>40352</v>
      </c>
    </row>
    <row r="1999" spans="1:18" x14ac:dyDescent="0.25">
      <c r="A1999" s="1">
        <v>12481</v>
      </c>
      <c r="B1999" s="2">
        <v>40734</v>
      </c>
      <c r="C1999" s="2" t="str">
        <f t="shared" si="156"/>
        <v>July</v>
      </c>
      <c r="D1999" s="1" t="s">
        <v>37</v>
      </c>
      <c r="E1999" s="1">
        <v>37</v>
      </c>
      <c r="F1999" s="1">
        <f t="shared" si="155"/>
        <v>20.108108108108109</v>
      </c>
      <c r="G1999" s="1">
        <v>744</v>
      </c>
      <c r="H1999" s="1">
        <v>1.99</v>
      </c>
      <c r="I1999">
        <f t="shared" si="157"/>
        <v>745.99</v>
      </c>
      <c r="J1999">
        <f t="shared" si="158"/>
        <v>5.3265000000000002</v>
      </c>
      <c r="K1999">
        <f t="shared" si="159"/>
        <v>39.629159999999999</v>
      </c>
      <c r="L1999" s="1" t="s">
        <v>26</v>
      </c>
      <c r="M1999" s="1" t="s">
        <v>51</v>
      </c>
      <c r="N1999" s="1" t="s">
        <v>33</v>
      </c>
      <c r="O1999" s="1" t="s">
        <v>29</v>
      </c>
      <c r="P1999" s="1" t="s">
        <v>43</v>
      </c>
      <c r="Q1999" s="1" t="s">
        <v>46</v>
      </c>
      <c r="R1999" s="2">
        <v>40736</v>
      </c>
    </row>
    <row r="2000" spans="1:18" x14ac:dyDescent="0.25">
      <c r="A2000" s="1">
        <v>19104</v>
      </c>
      <c r="B2000" s="2">
        <v>40400</v>
      </c>
      <c r="C2000" s="2" t="str">
        <f t="shared" si="156"/>
        <v>August</v>
      </c>
      <c r="D2000" s="1" t="s">
        <v>25</v>
      </c>
      <c r="E2000" s="1">
        <v>48</v>
      </c>
      <c r="F2000" s="1">
        <f t="shared" si="155"/>
        <v>105.95639583333333</v>
      </c>
      <c r="G2000" s="1">
        <v>5085.9070000000002</v>
      </c>
      <c r="H2000" s="1">
        <v>8.08</v>
      </c>
      <c r="I2000">
        <f t="shared" si="157"/>
        <v>5093.9870000000001</v>
      </c>
      <c r="J2000">
        <f t="shared" si="158"/>
        <v>5.3265000000000002</v>
      </c>
      <c r="K2000">
        <f t="shared" si="159"/>
        <v>270.90083635500002</v>
      </c>
      <c r="L2000" s="1" t="s">
        <v>26</v>
      </c>
      <c r="M2000" s="1" t="s">
        <v>47</v>
      </c>
      <c r="N2000" s="1" t="s">
        <v>28</v>
      </c>
      <c r="O2000" s="1" t="s">
        <v>29</v>
      </c>
      <c r="P2000" s="1" t="s">
        <v>30</v>
      </c>
      <c r="Q2000" s="1" t="s">
        <v>24</v>
      </c>
      <c r="R2000" s="2">
        <v>40402</v>
      </c>
    </row>
    <row r="2001" spans="1:18" x14ac:dyDescent="0.25">
      <c r="A2001" s="1">
        <v>36999</v>
      </c>
      <c r="B2001" s="2">
        <v>40159</v>
      </c>
      <c r="C2001" s="2" t="str">
        <f t="shared" si="156"/>
        <v>December</v>
      </c>
      <c r="D2001" s="1" t="s">
        <v>41</v>
      </c>
      <c r="E2001" s="1">
        <v>3</v>
      </c>
      <c r="F2001" s="1">
        <f t="shared" si="155"/>
        <v>102.20683333333334</v>
      </c>
      <c r="G2001" s="1">
        <v>306.62049999999999</v>
      </c>
      <c r="H2001" s="1">
        <v>5.99</v>
      </c>
      <c r="I2001">
        <f t="shared" si="157"/>
        <v>312.6105</v>
      </c>
      <c r="J2001">
        <f t="shared" si="158"/>
        <v>5.3265000000000002</v>
      </c>
      <c r="K2001">
        <f t="shared" si="159"/>
        <v>16.3321409325</v>
      </c>
      <c r="L2001" s="1" t="s">
        <v>19</v>
      </c>
      <c r="M2001" s="1" t="s">
        <v>27</v>
      </c>
      <c r="N2001" s="1" t="s">
        <v>33</v>
      </c>
      <c r="O2001" s="1" t="s">
        <v>29</v>
      </c>
      <c r="P2001" s="1" t="s">
        <v>30</v>
      </c>
      <c r="Q2001" s="1" t="s">
        <v>24</v>
      </c>
      <c r="R2001" s="2">
        <v>40160</v>
      </c>
    </row>
    <row r="2002" spans="1:18" x14ac:dyDescent="0.25">
      <c r="A2002" s="1">
        <v>39111</v>
      </c>
      <c r="B2002" s="2">
        <v>40749</v>
      </c>
      <c r="C2002" s="2" t="str">
        <f t="shared" si="156"/>
        <v>July</v>
      </c>
      <c r="D2002" s="1" t="s">
        <v>41</v>
      </c>
      <c r="E2002" s="1">
        <v>1</v>
      </c>
      <c r="F2002" s="1">
        <f t="shared" si="155"/>
        <v>182.4</v>
      </c>
      <c r="G2002" s="1">
        <v>182.4</v>
      </c>
      <c r="H2002" s="1">
        <v>19.989999999999998</v>
      </c>
      <c r="I2002">
        <f t="shared" si="157"/>
        <v>202.39000000000001</v>
      </c>
      <c r="J2002">
        <f t="shared" si="158"/>
        <v>3.5455000000000001</v>
      </c>
      <c r="K2002">
        <f t="shared" si="159"/>
        <v>6.4669920000000003</v>
      </c>
      <c r="L2002" s="1" t="s">
        <v>26</v>
      </c>
      <c r="M2002" s="1" t="s">
        <v>47</v>
      </c>
      <c r="N2002" s="1" t="s">
        <v>33</v>
      </c>
      <c r="O2002" s="1" t="s">
        <v>34</v>
      </c>
      <c r="P2002" s="1" t="s">
        <v>60</v>
      </c>
      <c r="Q2002" s="1" t="s">
        <v>24</v>
      </c>
      <c r="R2002" s="2">
        <v>40752</v>
      </c>
    </row>
    <row r="2003" spans="1:18" x14ac:dyDescent="0.25">
      <c r="A2003" s="1">
        <v>48195</v>
      </c>
      <c r="B2003" s="2">
        <v>40509</v>
      </c>
      <c r="C2003" s="2" t="str">
        <f t="shared" si="156"/>
        <v>November</v>
      </c>
      <c r="D2003" s="1" t="s">
        <v>32</v>
      </c>
      <c r="E2003" s="1">
        <v>35</v>
      </c>
      <c r="F2003" s="1">
        <f t="shared" si="155"/>
        <v>95.357614285714291</v>
      </c>
      <c r="G2003" s="1">
        <v>3337.5165000000002</v>
      </c>
      <c r="H2003" s="1">
        <v>2.5</v>
      </c>
      <c r="I2003">
        <f t="shared" si="157"/>
        <v>3340.0165000000002</v>
      </c>
      <c r="J2003">
        <f t="shared" si="158"/>
        <v>5.3265000000000002</v>
      </c>
      <c r="K2003">
        <f t="shared" si="159"/>
        <v>177.77281637250002</v>
      </c>
      <c r="L2003" s="1" t="s">
        <v>26</v>
      </c>
      <c r="M2003" s="1" t="s">
        <v>27</v>
      </c>
      <c r="N2003" s="1" t="s">
        <v>33</v>
      </c>
      <c r="O2003" s="1" t="s">
        <v>29</v>
      </c>
      <c r="P2003" s="1" t="s">
        <v>30</v>
      </c>
      <c r="Q2003" s="1" t="s">
        <v>24</v>
      </c>
      <c r="R2003" s="2">
        <v>40510</v>
      </c>
    </row>
    <row r="2004" spans="1:18" x14ac:dyDescent="0.25">
      <c r="A2004" s="1">
        <v>50471</v>
      </c>
      <c r="B2004" s="2">
        <v>40911</v>
      </c>
      <c r="C2004" s="2" t="str">
        <f t="shared" si="156"/>
        <v>January</v>
      </c>
      <c r="D2004" s="1" t="s">
        <v>18</v>
      </c>
      <c r="E2004" s="1">
        <v>25</v>
      </c>
      <c r="F2004" s="1">
        <f t="shared" si="155"/>
        <v>234.37</v>
      </c>
      <c r="G2004" s="1">
        <v>5859.25</v>
      </c>
      <c r="H2004" s="1">
        <v>28.16</v>
      </c>
      <c r="I2004">
        <f t="shared" si="157"/>
        <v>5887.41</v>
      </c>
      <c r="J2004">
        <f t="shared" si="158"/>
        <v>4.7610000000000001</v>
      </c>
      <c r="K2004">
        <f t="shared" si="159"/>
        <v>278.95889249999999</v>
      </c>
      <c r="L2004" s="1" t="s">
        <v>38</v>
      </c>
      <c r="M2004" s="1" t="s">
        <v>58</v>
      </c>
      <c r="N2004" s="1" t="s">
        <v>33</v>
      </c>
      <c r="O2004" s="1" t="s">
        <v>22</v>
      </c>
      <c r="P2004" s="1" t="s">
        <v>39</v>
      </c>
      <c r="Q2004" s="1" t="s">
        <v>40</v>
      </c>
      <c r="R2004" s="2">
        <v>40913</v>
      </c>
    </row>
    <row r="2005" spans="1:18" x14ac:dyDescent="0.25">
      <c r="A2005" s="1">
        <v>34087</v>
      </c>
      <c r="B2005" s="2">
        <v>40018</v>
      </c>
      <c r="C2005" s="2" t="str">
        <f t="shared" si="156"/>
        <v>July</v>
      </c>
      <c r="D2005" s="1" t="s">
        <v>18</v>
      </c>
      <c r="E2005" s="1">
        <v>31</v>
      </c>
      <c r="F2005" s="1">
        <f t="shared" si="155"/>
        <v>99.281645161290328</v>
      </c>
      <c r="G2005" s="1">
        <v>3077.7310000000002</v>
      </c>
      <c r="H2005" s="1">
        <v>5.26</v>
      </c>
      <c r="I2005">
        <f t="shared" si="157"/>
        <v>3082.9910000000004</v>
      </c>
      <c r="J2005">
        <f t="shared" si="158"/>
        <v>5.3265000000000002</v>
      </c>
      <c r="K2005">
        <f t="shared" si="159"/>
        <v>163.93534171500002</v>
      </c>
      <c r="L2005" s="1" t="s">
        <v>26</v>
      </c>
      <c r="M2005" s="1" t="s">
        <v>27</v>
      </c>
      <c r="N2005" s="1" t="s">
        <v>33</v>
      </c>
      <c r="O2005" s="1" t="s">
        <v>29</v>
      </c>
      <c r="P2005" s="1" t="s">
        <v>30</v>
      </c>
      <c r="Q2005" s="1" t="s">
        <v>24</v>
      </c>
      <c r="R2005" s="2">
        <v>40022</v>
      </c>
    </row>
    <row r="2006" spans="1:18" x14ac:dyDescent="0.25">
      <c r="A2006" s="1">
        <v>21729</v>
      </c>
      <c r="B2006" s="2">
        <v>41249</v>
      </c>
      <c r="C2006" s="2" t="str">
        <f t="shared" si="156"/>
        <v>December</v>
      </c>
      <c r="D2006" s="1" t="s">
        <v>18</v>
      </c>
      <c r="E2006" s="1">
        <v>14</v>
      </c>
      <c r="F2006" s="1">
        <f t="shared" si="155"/>
        <v>77.332857142857151</v>
      </c>
      <c r="G2006" s="1">
        <v>1082.6600000000001</v>
      </c>
      <c r="H2006" s="1">
        <v>48.2</v>
      </c>
      <c r="I2006">
        <f t="shared" si="157"/>
        <v>1130.8600000000001</v>
      </c>
      <c r="J2006">
        <f t="shared" si="158"/>
        <v>4.7610000000000001</v>
      </c>
      <c r="K2006">
        <f t="shared" si="159"/>
        <v>51.545442600000008</v>
      </c>
      <c r="L2006" s="1" t="s">
        <v>26</v>
      </c>
      <c r="M2006" s="1" t="s">
        <v>27</v>
      </c>
      <c r="N2006" s="1" t="s">
        <v>33</v>
      </c>
      <c r="O2006" s="1" t="s">
        <v>22</v>
      </c>
      <c r="P2006" s="1" t="s">
        <v>23</v>
      </c>
      <c r="Q2006" s="1" t="s">
        <v>31</v>
      </c>
      <c r="R2006" s="2">
        <v>41256</v>
      </c>
    </row>
    <row r="2007" spans="1:18" x14ac:dyDescent="0.25">
      <c r="A2007" s="1">
        <v>40354</v>
      </c>
      <c r="B2007" s="2">
        <v>39816</v>
      </c>
      <c r="C2007" s="2" t="str">
        <f t="shared" si="156"/>
        <v>January</v>
      </c>
      <c r="D2007" s="1" t="s">
        <v>25</v>
      </c>
      <c r="E2007" s="1">
        <v>4</v>
      </c>
      <c r="F2007" s="1">
        <f t="shared" si="155"/>
        <v>174.5</v>
      </c>
      <c r="G2007" s="1">
        <v>698</v>
      </c>
      <c r="H2007" s="1">
        <v>52.2</v>
      </c>
      <c r="I2007">
        <f t="shared" si="157"/>
        <v>750.2</v>
      </c>
      <c r="J2007">
        <f t="shared" si="158"/>
        <v>4.7610000000000001</v>
      </c>
      <c r="K2007">
        <f t="shared" si="159"/>
        <v>33.231780000000001</v>
      </c>
      <c r="L2007" s="1" t="s">
        <v>38</v>
      </c>
      <c r="M2007" s="1" t="s">
        <v>59</v>
      </c>
      <c r="N2007" s="1" t="s">
        <v>42</v>
      </c>
      <c r="O2007" s="1" t="s">
        <v>22</v>
      </c>
      <c r="P2007" s="1" t="s">
        <v>57</v>
      </c>
      <c r="Q2007" s="1" t="s">
        <v>64</v>
      </c>
      <c r="R2007" s="2">
        <v>39817</v>
      </c>
    </row>
    <row r="2008" spans="1:18" x14ac:dyDescent="0.25">
      <c r="A2008" s="1">
        <v>20036</v>
      </c>
      <c r="B2008" s="2">
        <v>40517</v>
      </c>
      <c r="C2008" s="2" t="str">
        <f t="shared" si="156"/>
        <v>December</v>
      </c>
      <c r="D2008" s="1" t="s">
        <v>32</v>
      </c>
      <c r="E2008" s="1">
        <v>21</v>
      </c>
      <c r="F2008" s="1">
        <f t="shared" si="155"/>
        <v>83.100857142857137</v>
      </c>
      <c r="G2008" s="1">
        <v>1745.1179999999999</v>
      </c>
      <c r="H2008" s="1">
        <v>4.9000000000000004</v>
      </c>
      <c r="I2008">
        <f t="shared" si="157"/>
        <v>1750.018</v>
      </c>
      <c r="J2008">
        <f t="shared" si="158"/>
        <v>5.3265000000000002</v>
      </c>
      <c r="K2008">
        <f t="shared" si="159"/>
        <v>92.953710269999988</v>
      </c>
      <c r="L2008" s="1" t="s">
        <v>26</v>
      </c>
      <c r="M2008" s="1" t="s">
        <v>56</v>
      </c>
      <c r="N2008" s="1" t="s">
        <v>33</v>
      </c>
      <c r="O2008" s="1" t="s">
        <v>29</v>
      </c>
      <c r="P2008" s="1" t="s">
        <v>30</v>
      </c>
      <c r="Q2008" s="1" t="s">
        <v>24</v>
      </c>
      <c r="R2008" s="2">
        <v>40519</v>
      </c>
    </row>
    <row r="2009" spans="1:18" x14ac:dyDescent="0.25">
      <c r="A2009" s="1">
        <v>29893</v>
      </c>
      <c r="B2009" s="2">
        <v>41076</v>
      </c>
      <c r="C2009" s="2" t="str">
        <f t="shared" si="156"/>
        <v>June</v>
      </c>
      <c r="D2009" s="1" t="s">
        <v>41</v>
      </c>
      <c r="E2009" s="1">
        <v>24</v>
      </c>
      <c r="F2009" s="1">
        <f t="shared" si="155"/>
        <v>227.20416666666665</v>
      </c>
      <c r="G2009" s="1">
        <v>5452.9</v>
      </c>
      <c r="H2009" s="1">
        <v>28.66</v>
      </c>
      <c r="I2009">
        <f t="shared" si="157"/>
        <v>5481.5599999999995</v>
      </c>
      <c r="J2009">
        <f t="shared" si="158"/>
        <v>3.5455000000000001</v>
      </c>
      <c r="K2009">
        <f t="shared" si="159"/>
        <v>193.33256949999998</v>
      </c>
      <c r="L2009" s="1" t="s">
        <v>38</v>
      </c>
      <c r="M2009" s="1" t="s">
        <v>58</v>
      </c>
      <c r="N2009" s="1" t="s">
        <v>28</v>
      </c>
      <c r="O2009" s="1" t="s">
        <v>34</v>
      </c>
      <c r="P2009" s="1" t="s">
        <v>60</v>
      </c>
      <c r="Q2009" s="1" t="s">
        <v>40</v>
      </c>
      <c r="R2009" s="2">
        <v>41077</v>
      </c>
    </row>
    <row r="2010" spans="1:18" x14ac:dyDescent="0.25">
      <c r="A2010" s="1">
        <v>20903</v>
      </c>
      <c r="B2010" s="2">
        <v>39953</v>
      </c>
      <c r="C2010" s="2" t="str">
        <f t="shared" si="156"/>
        <v>May</v>
      </c>
      <c r="D2010" s="1" t="s">
        <v>25</v>
      </c>
      <c r="E2010" s="1">
        <v>4</v>
      </c>
      <c r="F2010" s="1">
        <f t="shared" si="155"/>
        <v>110.7475</v>
      </c>
      <c r="G2010" s="1">
        <v>442.99</v>
      </c>
      <c r="H2010" s="1">
        <v>35.840000000000003</v>
      </c>
      <c r="I2010">
        <f t="shared" si="157"/>
        <v>478.83000000000004</v>
      </c>
      <c r="J2010">
        <f t="shared" si="158"/>
        <v>4.7610000000000001</v>
      </c>
      <c r="K2010">
        <f t="shared" si="159"/>
        <v>21.090753899999999</v>
      </c>
      <c r="L2010" s="1" t="s">
        <v>38</v>
      </c>
      <c r="M2010" s="1" t="s">
        <v>49</v>
      </c>
      <c r="N2010" s="1" t="s">
        <v>21</v>
      </c>
      <c r="O2010" s="1" t="s">
        <v>22</v>
      </c>
      <c r="P2010" s="1" t="s">
        <v>67</v>
      </c>
      <c r="Q2010" s="1" t="s">
        <v>64</v>
      </c>
      <c r="R2010" s="2">
        <v>39954</v>
      </c>
    </row>
    <row r="2011" spans="1:18" x14ac:dyDescent="0.25">
      <c r="A2011" s="1">
        <v>31523</v>
      </c>
      <c r="B2011" s="2">
        <v>40976</v>
      </c>
      <c r="C2011" s="2" t="str">
        <f t="shared" si="156"/>
        <v>March</v>
      </c>
      <c r="D2011" s="1" t="s">
        <v>18</v>
      </c>
      <c r="E2011" s="1">
        <v>19</v>
      </c>
      <c r="F2011" s="1">
        <f t="shared" si="155"/>
        <v>9.438421052631579</v>
      </c>
      <c r="G2011" s="1">
        <v>179.33</v>
      </c>
      <c r="H2011" s="1">
        <v>8.2899999999999991</v>
      </c>
      <c r="I2011">
        <f t="shared" si="157"/>
        <v>187.62</v>
      </c>
      <c r="J2011">
        <f t="shared" si="158"/>
        <v>3.5455000000000001</v>
      </c>
      <c r="K2011">
        <f t="shared" si="159"/>
        <v>6.3581451500000004</v>
      </c>
      <c r="L2011" s="1" t="s">
        <v>26</v>
      </c>
      <c r="M2011" s="1" t="s">
        <v>27</v>
      </c>
      <c r="N2011" s="1" t="s">
        <v>42</v>
      </c>
      <c r="O2011" s="1" t="s">
        <v>34</v>
      </c>
      <c r="P2011" s="1" t="s">
        <v>62</v>
      </c>
      <c r="Q2011" s="1" t="s">
        <v>24</v>
      </c>
      <c r="R2011" s="2">
        <v>40981</v>
      </c>
    </row>
    <row r="2012" spans="1:18" x14ac:dyDescent="0.25">
      <c r="A2012" s="1">
        <v>21314</v>
      </c>
      <c r="B2012" s="2">
        <v>40119</v>
      </c>
      <c r="C2012" s="2" t="str">
        <f t="shared" si="156"/>
        <v>November</v>
      </c>
      <c r="D2012" s="1" t="s">
        <v>18</v>
      </c>
      <c r="E2012" s="1">
        <v>6</v>
      </c>
      <c r="F2012" s="1">
        <f t="shared" si="155"/>
        <v>9.3699999999999992</v>
      </c>
      <c r="G2012" s="1">
        <v>56.22</v>
      </c>
      <c r="H2012" s="1">
        <v>6.19</v>
      </c>
      <c r="I2012">
        <f t="shared" si="157"/>
        <v>62.41</v>
      </c>
      <c r="J2012">
        <f t="shared" si="158"/>
        <v>3.5455000000000001</v>
      </c>
      <c r="K2012">
        <f t="shared" si="159"/>
        <v>1.9932801</v>
      </c>
      <c r="L2012" s="1" t="s">
        <v>26</v>
      </c>
      <c r="M2012" s="1" t="s">
        <v>59</v>
      </c>
      <c r="N2012" s="1" t="s">
        <v>42</v>
      </c>
      <c r="O2012" s="1" t="s">
        <v>34</v>
      </c>
      <c r="P2012" s="1" t="s">
        <v>48</v>
      </c>
      <c r="Q2012" s="1" t="s">
        <v>24</v>
      </c>
      <c r="R2012" s="2">
        <v>40121</v>
      </c>
    </row>
    <row r="2013" spans="1:18" x14ac:dyDescent="0.25">
      <c r="A2013" s="1">
        <v>25377</v>
      </c>
      <c r="B2013" s="2">
        <v>41239</v>
      </c>
      <c r="C2013" s="2" t="str">
        <f t="shared" si="156"/>
        <v>November</v>
      </c>
      <c r="D2013" s="1" t="s">
        <v>18</v>
      </c>
      <c r="E2013" s="1">
        <v>3</v>
      </c>
      <c r="F2013" s="1">
        <f t="shared" si="155"/>
        <v>1447.8366666666668</v>
      </c>
      <c r="G2013" s="1">
        <v>4343.51</v>
      </c>
      <c r="H2013" s="1">
        <v>29.7</v>
      </c>
      <c r="I2013">
        <f t="shared" si="157"/>
        <v>4373.21</v>
      </c>
      <c r="J2013">
        <f t="shared" si="158"/>
        <v>5.3265000000000002</v>
      </c>
      <c r="K2013">
        <f t="shared" si="159"/>
        <v>231.35706015000002</v>
      </c>
      <c r="L2013" s="1" t="s">
        <v>38</v>
      </c>
      <c r="M2013" s="1" t="s">
        <v>44</v>
      </c>
      <c r="N2013" s="1" t="s">
        <v>33</v>
      </c>
      <c r="O2013" s="1" t="s">
        <v>29</v>
      </c>
      <c r="P2013" s="1" t="s">
        <v>61</v>
      </c>
      <c r="Q2013" s="1" t="s">
        <v>40</v>
      </c>
      <c r="R2013" s="2">
        <v>41246</v>
      </c>
    </row>
    <row r="2014" spans="1:18" x14ac:dyDescent="0.25">
      <c r="A2014" s="1">
        <v>36896</v>
      </c>
      <c r="B2014" s="2">
        <v>40120</v>
      </c>
      <c r="C2014" s="2" t="str">
        <f t="shared" si="156"/>
        <v>November</v>
      </c>
      <c r="D2014" s="1" t="s">
        <v>37</v>
      </c>
      <c r="E2014" s="1">
        <v>41</v>
      </c>
      <c r="F2014" s="1">
        <f t="shared" si="155"/>
        <v>24.608536585365854</v>
      </c>
      <c r="G2014" s="1">
        <v>1008.95</v>
      </c>
      <c r="H2014" s="1">
        <v>8.99</v>
      </c>
      <c r="I2014">
        <f t="shared" si="157"/>
        <v>1017.94</v>
      </c>
      <c r="J2014">
        <f t="shared" si="158"/>
        <v>4.7610000000000001</v>
      </c>
      <c r="K2014">
        <f t="shared" si="159"/>
        <v>48.036109500000002</v>
      </c>
      <c r="L2014" s="1" t="s">
        <v>19</v>
      </c>
      <c r="M2014" s="1" t="s">
        <v>27</v>
      </c>
      <c r="N2014" s="1" t="s">
        <v>33</v>
      </c>
      <c r="O2014" s="1" t="s">
        <v>22</v>
      </c>
      <c r="P2014" s="1" t="s">
        <v>23</v>
      </c>
      <c r="Q2014" s="1" t="s">
        <v>46</v>
      </c>
      <c r="R2014" s="2">
        <v>40123</v>
      </c>
    </row>
    <row r="2015" spans="1:18" x14ac:dyDescent="0.25">
      <c r="A2015" s="1">
        <v>31270</v>
      </c>
      <c r="B2015" s="2">
        <v>41236</v>
      </c>
      <c r="C2015" s="2" t="str">
        <f t="shared" si="156"/>
        <v>November</v>
      </c>
      <c r="D2015" s="1" t="s">
        <v>41</v>
      </c>
      <c r="E2015" s="1">
        <v>3</v>
      </c>
      <c r="F2015" s="1">
        <f t="shared" si="155"/>
        <v>297.20333333333332</v>
      </c>
      <c r="G2015" s="1">
        <v>891.61</v>
      </c>
      <c r="H2015" s="1">
        <v>48.8</v>
      </c>
      <c r="I2015">
        <f t="shared" si="157"/>
        <v>940.41</v>
      </c>
      <c r="J2015">
        <f t="shared" si="158"/>
        <v>4.7610000000000001</v>
      </c>
      <c r="K2015">
        <f t="shared" si="159"/>
        <v>42.449552099999998</v>
      </c>
      <c r="L2015" s="1" t="s">
        <v>38</v>
      </c>
      <c r="M2015" s="1" t="s">
        <v>44</v>
      </c>
      <c r="N2015" s="1" t="s">
        <v>33</v>
      </c>
      <c r="O2015" s="1" t="s">
        <v>22</v>
      </c>
      <c r="P2015" s="1" t="s">
        <v>39</v>
      </c>
      <c r="Q2015" s="1" t="s">
        <v>40</v>
      </c>
      <c r="R2015" s="2">
        <v>41238</v>
      </c>
    </row>
    <row r="2016" spans="1:18" x14ac:dyDescent="0.25">
      <c r="A2016" s="1">
        <v>13920</v>
      </c>
      <c r="B2016" s="2">
        <v>40095</v>
      </c>
      <c r="C2016" s="2" t="str">
        <f t="shared" si="156"/>
        <v>October</v>
      </c>
      <c r="D2016" s="1" t="s">
        <v>37</v>
      </c>
      <c r="E2016" s="1">
        <v>24</v>
      </c>
      <c r="F2016" s="1">
        <f t="shared" si="155"/>
        <v>8.6337500000000009</v>
      </c>
      <c r="G2016" s="1">
        <v>207.21</v>
      </c>
      <c r="H2016" s="1">
        <v>6.14</v>
      </c>
      <c r="I2016">
        <f t="shared" si="157"/>
        <v>213.35</v>
      </c>
      <c r="J2016">
        <f t="shared" si="158"/>
        <v>3.5455000000000001</v>
      </c>
      <c r="K2016">
        <f t="shared" si="159"/>
        <v>7.3466305500000013</v>
      </c>
      <c r="L2016" s="1" t="s">
        <v>26</v>
      </c>
      <c r="M2016" s="1" t="s">
        <v>59</v>
      </c>
      <c r="N2016" s="1" t="s">
        <v>42</v>
      </c>
      <c r="O2016" s="1" t="s">
        <v>34</v>
      </c>
      <c r="P2016" s="1" t="s">
        <v>50</v>
      </c>
      <c r="Q2016" s="1" t="s">
        <v>46</v>
      </c>
      <c r="R2016" s="2">
        <v>40096</v>
      </c>
    </row>
    <row r="2017" spans="1:18" x14ac:dyDescent="0.25">
      <c r="A2017" s="1">
        <v>19555</v>
      </c>
      <c r="B2017" s="2">
        <v>40220</v>
      </c>
      <c r="C2017" s="2" t="str">
        <f t="shared" si="156"/>
        <v>February</v>
      </c>
      <c r="D2017" s="1" t="s">
        <v>18</v>
      </c>
      <c r="E2017" s="1">
        <v>8</v>
      </c>
      <c r="F2017" s="1">
        <f t="shared" si="155"/>
        <v>9.8337500000000002</v>
      </c>
      <c r="G2017" s="1">
        <v>78.67</v>
      </c>
      <c r="H2017" s="1">
        <v>2.15</v>
      </c>
      <c r="I2017">
        <f t="shared" si="157"/>
        <v>80.820000000000007</v>
      </c>
      <c r="J2017">
        <f t="shared" si="158"/>
        <v>3.5455000000000001</v>
      </c>
      <c r="K2017">
        <f t="shared" si="159"/>
        <v>2.7892448500000002</v>
      </c>
      <c r="L2017" s="1" t="s">
        <v>26</v>
      </c>
      <c r="M2017" s="1" t="s">
        <v>20</v>
      </c>
      <c r="N2017" s="1" t="s">
        <v>28</v>
      </c>
      <c r="O2017" s="1" t="s">
        <v>34</v>
      </c>
      <c r="P2017" s="1" t="s">
        <v>45</v>
      </c>
      <c r="Q2017" s="1" t="s">
        <v>36</v>
      </c>
      <c r="R2017" s="2">
        <v>40227</v>
      </c>
    </row>
    <row r="2018" spans="1:18" x14ac:dyDescent="0.25">
      <c r="A2018" s="1">
        <v>20549</v>
      </c>
      <c r="B2018" s="2">
        <v>39825</v>
      </c>
      <c r="C2018" s="2" t="str">
        <f t="shared" si="156"/>
        <v>January</v>
      </c>
      <c r="D2018" s="1" t="s">
        <v>32</v>
      </c>
      <c r="E2018" s="1">
        <v>40</v>
      </c>
      <c r="F2018" s="1">
        <f t="shared" si="155"/>
        <v>25.752249999999997</v>
      </c>
      <c r="G2018" s="1">
        <v>1030.0899999999999</v>
      </c>
      <c r="H2018" s="1">
        <v>19.989999999999998</v>
      </c>
      <c r="I2018">
        <f t="shared" si="157"/>
        <v>1050.08</v>
      </c>
      <c r="J2018">
        <f t="shared" si="158"/>
        <v>3.5455000000000001</v>
      </c>
      <c r="K2018">
        <f t="shared" si="159"/>
        <v>36.521840949999998</v>
      </c>
      <c r="L2018" s="1" t="s">
        <v>26</v>
      </c>
      <c r="M2018" s="1" t="s">
        <v>54</v>
      </c>
      <c r="N2018" s="1" t="s">
        <v>33</v>
      </c>
      <c r="O2018" s="1" t="s">
        <v>34</v>
      </c>
      <c r="P2018" s="1" t="s">
        <v>60</v>
      </c>
      <c r="Q2018" s="1" t="s">
        <v>24</v>
      </c>
      <c r="R2018" s="2">
        <v>39826</v>
      </c>
    </row>
    <row r="2019" spans="1:18" x14ac:dyDescent="0.25">
      <c r="A2019" s="1">
        <v>28963</v>
      </c>
      <c r="B2019" s="2">
        <v>40881</v>
      </c>
      <c r="C2019" s="2" t="str">
        <f t="shared" si="156"/>
        <v>December</v>
      </c>
      <c r="D2019" s="1" t="s">
        <v>32</v>
      </c>
      <c r="E2019" s="1">
        <v>37</v>
      </c>
      <c r="F2019" s="1">
        <f t="shared" si="155"/>
        <v>164.11317567567568</v>
      </c>
      <c r="G2019" s="1">
        <v>6072.1875</v>
      </c>
      <c r="H2019" s="1">
        <v>2.5</v>
      </c>
      <c r="I2019">
        <f t="shared" si="157"/>
        <v>6074.6875</v>
      </c>
      <c r="J2019">
        <f t="shared" si="158"/>
        <v>5.3265000000000002</v>
      </c>
      <c r="K2019">
        <f t="shared" si="159"/>
        <v>323.43506718750001</v>
      </c>
      <c r="L2019" s="1" t="s">
        <v>26</v>
      </c>
      <c r="M2019" s="1" t="s">
        <v>54</v>
      </c>
      <c r="N2019" s="1" t="s">
        <v>42</v>
      </c>
      <c r="O2019" s="1" t="s">
        <v>29</v>
      </c>
      <c r="P2019" s="1" t="s">
        <v>30</v>
      </c>
      <c r="Q2019" s="1" t="s">
        <v>24</v>
      </c>
      <c r="R2019" s="2">
        <v>40883</v>
      </c>
    </row>
    <row r="2020" spans="1:18" x14ac:dyDescent="0.25">
      <c r="A2020" s="1">
        <v>25507</v>
      </c>
      <c r="B2020" s="2">
        <v>40030</v>
      </c>
      <c r="C2020" s="2" t="str">
        <f t="shared" si="156"/>
        <v>August</v>
      </c>
      <c r="D2020" s="1" t="s">
        <v>32</v>
      </c>
      <c r="E2020" s="1">
        <v>8</v>
      </c>
      <c r="F2020" s="1">
        <f t="shared" si="155"/>
        <v>69.400000000000006</v>
      </c>
      <c r="G2020" s="1">
        <v>555.20000000000005</v>
      </c>
      <c r="H2020" s="1">
        <v>35</v>
      </c>
      <c r="I2020">
        <f t="shared" si="157"/>
        <v>590.20000000000005</v>
      </c>
      <c r="J2020">
        <f t="shared" si="158"/>
        <v>3.5455000000000001</v>
      </c>
      <c r="K2020">
        <f t="shared" si="159"/>
        <v>19.684616000000002</v>
      </c>
      <c r="L2020" s="1" t="s">
        <v>26</v>
      </c>
      <c r="M2020" s="1" t="s">
        <v>47</v>
      </c>
      <c r="N2020" s="1" t="s">
        <v>42</v>
      </c>
      <c r="O2020" s="1" t="s">
        <v>34</v>
      </c>
      <c r="P2020" s="1" t="s">
        <v>60</v>
      </c>
      <c r="Q2020" s="1" t="s">
        <v>53</v>
      </c>
      <c r="R2020" s="2">
        <v>40031</v>
      </c>
    </row>
    <row r="2021" spans="1:18" x14ac:dyDescent="0.25">
      <c r="A2021" s="1">
        <v>55392</v>
      </c>
      <c r="B2021" s="2">
        <v>39970</v>
      </c>
      <c r="C2021" s="2" t="str">
        <f t="shared" si="156"/>
        <v>June</v>
      </c>
      <c r="D2021" s="1" t="s">
        <v>37</v>
      </c>
      <c r="E2021" s="1">
        <v>20</v>
      </c>
      <c r="F2021" s="1">
        <f t="shared" si="155"/>
        <v>6.4650000000000007</v>
      </c>
      <c r="G2021" s="1">
        <v>129.30000000000001</v>
      </c>
      <c r="H2021" s="1">
        <v>1.22</v>
      </c>
      <c r="I2021">
        <f t="shared" si="157"/>
        <v>130.52000000000001</v>
      </c>
      <c r="J2021">
        <f t="shared" si="158"/>
        <v>3.5455000000000001</v>
      </c>
      <c r="K2021">
        <f t="shared" si="159"/>
        <v>4.5843315000000011</v>
      </c>
      <c r="L2021" s="1" t="s">
        <v>26</v>
      </c>
      <c r="M2021" s="1" t="s">
        <v>27</v>
      </c>
      <c r="N2021" s="1" t="s">
        <v>21</v>
      </c>
      <c r="O2021" s="1" t="s">
        <v>34</v>
      </c>
      <c r="P2021" s="1" t="s">
        <v>35</v>
      </c>
      <c r="Q2021" s="1" t="s">
        <v>36</v>
      </c>
      <c r="R2021" s="2">
        <v>39971</v>
      </c>
    </row>
    <row r="2022" spans="1:18" x14ac:dyDescent="0.25">
      <c r="A2022" s="1">
        <v>34785</v>
      </c>
      <c r="B2022" s="2">
        <v>40203</v>
      </c>
      <c r="C2022" s="2" t="str">
        <f t="shared" si="156"/>
        <v>January</v>
      </c>
      <c r="D2022" s="1" t="s">
        <v>37</v>
      </c>
      <c r="E2022" s="1">
        <v>45</v>
      </c>
      <c r="F2022" s="1">
        <f t="shared" si="155"/>
        <v>343.73813333333334</v>
      </c>
      <c r="G2022" s="1">
        <v>15468.216</v>
      </c>
      <c r="H2022" s="1">
        <v>42.52</v>
      </c>
      <c r="I2022">
        <f t="shared" si="157"/>
        <v>15510.736000000001</v>
      </c>
      <c r="J2022">
        <f t="shared" si="158"/>
        <v>4.7610000000000001</v>
      </c>
      <c r="K2022">
        <f t="shared" si="159"/>
        <v>736.44176376000007</v>
      </c>
      <c r="L2022" s="1" t="s">
        <v>38</v>
      </c>
      <c r="M2022" s="1" t="s">
        <v>27</v>
      </c>
      <c r="N2022" s="1" t="s">
        <v>33</v>
      </c>
      <c r="O2022" s="1" t="s">
        <v>22</v>
      </c>
      <c r="P2022" s="1" t="s">
        <v>57</v>
      </c>
      <c r="Q2022" s="1" t="s">
        <v>64</v>
      </c>
      <c r="R2022" s="2">
        <v>40206</v>
      </c>
    </row>
    <row r="2023" spans="1:18" x14ac:dyDescent="0.25">
      <c r="A2023" s="1">
        <v>58247</v>
      </c>
      <c r="B2023" s="2">
        <v>40809</v>
      </c>
      <c r="C2023" s="2" t="str">
        <f t="shared" si="156"/>
        <v>September</v>
      </c>
      <c r="D2023" s="1" t="s">
        <v>32</v>
      </c>
      <c r="E2023" s="1">
        <v>8</v>
      </c>
      <c r="F2023" s="1">
        <f t="shared" si="155"/>
        <v>132.35249999999999</v>
      </c>
      <c r="G2023" s="1">
        <v>1058.82</v>
      </c>
      <c r="H2023" s="1">
        <v>0.99</v>
      </c>
      <c r="I2023">
        <f t="shared" si="157"/>
        <v>1059.81</v>
      </c>
      <c r="J2023">
        <f t="shared" si="158"/>
        <v>3.5455000000000001</v>
      </c>
      <c r="K2023">
        <f t="shared" si="159"/>
        <v>37.540463099999997</v>
      </c>
      <c r="L2023" s="1" t="s">
        <v>26</v>
      </c>
      <c r="M2023" s="1" t="s">
        <v>20</v>
      </c>
      <c r="N2023" s="1" t="s">
        <v>42</v>
      </c>
      <c r="O2023" s="1" t="s">
        <v>34</v>
      </c>
      <c r="P2023" s="1" t="s">
        <v>68</v>
      </c>
      <c r="Q2023" s="1" t="s">
        <v>24</v>
      </c>
      <c r="R2023" s="2">
        <v>40809</v>
      </c>
    </row>
    <row r="2024" spans="1:18" x14ac:dyDescent="0.25">
      <c r="A2024" s="1">
        <v>12900</v>
      </c>
      <c r="B2024" s="2">
        <v>40301</v>
      </c>
      <c r="C2024" s="2" t="str">
        <f t="shared" si="156"/>
        <v>May</v>
      </c>
      <c r="D2024" s="1" t="s">
        <v>25</v>
      </c>
      <c r="E2024" s="1">
        <v>18</v>
      </c>
      <c r="F2024" s="1">
        <f t="shared" si="155"/>
        <v>227.56722222222223</v>
      </c>
      <c r="G2024" s="1">
        <v>4096.21</v>
      </c>
      <c r="H2024" s="1">
        <v>26.53</v>
      </c>
      <c r="I2024">
        <f t="shared" si="157"/>
        <v>4122.74</v>
      </c>
      <c r="J2024">
        <f t="shared" si="158"/>
        <v>5.3265000000000002</v>
      </c>
      <c r="K2024">
        <f t="shared" si="159"/>
        <v>218.18462565000002</v>
      </c>
      <c r="L2024" s="1" t="s">
        <v>38</v>
      </c>
      <c r="M2024" s="1" t="s">
        <v>59</v>
      </c>
      <c r="N2024" s="1" t="s">
        <v>33</v>
      </c>
      <c r="O2024" s="1" t="s">
        <v>29</v>
      </c>
      <c r="P2024" s="1" t="s">
        <v>61</v>
      </c>
      <c r="Q2024" s="1" t="s">
        <v>40</v>
      </c>
      <c r="R2024" s="2">
        <v>40303</v>
      </c>
    </row>
    <row r="2025" spans="1:18" x14ac:dyDescent="0.25">
      <c r="A2025" s="1">
        <v>26464</v>
      </c>
      <c r="B2025" s="2">
        <v>40888</v>
      </c>
      <c r="C2025" s="2" t="str">
        <f t="shared" si="156"/>
        <v>December</v>
      </c>
      <c r="D2025" s="1" t="s">
        <v>25</v>
      </c>
      <c r="E2025" s="1">
        <v>25</v>
      </c>
      <c r="F2025" s="1">
        <f t="shared" si="155"/>
        <v>10.7432</v>
      </c>
      <c r="G2025" s="1">
        <v>268.58</v>
      </c>
      <c r="H2025" s="1">
        <v>4.5</v>
      </c>
      <c r="I2025">
        <f t="shared" si="157"/>
        <v>273.08</v>
      </c>
      <c r="J2025">
        <f t="shared" si="158"/>
        <v>3.5455000000000001</v>
      </c>
      <c r="K2025">
        <f t="shared" si="159"/>
        <v>9.5225038999999985</v>
      </c>
      <c r="L2025" s="1" t="s">
        <v>26</v>
      </c>
      <c r="M2025" s="1" t="s">
        <v>47</v>
      </c>
      <c r="N2025" s="1" t="s">
        <v>33</v>
      </c>
      <c r="O2025" s="1" t="s">
        <v>34</v>
      </c>
      <c r="P2025" s="1" t="s">
        <v>68</v>
      </c>
      <c r="Q2025" s="1" t="s">
        <v>24</v>
      </c>
      <c r="R2025" s="2">
        <v>40888</v>
      </c>
    </row>
    <row r="2026" spans="1:18" x14ac:dyDescent="0.25">
      <c r="A2026" s="1">
        <v>30023</v>
      </c>
      <c r="B2026" s="2">
        <v>40466</v>
      </c>
      <c r="C2026" s="2" t="str">
        <f t="shared" si="156"/>
        <v>October</v>
      </c>
      <c r="D2026" s="1" t="s">
        <v>18</v>
      </c>
      <c r="E2026" s="1">
        <v>34</v>
      </c>
      <c r="F2026" s="1">
        <f t="shared" si="155"/>
        <v>476.26941176470586</v>
      </c>
      <c r="G2026" s="1">
        <v>16193.16</v>
      </c>
      <c r="H2026" s="1">
        <v>49</v>
      </c>
      <c r="I2026">
        <f t="shared" si="157"/>
        <v>16242.16</v>
      </c>
      <c r="J2026">
        <f t="shared" si="158"/>
        <v>5.3265000000000002</v>
      </c>
      <c r="K2026">
        <f t="shared" si="159"/>
        <v>862.52866740000002</v>
      </c>
      <c r="L2026" s="1" t="s">
        <v>38</v>
      </c>
      <c r="M2026" s="1" t="s">
        <v>49</v>
      </c>
      <c r="N2026" s="1" t="s">
        <v>21</v>
      </c>
      <c r="O2026" s="1" t="s">
        <v>29</v>
      </c>
      <c r="P2026" s="1" t="s">
        <v>52</v>
      </c>
      <c r="Q2026" s="1" t="s">
        <v>40</v>
      </c>
      <c r="R2026" s="2">
        <v>40470</v>
      </c>
    </row>
    <row r="2027" spans="1:18" x14ac:dyDescent="0.25">
      <c r="A2027" s="1">
        <v>47109</v>
      </c>
      <c r="B2027" s="2">
        <v>40797</v>
      </c>
      <c r="C2027" s="2" t="str">
        <f t="shared" si="156"/>
        <v>September</v>
      </c>
      <c r="D2027" s="1" t="s">
        <v>25</v>
      </c>
      <c r="E2027" s="1">
        <v>47</v>
      </c>
      <c r="F2027" s="1">
        <f t="shared" si="155"/>
        <v>130.45829787234044</v>
      </c>
      <c r="G2027" s="1">
        <v>6131.54</v>
      </c>
      <c r="H2027" s="1">
        <v>12.65</v>
      </c>
      <c r="I2027">
        <f t="shared" si="157"/>
        <v>6144.19</v>
      </c>
      <c r="J2027">
        <f t="shared" si="158"/>
        <v>4.7610000000000001</v>
      </c>
      <c r="K2027">
        <f t="shared" si="159"/>
        <v>291.92261940000003</v>
      </c>
      <c r="L2027" s="1" t="s">
        <v>26</v>
      </c>
      <c r="M2027" s="1" t="s">
        <v>49</v>
      </c>
      <c r="N2027" s="1" t="s">
        <v>28</v>
      </c>
      <c r="O2027" s="1" t="s">
        <v>22</v>
      </c>
      <c r="P2027" s="1" t="s">
        <v>39</v>
      </c>
      <c r="Q2027" s="1" t="s">
        <v>31</v>
      </c>
      <c r="R2027" s="2">
        <v>40799</v>
      </c>
    </row>
    <row r="2028" spans="1:18" x14ac:dyDescent="0.25">
      <c r="A2028" s="1">
        <v>23395</v>
      </c>
      <c r="B2028" s="2">
        <v>41209</v>
      </c>
      <c r="C2028" s="2" t="str">
        <f t="shared" si="156"/>
        <v>October</v>
      </c>
      <c r="D2028" s="1" t="s">
        <v>41</v>
      </c>
      <c r="E2028" s="1">
        <v>31</v>
      </c>
      <c r="F2028" s="1">
        <f t="shared" si="155"/>
        <v>41.821290322580644</v>
      </c>
      <c r="G2028" s="1">
        <v>1296.46</v>
      </c>
      <c r="H2028" s="1">
        <v>1.99</v>
      </c>
      <c r="I2028">
        <f t="shared" si="157"/>
        <v>1298.45</v>
      </c>
      <c r="J2028">
        <f t="shared" si="158"/>
        <v>5.3265000000000002</v>
      </c>
      <c r="K2028">
        <f t="shared" si="159"/>
        <v>69.055941900000008</v>
      </c>
      <c r="L2028" s="1" t="s">
        <v>26</v>
      </c>
      <c r="M2028" s="1" t="s">
        <v>47</v>
      </c>
      <c r="N2028" s="1" t="s">
        <v>33</v>
      </c>
      <c r="O2028" s="1" t="s">
        <v>29</v>
      </c>
      <c r="P2028" s="1" t="s">
        <v>43</v>
      </c>
      <c r="Q2028" s="1" t="s">
        <v>46</v>
      </c>
      <c r="R2028" s="2">
        <v>41211</v>
      </c>
    </row>
    <row r="2029" spans="1:18" x14ac:dyDescent="0.25">
      <c r="A2029" s="1">
        <v>10470</v>
      </c>
      <c r="B2029" s="2">
        <v>41033</v>
      </c>
      <c r="C2029" s="2" t="str">
        <f t="shared" si="156"/>
        <v>May</v>
      </c>
      <c r="D2029" s="1" t="s">
        <v>18</v>
      </c>
      <c r="E2029" s="1">
        <v>8</v>
      </c>
      <c r="F2029" s="1">
        <f t="shared" si="155"/>
        <v>17.157499999999999</v>
      </c>
      <c r="G2029" s="1">
        <v>137.26</v>
      </c>
      <c r="H2029" s="1">
        <v>13.18</v>
      </c>
      <c r="I2029">
        <f t="shared" si="157"/>
        <v>150.44</v>
      </c>
      <c r="J2029">
        <f t="shared" si="158"/>
        <v>3.5455000000000001</v>
      </c>
      <c r="K2029">
        <f t="shared" si="159"/>
        <v>4.8665532999999996</v>
      </c>
      <c r="L2029" s="1" t="s">
        <v>26</v>
      </c>
      <c r="M2029" s="1" t="s">
        <v>27</v>
      </c>
      <c r="N2029" s="1" t="s">
        <v>33</v>
      </c>
      <c r="O2029" s="1" t="s">
        <v>34</v>
      </c>
      <c r="P2029" s="1" t="s">
        <v>48</v>
      </c>
      <c r="Q2029" s="1" t="s">
        <v>24</v>
      </c>
      <c r="R2029" s="2">
        <v>41040</v>
      </c>
    </row>
    <row r="2030" spans="1:18" x14ac:dyDescent="0.25">
      <c r="A2030" s="1">
        <v>59108</v>
      </c>
      <c r="B2030" s="2">
        <v>40823</v>
      </c>
      <c r="C2030" s="2" t="str">
        <f t="shared" si="156"/>
        <v>October</v>
      </c>
      <c r="D2030" s="1" t="s">
        <v>18</v>
      </c>
      <c r="E2030" s="1">
        <v>39</v>
      </c>
      <c r="F2030" s="1">
        <f t="shared" si="155"/>
        <v>108.09820512820512</v>
      </c>
      <c r="G2030" s="1">
        <v>4215.83</v>
      </c>
      <c r="H2030" s="1">
        <v>8.99</v>
      </c>
      <c r="I2030">
        <f t="shared" si="157"/>
        <v>4224.82</v>
      </c>
      <c r="J2030">
        <f t="shared" si="158"/>
        <v>5.3265000000000002</v>
      </c>
      <c r="K2030">
        <f t="shared" si="159"/>
        <v>224.55618494999999</v>
      </c>
      <c r="L2030" s="1" t="s">
        <v>26</v>
      </c>
      <c r="M2030" s="1" t="s">
        <v>27</v>
      </c>
      <c r="N2030" s="1" t="s">
        <v>33</v>
      </c>
      <c r="O2030" s="1" t="s">
        <v>29</v>
      </c>
      <c r="P2030" s="1" t="s">
        <v>30</v>
      </c>
      <c r="Q2030" s="1" t="s">
        <v>24</v>
      </c>
      <c r="R2030" s="2">
        <v>40832</v>
      </c>
    </row>
    <row r="2031" spans="1:18" x14ac:dyDescent="0.25">
      <c r="A2031" s="1">
        <v>928</v>
      </c>
      <c r="B2031" s="2">
        <v>40603</v>
      </c>
      <c r="C2031" s="2" t="str">
        <f t="shared" si="156"/>
        <v>March</v>
      </c>
      <c r="D2031" s="1" t="s">
        <v>18</v>
      </c>
      <c r="E2031" s="1">
        <v>21</v>
      </c>
      <c r="F2031" s="1">
        <f t="shared" si="155"/>
        <v>58.222857142857144</v>
      </c>
      <c r="G2031" s="1">
        <v>1222.68</v>
      </c>
      <c r="H2031" s="1">
        <v>3.99</v>
      </c>
      <c r="I2031">
        <f t="shared" si="157"/>
        <v>1226.67</v>
      </c>
      <c r="J2031">
        <f t="shared" si="158"/>
        <v>3.5455000000000001</v>
      </c>
      <c r="K2031">
        <f t="shared" si="159"/>
        <v>43.350119400000004</v>
      </c>
      <c r="L2031" s="1" t="s">
        <v>19</v>
      </c>
      <c r="M2031" s="1" t="s">
        <v>20</v>
      </c>
      <c r="N2031" s="1" t="s">
        <v>21</v>
      </c>
      <c r="O2031" s="1" t="s">
        <v>34</v>
      </c>
      <c r="P2031" s="1" t="s">
        <v>68</v>
      </c>
      <c r="Q2031" s="1" t="s">
        <v>24</v>
      </c>
      <c r="R2031" s="2">
        <v>40608</v>
      </c>
    </row>
    <row r="2032" spans="1:18" x14ac:dyDescent="0.25">
      <c r="A2032" s="1">
        <v>54912</v>
      </c>
      <c r="B2032" s="2">
        <v>40745</v>
      </c>
      <c r="C2032" s="2" t="str">
        <f t="shared" si="156"/>
        <v>July</v>
      </c>
      <c r="D2032" s="1" t="s">
        <v>18</v>
      </c>
      <c r="E2032" s="1">
        <v>17</v>
      </c>
      <c r="F2032" s="1">
        <f t="shared" si="155"/>
        <v>6.9017647058823526</v>
      </c>
      <c r="G2032" s="1">
        <v>117.33</v>
      </c>
      <c r="H2032" s="1">
        <v>3.1</v>
      </c>
      <c r="I2032">
        <f t="shared" si="157"/>
        <v>120.42999999999999</v>
      </c>
      <c r="J2032">
        <f t="shared" si="158"/>
        <v>3.5455000000000001</v>
      </c>
      <c r="K2032">
        <f t="shared" si="159"/>
        <v>4.1599351499999999</v>
      </c>
      <c r="L2032" s="1" t="s">
        <v>26</v>
      </c>
      <c r="M2032" s="1" t="s">
        <v>27</v>
      </c>
      <c r="N2032" s="1" t="s">
        <v>28</v>
      </c>
      <c r="O2032" s="1" t="s">
        <v>34</v>
      </c>
      <c r="P2032" s="1" t="s">
        <v>45</v>
      </c>
      <c r="Q2032" s="1" t="s">
        <v>36</v>
      </c>
      <c r="R2032" s="2">
        <v>40752</v>
      </c>
    </row>
    <row r="2033" spans="1:18" x14ac:dyDescent="0.25">
      <c r="A2033" s="1">
        <v>355</v>
      </c>
      <c r="B2033" s="2">
        <v>39977</v>
      </c>
      <c r="C2033" s="2" t="str">
        <f t="shared" si="156"/>
        <v>June</v>
      </c>
      <c r="D2033" s="1" t="s">
        <v>18</v>
      </c>
      <c r="E2033" s="1">
        <v>16</v>
      </c>
      <c r="F2033" s="1">
        <f t="shared" si="155"/>
        <v>77.476968749999997</v>
      </c>
      <c r="G2033" s="1">
        <v>1239.6315</v>
      </c>
      <c r="H2033" s="1">
        <v>0.99</v>
      </c>
      <c r="I2033">
        <f t="shared" si="157"/>
        <v>1240.6215</v>
      </c>
      <c r="J2033">
        <f t="shared" si="158"/>
        <v>5.3265000000000002</v>
      </c>
      <c r="K2033">
        <f t="shared" si="159"/>
        <v>66.028971847500003</v>
      </c>
      <c r="L2033" s="1" t="s">
        <v>26</v>
      </c>
      <c r="M2033" s="1" t="s">
        <v>27</v>
      </c>
      <c r="N2033" s="1" t="s">
        <v>28</v>
      </c>
      <c r="O2033" s="1" t="s">
        <v>29</v>
      </c>
      <c r="P2033" s="1" t="s">
        <v>30</v>
      </c>
      <c r="Q2033" s="1" t="s">
        <v>36</v>
      </c>
      <c r="R2033" s="2">
        <v>39982</v>
      </c>
    </row>
    <row r="2034" spans="1:18" x14ac:dyDescent="0.25">
      <c r="A2034" s="1">
        <v>32165</v>
      </c>
      <c r="B2034" s="2">
        <v>41196</v>
      </c>
      <c r="C2034" s="2" t="str">
        <f t="shared" si="156"/>
        <v>October</v>
      </c>
      <c r="D2034" s="1" t="s">
        <v>32</v>
      </c>
      <c r="E2034" s="1">
        <v>47</v>
      </c>
      <c r="F2034" s="1">
        <f t="shared" si="155"/>
        <v>72.63170212765958</v>
      </c>
      <c r="G2034" s="1">
        <v>3413.69</v>
      </c>
      <c r="H2034" s="1">
        <v>14.52</v>
      </c>
      <c r="I2034">
        <f t="shared" si="157"/>
        <v>3428.21</v>
      </c>
      <c r="J2034">
        <f t="shared" si="158"/>
        <v>5.3265000000000002</v>
      </c>
      <c r="K2034">
        <f t="shared" si="159"/>
        <v>181.83019784999999</v>
      </c>
      <c r="L2034" s="1" t="s">
        <v>26</v>
      </c>
      <c r="M2034" s="1" t="s">
        <v>51</v>
      </c>
      <c r="N2034" s="1" t="s">
        <v>28</v>
      </c>
      <c r="O2034" s="1" t="s">
        <v>29</v>
      </c>
      <c r="P2034" s="1" t="s">
        <v>43</v>
      </c>
      <c r="Q2034" s="1" t="s">
        <v>24</v>
      </c>
      <c r="R2034" s="2">
        <v>41198</v>
      </c>
    </row>
    <row r="2035" spans="1:18" x14ac:dyDescent="0.25">
      <c r="A2035" s="1">
        <v>13347</v>
      </c>
      <c r="B2035" s="2">
        <v>40291</v>
      </c>
      <c r="C2035" s="2" t="str">
        <f t="shared" si="156"/>
        <v>April</v>
      </c>
      <c r="D2035" s="1" t="s">
        <v>32</v>
      </c>
      <c r="E2035" s="1">
        <v>24</v>
      </c>
      <c r="F2035" s="1">
        <f t="shared" si="155"/>
        <v>4.3704166666666664</v>
      </c>
      <c r="G2035" s="1">
        <v>104.89</v>
      </c>
      <c r="H2035" s="1">
        <v>1.49</v>
      </c>
      <c r="I2035">
        <f t="shared" si="157"/>
        <v>106.38</v>
      </c>
      <c r="J2035">
        <f t="shared" si="158"/>
        <v>3.5455000000000001</v>
      </c>
      <c r="K2035">
        <f t="shared" si="159"/>
        <v>3.71887495</v>
      </c>
      <c r="L2035" s="1" t="s">
        <v>19</v>
      </c>
      <c r="M2035" s="1" t="s">
        <v>49</v>
      </c>
      <c r="N2035" s="1" t="s">
        <v>21</v>
      </c>
      <c r="O2035" s="1" t="s">
        <v>34</v>
      </c>
      <c r="P2035" s="1" t="s">
        <v>48</v>
      </c>
      <c r="Q2035" s="1" t="s">
        <v>24</v>
      </c>
      <c r="R2035" s="2">
        <v>40292</v>
      </c>
    </row>
    <row r="2036" spans="1:18" x14ac:dyDescent="0.25">
      <c r="A2036" s="1">
        <v>42083</v>
      </c>
      <c r="B2036" s="2">
        <v>40888</v>
      </c>
      <c r="C2036" s="2" t="str">
        <f t="shared" si="156"/>
        <v>December</v>
      </c>
      <c r="D2036" s="1" t="s">
        <v>37</v>
      </c>
      <c r="E2036" s="1">
        <v>33</v>
      </c>
      <c r="F2036" s="1">
        <f t="shared" si="155"/>
        <v>2.0733333333333333</v>
      </c>
      <c r="G2036" s="1">
        <v>68.42</v>
      </c>
      <c r="H2036" s="1">
        <v>2.56</v>
      </c>
      <c r="I2036">
        <f t="shared" si="157"/>
        <v>70.98</v>
      </c>
      <c r="J2036">
        <f t="shared" si="158"/>
        <v>3.5455000000000001</v>
      </c>
      <c r="K2036">
        <f t="shared" si="159"/>
        <v>2.4258310999999999</v>
      </c>
      <c r="L2036" s="1" t="s">
        <v>26</v>
      </c>
      <c r="M2036" s="1" t="s">
        <v>51</v>
      </c>
      <c r="N2036" s="1" t="s">
        <v>21</v>
      </c>
      <c r="O2036" s="1" t="s">
        <v>34</v>
      </c>
      <c r="P2036" s="1" t="s">
        <v>50</v>
      </c>
      <c r="Q2036" s="1" t="s">
        <v>46</v>
      </c>
      <c r="R2036" s="2">
        <v>40888</v>
      </c>
    </row>
    <row r="2037" spans="1:18" x14ac:dyDescent="0.25">
      <c r="A2037" s="1">
        <v>17632</v>
      </c>
      <c r="B2037" s="2">
        <v>40230</v>
      </c>
      <c r="C2037" s="2" t="str">
        <f t="shared" si="156"/>
        <v>February</v>
      </c>
      <c r="D2037" s="1" t="s">
        <v>41</v>
      </c>
      <c r="E2037" s="1">
        <v>38</v>
      </c>
      <c r="F2037" s="1">
        <f t="shared" si="155"/>
        <v>1.8715789473684212</v>
      </c>
      <c r="G2037" s="1">
        <v>71.12</v>
      </c>
      <c r="H2037" s="1">
        <v>0.7</v>
      </c>
      <c r="I2037">
        <f t="shared" si="157"/>
        <v>71.820000000000007</v>
      </c>
      <c r="J2037">
        <f t="shared" si="158"/>
        <v>3.5455000000000001</v>
      </c>
      <c r="K2037">
        <f t="shared" si="159"/>
        <v>2.5215596000000002</v>
      </c>
      <c r="L2037" s="1" t="s">
        <v>26</v>
      </c>
      <c r="M2037" s="1" t="s">
        <v>56</v>
      </c>
      <c r="N2037" s="1" t="s">
        <v>33</v>
      </c>
      <c r="O2037" s="1" t="s">
        <v>34</v>
      </c>
      <c r="P2037" s="1" t="s">
        <v>66</v>
      </c>
      <c r="Q2037" s="1" t="s">
        <v>36</v>
      </c>
      <c r="R2037" s="2">
        <v>40231</v>
      </c>
    </row>
    <row r="2038" spans="1:18" x14ac:dyDescent="0.25">
      <c r="A2038" s="1">
        <v>41607</v>
      </c>
      <c r="B2038" s="2">
        <v>40166</v>
      </c>
      <c r="C2038" s="2" t="str">
        <f t="shared" si="156"/>
        <v>December</v>
      </c>
      <c r="D2038" s="1" t="s">
        <v>41</v>
      </c>
      <c r="E2038" s="1">
        <v>36</v>
      </c>
      <c r="F2038" s="1">
        <f t="shared" si="155"/>
        <v>114.3261111111111</v>
      </c>
      <c r="G2038" s="1">
        <v>4115.74</v>
      </c>
      <c r="H2038" s="1">
        <v>9.07</v>
      </c>
      <c r="I2038">
        <f t="shared" si="157"/>
        <v>4124.8099999999995</v>
      </c>
      <c r="J2038">
        <f t="shared" si="158"/>
        <v>3.5455000000000001</v>
      </c>
      <c r="K2038">
        <f t="shared" si="159"/>
        <v>145.92356169999999</v>
      </c>
      <c r="L2038" s="1" t="s">
        <v>26</v>
      </c>
      <c r="M2038" s="1" t="s">
        <v>69</v>
      </c>
      <c r="N2038" s="1" t="s">
        <v>33</v>
      </c>
      <c r="O2038" s="1" t="s">
        <v>34</v>
      </c>
      <c r="P2038" s="1" t="s">
        <v>48</v>
      </c>
      <c r="Q2038" s="1" t="s">
        <v>24</v>
      </c>
      <c r="R2038" s="2">
        <v>40168</v>
      </c>
    </row>
    <row r="2039" spans="1:18" x14ac:dyDescent="0.25">
      <c r="A2039" s="1">
        <v>22561</v>
      </c>
      <c r="B2039" s="2">
        <v>40563</v>
      </c>
      <c r="C2039" s="2" t="str">
        <f t="shared" si="156"/>
        <v>January</v>
      </c>
      <c r="D2039" s="1" t="s">
        <v>37</v>
      </c>
      <c r="E2039" s="1">
        <v>7</v>
      </c>
      <c r="F2039" s="1">
        <f t="shared" si="155"/>
        <v>18.374285714285715</v>
      </c>
      <c r="G2039" s="1">
        <v>128.62</v>
      </c>
      <c r="H2039" s="1">
        <v>8.99</v>
      </c>
      <c r="I2039">
        <f t="shared" si="157"/>
        <v>137.61000000000001</v>
      </c>
      <c r="J2039">
        <f t="shared" si="158"/>
        <v>4.7610000000000001</v>
      </c>
      <c r="K2039">
        <f t="shared" si="159"/>
        <v>6.1235982</v>
      </c>
      <c r="L2039" s="1" t="s">
        <v>26</v>
      </c>
      <c r="M2039" s="1" t="s">
        <v>58</v>
      </c>
      <c r="N2039" s="1" t="s">
        <v>21</v>
      </c>
      <c r="O2039" s="1" t="s">
        <v>22</v>
      </c>
      <c r="P2039" s="1" t="s">
        <v>23</v>
      </c>
      <c r="Q2039" s="1" t="s">
        <v>46</v>
      </c>
      <c r="R2039" s="2">
        <v>40565</v>
      </c>
    </row>
    <row r="2040" spans="1:18" x14ac:dyDescent="0.25">
      <c r="A2040" s="1">
        <v>36608</v>
      </c>
      <c r="B2040" s="2">
        <v>40814</v>
      </c>
      <c r="C2040" s="2" t="str">
        <f t="shared" si="156"/>
        <v>September</v>
      </c>
      <c r="D2040" s="1" t="s">
        <v>18</v>
      </c>
      <c r="E2040" s="1">
        <v>49</v>
      </c>
      <c r="F2040" s="1">
        <f t="shared" si="155"/>
        <v>87.223469387755102</v>
      </c>
      <c r="G2040" s="1">
        <v>4273.95</v>
      </c>
      <c r="H2040" s="1">
        <v>19.989999999999998</v>
      </c>
      <c r="I2040">
        <f t="shared" si="157"/>
        <v>4293.9399999999996</v>
      </c>
      <c r="J2040">
        <f t="shared" si="158"/>
        <v>3.5455000000000001</v>
      </c>
      <c r="K2040">
        <f t="shared" si="159"/>
        <v>151.53289725000002</v>
      </c>
      <c r="L2040" s="1" t="s">
        <v>26</v>
      </c>
      <c r="M2040" s="1" t="s">
        <v>51</v>
      </c>
      <c r="N2040" s="1" t="s">
        <v>28</v>
      </c>
      <c r="O2040" s="1" t="s">
        <v>34</v>
      </c>
      <c r="P2040" s="1" t="s">
        <v>62</v>
      </c>
      <c r="Q2040" s="1" t="s">
        <v>24</v>
      </c>
      <c r="R2040" s="2">
        <v>40821</v>
      </c>
    </row>
    <row r="2041" spans="1:18" x14ac:dyDescent="0.25">
      <c r="A2041" s="1">
        <v>27077</v>
      </c>
      <c r="B2041" s="2">
        <v>40252</v>
      </c>
      <c r="C2041" s="2" t="str">
        <f t="shared" si="156"/>
        <v>March</v>
      </c>
      <c r="D2041" s="1" t="s">
        <v>37</v>
      </c>
      <c r="E2041" s="1">
        <v>11</v>
      </c>
      <c r="F2041" s="1">
        <f t="shared" si="155"/>
        <v>146.63</v>
      </c>
      <c r="G2041" s="1">
        <v>1612.93</v>
      </c>
      <c r="H2041" s="1">
        <v>13.99</v>
      </c>
      <c r="I2041">
        <f t="shared" si="157"/>
        <v>1626.92</v>
      </c>
      <c r="J2041">
        <f t="shared" si="158"/>
        <v>5.3265000000000002</v>
      </c>
      <c r="K2041">
        <f t="shared" si="159"/>
        <v>85.912716450000005</v>
      </c>
      <c r="L2041" s="1" t="s">
        <v>26</v>
      </c>
      <c r="M2041" s="1" t="s">
        <v>27</v>
      </c>
      <c r="N2041" s="1" t="s">
        <v>28</v>
      </c>
      <c r="O2041" s="1" t="s">
        <v>29</v>
      </c>
      <c r="P2041" s="1" t="s">
        <v>61</v>
      </c>
      <c r="Q2041" s="1" t="s">
        <v>31</v>
      </c>
      <c r="R2041" s="2">
        <v>40254</v>
      </c>
    </row>
    <row r="2042" spans="1:18" x14ac:dyDescent="0.25">
      <c r="A2042" s="1">
        <v>59392</v>
      </c>
      <c r="B2042" s="2">
        <v>40355</v>
      </c>
      <c r="C2042" s="2" t="str">
        <f t="shared" si="156"/>
        <v>June</v>
      </c>
      <c r="D2042" s="1" t="s">
        <v>41</v>
      </c>
      <c r="E2042" s="1">
        <v>45</v>
      </c>
      <c r="F2042" s="1">
        <f t="shared" si="155"/>
        <v>29.006888888888888</v>
      </c>
      <c r="G2042" s="1">
        <v>1305.31</v>
      </c>
      <c r="H2042" s="1">
        <v>1.99</v>
      </c>
      <c r="I2042">
        <f t="shared" si="157"/>
        <v>1307.3</v>
      </c>
      <c r="J2042">
        <f t="shared" si="158"/>
        <v>5.3265000000000002</v>
      </c>
      <c r="K2042">
        <f t="shared" si="159"/>
        <v>69.527337150000008</v>
      </c>
      <c r="L2042" s="1" t="s">
        <v>26</v>
      </c>
      <c r="M2042" s="1" t="s">
        <v>27</v>
      </c>
      <c r="N2042" s="1" t="s">
        <v>33</v>
      </c>
      <c r="O2042" s="1" t="s">
        <v>29</v>
      </c>
      <c r="P2042" s="1" t="s">
        <v>43</v>
      </c>
      <c r="Q2042" s="1" t="s">
        <v>46</v>
      </c>
      <c r="R2042" s="2">
        <v>40357</v>
      </c>
    </row>
    <row r="2043" spans="1:18" x14ac:dyDescent="0.25">
      <c r="A2043" s="1">
        <v>35522</v>
      </c>
      <c r="B2043" s="2">
        <v>40476</v>
      </c>
      <c r="C2043" s="2" t="str">
        <f t="shared" si="156"/>
        <v>October</v>
      </c>
      <c r="D2043" s="1" t="s">
        <v>18</v>
      </c>
      <c r="E2043" s="1">
        <v>27</v>
      </c>
      <c r="F2043" s="1">
        <f t="shared" si="155"/>
        <v>95.370740740740743</v>
      </c>
      <c r="G2043" s="1">
        <v>2575.0100000000002</v>
      </c>
      <c r="H2043" s="1">
        <v>19.989999999999998</v>
      </c>
      <c r="I2043">
        <f t="shared" si="157"/>
        <v>2595</v>
      </c>
      <c r="J2043">
        <f t="shared" si="158"/>
        <v>5.3265000000000002</v>
      </c>
      <c r="K2043">
        <f t="shared" si="159"/>
        <v>137.15790765000003</v>
      </c>
      <c r="L2043" s="1" t="s">
        <v>26</v>
      </c>
      <c r="M2043" s="1" t="s">
        <v>20</v>
      </c>
      <c r="N2043" s="1" t="s">
        <v>42</v>
      </c>
      <c r="O2043" s="1" t="s">
        <v>29</v>
      </c>
      <c r="P2043" s="1" t="s">
        <v>43</v>
      </c>
      <c r="Q2043" s="1" t="s">
        <v>24</v>
      </c>
      <c r="R2043" s="2">
        <v>40483</v>
      </c>
    </row>
    <row r="2044" spans="1:18" x14ac:dyDescent="0.25">
      <c r="A2044" s="1">
        <v>49189</v>
      </c>
      <c r="B2044" s="2">
        <v>40558</v>
      </c>
      <c r="C2044" s="2" t="str">
        <f t="shared" si="156"/>
        <v>January</v>
      </c>
      <c r="D2044" s="1" t="s">
        <v>37</v>
      </c>
      <c r="E2044" s="1">
        <v>32</v>
      </c>
      <c r="F2044" s="1">
        <f t="shared" si="155"/>
        <v>7.7996875000000001</v>
      </c>
      <c r="G2044" s="1">
        <v>249.59</v>
      </c>
      <c r="H2044" s="1">
        <v>1.39</v>
      </c>
      <c r="I2044">
        <f t="shared" si="157"/>
        <v>250.98</v>
      </c>
      <c r="J2044">
        <f t="shared" si="158"/>
        <v>3.5455000000000001</v>
      </c>
      <c r="K2044">
        <f t="shared" si="159"/>
        <v>8.8492134500000006</v>
      </c>
      <c r="L2044" s="1" t="s">
        <v>26</v>
      </c>
      <c r="M2044" s="1" t="s">
        <v>27</v>
      </c>
      <c r="N2044" s="1" t="s">
        <v>42</v>
      </c>
      <c r="O2044" s="1" t="s">
        <v>34</v>
      </c>
      <c r="P2044" s="1" t="s">
        <v>62</v>
      </c>
      <c r="Q2044" s="1" t="s">
        <v>24</v>
      </c>
      <c r="R2044" s="2">
        <v>40561</v>
      </c>
    </row>
    <row r="2045" spans="1:18" x14ac:dyDescent="0.25">
      <c r="A2045" s="1">
        <v>38758</v>
      </c>
      <c r="B2045" s="2">
        <v>40810</v>
      </c>
      <c r="C2045" s="2" t="str">
        <f t="shared" si="156"/>
        <v>September</v>
      </c>
      <c r="D2045" s="1" t="s">
        <v>32</v>
      </c>
      <c r="E2045" s="1">
        <v>7</v>
      </c>
      <c r="F2045" s="1">
        <f t="shared" si="155"/>
        <v>71.028571428571425</v>
      </c>
      <c r="G2045" s="1">
        <v>497.2</v>
      </c>
      <c r="H2045" s="1">
        <v>49</v>
      </c>
      <c r="I2045">
        <f t="shared" si="157"/>
        <v>546.20000000000005</v>
      </c>
      <c r="J2045">
        <f t="shared" si="158"/>
        <v>3.5455000000000001</v>
      </c>
      <c r="K2045">
        <f t="shared" si="159"/>
        <v>17.628225999999998</v>
      </c>
      <c r="L2045" s="1" t="s">
        <v>26</v>
      </c>
      <c r="M2045" s="1" t="s">
        <v>20</v>
      </c>
      <c r="N2045" s="1" t="s">
        <v>21</v>
      </c>
      <c r="O2045" s="1" t="s">
        <v>34</v>
      </c>
      <c r="P2045" s="1" t="s">
        <v>68</v>
      </c>
      <c r="Q2045" s="1" t="s">
        <v>53</v>
      </c>
      <c r="R2045" s="2">
        <v>40812</v>
      </c>
    </row>
    <row r="2046" spans="1:18" x14ac:dyDescent="0.25">
      <c r="A2046" s="1">
        <v>25828</v>
      </c>
      <c r="B2046" s="2">
        <v>40505</v>
      </c>
      <c r="C2046" s="2" t="str">
        <f t="shared" si="156"/>
        <v>November</v>
      </c>
      <c r="D2046" s="1" t="s">
        <v>32</v>
      </c>
      <c r="E2046" s="1">
        <v>35</v>
      </c>
      <c r="F2046" s="1">
        <f t="shared" si="155"/>
        <v>6.8980000000000006</v>
      </c>
      <c r="G2046" s="1">
        <v>241.43</v>
      </c>
      <c r="H2046" s="1">
        <v>4.42</v>
      </c>
      <c r="I2046">
        <f t="shared" si="157"/>
        <v>245.85</v>
      </c>
      <c r="J2046">
        <f t="shared" si="158"/>
        <v>3.5455000000000001</v>
      </c>
      <c r="K2046">
        <f t="shared" si="159"/>
        <v>8.5599006500000012</v>
      </c>
      <c r="L2046" s="1" t="s">
        <v>26</v>
      </c>
      <c r="M2046" s="1" t="s">
        <v>56</v>
      </c>
      <c r="N2046" s="1" t="s">
        <v>28</v>
      </c>
      <c r="O2046" s="1" t="s">
        <v>34</v>
      </c>
      <c r="P2046" s="1" t="s">
        <v>50</v>
      </c>
      <c r="Q2046" s="1" t="s">
        <v>46</v>
      </c>
      <c r="R2046" s="2">
        <v>40507</v>
      </c>
    </row>
    <row r="2047" spans="1:18" x14ac:dyDescent="0.25">
      <c r="A2047" s="1">
        <v>35043</v>
      </c>
      <c r="B2047" s="2">
        <v>40378</v>
      </c>
      <c r="C2047" s="2" t="str">
        <f t="shared" si="156"/>
        <v>July</v>
      </c>
      <c r="D2047" s="1" t="s">
        <v>32</v>
      </c>
      <c r="E2047" s="1">
        <v>9</v>
      </c>
      <c r="F2047" s="1">
        <f t="shared" si="155"/>
        <v>102.67905555555555</v>
      </c>
      <c r="G2047" s="1">
        <v>924.11149999999998</v>
      </c>
      <c r="H2047" s="1">
        <v>8.08</v>
      </c>
      <c r="I2047">
        <f t="shared" si="157"/>
        <v>932.19150000000002</v>
      </c>
      <c r="J2047">
        <f t="shared" si="158"/>
        <v>5.3265000000000002</v>
      </c>
      <c r="K2047">
        <f t="shared" si="159"/>
        <v>49.222799047500004</v>
      </c>
      <c r="L2047" s="1" t="s">
        <v>26</v>
      </c>
      <c r="M2047" s="1" t="s">
        <v>54</v>
      </c>
      <c r="N2047" s="1" t="s">
        <v>42</v>
      </c>
      <c r="O2047" s="1" t="s">
        <v>29</v>
      </c>
      <c r="P2047" s="1" t="s">
        <v>30</v>
      </c>
      <c r="Q2047" s="1" t="s">
        <v>24</v>
      </c>
      <c r="R2047" s="2">
        <v>40379</v>
      </c>
    </row>
    <row r="2048" spans="1:18" x14ac:dyDescent="0.25">
      <c r="A2048" s="1">
        <v>15906</v>
      </c>
      <c r="B2048" s="2">
        <v>40448</v>
      </c>
      <c r="C2048" s="2" t="str">
        <f t="shared" si="156"/>
        <v>September</v>
      </c>
      <c r="D2048" s="1" t="s">
        <v>18</v>
      </c>
      <c r="E2048" s="1">
        <v>8</v>
      </c>
      <c r="F2048" s="1">
        <f t="shared" si="155"/>
        <v>271.87</v>
      </c>
      <c r="G2048" s="1">
        <v>2174.96</v>
      </c>
      <c r="H2048" s="1">
        <v>17.86</v>
      </c>
      <c r="I2048">
        <f t="shared" si="157"/>
        <v>2192.8200000000002</v>
      </c>
      <c r="J2048">
        <f t="shared" si="158"/>
        <v>5.3265000000000002</v>
      </c>
      <c r="K2048">
        <f t="shared" si="159"/>
        <v>115.8492444</v>
      </c>
      <c r="L2048" s="1" t="s">
        <v>38</v>
      </c>
      <c r="M2048" s="1" t="s">
        <v>56</v>
      </c>
      <c r="N2048" s="1" t="s">
        <v>33</v>
      </c>
      <c r="O2048" s="1" t="s">
        <v>29</v>
      </c>
      <c r="P2048" s="1" t="s">
        <v>61</v>
      </c>
      <c r="Q2048" s="1" t="s">
        <v>40</v>
      </c>
      <c r="R2048" s="2">
        <v>40450</v>
      </c>
    </row>
    <row r="2049" spans="1:18" x14ac:dyDescent="0.25">
      <c r="A2049" s="1">
        <v>21731</v>
      </c>
      <c r="B2049" s="2">
        <v>40873</v>
      </c>
      <c r="C2049" s="2" t="str">
        <f t="shared" si="156"/>
        <v>November</v>
      </c>
      <c r="D2049" s="1" t="s">
        <v>18</v>
      </c>
      <c r="E2049" s="1">
        <v>26</v>
      </c>
      <c r="F2049" s="1">
        <f t="shared" si="155"/>
        <v>60.791153846153847</v>
      </c>
      <c r="G2049" s="1">
        <v>1580.57</v>
      </c>
      <c r="H2049" s="1">
        <v>49</v>
      </c>
      <c r="I2049">
        <f t="shared" si="157"/>
        <v>1629.57</v>
      </c>
      <c r="J2049">
        <f t="shared" si="158"/>
        <v>3.5455000000000001</v>
      </c>
      <c r="K2049">
        <f t="shared" si="159"/>
        <v>56.039109349999997</v>
      </c>
      <c r="L2049" s="1" t="s">
        <v>26</v>
      </c>
      <c r="M2049" s="1" t="s">
        <v>59</v>
      </c>
      <c r="N2049" s="1" t="s">
        <v>33</v>
      </c>
      <c r="O2049" s="1" t="s">
        <v>34</v>
      </c>
      <c r="P2049" s="1" t="s">
        <v>68</v>
      </c>
      <c r="Q2049" s="1" t="s">
        <v>53</v>
      </c>
      <c r="R2049" s="2">
        <v>40873</v>
      </c>
    </row>
    <row r="2050" spans="1:18" x14ac:dyDescent="0.25">
      <c r="A2050" s="1">
        <v>28130</v>
      </c>
      <c r="B2050" s="2">
        <v>40024</v>
      </c>
      <c r="C2050" s="2" t="str">
        <f t="shared" si="156"/>
        <v>July</v>
      </c>
      <c r="D2050" s="1" t="s">
        <v>18</v>
      </c>
      <c r="E2050" s="1">
        <v>23</v>
      </c>
      <c r="F2050" s="1">
        <f t="shared" ref="F2050:F2113" si="160">G2050/E2050</f>
        <v>17.575652173913046</v>
      </c>
      <c r="G2050" s="1">
        <v>404.24</v>
      </c>
      <c r="H2050" s="1">
        <v>13.18</v>
      </c>
      <c r="I2050">
        <f t="shared" si="157"/>
        <v>417.42</v>
      </c>
      <c r="J2050">
        <f t="shared" si="158"/>
        <v>3.5455000000000001</v>
      </c>
      <c r="K2050">
        <f t="shared" si="159"/>
        <v>14.332329200000002</v>
      </c>
      <c r="L2050" s="1" t="s">
        <v>19</v>
      </c>
      <c r="M2050" s="1" t="s">
        <v>27</v>
      </c>
      <c r="N2050" s="1" t="s">
        <v>33</v>
      </c>
      <c r="O2050" s="1" t="s">
        <v>34</v>
      </c>
      <c r="P2050" s="1" t="s">
        <v>48</v>
      </c>
      <c r="Q2050" s="1" t="s">
        <v>24</v>
      </c>
      <c r="R2050" s="2">
        <v>40028</v>
      </c>
    </row>
    <row r="2051" spans="1:18" x14ac:dyDescent="0.25">
      <c r="A2051" s="1">
        <v>14727</v>
      </c>
      <c r="B2051" s="2">
        <v>41109</v>
      </c>
      <c r="C2051" s="2" t="str">
        <f t="shared" ref="C2051:C2114" si="161">TEXT(B2051,"mmmm")</f>
        <v>July</v>
      </c>
      <c r="D2051" s="1" t="s">
        <v>41</v>
      </c>
      <c r="E2051" s="1">
        <v>33</v>
      </c>
      <c r="F2051" s="1">
        <f t="shared" si="160"/>
        <v>68.77</v>
      </c>
      <c r="G2051" s="1">
        <v>2269.41</v>
      </c>
      <c r="H2051" s="1">
        <v>3.5</v>
      </c>
      <c r="I2051">
        <f t="shared" ref="I2051:I2114" si="162">G2051+H2051</f>
        <v>2272.91</v>
      </c>
      <c r="J2051">
        <f t="shared" ref="J2051:J2114" si="163">IF(O2051="Furniture",4.761,IF(O2051="Technology",5.3265,IF(O2051="Office Supplies",3.5455,0)))</f>
        <v>3.5455000000000001</v>
      </c>
      <c r="K2051">
        <f t="shared" ref="K2051:K2114" si="164">(J2051*G2051)/100</f>
        <v>80.461931550000003</v>
      </c>
      <c r="L2051" s="1" t="s">
        <v>26</v>
      </c>
      <c r="M2051" s="1" t="s">
        <v>58</v>
      </c>
      <c r="N2051" s="1" t="s">
        <v>28</v>
      </c>
      <c r="O2051" s="1" t="s">
        <v>34</v>
      </c>
      <c r="P2051" s="1" t="s">
        <v>68</v>
      </c>
      <c r="Q2051" s="1" t="s">
        <v>24</v>
      </c>
      <c r="R2051" s="2">
        <v>41110</v>
      </c>
    </row>
    <row r="2052" spans="1:18" x14ac:dyDescent="0.25">
      <c r="A2052" s="1">
        <v>45059</v>
      </c>
      <c r="B2052" s="2">
        <v>40577</v>
      </c>
      <c r="C2052" s="2" t="str">
        <f t="shared" si="161"/>
        <v>February</v>
      </c>
      <c r="D2052" s="1" t="s">
        <v>32</v>
      </c>
      <c r="E2052" s="1">
        <v>39</v>
      </c>
      <c r="F2052" s="1">
        <f t="shared" si="160"/>
        <v>87.225641025641025</v>
      </c>
      <c r="G2052" s="1">
        <v>3401.8</v>
      </c>
      <c r="H2052" s="1">
        <v>19.989999999999998</v>
      </c>
      <c r="I2052">
        <f t="shared" si="162"/>
        <v>3421.79</v>
      </c>
      <c r="J2052">
        <f t="shared" si="163"/>
        <v>3.5455000000000001</v>
      </c>
      <c r="K2052">
        <f t="shared" si="164"/>
        <v>120.61081900000001</v>
      </c>
      <c r="L2052" s="1" t="s">
        <v>19</v>
      </c>
      <c r="M2052" s="1" t="s">
        <v>58</v>
      </c>
      <c r="N2052" s="1" t="s">
        <v>21</v>
      </c>
      <c r="O2052" s="1" t="s">
        <v>34</v>
      </c>
      <c r="P2052" s="1" t="s">
        <v>60</v>
      </c>
      <c r="Q2052" s="1" t="s">
        <v>24</v>
      </c>
      <c r="R2052" s="2">
        <v>40579</v>
      </c>
    </row>
    <row r="2053" spans="1:18" x14ac:dyDescent="0.25">
      <c r="A2053" s="1">
        <v>9222</v>
      </c>
      <c r="B2053" s="2">
        <v>39854</v>
      </c>
      <c r="C2053" s="2" t="str">
        <f t="shared" si="161"/>
        <v>February</v>
      </c>
      <c r="D2053" s="1" t="s">
        <v>25</v>
      </c>
      <c r="E2053" s="1">
        <v>41</v>
      </c>
      <c r="F2053" s="1">
        <f t="shared" si="160"/>
        <v>11.552926829268293</v>
      </c>
      <c r="G2053" s="1">
        <v>473.67</v>
      </c>
      <c r="H2053" s="1">
        <v>5.01</v>
      </c>
      <c r="I2053">
        <f t="shared" si="162"/>
        <v>478.68</v>
      </c>
      <c r="J2053">
        <f t="shared" si="163"/>
        <v>3.5455000000000001</v>
      </c>
      <c r="K2053">
        <f t="shared" si="164"/>
        <v>16.79396985</v>
      </c>
      <c r="L2053" s="1" t="s">
        <v>26</v>
      </c>
      <c r="M2053" s="1" t="s">
        <v>59</v>
      </c>
      <c r="N2053" s="1" t="s">
        <v>42</v>
      </c>
      <c r="O2053" s="1" t="s">
        <v>34</v>
      </c>
      <c r="P2053" s="1" t="s">
        <v>45</v>
      </c>
      <c r="Q2053" s="1" t="s">
        <v>24</v>
      </c>
      <c r="R2053" s="2">
        <v>39855</v>
      </c>
    </row>
    <row r="2054" spans="1:18" x14ac:dyDescent="0.25">
      <c r="A2054" s="1">
        <v>27557</v>
      </c>
      <c r="B2054" s="2">
        <v>40947</v>
      </c>
      <c r="C2054" s="2" t="str">
        <f t="shared" si="161"/>
        <v>February</v>
      </c>
      <c r="D2054" s="1" t="s">
        <v>18</v>
      </c>
      <c r="E2054" s="1">
        <v>18</v>
      </c>
      <c r="F2054" s="1">
        <f t="shared" si="160"/>
        <v>3.1183333333333336</v>
      </c>
      <c r="G2054" s="1">
        <v>56.13</v>
      </c>
      <c r="H2054" s="1">
        <v>5.33</v>
      </c>
      <c r="I2054">
        <f t="shared" si="162"/>
        <v>61.46</v>
      </c>
      <c r="J2054">
        <f t="shared" si="163"/>
        <v>3.5455000000000001</v>
      </c>
      <c r="K2054">
        <f t="shared" si="164"/>
        <v>1.99008915</v>
      </c>
      <c r="L2054" s="1" t="s">
        <v>26</v>
      </c>
      <c r="M2054" s="1" t="s">
        <v>27</v>
      </c>
      <c r="N2054" s="1" t="s">
        <v>33</v>
      </c>
      <c r="O2054" s="1" t="s">
        <v>34</v>
      </c>
      <c r="P2054" s="1" t="s">
        <v>63</v>
      </c>
      <c r="Q2054" s="1" t="s">
        <v>24</v>
      </c>
      <c r="R2054" s="2">
        <v>40952</v>
      </c>
    </row>
    <row r="2055" spans="1:18" x14ac:dyDescent="0.25">
      <c r="A2055" s="1">
        <v>16352</v>
      </c>
      <c r="B2055" s="2">
        <v>41120</v>
      </c>
      <c r="C2055" s="2" t="str">
        <f t="shared" si="161"/>
        <v>July</v>
      </c>
      <c r="D2055" s="1" t="s">
        <v>41</v>
      </c>
      <c r="E2055" s="1">
        <v>16</v>
      </c>
      <c r="F2055" s="1">
        <f t="shared" si="160"/>
        <v>7.078125</v>
      </c>
      <c r="G2055" s="1">
        <v>113.25</v>
      </c>
      <c r="H2055" s="1">
        <v>6.65</v>
      </c>
      <c r="I2055">
        <f t="shared" si="162"/>
        <v>119.9</v>
      </c>
      <c r="J2055">
        <f t="shared" si="163"/>
        <v>3.5455000000000001</v>
      </c>
      <c r="K2055">
        <f t="shared" si="164"/>
        <v>4.0152787500000002</v>
      </c>
      <c r="L2055" s="1" t="s">
        <v>26</v>
      </c>
      <c r="M2055" s="1" t="s">
        <v>49</v>
      </c>
      <c r="N2055" s="1" t="s">
        <v>33</v>
      </c>
      <c r="O2055" s="1" t="s">
        <v>34</v>
      </c>
      <c r="P2055" s="1" t="s">
        <v>45</v>
      </c>
      <c r="Q2055" s="1" t="s">
        <v>24</v>
      </c>
      <c r="R2055" s="2">
        <v>41122</v>
      </c>
    </row>
    <row r="2056" spans="1:18" x14ac:dyDescent="0.25">
      <c r="A2056" s="1">
        <v>49255</v>
      </c>
      <c r="B2056" s="2">
        <v>41082</v>
      </c>
      <c r="C2056" s="2" t="str">
        <f t="shared" si="161"/>
        <v>June</v>
      </c>
      <c r="D2056" s="1" t="s">
        <v>25</v>
      </c>
      <c r="E2056" s="1">
        <v>20</v>
      </c>
      <c r="F2056" s="1">
        <f t="shared" si="160"/>
        <v>67.872</v>
      </c>
      <c r="G2056" s="1">
        <v>1357.44</v>
      </c>
      <c r="H2056" s="1">
        <v>26.85</v>
      </c>
      <c r="I2056">
        <f t="shared" si="162"/>
        <v>1384.29</v>
      </c>
      <c r="J2056">
        <f t="shared" si="163"/>
        <v>4.7610000000000001</v>
      </c>
      <c r="K2056">
        <f t="shared" si="164"/>
        <v>64.627718400000006</v>
      </c>
      <c r="L2056" s="1" t="s">
        <v>38</v>
      </c>
      <c r="M2056" s="1" t="s">
        <v>27</v>
      </c>
      <c r="N2056" s="1" t="s">
        <v>33</v>
      </c>
      <c r="O2056" s="1" t="s">
        <v>22</v>
      </c>
      <c r="P2056" s="1" t="s">
        <v>67</v>
      </c>
      <c r="Q2056" s="1" t="s">
        <v>64</v>
      </c>
      <c r="R2056" s="2">
        <v>41083</v>
      </c>
    </row>
    <row r="2057" spans="1:18" x14ac:dyDescent="0.25">
      <c r="A2057" s="1">
        <v>29120</v>
      </c>
      <c r="B2057" s="2">
        <v>40310</v>
      </c>
      <c r="C2057" s="2" t="str">
        <f t="shared" si="161"/>
        <v>May</v>
      </c>
      <c r="D2057" s="1" t="s">
        <v>18</v>
      </c>
      <c r="E2057" s="1">
        <v>43</v>
      </c>
      <c r="F2057" s="1">
        <f t="shared" si="160"/>
        <v>39.006279069767444</v>
      </c>
      <c r="G2057" s="1">
        <v>1677.27</v>
      </c>
      <c r="H2057" s="1">
        <v>7.47</v>
      </c>
      <c r="I2057">
        <f t="shared" si="162"/>
        <v>1684.74</v>
      </c>
      <c r="J2057">
        <f t="shared" si="163"/>
        <v>3.5455000000000001</v>
      </c>
      <c r="K2057">
        <f t="shared" si="164"/>
        <v>59.467607850000007</v>
      </c>
      <c r="L2057" s="1" t="s">
        <v>26</v>
      </c>
      <c r="M2057" s="1" t="s">
        <v>59</v>
      </c>
      <c r="N2057" s="1" t="s">
        <v>21</v>
      </c>
      <c r="O2057" s="1" t="s">
        <v>34</v>
      </c>
      <c r="P2057" s="1" t="s">
        <v>48</v>
      </c>
      <c r="Q2057" s="1" t="s">
        <v>24</v>
      </c>
      <c r="R2057" s="2">
        <v>40312</v>
      </c>
    </row>
    <row r="2058" spans="1:18" x14ac:dyDescent="0.25">
      <c r="A2058" s="1">
        <v>31556</v>
      </c>
      <c r="B2058" s="2">
        <v>40751</v>
      </c>
      <c r="C2058" s="2" t="str">
        <f t="shared" si="161"/>
        <v>July</v>
      </c>
      <c r="D2058" s="1" t="s">
        <v>37</v>
      </c>
      <c r="E2058" s="1">
        <v>35</v>
      </c>
      <c r="F2058" s="1">
        <f t="shared" si="160"/>
        <v>7.6957142857142866</v>
      </c>
      <c r="G2058" s="1">
        <v>269.35000000000002</v>
      </c>
      <c r="H2058" s="1">
        <v>3.68</v>
      </c>
      <c r="I2058">
        <f t="shared" si="162"/>
        <v>273.03000000000003</v>
      </c>
      <c r="J2058">
        <f t="shared" si="163"/>
        <v>4.7610000000000001</v>
      </c>
      <c r="K2058">
        <f t="shared" si="164"/>
        <v>12.823753500000002</v>
      </c>
      <c r="L2058" s="1" t="s">
        <v>26</v>
      </c>
      <c r="M2058" s="1" t="s">
        <v>54</v>
      </c>
      <c r="N2058" s="1" t="s">
        <v>21</v>
      </c>
      <c r="O2058" s="1" t="s">
        <v>22</v>
      </c>
      <c r="P2058" s="1" t="s">
        <v>23</v>
      </c>
      <c r="Q2058" s="1" t="s">
        <v>36</v>
      </c>
      <c r="R2058" s="2">
        <v>40752</v>
      </c>
    </row>
    <row r="2059" spans="1:18" x14ac:dyDescent="0.25">
      <c r="A2059" s="1">
        <v>224</v>
      </c>
      <c r="B2059" s="2">
        <v>39981</v>
      </c>
      <c r="C2059" s="2" t="str">
        <f t="shared" si="161"/>
        <v>June</v>
      </c>
      <c r="D2059" s="1" t="s">
        <v>32</v>
      </c>
      <c r="E2059" s="1">
        <v>44</v>
      </c>
      <c r="F2059" s="1">
        <f t="shared" si="160"/>
        <v>6.0875000000000004</v>
      </c>
      <c r="G2059" s="1">
        <v>267.85000000000002</v>
      </c>
      <c r="H2059" s="1">
        <v>5.15</v>
      </c>
      <c r="I2059">
        <f t="shared" si="162"/>
        <v>273</v>
      </c>
      <c r="J2059">
        <f t="shared" si="163"/>
        <v>3.5455000000000001</v>
      </c>
      <c r="K2059">
        <f t="shared" si="164"/>
        <v>9.496621750000001</v>
      </c>
      <c r="L2059" s="1" t="s">
        <v>26</v>
      </c>
      <c r="M2059" s="1" t="s">
        <v>47</v>
      </c>
      <c r="N2059" s="1" t="s">
        <v>33</v>
      </c>
      <c r="O2059" s="1" t="s">
        <v>34</v>
      </c>
      <c r="P2059" s="1" t="s">
        <v>45</v>
      </c>
      <c r="Q2059" s="1" t="s">
        <v>24</v>
      </c>
      <c r="R2059" s="2">
        <v>39982</v>
      </c>
    </row>
    <row r="2060" spans="1:18" x14ac:dyDescent="0.25">
      <c r="A2060" s="1">
        <v>25095</v>
      </c>
      <c r="B2060" s="2">
        <v>40568</v>
      </c>
      <c r="C2060" s="2" t="str">
        <f t="shared" si="161"/>
        <v>January</v>
      </c>
      <c r="D2060" s="1" t="s">
        <v>18</v>
      </c>
      <c r="E2060" s="1">
        <v>41</v>
      </c>
      <c r="F2060" s="1">
        <f t="shared" si="160"/>
        <v>109.1470731707317</v>
      </c>
      <c r="G2060" s="1">
        <v>4475.03</v>
      </c>
      <c r="H2060" s="1">
        <v>56.14</v>
      </c>
      <c r="I2060">
        <f t="shared" si="162"/>
        <v>4531.17</v>
      </c>
      <c r="J2060">
        <f t="shared" si="163"/>
        <v>5.3265000000000002</v>
      </c>
      <c r="K2060">
        <f t="shared" si="164"/>
        <v>238.36247295000001</v>
      </c>
      <c r="L2060" s="1" t="s">
        <v>38</v>
      </c>
      <c r="M2060" s="1" t="s">
        <v>27</v>
      </c>
      <c r="N2060" s="1" t="s">
        <v>21</v>
      </c>
      <c r="O2060" s="1" t="s">
        <v>29</v>
      </c>
      <c r="P2060" s="1" t="s">
        <v>61</v>
      </c>
      <c r="Q2060" s="1" t="s">
        <v>40</v>
      </c>
      <c r="R2060" s="2">
        <v>40568</v>
      </c>
    </row>
    <row r="2061" spans="1:18" x14ac:dyDescent="0.25">
      <c r="A2061" s="1">
        <v>38438</v>
      </c>
      <c r="B2061" s="2">
        <v>40694</v>
      </c>
      <c r="C2061" s="2" t="str">
        <f t="shared" si="161"/>
        <v>May</v>
      </c>
      <c r="D2061" s="1" t="s">
        <v>37</v>
      </c>
      <c r="E2061" s="1">
        <v>17</v>
      </c>
      <c r="F2061" s="1">
        <f t="shared" si="160"/>
        <v>7.1229411764705883</v>
      </c>
      <c r="G2061" s="1">
        <v>121.09</v>
      </c>
      <c r="H2061" s="1">
        <v>5.66</v>
      </c>
      <c r="I2061">
        <f t="shared" si="162"/>
        <v>126.75</v>
      </c>
      <c r="J2061">
        <f t="shared" si="163"/>
        <v>3.5455000000000001</v>
      </c>
      <c r="K2061">
        <f t="shared" si="164"/>
        <v>4.2932459500000002</v>
      </c>
      <c r="L2061" s="1" t="s">
        <v>26</v>
      </c>
      <c r="M2061" s="1" t="s">
        <v>51</v>
      </c>
      <c r="N2061" s="1" t="s">
        <v>42</v>
      </c>
      <c r="O2061" s="1" t="s">
        <v>34</v>
      </c>
      <c r="P2061" s="1" t="s">
        <v>45</v>
      </c>
      <c r="Q2061" s="1" t="s">
        <v>24</v>
      </c>
      <c r="R2061" s="2">
        <v>40695</v>
      </c>
    </row>
    <row r="2062" spans="1:18" x14ac:dyDescent="0.25">
      <c r="A2062" s="1">
        <v>31043</v>
      </c>
      <c r="B2062" s="2">
        <v>40009</v>
      </c>
      <c r="C2062" s="2" t="str">
        <f t="shared" si="161"/>
        <v>July</v>
      </c>
      <c r="D2062" s="1" t="s">
        <v>25</v>
      </c>
      <c r="E2062" s="1">
        <v>49</v>
      </c>
      <c r="F2062" s="1">
        <f t="shared" si="160"/>
        <v>15.763673469387754</v>
      </c>
      <c r="G2062" s="1">
        <v>772.42</v>
      </c>
      <c r="H2062" s="1">
        <v>1.99</v>
      </c>
      <c r="I2062">
        <f t="shared" si="162"/>
        <v>774.41</v>
      </c>
      <c r="J2062">
        <f t="shared" si="163"/>
        <v>5.3265000000000002</v>
      </c>
      <c r="K2062">
        <f t="shared" si="164"/>
        <v>41.142951299999993</v>
      </c>
      <c r="L2062" s="1" t="s">
        <v>26</v>
      </c>
      <c r="M2062" s="1" t="s">
        <v>51</v>
      </c>
      <c r="N2062" s="1" t="s">
        <v>33</v>
      </c>
      <c r="O2062" s="1" t="s">
        <v>29</v>
      </c>
      <c r="P2062" s="1" t="s">
        <v>43</v>
      </c>
      <c r="Q2062" s="1" t="s">
        <v>46</v>
      </c>
      <c r="R2062" s="2">
        <v>40010</v>
      </c>
    </row>
    <row r="2063" spans="1:18" x14ac:dyDescent="0.25">
      <c r="A2063" s="1">
        <v>11968</v>
      </c>
      <c r="B2063" s="2">
        <v>40618</v>
      </c>
      <c r="C2063" s="2" t="str">
        <f t="shared" si="161"/>
        <v>March</v>
      </c>
      <c r="D2063" s="1" t="s">
        <v>18</v>
      </c>
      <c r="E2063" s="1">
        <v>31</v>
      </c>
      <c r="F2063" s="1">
        <f t="shared" si="160"/>
        <v>3.5319354838709676</v>
      </c>
      <c r="G2063" s="1">
        <v>109.49</v>
      </c>
      <c r="H2063" s="1">
        <v>0.85</v>
      </c>
      <c r="I2063">
        <f t="shared" si="162"/>
        <v>110.33999999999999</v>
      </c>
      <c r="J2063">
        <f t="shared" si="163"/>
        <v>3.5455000000000001</v>
      </c>
      <c r="K2063">
        <f t="shared" si="164"/>
        <v>3.8819679499999999</v>
      </c>
      <c r="L2063" s="1" t="s">
        <v>26</v>
      </c>
      <c r="M2063" s="1" t="s">
        <v>55</v>
      </c>
      <c r="N2063" s="1" t="s">
        <v>33</v>
      </c>
      <c r="O2063" s="1" t="s">
        <v>34</v>
      </c>
      <c r="P2063" s="1" t="s">
        <v>35</v>
      </c>
      <c r="Q2063" s="1" t="s">
        <v>36</v>
      </c>
      <c r="R2063" s="2">
        <v>40618</v>
      </c>
    </row>
    <row r="2064" spans="1:18" x14ac:dyDescent="0.25">
      <c r="A2064" s="1">
        <v>70</v>
      </c>
      <c r="B2064" s="2">
        <v>40529</v>
      </c>
      <c r="C2064" s="2" t="str">
        <f t="shared" si="161"/>
        <v>December</v>
      </c>
      <c r="D2064" s="1" t="s">
        <v>18</v>
      </c>
      <c r="E2064" s="1">
        <v>46</v>
      </c>
      <c r="F2064" s="1">
        <f t="shared" si="160"/>
        <v>169.66369565217391</v>
      </c>
      <c r="G2064" s="1">
        <v>7804.53</v>
      </c>
      <c r="H2064" s="1">
        <v>5.99</v>
      </c>
      <c r="I2064">
        <f t="shared" si="162"/>
        <v>7810.5199999999995</v>
      </c>
      <c r="J2064">
        <f t="shared" si="163"/>
        <v>5.3265000000000002</v>
      </c>
      <c r="K2064">
        <f t="shared" si="164"/>
        <v>415.70829044999999</v>
      </c>
      <c r="L2064" s="1" t="s">
        <v>26</v>
      </c>
      <c r="M2064" s="1" t="s">
        <v>49</v>
      </c>
      <c r="N2064" s="1" t="s">
        <v>42</v>
      </c>
      <c r="O2064" s="1" t="s">
        <v>29</v>
      </c>
      <c r="P2064" s="1" t="s">
        <v>30</v>
      </c>
      <c r="Q2064" s="1" t="s">
        <v>24</v>
      </c>
      <c r="R2064" s="2">
        <v>40534</v>
      </c>
    </row>
    <row r="2065" spans="1:18" x14ac:dyDescent="0.25">
      <c r="A2065" s="1">
        <v>47872</v>
      </c>
      <c r="B2065" s="2">
        <v>39976</v>
      </c>
      <c r="C2065" s="2" t="str">
        <f t="shared" si="161"/>
        <v>June</v>
      </c>
      <c r="D2065" s="1" t="s">
        <v>37</v>
      </c>
      <c r="E2065" s="1">
        <v>38</v>
      </c>
      <c r="F2065" s="1">
        <f t="shared" si="160"/>
        <v>46.217631578947369</v>
      </c>
      <c r="G2065" s="1">
        <v>1756.27</v>
      </c>
      <c r="H2065" s="1">
        <v>5.0999999999999996</v>
      </c>
      <c r="I2065">
        <f t="shared" si="162"/>
        <v>1761.37</v>
      </c>
      <c r="J2065">
        <f t="shared" si="163"/>
        <v>3.5455000000000001</v>
      </c>
      <c r="K2065">
        <f t="shared" si="164"/>
        <v>62.268552850000006</v>
      </c>
      <c r="L2065" s="1" t="s">
        <v>26</v>
      </c>
      <c r="M2065" s="1" t="s">
        <v>20</v>
      </c>
      <c r="N2065" s="1" t="s">
        <v>42</v>
      </c>
      <c r="O2065" s="1" t="s">
        <v>34</v>
      </c>
      <c r="P2065" s="1" t="s">
        <v>68</v>
      </c>
      <c r="Q2065" s="1" t="s">
        <v>31</v>
      </c>
      <c r="R2065" s="2">
        <v>39978</v>
      </c>
    </row>
    <row r="2066" spans="1:18" x14ac:dyDescent="0.25">
      <c r="A2066" s="1">
        <v>2209</v>
      </c>
      <c r="B2066" s="2">
        <v>41099</v>
      </c>
      <c r="C2066" s="2" t="str">
        <f t="shared" si="161"/>
        <v>July</v>
      </c>
      <c r="D2066" s="1" t="s">
        <v>25</v>
      </c>
      <c r="E2066" s="1">
        <v>42</v>
      </c>
      <c r="F2066" s="1">
        <f t="shared" si="160"/>
        <v>4.1569047619047623</v>
      </c>
      <c r="G2066" s="1">
        <v>174.59</v>
      </c>
      <c r="H2066" s="1">
        <v>0.94</v>
      </c>
      <c r="I2066">
        <f t="shared" si="162"/>
        <v>175.53</v>
      </c>
      <c r="J2066">
        <f t="shared" si="163"/>
        <v>3.5455000000000001</v>
      </c>
      <c r="K2066">
        <f t="shared" si="164"/>
        <v>6.1900884500000011</v>
      </c>
      <c r="L2066" s="1" t="s">
        <v>26</v>
      </c>
      <c r="M2066" s="1" t="s">
        <v>27</v>
      </c>
      <c r="N2066" s="1" t="s">
        <v>21</v>
      </c>
      <c r="O2066" s="1" t="s">
        <v>34</v>
      </c>
      <c r="P2066" s="1" t="s">
        <v>35</v>
      </c>
      <c r="Q2066" s="1" t="s">
        <v>36</v>
      </c>
      <c r="R2066" s="2">
        <v>41099</v>
      </c>
    </row>
    <row r="2067" spans="1:18" x14ac:dyDescent="0.25">
      <c r="A2067" s="1">
        <v>29478</v>
      </c>
      <c r="B2067" s="2">
        <v>40277</v>
      </c>
      <c r="C2067" s="2" t="str">
        <f t="shared" si="161"/>
        <v>April</v>
      </c>
      <c r="D2067" s="1" t="s">
        <v>25</v>
      </c>
      <c r="E2067" s="1">
        <v>15</v>
      </c>
      <c r="F2067" s="1">
        <f t="shared" si="160"/>
        <v>18.192833333333333</v>
      </c>
      <c r="G2067" s="1">
        <v>272.89249999999998</v>
      </c>
      <c r="H2067" s="1">
        <v>0.99</v>
      </c>
      <c r="I2067">
        <f t="shared" si="162"/>
        <v>273.88249999999999</v>
      </c>
      <c r="J2067">
        <f t="shared" si="163"/>
        <v>5.3265000000000002</v>
      </c>
      <c r="K2067">
        <f t="shared" si="164"/>
        <v>14.5356190125</v>
      </c>
      <c r="L2067" s="1" t="s">
        <v>26</v>
      </c>
      <c r="M2067" s="1" t="s">
        <v>56</v>
      </c>
      <c r="N2067" s="1" t="s">
        <v>21</v>
      </c>
      <c r="O2067" s="1" t="s">
        <v>29</v>
      </c>
      <c r="P2067" s="1" t="s">
        <v>30</v>
      </c>
      <c r="Q2067" s="1" t="s">
        <v>36</v>
      </c>
      <c r="R2067" s="2">
        <v>40280</v>
      </c>
    </row>
    <row r="2068" spans="1:18" x14ac:dyDescent="0.25">
      <c r="A2068" s="1">
        <v>21253</v>
      </c>
      <c r="B2068" s="2">
        <v>41016</v>
      </c>
      <c r="C2068" s="2" t="str">
        <f t="shared" si="161"/>
        <v>April</v>
      </c>
      <c r="D2068" s="1" t="s">
        <v>41</v>
      </c>
      <c r="E2068" s="1">
        <v>5</v>
      </c>
      <c r="F2068" s="1">
        <f t="shared" si="160"/>
        <v>91.015999999999991</v>
      </c>
      <c r="G2068" s="1">
        <v>455.08</v>
      </c>
      <c r="H2068" s="1">
        <v>19.989999999999998</v>
      </c>
      <c r="I2068">
        <f t="shared" si="162"/>
        <v>475.07</v>
      </c>
      <c r="J2068">
        <f t="shared" si="163"/>
        <v>3.5455000000000001</v>
      </c>
      <c r="K2068">
        <f t="shared" si="164"/>
        <v>16.134861399999998</v>
      </c>
      <c r="L2068" s="1" t="s">
        <v>26</v>
      </c>
      <c r="M2068" s="1" t="s">
        <v>51</v>
      </c>
      <c r="N2068" s="1" t="s">
        <v>28</v>
      </c>
      <c r="O2068" s="1" t="s">
        <v>34</v>
      </c>
      <c r="P2068" s="1" t="s">
        <v>62</v>
      </c>
      <c r="Q2068" s="1" t="s">
        <v>24</v>
      </c>
      <c r="R2068" s="2">
        <v>41017</v>
      </c>
    </row>
    <row r="2069" spans="1:18" x14ac:dyDescent="0.25">
      <c r="A2069" s="1">
        <v>20513</v>
      </c>
      <c r="B2069" s="2">
        <v>40001</v>
      </c>
      <c r="C2069" s="2" t="str">
        <f t="shared" si="161"/>
        <v>July</v>
      </c>
      <c r="D2069" s="1" t="s">
        <v>25</v>
      </c>
      <c r="E2069" s="1">
        <v>13</v>
      </c>
      <c r="F2069" s="1">
        <f t="shared" si="160"/>
        <v>3.2515384615384617</v>
      </c>
      <c r="G2069" s="1">
        <v>42.27</v>
      </c>
      <c r="H2069" s="1">
        <v>0.93</v>
      </c>
      <c r="I2069">
        <f t="shared" si="162"/>
        <v>43.2</v>
      </c>
      <c r="J2069">
        <f t="shared" si="163"/>
        <v>3.5455000000000001</v>
      </c>
      <c r="K2069">
        <f t="shared" si="164"/>
        <v>1.4986828500000002</v>
      </c>
      <c r="L2069" s="1" t="s">
        <v>19</v>
      </c>
      <c r="M2069" s="1" t="s">
        <v>51</v>
      </c>
      <c r="N2069" s="1" t="s">
        <v>33</v>
      </c>
      <c r="O2069" s="1" t="s">
        <v>34</v>
      </c>
      <c r="P2069" s="1" t="s">
        <v>35</v>
      </c>
      <c r="Q2069" s="1" t="s">
        <v>36</v>
      </c>
      <c r="R2069" s="2">
        <v>40002</v>
      </c>
    </row>
    <row r="2070" spans="1:18" x14ac:dyDescent="0.25">
      <c r="A2070" s="1">
        <v>35299</v>
      </c>
      <c r="B2070" s="2">
        <v>41131</v>
      </c>
      <c r="C2070" s="2" t="str">
        <f t="shared" si="161"/>
        <v>August</v>
      </c>
      <c r="D2070" s="1" t="s">
        <v>32</v>
      </c>
      <c r="E2070" s="1">
        <v>41</v>
      </c>
      <c r="F2070" s="1">
        <f t="shared" si="160"/>
        <v>106.3170731707317</v>
      </c>
      <c r="G2070" s="1">
        <v>4359</v>
      </c>
      <c r="H2070" s="1">
        <v>19.989999999999998</v>
      </c>
      <c r="I2070">
        <f t="shared" si="162"/>
        <v>4378.99</v>
      </c>
      <c r="J2070">
        <f t="shared" si="163"/>
        <v>5.3265000000000002</v>
      </c>
      <c r="K2070">
        <f t="shared" si="164"/>
        <v>232.18213500000002</v>
      </c>
      <c r="L2070" s="1" t="s">
        <v>26</v>
      </c>
      <c r="M2070" s="1" t="s">
        <v>54</v>
      </c>
      <c r="N2070" s="1" t="s">
        <v>33</v>
      </c>
      <c r="O2070" s="1" t="s">
        <v>29</v>
      </c>
      <c r="P2070" s="1" t="s">
        <v>43</v>
      </c>
      <c r="Q2070" s="1" t="s">
        <v>24</v>
      </c>
      <c r="R2070" s="2">
        <v>41133</v>
      </c>
    </row>
    <row r="2071" spans="1:18" x14ac:dyDescent="0.25">
      <c r="A2071" s="1">
        <v>55847</v>
      </c>
      <c r="B2071" s="2">
        <v>40014</v>
      </c>
      <c r="C2071" s="2" t="str">
        <f t="shared" si="161"/>
        <v>July</v>
      </c>
      <c r="D2071" s="1" t="s">
        <v>32</v>
      </c>
      <c r="E2071" s="1">
        <v>45</v>
      </c>
      <c r="F2071" s="1">
        <f t="shared" si="160"/>
        <v>3.0380000000000003</v>
      </c>
      <c r="G2071" s="1">
        <v>136.71</v>
      </c>
      <c r="H2071" s="1">
        <v>0.99</v>
      </c>
      <c r="I2071">
        <f t="shared" si="162"/>
        <v>137.70000000000002</v>
      </c>
      <c r="J2071">
        <f t="shared" si="163"/>
        <v>3.5455000000000001</v>
      </c>
      <c r="K2071">
        <f t="shared" si="164"/>
        <v>4.8470530500000004</v>
      </c>
      <c r="L2071" s="1" t="s">
        <v>26</v>
      </c>
      <c r="M2071" s="1" t="s">
        <v>54</v>
      </c>
      <c r="N2071" s="1" t="s">
        <v>21</v>
      </c>
      <c r="O2071" s="1" t="s">
        <v>34</v>
      </c>
      <c r="P2071" s="1" t="s">
        <v>63</v>
      </c>
      <c r="Q2071" s="1" t="s">
        <v>24</v>
      </c>
      <c r="R2071" s="2">
        <v>40015</v>
      </c>
    </row>
    <row r="2072" spans="1:18" x14ac:dyDescent="0.25">
      <c r="A2072" s="1">
        <v>22688</v>
      </c>
      <c r="B2072" s="2">
        <v>41016</v>
      </c>
      <c r="C2072" s="2" t="str">
        <f t="shared" si="161"/>
        <v>April</v>
      </c>
      <c r="D2072" s="1" t="s">
        <v>41</v>
      </c>
      <c r="E2072" s="1">
        <v>40</v>
      </c>
      <c r="F2072" s="1">
        <f t="shared" si="160"/>
        <v>51.106887499999999</v>
      </c>
      <c r="G2072" s="1">
        <v>2044.2755</v>
      </c>
      <c r="H2072" s="1">
        <v>5.63</v>
      </c>
      <c r="I2072">
        <f t="shared" si="162"/>
        <v>2049.9054999999998</v>
      </c>
      <c r="J2072">
        <f t="shared" si="163"/>
        <v>5.3265000000000002</v>
      </c>
      <c r="K2072">
        <f t="shared" si="164"/>
        <v>108.88833450750001</v>
      </c>
      <c r="L2072" s="1" t="s">
        <v>26</v>
      </c>
      <c r="M2072" s="1" t="s">
        <v>27</v>
      </c>
      <c r="N2072" s="1" t="s">
        <v>33</v>
      </c>
      <c r="O2072" s="1" t="s">
        <v>29</v>
      </c>
      <c r="P2072" s="1" t="s">
        <v>30</v>
      </c>
      <c r="Q2072" s="1" t="s">
        <v>24</v>
      </c>
      <c r="R2072" s="2">
        <v>41017</v>
      </c>
    </row>
    <row r="2073" spans="1:18" x14ac:dyDescent="0.25">
      <c r="A2073" s="1">
        <v>35649</v>
      </c>
      <c r="B2073" s="2">
        <v>40825</v>
      </c>
      <c r="C2073" s="2" t="str">
        <f t="shared" si="161"/>
        <v>October</v>
      </c>
      <c r="D2073" s="1" t="s">
        <v>41</v>
      </c>
      <c r="E2073" s="1">
        <v>25</v>
      </c>
      <c r="F2073" s="1">
        <f t="shared" si="160"/>
        <v>6.9611999999999998</v>
      </c>
      <c r="G2073" s="1">
        <v>174.03</v>
      </c>
      <c r="H2073" s="1">
        <v>5.74</v>
      </c>
      <c r="I2073">
        <f t="shared" si="162"/>
        <v>179.77</v>
      </c>
      <c r="J2073">
        <f t="shared" si="163"/>
        <v>3.5455000000000001</v>
      </c>
      <c r="K2073">
        <f t="shared" si="164"/>
        <v>6.1702336500000001</v>
      </c>
      <c r="L2073" s="1" t="s">
        <v>26</v>
      </c>
      <c r="M2073" s="1" t="s">
        <v>20</v>
      </c>
      <c r="N2073" s="1" t="s">
        <v>21</v>
      </c>
      <c r="O2073" s="1" t="s">
        <v>34</v>
      </c>
      <c r="P2073" s="1" t="s">
        <v>45</v>
      </c>
      <c r="Q2073" s="1" t="s">
        <v>24</v>
      </c>
      <c r="R2073" s="2">
        <v>40827</v>
      </c>
    </row>
    <row r="2074" spans="1:18" x14ac:dyDescent="0.25">
      <c r="A2074" s="1">
        <v>17061</v>
      </c>
      <c r="B2074" s="2">
        <v>41212</v>
      </c>
      <c r="C2074" s="2" t="str">
        <f t="shared" si="161"/>
        <v>October</v>
      </c>
      <c r="D2074" s="1" t="s">
        <v>37</v>
      </c>
      <c r="E2074" s="1">
        <v>28</v>
      </c>
      <c r="F2074" s="1">
        <f t="shared" si="160"/>
        <v>2.8760714285714286</v>
      </c>
      <c r="G2074" s="1">
        <v>80.53</v>
      </c>
      <c r="H2074" s="1">
        <v>0.7</v>
      </c>
      <c r="I2074">
        <f t="shared" si="162"/>
        <v>81.23</v>
      </c>
      <c r="J2074">
        <f t="shared" si="163"/>
        <v>3.5455000000000001</v>
      </c>
      <c r="K2074">
        <f t="shared" si="164"/>
        <v>2.85519115</v>
      </c>
      <c r="L2074" s="1" t="s">
        <v>26</v>
      </c>
      <c r="M2074" s="1" t="s">
        <v>27</v>
      </c>
      <c r="N2074" s="1" t="s">
        <v>21</v>
      </c>
      <c r="O2074" s="1" t="s">
        <v>34</v>
      </c>
      <c r="P2074" s="1" t="s">
        <v>35</v>
      </c>
      <c r="Q2074" s="1" t="s">
        <v>36</v>
      </c>
      <c r="R2074" s="2">
        <v>41214</v>
      </c>
    </row>
    <row r="2075" spans="1:18" x14ac:dyDescent="0.25">
      <c r="A2075" s="1">
        <v>56293</v>
      </c>
      <c r="B2075" s="2">
        <v>40183</v>
      </c>
      <c r="C2075" s="2" t="str">
        <f t="shared" si="161"/>
        <v>January</v>
      </c>
      <c r="D2075" s="1" t="s">
        <v>32</v>
      </c>
      <c r="E2075" s="1">
        <v>34</v>
      </c>
      <c r="F2075" s="1">
        <f t="shared" si="160"/>
        <v>20.670294117647057</v>
      </c>
      <c r="G2075" s="1">
        <v>702.79</v>
      </c>
      <c r="H2075" s="1">
        <v>11.17</v>
      </c>
      <c r="I2075">
        <f t="shared" si="162"/>
        <v>713.95999999999992</v>
      </c>
      <c r="J2075">
        <f t="shared" si="163"/>
        <v>4.7610000000000001</v>
      </c>
      <c r="K2075">
        <f t="shared" si="164"/>
        <v>33.459831899999998</v>
      </c>
      <c r="L2075" s="1" t="s">
        <v>26</v>
      </c>
      <c r="M2075" s="1" t="s">
        <v>20</v>
      </c>
      <c r="N2075" s="1" t="s">
        <v>42</v>
      </c>
      <c r="O2075" s="1" t="s">
        <v>22</v>
      </c>
      <c r="P2075" s="1" t="s">
        <v>23</v>
      </c>
      <c r="Q2075" s="1" t="s">
        <v>53</v>
      </c>
      <c r="R2075" s="2">
        <v>40183</v>
      </c>
    </row>
    <row r="2076" spans="1:18" x14ac:dyDescent="0.25">
      <c r="A2076" s="1">
        <v>39555</v>
      </c>
      <c r="B2076" s="2">
        <v>41156</v>
      </c>
      <c r="C2076" s="2" t="str">
        <f t="shared" si="161"/>
        <v>September</v>
      </c>
      <c r="D2076" s="1" t="s">
        <v>18</v>
      </c>
      <c r="E2076" s="1">
        <v>38</v>
      </c>
      <c r="F2076" s="1">
        <f t="shared" si="160"/>
        <v>29.277368421052632</v>
      </c>
      <c r="G2076" s="1">
        <v>1112.54</v>
      </c>
      <c r="H2076" s="1">
        <v>8.23</v>
      </c>
      <c r="I2076">
        <f t="shared" si="162"/>
        <v>1120.77</v>
      </c>
      <c r="J2076">
        <f t="shared" si="163"/>
        <v>3.5455000000000001</v>
      </c>
      <c r="K2076">
        <f t="shared" si="164"/>
        <v>39.445105699999999</v>
      </c>
      <c r="L2076" s="1" t="s">
        <v>26</v>
      </c>
      <c r="M2076" s="1" t="s">
        <v>27</v>
      </c>
      <c r="N2076" s="1" t="s">
        <v>33</v>
      </c>
      <c r="O2076" s="1" t="s">
        <v>34</v>
      </c>
      <c r="P2076" s="1" t="s">
        <v>62</v>
      </c>
      <c r="Q2076" s="1" t="s">
        <v>24</v>
      </c>
      <c r="R2076" s="2">
        <v>41161</v>
      </c>
    </row>
    <row r="2077" spans="1:18" x14ac:dyDescent="0.25">
      <c r="A2077" s="1">
        <v>5543</v>
      </c>
      <c r="B2077" s="2">
        <v>40445</v>
      </c>
      <c r="C2077" s="2" t="str">
        <f t="shared" si="161"/>
        <v>September</v>
      </c>
      <c r="D2077" s="1" t="s">
        <v>41</v>
      </c>
      <c r="E2077" s="1">
        <v>15</v>
      </c>
      <c r="F2077" s="1">
        <f t="shared" si="160"/>
        <v>46.902666666666661</v>
      </c>
      <c r="G2077" s="1">
        <v>703.54</v>
      </c>
      <c r="H2077" s="1">
        <v>3.99</v>
      </c>
      <c r="I2077">
        <f t="shared" si="162"/>
        <v>707.53</v>
      </c>
      <c r="J2077">
        <f t="shared" si="163"/>
        <v>3.5455000000000001</v>
      </c>
      <c r="K2077">
        <f t="shared" si="164"/>
        <v>24.9440107</v>
      </c>
      <c r="L2077" s="1" t="s">
        <v>26</v>
      </c>
      <c r="M2077" s="1" t="s">
        <v>49</v>
      </c>
      <c r="N2077" s="1" t="s">
        <v>33</v>
      </c>
      <c r="O2077" s="1" t="s">
        <v>34</v>
      </c>
      <c r="P2077" s="1" t="s">
        <v>68</v>
      </c>
      <c r="Q2077" s="1" t="s">
        <v>24</v>
      </c>
      <c r="R2077" s="2">
        <v>40447</v>
      </c>
    </row>
    <row r="2078" spans="1:18" x14ac:dyDescent="0.25">
      <c r="A2078" s="1">
        <v>40708</v>
      </c>
      <c r="B2078" s="2">
        <v>40098</v>
      </c>
      <c r="C2078" s="2" t="str">
        <f t="shared" si="161"/>
        <v>October</v>
      </c>
      <c r="D2078" s="1" t="s">
        <v>32</v>
      </c>
      <c r="E2078" s="1">
        <v>15</v>
      </c>
      <c r="F2078" s="1">
        <f t="shared" si="160"/>
        <v>6.9033333333333333</v>
      </c>
      <c r="G2078" s="1">
        <v>103.55</v>
      </c>
      <c r="H2078" s="1">
        <v>1.5</v>
      </c>
      <c r="I2078">
        <f t="shared" si="162"/>
        <v>105.05</v>
      </c>
      <c r="J2078">
        <f t="shared" si="163"/>
        <v>3.5455000000000001</v>
      </c>
      <c r="K2078">
        <f t="shared" si="164"/>
        <v>3.67136525</v>
      </c>
      <c r="L2078" s="1" t="s">
        <v>26</v>
      </c>
      <c r="M2078" s="1" t="s">
        <v>56</v>
      </c>
      <c r="N2078" s="1" t="s">
        <v>33</v>
      </c>
      <c r="O2078" s="1" t="s">
        <v>34</v>
      </c>
      <c r="P2078" s="1" t="s">
        <v>35</v>
      </c>
      <c r="Q2078" s="1" t="s">
        <v>36</v>
      </c>
      <c r="R2078" s="2">
        <v>40099</v>
      </c>
    </row>
    <row r="2079" spans="1:18" x14ac:dyDescent="0.25">
      <c r="A2079" s="1">
        <v>33702</v>
      </c>
      <c r="B2079" s="2">
        <v>41154</v>
      </c>
      <c r="C2079" s="2" t="str">
        <f t="shared" si="161"/>
        <v>September</v>
      </c>
      <c r="D2079" s="1" t="s">
        <v>32</v>
      </c>
      <c r="E2079" s="1">
        <v>14</v>
      </c>
      <c r="F2079" s="1">
        <f t="shared" si="160"/>
        <v>4.0185714285714287</v>
      </c>
      <c r="G2079" s="1">
        <v>56.26</v>
      </c>
      <c r="H2079" s="1">
        <v>0.5</v>
      </c>
      <c r="I2079">
        <f t="shared" si="162"/>
        <v>56.76</v>
      </c>
      <c r="J2079">
        <f t="shared" si="163"/>
        <v>3.5455000000000001</v>
      </c>
      <c r="K2079">
        <f t="shared" si="164"/>
        <v>1.9946983</v>
      </c>
      <c r="L2079" s="1" t="s">
        <v>19</v>
      </c>
      <c r="M2079" s="1" t="s">
        <v>20</v>
      </c>
      <c r="N2079" s="1" t="s">
        <v>33</v>
      </c>
      <c r="O2079" s="1" t="s">
        <v>34</v>
      </c>
      <c r="P2079" s="1" t="s">
        <v>63</v>
      </c>
      <c r="Q2079" s="1" t="s">
        <v>24</v>
      </c>
      <c r="R2079" s="2">
        <v>41155</v>
      </c>
    </row>
    <row r="2080" spans="1:18" x14ac:dyDescent="0.25">
      <c r="A2080" s="1">
        <v>12262</v>
      </c>
      <c r="B2080" s="2">
        <v>40887</v>
      </c>
      <c r="C2080" s="2" t="str">
        <f t="shared" si="161"/>
        <v>December</v>
      </c>
      <c r="D2080" s="1" t="s">
        <v>18</v>
      </c>
      <c r="E2080" s="1">
        <v>45</v>
      </c>
      <c r="F2080" s="1">
        <f t="shared" si="160"/>
        <v>26.953955555555559</v>
      </c>
      <c r="G2080" s="1">
        <v>1212.9280000000001</v>
      </c>
      <c r="H2080" s="1">
        <v>45.51</v>
      </c>
      <c r="I2080">
        <f t="shared" si="162"/>
        <v>1258.4380000000001</v>
      </c>
      <c r="J2080">
        <f t="shared" si="163"/>
        <v>4.7610000000000001</v>
      </c>
      <c r="K2080">
        <f t="shared" si="164"/>
        <v>57.747502080000004</v>
      </c>
      <c r="L2080" s="1" t="s">
        <v>38</v>
      </c>
      <c r="M2080" s="1" t="s">
        <v>47</v>
      </c>
      <c r="N2080" s="1" t="s">
        <v>42</v>
      </c>
      <c r="O2080" s="1" t="s">
        <v>22</v>
      </c>
      <c r="P2080" s="1" t="s">
        <v>57</v>
      </c>
      <c r="Q2080" s="1" t="s">
        <v>64</v>
      </c>
      <c r="R2080" s="2">
        <v>40892</v>
      </c>
    </row>
    <row r="2081" spans="1:18" x14ac:dyDescent="0.25">
      <c r="A2081" s="1">
        <v>52482</v>
      </c>
      <c r="B2081" s="2">
        <v>40574</v>
      </c>
      <c r="C2081" s="2" t="str">
        <f t="shared" si="161"/>
        <v>January</v>
      </c>
      <c r="D2081" s="1" t="s">
        <v>37</v>
      </c>
      <c r="E2081" s="1">
        <v>21</v>
      </c>
      <c r="F2081" s="1">
        <f t="shared" si="160"/>
        <v>40.390476190476193</v>
      </c>
      <c r="G2081" s="1">
        <v>848.2</v>
      </c>
      <c r="H2081" s="1">
        <v>5.33</v>
      </c>
      <c r="I2081">
        <f t="shared" si="162"/>
        <v>853.53000000000009</v>
      </c>
      <c r="J2081">
        <f t="shared" si="163"/>
        <v>3.5455000000000001</v>
      </c>
      <c r="K2081">
        <f t="shared" si="164"/>
        <v>30.072931000000004</v>
      </c>
      <c r="L2081" s="1" t="s">
        <v>19</v>
      </c>
      <c r="M2081" s="1" t="s">
        <v>56</v>
      </c>
      <c r="N2081" s="1" t="s">
        <v>33</v>
      </c>
      <c r="O2081" s="1" t="s">
        <v>34</v>
      </c>
      <c r="P2081" s="1" t="s">
        <v>68</v>
      </c>
      <c r="Q2081" s="1" t="s">
        <v>24</v>
      </c>
      <c r="R2081" s="2">
        <v>40574</v>
      </c>
    </row>
    <row r="2082" spans="1:18" x14ac:dyDescent="0.25">
      <c r="A2082" s="1">
        <v>38944</v>
      </c>
      <c r="B2082" s="2">
        <v>40288</v>
      </c>
      <c r="C2082" s="2" t="str">
        <f t="shared" si="161"/>
        <v>April</v>
      </c>
      <c r="D2082" s="1" t="s">
        <v>41</v>
      </c>
      <c r="E2082" s="1">
        <v>17</v>
      </c>
      <c r="F2082" s="1">
        <f t="shared" si="160"/>
        <v>110.197</v>
      </c>
      <c r="G2082" s="1">
        <v>1873.3489999999999</v>
      </c>
      <c r="H2082" s="1">
        <v>8.08</v>
      </c>
      <c r="I2082">
        <f t="shared" si="162"/>
        <v>1881.4289999999999</v>
      </c>
      <c r="J2082">
        <f t="shared" si="163"/>
        <v>5.3265000000000002</v>
      </c>
      <c r="K2082">
        <f t="shared" si="164"/>
        <v>99.783934485000003</v>
      </c>
      <c r="L2082" s="1" t="s">
        <v>26</v>
      </c>
      <c r="M2082" s="1" t="s">
        <v>51</v>
      </c>
      <c r="N2082" s="1" t="s">
        <v>28</v>
      </c>
      <c r="O2082" s="1" t="s">
        <v>29</v>
      </c>
      <c r="P2082" s="1" t="s">
        <v>30</v>
      </c>
      <c r="Q2082" s="1" t="s">
        <v>24</v>
      </c>
      <c r="R2082" s="2">
        <v>40289</v>
      </c>
    </row>
    <row r="2083" spans="1:18" x14ac:dyDescent="0.25">
      <c r="A2083" s="1">
        <v>13313</v>
      </c>
      <c r="B2083" s="2">
        <v>40010</v>
      </c>
      <c r="C2083" s="2" t="str">
        <f t="shared" si="161"/>
        <v>July</v>
      </c>
      <c r="D2083" s="1" t="s">
        <v>32</v>
      </c>
      <c r="E2083" s="1">
        <v>47</v>
      </c>
      <c r="F2083" s="1">
        <f t="shared" si="160"/>
        <v>21.715106382978725</v>
      </c>
      <c r="G2083" s="1">
        <v>1020.61</v>
      </c>
      <c r="H2083" s="1">
        <v>13.99</v>
      </c>
      <c r="I2083">
        <f t="shared" si="162"/>
        <v>1034.5999999999999</v>
      </c>
      <c r="J2083">
        <f t="shared" si="163"/>
        <v>3.5455000000000001</v>
      </c>
      <c r="K2083">
        <f t="shared" si="164"/>
        <v>36.185727550000003</v>
      </c>
      <c r="L2083" s="1" t="s">
        <v>26</v>
      </c>
      <c r="M2083" s="1" t="s">
        <v>44</v>
      </c>
      <c r="N2083" s="1" t="s">
        <v>42</v>
      </c>
      <c r="O2083" s="1" t="s">
        <v>34</v>
      </c>
      <c r="P2083" s="1" t="s">
        <v>68</v>
      </c>
      <c r="Q2083" s="1" t="s">
        <v>31</v>
      </c>
      <c r="R2083" s="2">
        <v>40011</v>
      </c>
    </row>
    <row r="2084" spans="1:18" x14ac:dyDescent="0.25">
      <c r="A2084" s="1">
        <v>39075</v>
      </c>
      <c r="B2084" s="2">
        <v>40958</v>
      </c>
      <c r="C2084" s="2" t="str">
        <f t="shared" si="161"/>
        <v>February</v>
      </c>
      <c r="D2084" s="1" t="s">
        <v>32</v>
      </c>
      <c r="E2084" s="1">
        <v>50</v>
      </c>
      <c r="F2084" s="1">
        <f t="shared" si="160"/>
        <v>10.246600000000001</v>
      </c>
      <c r="G2084" s="1">
        <v>512.33000000000004</v>
      </c>
      <c r="H2084" s="1">
        <v>0.99</v>
      </c>
      <c r="I2084">
        <f t="shared" si="162"/>
        <v>513.32000000000005</v>
      </c>
      <c r="J2084">
        <f t="shared" si="163"/>
        <v>3.5455000000000001</v>
      </c>
      <c r="K2084">
        <f t="shared" si="164"/>
        <v>18.164660150000003</v>
      </c>
      <c r="L2084" s="1" t="s">
        <v>26</v>
      </c>
      <c r="M2084" s="1" t="s">
        <v>51</v>
      </c>
      <c r="N2084" s="1" t="s">
        <v>33</v>
      </c>
      <c r="O2084" s="1" t="s">
        <v>34</v>
      </c>
      <c r="P2084" s="1" t="s">
        <v>63</v>
      </c>
      <c r="Q2084" s="1" t="s">
        <v>24</v>
      </c>
      <c r="R2084" s="2">
        <v>40959</v>
      </c>
    </row>
    <row r="2085" spans="1:18" x14ac:dyDescent="0.25">
      <c r="A2085" s="1">
        <v>54145</v>
      </c>
      <c r="B2085" s="2">
        <v>40180</v>
      </c>
      <c r="C2085" s="2" t="str">
        <f t="shared" si="161"/>
        <v>January</v>
      </c>
      <c r="D2085" s="1" t="s">
        <v>18</v>
      </c>
      <c r="E2085" s="1">
        <v>34</v>
      </c>
      <c r="F2085" s="1">
        <f t="shared" si="160"/>
        <v>2.0661764705882355</v>
      </c>
      <c r="G2085" s="1">
        <v>70.25</v>
      </c>
      <c r="H2085" s="1">
        <v>5.33</v>
      </c>
      <c r="I2085">
        <f t="shared" si="162"/>
        <v>75.58</v>
      </c>
      <c r="J2085">
        <f t="shared" si="163"/>
        <v>4.7610000000000001</v>
      </c>
      <c r="K2085">
        <f t="shared" si="164"/>
        <v>3.3446025000000001</v>
      </c>
      <c r="L2085" s="1" t="s">
        <v>26</v>
      </c>
      <c r="M2085" s="1" t="s">
        <v>27</v>
      </c>
      <c r="N2085" s="1" t="s">
        <v>42</v>
      </c>
      <c r="O2085" s="1" t="s">
        <v>22</v>
      </c>
      <c r="P2085" s="1" t="s">
        <v>23</v>
      </c>
      <c r="Q2085" s="1" t="s">
        <v>24</v>
      </c>
      <c r="R2085" s="2">
        <v>40180</v>
      </c>
    </row>
    <row r="2086" spans="1:18" x14ac:dyDescent="0.25">
      <c r="A2086" s="1">
        <v>47844</v>
      </c>
      <c r="B2086" s="2">
        <v>40524</v>
      </c>
      <c r="C2086" s="2" t="str">
        <f t="shared" si="161"/>
        <v>December</v>
      </c>
      <c r="D2086" s="1" t="s">
        <v>37</v>
      </c>
      <c r="E2086" s="1">
        <v>41</v>
      </c>
      <c r="F2086" s="1">
        <f t="shared" si="160"/>
        <v>142.04902439024391</v>
      </c>
      <c r="G2086" s="1">
        <v>5824.01</v>
      </c>
      <c r="H2086" s="1">
        <v>30</v>
      </c>
      <c r="I2086">
        <f t="shared" si="162"/>
        <v>5854.01</v>
      </c>
      <c r="J2086">
        <f t="shared" si="163"/>
        <v>4.7610000000000001</v>
      </c>
      <c r="K2086">
        <f t="shared" si="164"/>
        <v>277.28111610000002</v>
      </c>
      <c r="L2086" s="1" t="s">
        <v>38</v>
      </c>
      <c r="M2086" s="1" t="s">
        <v>56</v>
      </c>
      <c r="N2086" s="1" t="s">
        <v>21</v>
      </c>
      <c r="O2086" s="1" t="s">
        <v>22</v>
      </c>
      <c r="P2086" s="1" t="s">
        <v>39</v>
      </c>
      <c r="Q2086" s="1" t="s">
        <v>40</v>
      </c>
      <c r="R2086" s="2">
        <v>40526</v>
      </c>
    </row>
    <row r="2087" spans="1:18" x14ac:dyDescent="0.25">
      <c r="A2087" s="1">
        <v>32451</v>
      </c>
      <c r="B2087" s="2">
        <v>39896</v>
      </c>
      <c r="C2087" s="2" t="str">
        <f t="shared" si="161"/>
        <v>March</v>
      </c>
      <c r="D2087" s="1" t="s">
        <v>32</v>
      </c>
      <c r="E2087" s="1">
        <v>42</v>
      </c>
      <c r="F2087" s="1">
        <f t="shared" si="160"/>
        <v>13.822857142857142</v>
      </c>
      <c r="G2087" s="1">
        <v>580.55999999999995</v>
      </c>
      <c r="H2087" s="1">
        <v>2.99</v>
      </c>
      <c r="I2087">
        <f t="shared" si="162"/>
        <v>583.54999999999995</v>
      </c>
      <c r="J2087">
        <f t="shared" si="163"/>
        <v>3.5455000000000001</v>
      </c>
      <c r="K2087">
        <f t="shared" si="164"/>
        <v>20.583754799999998</v>
      </c>
      <c r="L2087" s="1" t="s">
        <v>26</v>
      </c>
      <c r="M2087" s="1" t="s">
        <v>27</v>
      </c>
      <c r="N2087" s="1" t="s">
        <v>42</v>
      </c>
      <c r="O2087" s="1" t="s">
        <v>34</v>
      </c>
      <c r="P2087" s="1" t="s">
        <v>48</v>
      </c>
      <c r="Q2087" s="1" t="s">
        <v>24</v>
      </c>
      <c r="R2087" s="2">
        <v>39897</v>
      </c>
    </row>
    <row r="2088" spans="1:18" x14ac:dyDescent="0.25">
      <c r="A2088" s="1">
        <v>20805</v>
      </c>
      <c r="B2088" s="2">
        <v>40553</v>
      </c>
      <c r="C2088" s="2" t="str">
        <f t="shared" si="161"/>
        <v>January</v>
      </c>
      <c r="D2088" s="1" t="s">
        <v>25</v>
      </c>
      <c r="E2088" s="1">
        <v>12</v>
      </c>
      <c r="F2088" s="1">
        <f t="shared" si="160"/>
        <v>3.8008333333333333</v>
      </c>
      <c r="G2088" s="1">
        <v>45.61</v>
      </c>
      <c r="H2088" s="1">
        <v>0.7</v>
      </c>
      <c r="I2088">
        <f t="shared" si="162"/>
        <v>46.31</v>
      </c>
      <c r="J2088">
        <f t="shared" si="163"/>
        <v>3.5455000000000001</v>
      </c>
      <c r="K2088">
        <f t="shared" si="164"/>
        <v>1.6171025499999998</v>
      </c>
      <c r="L2088" s="1" t="s">
        <v>26</v>
      </c>
      <c r="M2088" s="1" t="s">
        <v>27</v>
      </c>
      <c r="N2088" s="1" t="s">
        <v>42</v>
      </c>
      <c r="O2088" s="1" t="s">
        <v>34</v>
      </c>
      <c r="P2088" s="1" t="s">
        <v>35</v>
      </c>
      <c r="Q2088" s="1" t="s">
        <v>36</v>
      </c>
      <c r="R2088" s="2">
        <v>40554</v>
      </c>
    </row>
    <row r="2089" spans="1:18" x14ac:dyDescent="0.25">
      <c r="A2089" s="1">
        <v>1856</v>
      </c>
      <c r="B2089" s="2">
        <v>40987</v>
      </c>
      <c r="C2089" s="2" t="str">
        <f t="shared" si="161"/>
        <v>March</v>
      </c>
      <c r="D2089" s="1" t="s">
        <v>32</v>
      </c>
      <c r="E2089" s="1">
        <v>44</v>
      </c>
      <c r="F2089" s="1">
        <f t="shared" si="160"/>
        <v>97.346249999999998</v>
      </c>
      <c r="G2089" s="1">
        <v>4283.2349999999997</v>
      </c>
      <c r="H2089" s="1">
        <v>8.8000000000000007</v>
      </c>
      <c r="I2089">
        <f t="shared" si="162"/>
        <v>4292.0349999999999</v>
      </c>
      <c r="J2089">
        <f t="shared" si="163"/>
        <v>5.3265000000000002</v>
      </c>
      <c r="K2089">
        <f t="shared" si="164"/>
        <v>228.14651227499999</v>
      </c>
      <c r="L2089" s="1" t="s">
        <v>26</v>
      </c>
      <c r="M2089" s="1" t="s">
        <v>20</v>
      </c>
      <c r="N2089" s="1" t="s">
        <v>42</v>
      </c>
      <c r="O2089" s="1" t="s">
        <v>29</v>
      </c>
      <c r="P2089" s="1" t="s">
        <v>30</v>
      </c>
      <c r="Q2089" s="1" t="s">
        <v>24</v>
      </c>
      <c r="R2089" s="2">
        <v>40988</v>
      </c>
    </row>
    <row r="2090" spans="1:18" x14ac:dyDescent="0.25">
      <c r="A2090" s="1">
        <v>834</v>
      </c>
      <c r="B2090" s="2">
        <v>39955</v>
      </c>
      <c r="C2090" s="2" t="str">
        <f t="shared" si="161"/>
        <v>May</v>
      </c>
      <c r="D2090" s="1" t="s">
        <v>41</v>
      </c>
      <c r="E2090" s="1">
        <v>15</v>
      </c>
      <c r="F2090" s="1">
        <f t="shared" si="160"/>
        <v>120.86933333333333</v>
      </c>
      <c r="G2090" s="1">
        <v>1813.04</v>
      </c>
      <c r="H2090" s="1">
        <v>56.14</v>
      </c>
      <c r="I2090">
        <f t="shared" si="162"/>
        <v>1869.18</v>
      </c>
      <c r="J2090">
        <f t="shared" si="163"/>
        <v>5.3265000000000002</v>
      </c>
      <c r="K2090">
        <f t="shared" si="164"/>
        <v>96.571575600000003</v>
      </c>
      <c r="L2090" s="1" t="s">
        <v>38</v>
      </c>
      <c r="M2090" s="1" t="s">
        <v>20</v>
      </c>
      <c r="N2090" s="1" t="s">
        <v>42</v>
      </c>
      <c r="O2090" s="1" t="s">
        <v>29</v>
      </c>
      <c r="P2090" s="1" t="s">
        <v>61</v>
      </c>
      <c r="Q2090" s="1" t="s">
        <v>40</v>
      </c>
      <c r="R2090" s="2">
        <v>39956</v>
      </c>
    </row>
    <row r="2091" spans="1:18" x14ac:dyDescent="0.25">
      <c r="A2091" s="1">
        <v>4864</v>
      </c>
      <c r="B2091" s="2">
        <v>41223</v>
      </c>
      <c r="C2091" s="2" t="str">
        <f t="shared" si="161"/>
        <v>November</v>
      </c>
      <c r="D2091" s="1" t="s">
        <v>18</v>
      </c>
      <c r="E2091" s="1">
        <v>16</v>
      </c>
      <c r="F2091" s="1">
        <f t="shared" si="160"/>
        <v>306.37437499999999</v>
      </c>
      <c r="G2091" s="1">
        <v>4901.99</v>
      </c>
      <c r="H2091" s="1">
        <v>19.989999999999998</v>
      </c>
      <c r="I2091">
        <f t="shared" si="162"/>
        <v>4921.9799999999996</v>
      </c>
      <c r="J2091">
        <f t="shared" si="163"/>
        <v>3.5455000000000001</v>
      </c>
      <c r="K2091">
        <f t="shared" si="164"/>
        <v>173.80005545</v>
      </c>
      <c r="L2091" s="1" t="s">
        <v>26</v>
      </c>
      <c r="M2091" s="1" t="s">
        <v>20</v>
      </c>
      <c r="N2091" s="1" t="s">
        <v>33</v>
      </c>
      <c r="O2091" s="1" t="s">
        <v>34</v>
      </c>
      <c r="P2091" s="1" t="s">
        <v>48</v>
      </c>
      <c r="Q2091" s="1" t="s">
        <v>24</v>
      </c>
      <c r="R2091" s="2">
        <v>41227</v>
      </c>
    </row>
    <row r="2092" spans="1:18" x14ac:dyDescent="0.25">
      <c r="A2092" s="1">
        <v>33729</v>
      </c>
      <c r="B2092" s="2">
        <v>41171</v>
      </c>
      <c r="C2092" s="2" t="str">
        <f t="shared" si="161"/>
        <v>September</v>
      </c>
      <c r="D2092" s="1" t="s">
        <v>32</v>
      </c>
      <c r="E2092" s="1">
        <v>26</v>
      </c>
      <c r="F2092" s="1">
        <f t="shared" si="160"/>
        <v>269.06</v>
      </c>
      <c r="G2092" s="1">
        <v>6995.56</v>
      </c>
      <c r="H2092" s="1">
        <v>35</v>
      </c>
      <c r="I2092">
        <f t="shared" si="162"/>
        <v>7030.56</v>
      </c>
      <c r="J2092">
        <f t="shared" si="163"/>
        <v>3.5455000000000001</v>
      </c>
      <c r="K2092">
        <f t="shared" si="164"/>
        <v>248.02757980000001</v>
      </c>
      <c r="L2092" s="1" t="s">
        <v>26</v>
      </c>
      <c r="M2092" s="1" t="s">
        <v>20</v>
      </c>
      <c r="N2092" s="1" t="s">
        <v>28</v>
      </c>
      <c r="O2092" s="1" t="s">
        <v>34</v>
      </c>
      <c r="P2092" s="1" t="s">
        <v>60</v>
      </c>
      <c r="Q2092" s="1" t="s">
        <v>53</v>
      </c>
      <c r="R2092" s="2">
        <v>41172</v>
      </c>
    </row>
    <row r="2093" spans="1:18" x14ac:dyDescent="0.25">
      <c r="A2093" s="1">
        <v>27936</v>
      </c>
      <c r="B2093" s="2">
        <v>40731</v>
      </c>
      <c r="C2093" s="2" t="str">
        <f t="shared" si="161"/>
        <v>July</v>
      </c>
      <c r="D2093" s="1" t="s">
        <v>25</v>
      </c>
      <c r="E2093" s="1">
        <v>3</v>
      </c>
      <c r="F2093" s="1">
        <f t="shared" si="160"/>
        <v>3057.44</v>
      </c>
      <c r="G2093" s="1">
        <v>9172.32</v>
      </c>
      <c r="H2093" s="1">
        <v>8.73</v>
      </c>
      <c r="I2093">
        <f t="shared" si="162"/>
        <v>9181.0499999999993</v>
      </c>
      <c r="J2093">
        <f t="shared" si="163"/>
        <v>5.3265000000000002</v>
      </c>
      <c r="K2093">
        <f t="shared" si="164"/>
        <v>488.56362480000001</v>
      </c>
      <c r="L2093" s="1" t="s">
        <v>38</v>
      </c>
      <c r="M2093" s="1" t="s">
        <v>47</v>
      </c>
      <c r="N2093" s="1" t="s">
        <v>21</v>
      </c>
      <c r="O2093" s="1" t="s">
        <v>29</v>
      </c>
      <c r="P2093" s="1" t="s">
        <v>61</v>
      </c>
      <c r="Q2093" s="1" t="s">
        <v>64</v>
      </c>
      <c r="R2093" s="2">
        <v>40733</v>
      </c>
    </row>
    <row r="2094" spans="1:18" x14ac:dyDescent="0.25">
      <c r="A2094" s="1">
        <v>59174</v>
      </c>
      <c r="B2094" s="2">
        <v>40179</v>
      </c>
      <c r="C2094" s="2" t="str">
        <f t="shared" si="161"/>
        <v>January</v>
      </c>
      <c r="D2094" s="1" t="s">
        <v>41</v>
      </c>
      <c r="E2094" s="1">
        <v>6</v>
      </c>
      <c r="F2094" s="1">
        <f t="shared" si="160"/>
        <v>198.85</v>
      </c>
      <c r="G2094" s="1">
        <v>1193.0999999999999</v>
      </c>
      <c r="H2094" s="1">
        <v>13.99</v>
      </c>
      <c r="I2094">
        <f t="shared" si="162"/>
        <v>1207.0899999999999</v>
      </c>
      <c r="J2094">
        <f t="shared" si="163"/>
        <v>5.3265000000000002</v>
      </c>
      <c r="K2094">
        <f t="shared" si="164"/>
        <v>63.550471499999993</v>
      </c>
      <c r="L2094" s="1" t="s">
        <v>19</v>
      </c>
      <c r="M2094" s="1" t="s">
        <v>56</v>
      </c>
      <c r="N2094" s="1" t="s">
        <v>21</v>
      </c>
      <c r="O2094" s="1" t="s">
        <v>29</v>
      </c>
      <c r="P2094" s="1" t="s">
        <v>61</v>
      </c>
      <c r="Q2094" s="1" t="s">
        <v>31</v>
      </c>
      <c r="R2094" s="2">
        <v>40181</v>
      </c>
    </row>
    <row r="2095" spans="1:18" x14ac:dyDescent="0.25">
      <c r="A2095" s="1">
        <v>28387</v>
      </c>
      <c r="B2095" s="2">
        <v>41089</v>
      </c>
      <c r="C2095" s="2" t="str">
        <f t="shared" si="161"/>
        <v>June</v>
      </c>
      <c r="D2095" s="1" t="s">
        <v>32</v>
      </c>
      <c r="E2095" s="1">
        <v>37</v>
      </c>
      <c r="F2095" s="1">
        <f t="shared" si="160"/>
        <v>86.83702702702702</v>
      </c>
      <c r="G2095" s="1">
        <v>3212.97</v>
      </c>
      <c r="H2095" s="1">
        <v>19.989999999999998</v>
      </c>
      <c r="I2095">
        <f t="shared" si="162"/>
        <v>3232.9599999999996</v>
      </c>
      <c r="J2095">
        <f t="shared" si="163"/>
        <v>3.5455000000000001</v>
      </c>
      <c r="K2095">
        <f t="shared" si="164"/>
        <v>113.91585135</v>
      </c>
      <c r="L2095" s="1" t="s">
        <v>26</v>
      </c>
      <c r="M2095" s="1" t="s">
        <v>47</v>
      </c>
      <c r="N2095" s="1" t="s">
        <v>21</v>
      </c>
      <c r="O2095" s="1" t="s">
        <v>34</v>
      </c>
      <c r="P2095" s="1" t="s">
        <v>62</v>
      </c>
      <c r="Q2095" s="1" t="s">
        <v>24</v>
      </c>
      <c r="R2095" s="2">
        <v>41090</v>
      </c>
    </row>
    <row r="2096" spans="1:18" x14ac:dyDescent="0.25">
      <c r="A2096" s="1">
        <v>5957</v>
      </c>
      <c r="B2096" s="2">
        <v>40538</v>
      </c>
      <c r="C2096" s="2" t="str">
        <f t="shared" si="161"/>
        <v>December</v>
      </c>
      <c r="D2096" s="1" t="s">
        <v>25</v>
      </c>
      <c r="E2096" s="1">
        <v>23</v>
      </c>
      <c r="F2096" s="1">
        <f t="shared" si="160"/>
        <v>17.038065217391303</v>
      </c>
      <c r="G2096" s="1">
        <v>391.87549999999999</v>
      </c>
      <c r="H2096" s="1">
        <v>4.8099999999999996</v>
      </c>
      <c r="I2096">
        <f t="shared" si="162"/>
        <v>396.68549999999999</v>
      </c>
      <c r="J2096">
        <f t="shared" si="163"/>
        <v>5.3265000000000002</v>
      </c>
      <c r="K2096">
        <f t="shared" si="164"/>
        <v>20.873248507500001</v>
      </c>
      <c r="L2096" s="1" t="s">
        <v>26</v>
      </c>
      <c r="M2096" s="1" t="s">
        <v>59</v>
      </c>
      <c r="N2096" s="1" t="s">
        <v>28</v>
      </c>
      <c r="O2096" s="1" t="s">
        <v>29</v>
      </c>
      <c r="P2096" s="1" t="s">
        <v>30</v>
      </c>
      <c r="Q2096" s="1" t="s">
        <v>31</v>
      </c>
      <c r="R2096" s="2">
        <v>40541</v>
      </c>
    </row>
    <row r="2097" spans="1:18" x14ac:dyDescent="0.25">
      <c r="A2097" s="1">
        <v>33505</v>
      </c>
      <c r="B2097" s="2">
        <v>40446</v>
      </c>
      <c r="C2097" s="2" t="str">
        <f t="shared" si="161"/>
        <v>September</v>
      </c>
      <c r="D2097" s="1" t="s">
        <v>18</v>
      </c>
      <c r="E2097" s="1">
        <v>35</v>
      </c>
      <c r="F2097" s="1">
        <f t="shared" si="160"/>
        <v>70.378299999999996</v>
      </c>
      <c r="G2097" s="1">
        <v>2463.2404999999999</v>
      </c>
      <c r="H2097" s="1">
        <v>10.78</v>
      </c>
      <c r="I2097">
        <f t="shared" si="162"/>
        <v>2474.0205000000001</v>
      </c>
      <c r="J2097">
        <f t="shared" si="163"/>
        <v>5.3265000000000002</v>
      </c>
      <c r="K2097">
        <f t="shared" si="164"/>
        <v>131.2045052325</v>
      </c>
      <c r="L2097" s="1" t="s">
        <v>19</v>
      </c>
      <c r="M2097" s="1" t="s">
        <v>27</v>
      </c>
      <c r="N2097" s="1" t="s">
        <v>21</v>
      </c>
      <c r="O2097" s="1" t="s">
        <v>29</v>
      </c>
      <c r="P2097" s="1" t="s">
        <v>30</v>
      </c>
      <c r="Q2097" s="1" t="s">
        <v>24</v>
      </c>
      <c r="R2097" s="2">
        <v>40446</v>
      </c>
    </row>
    <row r="2098" spans="1:18" x14ac:dyDescent="0.25">
      <c r="A2098" s="1">
        <v>51494</v>
      </c>
      <c r="B2098" s="2">
        <v>40758</v>
      </c>
      <c r="C2098" s="2" t="str">
        <f t="shared" si="161"/>
        <v>August</v>
      </c>
      <c r="D2098" s="1" t="s">
        <v>37</v>
      </c>
      <c r="E2098" s="1">
        <v>42</v>
      </c>
      <c r="F2098" s="1">
        <f t="shared" si="160"/>
        <v>11.751428571428571</v>
      </c>
      <c r="G2098" s="1">
        <v>493.56</v>
      </c>
      <c r="H2098" s="1">
        <v>5.99</v>
      </c>
      <c r="I2098">
        <f t="shared" si="162"/>
        <v>499.55</v>
      </c>
      <c r="J2098">
        <f t="shared" si="163"/>
        <v>5.3265000000000002</v>
      </c>
      <c r="K2098">
        <f t="shared" si="164"/>
        <v>26.289473400000002</v>
      </c>
      <c r="L2098" s="1" t="s">
        <v>26</v>
      </c>
      <c r="M2098" s="1" t="s">
        <v>58</v>
      </c>
      <c r="N2098" s="1" t="s">
        <v>21</v>
      </c>
      <c r="O2098" s="1" t="s">
        <v>29</v>
      </c>
      <c r="P2098" s="1" t="s">
        <v>61</v>
      </c>
      <c r="Q2098" s="1" t="s">
        <v>31</v>
      </c>
      <c r="R2098" s="2">
        <v>40760</v>
      </c>
    </row>
    <row r="2099" spans="1:18" x14ac:dyDescent="0.25">
      <c r="A2099" s="1">
        <v>32164</v>
      </c>
      <c r="B2099" s="2">
        <v>40211</v>
      </c>
      <c r="C2099" s="2" t="str">
        <f t="shared" si="161"/>
        <v>February</v>
      </c>
      <c r="D2099" s="1" t="s">
        <v>32</v>
      </c>
      <c r="E2099" s="1">
        <v>34</v>
      </c>
      <c r="F2099" s="1">
        <f t="shared" si="160"/>
        <v>3.2891176470588235</v>
      </c>
      <c r="G2099" s="1">
        <v>111.83</v>
      </c>
      <c r="H2099" s="1">
        <v>3.97</v>
      </c>
      <c r="I2099">
        <f t="shared" si="162"/>
        <v>115.8</v>
      </c>
      <c r="J2099">
        <f t="shared" si="163"/>
        <v>3.5455000000000001</v>
      </c>
      <c r="K2099">
        <f t="shared" si="164"/>
        <v>3.9649326500000002</v>
      </c>
      <c r="L2099" s="1" t="s">
        <v>26</v>
      </c>
      <c r="M2099" s="1" t="s">
        <v>51</v>
      </c>
      <c r="N2099" s="1" t="s">
        <v>28</v>
      </c>
      <c r="O2099" s="1" t="s">
        <v>34</v>
      </c>
      <c r="P2099" s="1" t="s">
        <v>35</v>
      </c>
      <c r="Q2099" s="1" t="s">
        <v>36</v>
      </c>
      <c r="R2099" s="2">
        <v>40212</v>
      </c>
    </row>
    <row r="2100" spans="1:18" x14ac:dyDescent="0.25">
      <c r="A2100" s="1">
        <v>9024</v>
      </c>
      <c r="B2100" s="2">
        <v>41062</v>
      </c>
      <c r="C2100" s="2" t="str">
        <f t="shared" si="161"/>
        <v>June</v>
      </c>
      <c r="D2100" s="1" t="s">
        <v>41</v>
      </c>
      <c r="E2100" s="1">
        <v>30</v>
      </c>
      <c r="F2100" s="1">
        <f t="shared" si="160"/>
        <v>37.881333333333338</v>
      </c>
      <c r="G2100" s="1">
        <v>1136.44</v>
      </c>
      <c r="H2100" s="1">
        <v>6.5</v>
      </c>
      <c r="I2100">
        <f t="shared" si="162"/>
        <v>1142.94</v>
      </c>
      <c r="J2100">
        <f t="shared" si="163"/>
        <v>5.3265000000000002</v>
      </c>
      <c r="K2100">
        <f t="shared" si="164"/>
        <v>60.53247660000001</v>
      </c>
      <c r="L2100" s="1" t="s">
        <v>26</v>
      </c>
      <c r="M2100" s="1" t="s">
        <v>49</v>
      </c>
      <c r="N2100" s="1" t="s">
        <v>42</v>
      </c>
      <c r="O2100" s="1" t="s">
        <v>29</v>
      </c>
      <c r="P2100" s="1" t="s">
        <v>43</v>
      </c>
      <c r="Q2100" s="1" t="s">
        <v>24</v>
      </c>
      <c r="R2100" s="2">
        <v>41064</v>
      </c>
    </row>
    <row r="2101" spans="1:18" x14ac:dyDescent="0.25">
      <c r="A2101" s="1">
        <v>36867</v>
      </c>
      <c r="B2101" s="2">
        <v>40061</v>
      </c>
      <c r="C2101" s="2" t="str">
        <f t="shared" si="161"/>
        <v>September</v>
      </c>
      <c r="D2101" s="1" t="s">
        <v>25</v>
      </c>
      <c r="E2101" s="1">
        <v>21</v>
      </c>
      <c r="F2101" s="1">
        <f t="shared" si="160"/>
        <v>261.05619047619047</v>
      </c>
      <c r="G2101" s="1">
        <v>5482.18</v>
      </c>
      <c r="H2101" s="1">
        <v>24.49</v>
      </c>
      <c r="I2101">
        <f t="shared" si="162"/>
        <v>5506.67</v>
      </c>
      <c r="J2101">
        <f t="shared" si="163"/>
        <v>4.7610000000000001</v>
      </c>
      <c r="K2101">
        <f t="shared" si="164"/>
        <v>261.00658980000003</v>
      </c>
      <c r="L2101" s="1" t="s">
        <v>19</v>
      </c>
      <c r="M2101" s="1" t="s">
        <v>20</v>
      </c>
      <c r="N2101" s="1" t="s">
        <v>33</v>
      </c>
      <c r="O2101" s="1" t="s">
        <v>22</v>
      </c>
      <c r="P2101" s="1" t="s">
        <v>39</v>
      </c>
      <c r="Q2101" s="1" t="s">
        <v>53</v>
      </c>
      <c r="R2101" s="2">
        <v>40063</v>
      </c>
    </row>
    <row r="2102" spans="1:18" x14ac:dyDescent="0.25">
      <c r="A2102" s="1">
        <v>18375</v>
      </c>
      <c r="B2102" s="2">
        <v>40808</v>
      </c>
      <c r="C2102" s="2" t="str">
        <f t="shared" si="161"/>
        <v>September</v>
      </c>
      <c r="D2102" s="1" t="s">
        <v>18</v>
      </c>
      <c r="E2102" s="1">
        <v>20</v>
      </c>
      <c r="F2102" s="1">
        <f t="shared" si="160"/>
        <v>3.8445</v>
      </c>
      <c r="G2102" s="1">
        <v>76.89</v>
      </c>
      <c r="H2102" s="1">
        <v>0.5</v>
      </c>
      <c r="I2102">
        <f t="shared" si="162"/>
        <v>77.39</v>
      </c>
      <c r="J2102">
        <f t="shared" si="163"/>
        <v>3.5455000000000001</v>
      </c>
      <c r="K2102">
        <f t="shared" si="164"/>
        <v>2.7261349500000001</v>
      </c>
      <c r="L2102" s="1" t="s">
        <v>26</v>
      </c>
      <c r="M2102" s="1" t="s">
        <v>49</v>
      </c>
      <c r="N2102" s="1" t="s">
        <v>28</v>
      </c>
      <c r="O2102" s="1" t="s">
        <v>34</v>
      </c>
      <c r="P2102" s="1" t="s">
        <v>63</v>
      </c>
      <c r="Q2102" s="1" t="s">
        <v>24</v>
      </c>
      <c r="R2102" s="2">
        <v>40812</v>
      </c>
    </row>
    <row r="2103" spans="1:18" x14ac:dyDescent="0.25">
      <c r="A2103" s="1">
        <v>45762</v>
      </c>
      <c r="B2103" s="2">
        <v>40380</v>
      </c>
      <c r="C2103" s="2" t="str">
        <f t="shared" si="161"/>
        <v>July</v>
      </c>
      <c r="D2103" s="1" t="s">
        <v>18</v>
      </c>
      <c r="E2103" s="1">
        <v>21</v>
      </c>
      <c r="F2103" s="1">
        <f t="shared" si="160"/>
        <v>37.80238095238095</v>
      </c>
      <c r="G2103" s="1">
        <v>793.85</v>
      </c>
      <c r="H2103" s="1">
        <v>5.08</v>
      </c>
      <c r="I2103">
        <f t="shared" si="162"/>
        <v>798.93000000000006</v>
      </c>
      <c r="J2103">
        <f t="shared" si="163"/>
        <v>3.5455000000000001</v>
      </c>
      <c r="K2103">
        <f t="shared" si="164"/>
        <v>28.145951750000005</v>
      </c>
      <c r="L2103" s="1" t="s">
        <v>26</v>
      </c>
      <c r="M2103" s="1" t="s">
        <v>20</v>
      </c>
      <c r="N2103" s="1" t="s">
        <v>33</v>
      </c>
      <c r="O2103" s="1" t="s">
        <v>34</v>
      </c>
      <c r="P2103" s="1" t="s">
        <v>45</v>
      </c>
      <c r="Q2103" s="1" t="s">
        <v>36</v>
      </c>
      <c r="R2103" s="2">
        <v>40385</v>
      </c>
    </row>
    <row r="2104" spans="1:18" x14ac:dyDescent="0.25">
      <c r="A2104" s="1">
        <v>45763</v>
      </c>
      <c r="B2104" s="2">
        <v>40366</v>
      </c>
      <c r="C2104" s="2" t="str">
        <f t="shared" si="161"/>
        <v>July</v>
      </c>
      <c r="D2104" s="1" t="s">
        <v>25</v>
      </c>
      <c r="E2104" s="1">
        <v>25</v>
      </c>
      <c r="F2104" s="1">
        <f t="shared" si="160"/>
        <v>2.698</v>
      </c>
      <c r="G2104" s="1">
        <v>67.45</v>
      </c>
      <c r="H2104" s="1">
        <v>0.5</v>
      </c>
      <c r="I2104">
        <f t="shared" si="162"/>
        <v>67.95</v>
      </c>
      <c r="J2104">
        <f t="shared" si="163"/>
        <v>3.5455000000000001</v>
      </c>
      <c r="K2104">
        <f t="shared" si="164"/>
        <v>2.39143975</v>
      </c>
      <c r="L2104" s="1" t="s">
        <v>26</v>
      </c>
      <c r="M2104" s="1" t="s">
        <v>20</v>
      </c>
      <c r="N2104" s="1" t="s">
        <v>33</v>
      </c>
      <c r="O2104" s="1" t="s">
        <v>34</v>
      </c>
      <c r="P2104" s="1" t="s">
        <v>63</v>
      </c>
      <c r="Q2104" s="1" t="s">
        <v>24</v>
      </c>
      <c r="R2104" s="2">
        <v>40367</v>
      </c>
    </row>
    <row r="2105" spans="1:18" x14ac:dyDescent="0.25">
      <c r="A2105" s="1">
        <v>29351</v>
      </c>
      <c r="B2105" s="2">
        <v>40819</v>
      </c>
      <c r="C2105" s="2" t="str">
        <f t="shared" si="161"/>
        <v>October</v>
      </c>
      <c r="D2105" s="1" t="s">
        <v>41</v>
      </c>
      <c r="E2105" s="1">
        <v>17</v>
      </c>
      <c r="F2105" s="1">
        <f t="shared" si="160"/>
        <v>301.33</v>
      </c>
      <c r="G2105" s="1">
        <v>5122.6099999999997</v>
      </c>
      <c r="H2105" s="1">
        <v>19.989999999999998</v>
      </c>
      <c r="I2105">
        <f t="shared" si="162"/>
        <v>5142.5999999999995</v>
      </c>
      <c r="J2105">
        <f t="shared" si="163"/>
        <v>3.5455000000000001</v>
      </c>
      <c r="K2105">
        <f t="shared" si="164"/>
        <v>181.62213755000002</v>
      </c>
      <c r="L2105" s="1" t="s">
        <v>26</v>
      </c>
      <c r="M2105" s="1" t="s">
        <v>49</v>
      </c>
      <c r="N2105" s="1" t="s">
        <v>21</v>
      </c>
      <c r="O2105" s="1" t="s">
        <v>34</v>
      </c>
      <c r="P2105" s="1" t="s">
        <v>48</v>
      </c>
      <c r="Q2105" s="1" t="s">
        <v>24</v>
      </c>
      <c r="R2105" s="2">
        <v>40821</v>
      </c>
    </row>
    <row r="2106" spans="1:18" x14ac:dyDescent="0.25">
      <c r="A2106" s="1">
        <v>47750</v>
      </c>
      <c r="B2106" s="2">
        <v>40344</v>
      </c>
      <c r="C2106" s="2" t="str">
        <f t="shared" si="161"/>
        <v>June</v>
      </c>
      <c r="D2106" s="1" t="s">
        <v>18</v>
      </c>
      <c r="E2106" s="1">
        <v>1</v>
      </c>
      <c r="F2106" s="1">
        <f t="shared" si="160"/>
        <v>195.04</v>
      </c>
      <c r="G2106" s="1">
        <v>195.04</v>
      </c>
      <c r="H2106" s="1">
        <v>35</v>
      </c>
      <c r="I2106">
        <f t="shared" si="162"/>
        <v>230.04</v>
      </c>
      <c r="J2106">
        <f t="shared" si="163"/>
        <v>3.5455000000000001</v>
      </c>
      <c r="K2106">
        <f t="shared" si="164"/>
        <v>6.9151432000000002</v>
      </c>
      <c r="L2106" s="1" t="s">
        <v>26</v>
      </c>
      <c r="M2106" s="1" t="s">
        <v>58</v>
      </c>
      <c r="N2106" s="1" t="s">
        <v>33</v>
      </c>
      <c r="O2106" s="1" t="s">
        <v>34</v>
      </c>
      <c r="P2106" s="1" t="s">
        <v>60</v>
      </c>
      <c r="Q2106" s="1" t="s">
        <v>53</v>
      </c>
      <c r="R2106" s="2">
        <v>40344</v>
      </c>
    </row>
    <row r="2107" spans="1:18" x14ac:dyDescent="0.25">
      <c r="A2107" s="1">
        <v>51619</v>
      </c>
      <c r="B2107" s="2">
        <v>40058</v>
      </c>
      <c r="C2107" s="2" t="str">
        <f t="shared" si="161"/>
        <v>September</v>
      </c>
      <c r="D2107" s="1" t="s">
        <v>32</v>
      </c>
      <c r="E2107" s="1">
        <v>31</v>
      </c>
      <c r="F2107" s="1">
        <f t="shared" si="160"/>
        <v>363.29161290322583</v>
      </c>
      <c r="G2107" s="1">
        <v>11262.04</v>
      </c>
      <c r="H2107" s="1">
        <v>58.92</v>
      </c>
      <c r="I2107">
        <f t="shared" si="162"/>
        <v>11320.960000000001</v>
      </c>
      <c r="J2107">
        <f t="shared" si="163"/>
        <v>4.7610000000000001</v>
      </c>
      <c r="K2107">
        <f t="shared" si="164"/>
        <v>536.18572440000003</v>
      </c>
      <c r="L2107" s="1" t="s">
        <v>38</v>
      </c>
      <c r="M2107" s="1" t="s">
        <v>27</v>
      </c>
      <c r="N2107" s="1" t="s">
        <v>21</v>
      </c>
      <c r="O2107" s="1" t="s">
        <v>22</v>
      </c>
      <c r="P2107" s="1" t="s">
        <v>39</v>
      </c>
      <c r="Q2107" s="1" t="s">
        <v>40</v>
      </c>
      <c r="R2107" s="2">
        <v>40059</v>
      </c>
    </row>
    <row r="2108" spans="1:18" x14ac:dyDescent="0.25">
      <c r="A2108" s="1">
        <v>55744</v>
      </c>
      <c r="B2108" s="2">
        <v>40836</v>
      </c>
      <c r="C2108" s="2" t="str">
        <f t="shared" si="161"/>
        <v>October</v>
      </c>
      <c r="D2108" s="1" t="s">
        <v>37</v>
      </c>
      <c r="E2108" s="1">
        <v>23</v>
      </c>
      <c r="F2108" s="1">
        <f t="shared" si="160"/>
        <v>18.045869565217391</v>
      </c>
      <c r="G2108" s="1">
        <v>415.05500000000001</v>
      </c>
      <c r="H2108" s="1">
        <v>0.99</v>
      </c>
      <c r="I2108">
        <f t="shared" si="162"/>
        <v>416.04500000000002</v>
      </c>
      <c r="J2108">
        <f t="shared" si="163"/>
        <v>5.3265000000000002</v>
      </c>
      <c r="K2108">
        <f t="shared" si="164"/>
        <v>22.107904575000003</v>
      </c>
      <c r="L2108" s="1" t="s">
        <v>26</v>
      </c>
      <c r="M2108" s="1" t="s">
        <v>49</v>
      </c>
      <c r="N2108" s="1" t="s">
        <v>21</v>
      </c>
      <c r="O2108" s="1" t="s">
        <v>29</v>
      </c>
      <c r="P2108" s="1" t="s">
        <v>30</v>
      </c>
      <c r="Q2108" s="1" t="s">
        <v>46</v>
      </c>
      <c r="R2108" s="2">
        <v>40837</v>
      </c>
    </row>
    <row r="2109" spans="1:18" x14ac:dyDescent="0.25">
      <c r="A2109" s="1">
        <v>54560</v>
      </c>
      <c r="B2109" s="2">
        <v>40010</v>
      </c>
      <c r="C2109" s="2" t="str">
        <f t="shared" si="161"/>
        <v>July</v>
      </c>
      <c r="D2109" s="1" t="s">
        <v>37</v>
      </c>
      <c r="E2109" s="1">
        <v>22</v>
      </c>
      <c r="F2109" s="1">
        <f t="shared" si="160"/>
        <v>27.471818181818183</v>
      </c>
      <c r="G2109" s="1">
        <v>604.38</v>
      </c>
      <c r="H2109" s="1">
        <v>1.99</v>
      </c>
      <c r="I2109">
        <f t="shared" si="162"/>
        <v>606.37</v>
      </c>
      <c r="J2109">
        <f t="shared" si="163"/>
        <v>5.3265000000000002</v>
      </c>
      <c r="K2109">
        <f t="shared" si="164"/>
        <v>32.192300700000004</v>
      </c>
      <c r="L2109" s="1" t="s">
        <v>26</v>
      </c>
      <c r="M2109" s="1" t="s">
        <v>20</v>
      </c>
      <c r="N2109" s="1" t="s">
        <v>28</v>
      </c>
      <c r="O2109" s="1" t="s">
        <v>29</v>
      </c>
      <c r="P2109" s="1" t="s">
        <v>43</v>
      </c>
      <c r="Q2109" s="1" t="s">
        <v>46</v>
      </c>
      <c r="R2109" s="2">
        <v>40013</v>
      </c>
    </row>
    <row r="2110" spans="1:18" x14ac:dyDescent="0.25">
      <c r="A2110" s="1">
        <v>25824</v>
      </c>
      <c r="B2110" s="2">
        <v>40060</v>
      </c>
      <c r="C2110" s="2" t="str">
        <f t="shared" si="161"/>
        <v>September</v>
      </c>
      <c r="D2110" s="1" t="s">
        <v>41</v>
      </c>
      <c r="E2110" s="1">
        <v>37</v>
      </c>
      <c r="F2110" s="1">
        <f t="shared" si="160"/>
        <v>389.48054054054057</v>
      </c>
      <c r="G2110" s="1">
        <v>14410.78</v>
      </c>
      <c r="H2110" s="1">
        <v>19.989999999999998</v>
      </c>
      <c r="I2110">
        <f t="shared" si="162"/>
        <v>14430.77</v>
      </c>
      <c r="J2110">
        <f t="shared" si="163"/>
        <v>3.5455000000000001</v>
      </c>
      <c r="K2110">
        <f t="shared" si="164"/>
        <v>510.93420490000005</v>
      </c>
      <c r="L2110" s="1" t="s">
        <v>26</v>
      </c>
      <c r="M2110" s="1" t="s">
        <v>51</v>
      </c>
      <c r="N2110" s="1" t="s">
        <v>33</v>
      </c>
      <c r="O2110" s="1" t="s">
        <v>34</v>
      </c>
      <c r="P2110" s="1" t="s">
        <v>48</v>
      </c>
      <c r="Q2110" s="1" t="s">
        <v>24</v>
      </c>
      <c r="R2110" s="2">
        <v>40061</v>
      </c>
    </row>
    <row r="2111" spans="1:18" x14ac:dyDescent="0.25">
      <c r="A2111" s="1">
        <v>55715</v>
      </c>
      <c r="B2111" s="2">
        <v>40635</v>
      </c>
      <c r="C2111" s="2" t="str">
        <f t="shared" si="161"/>
        <v>April</v>
      </c>
      <c r="D2111" s="1" t="s">
        <v>37</v>
      </c>
      <c r="E2111" s="1">
        <v>28</v>
      </c>
      <c r="F2111" s="1">
        <f t="shared" si="160"/>
        <v>6.0203571428571427</v>
      </c>
      <c r="G2111" s="1">
        <v>168.57</v>
      </c>
      <c r="H2111" s="1">
        <v>2.99</v>
      </c>
      <c r="I2111">
        <f t="shared" si="162"/>
        <v>171.56</v>
      </c>
      <c r="J2111">
        <f t="shared" si="163"/>
        <v>3.5455000000000001</v>
      </c>
      <c r="K2111">
        <f t="shared" si="164"/>
        <v>5.9766493499999997</v>
      </c>
      <c r="L2111" s="1" t="s">
        <v>19</v>
      </c>
      <c r="M2111" s="1" t="s">
        <v>44</v>
      </c>
      <c r="N2111" s="1" t="s">
        <v>33</v>
      </c>
      <c r="O2111" s="1" t="s">
        <v>34</v>
      </c>
      <c r="P2111" s="1" t="s">
        <v>48</v>
      </c>
      <c r="Q2111" s="1" t="s">
        <v>24</v>
      </c>
      <c r="R2111" s="2">
        <v>40637</v>
      </c>
    </row>
    <row r="2112" spans="1:18" x14ac:dyDescent="0.25">
      <c r="A2112" s="1">
        <v>25060</v>
      </c>
      <c r="B2112" s="2">
        <v>40014</v>
      </c>
      <c r="C2112" s="2" t="str">
        <f t="shared" si="161"/>
        <v>July</v>
      </c>
      <c r="D2112" s="1" t="s">
        <v>32</v>
      </c>
      <c r="E2112" s="1">
        <v>1</v>
      </c>
      <c r="F2112" s="1">
        <f t="shared" si="160"/>
        <v>1893.93</v>
      </c>
      <c r="G2112" s="1">
        <v>1893.93</v>
      </c>
      <c r="H2112" s="1">
        <v>14.7</v>
      </c>
      <c r="I2112">
        <f t="shared" si="162"/>
        <v>1908.63</v>
      </c>
      <c r="J2112">
        <f t="shared" si="163"/>
        <v>5.3265000000000002</v>
      </c>
      <c r="K2112">
        <f t="shared" si="164"/>
        <v>100.88018144999999</v>
      </c>
      <c r="L2112" s="1" t="s">
        <v>38</v>
      </c>
      <c r="M2112" s="1" t="s">
        <v>54</v>
      </c>
      <c r="N2112" s="1" t="s">
        <v>21</v>
      </c>
      <c r="O2112" s="1" t="s">
        <v>29</v>
      </c>
      <c r="P2112" s="1" t="s">
        <v>61</v>
      </c>
      <c r="Q2112" s="1" t="s">
        <v>40</v>
      </c>
      <c r="R2112" s="2">
        <v>40016</v>
      </c>
    </row>
    <row r="2113" spans="1:18" x14ac:dyDescent="0.25">
      <c r="A2113" s="1">
        <v>57216</v>
      </c>
      <c r="B2113" s="2">
        <v>40388</v>
      </c>
      <c r="C2113" s="2" t="str">
        <f t="shared" si="161"/>
        <v>July</v>
      </c>
      <c r="D2113" s="1" t="s">
        <v>25</v>
      </c>
      <c r="E2113" s="1">
        <v>48</v>
      </c>
      <c r="F2113" s="1">
        <f t="shared" si="160"/>
        <v>2.2870833333333334</v>
      </c>
      <c r="G2113" s="1">
        <v>109.78</v>
      </c>
      <c r="H2113" s="1">
        <v>1.2</v>
      </c>
      <c r="I2113">
        <f t="shared" si="162"/>
        <v>110.98</v>
      </c>
      <c r="J2113">
        <f t="shared" si="163"/>
        <v>3.5455000000000001</v>
      </c>
      <c r="K2113">
        <f t="shared" si="164"/>
        <v>3.8922498999999999</v>
      </c>
      <c r="L2113" s="1" t="s">
        <v>26</v>
      </c>
      <c r="M2113" s="1" t="s">
        <v>51</v>
      </c>
      <c r="N2113" s="1" t="s">
        <v>33</v>
      </c>
      <c r="O2113" s="1" t="s">
        <v>34</v>
      </c>
      <c r="P2113" s="1" t="s">
        <v>35</v>
      </c>
      <c r="Q2113" s="1" t="s">
        <v>36</v>
      </c>
      <c r="R2113" s="2">
        <v>40390</v>
      </c>
    </row>
    <row r="2114" spans="1:18" x14ac:dyDescent="0.25">
      <c r="A2114" s="1">
        <v>33893</v>
      </c>
      <c r="B2114" s="2">
        <v>41172</v>
      </c>
      <c r="C2114" s="2" t="str">
        <f t="shared" si="161"/>
        <v>September</v>
      </c>
      <c r="D2114" s="1" t="s">
        <v>32</v>
      </c>
      <c r="E2114" s="1">
        <v>6</v>
      </c>
      <c r="F2114" s="1">
        <f t="shared" ref="F2114:F2177" si="165">G2114/E2114</f>
        <v>38.701666666666668</v>
      </c>
      <c r="G2114" s="1">
        <v>232.21</v>
      </c>
      <c r="H2114" s="1">
        <v>14.72</v>
      </c>
      <c r="I2114">
        <f t="shared" si="162"/>
        <v>246.93</v>
      </c>
      <c r="J2114">
        <f t="shared" si="163"/>
        <v>3.5455000000000001</v>
      </c>
      <c r="K2114">
        <f t="shared" si="164"/>
        <v>8.2330055499999997</v>
      </c>
      <c r="L2114" s="1" t="s">
        <v>26</v>
      </c>
      <c r="M2114" s="1" t="s">
        <v>20</v>
      </c>
      <c r="N2114" s="1" t="s">
        <v>21</v>
      </c>
      <c r="O2114" s="1" t="s">
        <v>34</v>
      </c>
      <c r="P2114" s="1" t="s">
        <v>62</v>
      </c>
      <c r="Q2114" s="1" t="s">
        <v>24</v>
      </c>
      <c r="R2114" s="2">
        <v>41174</v>
      </c>
    </row>
    <row r="2115" spans="1:18" x14ac:dyDescent="0.25">
      <c r="A2115" s="1">
        <v>24960</v>
      </c>
      <c r="B2115" s="2">
        <v>40570</v>
      </c>
      <c r="C2115" s="2" t="str">
        <f t="shared" ref="C2115:C2178" si="166">TEXT(B2115,"mmmm")</f>
        <v>January</v>
      </c>
      <c r="D2115" s="1" t="s">
        <v>25</v>
      </c>
      <c r="E2115" s="1">
        <v>18</v>
      </c>
      <c r="F2115" s="1">
        <f t="shared" si="165"/>
        <v>6.9888888888888889</v>
      </c>
      <c r="G2115" s="1">
        <v>125.8</v>
      </c>
      <c r="H2115" s="1">
        <v>5.87</v>
      </c>
      <c r="I2115">
        <f t="shared" ref="I2115:I2178" si="167">G2115+H2115</f>
        <v>131.66999999999999</v>
      </c>
      <c r="J2115">
        <f t="shared" ref="J2115:J2178" si="168">IF(O2115="Furniture",4.761,IF(O2115="Technology",5.3265,IF(O2115="Office Supplies",3.5455,0)))</f>
        <v>3.5455000000000001</v>
      </c>
      <c r="K2115">
        <f t="shared" ref="K2115:K2178" si="169">(J2115*G2115)/100</f>
        <v>4.4602390000000005</v>
      </c>
      <c r="L2115" s="1" t="s">
        <v>26</v>
      </c>
      <c r="M2115" s="1" t="s">
        <v>27</v>
      </c>
      <c r="N2115" s="1" t="s">
        <v>28</v>
      </c>
      <c r="O2115" s="1" t="s">
        <v>34</v>
      </c>
      <c r="P2115" s="1" t="s">
        <v>45</v>
      </c>
      <c r="Q2115" s="1" t="s">
        <v>24</v>
      </c>
      <c r="R2115" s="2">
        <v>40572</v>
      </c>
    </row>
    <row r="2116" spans="1:18" x14ac:dyDescent="0.25">
      <c r="A2116" s="1">
        <v>24583</v>
      </c>
      <c r="B2116" s="2">
        <v>40764</v>
      </c>
      <c r="C2116" s="2" t="str">
        <f t="shared" si="166"/>
        <v>August</v>
      </c>
      <c r="D2116" s="1" t="s">
        <v>37</v>
      </c>
      <c r="E2116" s="1">
        <v>17</v>
      </c>
      <c r="F2116" s="1">
        <f t="shared" si="165"/>
        <v>2.4876470588235295</v>
      </c>
      <c r="G2116" s="1">
        <v>42.29</v>
      </c>
      <c r="H2116" s="1">
        <v>6.05</v>
      </c>
      <c r="I2116">
        <f t="shared" si="167"/>
        <v>48.339999999999996</v>
      </c>
      <c r="J2116">
        <f t="shared" si="168"/>
        <v>3.5455000000000001</v>
      </c>
      <c r="K2116">
        <f t="shared" si="169"/>
        <v>1.4993919500000001</v>
      </c>
      <c r="L2116" s="1" t="s">
        <v>26</v>
      </c>
      <c r="M2116" s="1" t="s">
        <v>51</v>
      </c>
      <c r="N2116" s="1" t="s">
        <v>33</v>
      </c>
      <c r="O2116" s="1" t="s">
        <v>34</v>
      </c>
      <c r="P2116" s="1" t="s">
        <v>48</v>
      </c>
      <c r="Q2116" s="1" t="s">
        <v>24</v>
      </c>
      <c r="R2116" s="2">
        <v>40767</v>
      </c>
    </row>
    <row r="2117" spans="1:18" x14ac:dyDescent="0.25">
      <c r="A2117" s="1">
        <v>36933</v>
      </c>
      <c r="B2117" s="2">
        <v>40736</v>
      </c>
      <c r="C2117" s="2" t="str">
        <f t="shared" si="166"/>
        <v>July</v>
      </c>
      <c r="D2117" s="1" t="s">
        <v>25</v>
      </c>
      <c r="E2117" s="1">
        <v>32</v>
      </c>
      <c r="F2117" s="1">
        <f t="shared" si="165"/>
        <v>3.6190625000000001</v>
      </c>
      <c r="G2117" s="1">
        <v>115.81</v>
      </c>
      <c r="H2117" s="1">
        <v>0.5</v>
      </c>
      <c r="I2117">
        <f t="shared" si="167"/>
        <v>116.31</v>
      </c>
      <c r="J2117">
        <f t="shared" si="168"/>
        <v>3.5455000000000001</v>
      </c>
      <c r="K2117">
        <f t="shared" si="169"/>
        <v>4.1060435499999999</v>
      </c>
      <c r="L2117" s="1" t="s">
        <v>26</v>
      </c>
      <c r="M2117" s="1" t="s">
        <v>27</v>
      </c>
      <c r="N2117" s="1" t="s">
        <v>28</v>
      </c>
      <c r="O2117" s="1" t="s">
        <v>34</v>
      </c>
      <c r="P2117" s="1" t="s">
        <v>63</v>
      </c>
      <c r="Q2117" s="1" t="s">
        <v>24</v>
      </c>
      <c r="R2117" s="2">
        <v>40737</v>
      </c>
    </row>
    <row r="2118" spans="1:18" x14ac:dyDescent="0.25">
      <c r="A2118" s="1">
        <v>46599</v>
      </c>
      <c r="B2118" s="2">
        <v>40434</v>
      </c>
      <c r="C2118" s="2" t="str">
        <f t="shared" si="166"/>
        <v>September</v>
      </c>
      <c r="D2118" s="1" t="s">
        <v>32</v>
      </c>
      <c r="E2118" s="1">
        <v>4</v>
      </c>
      <c r="F2118" s="1">
        <f t="shared" si="165"/>
        <v>71</v>
      </c>
      <c r="G2118" s="1">
        <v>284</v>
      </c>
      <c r="H2118" s="1">
        <v>10.84</v>
      </c>
      <c r="I2118">
        <f t="shared" si="167"/>
        <v>294.83999999999997</v>
      </c>
      <c r="J2118">
        <f t="shared" si="168"/>
        <v>4.7610000000000001</v>
      </c>
      <c r="K2118">
        <f t="shared" si="169"/>
        <v>13.521240000000001</v>
      </c>
      <c r="L2118" s="1" t="s">
        <v>19</v>
      </c>
      <c r="M2118" s="1" t="s">
        <v>51</v>
      </c>
      <c r="N2118" s="1" t="s">
        <v>28</v>
      </c>
      <c r="O2118" s="1" t="s">
        <v>22</v>
      </c>
      <c r="P2118" s="1" t="s">
        <v>23</v>
      </c>
      <c r="Q2118" s="1" t="s">
        <v>31</v>
      </c>
      <c r="R2118" s="2">
        <v>40435</v>
      </c>
    </row>
    <row r="2119" spans="1:18" x14ac:dyDescent="0.25">
      <c r="A2119" s="1">
        <v>33254</v>
      </c>
      <c r="B2119" s="2">
        <v>40850</v>
      </c>
      <c r="C2119" s="2" t="str">
        <f t="shared" si="166"/>
        <v>November</v>
      </c>
      <c r="D2119" s="1" t="s">
        <v>32</v>
      </c>
      <c r="E2119" s="1">
        <v>11</v>
      </c>
      <c r="F2119" s="1">
        <f t="shared" si="165"/>
        <v>42.395454545454548</v>
      </c>
      <c r="G2119" s="1">
        <v>466.35</v>
      </c>
      <c r="H2119" s="1">
        <v>9.1999999999999993</v>
      </c>
      <c r="I2119">
        <f t="shared" si="167"/>
        <v>475.55</v>
      </c>
      <c r="J2119">
        <f t="shared" si="168"/>
        <v>4.7610000000000001</v>
      </c>
      <c r="K2119">
        <f t="shared" si="169"/>
        <v>22.202923500000001</v>
      </c>
      <c r="L2119" s="1" t="s">
        <v>26</v>
      </c>
      <c r="M2119" s="1" t="s">
        <v>56</v>
      </c>
      <c r="N2119" s="1" t="s">
        <v>42</v>
      </c>
      <c r="O2119" s="1" t="s">
        <v>22</v>
      </c>
      <c r="P2119" s="1" t="s">
        <v>23</v>
      </c>
      <c r="Q2119" s="1" t="s">
        <v>36</v>
      </c>
      <c r="R2119" s="2">
        <v>40852</v>
      </c>
    </row>
    <row r="2120" spans="1:18" x14ac:dyDescent="0.25">
      <c r="A2120" s="1">
        <v>5346</v>
      </c>
      <c r="B2120" s="2">
        <v>40537</v>
      </c>
      <c r="C2120" s="2" t="str">
        <f t="shared" si="166"/>
        <v>December</v>
      </c>
      <c r="D2120" s="1" t="s">
        <v>37</v>
      </c>
      <c r="E2120" s="1">
        <v>17</v>
      </c>
      <c r="F2120" s="1">
        <f t="shared" si="165"/>
        <v>134.41882352941175</v>
      </c>
      <c r="G2120" s="1">
        <v>2285.12</v>
      </c>
      <c r="H2120" s="1">
        <v>36.090000000000003</v>
      </c>
      <c r="I2120">
        <f t="shared" si="167"/>
        <v>2321.21</v>
      </c>
      <c r="J2120">
        <f t="shared" si="168"/>
        <v>4.7610000000000001</v>
      </c>
      <c r="K2120">
        <f t="shared" si="169"/>
        <v>108.7945632</v>
      </c>
      <c r="L2120" s="1" t="s">
        <v>38</v>
      </c>
      <c r="M2120" s="1" t="s">
        <v>20</v>
      </c>
      <c r="N2120" s="1" t="s">
        <v>42</v>
      </c>
      <c r="O2120" s="1" t="s">
        <v>22</v>
      </c>
      <c r="P2120" s="1" t="s">
        <v>67</v>
      </c>
      <c r="Q2120" s="1" t="s">
        <v>64</v>
      </c>
      <c r="R2120" s="2">
        <v>40539</v>
      </c>
    </row>
    <row r="2121" spans="1:18" x14ac:dyDescent="0.25">
      <c r="A2121" s="1">
        <v>4896</v>
      </c>
      <c r="B2121" s="2">
        <v>41142</v>
      </c>
      <c r="C2121" s="2" t="str">
        <f t="shared" si="166"/>
        <v>August</v>
      </c>
      <c r="D2121" s="1" t="s">
        <v>37</v>
      </c>
      <c r="E2121" s="1">
        <v>10</v>
      </c>
      <c r="F2121" s="1">
        <f t="shared" si="165"/>
        <v>108.98699999999999</v>
      </c>
      <c r="G2121" s="1">
        <v>1089.8699999999999</v>
      </c>
      <c r="H2121" s="1">
        <v>5.99</v>
      </c>
      <c r="I2121">
        <f t="shared" si="167"/>
        <v>1095.8599999999999</v>
      </c>
      <c r="J2121">
        <f t="shared" si="168"/>
        <v>5.3265000000000002</v>
      </c>
      <c r="K2121">
        <f t="shared" si="169"/>
        <v>58.051925549999993</v>
      </c>
      <c r="L2121" s="1" t="s">
        <v>19</v>
      </c>
      <c r="M2121" s="1" t="s">
        <v>58</v>
      </c>
      <c r="N2121" s="1" t="s">
        <v>28</v>
      </c>
      <c r="O2121" s="1" t="s">
        <v>29</v>
      </c>
      <c r="P2121" s="1" t="s">
        <v>30</v>
      </c>
      <c r="Q2121" s="1" t="s">
        <v>24</v>
      </c>
      <c r="R2121" s="2">
        <v>41144</v>
      </c>
    </row>
    <row r="2122" spans="1:18" x14ac:dyDescent="0.25">
      <c r="A2122" s="1">
        <v>42467</v>
      </c>
      <c r="B2122" s="2">
        <v>40465</v>
      </c>
      <c r="C2122" s="2" t="str">
        <f t="shared" si="166"/>
        <v>October</v>
      </c>
      <c r="D2122" s="1" t="s">
        <v>25</v>
      </c>
      <c r="E2122" s="1">
        <v>10</v>
      </c>
      <c r="F2122" s="1">
        <f t="shared" si="165"/>
        <v>23.887999999999998</v>
      </c>
      <c r="G2122" s="1">
        <v>238.88</v>
      </c>
      <c r="H2122" s="1">
        <v>15.1</v>
      </c>
      <c r="I2122">
        <f t="shared" si="167"/>
        <v>253.98</v>
      </c>
      <c r="J2122">
        <f t="shared" si="168"/>
        <v>3.5455000000000001</v>
      </c>
      <c r="K2122">
        <f t="shared" si="169"/>
        <v>8.4694903999999998</v>
      </c>
      <c r="L2122" s="1" t="s">
        <v>26</v>
      </c>
      <c r="M2122" s="1" t="s">
        <v>20</v>
      </c>
      <c r="N2122" s="1" t="s">
        <v>42</v>
      </c>
      <c r="O2122" s="1" t="s">
        <v>34</v>
      </c>
      <c r="P2122" s="1" t="s">
        <v>48</v>
      </c>
      <c r="Q2122" s="1" t="s">
        <v>24</v>
      </c>
      <c r="R2122" s="2">
        <v>40465</v>
      </c>
    </row>
    <row r="2123" spans="1:18" x14ac:dyDescent="0.25">
      <c r="A2123" s="1">
        <v>37634</v>
      </c>
      <c r="B2123" s="2">
        <v>41050</v>
      </c>
      <c r="C2123" s="2" t="str">
        <f t="shared" si="166"/>
        <v>May</v>
      </c>
      <c r="D2123" s="1" t="s">
        <v>41</v>
      </c>
      <c r="E2123" s="1">
        <v>32</v>
      </c>
      <c r="F2123" s="1">
        <f t="shared" si="165"/>
        <v>11.505625</v>
      </c>
      <c r="G2123" s="1">
        <v>368.18</v>
      </c>
      <c r="H2123" s="1">
        <v>4.8099999999999996</v>
      </c>
      <c r="I2123">
        <f t="shared" si="167"/>
        <v>372.99</v>
      </c>
      <c r="J2123">
        <f t="shared" si="168"/>
        <v>3.5455000000000001</v>
      </c>
      <c r="K2123">
        <f t="shared" si="169"/>
        <v>13.053821900000001</v>
      </c>
      <c r="L2123" s="1" t="s">
        <v>26</v>
      </c>
      <c r="M2123" s="1" t="s">
        <v>44</v>
      </c>
      <c r="N2123" s="1" t="s">
        <v>33</v>
      </c>
      <c r="O2123" s="1" t="s">
        <v>34</v>
      </c>
      <c r="P2123" s="1" t="s">
        <v>60</v>
      </c>
      <c r="Q2123" s="1" t="s">
        <v>24</v>
      </c>
      <c r="R2123" s="2">
        <v>41051</v>
      </c>
    </row>
    <row r="2124" spans="1:18" x14ac:dyDescent="0.25">
      <c r="A2124" s="1">
        <v>21382</v>
      </c>
      <c r="B2124" s="2">
        <v>40920</v>
      </c>
      <c r="C2124" s="2" t="str">
        <f t="shared" si="166"/>
        <v>January</v>
      </c>
      <c r="D2124" s="1" t="s">
        <v>37</v>
      </c>
      <c r="E2124" s="1">
        <v>27</v>
      </c>
      <c r="F2124" s="1">
        <f t="shared" si="165"/>
        <v>5.4048148148148147</v>
      </c>
      <c r="G2124" s="1">
        <v>145.93</v>
      </c>
      <c r="H2124" s="1">
        <v>7.44</v>
      </c>
      <c r="I2124">
        <f t="shared" si="167"/>
        <v>153.37</v>
      </c>
      <c r="J2124">
        <f t="shared" si="168"/>
        <v>3.5455000000000001</v>
      </c>
      <c r="K2124">
        <f t="shared" si="169"/>
        <v>5.1739481500000002</v>
      </c>
      <c r="L2124" s="1" t="s">
        <v>26</v>
      </c>
      <c r="M2124" s="1" t="s">
        <v>27</v>
      </c>
      <c r="N2124" s="1" t="s">
        <v>33</v>
      </c>
      <c r="O2124" s="1" t="s">
        <v>34</v>
      </c>
      <c r="P2124" s="1" t="s">
        <v>45</v>
      </c>
      <c r="Q2124" s="1" t="s">
        <v>24</v>
      </c>
      <c r="R2124" s="2">
        <v>40923</v>
      </c>
    </row>
    <row r="2125" spans="1:18" x14ac:dyDescent="0.25">
      <c r="A2125" s="1">
        <v>53635</v>
      </c>
      <c r="B2125" s="2">
        <v>41108</v>
      </c>
      <c r="C2125" s="2" t="str">
        <f t="shared" si="166"/>
        <v>July</v>
      </c>
      <c r="D2125" s="1" t="s">
        <v>32</v>
      </c>
      <c r="E2125" s="1">
        <v>33</v>
      </c>
      <c r="F2125" s="1">
        <f t="shared" si="165"/>
        <v>3.1490909090909089</v>
      </c>
      <c r="G2125" s="1">
        <v>103.92</v>
      </c>
      <c r="H2125" s="1">
        <v>1.92</v>
      </c>
      <c r="I2125">
        <f t="shared" si="167"/>
        <v>105.84</v>
      </c>
      <c r="J2125">
        <f t="shared" si="168"/>
        <v>3.5455000000000001</v>
      </c>
      <c r="K2125">
        <f t="shared" si="169"/>
        <v>3.6844836000000005</v>
      </c>
      <c r="L2125" s="1" t="s">
        <v>26</v>
      </c>
      <c r="M2125" s="1" t="s">
        <v>20</v>
      </c>
      <c r="N2125" s="1" t="s">
        <v>28</v>
      </c>
      <c r="O2125" s="1" t="s">
        <v>34</v>
      </c>
      <c r="P2125" s="1" t="s">
        <v>50</v>
      </c>
      <c r="Q2125" s="1" t="s">
        <v>36</v>
      </c>
      <c r="R2125" s="2">
        <v>41110</v>
      </c>
    </row>
    <row r="2126" spans="1:18" x14ac:dyDescent="0.25">
      <c r="A2126" s="1">
        <v>3525</v>
      </c>
      <c r="B2126" s="2">
        <v>40898</v>
      </c>
      <c r="C2126" s="2" t="str">
        <f t="shared" si="166"/>
        <v>December</v>
      </c>
      <c r="D2126" s="1" t="s">
        <v>32</v>
      </c>
      <c r="E2126" s="1">
        <v>38</v>
      </c>
      <c r="F2126" s="1">
        <f t="shared" si="165"/>
        <v>3.0376315789473685</v>
      </c>
      <c r="G2126" s="1">
        <v>115.43</v>
      </c>
      <c r="H2126" s="1">
        <v>1.34</v>
      </c>
      <c r="I2126">
        <f t="shared" si="167"/>
        <v>116.77000000000001</v>
      </c>
      <c r="J2126">
        <f t="shared" si="168"/>
        <v>3.5455000000000001</v>
      </c>
      <c r="K2126">
        <f t="shared" si="169"/>
        <v>4.0925706499999999</v>
      </c>
      <c r="L2126" s="1" t="s">
        <v>26</v>
      </c>
      <c r="M2126" s="1" t="s">
        <v>47</v>
      </c>
      <c r="N2126" s="1" t="s">
        <v>42</v>
      </c>
      <c r="O2126" s="1" t="s">
        <v>34</v>
      </c>
      <c r="P2126" s="1" t="s">
        <v>35</v>
      </c>
      <c r="Q2126" s="1" t="s">
        <v>36</v>
      </c>
      <c r="R2126" s="2">
        <v>40900</v>
      </c>
    </row>
    <row r="2127" spans="1:18" x14ac:dyDescent="0.25">
      <c r="A2127" s="1">
        <v>36739</v>
      </c>
      <c r="B2127" s="2">
        <v>40094</v>
      </c>
      <c r="C2127" s="2" t="str">
        <f t="shared" si="166"/>
        <v>October</v>
      </c>
      <c r="D2127" s="1" t="s">
        <v>32</v>
      </c>
      <c r="E2127" s="1">
        <v>27</v>
      </c>
      <c r="F2127" s="1">
        <f t="shared" si="165"/>
        <v>12.265555555555556</v>
      </c>
      <c r="G2127" s="1">
        <v>331.17</v>
      </c>
      <c r="H2127" s="1">
        <v>2.85</v>
      </c>
      <c r="I2127">
        <f t="shared" si="167"/>
        <v>334.02000000000004</v>
      </c>
      <c r="J2127">
        <f t="shared" si="168"/>
        <v>4.7610000000000001</v>
      </c>
      <c r="K2127">
        <f t="shared" si="169"/>
        <v>15.7670037</v>
      </c>
      <c r="L2127" s="1" t="s">
        <v>26</v>
      </c>
      <c r="M2127" s="1" t="s">
        <v>49</v>
      </c>
      <c r="N2127" s="1" t="s">
        <v>21</v>
      </c>
      <c r="O2127" s="1" t="s">
        <v>22</v>
      </c>
      <c r="P2127" s="1" t="s">
        <v>23</v>
      </c>
      <c r="Q2127" s="1" t="s">
        <v>46</v>
      </c>
      <c r="R2127" s="2">
        <v>40094</v>
      </c>
    </row>
    <row r="2128" spans="1:18" x14ac:dyDescent="0.25">
      <c r="A2128" s="1">
        <v>49767</v>
      </c>
      <c r="B2128" s="2">
        <v>40490</v>
      </c>
      <c r="C2128" s="2" t="str">
        <f t="shared" si="166"/>
        <v>November</v>
      </c>
      <c r="D2128" s="1" t="s">
        <v>37</v>
      </c>
      <c r="E2128" s="1">
        <v>39</v>
      </c>
      <c r="F2128" s="1">
        <f t="shared" si="165"/>
        <v>133.235641025641</v>
      </c>
      <c r="G2128" s="1">
        <v>5196.1899999999996</v>
      </c>
      <c r="H2128" s="1">
        <v>13.99</v>
      </c>
      <c r="I2128">
        <f t="shared" si="167"/>
        <v>5210.1799999999994</v>
      </c>
      <c r="J2128">
        <f t="shared" si="168"/>
        <v>5.3265000000000002</v>
      </c>
      <c r="K2128">
        <f t="shared" si="169"/>
        <v>276.77506034999999</v>
      </c>
      <c r="L2128" s="1" t="s">
        <v>26</v>
      </c>
      <c r="M2128" s="1" t="s">
        <v>51</v>
      </c>
      <c r="N2128" s="1" t="s">
        <v>28</v>
      </c>
      <c r="O2128" s="1" t="s">
        <v>29</v>
      </c>
      <c r="P2128" s="1" t="s">
        <v>61</v>
      </c>
      <c r="Q2128" s="1" t="s">
        <v>31</v>
      </c>
      <c r="R2128" s="2">
        <v>40491</v>
      </c>
    </row>
    <row r="2129" spans="1:18" x14ac:dyDescent="0.25">
      <c r="A2129" s="1">
        <v>55042</v>
      </c>
      <c r="B2129" s="2">
        <v>40885</v>
      </c>
      <c r="C2129" s="2" t="str">
        <f t="shared" si="166"/>
        <v>December</v>
      </c>
      <c r="D2129" s="1" t="s">
        <v>25</v>
      </c>
      <c r="E2129" s="1">
        <v>38</v>
      </c>
      <c r="F2129" s="1">
        <f t="shared" si="165"/>
        <v>52.064065789473688</v>
      </c>
      <c r="G2129" s="1">
        <v>1978.4345000000001</v>
      </c>
      <c r="H2129" s="1">
        <v>2.5</v>
      </c>
      <c r="I2129">
        <f t="shared" si="167"/>
        <v>1980.9345000000001</v>
      </c>
      <c r="J2129">
        <f t="shared" si="168"/>
        <v>5.3265000000000002</v>
      </c>
      <c r="K2129">
        <f t="shared" si="169"/>
        <v>105.3813136425</v>
      </c>
      <c r="L2129" s="1" t="s">
        <v>26</v>
      </c>
      <c r="M2129" s="1" t="s">
        <v>56</v>
      </c>
      <c r="N2129" s="1" t="s">
        <v>42</v>
      </c>
      <c r="O2129" s="1" t="s">
        <v>29</v>
      </c>
      <c r="P2129" s="1" t="s">
        <v>30</v>
      </c>
      <c r="Q2129" s="1" t="s">
        <v>24</v>
      </c>
      <c r="R2129" s="2">
        <v>40886</v>
      </c>
    </row>
    <row r="2130" spans="1:18" x14ac:dyDescent="0.25">
      <c r="A2130" s="1">
        <v>42753</v>
      </c>
      <c r="B2130" s="2">
        <v>40926</v>
      </c>
      <c r="C2130" s="2" t="str">
        <f t="shared" si="166"/>
        <v>January</v>
      </c>
      <c r="D2130" s="1" t="s">
        <v>41</v>
      </c>
      <c r="E2130" s="1">
        <v>45</v>
      </c>
      <c r="F2130" s="1">
        <f t="shared" si="165"/>
        <v>90.507055555555553</v>
      </c>
      <c r="G2130" s="1">
        <v>4072.8175000000001</v>
      </c>
      <c r="H2130" s="1">
        <v>3</v>
      </c>
      <c r="I2130">
        <f t="shared" si="167"/>
        <v>4075.8175000000001</v>
      </c>
      <c r="J2130">
        <f t="shared" si="168"/>
        <v>5.3265000000000002</v>
      </c>
      <c r="K2130">
        <f t="shared" si="169"/>
        <v>216.9386241375</v>
      </c>
      <c r="L2130" s="1" t="s">
        <v>26</v>
      </c>
      <c r="M2130" s="1" t="s">
        <v>20</v>
      </c>
      <c r="N2130" s="1" t="s">
        <v>28</v>
      </c>
      <c r="O2130" s="1" t="s">
        <v>29</v>
      </c>
      <c r="P2130" s="1" t="s">
        <v>30</v>
      </c>
      <c r="Q2130" s="1" t="s">
        <v>24</v>
      </c>
      <c r="R2130" s="2">
        <v>40928</v>
      </c>
    </row>
    <row r="2131" spans="1:18" x14ac:dyDescent="0.25">
      <c r="A2131" s="1">
        <v>39686</v>
      </c>
      <c r="B2131" s="2">
        <v>41068</v>
      </c>
      <c r="C2131" s="2" t="str">
        <f t="shared" si="166"/>
        <v>June</v>
      </c>
      <c r="D2131" s="1" t="s">
        <v>32</v>
      </c>
      <c r="E2131" s="1">
        <v>2</v>
      </c>
      <c r="F2131" s="1">
        <f t="shared" si="165"/>
        <v>369.4</v>
      </c>
      <c r="G2131" s="1">
        <v>738.8</v>
      </c>
      <c r="H2131" s="1">
        <v>91.05</v>
      </c>
      <c r="I2131">
        <f t="shared" si="167"/>
        <v>829.84999999999991</v>
      </c>
      <c r="J2131">
        <f t="shared" si="168"/>
        <v>3.5455000000000001</v>
      </c>
      <c r="K2131">
        <f t="shared" si="169"/>
        <v>26.194153999999997</v>
      </c>
      <c r="L2131" s="1" t="s">
        <v>38</v>
      </c>
      <c r="M2131" s="1" t="s">
        <v>27</v>
      </c>
      <c r="N2131" s="1" t="s">
        <v>42</v>
      </c>
      <c r="O2131" s="1" t="s">
        <v>34</v>
      </c>
      <c r="P2131" s="1" t="s">
        <v>68</v>
      </c>
      <c r="Q2131" s="1" t="s">
        <v>40</v>
      </c>
      <c r="R2131" s="2">
        <v>41069</v>
      </c>
    </row>
    <row r="2132" spans="1:18" x14ac:dyDescent="0.25">
      <c r="A2132" s="1">
        <v>26466</v>
      </c>
      <c r="B2132" s="2">
        <v>39975</v>
      </c>
      <c r="C2132" s="2" t="str">
        <f t="shared" si="166"/>
        <v>June</v>
      </c>
      <c r="D2132" s="1" t="s">
        <v>37</v>
      </c>
      <c r="E2132" s="1">
        <v>29</v>
      </c>
      <c r="F2132" s="1">
        <f t="shared" si="165"/>
        <v>31.369689655172415</v>
      </c>
      <c r="G2132" s="1">
        <v>909.721</v>
      </c>
      <c r="H2132" s="1">
        <v>5.99</v>
      </c>
      <c r="I2132">
        <f t="shared" si="167"/>
        <v>915.71100000000001</v>
      </c>
      <c r="J2132">
        <f t="shared" si="168"/>
        <v>5.3265000000000002</v>
      </c>
      <c r="K2132">
        <f t="shared" si="169"/>
        <v>48.456289065</v>
      </c>
      <c r="L2132" s="1" t="s">
        <v>26</v>
      </c>
      <c r="M2132" s="1" t="s">
        <v>54</v>
      </c>
      <c r="N2132" s="1" t="s">
        <v>33</v>
      </c>
      <c r="O2132" s="1" t="s">
        <v>29</v>
      </c>
      <c r="P2132" s="1" t="s">
        <v>30</v>
      </c>
      <c r="Q2132" s="1" t="s">
        <v>36</v>
      </c>
      <c r="R2132" s="2">
        <v>39976</v>
      </c>
    </row>
    <row r="2133" spans="1:18" x14ac:dyDescent="0.25">
      <c r="A2133" s="1">
        <v>27013</v>
      </c>
      <c r="B2133" s="2">
        <v>39999</v>
      </c>
      <c r="C2133" s="2" t="str">
        <f t="shared" si="166"/>
        <v>July</v>
      </c>
      <c r="D2133" s="1" t="s">
        <v>18</v>
      </c>
      <c r="E2133" s="1">
        <v>26</v>
      </c>
      <c r="F2133" s="1">
        <f t="shared" si="165"/>
        <v>269.50730769230768</v>
      </c>
      <c r="G2133" s="1">
        <v>7007.19</v>
      </c>
      <c r="H2133" s="1">
        <v>35</v>
      </c>
      <c r="I2133">
        <f t="shared" si="167"/>
        <v>7042.19</v>
      </c>
      <c r="J2133">
        <f t="shared" si="168"/>
        <v>3.5455000000000001</v>
      </c>
      <c r="K2133">
        <f t="shared" si="169"/>
        <v>248.43992145000001</v>
      </c>
      <c r="L2133" s="1" t="s">
        <v>26</v>
      </c>
      <c r="M2133" s="1" t="s">
        <v>20</v>
      </c>
      <c r="N2133" s="1" t="s">
        <v>42</v>
      </c>
      <c r="O2133" s="1" t="s">
        <v>34</v>
      </c>
      <c r="P2133" s="1" t="s">
        <v>60</v>
      </c>
      <c r="Q2133" s="1" t="s">
        <v>53</v>
      </c>
      <c r="R2133" s="2">
        <v>39999</v>
      </c>
    </row>
    <row r="2134" spans="1:18" x14ac:dyDescent="0.25">
      <c r="A2134" s="1">
        <v>51047</v>
      </c>
      <c r="B2134" s="2">
        <v>39913</v>
      </c>
      <c r="C2134" s="2" t="str">
        <f t="shared" si="166"/>
        <v>April</v>
      </c>
      <c r="D2134" s="1" t="s">
        <v>41</v>
      </c>
      <c r="E2134" s="1">
        <v>38</v>
      </c>
      <c r="F2134" s="1">
        <f t="shared" si="165"/>
        <v>44.343947368421048</v>
      </c>
      <c r="G2134" s="1">
        <v>1685.07</v>
      </c>
      <c r="H2134" s="1">
        <v>34.200000000000003</v>
      </c>
      <c r="I2134">
        <f t="shared" si="167"/>
        <v>1719.27</v>
      </c>
      <c r="J2134">
        <f t="shared" si="168"/>
        <v>4.7610000000000001</v>
      </c>
      <c r="K2134">
        <f t="shared" si="169"/>
        <v>80.226182699999995</v>
      </c>
      <c r="L2134" s="1" t="s">
        <v>26</v>
      </c>
      <c r="M2134" s="1" t="s">
        <v>49</v>
      </c>
      <c r="N2134" s="1" t="s">
        <v>33</v>
      </c>
      <c r="O2134" s="1" t="s">
        <v>22</v>
      </c>
      <c r="P2134" s="1" t="s">
        <v>23</v>
      </c>
      <c r="Q2134" s="1" t="s">
        <v>36</v>
      </c>
      <c r="R2134" s="2">
        <v>39914</v>
      </c>
    </row>
    <row r="2135" spans="1:18" x14ac:dyDescent="0.25">
      <c r="A2135" s="1">
        <v>27780</v>
      </c>
      <c r="B2135" s="2">
        <v>41202</v>
      </c>
      <c r="C2135" s="2" t="str">
        <f t="shared" si="166"/>
        <v>October</v>
      </c>
      <c r="D2135" s="1" t="s">
        <v>37</v>
      </c>
      <c r="E2135" s="1">
        <v>18</v>
      </c>
      <c r="F2135" s="1">
        <f t="shared" si="165"/>
        <v>3.1338888888888885</v>
      </c>
      <c r="G2135" s="1">
        <v>56.41</v>
      </c>
      <c r="H2135" s="1">
        <v>0.99</v>
      </c>
      <c r="I2135">
        <f t="shared" si="167"/>
        <v>57.4</v>
      </c>
      <c r="J2135">
        <f t="shared" si="168"/>
        <v>3.5455000000000001</v>
      </c>
      <c r="K2135">
        <f t="shared" si="169"/>
        <v>2.0000165499999998</v>
      </c>
      <c r="L2135" s="1" t="s">
        <v>26</v>
      </c>
      <c r="M2135" s="1" t="s">
        <v>51</v>
      </c>
      <c r="N2135" s="1" t="s">
        <v>28</v>
      </c>
      <c r="O2135" s="1" t="s">
        <v>34</v>
      </c>
      <c r="P2135" s="1" t="s">
        <v>63</v>
      </c>
      <c r="Q2135" s="1" t="s">
        <v>24</v>
      </c>
      <c r="R2135" s="2">
        <v>41203</v>
      </c>
    </row>
    <row r="2136" spans="1:18" x14ac:dyDescent="0.25">
      <c r="A2136" s="1">
        <v>39876</v>
      </c>
      <c r="B2136" s="2">
        <v>41012</v>
      </c>
      <c r="C2136" s="2" t="str">
        <f t="shared" si="166"/>
        <v>April</v>
      </c>
      <c r="D2136" s="1" t="s">
        <v>25</v>
      </c>
      <c r="E2136" s="1">
        <v>43</v>
      </c>
      <c r="F2136" s="1">
        <f t="shared" si="165"/>
        <v>378.36790697674417</v>
      </c>
      <c r="G2136" s="1">
        <v>16269.82</v>
      </c>
      <c r="H2136" s="1">
        <v>19.989999999999998</v>
      </c>
      <c r="I2136">
        <f t="shared" si="167"/>
        <v>16289.81</v>
      </c>
      <c r="J2136">
        <f t="shared" si="168"/>
        <v>3.5455000000000001</v>
      </c>
      <c r="K2136">
        <f t="shared" si="169"/>
        <v>576.84646810000004</v>
      </c>
      <c r="L2136" s="1" t="s">
        <v>26</v>
      </c>
      <c r="M2136" s="1" t="s">
        <v>56</v>
      </c>
      <c r="N2136" s="1" t="s">
        <v>21</v>
      </c>
      <c r="O2136" s="1" t="s">
        <v>34</v>
      </c>
      <c r="P2136" s="1" t="s">
        <v>48</v>
      </c>
      <c r="Q2136" s="1" t="s">
        <v>24</v>
      </c>
      <c r="R2136" s="2">
        <v>41014</v>
      </c>
    </row>
    <row r="2137" spans="1:18" x14ac:dyDescent="0.25">
      <c r="A2137" s="1">
        <v>31873</v>
      </c>
      <c r="B2137" s="2">
        <v>40125</v>
      </c>
      <c r="C2137" s="2" t="str">
        <f t="shared" si="166"/>
        <v>November</v>
      </c>
      <c r="D2137" s="1" t="s">
        <v>18</v>
      </c>
      <c r="E2137" s="1">
        <v>2</v>
      </c>
      <c r="F2137" s="1">
        <f t="shared" si="165"/>
        <v>70.795000000000002</v>
      </c>
      <c r="G2137" s="1">
        <v>141.59</v>
      </c>
      <c r="H2137" s="1">
        <v>3.5</v>
      </c>
      <c r="I2137">
        <f t="shared" si="167"/>
        <v>145.09</v>
      </c>
      <c r="J2137">
        <f t="shared" si="168"/>
        <v>3.5455000000000001</v>
      </c>
      <c r="K2137">
        <f t="shared" si="169"/>
        <v>5.0200734500000008</v>
      </c>
      <c r="L2137" s="1" t="s">
        <v>26</v>
      </c>
      <c r="M2137" s="1" t="s">
        <v>27</v>
      </c>
      <c r="N2137" s="1" t="s">
        <v>42</v>
      </c>
      <c r="O2137" s="1" t="s">
        <v>34</v>
      </c>
      <c r="P2137" s="1" t="s">
        <v>68</v>
      </c>
      <c r="Q2137" s="1" t="s">
        <v>24</v>
      </c>
      <c r="R2137" s="2">
        <v>40130</v>
      </c>
    </row>
    <row r="2138" spans="1:18" x14ac:dyDescent="0.25">
      <c r="A2138" s="1">
        <v>450</v>
      </c>
      <c r="B2138" s="2">
        <v>40606</v>
      </c>
      <c r="C2138" s="2" t="str">
        <f t="shared" si="166"/>
        <v>March</v>
      </c>
      <c r="D2138" s="1" t="s">
        <v>32</v>
      </c>
      <c r="E2138" s="1">
        <v>35</v>
      </c>
      <c r="F2138" s="1">
        <f t="shared" si="165"/>
        <v>15.534857142857144</v>
      </c>
      <c r="G2138" s="1">
        <v>543.72</v>
      </c>
      <c r="H2138" s="1">
        <v>11.25</v>
      </c>
      <c r="I2138">
        <f t="shared" si="167"/>
        <v>554.97</v>
      </c>
      <c r="J2138">
        <f t="shared" si="168"/>
        <v>3.5455000000000001</v>
      </c>
      <c r="K2138">
        <f t="shared" si="169"/>
        <v>19.277592600000002</v>
      </c>
      <c r="L2138" s="1" t="s">
        <v>26</v>
      </c>
      <c r="M2138" s="1" t="s">
        <v>20</v>
      </c>
      <c r="N2138" s="1" t="s">
        <v>21</v>
      </c>
      <c r="O2138" s="1" t="s">
        <v>34</v>
      </c>
      <c r="P2138" s="1" t="s">
        <v>60</v>
      </c>
      <c r="Q2138" s="1" t="s">
        <v>24</v>
      </c>
      <c r="R2138" s="2">
        <v>40608</v>
      </c>
    </row>
    <row r="2139" spans="1:18" x14ac:dyDescent="0.25">
      <c r="A2139" s="1">
        <v>20482</v>
      </c>
      <c r="B2139" s="2">
        <v>40742</v>
      </c>
      <c r="C2139" s="2" t="str">
        <f t="shared" si="166"/>
        <v>July</v>
      </c>
      <c r="D2139" s="1" t="s">
        <v>41</v>
      </c>
      <c r="E2139" s="1">
        <v>38</v>
      </c>
      <c r="F2139" s="1">
        <f t="shared" si="165"/>
        <v>122.37026315789473</v>
      </c>
      <c r="G2139" s="1">
        <v>4650.07</v>
      </c>
      <c r="H2139" s="1">
        <v>60.19</v>
      </c>
      <c r="I2139">
        <f t="shared" si="167"/>
        <v>4710.2599999999993</v>
      </c>
      <c r="J2139">
        <f t="shared" si="168"/>
        <v>4.7610000000000001</v>
      </c>
      <c r="K2139">
        <f t="shared" si="169"/>
        <v>221.3898327</v>
      </c>
      <c r="L2139" s="1" t="s">
        <v>38</v>
      </c>
      <c r="M2139" s="1" t="s">
        <v>27</v>
      </c>
      <c r="N2139" s="1" t="s">
        <v>28</v>
      </c>
      <c r="O2139" s="1" t="s">
        <v>22</v>
      </c>
      <c r="P2139" s="1" t="s">
        <v>67</v>
      </c>
      <c r="Q2139" s="1" t="s">
        <v>64</v>
      </c>
      <c r="R2139" s="2">
        <v>40742</v>
      </c>
    </row>
    <row r="2140" spans="1:18" x14ac:dyDescent="0.25">
      <c r="A2140" s="1">
        <v>58433</v>
      </c>
      <c r="B2140" s="2">
        <v>40725</v>
      </c>
      <c r="C2140" s="2" t="str">
        <f t="shared" si="166"/>
        <v>July</v>
      </c>
      <c r="D2140" s="1" t="s">
        <v>25</v>
      </c>
      <c r="E2140" s="1">
        <v>20</v>
      </c>
      <c r="F2140" s="1">
        <f t="shared" si="165"/>
        <v>299.45240000000001</v>
      </c>
      <c r="G2140" s="1">
        <v>5989.0479999999998</v>
      </c>
      <c r="H2140" s="1">
        <v>42.52</v>
      </c>
      <c r="I2140">
        <f t="shared" si="167"/>
        <v>6031.5680000000002</v>
      </c>
      <c r="J2140">
        <f t="shared" si="168"/>
        <v>4.7610000000000001</v>
      </c>
      <c r="K2140">
        <f t="shared" si="169"/>
        <v>285.13857528</v>
      </c>
      <c r="L2140" s="1" t="s">
        <v>38</v>
      </c>
      <c r="M2140" s="1" t="s">
        <v>20</v>
      </c>
      <c r="N2140" s="1" t="s">
        <v>42</v>
      </c>
      <c r="O2140" s="1" t="s">
        <v>22</v>
      </c>
      <c r="P2140" s="1" t="s">
        <v>57</v>
      </c>
      <c r="Q2140" s="1" t="s">
        <v>64</v>
      </c>
      <c r="R2140" s="2">
        <v>40727</v>
      </c>
    </row>
    <row r="2141" spans="1:18" x14ac:dyDescent="0.25">
      <c r="A2141" s="1">
        <v>7462</v>
      </c>
      <c r="B2141" s="2">
        <v>40594</v>
      </c>
      <c r="C2141" s="2" t="str">
        <f t="shared" si="166"/>
        <v>February</v>
      </c>
      <c r="D2141" s="1" t="s">
        <v>25</v>
      </c>
      <c r="E2141" s="1">
        <v>3</v>
      </c>
      <c r="F2141" s="1">
        <f t="shared" si="165"/>
        <v>24.209999999999997</v>
      </c>
      <c r="G2141" s="1">
        <v>72.63</v>
      </c>
      <c r="H2141" s="1">
        <v>5.53</v>
      </c>
      <c r="I2141">
        <f t="shared" si="167"/>
        <v>78.16</v>
      </c>
      <c r="J2141">
        <f t="shared" si="168"/>
        <v>3.5455000000000001</v>
      </c>
      <c r="K2141">
        <f t="shared" si="169"/>
        <v>2.5750966499999999</v>
      </c>
      <c r="L2141" s="1" t="s">
        <v>19</v>
      </c>
      <c r="M2141" s="1" t="s">
        <v>27</v>
      </c>
      <c r="N2141" s="1" t="s">
        <v>28</v>
      </c>
      <c r="O2141" s="1" t="s">
        <v>34</v>
      </c>
      <c r="P2141" s="1" t="s">
        <v>35</v>
      </c>
      <c r="Q2141" s="1" t="s">
        <v>46</v>
      </c>
      <c r="R2141" s="2">
        <v>40595</v>
      </c>
    </row>
    <row r="2142" spans="1:18" x14ac:dyDescent="0.25">
      <c r="A2142" s="1">
        <v>35456</v>
      </c>
      <c r="B2142" s="2">
        <v>41214</v>
      </c>
      <c r="C2142" s="2" t="str">
        <f t="shared" si="166"/>
        <v>November</v>
      </c>
      <c r="D2142" s="1" t="s">
        <v>37</v>
      </c>
      <c r="E2142" s="1">
        <v>37</v>
      </c>
      <c r="F2142" s="1">
        <f t="shared" si="165"/>
        <v>1.2532432432432432</v>
      </c>
      <c r="G2142" s="1">
        <v>46.37</v>
      </c>
      <c r="H2142" s="1">
        <v>0.7</v>
      </c>
      <c r="I2142">
        <f t="shared" si="167"/>
        <v>47.07</v>
      </c>
      <c r="J2142">
        <f t="shared" si="168"/>
        <v>3.5455000000000001</v>
      </c>
      <c r="K2142">
        <f t="shared" si="169"/>
        <v>1.6440483499999998</v>
      </c>
      <c r="L2142" s="1" t="s">
        <v>26</v>
      </c>
      <c r="M2142" s="1" t="s">
        <v>47</v>
      </c>
      <c r="N2142" s="1" t="s">
        <v>33</v>
      </c>
      <c r="O2142" s="1" t="s">
        <v>34</v>
      </c>
      <c r="P2142" s="1" t="s">
        <v>66</v>
      </c>
      <c r="Q2142" s="1" t="s">
        <v>36</v>
      </c>
      <c r="R2142" s="2">
        <v>41216</v>
      </c>
    </row>
    <row r="2143" spans="1:18" x14ac:dyDescent="0.25">
      <c r="A2143" s="1">
        <v>40803</v>
      </c>
      <c r="B2143" s="2">
        <v>40646</v>
      </c>
      <c r="C2143" s="2" t="str">
        <f t="shared" si="166"/>
        <v>April</v>
      </c>
      <c r="D2143" s="1" t="s">
        <v>18</v>
      </c>
      <c r="E2143" s="1">
        <v>22</v>
      </c>
      <c r="F2143" s="1">
        <f t="shared" si="165"/>
        <v>3.7736363636363635</v>
      </c>
      <c r="G2143" s="1">
        <v>83.02</v>
      </c>
      <c r="H2143" s="1">
        <v>1.49</v>
      </c>
      <c r="I2143">
        <f t="shared" si="167"/>
        <v>84.509999999999991</v>
      </c>
      <c r="J2143">
        <f t="shared" si="168"/>
        <v>3.5455000000000001</v>
      </c>
      <c r="K2143">
        <f t="shared" si="169"/>
        <v>2.9434740999999995</v>
      </c>
      <c r="L2143" s="1" t="s">
        <v>26</v>
      </c>
      <c r="M2143" s="1" t="s">
        <v>20</v>
      </c>
      <c r="N2143" s="1" t="s">
        <v>28</v>
      </c>
      <c r="O2143" s="1" t="s">
        <v>34</v>
      </c>
      <c r="P2143" s="1" t="s">
        <v>48</v>
      </c>
      <c r="Q2143" s="1" t="s">
        <v>24</v>
      </c>
      <c r="R2143" s="2">
        <v>40651</v>
      </c>
    </row>
    <row r="2144" spans="1:18" x14ac:dyDescent="0.25">
      <c r="A2144" s="1">
        <v>15300</v>
      </c>
      <c r="B2144" s="2">
        <v>40582</v>
      </c>
      <c r="C2144" s="2" t="str">
        <f t="shared" si="166"/>
        <v>February</v>
      </c>
      <c r="D2144" s="1" t="s">
        <v>25</v>
      </c>
      <c r="E2144" s="1">
        <v>42</v>
      </c>
      <c r="F2144" s="1">
        <f t="shared" si="165"/>
        <v>5.4733333333333336</v>
      </c>
      <c r="G2144" s="1">
        <v>229.88</v>
      </c>
      <c r="H2144" s="1">
        <v>5.0599999999999996</v>
      </c>
      <c r="I2144">
        <f t="shared" si="167"/>
        <v>234.94</v>
      </c>
      <c r="J2144">
        <f t="shared" si="168"/>
        <v>3.5455000000000001</v>
      </c>
      <c r="K2144">
        <f t="shared" si="169"/>
        <v>8.1503954000000007</v>
      </c>
      <c r="L2144" s="1" t="s">
        <v>19</v>
      </c>
      <c r="M2144" s="1" t="s">
        <v>51</v>
      </c>
      <c r="N2144" s="1" t="s">
        <v>42</v>
      </c>
      <c r="O2144" s="1" t="s">
        <v>34</v>
      </c>
      <c r="P2144" s="1" t="s">
        <v>45</v>
      </c>
      <c r="Q2144" s="1" t="s">
        <v>24</v>
      </c>
      <c r="R2144" s="2">
        <v>40584</v>
      </c>
    </row>
    <row r="2145" spans="1:18" x14ac:dyDescent="0.25">
      <c r="A2145" s="1">
        <v>13090</v>
      </c>
      <c r="B2145" s="2">
        <v>40385</v>
      </c>
      <c r="C2145" s="2" t="str">
        <f t="shared" si="166"/>
        <v>July</v>
      </c>
      <c r="D2145" s="1" t="s">
        <v>32</v>
      </c>
      <c r="E2145" s="1">
        <v>15</v>
      </c>
      <c r="F2145" s="1">
        <f t="shared" si="165"/>
        <v>10.013333333333332</v>
      </c>
      <c r="G2145" s="1">
        <v>150.19999999999999</v>
      </c>
      <c r="H2145" s="1">
        <v>4.3899999999999997</v>
      </c>
      <c r="I2145">
        <f t="shared" si="167"/>
        <v>154.58999999999997</v>
      </c>
      <c r="J2145">
        <f t="shared" si="168"/>
        <v>3.5455000000000001</v>
      </c>
      <c r="K2145">
        <f t="shared" si="169"/>
        <v>5.3253409999999999</v>
      </c>
      <c r="L2145" s="1" t="s">
        <v>26</v>
      </c>
      <c r="M2145" s="1" t="s">
        <v>47</v>
      </c>
      <c r="N2145" s="1" t="s">
        <v>33</v>
      </c>
      <c r="O2145" s="1" t="s">
        <v>34</v>
      </c>
      <c r="P2145" s="1" t="s">
        <v>45</v>
      </c>
      <c r="Q2145" s="1" t="s">
        <v>36</v>
      </c>
      <c r="R2145" s="2">
        <v>40386</v>
      </c>
    </row>
    <row r="2146" spans="1:18" x14ac:dyDescent="0.25">
      <c r="A2146" s="1">
        <v>22951</v>
      </c>
      <c r="B2146" s="2">
        <v>41032</v>
      </c>
      <c r="C2146" s="2" t="str">
        <f t="shared" si="166"/>
        <v>May</v>
      </c>
      <c r="D2146" s="1" t="s">
        <v>41</v>
      </c>
      <c r="E2146" s="1">
        <v>24</v>
      </c>
      <c r="F2146" s="1">
        <f t="shared" si="165"/>
        <v>54.334479166666661</v>
      </c>
      <c r="G2146" s="1">
        <v>1304.0274999999999</v>
      </c>
      <c r="H2146" s="1">
        <v>8.99</v>
      </c>
      <c r="I2146">
        <f t="shared" si="167"/>
        <v>1313.0174999999999</v>
      </c>
      <c r="J2146">
        <f t="shared" si="168"/>
        <v>5.3265000000000002</v>
      </c>
      <c r="K2146">
        <f t="shared" si="169"/>
        <v>69.459024787499999</v>
      </c>
      <c r="L2146" s="1" t="s">
        <v>26</v>
      </c>
      <c r="M2146" s="1" t="s">
        <v>27</v>
      </c>
      <c r="N2146" s="1" t="s">
        <v>33</v>
      </c>
      <c r="O2146" s="1" t="s">
        <v>29</v>
      </c>
      <c r="P2146" s="1" t="s">
        <v>30</v>
      </c>
      <c r="Q2146" s="1" t="s">
        <v>24</v>
      </c>
      <c r="R2146" s="2">
        <v>41032</v>
      </c>
    </row>
    <row r="2147" spans="1:18" x14ac:dyDescent="0.25">
      <c r="A2147" s="1">
        <v>57093</v>
      </c>
      <c r="B2147" s="2">
        <v>41031</v>
      </c>
      <c r="C2147" s="2" t="str">
        <f t="shared" si="166"/>
        <v>May</v>
      </c>
      <c r="D2147" s="1" t="s">
        <v>18</v>
      </c>
      <c r="E2147" s="1">
        <v>47</v>
      </c>
      <c r="F2147" s="1">
        <f t="shared" si="165"/>
        <v>15.843404255319149</v>
      </c>
      <c r="G2147" s="1">
        <v>744.64</v>
      </c>
      <c r="H2147" s="1">
        <v>5.41</v>
      </c>
      <c r="I2147">
        <f t="shared" si="167"/>
        <v>750.05</v>
      </c>
      <c r="J2147">
        <f t="shared" si="168"/>
        <v>3.5455000000000001</v>
      </c>
      <c r="K2147">
        <f t="shared" si="169"/>
        <v>26.401211200000002</v>
      </c>
      <c r="L2147" s="1" t="s">
        <v>26</v>
      </c>
      <c r="M2147" s="1" t="s">
        <v>51</v>
      </c>
      <c r="N2147" s="1" t="s">
        <v>28</v>
      </c>
      <c r="O2147" s="1" t="s">
        <v>34</v>
      </c>
      <c r="P2147" s="1" t="s">
        <v>60</v>
      </c>
      <c r="Q2147" s="1" t="s">
        <v>24</v>
      </c>
      <c r="R2147" s="2">
        <v>41038</v>
      </c>
    </row>
    <row r="2148" spans="1:18" x14ac:dyDescent="0.25">
      <c r="A2148" s="1">
        <v>48642</v>
      </c>
      <c r="B2148" s="2">
        <v>40210</v>
      </c>
      <c r="C2148" s="2" t="str">
        <f t="shared" si="166"/>
        <v>February</v>
      </c>
      <c r="D2148" s="1" t="s">
        <v>25</v>
      </c>
      <c r="E2148" s="1">
        <v>36</v>
      </c>
      <c r="F2148" s="1">
        <f t="shared" si="165"/>
        <v>3.1063888888888886</v>
      </c>
      <c r="G2148" s="1">
        <v>111.83</v>
      </c>
      <c r="H2148" s="1">
        <v>0.7</v>
      </c>
      <c r="I2148">
        <f t="shared" si="167"/>
        <v>112.53</v>
      </c>
      <c r="J2148">
        <f t="shared" si="168"/>
        <v>3.5455000000000001</v>
      </c>
      <c r="K2148">
        <f t="shared" si="169"/>
        <v>3.9649326500000002</v>
      </c>
      <c r="L2148" s="1" t="s">
        <v>26</v>
      </c>
      <c r="M2148" s="1" t="s">
        <v>49</v>
      </c>
      <c r="N2148" s="1" t="s">
        <v>42</v>
      </c>
      <c r="O2148" s="1" t="s">
        <v>34</v>
      </c>
      <c r="P2148" s="1" t="s">
        <v>35</v>
      </c>
      <c r="Q2148" s="1" t="s">
        <v>36</v>
      </c>
      <c r="R2148" s="2">
        <v>40210</v>
      </c>
    </row>
    <row r="2149" spans="1:18" x14ac:dyDescent="0.25">
      <c r="A2149" s="1">
        <v>33222</v>
      </c>
      <c r="B2149" s="2">
        <v>41079</v>
      </c>
      <c r="C2149" s="2" t="str">
        <f t="shared" si="166"/>
        <v>June</v>
      </c>
      <c r="D2149" s="1" t="s">
        <v>41</v>
      </c>
      <c r="E2149" s="1">
        <v>30</v>
      </c>
      <c r="F2149" s="1">
        <f t="shared" si="165"/>
        <v>55.881999999999998</v>
      </c>
      <c r="G2149" s="1">
        <v>1676.46</v>
      </c>
      <c r="H2149" s="1">
        <v>30</v>
      </c>
      <c r="I2149">
        <f t="shared" si="167"/>
        <v>1706.46</v>
      </c>
      <c r="J2149">
        <f t="shared" si="168"/>
        <v>4.7610000000000001</v>
      </c>
      <c r="K2149">
        <f t="shared" si="169"/>
        <v>79.816260600000007</v>
      </c>
      <c r="L2149" s="1" t="s">
        <v>38</v>
      </c>
      <c r="M2149" s="1" t="s">
        <v>20</v>
      </c>
      <c r="N2149" s="1" t="s">
        <v>42</v>
      </c>
      <c r="O2149" s="1" t="s">
        <v>22</v>
      </c>
      <c r="P2149" s="1" t="s">
        <v>39</v>
      </c>
      <c r="Q2149" s="1" t="s">
        <v>40</v>
      </c>
      <c r="R2149" s="2">
        <v>41080</v>
      </c>
    </row>
    <row r="2150" spans="1:18" x14ac:dyDescent="0.25">
      <c r="A2150" s="1">
        <v>58917</v>
      </c>
      <c r="B2150" s="2">
        <v>40970</v>
      </c>
      <c r="C2150" s="2" t="str">
        <f t="shared" si="166"/>
        <v>March</v>
      </c>
      <c r="D2150" s="1" t="s">
        <v>25</v>
      </c>
      <c r="E2150" s="1">
        <v>3</v>
      </c>
      <c r="F2150" s="1">
        <f t="shared" si="165"/>
        <v>20.96</v>
      </c>
      <c r="G2150" s="1">
        <v>62.88</v>
      </c>
      <c r="H2150" s="1">
        <v>2.87</v>
      </c>
      <c r="I2150">
        <f t="shared" si="167"/>
        <v>65.75</v>
      </c>
      <c r="J2150">
        <f t="shared" si="168"/>
        <v>3.5455000000000001</v>
      </c>
      <c r="K2150">
        <f t="shared" si="169"/>
        <v>2.2294104000000003</v>
      </c>
      <c r="L2150" s="1" t="s">
        <v>26</v>
      </c>
      <c r="M2150" s="1" t="s">
        <v>49</v>
      </c>
      <c r="N2150" s="1" t="s">
        <v>28</v>
      </c>
      <c r="O2150" s="1" t="s">
        <v>34</v>
      </c>
      <c r="P2150" s="1" t="s">
        <v>35</v>
      </c>
      <c r="Q2150" s="1" t="s">
        <v>46</v>
      </c>
      <c r="R2150" s="2">
        <v>40970</v>
      </c>
    </row>
    <row r="2151" spans="1:18" x14ac:dyDescent="0.25">
      <c r="A2151" s="1">
        <v>1888</v>
      </c>
      <c r="B2151" s="2">
        <v>40481</v>
      </c>
      <c r="C2151" s="2" t="str">
        <f t="shared" si="166"/>
        <v>October</v>
      </c>
      <c r="D2151" s="1" t="s">
        <v>32</v>
      </c>
      <c r="E2151" s="1">
        <v>38</v>
      </c>
      <c r="F2151" s="1">
        <f t="shared" si="165"/>
        <v>33.275263157894734</v>
      </c>
      <c r="G2151" s="1">
        <v>1264.46</v>
      </c>
      <c r="H2151" s="1">
        <v>45.51</v>
      </c>
      <c r="I2151">
        <f t="shared" si="167"/>
        <v>1309.97</v>
      </c>
      <c r="J2151">
        <f t="shared" si="168"/>
        <v>4.7610000000000001</v>
      </c>
      <c r="K2151">
        <f t="shared" si="169"/>
        <v>60.200940600000003</v>
      </c>
      <c r="L2151" s="1" t="s">
        <v>38</v>
      </c>
      <c r="M2151" s="1" t="s">
        <v>47</v>
      </c>
      <c r="N2151" s="1" t="s">
        <v>33</v>
      </c>
      <c r="O2151" s="1" t="s">
        <v>22</v>
      </c>
      <c r="P2151" s="1" t="s">
        <v>57</v>
      </c>
      <c r="Q2151" s="1" t="s">
        <v>64</v>
      </c>
      <c r="R2151" s="2">
        <v>40481</v>
      </c>
    </row>
    <row r="2152" spans="1:18" x14ac:dyDescent="0.25">
      <c r="A2152" s="1">
        <v>29991</v>
      </c>
      <c r="B2152" s="2">
        <v>41187</v>
      </c>
      <c r="C2152" s="2" t="str">
        <f t="shared" si="166"/>
        <v>October</v>
      </c>
      <c r="D2152" s="1" t="s">
        <v>18</v>
      </c>
      <c r="E2152" s="1">
        <v>41</v>
      </c>
      <c r="F2152" s="1">
        <f t="shared" si="165"/>
        <v>3.0026829268292681</v>
      </c>
      <c r="G2152" s="1">
        <v>123.11</v>
      </c>
      <c r="H2152" s="1">
        <v>0.49</v>
      </c>
      <c r="I2152">
        <f t="shared" si="167"/>
        <v>123.6</v>
      </c>
      <c r="J2152">
        <f t="shared" si="168"/>
        <v>3.5455000000000001</v>
      </c>
      <c r="K2152">
        <f t="shared" si="169"/>
        <v>4.3648650500000006</v>
      </c>
      <c r="L2152" s="1" t="s">
        <v>26</v>
      </c>
      <c r="M2152" s="1" t="s">
        <v>56</v>
      </c>
      <c r="N2152" s="1" t="s">
        <v>28</v>
      </c>
      <c r="O2152" s="1" t="s">
        <v>34</v>
      </c>
      <c r="P2152" s="1" t="s">
        <v>63</v>
      </c>
      <c r="Q2152" s="1" t="s">
        <v>24</v>
      </c>
      <c r="R2152" s="2">
        <v>41189</v>
      </c>
    </row>
    <row r="2153" spans="1:18" x14ac:dyDescent="0.25">
      <c r="A2153" s="1">
        <v>16356</v>
      </c>
      <c r="B2153" s="2">
        <v>40757</v>
      </c>
      <c r="C2153" s="2" t="str">
        <f t="shared" si="166"/>
        <v>August</v>
      </c>
      <c r="D2153" s="1" t="s">
        <v>37</v>
      </c>
      <c r="E2153" s="1">
        <v>6</v>
      </c>
      <c r="F2153" s="1">
        <f t="shared" si="165"/>
        <v>26.323333333333334</v>
      </c>
      <c r="G2153" s="1">
        <v>157.94</v>
      </c>
      <c r="H2153" s="1">
        <v>4.5</v>
      </c>
      <c r="I2153">
        <f t="shared" si="167"/>
        <v>162.44</v>
      </c>
      <c r="J2153">
        <f t="shared" si="168"/>
        <v>3.5455000000000001</v>
      </c>
      <c r="K2153">
        <f t="shared" si="169"/>
        <v>5.5997627000000003</v>
      </c>
      <c r="L2153" s="1" t="s">
        <v>19</v>
      </c>
      <c r="M2153" s="1" t="s">
        <v>47</v>
      </c>
      <c r="N2153" s="1" t="s">
        <v>33</v>
      </c>
      <c r="O2153" s="1" t="s">
        <v>34</v>
      </c>
      <c r="P2153" s="1" t="s">
        <v>68</v>
      </c>
      <c r="Q2153" s="1" t="s">
        <v>24</v>
      </c>
      <c r="R2153" s="2">
        <v>40758</v>
      </c>
    </row>
    <row r="2154" spans="1:18" x14ac:dyDescent="0.25">
      <c r="A2154" s="1">
        <v>14435</v>
      </c>
      <c r="B2154" s="2">
        <v>41244</v>
      </c>
      <c r="C2154" s="2" t="str">
        <f t="shared" si="166"/>
        <v>December</v>
      </c>
      <c r="D2154" s="1" t="s">
        <v>32</v>
      </c>
      <c r="E2154" s="1">
        <v>44</v>
      </c>
      <c r="F2154" s="1">
        <f t="shared" si="165"/>
        <v>29.543409090909094</v>
      </c>
      <c r="G2154" s="1">
        <v>1299.9100000000001</v>
      </c>
      <c r="H2154" s="1">
        <v>5.76</v>
      </c>
      <c r="I2154">
        <f t="shared" si="167"/>
        <v>1305.67</v>
      </c>
      <c r="J2154">
        <f t="shared" si="168"/>
        <v>3.5455000000000001</v>
      </c>
      <c r="K2154">
        <f t="shared" si="169"/>
        <v>46.088309050000007</v>
      </c>
      <c r="L2154" s="1" t="s">
        <v>26</v>
      </c>
      <c r="M2154" s="1" t="s">
        <v>49</v>
      </c>
      <c r="N2154" s="1" t="s">
        <v>28</v>
      </c>
      <c r="O2154" s="1" t="s">
        <v>34</v>
      </c>
      <c r="P2154" s="1" t="s">
        <v>45</v>
      </c>
      <c r="Q2154" s="1" t="s">
        <v>24</v>
      </c>
      <c r="R2154" s="2">
        <v>41244</v>
      </c>
    </row>
    <row r="2155" spans="1:18" x14ac:dyDescent="0.25">
      <c r="A2155" s="1">
        <v>15815</v>
      </c>
      <c r="B2155" s="2">
        <v>39934</v>
      </c>
      <c r="C2155" s="2" t="str">
        <f t="shared" si="166"/>
        <v>May</v>
      </c>
      <c r="D2155" s="1" t="s">
        <v>37</v>
      </c>
      <c r="E2155" s="1">
        <v>24</v>
      </c>
      <c r="F2155" s="1">
        <f t="shared" si="165"/>
        <v>4.4754166666666668</v>
      </c>
      <c r="G2155" s="1">
        <v>107.41</v>
      </c>
      <c r="H2155" s="1">
        <v>1.49</v>
      </c>
      <c r="I2155">
        <f t="shared" si="167"/>
        <v>108.89999999999999</v>
      </c>
      <c r="J2155">
        <f t="shared" si="168"/>
        <v>3.5455000000000001</v>
      </c>
      <c r="K2155">
        <f t="shared" si="169"/>
        <v>3.8082215500000003</v>
      </c>
      <c r="L2155" s="1" t="s">
        <v>26</v>
      </c>
      <c r="M2155" s="1" t="s">
        <v>54</v>
      </c>
      <c r="N2155" s="1" t="s">
        <v>33</v>
      </c>
      <c r="O2155" s="1" t="s">
        <v>34</v>
      </c>
      <c r="P2155" s="1" t="s">
        <v>48</v>
      </c>
      <c r="Q2155" s="1" t="s">
        <v>24</v>
      </c>
      <c r="R2155" s="2">
        <v>39934</v>
      </c>
    </row>
    <row r="2156" spans="1:18" x14ac:dyDescent="0.25">
      <c r="A2156" s="1">
        <v>55874</v>
      </c>
      <c r="B2156" s="2">
        <v>39860</v>
      </c>
      <c r="C2156" s="2" t="str">
        <f t="shared" si="166"/>
        <v>February</v>
      </c>
      <c r="D2156" s="1" t="s">
        <v>41</v>
      </c>
      <c r="E2156" s="1">
        <v>41</v>
      </c>
      <c r="F2156" s="1">
        <f t="shared" si="165"/>
        <v>5.5682926829268293</v>
      </c>
      <c r="G2156" s="1">
        <v>228.3</v>
      </c>
      <c r="H2156" s="1">
        <v>4.62</v>
      </c>
      <c r="I2156">
        <f t="shared" si="167"/>
        <v>232.92000000000002</v>
      </c>
      <c r="J2156">
        <f t="shared" si="168"/>
        <v>5.3265000000000002</v>
      </c>
      <c r="K2156">
        <f t="shared" si="169"/>
        <v>12.1603995</v>
      </c>
      <c r="L2156" s="1" t="s">
        <v>19</v>
      </c>
      <c r="M2156" s="1" t="s">
        <v>27</v>
      </c>
      <c r="N2156" s="1" t="s">
        <v>28</v>
      </c>
      <c r="O2156" s="1" t="s">
        <v>29</v>
      </c>
      <c r="P2156" s="1" t="s">
        <v>43</v>
      </c>
      <c r="Q2156" s="1" t="s">
        <v>46</v>
      </c>
      <c r="R2156" s="2">
        <v>39862</v>
      </c>
    </row>
    <row r="2157" spans="1:18" x14ac:dyDescent="0.25">
      <c r="A2157" s="1">
        <v>54371</v>
      </c>
      <c r="B2157" s="2">
        <v>40954</v>
      </c>
      <c r="C2157" s="2" t="str">
        <f t="shared" si="166"/>
        <v>February</v>
      </c>
      <c r="D2157" s="1" t="s">
        <v>32</v>
      </c>
      <c r="E2157" s="1">
        <v>28</v>
      </c>
      <c r="F2157" s="1">
        <f t="shared" si="165"/>
        <v>4.1078571428571431</v>
      </c>
      <c r="G2157" s="1">
        <v>115.02</v>
      </c>
      <c r="H2157" s="1">
        <v>0.71</v>
      </c>
      <c r="I2157">
        <f t="shared" si="167"/>
        <v>115.72999999999999</v>
      </c>
      <c r="J2157">
        <f t="shared" si="168"/>
        <v>3.5455000000000001</v>
      </c>
      <c r="K2157">
        <f t="shared" si="169"/>
        <v>4.0780341</v>
      </c>
      <c r="L2157" s="1" t="s">
        <v>26</v>
      </c>
      <c r="M2157" s="1" t="s">
        <v>56</v>
      </c>
      <c r="N2157" s="1" t="s">
        <v>33</v>
      </c>
      <c r="O2157" s="1" t="s">
        <v>34</v>
      </c>
      <c r="P2157" s="1" t="s">
        <v>66</v>
      </c>
      <c r="Q2157" s="1" t="s">
        <v>36</v>
      </c>
      <c r="R2157" s="2">
        <v>40954</v>
      </c>
    </row>
    <row r="2158" spans="1:18" x14ac:dyDescent="0.25">
      <c r="A2158" s="1">
        <v>59205</v>
      </c>
      <c r="B2158" s="2">
        <v>40847</v>
      </c>
      <c r="C2158" s="2" t="str">
        <f t="shared" si="166"/>
        <v>October</v>
      </c>
      <c r="D2158" s="1" t="s">
        <v>37</v>
      </c>
      <c r="E2158" s="1">
        <v>35</v>
      </c>
      <c r="F2158" s="1">
        <f t="shared" si="165"/>
        <v>17.058285714285713</v>
      </c>
      <c r="G2158" s="1">
        <v>597.04</v>
      </c>
      <c r="H2158" s="1">
        <v>7.04</v>
      </c>
      <c r="I2158">
        <f t="shared" si="167"/>
        <v>604.07999999999993</v>
      </c>
      <c r="J2158">
        <f t="shared" si="168"/>
        <v>3.5455000000000001</v>
      </c>
      <c r="K2158">
        <f t="shared" si="169"/>
        <v>21.168053199999999</v>
      </c>
      <c r="L2158" s="1" t="s">
        <v>26</v>
      </c>
      <c r="M2158" s="1" t="s">
        <v>54</v>
      </c>
      <c r="N2158" s="1" t="s">
        <v>42</v>
      </c>
      <c r="O2158" s="1" t="s">
        <v>34</v>
      </c>
      <c r="P2158" s="1" t="s">
        <v>60</v>
      </c>
      <c r="Q2158" s="1" t="s">
        <v>24</v>
      </c>
      <c r="R2158" s="2">
        <v>40849</v>
      </c>
    </row>
    <row r="2159" spans="1:18" x14ac:dyDescent="0.25">
      <c r="A2159" s="1">
        <v>3588</v>
      </c>
      <c r="B2159" s="2">
        <v>40620</v>
      </c>
      <c r="C2159" s="2" t="str">
        <f t="shared" si="166"/>
        <v>March</v>
      </c>
      <c r="D2159" s="1" t="s">
        <v>32</v>
      </c>
      <c r="E2159" s="1">
        <v>42</v>
      </c>
      <c r="F2159" s="1">
        <f t="shared" si="165"/>
        <v>8.9138095238095243</v>
      </c>
      <c r="G2159" s="1">
        <v>374.38</v>
      </c>
      <c r="H2159" s="1">
        <v>3.5</v>
      </c>
      <c r="I2159">
        <f t="shared" si="167"/>
        <v>377.88</v>
      </c>
      <c r="J2159">
        <f t="shared" si="168"/>
        <v>3.5455000000000001</v>
      </c>
      <c r="K2159">
        <f t="shared" si="169"/>
        <v>13.2736429</v>
      </c>
      <c r="L2159" s="1" t="s">
        <v>26</v>
      </c>
      <c r="M2159" s="1" t="s">
        <v>59</v>
      </c>
      <c r="N2159" s="1" t="s">
        <v>42</v>
      </c>
      <c r="O2159" s="1" t="s">
        <v>34</v>
      </c>
      <c r="P2159" s="1" t="s">
        <v>68</v>
      </c>
      <c r="Q2159" s="1" t="s">
        <v>24</v>
      </c>
      <c r="R2159" s="2">
        <v>40621</v>
      </c>
    </row>
    <row r="2160" spans="1:18" x14ac:dyDescent="0.25">
      <c r="A2160" s="1">
        <v>868</v>
      </c>
      <c r="B2160" s="2">
        <v>41068</v>
      </c>
      <c r="C2160" s="2" t="str">
        <f t="shared" si="166"/>
        <v>June</v>
      </c>
      <c r="D2160" s="1" t="s">
        <v>32</v>
      </c>
      <c r="E2160" s="1">
        <v>31</v>
      </c>
      <c r="F2160" s="1">
        <f t="shared" si="165"/>
        <v>47.559032258064512</v>
      </c>
      <c r="G2160" s="1">
        <v>1474.33</v>
      </c>
      <c r="H2160" s="1">
        <v>3.61</v>
      </c>
      <c r="I2160">
        <f t="shared" si="167"/>
        <v>1477.9399999999998</v>
      </c>
      <c r="J2160">
        <f t="shared" si="168"/>
        <v>5.3265000000000002</v>
      </c>
      <c r="K2160">
        <f t="shared" si="169"/>
        <v>78.53018745</v>
      </c>
      <c r="L2160" s="1" t="s">
        <v>26</v>
      </c>
      <c r="M2160" s="1" t="s">
        <v>65</v>
      </c>
      <c r="N2160" s="1" t="s">
        <v>42</v>
      </c>
      <c r="O2160" s="1" t="s">
        <v>29</v>
      </c>
      <c r="P2160" s="1" t="s">
        <v>43</v>
      </c>
      <c r="Q2160" s="1" t="s">
        <v>46</v>
      </c>
      <c r="R2160" s="2">
        <v>41070</v>
      </c>
    </row>
    <row r="2161" spans="1:18" x14ac:dyDescent="0.25">
      <c r="A2161" s="1">
        <v>34727</v>
      </c>
      <c r="B2161" s="2">
        <v>40615</v>
      </c>
      <c r="C2161" s="2" t="str">
        <f t="shared" si="166"/>
        <v>March</v>
      </c>
      <c r="D2161" s="1" t="s">
        <v>18</v>
      </c>
      <c r="E2161" s="1">
        <v>20</v>
      </c>
      <c r="F2161" s="1">
        <f t="shared" si="165"/>
        <v>7.9855</v>
      </c>
      <c r="G2161" s="1">
        <v>159.71</v>
      </c>
      <c r="H2161" s="1">
        <v>8.94</v>
      </c>
      <c r="I2161">
        <f t="shared" si="167"/>
        <v>168.65</v>
      </c>
      <c r="J2161">
        <f t="shared" si="168"/>
        <v>3.5455000000000001</v>
      </c>
      <c r="K2161">
        <f t="shared" si="169"/>
        <v>5.6625180500000001</v>
      </c>
      <c r="L2161" s="1" t="s">
        <v>19</v>
      </c>
      <c r="M2161" s="1" t="s">
        <v>49</v>
      </c>
      <c r="N2161" s="1" t="s">
        <v>33</v>
      </c>
      <c r="O2161" s="1" t="s">
        <v>34</v>
      </c>
      <c r="P2161" s="1" t="s">
        <v>48</v>
      </c>
      <c r="Q2161" s="1" t="s">
        <v>24</v>
      </c>
      <c r="R2161" s="2">
        <v>40619</v>
      </c>
    </row>
    <row r="2162" spans="1:18" x14ac:dyDescent="0.25">
      <c r="A2162" s="1">
        <v>15139</v>
      </c>
      <c r="B2162" s="2">
        <v>40136</v>
      </c>
      <c r="C2162" s="2" t="str">
        <f t="shared" si="166"/>
        <v>November</v>
      </c>
      <c r="D2162" s="1" t="s">
        <v>25</v>
      </c>
      <c r="E2162" s="1">
        <v>33</v>
      </c>
      <c r="F2162" s="1">
        <f t="shared" si="165"/>
        <v>22.549090909090911</v>
      </c>
      <c r="G2162" s="1">
        <v>744.12</v>
      </c>
      <c r="H2162" s="1">
        <v>45</v>
      </c>
      <c r="I2162">
        <f t="shared" si="167"/>
        <v>789.12</v>
      </c>
      <c r="J2162">
        <f t="shared" si="168"/>
        <v>3.5455000000000001</v>
      </c>
      <c r="K2162">
        <f t="shared" si="169"/>
        <v>26.382774600000001</v>
      </c>
      <c r="L2162" s="1" t="s">
        <v>38</v>
      </c>
      <c r="M2162" s="1" t="s">
        <v>55</v>
      </c>
      <c r="N2162" s="1" t="s">
        <v>33</v>
      </c>
      <c r="O2162" s="1" t="s">
        <v>34</v>
      </c>
      <c r="P2162" s="1" t="s">
        <v>60</v>
      </c>
      <c r="Q2162" s="1" t="s">
        <v>40</v>
      </c>
      <c r="R2162" s="2">
        <v>40136</v>
      </c>
    </row>
    <row r="2163" spans="1:18" x14ac:dyDescent="0.25">
      <c r="A2163" s="1">
        <v>771</v>
      </c>
      <c r="B2163" s="2">
        <v>40710</v>
      </c>
      <c r="C2163" s="2" t="str">
        <f t="shared" si="166"/>
        <v>June</v>
      </c>
      <c r="D2163" s="1" t="s">
        <v>37</v>
      </c>
      <c r="E2163" s="1">
        <v>18</v>
      </c>
      <c r="F2163" s="1">
        <f t="shared" si="165"/>
        <v>4.9355555555555561</v>
      </c>
      <c r="G2163" s="1">
        <v>88.84</v>
      </c>
      <c r="H2163" s="1">
        <v>4.72</v>
      </c>
      <c r="I2163">
        <f t="shared" si="167"/>
        <v>93.56</v>
      </c>
      <c r="J2163">
        <f t="shared" si="168"/>
        <v>3.5455000000000001</v>
      </c>
      <c r="K2163">
        <f t="shared" si="169"/>
        <v>3.1498222000000005</v>
      </c>
      <c r="L2163" s="1" t="s">
        <v>26</v>
      </c>
      <c r="M2163" s="1" t="s">
        <v>54</v>
      </c>
      <c r="N2163" s="1" t="s">
        <v>42</v>
      </c>
      <c r="O2163" s="1" t="s">
        <v>34</v>
      </c>
      <c r="P2163" s="1" t="s">
        <v>45</v>
      </c>
      <c r="Q2163" s="1" t="s">
        <v>24</v>
      </c>
      <c r="R2163" s="2">
        <v>40711</v>
      </c>
    </row>
    <row r="2164" spans="1:18" x14ac:dyDescent="0.25">
      <c r="A2164" s="1">
        <v>37410</v>
      </c>
      <c r="B2164" s="2">
        <v>40463</v>
      </c>
      <c r="C2164" s="2" t="str">
        <f t="shared" si="166"/>
        <v>October</v>
      </c>
      <c r="D2164" s="1" t="s">
        <v>41</v>
      </c>
      <c r="E2164" s="1">
        <v>45</v>
      </c>
      <c r="F2164" s="1">
        <f t="shared" si="165"/>
        <v>417.23911111111107</v>
      </c>
      <c r="G2164" s="1">
        <v>18775.759999999998</v>
      </c>
      <c r="H2164" s="1">
        <v>48.26</v>
      </c>
      <c r="I2164">
        <f t="shared" si="167"/>
        <v>18824.019999999997</v>
      </c>
      <c r="J2164">
        <f t="shared" si="168"/>
        <v>5.3265000000000002</v>
      </c>
      <c r="K2164">
        <f t="shared" si="169"/>
        <v>1000.0908563999999</v>
      </c>
      <c r="L2164" s="1" t="s">
        <v>38</v>
      </c>
      <c r="M2164" s="1" t="s">
        <v>20</v>
      </c>
      <c r="N2164" s="1" t="s">
        <v>33</v>
      </c>
      <c r="O2164" s="1" t="s">
        <v>29</v>
      </c>
      <c r="P2164" s="1" t="s">
        <v>61</v>
      </c>
      <c r="Q2164" s="1" t="s">
        <v>64</v>
      </c>
      <c r="R2164" s="2">
        <v>40465</v>
      </c>
    </row>
    <row r="2165" spans="1:18" x14ac:dyDescent="0.25">
      <c r="A2165" s="1">
        <v>26240</v>
      </c>
      <c r="B2165" s="2">
        <v>40166</v>
      </c>
      <c r="C2165" s="2" t="str">
        <f t="shared" si="166"/>
        <v>December</v>
      </c>
      <c r="D2165" s="1" t="s">
        <v>37</v>
      </c>
      <c r="E2165" s="1">
        <v>38</v>
      </c>
      <c r="F2165" s="1">
        <f t="shared" si="165"/>
        <v>39.037894736842105</v>
      </c>
      <c r="G2165" s="1">
        <v>1483.44</v>
      </c>
      <c r="H2165" s="1">
        <v>1.99</v>
      </c>
      <c r="I2165">
        <f t="shared" si="167"/>
        <v>1485.43</v>
      </c>
      <c r="J2165">
        <f t="shared" si="168"/>
        <v>5.3265000000000002</v>
      </c>
      <c r="K2165">
        <f t="shared" si="169"/>
        <v>79.015431600000014</v>
      </c>
      <c r="L2165" s="1" t="s">
        <v>26</v>
      </c>
      <c r="M2165" s="1" t="s">
        <v>55</v>
      </c>
      <c r="N2165" s="1" t="s">
        <v>21</v>
      </c>
      <c r="O2165" s="1" t="s">
        <v>29</v>
      </c>
      <c r="P2165" s="1" t="s">
        <v>43</v>
      </c>
      <c r="Q2165" s="1" t="s">
        <v>46</v>
      </c>
      <c r="R2165" s="2">
        <v>40169</v>
      </c>
    </row>
    <row r="2166" spans="1:18" x14ac:dyDescent="0.25">
      <c r="A2166" s="1">
        <v>16804</v>
      </c>
      <c r="B2166" s="2">
        <v>40978</v>
      </c>
      <c r="C2166" s="2" t="str">
        <f t="shared" si="166"/>
        <v>March</v>
      </c>
      <c r="D2166" s="1" t="s">
        <v>25</v>
      </c>
      <c r="E2166" s="1">
        <v>36</v>
      </c>
      <c r="F2166" s="1">
        <f t="shared" si="165"/>
        <v>6.072222222222222</v>
      </c>
      <c r="G2166" s="1">
        <v>218.6</v>
      </c>
      <c r="H2166" s="1">
        <v>4.96</v>
      </c>
      <c r="I2166">
        <f t="shared" si="167"/>
        <v>223.56</v>
      </c>
      <c r="J2166">
        <f t="shared" si="168"/>
        <v>3.5455000000000001</v>
      </c>
      <c r="K2166">
        <f t="shared" si="169"/>
        <v>7.7504629999999999</v>
      </c>
      <c r="L2166" s="1" t="s">
        <v>19</v>
      </c>
      <c r="M2166" s="1" t="s">
        <v>27</v>
      </c>
      <c r="N2166" s="1" t="s">
        <v>21</v>
      </c>
      <c r="O2166" s="1" t="s">
        <v>34</v>
      </c>
      <c r="P2166" s="1" t="s">
        <v>45</v>
      </c>
      <c r="Q2166" s="1" t="s">
        <v>24</v>
      </c>
      <c r="R2166" s="2">
        <v>40979</v>
      </c>
    </row>
    <row r="2167" spans="1:18" x14ac:dyDescent="0.25">
      <c r="A2167" s="1">
        <v>42403</v>
      </c>
      <c r="B2167" s="2">
        <v>39984</v>
      </c>
      <c r="C2167" s="2" t="str">
        <f t="shared" si="166"/>
        <v>June</v>
      </c>
      <c r="D2167" s="1" t="s">
        <v>32</v>
      </c>
      <c r="E2167" s="1">
        <v>47</v>
      </c>
      <c r="F2167" s="1">
        <f t="shared" si="165"/>
        <v>2.5787234042553191</v>
      </c>
      <c r="G2167" s="1">
        <v>121.2</v>
      </c>
      <c r="H2167" s="1">
        <v>1.25</v>
      </c>
      <c r="I2167">
        <f t="shared" si="167"/>
        <v>122.45</v>
      </c>
      <c r="J2167">
        <f t="shared" si="168"/>
        <v>3.5455000000000001</v>
      </c>
      <c r="K2167">
        <f t="shared" si="169"/>
        <v>4.2971460000000006</v>
      </c>
      <c r="L2167" s="1" t="s">
        <v>26</v>
      </c>
      <c r="M2167" s="1" t="s">
        <v>54</v>
      </c>
      <c r="N2167" s="1" t="s">
        <v>28</v>
      </c>
      <c r="O2167" s="1" t="s">
        <v>34</v>
      </c>
      <c r="P2167" s="1" t="s">
        <v>35</v>
      </c>
      <c r="Q2167" s="1" t="s">
        <v>36</v>
      </c>
      <c r="R2167" s="2">
        <v>39985</v>
      </c>
    </row>
    <row r="2168" spans="1:18" x14ac:dyDescent="0.25">
      <c r="A2168" s="1">
        <v>2053</v>
      </c>
      <c r="B2168" s="2">
        <v>40580</v>
      </c>
      <c r="C2168" s="2" t="str">
        <f t="shared" si="166"/>
        <v>February</v>
      </c>
      <c r="D2168" s="1" t="s">
        <v>37</v>
      </c>
      <c r="E2168" s="1">
        <v>39</v>
      </c>
      <c r="F2168" s="1">
        <f t="shared" si="165"/>
        <v>495.97025641025641</v>
      </c>
      <c r="G2168" s="1">
        <v>19342.84</v>
      </c>
      <c r="H2168" s="1">
        <v>126</v>
      </c>
      <c r="I2168">
        <f t="shared" si="167"/>
        <v>19468.84</v>
      </c>
      <c r="J2168">
        <f t="shared" si="168"/>
        <v>4.7610000000000001</v>
      </c>
      <c r="K2168">
        <f t="shared" si="169"/>
        <v>920.91261240000006</v>
      </c>
      <c r="L2168" s="1" t="s">
        <v>38</v>
      </c>
      <c r="M2168" s="1" t="s">
        <v>27</v>
      </c>
      <c r="N2168" s="1" t="s">
        <v>21</v>
      </c>
      <c r="O2168" s="1" t="s">
        <v>22</v>
      </c>
      <c r="P2168" s="1" t="s">
        <v>39</v>
      </c>
      <c r="Q2168" s="1" t="s">
        <v>40</v>
      </c>
      <c r="R2168" s="2">
        <v>40581</v>
      </c>
    </row>
    <row r="2169" spans="1:18" x14ac:dyDescent="0.25">
      <c r="A2169" s="1">
        <v>52068</v>
      </c>
      <c r="B2169" s="2">
        <v>40921</v>
      </c>
      <c r="C2169" s="2" t="str">
        <f t="shared" si="166"/>
        <v>January</v>
      </c>
      <c r="D2169" s="1" t="s">
        <v>32</v>
      </c>
      <c r="E2169" s="1">
        <v>17</v>
      </c>
      <c r="F2169" s="1">
        <f t="shared" si="165"/>
        <v>25.972352941176467</v>
      </c>
      <c r="G2169" s="1">
        <v>441.53</v>
      </c>
      <c r="H2169" s="1">
        <v>14.36</v>
      </c>
      <c r="I2169">
        <f t="shared" si="167"/>
        <v>455.89</v>
      </c>
      <c r="J2169">
        <f t="shared" si="168"/>
        <v>4.7610000000000001</v>
      </c>
      <c r="K2169">
        <f t="shared" si="169"/>
        <v>21.021243300000002</v>
      </c>
      <c r="L2169" s="1" t="s">
        <v>38</v>
      </c>
      <c r="M2169" s="1" t="s">
        <v>54</v>
      </c>
      <c r="N2169" s="1" t="s">
        <v>33</v>
      </c>
      <c r="O2169" s="1" t="s">
        <v>22</v>
      </c>
      <c r="P2169" s="1" t="s">
        <v>39</v>
      </c>
      <c r="Q2169" s="1" t="s">
        <v>40</v>
      </c>
      <c r="R2169" s="2">
        <v>40923</v>
      </c>
    </row>
    <row r="2170" spans="1:18" x14ac:dyDescent="0.25">
      <c r="A2170" s="1">
        <v>3395</v>
      </c>
      <c r="B2170" s="2">
        <v>40115</v>
      </c>
      <c r="C2170" s="2" t="str">
        <f t="shared" si="166"/>
        <v>October</v>
      </c>
      <c r="D2170" s="1" t="s">
        <v>32</v>
      </c>
      <c r="E2170" s="1">
        <v>29</v>
      </c>
      <c r="F2170" s="1">
        <f t="shared" si="165"/>
        <v>21.483448275862067</v>
      </c>
      <c r="G2170" s="1">
        <v>623.02</v>
      </c>
      <c r="H2170" s="1">
        <v>11.52</v>
      </c>
      <c r="I2170">
        <f t="shared" si="167"/>
        <v>634.54</v>
      </c>
      <c r="J2170">
        <f t="shared" si="168"/>
        <v>3.5455000000000001</v>
      </c>
      <c r="K2170">
        <f t="shared" si="169"/>
        <v>22.089174100000001</v>
      </c>
      <c r="L2170" s="1" t="s">
        <v>26</v>
      </c>
      <c r="M2170" s="1" t="s">
        <v>20</v>
      </c>
      <c r="N2170" s="1" t="s">
        <v>21</v>
      </c>
      <c r="O2170" s="1" t="s">
        <v>34</v>
      </c>
      <c r="P2170" s="1" t="s">
        <v>60</v>
      </c>
      <c r="Q2170" s="1" t="s">
        <v>24</v>
      </c>
      <c r="R2170" s="2">
        <v>40116</v>
      </c>
    </row>
    <row r="2171" spans="1:18" x14ac:dyDescent="0.25">
      <c r="A2171" s="1">
        <v>52007</v>
      </c>
      <c r="B2171" s="2">
        <v>41013</v>
      </c>
      <c r="C2171" s="2" t="str">
        <f t="shared" si="166"/>
        <v>April</v>
      </c>
      <c r="D2171" s="1" t="s">
        <v>41</v>
      </c>
      <c r="E2171" s="1">
        <v>25</v>
      </c>
      <c r="F2171" s="1">
        <f t="shared" si="165"/>
        <v>2.7416</v>
      </c>
      <c r="G2171" s="1">
        <v>68.540000000000006</v>
      </c>
      <c r="H2171" s="1">
        <v>0.5</v>
      </c>
      <c r="I2171">
        <f t="shared" si="167"/>
        <v>69.040000000000006</v>
      </c>
      <c r="J2171">
        <f t="shared" si="168"/>
        <v>3.5455000000000001</v>
      </c>
      <c r="K2171">
        <f t="shared" si="169"/>
        <v>2.4300857000000002</v>
      </c>
      <c r="L2171" s="1" t="s">
        <v>26</v>
      </c>
      <c r="M2171" s="1" t="s">
        <v>27</v>
      </c>
      <c r="N2171" s="1" t="s">
        <v>21</v>
      </c>
      <c r="O2171" s="1" t="s">
        <v>34</v>
      </c>
      <c r="P2171" s="1" t="s">
        <v>63</v>
      </c>
      <c r="Q2171" s="1" t="s">
        <v>24</v>
      </c>
      <c r="R2171" s="2">
        <v>41013</v>
      </c>
    </row>
    <row r="2172" spans="1:18" x14ac:dyDescent="0.25">
      <c r="A2172" s="1">
        <v>33568</v>
      </c>
      <c r="B2172" s="2">
        <v>41111</v>
      </c>
      <c r="C2172" s="2" t="str">
        <f t="shared" si="166"/>
        <v>July</v>
      </c>
      <c r="D2172" s="1" t="s">
        <v>41</v>
      </c>
      <c r="E2172" s="1">
        <v>10</v>
      </c>
      <c r="F2172" s="1">
        <f t="shared" si="165"/>
        <v>62.873000000000005</v>
      </c>
      <c r="G2172" s="1">
        <v>628.73</v>
      </c>
      <c r="H2172" s="1">
        <v>52.2</v>
      </c>
      <c r="I2172">
        <f t="shared" si="167"/>
        <v>680.93000000000006</v>
      </c>
      <c r="J2172">
        <f t="shared" si="168"/>
        <v>4.7610000000000001</v>
      </c>
      <c r="K2172">
        <f t="shared" si="169"/>
        <v>29.933835300000002</v>
      </c>
      <c r="L2172" s="1" t="s">
        <v>26</v>
      </c>
      <c r="M2172" s="1" t="s">
        <v>51</v>
      </c>
      <c r="N2172" s="1" t="s">
        <v>28</v>
      </c>
      <c r="O2172" s="1" t="s">
        <v>22</v>
      </c>
      <c r="P2172" s="1" t="s">
        <v>23</v>
      </c>
      <c r="Q2172" s="1" t="s">
        <v>31</v>
      </c>
      <c r="R2172" s="2">
        <v>41112</v>
      </c>
    </row>
    <row r="2173" spans="1:18" x14ac:dyDescent="0.25">
      <c r="A2173" s="1">
        <v>25028</v>
      </c>
      <c r="B2173" s="2">
        <v>40548</v>
      </c>
      <c r="C2173" s="2" t="str">
        <f t="shared" si="166"/>
        <v>January</v>
      </c>
      <c r="D2173" s="1" t="s">
        <v>37</v>
      </c>
      <c r="E2173" s="1">
        <v>5</v>
      </c>
      <c r="F2173" s="1">
        <f t="shared" si="165"/>
        <v>95.477999999999994</v>
      </c>
      <c r="G2173" s="1">
        <v>477.39</v>
      </c>
      <c r="H2173" s="1">
        <v>55.81</v>
      </c>
      <c r="I2173">
        <f t="shared" si="167"/>
        <v>533.20000000000005</v>
      </c>
      <c r="J2173">
        <f t="shared" si="168"/>
        <v>4.7610000000000001</v>
      </c>
      <c r="K2173">
        <f t="shared" si="169"/>
        <v>22.728537900000003</v>
      </c>
      <c r="L2173" s="1" t="s">
        <v>38</v>
      </c>
      <c r="M2173" s="1" t="s">
        <v>51</v>
      </c>
      <c r="N2173" s="1" t="s">
        <v>42</v>
      </c>
      <c r="O2173" s="1" t="s">
        <v>22</v>
      </c>
      <c r="P2173" s="1" t="s">
        <v>67</v>
      </c>
      <c r="Q2173" s="1" t="s">
        <v>64</v>
      </c>
      <c r="R2173" s="2">
        <v>40549</v>
      </c>
    </row>
    <row r="2174" spans="1:18" x14ac:dyDescent="0.25">
      <c r="A2174" s="1">
        <v>1537</v>
      </c>
      <c r="B2174" s="2">
        <v>40953</v>
      </c>
      <c r="C2174" s="2" t="str">
        <f t="shared" si="166"/>
        <v>February</v>
      </c>
      <c r="D2174" s="1" t="s">
        <v>32</v>
      </c>
      <c r="E2174" s="1">
        <v>5</v>
      </c>
      <c r="F2174" s="1">
        <f t="shared" si="165"/>
        <v>3.3200000000000003</v>
      </c>
      <c r="G2174" s="1">
        <v>16.600000000000001</v>
      </c>
      <c r="H2174" s="1">
        <v>6.05</v>
      </c>
      <c r="I2174">
        <f t="shared" si="167"/>
        <v>22.650000000000002</v>
      </c>
      <c r="J2174">
        <f t="shared" si="168"/>
        <v>3.5455000000000001</v>
      </c>
      <c r="K2174">
        <f t="shared" si="169"/>
        <v>0.5885530000000001</v>
      </c>
      <c r="L2174" s="1" t="s">
        <v>26</v>
      </c>
      <c r="M2174" s="1" t="s">
        <v>49</v>
      </c>
      <c r="N2174" s="1" t="s">
        <v>33</v>
      </c>
      <c r="O2174" s="1" t="s">
        <v>34</v>
      </c>
      <c r="P2174" s="1" t="s">
        <v>48</v>
      </c>
      <c r="Q2174" s="1" t="s">
        <v>24</v>
      </c>
      <c r="R2174" s="2">
        <v>40953</v>
      </c>
    </row>
    <row r="2175" spans="1:18" x14ac:dyDescent="0.25">
      <c r="A2175" s="1">
        <v>23685</v>
      </c>
      <c r="B2175" s="2">
        <v>41089</v>
      </c>
      <c r="C2175" s="2" t="str">
        <f t="shared" si="166"/>
        <v>June</v>
      </c>
      <c r="D2175" s="1" t="s">
        <v>32</v>
      </c>
      <c r="E2175" s="1">
        <v>46</v>
      </c>
      <c r="F2175" s="1">
        <f t="shared" si="165"/>
        <v>172.36004347826088</v>
      </c>
      <c r="G2175" s="1">
        <v>7928.5619999999999</v>
      </c>
      <c r="H2175" s="1">
        <v>5</v>
      </c>
      <c r="I2175">
        <f t="shared" si="167"/>
        <v>7933.5619999999999</v>
      </c>
      <c r="J2175">
        <f t="shared" si="168"/>
        <v>5.3265000000000002</v>
      </c>
      <c r="K2175">
        <f t="shared" si="169"/>
        <v>422.31485493000002</v>
      </c>
      <c r="L2175" s="1" t="s">
        <v>26</v>
      </c>
      <c r="M2175" s="1" t="s">
        <v>20</v>
      </c>
      <c r="N2175" s="1" t="s">
        <v>33</v>
      </c>
      <c r="O2175" s="1" t="s">
        <v>29</v>
      </c>
      <c r="P2175" s="1" t="s">
        <v>30</v>
      </c>
      <c r="Q2175" s="1" t="s">
        <v>24</v>
      </c>
      <c r="R2175" s="2">
        <v>41090</v>
      </c>
    </row>
    <row r="2176" spans="1:18" x14ac:dyDescent="0.25">
      <c r="A2176" s="1">
        <v>27616</v>
      </c>
      <c r="B2176" s="2">
        <v>41120</v>
      </c>
      <c r="C2176" s="2" t="str">
        <f t="shared" si="166"/>
        <v>July</v>
      </c>
      <c r="D2176" s="1" t="s">
        <v>18</v>
      </c>
      <c r="E2176" s="1">
        <v>3</v>
      </c>
      <c r="F2176" s="1">
        <f t="shared" si="165"/>
        <v>204.71333333333334</v>
      </c>
      <c r="G2176" s="1">
        <v>614.14</v>
      </c>
      <c r="H2176" s="1">
        <v>24.49</v>
      </c>
      <c r="I2176">
        <f t="shared" si="167"/>
        <v>638.63</v>
      </c>
      <c r="J2176">
        <f t="shared" si="168"/>
        <v>5.3265000000000002</v>
      </c>
      <c r="K2176">
        <f t="shared" si="169"/>
        <v>32.712167100000002</v>
      </c>
      <c r="L2176" s="1" t="s">
        <v>26</v>
      </c>
      <c r="M2176" s="1" t="s">
        <v>54</v>
      </c>
      <c r="N2176" s="1" t="s">
        <v>42</v>
      </c>
      <c r="O2176" s="1" t="s">
        <v>29</v>
      </c>
      <c r="P2176" s="1" t="s">
        <v>52</v>
      </c>
      <c r="Q2176" s="1" t="s">
        <v>53</v>
      </c>
      <c r="R2176" s="2">
        <v>41122</v>
      </c>
    </row>
    <row r="2177" spans="1:18" x14ac:dyDescent="0.25">
      <c r="A2177" s="1">
        <v>8960</v>
      </c>
      <c r="B2177" s="2">
        <v>40334</v>
      </c>
      <c r="C2177" s="2" t="str">
        <f t="shared" si="166"/>
        <v>June</v>
      </c>
      <c r="D2177" s="1" t="s">
        <v>41</v>
      </c>
      <c r="E2177" s="1">
        <v>46</v>
      </c>
      <c r="F2177" s="1">
        <f t="shared" si="165"/>
        <v>94.246521739130444</v>
      </c>
      <c r="G2177" s="1">
        <v>4335.34</v>
      </c>
      <c r="H2177" s="1">
        <v>19.989999999999998</v>
      </c>
      <c r="I2177">
        <f t="shared" si="167"/>
        <v>4355.33</v>
      </c>
      <c r="J2177">
        <f t="shared" si="168"/>
        <v>5.3265000000000002</v>
      </c>
      <c r="K2177">
        <f t="shared" si="169"/>
        <v>230.92188510000003</v>
      </c>
      <c r="L2177" s="1" t="s">
        <v>19</v>
      </c>
      <c r="M2177" s="1" t="s">
        <v>27</v>
      </c>
      <c r="N2177" s="1" t="s">
        <v>28</v>
      </c>
      <c r="O2177" s="1" t="s">
        <v>29</v>
      </c>
      <c r="P2177" s="1" t="s">
        <v>43</v>
      </c>
      <c r="Q2177" s="1" t="s">
        <v>24</v>
      </c>
      <c r="R2177" s="2">
        <v>40336</v>
      </c>
    </row>
    <row r="2178" spans="1:18" x14ac:dyDescent="0.25">
      <c r="A2178" s="1">
        <v>25155</v>
      </c>
      <c r="B2178" s="2">
        <v>40198</v>
      </c>
      <c r="C2178" s="2" t="str">
        <f t="shared" si="166"/>
        <v>January</v>
      </c>
      <c r="D2178" s="1" t="s">
        <v>18</v>
      </c>
      <c r="E2178" s="1">
        <v>48</v>
      </c>
      <c r="F2178" s="1">
        <f t="shared" ref="F2178:F2241" si="170">G2178/E2178</f>
        <v>21.645624999999999</v>
      </c>
      <c r="G2178" s="1">
        <v>1038.99</v>
      </c>
      <c r="H2178" s="1">
        <v>14.87</v>
      </c>
      <c r="I2178">
        <f t="shared" si="167"/>
        <v>1053.8599999999999</v>
      </c>
      <c r="J2178">
        <f t="shared" si="168"/>
        <v>4.7610000000000001</v>
      </c>
      <c r="K2178">
        <f t="shared" si="169"/>
        <v>49.466313900000003</v>
      </c>
      <c r="L2178" s="1" t="s">
        <v>26</v>
      </c>
      <c r="M2178" s="1" t="s">
        <v>54</v>
      </c>
      <c r="N2178" s="1" t="s">
        <v>33</v>
      </c>
      <c r="O2178" s="1" t="s">
        <v>22</v>
      </c>
      <c r="P2178" s="1" t="s">
        <v>23</v>
      </c>
      <c r="Q2178" s="1" t="s">
        <v>53</v>
      </c>
      <c r="R2178" s="2">
        <v>40205</v>
      </c>
    </row>
    <row r="2179" spans="1:18" x14ac:dyDescent="0.25">
      <c r="A2179" s="1">
        <v>44935</v>
      </c>
      <c r="B2179" s="2">
        <v>40499</v>
      </c>
      <c r="C2179" s="2" t="str">
        <f t="shared" ref="C2179:C2242" si="171">TEXT(B2179,"mmmm")</f>
        <v>November</v>
      </c>
      <c r="D2179" s="1" t="s">
        <v>25</v>
      </c>
      <c r="E2179" s="1">
        <v>39</v>
      </c>
      <c r="F2179" s="1">
        <f t="shared" si="170"/>
        <v>240.07</v>
      </c>
      <c r="G2179" s="1">
        <v>9362.73</v>
      </c>
      <c r="H2179" s="1">
        <v>19.989999999999998</v>
      </c>
      <c r="I2179">
        <f t="shared" ref="I2179:I2242" si="172">G2179+H2179</f>
        <v>9382.7199999999993</v>
      </c>
      <c r="J2179">
        <f t="shared" ref="J2179:J2242" si="173">IF(O2179="Furniture",4.761,IF(O2179="Technology",5.3265,IF(O2179="Office Supplies",3.5455,0)))</f>
        <v>3.5455000000000001</v>
      </c>
      <c r="K2179">
        <f t="shared" ref="K2179:K2242" si="174">(J2179*G2179)/100</f>
        <v>331.95559215000003</v>
      </c>
      <c r="L2179" s="1" t="s">
        <v>26</v>
      </c>
      <c r="M2179" s="1" t="s">
        <v>51</v>
      </c>
      <c r="N2179" s="1" t="s">
        <v>21</v>
      </c>
      <c r="O2179" s="1" t="s">
        <v>34</v>
      </c>
      <c r="P2179" s="1" t="s">
        <v>68</v>
      </c>
      <c r="Q2179" s="1" t="s">
        <v>24</v>
      </c>
      <c r="R2179" s="2">
        <v>40500</v>
      </c>
    </row>
    <row r="2180" spans="1:18" x14ac:dyDescent="0.25">
      <c r="A2180" s="1">
        <v>24802</v>
      </c>
      <c r="B2180" s="2">
        <v>39836</v>
      </c>
      <c r="C2180" s="2" t="str">
        <f t="shared" si="171"/>
        <v>January</v>
      </c>
      <c r="D2180" s="1" t="s">
        <v>41</v>
      </c>
      <c r="E2180" s="1">
        <v>18</v>
      </c>
      <c r="F2180" s="1">
        <f t="shared" si="170"/>
        <v>76.844444444444449</v>
      </c>
      <c r="G2180" s="1">
        <v>1383.2</v>
      </c>
      <c r="H2180" s="1">
        <v>12.14</v>
      </c>
      <c r="I2180">
        <f t="shared" si="172"/>
        <v>1395.3400000000001</v>
      </c>
      <c r="J2180">
        <f t="shared" si="173"/>
        <v>5.3265000000000002</v>
      </c>
      <c r="K2180">
        <f t="shared" si="174"/>
        <v>73.676147999999998</v>
      </c>
      <c r="L2180" s="1" t="s">
        <v>26</v>
      </c>
      <c r="M2180" s="1" t="s">
        <v>51</v>
      </c>
      <c r="N2180" s="1" t="s">
        <v>28</v>
      </c>
      <c r="O2180" s="1" t="s">
        <v>29</v>
      </c>
      <c r="P2180" s="1" t="s">
        <v>43</v>
      </c>
      <c r="Q2180" s="1" t="s">
        <v>24</v>
      </c>
      <c r="R2180" s="2">
        <v>39838</v>
      </c>
    </row>
    <row r="2181" spans="1:18" x14ac:dyDescent="0.25">
      <c r="A2181" s="1">
        <v>18370</v>
      </c>
      <c r="B2181" s="2">
        <v>40556</v>
      </c>
      <c r="C2181" s="2" t="str">
        <f t="shared" si="171"/>
        <v>January</v>
      </c>
      <c r="D2181" s="1" t="s">
        <v>18</v>
      </c>
      <c r="E2181" s="1">
        <v>41</v>
      </c>
      <c r="F2181" s="1">
        <f t="shared" si="170"/>
        <v>31.001158536585365</v>
      </c>
      <c r="G2181" s="1">
        <v>1271.0474999999999</v>
      </c>
      <c r="H2181" s="1">
        <v>5</v>
      </c>
      <c r="I2181">
        <f t="shared" si="172"/>
        <v>1276.0474999999999</v>
      </c>
      <c r="J2181">
        <f t="shared" si="173"/>
        <v>5.3265000000000002</v>
      </c>
      <c r="K2181">
        <f t="shared" si="174"/>
        <v>67.702345087499992</v>
      </c>
      <c r="L2181" s="1" t="s">
        <v>26</v>
      </c>
      <c r="M2181" s="1" t="s">
        <v>54</v>
      </c>
      <c r="N2181" s="1" t="s">
        <v>21</v>
      </c>
      <c r="O2181" s="1" t="s">
        <v>29</v>
      </c>
      <c r="P2181" s="1" t="s">
        <v>30</v>
      </c>
      <c r="Q2181" s="1" t="s">
        <v>24</v>
      </c>
      <c r="R2181" s="2">
        <v>40560</v>
      </c>
    </row>
    <row r="2182" spans="1:18" x14ac:dyDescent="0.25">
      <c r="A2182" s="1">
        <v>45698</v>
      </c>
      <c r="B2182" s="2">
        <v>41022</v>
      </c>
      <c r="C2182" s="2" t="str">
        <f t="shared" si="171"/>
        <v>April</v>
      </c>
      <c r="D2182" s="1" t="s">
        <v>25</v>
      </c>
      <c r="E2182" s="1">
        <v>36</v>
      </c>
      <c r="F2182" s="1">
        <f t="shared" si="170"/>
        <v>7.3158333333333339</v>
      </c>
      <c r="G2182" s="1">
        <v>263.37</v>
      </c>
      <c r="H2182" s="1">
        <v>4.2300000000000004</v>
      </c>
      <c r="I2182">
        <f t="shared" si="172"/>
        <v>267.60000000000002</v>
      </c>
      <c r="J2182">
        <f t="shared" si="173"/>
        <v>3.5455000000000001</v>
      </c>
      <c r="K2182">
        <f t="shared" si="174"/>
        <v>9.3377833500000005</v>
      </c>
      <c r="L2182" s="1" t="s">
        <v>26</v>
      </c>
      <c r="M2182" s="1" t="s">
        <v>27</v>
      </c>
      <c r="N2182" s="1" t="s">
        <v>28</v>
      </c>
      <c r="O2182" s="1" t="s">
        <v>34</v>
      </c>
      <c r="P2182" s="1" t="s">
        <v>45</v>
      </c>
      <c r="Q2182" s="1" t="s">
        <v>36</v>
      </c>
      <c r="R2182" s="2">
        <v>41025</v>
      </c>
    </row>
    <row r="2183" spans="1:18" x14ac:dyDescent="0.25">
      <c r="A2183" s="1">
        <v>17542</v>
      </c>
      <c r="B2183" s="2">
        <v>40421</v>
      </c>
      <c r="C2183" s="2" t="str">
        <f t="shared" si="171"/>
        <v>August</v>
      </c>
      <c r="D2183" s="1" t="s">
        <v>18</v>
      </c>
      <c r="E2183" s="1">
        <v>37</v>
      </c>
      <c r="F2183" s="1">
        <f t="shared" si="170"/>
        <v>2.8645945945945943</v>
      </c>
      <c r="G2183" s="1">
        <v>105.99</v>
      </c>
      <c r="H2183" s="1">
        <v>0.5</v>
      </c>
      <c r="I2183">
        <f t="shared" si="172"/>
        <v>106.49</v>
      </c>
      <c r="J2183">
        <f t="shared" si="173"/>
        <v>3.5455000000000001</v>
      </c>
      <c r="K2183">
        <f t="shared" si="174"/>
        <v>3.7578754499999998</v>
      </c>
      <c r="L2183" s="1" t="s">
        <v>26</v>
      </c>
      <c r="M2183" s="1" t="s">
        <v>47</v>
      </c>
      <c r="N2183" s="1" t="s">
        <v>21</v>
      </c>
      <c r="O2183" s="1" t="s">
        <v>34</v>
      </c>
      <c r="P2183" s="1" t="s">
        <v>63</v>
      </c>
      <c r="Q2183" s="1" t="s">
        <v>24</v>
      </c>
      <c r="R2183" s="2">
        <v>40423</v>
      </c>
    </row>
    <row r="2184" spans="1:18" x14ac:dyDescent="0.25">
      <c r="A2184" s="1">
        <v>55139</v>
      </c>
      <c r="B2184" s="2">
        <v>40195</v>
      </c>
      <c r="C2184" s="2" t="str">
        <f t="shared" si="171"/>
        <v>January</v>
      </c>
      <c r="D2184" s="1" t="s">
        <v>32</v>
      </c>
      <c r="E2184" s="1">
        <v>41</v>
      </c>
      <c r="F2184" s="1">
        <f t="shared" si="170"/>
        <v>14.062926829268294</v>
      </c>
      <c r="G2184" s="1">
        <v>576.58000000000004</v>
      </c>
      <c r="H2184" s="1">
        <v>7.59</v>
      </c>
      <c r="I2184">
        <f t="shared" si="172"/>
        <v>584.17000000000007</v>
      </c>
      <c r="J2184">
        <f t="shared" si="173"/>
        <v>3.5455000000000001</v>
      </c>
      <c r="K2184">
        <f t="shared" si="174"/>
        <v>20.442643900000004</v>
      </c>
      <c r="L2184" s="1" t="s">
        <v>26</v>
      </c>
      <c r="M2184" s="1" t="s">
        <v>20</v>
      </c>
      <c r="N2184" s="1" t="s">
        <v>28</v>
      </c>
      <c r="O2184" s="1" t="s">
        <v>34</v>
      </c>
      <c r="P2184" s="1" t="s">
        <v>50</v>
      </c>
      <c r="Q2184" s="1" t="s">
        <v>46</v>
      </c>
      <c r="R2184" s="2">
        <v>40196</v>
      </c>
    </row>
    <row r="2185" spans="1:18" x14ac:dyDescent="0.25">
      <c r="A2185" s="1">
        <v>26531</v>
      </c>
      <c r="B2185" s="2">
        <v>40714</v>
      </c>
      <c r="C2185" s="2" t="str">
        <f t="shared" si="171"/>
        <v>June</v>
      </c>
      <c r="D2185" s="1" t="s">
        <v>41</v>
      </c>
      <c r="E2185" s="1">
        <v>26</v>
      </c>
      <c r="F2185" s="1">
        <f t="shared" si="170"/>
        <v>180.34417307692308</v>
      </c>
      <c r="G2185" s="1">
        <v>4688.9485000000004</v>
      </c>
      <c r="H2185" s="1">
        <v>5.26</v>
      </c>
      <c r="I2185">
        <f t="shared" si="172"/>
        <v>4694.2085000000006</v>
      </c>
      <c r="J2185">
        <f t="shared" si="173"/>
        <v>5.3265000000000002</v>
      </c>
      <c r="K2185">
        <f t="shared" si="174"/>
        <v>249.75684185250003</v>
      </c>
      <c r="L2185" s="1" t="s">
        <v>26</v>
      </c>
      <c r="M2185" s="1" t="s">
        <v>44</v>
      </c>
      <c r="N2185" s="1" t="s">
        <v>33</v>
      </c>
      <c r="O2185" s="1" t="s">
        <v>29</v>
      </c>
      <c r="P2185" s="1" t="s">
        <v>30</v>
      </c>
      <c r="Q2185" s="1" t="s">
        <v>24</v>
      </c>
      <c r="R2185" s="2">
        <v>40716</v>
      </c>
    </row>
    <row r="2186" spans="1:18" x14ac:dyDescent="0.25">
      <c r="A2186" s="1">
        <v>14275</v>
      </c>
      <c r="B2186" s="2">
        <v>40342</v>
      </c>
      <c r="C2186" s="2" t="str">
        <f t="shared" si="171"/>
        <v>June</v>
      </c>
      <c r="D2186" s="1" t="s">
        <v>18</v>
      </c>
      <c r="E2186" s="1">
        <v>20</v>
      </c>
      <c r="F2186" s="1">
        <f t="shared" si="170"/>
        <v>2.1109999999999998</v>
      </c>
      <c r="G2186" s="1">
        <v>42.22</v>
      </c>
      <c r="H2186" s="1">
        <v>1.49</v>
      </c>
      <c r="I2186">
        <f t="shared" si="172"/>
        <v>43.71</v>
      </c>
      <c r="J2186">
        <f t="shared" si="173"/>
        <v>3.5455000000000001</v>
      </c>
      <c r="K2186">
        <f t="shared" si="174"/>
        <v>1.4969101</v>
      </c>
      <c r="L2186" s="1" t="s">
        <v>26</v>
      </c>
      <c r="M2186" s="1" t="s">
        <v>20</v>
      </c>
      <c r="N2186" s="1" t="s">
        <v>21</v>
      </c>
      <c r="O2186" s="1" t="s">
        <v>34</v>
      </c>
      <c r="P2186" s="1" t="s">
        <v>48</v>
      </c>
      <c r="Q2186" s="1" t="s">
        <v>24</v>
      </c>
      <c r="R2186" s="2">
        <v>40344</v>
      </c>
    </row>
    <row r="2187" spans="1:18" x14ac:dyDescent="0.25">
      <c r="A2187" s="1">
        <v>31393</v>
      </c>
      <c r="B2187" s="2">
        <v>41040</v>
      </c>
      <c r="C2187" s="2" t="str">
        <f t="shared" si="171"/>
        <v>May</v>
      </c>
      <c r="D2187" s="1" t="s">
        <v>37</v>
      </c>
      <c r="E2187" s="1">
        <v>31</v>
      </c>
      <c r="F2187" s="1">
        <f t="shared" si="170"/>
        <v>3.5587096774193547</v>
      </c>
      <c r="G2187" s="1">
        <v>110.32</v>
      </c>
      <c r="H2187" s="1">
        <v>1.32</v>
      </c>
      <c r="I2187">
        <f t="shared" si="172"/>
        <v>111.63999999999999</v>
      </c>
      <c r="J2187">
        <f t="shared" si="173"/>
        <v>3.5455000000000001</v>
      </c>
      <c r="K2187">
        <f t="shared" si="174"/>
        <v>3.9113955999999996</v>
      </c>
      <c r="L2187" s="1" t="s">
        <v>26</v>
      </c>
      <c r="M2187" s="1" t="s">
        <v>44</v>
      </c>
      <c r="N2187" s="1" t="s">
        <v>33</v>
      </c>
      <c r="O2187" s="1" t="s">
        <v>34</v>
      </c>
      <c r="P2187" s="1" t="s">
        <v>50</v>
      </c>
      <c r="Q2187" s="1" t="s">
        <v>36</v>
      </c>
      <c r="R2187" s="2">
        <v>41042</v>
      </c>
    </row>
    <row r="2188" spans="1:18" x14ac:dyDescent="0.25">
      <c r="A2188" s="1">
        <v>39847</v>
      </c>
      <c r="B2188" s="2">
        <v>40272</v>
      </c>
      <c r="C2188" s="2" t="str">
        <f t="shared" si="171"/>
        <v>April</v>
      </c>
      <c r="D2188" s="1" t="s">
        <v>32</v>
      </c>
      <c r="E2188" s="1">
        <v>49</v>
      </c>
      <c r="F2188" s="1">
        <f t="shared" si="170"/>
        <v>64.704489795918363</v>
      </c>
      <c r="G2188" s="1">
        <v>3170.52</v>
      </c>
      <c r="H2188" s="1">
        <v>6.88</v>
      </c>
      <c r="I2188">
        <f t="shared" si="172"/>
        <v>3177.4</v>
      </c>
      <c r="J2188">
        <f t="shared" si="173"/>
        <v>3.5455000000000001</v>
      </c>
      <c r="K2188">
        <f t="shared" si="174"/>
        <v>112.41078660000001</v>
      </c>
      <c r="L2188" s="1" t="s">
        <v>26</v>
      </c>
      <c r="M2188" s="1" t="s">
        <v>20</v>
      </c>
      <c r="N2188" s="1" t="s">
        <v>42</v>
      </c>
      <c r="O2188" s="1" t="s">
        <v>34</v>
      </c>
      <c r="P2188" s="1" t="s">
        <v>60</v>
      </c>
      <c r="Q2188" s="1" t="s">
        <v>24</v>
      </c>
      <c r="R2188" s="2">
        <v>40273</v>
      </c>
    </row>
    <row r="2189" spans="1:18" x14ac:dyDescent="0.25">
      <c r="A2189" s="1">
        <v>30214</v>
      </c>
      <c r="B2189" s="2">
        <v>40090</v>
      </c>
      <c r="C2189" s="2" t="str">
        <f t="shared" si="171"/>
        <v>October</v>
      </c>
      <c r="D2189" s="1" t="s">
        <v>18</v>
      </c>
      <c r="E2189" s="1">
        <v>38</v>
      </c>
      <c r="F2189" s="1">
        <f t="shared" si="170"/>
        <v>9.8844736842105263</v>
      </c>
      <c r="G2189" s="1">
        <v>375.61</v>
      </c>
      <c r="H2189" s="1">
        <v>5.75</v>
      </c>
      <c r="I2189">
        <f t="shared" si="172"/>
        <v>381.36</v>
      </c>
      <c r="J2189">
        <f t="shared" si="173"/>
        <v>3.5455000000000001</v>
      </c>
      <c r="K2189">
        <f t="shared" si="174"/>
        <v>13.317252550000001</v>
      </c>
      <c r="L2189" s="1" t="s">
        <v>19</v>
      </c>
      <c r="M2189" s="1" t="s">
        <v>56</v>
      </c>
      <c r="N2189" s="1" t="s">
        <v>42</v>
      </c>
      <c r="O2189" s="1" t="s">
        <v>34</v>
      </c>
      <c r="P2189" s="1" t="s">
        <v>48</v>
      </c>
      <c r="Q2189" s="1" t="s">
        <v>24</v>
      </c>
      <c r="R2189" s="2">
        <v>40097</v>
      </c>
    </row>
    <row r="2190" spans="1:18" x14ac:dyDescent="0.25">
      <c r="A2190" s="1">
        <v>40261</v>
      </c>
      <c r="B2190" s="2">
        <v>40121</v>
      </c>
      <c r="C2190" s="2" t="str">
        <f t="shared" si="171"/>
        <v>November</v>
      </c>
      <c r="D2190" s="1" t="s">
        <v>37</v>
      </c>
      <c r="E2190" s="1">
        <v>36</v>
      </c>
      <c r="F2190" s="1">
        <f t="shared" si="170"/>
        <v>9.2047222222222231</v>
      </c>
      <c r="G2190" s="1">
        <v>331.37</v>
      </c>
      <c r="H2190" s="1">
        <v>9.86</v>
      </c>
      <c r="I2190">
        <f t="shared" si="172"/>
        <v>341.23</v>
      </c>
      <c r="J2190">
        <f t="shared" si="173"/>
        <v>3.5455000000000001</v>
      </c>
      <c r="K2190">
        <f t="shared" si="174"/>
        <v>11.748723350000001</v>
      </c>
      <c r="L2190" s="1" t="s">
        <v>19</v>
      </c>
      <c r="M2190" s="1" t="s">
        <v>56</v>
      </c>
      <c r="N2190" s="1" t="s">
        <v>33</v>
      </c>
      <c r="O2190" s="1" t="s">
        <v>34</v>
      </c>
      <c r="P2190" s="1" t="s">
        <v>45</v>
      </c>
      <c r="Q2190" s="1" t="s">
        <v>24</v>
      </c>
      <c r="R2190" s="2">
        <v>40123</v>
      </c>
    </row>
    <row r="2191" spans="1:18" x14ac:dyDescent="0.25">
      <c r="A2191" s="1">
        <v>53894</v>
      </c>
      <c r="B2191" s="2">
        <v>40001</v>
      </c>
      <c r="C2191" s="2" t="str">
        <f t="shared" si="171"/>
        <v>July</v>
      </c>
      <c r="D2191" s="1" t="s">
        <v>37</v>
      </c>
      <c r="E2191" s="1">
        <v>37</v>
      </c>
      <c r="F2191" s="1">
        <f t="shared" si="170"/>
        <v>74.491081081081077</v>
      </c>
      <c r="G2191" s="1">
        <v>2756.17</v>
      </c>
      <c r="H2191" s="1">
        <v>69</v>
      </c>
      <c r="I2191">
        <f t="shared" si="172"/>
        <v>2825.17</v>
      </c>
      <c r="J2191">
        <f t="shared" si="173"/>
        <v>4.7610000000000001</v>
      </c>
      <c r="K2191">
        <f t="shared" si="174"/>
        <v>131.22125370000001</v>
      </c>
      <c r="L2191" s="1" t="s">
        <v>26</v>
      </c>
      <c r="M2191" s="1" t="s">
        <v>58</v>
      </c>
      <c r="N2191" s="1" t="s">
        <v>21</v>
      </c>
      <c r="O2191" s="1" t="s">
        <v>22</v>
      </c>
      <c r="P2191" s="1" t="s">
        <v>57</v>
      </c>
      <c r="Q2191" s="1" t="s">
        <v>53</v>
      </c>
      <c r="R2191" s="2">
        <v>40002</v>
      </c>
    </row>
    <row r="2192" spans="1:18" x14ac:dyDescent="0.25">
      <c r="A2192" s="1">
        <v>36643</v>
      </c>
      <c r="B2192" s="2">
        <v>39867</v>
      </c>
      <c r="C2192" s="2" t="str">
        <f t="shared" si="171"/>
        <v>February</v>
      </c>
      <c r="D2192" s="1" t="s">
        <v>37</v>
      </c>
      <c r="E2192" s="1">
        <v>17</v>
      </c>
      <c r="F2192" s="1">
        <f t="shared" si="170"/>
        <v>14.168823529411766</v>
      </c>
      <c r="G2192" s="1">
        <v>240.87</v>
      </c>
      <c r="H2192" s="1">
        <v>8.7799999999999994</v>
      </c>
      <c r="I2192">
        <f t="shared" si="172"/>
        <v>249.65</v>
      </c>
      <c r="J2192">
        <f t="shared" si="173"/>
        <v>4.7610000000000001</v>
      </c>
      <c r="K2192">
        <f t="shared" si="174"/>
        <v>11.467820699999999</v>
      </c>
      <c r="L2192" s="1" t="s">
        <v>26</v>
      </c>
      <c r="M2192" s="1" t="s">
        <v>27</v>
      </c>
      <c r="N2192" s="1" t="s">
        <v>33</v>
      </c>
      <c r="O2192" s="1" t="s">
        <v>22</v>
      </c>
      <c r="P2192" s="1" t="s">
        <v>23</v>
      </c>
      <c r="Q2192" s="1" t="s">
        <v>24</v>
      </c>
      <c r="R2192" s="2">
        <v>39869</v>
      </c>
    </row>
    <row r="2193" spans="1:18" x14ac:dyDescent="0.25">
      <c r="A2193" s="1">
        <v>12096</v>
      </c>
      <c r="B2193" s="2">
        <v>41171</v>
      </c>
      <c r="C2193" s="2" t="str">
        <f t="shared" si="171"/>
        <v>September</v>
      </c>
      <c r="D2193" s="1" t="s">
        <v>41</v>
      </c>
      <c r="E2193" s="1">
        <v>23</v>
      </c>
      <c r="F2193" s="1">
        <f t="shared" si="170"/>
        <v>203.89826086956521</v>
      </c>
      <c r="G2193" s="1">
        <v>4689.66</v>
      </c>
      <c r="H2193" s="1">
        <v>11.54</v>
      </c>
      <c r="I2193">
        <f t="shared" si="172"/>
        <v>4701.2</v>
      </c>
      <c r="J2193">
        <f t="shared" si="173"/>
        <v>4.7610000000000001</v>
      </c>
      <c r="K2193">
        <f t="shared" si="174"/>
        <v>223.27471259999999</v>
      </c>
      <c r="L2193" s="1" t="s">
        <v>26</v>
      </c>
      <c r="M2193" s="1" t="s">
        <v>44</v>
      </c>
      <c r="N2193" s="1" t="s">
        <v>42</v>
      </c>
      <c r="O2193" s="1" t="s">
        <v>22</v>
      </c>
      <c r="P2193" s="1" t="s">
        <v>23</v>
      </c>
      <c r="Q2193" s="1" t="s">
        <v>53</v>
      </c>
      <c r="R2193" s="2">
        <v>41173</v>
      </c>
    </row>
    <row r="2194" spans="1:18" x14ac:dyDescent="0.25">
      <c r="A2194" s="1">
        <v>37765</v>
      </c>
      <c r="B2194" s="2">
        <v>41237</v>
      </c>
      <c r="C2194" s="2" t="str">
        <f t="shared" si="171"/>
        <v>November</v>
      </c>
      <c r="D2194" s="1" t="s">
        <v>18</v>
      </c>
      <c r="E2194" s="1">
        <v>18</v>
      </c>
      <c r="F2194" s="1">
        <f t="shared" si="170"/>
        <v>36.421111111111117</v>
      </c>
      <c r="G2194" s="1">
        <v>655.58</v>
      </c>
      <c r="H2194" s="1">
        <v>5.09</v>
      </c>
      <c r="I2194">
        <f t="shared" si="172"/>
        <v>660.67000000000007</v>
      </c>
      <c r="J2194">
        <f t="shared" si="173"/>
        <v>3.5455000000000001</v>
      </c>
      <c r="K2194">
        <f t="shared" si="174"/>
        <v>23.243588900000006</v>
      </c>
      <c r="L2194" s="1" t="s">
        <v>26</v>
      </c>
      <c r="M2194" s="1" t="s">
        <v>54</v>
      </c>
      <c r="N2194" s="1" t="s">
        <v>21</v>
      </c>
      <c r="O2194" s="1" t="s">
        <v>34</v>
      </c>
      <c r="P2194" s="1" t="s">
        <v>45</v>
      </c>
      <c r="Q2194" s="1" t="s">
        <v>24</v>
      </c>
      <c r="R2194" s="2">
        <v>41241</v>
      </c>
    </row>
    <row r="2195" spans="1:18" x14ac:dyDescent="0.25">
      <c r="A2195" s="1">
        <v>20805</v>
      </c>
      <c r="B2195" s="2">
        <v>40553</v>
      </c>
      <c r="C2195" s="2" t="str">
        <f t="shared" si="171"/>
        <v>January</v>
      </c>
      <c r="D2195" s="1" t="s">
        <v>25</v>
      </c>
      <c r="E2195" s="1">
        <v>35</v>
      </c>
      <c r="F2195" s="1">
        <f t="shared" si="170"/>
        <v>11.952571428571428</v>
      </c>
      <c r="G2195" s="1">
        <v>418.34</v>
      </c>
      <c r="H2195" s="1">
        <v>5.16</v>
      </c>
      <c r="I2195">
        <f t="shared" si="172"/>
        <v>423.5</v>
      </c>
      <c r="J2195">
        <f t="shared" si="173"/>
        <v>4.7610000000000001</v>
      </c>
      <c r="K2195">
        <f t="shared" si="174"/>
        <v>19.917167399999997</v>
      </c>
      <c r="L2195" s="1" t="s">
        <v>26</v>
      </c>
      <c r="M2195" s="1" t="s">
        <v>27</v>
      </c>
      <c r="N2195" s="1" t="s">
        <v>42</v>
      </c>
      <c r="O2195" s="1" t="s">
        <v>22</v>
      </c>
      <c r="P2195" s="1" t="s">
        <v>23</v>
      </c>
      <c r="Q2195" s="1" t="s">
        <v>24</v>
      </c>
      <c r="R2195" s="2">
        <v>40555</v>
      </c>
    </row>
    <row r="2196" spans="1:18" x14ac:dyDescent="0.25">
      <c r="A2196" s="1">
        <v>41857</v>
      </c>
      <c r="B2196" s="2">
        <v>40669</v>
      </c>
      <c r="C2196" s="2" t="str">
        <f t="shared" si="171"/>
        <v>May</v>
      </c>
      <c r="D2196" s="1" t="s">
        <v>18</v>
      </c>
      <c r="E2196" s="1">
        <v>45</v>
      </c>
      <c r="F2196" s="1">
        <f t="shared" si="170"/>
        <v>10.245555555555557</v>
      </c>
      <c r="G2196" s="1">
        <v>461.05</v>
      </c>
      <c r="H2196" s="1">
        <v>6.22</v>
      </c>
      <c r="I2196">
        <f t="shared" si="172"/>
        <v>467.27000000000004</v>
      </c>
      <c r="J2196">
        <f t="shared" si="173"/>
        <v>4.7610000000000001</v>
      </c>
      <c r="K2196">
        <f t="shared" si="174"/>
        <v>21.950590500000004</v>
      </c>
      <c r="L2196" s="1" t="s">
        <v>19</v>
      </c>
      <c r="M2196" s="1" t="s">
        <v>54</v>
      </c>
      <c r="N2196" s="1" t="s">
        <v>42</v>
      </c>
      <c r="O2196" s="1" t="s">
        <v>22</v>
      </c>
      <c r="P2196" s="1" t="s">
        <v>23</v>
      </c>
      <c r="Q2196" s="1" t="s">
        <v>24</v>
      </c>
      <c r="R2196" s="2">
        <v>40674</v>
      </c>
    </row>
    <row r="2197" spans="1:18" x14ac:dyDescent="0.25">
      <c r="A2197" s="1">
        <v>12486</v>
      </c>
      <c r="B2197" s="2">
        <v>40594</v>
      </c>
      <c r="C2197" s="2" t="str">
        <f t="shared" si="171"/>
        <v>February</v>
      </c>
      <c r="D2197" s="1" t="s">
        <v>25</v>
      </c>
      <c r="E2197" s="1">
        <v>42</v>
      </c>
      <c r="F2197" s="1">
        <f t="shared" si="170"/>
        <v>40.29904761904762</v>
      </c>
      <c r="G2197" s="1">
        <v>1692.56</v>
      </c>
      <c r="H2197" s="1">
        <v>7.2</v>
      </c>
      <c r="I2197">
        <f t="shared" si="172"/>
        <v>1699.76</v>
      </c>
      <c r="J2197">
        <f t="shared" si="173"/>
        <v>3.5455000000000001</v>
      </c>
      <c r="K2197">
        <f t="shared" si="174"/>
        <v>60.009714800000005</v>
      </c>
      <c r="L2197" s="1" t="s">
        <v>26</v>
      </c>
      <c r="M2197" s="1" t="s">
        <v>47</v>
      </c>
      <c r="N2197" s="1" t="s">
        <v>33</v>
      </c>
      <c r="O2197" s="1" t="s">
        <v>34</v>
      </c>
      <c r="P2197" s="1" t="s">
        <v>68</v>
      </c>
      <c r="Q2197" s="1" t="s">
        <v>24</v>
      </c>
      <c r="R2197" s="2">
        <v>40595</v>
      </c>
    </row>
    <row r="2198" spans="1:18" x14ac:dyDescent="0.25">
      <c r="A2198" s="1">
        <v>39683</v>
      </c>
      <c r="B2198" s="2">
        <v>40765</v>
      </c>
      <c r="C2198" s="2" t="str">
        <f t="shared" si="171"/>
        <v>August</v>
      </c>
      <c r="D2198" s="1" t="s">
        <v>25</v>
      </c>
      <c r="E2198" s="1">
        <v>41</v>
      </c>
      <c r="F2198" s="1">
        <f t="shared" si="170"/>
        <v>204.56341463414634</v>
      </c>
      <c r="G2198" s="1">
        <v>8387.1</v>
      </c>
      <c r="H2198" s="1">
        <v>18.059999999999999</v>
      </c>
      <c r="I2198">
        <f t="shared" si="172"/>
        <v>8405.16</v>
      </c>
      <c r="J2198">
        <f t="shared" si="173"/>
        <v>4.7610000000000001</v>
      </c>
      <c r="K2198">
        <f t="shared" si="174"/>
        <v>399.30983100000003</v>
      </c>
      <c r="L2198" s="1" t="s">
        <v>26</v>
      </c>
      <c r="M2198" s="1" t="s">
        <v>44</v>
      </c>
      <c r="N2198" s="1" t="s">
        <v>33</v>
      </c>
      <c r="O2198" s="1" t="s">
        <v>22</v>
      </c>
      <c r="P2198" s="1" t="s">
        <v>39</v>
      </c>
      <c r="Q2198" s="1" t="s">
        <v>53</v>
      </c>
      <c r="R2198" s="2">
        <v>40766</v>
      </c>
    </row>
    <row r="2199" spans="1:18" x14ac:dyDescent="0.25">
      <c r="A2199" s="1">
        <v>44037</v>
      </c>
      <c r="B2199" s="2">
        <v>41088</v>
      </c>
      <c r="C2199" s="2" t="str">
        <f t="shared" si="171"/>
        <v>June</v>
      </c>
      <c r="D2199" s="1" t="s">
        <v>25</v>
      </c>
      <c r="E2199" s="1">
        <v>38</v>
      </c>
      <c r="F2199" s="1">
        <f t="shared" si="170"/>
        <v>47.358197368421052</v>
      </c>
      <c r="G2199" s="1">
        <v>1799.6115</v>
      </c>
      <c r="H2199" s="1">
        <v>1.25</v>
      </c>
      <c r="I2199">
        <f t="shared" si="172"/>
        <v>1800.8615</v>
      </c>
      <c r="J2199">
        <f t="shared" si="173"/>
        <v>5.3265000000000002</v>
      </c>
      <c r="K2199">
        <f t="shared" si="174"/>
        <v>95.856306547500012</v>
      </c>
      <c r="L2199" s="1" t="s">
        <v>26</v>
      </c>
      <c r="M2199" s="1" t="s">
        <v>55</v>
      </c>
      <c r="N2199" s="1" t="s">
        <v>21</v>
      </c>
      <c r="O2199" s="1" t="s">
        <v>29</v>
      </c>
      <c r="P2199" s="1" t="s">
        <v>30</v>
      </c>
      <c r="Q2199" s="1" t="s">
        <v>46</v>
      </c>
      <c r="R2199" s="2">
        <v>41090</v>
      </c>
    </row>
    <row r="2200" spans="1:18" x14ac:dyDescent="0.25">
      <c r="A2200" s="1">
        <v>24775</v>
      </c>
      <c r="B2200" s="2">
        <v>40956</v>
      </c>
      <c r="C2200" s="2" t="str">
        <f t="shared" si="171"/>
        <v>February</v>
      </c>
      <c r="D2200" s="1" t="s">
        <v>37</v>
      </c>
      <c r="E2200" s="1">
        <v>6</v>
      </c>
      <c r="F2200" s="1">
        <f t="shared" si="170"/>
        <v>16.035</v>
      </c>
      <c r="G2200" s="1">
        <v>96.21</v>
      </c>
      <c r="H2200" s="1">
        <v>57.4</v>
      </c>
      <c r="I2200">
        <f t="shared" si="172"/>
        <v>153.60999999999999</v>
      </c>
      <c r="J2200">
        <f t="shared" si="173"/>
        <v>4.7610000000000001</v>
      </c>
      <c r="K2200">
        <f t="shared" si="174"/>
        <v>4.5805581000000002</v>
      </c>
      <c r="L2200" s="1" t="s">
        <v>26</v>
      </c>
      <c r="M2200" s="1" t="s">
        <v>54</v>
      </c>
      <c r="N2200" s="1" t="s">
        <v>42</v>
      </c>
      <c r="O2200" s="1" t="s">
        <v>22</v>
      </c>
      <c r="P2200" s="1" t="s">
        <v>23</v>
      </c>
      <c r="Q2200" s="1" t="s">
        <v>24</v>
      </c>
      <c r="R2200" s="2">
        <v>40957</v>
      </c>
    </row>
    <row r="2201" spans="1:18" x14ac:dyDescent="0.25">
      <c r="A2201" s="1">
        <v>27047</v>
      </c>
      <c r="B2201" s="2">
        <v>40504</v>
      </c>
      <c r="C2201" s="2" t="str">
        <f t="shared" si="171"/>
        <v>November</v>
      </c>
      <c r="D2201" s="1" t="s">
        <v>25</v>
      </c>
      <c r="E2201" s="1">
        <v>25</v>
      </c>
      <c r="F2201" s="1">
        <f t="shared" si="170"/>
        <v>569.63040000000001</v>
      </c>
      <c r="G2201" s="1">
        <v>14240.76</v>
      </c>
      <c r="H2201" s="1">
        <v>24.49</v>
      </c>
      <c r="I2201">
        <f t="shared" si="172"/>
        <v>14265.25</v>
      </c>
      <c r="J2201">
        <f t="shared" si="173"/>
        <v>5.3265000000000002</v>
      </c>
      <c r="K2201">
        <f t="shared" si="174"/>
        <v>758.53408139999999</v>
      </c>
      <c r="L2201" s="1" t="s">
        <v>26</v>
      </c>
      <c r="M2201" s="1" t="s">
        <v>27</v>
      </c>
      <c r="N2201" s="1" t="s">
        <v>21</v>
      </c>
      <c r="O2201" s="1" t="s">
        <v>29</v>
      </c>
      <c r="P2201" s="1" t="s">
        <v>52</v>
      </c>
      <c r="Q2201" s="1" t="s">
        <v>53</v>
      </c>
      <c r="R2201" s="2">
        <v>40505</v>
      </c>
    </row>
    <row r="2202" spans="1:18" x14ac:dyDescent="0.25">
      <c r="A2202" s="1">
        <v>12326</v>
      </c>
      <c r="B2202" s="2">
        <v>40576</v>
      </c>
      <c r="C2202" s="2" t="str">
        <f t="shared" si="171"/>
        <v>February</v>
      </c>
      <c r="D2202" s="1" t="s">
        <v>37</v>
      </c>
      <c r="E2202" s="1">
        <v>4</v>
      </c>
      <c r="F2202" s="1">
        <f t="shared" si="170"/>
        <v>30.954999999999998</v>
      </c>
      <c r="G2202" s="1">
        <v>123.82</v>
      </c>
      <c r="H2202" s="1">
        <v>57.87</v>
      </c>
      <c r="I2202">
        <f t="shared" si="172"/>
        <v>181.69</v>
      </c>
      <c r="J2202">
        <f t="shared" si="173"/>
        <v>4.7610000000000001</v>
      </c>
      <c r="K2202">
        <f t="shared" si="174"/>
        <v>5.8950702000000001</v>
      </c>
      <c r="L2202" s="1" t="s">
        <v>26</v>
      </c>
      <c r="M2202" s="1" t="s">
        <v>27</v>
      </c>
      <c r="N2202" s="1" t="s">
        <v>28</v>
      </c>
      <c r="O2202" s="1" t="s">
        <v>22</v>
      </c>
      <c r="P2202" s="1" t="s">
        <v>23</v>
      </c>
      <c r="Q2202" s="1" t="s">
        <v>24</v>
      </c>
      <c r="R2202" s="2">
        <v>40578</v>
      </c>
    </row>
    <row r="2203" spans="1:18" x14ac:dyDescent="0.25">
      <c r="A2203" s="1">
        <v>51815</v>
      </c>
      <c r="B2203" s="2">
        <v>39959</v>
      </c>
      <c r="C2203" s="2" t="str">
        <f t="shared" si="171"/>
        <v>May</v>
      </c>
      <c r="D2203" s="1" t="s">
        <v>18</v>
      </c>
      <c r="E2203" s="1">
        <v>37</v>
      </c>
      <c r="F2203" s="1">
        <f t="shared" si="170"/>
        <v>6.1486486486486482</v>
      </c>
      <c r="G2203" s="1">
        <v>227.5</v>
      </c>
      <c r="H2203" s="1">
        <v>9.92</v>
      </c>
      <c r="I2203">
        <f t="shared" si="172"/>
        <v>237.42</v>
      </c>
      <c r="J2203">
        <f t="shared" si="173"/>
        <v>3.5455000000000001</v>
      </c>
      <c r="K2203">
        <f t="shared" si="174"/>
        <v>8.0660125000000011</v>
      </c>
      <c r="L2203" s="1" t="s">
        <v>26</v>
      </c>
      <c r="M2203" s="1" t="s">
        <v>20</v>
      </c>
      <c r="N2203" s="1" t="s">
        <v>28</v>
      </c>
      <c r="O2203" s="1" t="s">
        <v>34</v>
      </c>
      <c r="P2203" s="1" t="s">
        <v>48</v>
      </c>
      <c r="Q2203" s="1" t="s">
        <v>24</v>
      </c>
      <c r="R2203" s="2">
        <v>39966</v>
      </c>
    </row>
    <row r="2204" spans="1:18" x14ac:dyDescent="0.25">
      <c r="A2204" s="1">
        <v>28069</v>
      </c>
      <c r="B2204" s="2">
        <v>39954</v>
      </c>
      <c r="C2204" s="2" t="str">
        <f t="shared" si="171"/>
        <v>May</v>
      </c>
      <c r="D2204" s="1" t="s">
        <v>18</v>
      </c>
      <c r="E2204" s="1">
        <v>1</v>
      </c>
      <c r="F2204" s="1">
        <f t="shared" si="170"/>
        <v>10.17</v>
      </c>
      <c r="G2204" s="1">
        <v>10.17</v>
      </c>
      <c r="H2204" s="1">
        <v>2.04</v>
      </c>
      <c r="I2204">
        <f t="shared" si="172"/>
        <v>12.21</v>
      </c>
      <c r="J2204">
        <f t="shared" si="173"/>
        <v>3.5455000000000001</v>
      </c>
      <c r="K2204">
        <f t="shared" si="174"/>
        <v>0.36057735000000002</v>
      </c>
      <c r="L2204" s="1" t="s">
        <v>19</v>
      </c>
      <c r="M2204" s="1" t="s">
        <v>51</v>
      </c>
      <c r="N2204" s="1" t="s">
        <v>28</v>
      </c>
      <c r="O2204" s="1" t="s">
        <v>34</v>
      </c>
      <c r="P2204" s="1" t="s">
        <v>45</v>
      </c>
      <c r="Q2204" s="1" t="s">
        <v>36</v>
      </c>
      <c r="R2204" s="2">
        <v>39959</v>
      </c>
    </row>
    <row r="2205" spans="1:18" x14ac:dyDescent="0.25">
      <c r="A2205" s="1">
        <v>27106</v>
      </c>
      <c r="B2205" s="2">
        <v>40878</v>
      </c>
      <c r="C2205" s="2" t="str">
        <f t="shared" si="171"/>
        <v>December</v>
      </c>
      <c r="D2205" s="1" t="s">
        <v>25</v>
      </c>
      <c r="E2205" s="1">
        <v>50</v>
      </c>
      <c r="F2205" s="1">
        <f t="shared" si="170"/>
        <v>10.6296</v>
      </c>
      <c r="G2205" s="1">
        <v>531.48</v>
      </c>
      <c r="H2205" s="1">
        <v>1.39</v>
      </c>
      <c r="I2205">
        <f t="shared" si="172"/>
        <v>532.87</v>
      </c>
      <c r="J2205">
        <f t="shared" si="173"/>
        <v>3.5455000000000001</v>
      </c>
      <c r="K2205">
        <f t="shared" si="174"/>
        <v>18.843623400000002</v>
      </c>
      <c r="L2205" s="1" t="s">
        <v>26</v>
      </c>
      <c r="M2205" s="1" t="s">
        <v>27</v>
      </c>
      <c r="N2205" s="1" t="s">
        <v>42</v>
      </c>
      <c r="O2205" s="1" t="s">
        <v>34</v>
      </c>
      <c r="P2205" s="1" t="s">
        <v>62</v>
      </c>
      <c r="Q2205" s="1" t="s">
        <v>24</v>
      </c>
      <c r="R2205" s="2">
        <v>40878</v>
      </c>
    </row>
    <row r="2206" spans="1:18" x14ac:dyDescent="0.25">
      <c r="A2206" s="1">
        <v>4642</v>
      </c>
      <c r="B2206" s="2">
        <v>40600</v>
      </c>
      <c r="C2206" s="2" t="str">
        <f t="shared" si="171"/>
        <v>February</v>
      </c>
      <c r="D2206" s="1" t="s">
        <v>37</v>
      </c>
      <c r="E2206" s="1">
        <v>21</v>
      </c>
      <c r="F2206" s="1">
        <f t="shared" si="170"/>
        <v>14.743809523809524</v>
      </c>
      <c r="G2206" s="1">
        <v>309.62</v>
      </c>
      <c r="H2206" s="1">
        <v>9.3699999999999992</v>
      </c>
      <c r="I2206">
        <f t="shared" si="172"/>
        <v>318.99</v>
      </c>
      <c r="J2206">
        <f t="shared" si="173"/>
        <v>3.5455000000000001</v>
      </c>
      <c r="K2206">
        <f t="shared" si="174"/>
        <v>10.977577100000001</v>
      </c>
      <c r="L2206" s="1" t="s">
        <v>19</v>
      </c>
      <c r="M2206" s="1" t="s">
        <v>20</v>
      </c>
      <c r="N2206" s="1" t="s">
        <v>33</v>
      </c>
      <c r="O2206" s="1" t="s">
        <v>34</v>
      </c>
      <c r="P2206" s="1" t="s">
        <v>60</v>
      </c>
      <c r="Q2206" s="1" t="s">
        <v>24</v>
      </c>
      <c r="R2206" s="2">
        <v>40600</v>
      </c>
    </row>
    <row r="2207" spans="1:18" x14ac:dyDescent="0.25">
      <c r="A2207" s="1">
        <v>58784</v>
      </c>
      <c r="B2207" s="2">
        <v>39831</v>
      </c>
      <c r="C2207" s="2" t="str">
        <f t="shared" si="171"/>
        <v>January</v>
      </c>
      <c r="D2207" s="1" t="s">
        <v>41</v>
      </c>
      <c r="E2207" s="1">
        <v>17</v>
      </c>
      <c r="F2207" s="1">
        <f t="shared" si="170"/>
        <v>16.39764705882353</v>
      </c>
      <c r="G2207" s="1">
        <v>278.76</v>
      </c>
      <c r="H2207" s="1">
        <v>17.78</v>
      </c>
      <c r="I2207">
        <f t="shared" si="172"/>
        <v>296.53999999999996</v>
      </c>
      <c r="J2207">
        <f t="shared" si="173"/>
        <v>3.5455000000000001</v>
      </c>
      <c r="K2207">
        <f t="shared" si="174"/>
        <v>9.8834357999999991</v>
      </c>
      <c r="L2207" s="1" t="s">
        <v>26</v>
      </c>
      <c r="M2207" s="1" t="s">
        <v>54</v>
      </c>
      <c r="N2207" s="1" t="s">
        <v>33</v>
      </c>
      <c r="O2207" s="1" t="s">
        <v>34</v>
      </c>
      <c r="P2207" s="1" t="s">
        <v>60</v>
      </c>
      <c r="Q2207" s="1" t="s">
        <v>24</v>
      </c>
      <c r="R2207" s="2">
        <v>39832</v>
      </c>
    </row>
    <row r="2208" spans="1:18" x14ac:dyDescent="0.25">
      <c r="A2208" s="1">
        <v>56582</v>
      </c>
      <c r="B2208" s="2">
        <v>39976</v>
      </c>
      <c r="C2208" s="2" t="str">
        <f t="shared" si="171"/>
        <v>June</v>
      </c>
      <c r="D2208" s="1" t="s">
        <v>18</v>
      </c>
      <c r="E2208" s="1">
        <v>25</v>
      </c>
      <c r="F2208" s="1">
        <f t="shared" si="170"/>
        <v>104.51559999999999</v>
      </c>
      <c r="G2208" s="1">
        <v>2612.89</v>
      </c>
      <c r="H2208" s="1">
        <v>10.119999999999999</v>
      </c>
      <c r="I2208">
        <f t="shared" si="172"/>
        <v>2623.0099999999998</v>
      </c>
      <c r="J2208">
        <f t="shared" si="173"/>
        <v>4.7610000000000001</v>
      </c>
      <c r="K2208">
        <f t="shared" si="174"/>
        <v>124.39969289999999</v>
      </c>
      <c r="L2208" s="1" t="s">
        <v>26</v>
      </c>
      <c r="M2208" s="1" t="s">
        <v>51</v>
      </c>
      <c r="N2208" s="1" t="s">
        <v>28</v>
      </c>
      <c r="O2208" s="1" t="s">
        <v>22</v>
      </c>
      <c r="P2208" s="1" t="s">
        <v>23</v>
      </c>
      <c r="Q2208" s="1" t="s">
        <v>53</v>
      </c>
      <c r="R2208" s="2">
        <v>39980</v>
      </c>
    </row>
    <row r="2209" spans="1:18" x14ac:dyDescent="0.25">
      <c r="A2209" s="1">
        <v>30436</v>
      </c>
      <c r="B2209" s="2">
        <v>41097</v>
      </c>
      <c r="C2209" s="2" t="str">
        <f t="shared" si="171"/>
        <v>July</v>
      </c>
      <c r="D2209" s="1" t="s">
        <v>18</v>
      </c>
      <c r="E2209" s="1">
        <v>30</v>
      </c>
      <c r="F2209" s="1">
        <f t="shared" si="170"/>
        <v>4.0396666666666663</v>
      </c>
      <c r="G2209" s="1">
        <v>121.19</v>
      </c>
      <c r="H2209" s="1">
        <v>7.01</v>
      </c>
      <c r="I2209">
        <f t="shared" si="172"/>
        <v>128.19999999999999</v>
      </c>
      <c r="J2209">
        <f t="shared" si="173"/>
        <v>3.5455000000000001</v>
      </c>
      <c r="K2209">
        <f t="shared" si="174"/>
        <v>4.2967914499999997</v>
      </c>
      <c r="L2209" s="1" t="s">
        <v>19</v>
      </c>
      <c r="M2209" s="1" t="s">
        <v>27</v>
      </c>
      <c r="N2209" s="1" t="s">
        <v>33</v>
      </c>
      <c r="O2209" s="1" t="s">
        <v>34</v>
      </c>
      <c r="P2209" s="1" t="s">
        <v>48</v>
      </c>
      <c r="Q2209" s="1" t="s">
        <v>24</v>
      </c>
      <c r="R2209" s="2">
        <v>41102</v>
      </c>
    </row>
    <row r="2210" spans="1:18" x14ac:dyDescent="0.25">
      <c r="A2210" s="1">
        <v>43493</v>
      </c>
      <c r="B2210" s="2">
        <v>41039</v>
      </c>
      <c r="C2210" s="2" t="str">
        <f t="shared" si="171"/>
        <v>May</v>
      </c>
      <c r="D2210" s="1" t="s">
        <v>25</v>
      </c>
      <c r="E2210" s="1">
        <v>14</v>
      </c>
      <c r="F2210" s="1">
        <f t="shared" si="170"/>
        <v>5.1142857142857139</v>
      </c>
      <c r="G2210" s="1">
        <v>71.599999999999994</v>
      </c>
      <c r="H2210" s="1">
        <v>4.7</v>
      </c>
      <c r="I2210">
        <f t="shared" si="172"/>
        <v>76.3</v>
      </c>
      <c r="J2210">
        <f t="shared" si="173"/>
        <v>3.5455000000000001</v>
      </c>
      <c r="K2210">
        <f t="shared" si="174"/>
        <v>2.5385779999999998</v>
      </c>
      <c r="L2210" s="1" t="s">
        <v>26</v>
      </c>
      <c r="M2210" s="1" t="s">
        <v>54</v>
      </c>
      <c r="N2210" s="1" t="s">
        <v>33</v>
      </c>
      <c r="O2210" s="1" t="s">
        <v>34</v>
      </c>
      <c r="P2210" s="1" t="s">
        <v>45</v>
      </c>
      <c r="Q2210" s="1" t="s">
        <v>24</v>
      </c>
      <c r="R2210" s="2">
        <v>41041</v>
      </c>
    </row>
    <row r="2211" spans="1:18" x14ac:dyDescent="0.25">
      <c r="A2211" s="1">
        <v>9796</v>
      </c>
      <c r="B2211" s="2">
        <v>40431</v>
      </c>
      <c r="C2211" s="2" t="str">
        <f t="shared" si="171"/>
        <v>September</v>
      </c>
      <c r="D2211" s="1" t="s">
        <v>37</v>
      </c>
      <c r="E2211" s="1">
        <v>29</v>
      </c>
      <c r="F2211" s="1">
        <f t="shared" si="170"/>
        <v>42.158275862068962</v>
      </c>
      <c r="G2211" s="1">
        <v>1222.5899999999999</v>
      </c>
      <c r="H2211" s="1">
        <v>1.99</v>
      </c>
      <c r="I2211">
        <f t="shared" si="172"/>
        <v>1224.58</v>
      </c>
      <c r="J2211">
        <f t="shared" si="173"/>
        <v>5.3265000000000002</v>
      </c>
      <c r="K2211">
        <f t="shared" si="174"/>
        <v>65.121256349999996</v>
      </c>
      <c r="L2211" s="1" t="s">
        <v>26</v>
      </c>
      <c r="M2211" s="1" t="s">
        <v>51</v>
      </c>
      <c r="N2211" s="1" t="s">
        <v>33</v>
      </c>
      <c r="O2211" s="1" t="s">
        <v>29</v>
      </c>
      <c r="P2211" s="1" t="s">
        <v>43</v>
      </c>
      <c r="Q2211" s="1" t="s">
        <v>46</v>
      </c>
      <c r="R2211" s="2">
        <v>40432</v>
      </c>
    </row>
    <row r="2212" spans="1:18" x14ac:dyDescent="0.25">
      <c r="A2212" s="1">
        <v>23522</v>
      </c>
      <c r="B2212" s="2">
        <v>40644</v>
      </c>
      <c r="C2212" s="2" t="str">
        <f t="shared" si="171"/>
        <v>April</v>
      </c>
      <c r="D2212" s="1" t="s">
        <v>37</v>
      </c>
      <c r="E2212" s="1">
        <v>8</v>
      </c>
      <c r="F2212" s="1">
        <f t="shared" si="170"/>
        <v>22.553750000000001</v>
      </c>
      <c r="G2212" s="1">
        <v>180.43</v>
      </c>
      <c r="H2212" s="1">
        <v>11.17</v>
      </c>
      <c r="I2212">
        <f t="shared" si="172"/>
        <v>191.6</v>
      </c>
      <c r="J2212">
        <f t="shared" si="173"/>
        <v>4.7610000000000001</v>
      </c>
      <c r="K2212">
        <f t="shared" si="174"/>
        <v>8.5902723000000005</v>
      </c>
      <c r="L2212" s="1" t="s">
        <v>26</v>
      </c>
      <c r="M2212" s="1" t="s">
        <v>27</v>
      </c>
      <c r="N2212" s="1" t="s">
        <v>28</v>
      </c>
      <c r="O2212" s="1" t="s">
        <v>22</v>
      </c>
      <c r="P2212" s="1" t="s">
        <v>23</v>
      </c>
      <c r="Q2212" s="1" t="s">
        <v>53</v>
      </c>
      <c r="R2212" s="2">
        <v>40645</v>
      </c>
    </row>
    <row r="2213" spans="1:18" x14ac:dyDescent="0.25">
      <c r="A2213" s="1">
        <v>30981</v>
      </c>
      <c r="B2213" s="2">
        <v>40589</v>
      </c>
      <c r="C2213" s="2" t="str">
        <f t="shared" si="171"/>
        <v>February</v>
      </c>
      <c r="D2213" s="1" t="s">
        <v>18</v>
      </c>
      <c r="E2213" s="1">
        <v>29</v>
      </c>
      <c r="F2213" s="1">
        <f t="shared" si="170"/>
        <v>270.25655172413792</v>
      </c>
      <c r="G2213" s="1">
        <v>7837.44</v>
      </c>
      <c r="H2213" s="1">
        <v>23.19</v>
      </c>
      <c r="I2213">
        <f t="shared" si="172"/>
        <v>7860.6299999999992</v>
      </c>
      <c r="J2213">
        <f t="shared" si="173"/>
        <v>3.5455000000000001</v>
      </c>
      <c r="K2213">
        <f t="shared" si="174"/>
        <v>277.8764352</v>
      </c>
      <c r="L2213" s="1" t="s">
        <v>38</v>
      </c>
      <c r="M2213" s="1" t="s">
        <v>27</v>
      </c>
      <c r="N2213" s="1" t="s">
        <v>42</v>
      </c>
      <c r="O2213" s="1" t="s">
        <v>34</v>
      </c>
      <c r="P2213" s="1" t="s">
        <v>68</v>
      </c>
      <c r="Q2213" s="1" t="s">
        <v>40</v>
      </c>
      <c r="R2213" s="2">
        <v>40593</v>
      </c>
    </row>
    <row r="2214" spans="1:18" x14ac:dyDescent="0.25">
      <c r="A2214" s="1">
        <v>58949</v>
      </c>
      <c r="B2214" s="2">
        <v>41259</v>
      </c>
      <c r="C2214" s="2" t="str">
        <f t="shared" si="171"/>
        <v>December</v>
      </c>
      <c r="D2214" s="1" t="s">
        <v>37</v>
      </c>
      <c r="E2214" s="1">
        <v>50</v>
      </c>
      <c r="F2214" s="1">
        <f t="shared" si="170"/>
        <v>31.178850000000001</v>
      </c>
      <c r="G2214" s="1">
        <v>1558.9425000000001</v>
      </c>
      <c r="H2214" s="1">
        <v>1.1000000000000001</v>
      </c>
      <c r="I2214">
        <f t="shared" si="172"/>
        <v>1560.0425</v>
      </c>
      <c r="J2214">
        <f t="shared" si="173"/>
        <v>5.3265000000000002</v>
      </c>
      <c r="K2214">
        <f t="shared" si="174"/>
        <v>83.037072262500004</v>
      </c>
      <c r="L2214" s="1" t="s">
        <v>26</v>
      </c>
      <c r="M2214" s="1" t="s">
        <v>51</v>
      </c>
      <c r="N2214" s="1" t="s">
        <v>28</v>
      </c>
      <c r="O2214" s="1" t="s">
        <v>29</v>
      </c>
      <c r="P2214" s="1" t="s">
        <v>30</v>
      </c>
      <c r="Q2214" s="1" t="s">
        <v>24</v>
      </c>
      <c r="R2214" s="2">
        <v>41260</v>
      </c>
    </row>
    <row r="2215" spans="1:18" x14ac:dyDescent="0.25">
      <c r="A2215" s="1">
        <v>5153</v>
      </c>
      <c r="B2215" s="2">
        <v>40780</v>
      </c>
      <c r="C2215" s="2" t="str">
        <f t="shared" si="171"/>
        <v>August</v>
      </c>
      <c r="D2215" s="1" t="s">
        <v>37</v>
      </c>
      <c r="E2215" s="1">
        <v>37</v>
      </c>
      <c r="F2215" s="1">
        <f t="shared" si="170"/>
        <v>132.34945945945947</v>
      </c>
      <c r="G2215" s="1">
        <v>4896.93</v>
      </c>
      <c r="H2215" s="1">
        <v>12.65</v>
      </c>
      <c r="I2215">
        <f t="shared" si="172"/>
        <v>4909.58</v>
      </c>
      <c r="J2215">
        <f t="shared" si="173"/>
        <v>4.7610000000000001</v>
      </c>
      <c r="K2215">
        <f t="shared" si="174"/>
        <v>233.14283730000002</v>
      </c>
      <c r="L2215" s="1" t="s">
        <v>19</v>
      </c>
      <c r="M2215" s="1" t="s">
        <v>55</v>
      </c>
      <c r="N2215" s="1" t="s">
        <v>42</v>
      </c>
      <c r="O2215" s="1" t="s">
        <v>22</v>
      </c>
      <c r="P2215" s="1" t="s">
        <v>39</v>
      </c>
      <c r="Q2215" s="1" t="s">
        <v>31</v>
      </c>
      <c r="R2215" s="2">
        <v>40782</v>
      </c>
    </row>
    <row r="2216" spans="1:18" x14ac:dyDescent="0.25">
      <c r="A2216" s="1">
        <v>31555</v>
      </c>
      <c r="B2216" s="2">
        <v>40912</v>
      </c>
      <c r="C2216" s="2" t="str">
        <f t="shared" si="171"/>
        <v>January</v>
      </c>
      <c r="D2216" s="1" t="s">
        <v>37</v>
      </c>
      <c r="E2216" s="1">
        <v>5</v>
      </c>
      <c r="F2216" s="1">
        <f t="shared" si="170"/>
        <v>100.1</v>
      </c>
      <c r="G2216" s="1">
        <v>500.5</v>
      </c>
      <c r="H2216" s="1">
        <v>28</v>
      </c>
      <c r="I2216">
        <f t="shared" si="172"/>
        <v>528.5</v>
      </c>
      <c r="J2216">
        <f t="shared" si="173"/>
        <v>5.3265000000000002</v>
      </c>
      <c r="K2216">
        <f t="shared" si="174"/>
        <v>26.659132500000002</v>
      </c>
      <c r="L2216" s="1" t="s">
        <v>38</v>
      </c>
      <c r="M2216" s="1" t="s">
        <v>56</v>
      </c>
      <c r="N2216" s="1" t="s">
        <v>42</v>
      </c>
      <c r="O2216" s="1" t="s">
        <v>29</v>
      </c>
      <c r="P2216" s="1" t="s">
        <v>61</v>
      </c>
      <c r="Q2216" s="1" t="s">
        <v>40</v>
      </c>
      <c r="R2216" s="2">
        <v>40915</v>
      </c>
    </row>
    <row r="2217" spans="1:18" x14ac:dyDescent="0.25">
      <c r="A2217" s="1">
        <v>18688</v>
      </c>
      <c r="B2217" s="2">
        <v>40607</v>
      </c>
      <c r="C2217" s="2" t="str">
        <f t="shared" si="171"/>
        <v>March</v>
      </c>
      <c r="D2217" s="1" t="s">
        <v>32</v>
      </c>
      <c r="E2217" s="1">
        <v>15</v>
      </c>
      <c r="F2217" s="1">
        <f t="shared" si="170"/>
        <v>2.6893333333333334</v>
      </c>
      <c r="G2217" s="1">
        <v>40.340000000000003</v>
      </c>
      <c r="H2217" s="1">
        <v>0.5</v>
      </c>
      <c r="I2217">
        <f t="shared" si="172"/>
        <v>40.840000000000003</v>
      </c>
      <c r="J2217">
        <f t="shared" si="173"/>
        <v>3.5455000000000001</v>
      </c>
      <c r="K2217">
        <f t="shared" si="174"/>
        <v>1.4302547000000001</v>
      </c>
      <c r="L2217" s="1" t="s">
        <v>26</v>
      </c>
      <c r="M2217" s="1" t="s">
        <v>51</v>
      </c>
      <c r="N2217" s="1" t="s">
        <v>42</v>
      </c>
      <c r="O2217" s="1" t="s">
        <v>34</v>
      </c>
      <c r="P2217" s="1" t="s">
        <v>63</v>
      </c>
      <c r="Q2217" s="1" t="s">
        <v>24</v>
      </c>
      <c r="R2217" s="2">
        <v>40609</v>
      </c>
    </row>
    <row r="2218" spans="1:18" x14ac:dyDescent="0.25">
      <c r="A2218" s="1">
        <v>33123</v>
      </c>
      <c r="B2218" s="2">
        <v>40506</v>
      </c>
      <c r="C2218" s="2" t="str">
        <f t="shared" si="171"/>
        <v>November</v>
      </c>
      <c r="D2218" s="1" t="s">
        <v>41</v>
      </c>
      <c r="E2218" s="1">
        <v>41</v>
      </c>
      <c r="F2218" s="1">
        <f t="shared" si="170"/>
        <v>147.46292682926827</v>
      </c>
      <c r="G2218" s="1">
        <v>6045.98</v>
      </c>
      <c r="H2218" s="1">
        <v>66.27</v>
      </c>
      <c r="I2218">
        <f t="shared" si="172"/>
        <v>6112.25</v>
      </c>
      <c r="J2218">
        <f t="shared" si="173"/>
        <v>4.7610000000000001</v>
      </c>
      <c r="K2218">
        <f t="shared" si="174"/>
        <v>287.84910779999996</v>
      </c>
      <c r="L2218" s="1" t="s">
        <v>38</v>
      </c>
      <c r="M2218" s="1" t="s">
        <v>44</v>
      </c>
      <c r="N2218" s="1" t="s">
        <v>33</v>
      </c>
      <c r="O2218" s="1" t="s">
        <v>22</v>
      </c>
      <c r="P2218" s="1" t="s">
        <v>67</v>
      </c>
      <c r="Q2218" s="1" t="s">
        <v>64</v>
      </c>
      <c r="R2218" s="2">
        <v>40508</v>
      </c>
    </row>
    <row r="2219" spans="1:18" x14ac:dyDescent="0.25">
      <c r="A2219" s="1">
        <v>1825</v>
      </c>
      <c r="B2219" s="2">
        <v>40516</v>
      </c>
      <c r="C2219" s="2" t="str">
        <f t="shared" si="171"/>
        <v>December</v>
      </c>
      <c r="D2219" s="1" t="s">
        <v>41</v>
      </c>
      <c r="E2219" s="1">
        <v>22</v>
      </c>
      <c r="F2219" s="1">
        <f t="shared" si="170"/>
        <v>1.739090909090909</v>
      </c>
      <c r="G2219" s="1">
        <v>38.26</v>
      </c>
      <c r="H2219" s="1">
        <v>0.7</v>
      </c>
      <c r="I2219">
        <f t="shared" si="172"/>
        <v>38.96</v>
      </c>
      <c r="J2219">
        <f t="shared" si="173"/>
        <v>3.5455000000000001</v>
      </c>
      <c r="K2219">
        <f t="shared" si="174"/>
        <v>1.3565082999999998</v>
      </c>
      <c r="L2219" s="1" t="s">
        <v>26</v>
      </c>
      <c r="M2219" s="1" t="s">
        <v>49</v>
      </c>
      <c r="N2219" s="1" t="s">
        <v>28</v>
      </c>
      <c r="O2219" s="1" t="s">
        <v>34</v>
      </c>
      <c r="P2219" s="1" t="s">
        <v>35</v>
      </c>
      <c r="Q2219" s="1" t="s">
        <v>36</v>
      </c>
      <c r="R2219" s="2">
        <v>40518</v>
      </c>
    </row>
    <row r="2220" spans="1:18" x14ac:dyDescent="0.25">
      <c r="A2220" s="1">
        <v>11008</v>
      </c>
      <c r="B2220" s="2">
        <v>39868</v>
      </c>
      <c r="C2220" s="2" t="str">
        <f t="shared" si="171"/>
        <v>February</v>
      </c>
      <c r="D2220" s="1" t="s">
        <v>37</v>
      </c>
      <c r="E2220" s="1">
        <v>17</v>
      </c>
      <c r="F2220" s="1">
        <f t="shared" si="170"/>
        <v>149.75823529411764</v>
      </c>
      <c r="G2220" s="1">
        <v>2545.89</v>
      </c>
      <c r="H2220" s="1">
        <v>35</v>
      </c>
      <c r="I2220">
        <f t="shared" si="172"/>
        <v>2580.89</v>
      </c>
      <c r="J2220">
        <f t="shared" si="173"/>
        <v>3.5455000000000001</v>
      </c>
      <c r="K2220">
        <f t="shared" si="174"/>
        <v>90.264529949999996</v>
      </c>
      <c r="L2220" s="1" t="s">
        <v>26</v>
      </c>
      <c r="M2220" s="1" t="s">
        <v>58</v>
      </c>
      <c r="N2220" s="1" t="s">
        <v>28</v>
      </c>
      <c r="O2220" s="1" t="s">
        <v>34</v>
      </c>
      <c r="P2220" s="1" t="s">
        <v>60</v>
      </c>
      <c r="Q2220" s="1" t="s">
        <v>53</v>
      </c>
      <c r="R2220" s="2">
        <v>39870</v>
      </c>
    </row>
    <row r="2221" spans="1:18" x14ac:dyDescent="0.25">
      <c r="A2221" s="1">
        <v>18919</v>
      </c>
      <c r="B2221" s="2">
        <v>39992</v>
      </c>
      <c r="C2221" s="2" t="str">
        <f t="shared" si="171"/>
        <v>June</v>
      </c>
      <c r="D2221" s="1" t="s">
        <v>18</v>
      </c>
      <c r="E2221" s="1">
        <v>39</v>
      </c>
      <c r="F2221" s="1">
        <f t="shared" si="170"/>
        <v>18.955897435897434</v>
      </c>
      <c r="G2221" s="1">
        <v>739.28</v>
      </c>
      <c r="H2221" s="1">
        <v>8.17</v>
      </c>
      <c r="I2221">
        <f t="shared" si="172"/>
        <v>747.44999999999993</v>
      </c>
      <c r="J2221">
        <f t="shared" si="173"/>
        <v>3.5455000000000001</v>
      </c>
      <c r="K2221">
        <f t="shared" si="174"/>
        <v>26.211172399999999</v>
      </c>
      <c r="L2221" s="1" t="s">
        <v>26</v>
      </c>
      <c r="M2221" s="1" t="s">
        <v>47</v>
      </c>
      <c r="N2221" s="1" t="s">
        <v>42</v>
      </c>
      <c r="O2221" s="1" t="s">
        <v>34</v>
      </c>
      <c r="P2221" s="1" t="s">
        <v>68</v>
      </c>
      <c r="Q2221" s="1" t="s">
        <v>31</v>
      </c>
      <c r="R2221" s="2">
        <v>39997</v>
      </c>
    </row>
    <row r="2222" spans="1:18" x14ac:dyDescent="0.25">
      <c r="A2222" s="1">
        <v>57314</v>
      </c>
      <c r="B2222" s="2">
        <v>40463</v>
      </c>
      <c r="C2222" s="2" t="str">
        <f t="shared" si="171"/>
        <v>October</v>
      </c>
      <c r="D2222" s="1" t="s">
        <v>18</v>
      </c>
      <c r="E2222" s="1">
        <v>22</v>
      </c>
      <c r="F2222" s="1">
        <f t="shared" si="170"/>
        <v>38.470454545454544</v>
      </c>
      <c r="G2222" s="1">
        <v>846.35</v>
      </c>
      <c r="H2222" s="1">
        <v>5.08</v>
      </c>
      <c r="I2222">
        <f t="shared" si="172"/>
        <v>851.43000000000006</v>
      </c>
      <c r="J2222">
        <f t="shared" si="173"/>
        <v>3.5455000000000001</v>
      </c>
      <c r="K2222">
        <f t="shared" si="174"/>
        <v>30.007339250000001</v>
      </c>
      <c r="L2222" s="1" t="s">
        <v>19</v>
      </c>
      <c r="M2222" s="1" t="s">
        <v>58</v>
      </c>
      <c r="N2222" s="1" t="s">
        <v>42</v>
      </c>
      <c r="O2222" s="1" t="s">
        <v>34</v>
      </c>
      <c r="P2222" s="1" t="s">
        <v>45</v>
      </c>
      <c r="Q2222" s="1" t="s">
        <v>36</v>
      </c>
      <c r="R2222" s="2">
        <v>40467</v>
      </c>
    </row>
    <row r="2223" spans="1:18" x14ac:dyDescent="0.25">
      <c r="A2223" s="1">
        <v>10819</v>
      </c>
      <c r="B2223" s="2">
        <v>40414</v>
      </c>
      <c r="C2223" s="2" t="str">
        <f t="shared" si="171"/>
        <v>August</v>
      </c>
      <c r="D2223" s="1" t="s">
        <v>37</v>
      </c>
      <c r="E2223" s="1">
        <v>35</v>
      </c>
      <c r="F2223" s="1">
        <f t="shared" si="170"/>
        <v>6.6682857142857141</v>
      </c>
      <c r="G2223" s="1">
        <v>233.39</v>
      </c>
      <c r="H2223" s="1">
        <v>9.5399999999999991</v>
      </c>
      <c r="I2223">
        <f t="shared" si="172"/>
        <v>242.92999999999998</v>
      </c>
      <c r="J2223">
        <f t="shared" si="173"/>
        <v>3.5455000000000001</v>
      </c>
      <c r="K2223">
        <f t="shared" si="174"/>
        <v>8.2748424499999995</v>
      </c>
      <c r="L2223" s="1" t="s">
        <v>26</v>
      </c>
      <c r="M2223" s="1" t="s">
        <v>20</v>
      </c>
      <c r="N2223" s="1" t="s">
        <v>28</v>
      </c>
      <c r="O2223" s="1" t="s">
        <v>34</v>
      </c>
      <c r="P2223" s="1" t="s">
        <v>45</v>
      </c>
      <c r="Q2223" s="1" t="s">
        <v>24</v>
      </c>
      <c r="R2223" s="2">
        <v>40414</v>
      </c>
    </row>
    <row r="2224" spans="1:18" x14ac:dyDescent="0.25">
      <c r="A2224" s="1">
        <v>57638</v>
      </c>
      <c r="B2224" s="2">
        <v>41021</v>
      </c>
      <c r="C2224" s="2" t="str">
        <f t="shared" si="171"/>
        <v>April</v>
      </c>
      <c r="D2224" s="1" t="s">
        <v>18</v>
      </c>
      <c r="E2224" s="1">
        <v>49</v>
      </c>
      <c r="F2224" s="1">
        <f t="shared" si="170"/>
        <v>2.0424489795918368</v>
      </c>
      <c r="G2224" s="1">
        <v>100.08</v>
      </c>
      <c r="H2224" s="1">
        <v>2.56</v>
      </c>
      <c r="I2224">
        <f t="shared" si="172"/>
        <v>102.64</v>
      </c>
      <c r="J2224">
        <f t="shared" si="173"/>
        <v>3.5455000000000001</v>
      </c>
      <c r="K2224">
        <f t="shared" si="174"/>
        <v>3.5483364000000002</v>
      </c>
      <c r="L2224" s="1" t="s">
        <v>26</v>
      </c>
      <c r="M2224" s="1" t="s">
        <v>69</v>
      </c>
      <c r="N2224" s="1" t="s">
        <v>21</v>
      </c>
      <c r="O2224" s="1" t="s">
        <v>34</v>
      </c>
      <c r="P2224" s="1" t="s">
        <v>50</v>
      </c>
      <c r="Q2224" s="1" t="s">
        <v>46</v>
      </c>
      <c r="R2224" s="2">
        <v>41023</v>
      </c>
    </row>
    <row r="2225" spans="1:18" x14ac:dyDescent="0.25">
      <c r="A2225" s="1">
        <v>26657</v>
      </c>
      <c r="B2225" s="2">
        <v>41181</v>
      </c>
      <c r="C2225" s="2" t="str">
        <f t="shared" si="171"/>
        <v>September</v>
      </c>
      <c r="D2225" s="1" t="s">
        <v>41</v>
      </c>
      <c r="E2225" s="1">
        <v>28</v>
      </c>
      <c r="F2225" s="1">
        <f t="shared" si="170"/>
        <v>39.558571428571433</v>
      </c>
      <c r="G2225" s="1">
        <v>1107.6400000000001</v>
      </c>
      <c r="H2225" s="1">
        <v>7.47</v>
      </c>
      <c r="I2225">
        <f t="shared" si="172"/>
        <v>1115.1100000000001</v>
      </c>
      <c r="J2225">
        <f t="shared" si="173"/>
        <v>3.5455000000000001</v>
      </c>
      <c r="K2225">
        <f t="shared" si="174"/>
        <v>39.271376200000006</v>
      </c>
      <c r="L2225" s="1" t="s">
        <v>26</v>
      </c>
      <c r="M2225" s="1" t="s">
        <v>56</v>
      </c>
      <c r="N2225" s="1" t="s">
        <v>42</v>
      </c>
      <c r="O2225" s="1" t="s">
        <v>34</v>
      </c>
      <c r="P2225" s="1" t="s">
        <v>48</v>
      </c>
      <c r="Q2225" s="1" t="s">
        <v>24</v>
      </c>
      <c r="R2225" s="2">
        <v>41183</v>
      </c>
    </row>
    <row r="2226" spans="1:18" x14ac:dyDescent="0.25">
      <c r="A2226" s="1">
        <v>18466</v>
      </c>
      <c r="B2226" s="2">
        <v>41050</v>
      </c>
      <c r="C2226" s="2" t="str">
        <f t="shared" si="171"/>
        <v>May</v>
      </c>
      <c r="D2226" s="1" t="s">
        <v>18</v>
      </c>
      <c r="E2226" s="1">
        <v>25</v>
      </c>
      <c r="F2226" s="1">
        <f t="shared" si="170"/>
        <v>10.806400000000002</v>
      </c>
      <c r="G2226" s="1">
        <v>270.16000000000003</v>
      </c>
      <c r="H2226" s="1">
        <v>5.25</v>
      </c>
      <c r="I2226">
        <f t="shared" si="172"/>
        <v>275.41000000000003</v>
      </c>
      <c r="J2226">
        <f t="shared" si="173"/>
        <v>3.5455000000000001</v>
      </c>
      <c r="K2226">
        <f t="shared" si="174"/>
        <v>9.5785228</v>
      </c>
      <c r="L2226" s="1" t="s">
        <v>26</v>
      </c>
      <c r="M2226" s="1" t="s">
        <v>47</v>
      </c>
      <c r="N2226" s="1" t="s">
        <v>33</v>
      </c>
      <c r="O2226" s="1" t="s">
        <v>34</v>
      </c>
      <c r="P2226" s="1" t="s">
        <v>62</v>
      </c>
      <c r="Q2226" s="1" t="s">
        <v>24</v>
      </c>
      <c r="R2226" s="2">
        <v>41059</v>
      </c>
    </row>
    <row r="2227" spans="1:18" x14ac:dyDescent="0.25">
      <c r="A2227" s="1">
        <v>19174</v>
      </c>
      <c r="B2227" s="2">
        <v>40375</v>
      </c>
      <c r="C2227" s="2" t="str">
        <f t="shared" si="171"/>
        <v>July</v>
      </c>
      <c r="D2227" s="1" t="s">
        <v>41</v>
      </c>
      <c r="E2227" s="1">
        <v>35</v>
      </c>
      <c r="F2227" s="1">
        <f t="shared" si="170"/>
        <v>151.77065714285715</v>
      </c>
      <c r="G2227" s="1">
        <v>5311.973</v>
      </c>
      <c r="H2227" s="1">
        <v>13.99</v>
      </c>
      <c r="I2227">
        <f t="shared" si="172"/>
        <v>5325.9629999999997</v>
      </c>
      <c r="J2227">
        <f t="shared" si="173"/>
        <v>5.3265000000000002</v>
      </c>
      <c r="K2227">
        <f t="shared" si="174"/>
        <v>282.94224184500001</v>
      </c>
      <c r="L2227" s="1" t="s">
        <v>26</v>
      </c>
      <c r="M2227" s="1" t="s">
        <v>58</v>
      </c>
      <c r="N2227" s="1" t="s">
        <v>28</v>
      </c>
      <c r="O2227" s="1" t="s">
        <v>29</v>
      </c>
      <c r="P2227" s="1" t="s">
        <v>30</v>
      </c>
      <c r="Q2227" s="1" t="s">
        <v>31</v>
      </c>
      <c r="R2227" s="2">
        <v>40377</v>
      </c>
    </row>
    <row r="2228" spans="1:18" x14ac:dyDescent="0.25">
      <c r="A2228" s="1">
        <v>9826</v>
      </c>
      <c r="B2228" s="2">
        <v>40990</v>
      </c>
      <c r="C2228" s="2" t="str">
        <f t="shared" si="171"/>
        <v>March</v>
      </c>
      <c r="D2228" s="1" t="s">
        <v>41</v>
      </c>
      <c r="E2228" s="1">
        <v>7</v>
      </c>
      <c r="F2228" s="1">
        <f t="shared" si="170"/>
        <v>18.801428571428573</v>
      </c>
      <c r="G2228" s="1">
        <v>131.61000000000001</v>
      </c>
      <c r="H2228" s="1">
        <v>1.99</v>
      </c>
      <c r="I2228">
        <f t="shared" si="172"/>
        <v>133.60000000000002</v>
      </c>
      <c r="J2228">
        <f t="shared" si="173"/>
        <v>5.3265000000000002</v>
      </c>
      <c r="K2228">
        <f t="shared" si="174"/>
        <v>7.0102066500000015</v>
      </c>
      <c r="L2228" s="1" t="s">
        <v>26</v>
      </c>
      <c r="M2228" s="1" t="s">
        <v>56</v>
      </c>
      <c r="N2228" s="1" t="s">
        <v>21</v>
      </c>
      <c r="O2228" s="1" t="s">
        <v>29</v>
      </c>
      <c r="P2228" s="1" t="s">
        <v>43</v>
      </c>
      <c r="Q2228" s="1" t="s">
        <v>46</v>
      </c>
      <c r="R2228" s="2">
        <v>40992</v>
      </c>
    </row>
    <row r="2229" spans="1:18" x14ac:dyDescent="0.25">
      <c r="A2229" s="1">
        <v>36358</v>
      </c>
      <c r="B2229" s="2">
        <v>39946</v>
      </c>
      <c r="C2229" s="2" t="str">
        <f t="shared" si="171"/>
        <v>May</v>
      </c>
      <c r="D2229" s="1" t="s">
        <v>32</v>
      </c>
      <c r="E2229" s="1">
        <v>28</v>
      </c>
      <c r="F2229" s="1">
        <f t="shared" si="170"/>
        <v>30.905357142857145</v>
      </c>
      <c r="G2229" s="1">
        <v>865.35</v>
      </c>
      <c r="H2229" s="1">
        <v>8.65</v>
      </c>
      <c r="I2229">
        <f t="shared" si="172"/>
        <v>874</v>
      </c>
      <c r="J2229">
        <f t="shared" si="173"/>
        <v>5.3265000000000002</v>
      </c>
      <c r="K2229">
        <f t="shared" si="174"/>
        <v>46.092867750000003</v>
      </c>
      <c r="L2229" s="1" t="s">
        <v>26</v>
      </c>
      <c r="M2229" s="1" t="s">
        <v>49</v>
      </c>
      <c r="N2229" s="1" t="s">
        <v>33</v>
      </c>
      <c r="O2229" s="1" t="s">
        <v>29</v>
      </c>
      <c r="P2229" s="1" t="s">
        <v>43</v>
      </c>
      <c r="Q2229" s="1" t="s">
        <v>24</v>
      </c>
      <c r="R2229" s="2">
        <v>39948</v>
      </c>
    </row>
    <row r="2230" spans="1:18" x14ac:dyDescent="0.25">
      <c r="A2230" s="1">
        <v>53508</v>
      </c>
      <c r="B2230" s="2">
        <v>40127</v>
      </c>
      <c r="C2230" s="2" t="str">
        <f t="shared" si="171"/>
        <v>November</v>
      </c>
      <c r="D2230" s="1" t="s">
        <v>25</v>
      </c>
      <c r="E2230" s="1">
        <v>25</v>
      </c>
      <c r="F2230" s="1">
        <f t="shared" si="170"/>
        <v>13.714</v>
      </c>
      <c r="G2230" s="1">
        <v>342.85</v>
      </c>
      <c r="H2230" s="1">
        <v>7.51</v>
      </c>
      <c r="I2230">
        <f t="shared" si="172"/>
        <v>350.36</v>
      </c>
      <c r="J2230">
        <f t="shared" si="173"/>
        <v>5.3265000000000002</v>
      </c>
      <c r="K2230">
        <f t="shared" si="174"/>
        <v>18.261905250000002</v>
      </c>
      <c r="L2230" s="1" t="s">
        <v>26</v>
      </c>
      <c r="M2230" s="1" t="s">
        <v>56</v>
      </c>
      <c r="N2230" s="1" t="s">
        <v>21</v>
      </c>
      <c r="O2230" s="1" t="s">
        <v>29</v>
      </c>
      <c r="P2230" s="1" t="s">
        <v>61</v>
      </c>
      <c r="Q2230" s="1" t="s">
        <v>31</v>
      </c>
      <c r="R2230" s="2">
        <v>40129</v>
      </c>
    </row>
    <row r="2231" spans="1:18" x14ac:dyDescent="0.25">
      <c r="A2231" s="1">
        <v>32099</v>
      </c>
      <c r="B2231" s="2">
        <v>40303</v>
      </c>
      <c r="C2231" s="2" t="str">
        <f t="shared" si="171"/>
        <v>May</v>
      </c>
      <c r="D2231" s="1" t="s">
        <v>32</v>
      </c>
      <c r="E2231" s="1">
        <v>41</v>
      </c>
      <c r="F2231" s="1">
        <f t="shared" si="170"/>
        <v>12.359268292682927</v>
      </c>
      <c r="G2231" s="1">
        <v>506.73</v>
      </c>
      <c r="H2231" s="1">
        <v>6.47</v>
      </c>
      <c r="I2231">
        <f t="shared" si="172"/>
        <v>513.20000000000005</v>
      </c>
      <c r="J2231">
        <f t="shared" si="173"/>
        <v>3.5455000000000001</v>
      </c>
      <c r="K2231">
        <f t="shared" si="174"/>
        <v>17.966112150000001</v>
      </c>
      <c r="L2231" s="1" t="s">
        <v>26</v>
      </c>
      <c r="M2231" s="1" t="s">
        <v>20</v>
      </c>
      <c r="N2231" s="1" t="s">
        <v>42</v>
      </c>
      <c r="O2231" s="1" t="s">
        <v>34</v>
      </c>
      <c r="P2231" s="1" t="s">
        <v>45</v>
      </c>
      <c r="Q2231" s="1" t="s">
        <v>24</v>
      </c>
      <c r="R2231" s="2">
        <v>40303</v>
      </c>
    </row>
    <row r="2232" spans="1:18" x14ac:dyDescent="0.25">
      <c r="A2232" s="1">
        <v>18757</v>
      </c>
      <c r="B2232" s="2">
        <v>41051</v>
      </c>
      <c r="C2232" s="2" t="str">
        <f t="shared" si="171"/>
        <v>May</v>
      </c>
      <c r="D2232" s="1" t="s">
        <v>18</v>
      </c>
      <c r="E2232" s="1">
        <v>5</v>
      </c>
      <c r="F2232" s="1">
        <f t="shared" si="170"/>
        <v>7.9799999999999995</v>
      </c>
      <c r="G2232" s="1">
        <v>39.9</v>
      </c>
      <c r="H2232" s="1">
        <v>9.92</v>
      </c>
      <c r="I2232">
        <f t="shared" si="172"/>
        <v>49.82</v>
      </c>
      <c r="J2232">
        <f t="shared" si="173"/>
        <v>3.5455000000000001</v>
      </c>
      <c r="K2232">
        <f t="shared" si="174"/>
        <v>1.4146545000000001</v>
      </c>
      <c r="L2232" s="1" t="s">
        <v>26</v>
      </c>
      <c r="M2232" s="1" t="s">
        <v>27</v>
      </c>
      <c r="N2232" s="1" t="s">
        <v>21</v>
      </c>
      <c r="O2232" s="1" t="s">
        <v>34</v>
      </c>
      <c r="P2232" s="1" t="s">
        <v>48</v>
      </c>
      <c r="Q2232" s="1" t="s">
        <v>24</v>
      </c>
      <c r="R2232" s="2">
        <v>41056</v>
      </c>
    </row>
    <row r="2233" spans="1:18" x14ac:dyDescent="0.25">
      <c r="A2233" s="1">
        <v>3655</v>
      </c>
      <c r="B2233" s="2">
        <v>41187</v>
      </c>
      <c r="C2233" s="2" t="str">
        <f t="shared" si="171"/>
        <v>October</v>
      </c>
      <c r="D2233" s="1" t="s">
        <v>37</v>
      </c>
      <c r="E2233" s="1">
        <v>24</v>
      </c>
      <c r="F2233" s="1">
        <f t="shared" si="170"/>
        <v>114.58779166666666</v>
      </c>
      <c r="G2233" s="1">
        <v>2750.107</v>
      </c>
      <c r="H2233" s="1">
        <v>7.69</v>
      </c>
      <c r="I2233">
        <f t="shared" si="172"/>
        <v>2757.797</v>
      </c>
      <c r="J2233">
        <f t="shared" si="173"/>
        <v>5.3265000000000002</v>
      </c>
      <c r="K2233">
        <f t="shared" si="174"/>
        <v>146.48444935500001</v>
      </c>
      <c r="L2233" s="1" t="s">
        <v>26</v>
      </c>
      <c r="M2233" s="1" t="s">
        <v>51</v>
      </c>
      <c r="N2233" s="1" t="s">
        <v>28</v>
      </c>
      <c r="O2233" s="1" t="s">
        <v>29</v>
      </c>
      <c r="P2233" s="1" t="s">
        <v>30</v>
      </c>
      <c r="Q2233" s="1" t="s">
        <v>24</v>
      </c>
      <c r="R2233" s="2">
        <v>41188</v>
      </c>
    </row>
    <row r="2234" spans="1:18" x14ac:dyDescent="0.25">
      <c r="A2234" s="1">
        <v>17956</v>
      </c>
      <c r="B2234" s="2">
        <v>40395</v>
      </c>
      <c r="C2234" s="2" t="str">
        <f t="shared" si="171"/>
        <v>August</v>
      </c>
      <c r="D2234" s="1" t="s">
        <v>37</v>
      </c>
      <c r="E2234" s="1">
        <v>40</v>
      </c>
      <c r="F2234" s="1">
        <f t="shared" si="170"/>
        <v>39.187750000000001</v>
      </c>
      <c r="G2234" s="1">
        <v>1567.51</v>
      </c>
      <c r="H2234" s="1">
        <v>5.08</v>
      </c>
      <c r="I2234">
        <f t="shared" si="172"/>
        <v>1572.59</v>
      </c>
      <c r="J2234">
        <f t="shared" si="173"/>
        <v>3.5455000000000001</v>
      </c>
      <c r="K2234">
        <f t="shared" si="174"/>
        <v>55.576067049999999</v>
      </c>
      <c r="L2234" s="1" t="s">
        <v>19</v>
      </c>
      <c r="M2234" s="1" t="s">
        <v>27</v>
      </c>
      <c r="N2234" s="1" t="s">
        <v>33</v>
      </c>
      <c r="O2234" s="1" t="s">
        <v>34</v>
      </c>
      <c r="P2234" s="1" t="s">
        <v>45</v>
      </c>
      <c r="Q2234" s="1" t="s">
        <v>36</v>
      </c>
      <c r="R2234" s="2">
        <v>40398</v>
      </c>
    </row>
    <row r="2235" spans="1:18" x14ac:dyDescent="0.25">
      <c r="A2235" s="1">
        <v>40806</v>
      </c>
      <c r="B2235" s="2">
        <v>40792</v>
      </c>
      <c r="C2235" s="2" t="str">
        <f t="shared" si="171"/>
        <v>September</v>
      </c>
      <c r="D2235" s="1" t="s">
        <v>37</v>
      </c>
      <c r="E2235" s="1">
        <v>8</v>
      </c>
      <c r="F2235" s="1">
        <f t="shared" si="170"/>
        <v>6.6425000000000001</v>
      </c>
      <c r="G2235" s="1">
        <v>53.14</v>
      </c>
      <c r="H2235" s="1">
        <v>7.78</v>
      </c>
      <c r="I2235">
        <f t="shared" si="172"/>
        <v>60.92</v>
      </c>
      <c r="J2235">
        <f t="shared" si="173"/>
        <v>3.5455000000000001</v>
      </c>
      <c r="K2235">
        <f t="shared" si="174"/>
        <v>1.8840787000000001</v>
      </c>
      <c r="L2235" s="1" t="s">
        <v>26</v>
      </c>
      <c r="M2235" s="1" t="s">
        <v>20</v>
      </c>
      <c r="N2235" s="1" t="s">
        <v>28</v>
      </c>
      <c r="O2235" s="1" t="s">
        <v>34</v>
      </c>
      <c r="P2235" s="1" t="s">
        <v>48</v>
      </c>
      <c r="Q2235" s="1" t="s">
        <v>24</v>
      </c>
      <c r="R2235" s="2">
        <v>40793</v>
      </c>
    </row>
    <row r="2236" spans="1:18" x14ac:dyDescent="0.25">
      <c r="A2236" s="1">
        <v>58693</v>
      </c>
      <c r="B2236" s="2">
        <v>40107</v>
      </c>
      <c r="C2236" s="2" t="str">
        <f t="shared" si="171"/>
        <v>October</v>
      </c>
      <c r="D2236" s="1" t="s">
        <v>18</v>
      </c>
      <c r="E2236" s="1">
        <v>50</v>
      </c>
      <c r="F2236" s="1">
        <f t="shared" si="170"/>
        <v>17.532799999999998</v>
      </c>
      <c r="G2236" s="1">
        <v>876.64</v>
      </c>
      <c r="H2236" s="1">
        <v>13.18</v>
      </c>
      <c r="I2236">
        <f t="shared" si="172"/>
        <v>889.81999999999994</v>
      </c>
      <c r="J2236">
        <f t="shared" si="173"/>
        <v>3.5455000000000001</v>
      </c>
      <c r="K2236">
        <f t="shared" si="174"/>
        <v>31.0812712</v>
      </c>
      <c r="L2236" s="1" t="s">
        <v>26</v>
      </c>
      <c r="M2236" s="1" t="s">
        <v>59</v>
      </c>
      <c r="N2236" s="1" t="s">
        <v>33</v>
      </c>
      <c r="O2236" s="1" t="s">
        <v>34</v>
      </c>
      <c r="P2236" s="1" t="s">
        <v>48</v>
      </c>
      <c r="Q2236" s="1" t="s">
        <v>24</v>
      </c>
      <c r="R2236" s="2">
        <v>40111</v>
      </c>
    </row>
    <row r="2237" spans="1:18" x14ac:dyDescent="0.25">
      <c r="A2237" s="1">
        <v>56645</v>
      </c>
      <c r="B2237" s="2">
        <v>40914</v>
      </c>
      <c r="C2237" s="2" t="str">
        <f t="shared" si="171"/>
        <v>January</v>
      </c>
      <c r="D2237" s="1" t="s">
        <v>18</v>
      </c>
      <c r="E2237" s="1">
        <v>46</v>
      </c>
      <c r="F2237" s="1">
        <f t="shared" si="170"/>
        <v>32.249782608695654</v>
      </c>
      <c r="G2237" s="1">
        <v>1483.49</v>
      </c>
      <c r="H2237" s="1">
        <v>17.079999999999998</v>
      </c>
      <c r="I2237">
        <f t="shared" si="172"/>
        <v>1500.57</v>
      </c>
      <c r="J2237">
        <f t="shared" si="173"/>
        <v>3.5455000000000001</v>
      </c>
      <c r="K2237">
        <f t="shared" si="174"/>
        <v>52.597137950000004</v>
      </c>
      <c r="L2237" s="1" t="s">
        <v>26</v>
      </c>
      <c r="M2237" s="1" t="s">
        <v>56</v>
      </c>
      <c r="N2237" s="1" t="s">
        <v>42</v>
      </c>
      <c r="O2237" s="1" t="s">
        <v>34</v>
      </c>
      <c r="P2237" s="1" t="s">
        <v>45</v>
      </c>
      <c r="Q2237" s="1" t="s">
        <v>24</v>
      </c>
      <c r="R2237" s="2">
        <v>40914</v>
      </c>
    </row>
    <row r="2238" spans="1:18" x14ac:dyDescent="0.25">
      <c r="A2238" s="1">
        <v>24644</v>
      </c>
      <c r="B2238" s="2">
        <v>40022</v>
      </c>
      <c r="C2238" s="2" t="str">
        <f t="shared" si="171"/>
        <v>July</v>
      </c>
      <c r="D2238" s="1" t="s">
        <v>37</v>
      </c>
      <c r="E2238" s="1">
        <v>40</v>
      </c>
      <c r="F2238" s="1">
        <f t="shared" si="170"/>
        <v>63.753</v>
      </c>
      <c r="G2238" s="1">
        <v>2550.12</v>
      </c>
      <c r="H2238" s="1">
        <v>4.5</v>
      </c>
      <c r="I2238">
        <f t="shared" si="172"/>
        <v>2554.62</v>
      </c>
      <c r="J2238">
        <f t="shared" si="173"/>
        <v>3.5455000000000001</v>
      </c>
      <c r="K2238">
        <f t="shared" si="174"/>
        <v>90.414504600000001</v>
      </c>
      <c r="L2238" s="1" t="s">
        <v>19</v>
      </c>
      <c r="M2238" s="1" t="s">
        <v>49</v>
      </c>
      <c r="N2238" s="1" t="s">
        <v>33</v>
      </c>
      <c r="O2238" s="1" t="s">
        <v>34</v>
      </c>
      <c r="P2238" s="1" t="s">
        <v>68</v>
      </c>
      <c r="Q2238" s="1" t="s">
        <v>24</v>
      </c>
      <c r="R2238" s="2">
        <v>40024</v>
      </c>
    </row>
    <row r="2239" spans="1:18" x14ac:dyDescent="0.25">
      <c r="A2239" s="1">
        <v>36644</v>
      </c>
      <c r="B2239" s="2">
        <v>41042</v>
      </c>
      <c r="C2239" s="2" t="str">
        <f t="shared" si="171"/>
        <v>May</v>
      </c>
      <c r="D2239" s="1" t="s">
        <v>25</v>
      </c>
      <c r="E2239" s="1">
        <v>24</v>
      </c>
      <c r="F2239" s="1">
        <f t="shared" si="170"/>
        <v>95.763333333333335</v>
      </c>
      <c r="G2239" s="1">
        <v>2298.3200000000002</v>
      </c>
      <c r="H2239" s="1">
        <v>19.989999999999998</v>
      </c>
      <c r="I2239">
        <f t="shared" si="172"/>
        <v>2318.31</v>
      </c>
      <c r="J2239">
        <f t="shared" si="173"/>
        <v>5.3265000000000002</v>
      </c>
      <c r="K2239">
        <f t="shared" si="174"/>
        <v>122.4200148</v>
      </c>
      <c r="L2239" s="1" t="s">
        <v>26</v>
      </c>
      <c r="M2239" s="1" t="s">
        <v>44</v>
      </c>
      <c r="N2239" s="1" t="s">
        <v>33</v>
      </c>
      <c r="O2239" s="1" t="s">
        <v>29</v>
      </c>
      <c r="P2239" s="1" t="s">
        <v>43</v>
      </c>
      <c r="Q2239" s="1" t="s">
        <v>24</v>
      </c>
      <c r="R2239" s="2">
        <v>41043</v>
      </c>
    </row>
    <row r="2240" spans="1:18" x14ac:dyDescent="0.25">
      <c r="A2240" s="1">
        <v>33540</v>
      </c>
      <c r="B2240" s="2">
        <v>40700</v>
      </c>
      <c r="C2240" s="2" t="str">
        <f t="shared" si="171"/>
        <v>June</v>
      </c>
      <c r="D2240" s="1" t="s">
        <v>18</v>
      </c>
      <c r="E2240" s="1">
        <v>21</v>
      </c>
      <c r="F2240" s="1">
        <f t="shared" si="170"/>
        <v>9.0947619047619046</v>
      </c>
      <c r="G2240" s="1">
        <v>190.99</v>
      </c>
      <c r="H2240" s="1">
        <v>4.82</v>
      </c>
      <c r="I2240">
        <f t="shared" si="172"/>
        <v>195.81</v>
      </c>
      <c r="J2240">
        <f t="shared" si="173"/>
        <v>3.5455000000000001</v>
      </c>
      <c r="K2240">
        <f t="shared" si="174"/>
        <v>6.7715504500000012</v>
      </c>
      <c r="L2240" s="1" t="s">
        <v>26</v>
      </c>
      <c r="M2240" s="1" t="s">
        <v>49</v>
      </c>
      <c r="N2240" s="1" t="s">
        <v>21</v>
      </c>
      <c r="O2240" s="1" t="s">
        <v>34</v>
      </c>
      <c r="P2240" s="1" t="s">
        <v>35</v>
      </c>
      <c r="Q2240" s="1" t="s">
        <v>36</v>
      </c>
      <c r="R2240" s="2">
        <v>40704</v>
      </c>
    </row>
    <row r="2241" spans="1:18" x14ac:dyDescent="0.25">
      <c r="A2241" s="1">
        <v>22980</v>
      </c>
      <c r="B2241" s="2">
        <v>41183</v>
      </c>
      <c r="C2241" s="2" t="str">
        <f t="shared" si="171"/>
        <v>October</v>
      </c>
      <c r="D2241" s="1" t="s">
        <v>32</v>
      </c>
      <c r="E2241" s="1">
        <v>17</v>
      </c>
      <c r="F2241" s="1">
        <f t="shared" si="170"/>
        <v>13.181764705882353</v>
      </c>
      <c r="G2241" s="1">
        <v>224.09</v>
      </c>
      <c r="H2241" s="1">
        <v>6.27</v>
      </c>
      <c r="I2241">
        <f t="shared" si="172"/>
        <v>230.36</v>
      </c>
      <c r="J2241">
        <f t="shared" si="173"/>
        <v>3.5455000000000001</v>
      </c>
      <c r="K2241">
        <f t="shared" si="174"/>
        <v>7.945110950000001</v>
      </c>
      <c r="L2241" s="1" t="s">
        <v>26</v>
      </c>
      <c r="M2241" s="1" t="s">
        <v>20</v>
      </c>
      <c r="N2241" s="1" t="s">
        <v>21</v>
      </c>
      <c r="O2241" s="1" t="s">
        <v>34</v>
      </c>
      <c r="P2241" s="1" t="s">
        <v>60</v>
      </c>
      <c r="Q2241" s="1" t="s">
        <v>31</v>
      </c>
      <c r="R2241" s="2">
        <v>41184</v>
      </c>
    </row>
    <row r="2242" spans="1:18" x14ac:dyDescent="0.25">
      <c r="A2242" s="1">
        <v>11335</v>
      </c>
      <c r="B2242" s="2">
        <v>40107</v>
      </c>
      <c r="C2242" s="2" t="str">
        <f t="shared" si="171"/>
        <v>October</v>
      </c>
      <c r="D2242" s="1" t="s">
        <v>25</v>
      </c>
      <c r="E2242" s="1">
        <v>8</v>
      </c>
      <c r="F2242" s="1">
        <f t="shared" ref="F2242:F2305" si="175">G2242/E2242</f>
        <v>115.30875</v>
      </c>
      <c r="G2242" s="1">
        <v>922.47</v>
      </c>
      <c r="H2242" s="1">
        <v>14</v>
      </c>
      <c r="I2242">
        <f t="shared" si="172"/>
        <v>936.47</v>
      </c>
      <c r="J2242">
        <f t="shared" si="173"/>
        <v>5.3265000000000002</v>
      </c>
      <c r="K2242">
        <f t="shared" si="174"/>
        <v>49.135364550000006</v>
      </c>
      <c r="L2242" s="1" t="s">
        <v>38</v>
      </c>
      <c r="M2242" s="1" t="s">
        <v>54</v>
      </c>
      <c r="N2242" s="1" t="s">
        <v>33</v>
      </c>
      <c r="O2242" s="1" t="s">
        <v>29</v>
      </c>
      <c r="P2242" s="1" t="s">
        <v>61</v>
      </c>
      <c r="Q2242" s="1" t="s">
        <v>40</v>
      </c>
      <c r="R2242" s="2">
        <v>40109</v>
      </c>
    </row>
    <row r="2243" spans="1:18" x14ac:dyDescent="0.25">
      <c r="A2243" s="1">
        <v>40519</v>
      </c>
      <c r="B2243" s="2">
        <v>40533</v>
      </c>
      <c r="C2243" s="2" t="str">
        <f t="shared" ref="C2243:C2306" si="176">TEXT(B2243,"mmmm")</f>
        <v>December</v>
      </c>
      <c r="D2243" s="1" t="s">
        <v>37</v>
      </c>
      <c r="E2243" s="1">
        <v>38</v>
      </c>
      <c r="F2243" s="1">
        <f t="shared" si="175"/>
        <v>2.1823684210526317</v>
      </c>
      <c r="G2243" s="1">
        <v>82.93</v>
      </c>
      <c r="H2243" s="1">
        <v>1.38</v>
      </c>
      <c r="I2243">
        <f t="shared" ref="I2243:I2306" si="177">G2243+H2243</f>
        <v>84.31</v>
      </c>
      <c r="J2243">
        <f t="shared" ref="J2243:J2306" si="178">IF(O2243="Furniture",4.761,IF(O2243="Technology",5.3265,IF(O2243="Office Supplies",3.5455,0)))</f>
        <v>3.5455000000000001</v>
      </c>
      <c r="K2243">
        <f t="shared" ref="K2243:K2306" si="179">(J2243*G2243)/100</f>
        <v>2.9402831500000004</v>
      </c>
      <c r="L2243" s="1" t="s">
        <v>26</v>
      </c>
      <c r="M2243" s="1" t="s">
        <v>51</v>
      </c>
      <c r="N2243" s="1" t="s">
        <v>28</v>
      </c>
      <c r="O2243" s="1" t="s">
        <v>34</v>
      </c>
      <c r="P2243" s="1" t="s">
        <v>66</v>
      </c>
      <c r="Q2243" s="1" t="s">
        <v>36</v>
      </c>
      <c r="R2243" s="2">
        <v>40535</v>
      </c>
    </row>
    <row r="2244" spans="1:18" x14ac:dyDescent="0.25">
      <c r="A2244" s="1">
        <v>19105</v>
      </c>
      <c r="B2244" s="2">
        <v>40114</v>
      </c>
      <c r="C2244" s="2" t="str">
        <f t="shared" si="176"/>
        <v>October</v>
      </c>
      <c r="D2244" s="1" t="s">
        <v>25</v>
      </c>
      <c r="E2244" s="1">
        <v>31</v>
      </c>
      <c r="F2244" s="1">
        <f t="shared" si="175"/>
        <v>44.211612903225806</v>
      </c>
      <c r="G2244" s="1">
        <v>1370.56</v>
      </c>
      <c r="H2244" s="1">
        <v>5.97</v>
      </c>
      <c r="I2244">
        <f t="shared" si="177"/>
        <v>1376.53</v>
      </c>
      <c r="J2244">
        <f t="shared" si="178"/>
        <v>3.5455000000000001</v>
      </c>
      <c r="K2244">
        <f t="shared" si="179"/>
        <v>48.593204800000002</v>
      </c>
      <c r="L2244" s="1" t="s">
        <v>26</v>
      </c>
      <c r="M2244" s="1" t="s">
        <v>54</v>
      </c>
      <c r="N2244" s="1" t="s">
        <v>33</v>
      </c>
      <c r="O2244" s="1" t="s">
        <v>34</v>
      </c>
      <c r="P2244" s="1" t="s">
        <v>45</v>
      </c>
      <c r="Q2244" s="1" t="s">
        <v>24</v>
      </c>
      <c r="R2244" s="2">
        <v>40116</v>
      </c>
    </row>
    <row r="2245" spans="1:18" x14ac:dyDescent="0.25">
      <c r="A2245" s="1">
        <v>50403</v>
      </c>
      <c r="B2245" s="2">
        <v>41041</v>
      </c>
      <c r="C2245" s="2" t="str">
        <f t="shared" si="176"/>
        <v>May</v>
      </c>
      <c r="D2245" s="1" t="s">
        <v>32</v>
      </c>
      <c r="E2245" s="1">
        <v>22</v>
      </c>
      <c r="F2245" s="1">
        <f t="shared" si="175"/>
        <v>6.4945454545454542</v>
      </c>
      <c r="G2245" s="1">
        <v>142.88</v>
      </c>
      <c r="H2245" s="1">
        <v>1.6</v>
      </c>
      <c r="I2245">
        <f t="shared" si="177"/>
        <v>144.47999999999999</v>
      </c>
      <c r="J2245">
        <f t="shared" si="178"/>
        <v>3.5455000000000001</v>
      </c>
      <c r="K2245">
        <f t="shared" si="179"/>
        <v>5.0658104000000002</v>
      </c>
      <c r="L2245" s="1" t="s">
        <v>26</v>
      </c>
      <c r="M2245" s="1" t="s">
        <v>56</v>
      </c>
      <c r="N2245" s="1" t="s">
        <v>33</v>
      </c>
      <c r="O2245" s="1" t="s">
        <v>34</v>
      </c>
      <c r="P2245" s="1" t="s">
        <v>45</v>
      </c>
      <c r="Q2245" s="1" t="s">
        <v>36</v>
      </c>
      <c r="R2245" s="2">
        <v>41042</v>
      </c>
    </row>
    <row r="2246" spans="1:18" x14ac:dyDescent="0.25">
      <c r="A2246" s="1">
        <v>25895</v>
      </c>
      <c r="B2246" s="2">
        <v>41016</v>
      </c>
      <c r="C2246" s="2" t="str">
        <f t="shared" si="176"/>
        <v>April</v>
      </c>
      <c r="D2246" s="1" t="s">
        <v>41</v>
      </c>
      <c r="E2246" s="1">
        <v>37</v>
      </c>
      <c r="F2246" s="1">
        <f t="shared" si="175"/>
        <v>19.186756756756758</v>
      </c>
      <c r="G2246" s="1">
        <v>709.91</v>
      </c>
      <c r="H2246" s="1">
        <v>12.79</v>
      </c>
      <c r="I2246">
        <f t="shared" si="177"/>
        <v>722.69999999999993</v>
      </c>
      <c r="J2246">
        <f t="shared" si="178"/>
        <v>3.5455000000000001</v>
      </c>
      <c r="K2246">
        <f t="shared" si="179"/>
        <v>25.169859049999999</v>
      </c>
      <c r="L2246" s="1" t="s">
        <v>26</v>
      </c>
      <c r="M2246" s="1" t="s">
        <v>27</v>
      </c>
      <c r="N2246" s="1" t="s">
        <v>33</v>
      </c>
      <c r="O2246" s="1" t="s">
        <v>34</v>
      </c>
      <c r="P2246" s="1" t="s">
        <v>48</v>
      </c>
      <c r="Q2246" s="1" t="s">
        <v>24</v>
      </c>
      <c r="R2246" s="2">
        <v>41019</v>
      </c>
    </row>
    <row r="2247" spans="1:18" x14ac:dyDescent="0.25">
      <c r="A2247" s="1">
        <v>34432</v>
      </c>
      <c r="B2247" s="2">
        <v>39910</v>
      </c>
      <c r="C2247" s="2" t="str">
        <f t="shared" si="176"/>
        <v>April</v>
      </c>
      <c r="D2247" s="1" t="s">
        <v>32</v>
      </c>
      <c r="E2247" s="1">
        <v>20</v>
      </c>
      <c r="F2247" s="1">
        <f t="shared" si="175"/>
        <v>12.2195</v>
      </c>
      <c r="G2247" s="1">
        <v>244.39</v>
      </c>
      <c r="H2247" s="1">
        <v>0.5</v>
      </c>
      <c r="I2247">
        <f t="shared" si="177"/>
        <v>244.89</v>
      </c>
      <c r="J2247">
        <f t="shared" si="178"/>
        <v>3.5455000000000001</v>
      </c>
      <c r="K2247">
        <f t="shared" si="179"/>
        <v>8.6648474499999999</v>
      </c>
      <c r="L2247" s="1" t="s">
        <v>26</v>
      </c>
      <c r="M2247" s="1" t="s">
        <v>56</v>
      </c>
      <c r="N2247" s="1" t="s">
        <v>42</v>
      </c>
      <c r="O2247" s="1" t="s">
        <v>34</v>
      </c>
      <c r="P2247" s="1" t="s">
        <v>63</v>
      </c>
      <c r="Q2247" s="1" t="s">
        <v>24</v>
      </c>
      <c r="R2247" s="2">
        <v>39911</v>
      </c>
    </row>
    <row r="2248" spans="1:18" x14ac:dyDescent="0.25">
      <c r="A2248" s="1">
        <v>58144</v>
      </c>
      <c r="B2248" s="2">
        <v>40163</v>
      </c>
      <c r="C2248" s="2" t="str">
        <f t="shared" si="176"/>
        <v>December</v>
      </c>
      <c r="D2248" s="1" t="s">
        <v>18</v>
      </c>
      <c r="E2248" s="1">
        <v>29</v>
      </c>
      <c r="F2248" s="1">
        <f t="shared" si="175"/>
        <v>26.840689655172415</v>
      </c>
      <c r="G2248" s="1">
        <v>778.38</v>
      </c>
      <c r="H2248" s="1">
        <v>5.86</v>
      </c>
      <c r="I2248">
        <f t="shared" si="177"/>
        <v>784.24</v>
      </c>
      <c r="J2248">
        <f t="shared" si="178"/>
        <v>3.5455000000000001</v>
      </c>
      <c r="K2248">
        <f t="shared" si="179"/>
        <v>27.5974629</v>
      </c>
      <c r="L2248" s="1" t="s">
        <v>26</v>
      </c>
      <c r="M2248" s="1" t="s">
        <v>55</v>
      </c>
      <c r="N2248" s="1" t="s">
        <v>28</v>
      </c>
      <c r="O2248" s="1" t="s">
        <v>34</v>
      </c>
      <c r="P2248" s="1" t="s">
        <v>45</v>
      </c>
      <c r="Q2248" s="1" t="s">
        <v>24</v>
      </c>
      <c r="R2248" s="2">
        <v>40170</v>
      </c>
    </row>
    <row r="2249" spans="1:18" x14ac:dyDescent="0.25">
      <c r="A2249" s="1">
        <v>4676</v>
      </c>
      <c r="B2249" s="2">
        <v>40786</v>
      </c>
      <c r="C2249" s="2" t="str">
        <f t="shared" si="176"/>
        <v>August</v>
      </c>
      <c r="D2249" s="1" t="s">
        <v>25</v>
      </c>
      <c r="E2249" s="1">
        <v>3</v>
      </c>
      <c r="F2249" s="1">
        <f t="shared" si="175"/>
        <v>16.53</v>
      </c>
      <c r="G2249" s="1">
        <v>49.59</v>
      </c>
      <c r="H2249" s="1">
        <v>6.47</v>
      </c>
      <c r="I2249">
        <f t="shared" si="177"/>
        <v>56.06</v>
      </c>
      <c r="J2249">
        <f t="shared" si="178"/>
        <v>3.5455000000000001</v>
      </c>
      <c r="K2249">
        <f t="shared" si="179"/>
        <v>1.7582134500000002</v>
      </c>
      <c r="L2249" s="1" t="s">
        <v>19</v>
      </c>
      <c r="M2249" s="1" t="s">
        <v>65</v>
      </c>
      <c r="N2249" s="1" t="s">
        <v>42</v>
      </c>
      <c r="O2249" s="1" t="s">
        <v>34</v>
      </c>
      <c r="P2249" s="1" t="s">
        <v>45</v>
      </c>
      <c r="Q2249" s="1" t="s">
        <v>24</v>
      </c>
      <c r="R2249" s="2">
        <v>40788</v>
      </c>
    </row>
    <row r="2250" spans="1:18" x14ac:dyDescent="0.25">
      <c r="A2250" s="1">
        <v>4965</v>
      </c>
      <c r="B2250" s="2">
        <v>40471</v>
      </c>
      <c r="C2250" s="2" t="str">
        <f t="shared" si="176"/>
        <v>October</v>
      </c>
      <c r="D2250" s="1" t="s">
        <v>18</v>
      </c>
      <c r="E2250" s="1">
        <v>14</v>
      </c>
      <c r="F2250" s="1">
        <f t="shared" si="175"/>
        <v>76.342142857142861</v>
      </c>
      <c r="G2250" s="1">
        <v>1068.79</v>
      </c>
      <c r="H2250" s="1">
        <v>19.95</v>
      </c>
      <c r="I2250">
        <f t="shared" si="177"/>
        <v>1088.74</v>
      </c>
      <c r="J2250">
        <f t="shared" si="178"/>
        <v>3.5455000000000001</v>
      </c>
      <c r="K2250">
        <f t="shared" si="179"/>
        <v>37.893949450000001</v>
      </c>
      <c r="L2250" s="1" t="s">
        <v>26</v>
      </c>
      <c r="M2250" s="1" t="s">
        <v>58</v>
      </c>
      <c r="N2250" s="1" t="s">
        <v>33</v>
      </c>
      <c r="O2250" s="1" t="s">
        <v>34</v>
      </c>
      <c r="P2250" s="1" t="s">
        <v>68</v>
      </c>
      <c r="Q2250" s="1" t="s">
        <v>53</v>
      </c>
      <c r="R2250" s="2">
        <v>40471</v>
      </c>
    </row>
    <row r="2251" spans="1:18" x14ac:dyDescent="0.25">
      <c r="A2251" s="1">
        <v>24196</v>
      </c>
      <c r="B2251" s="2">
        <v>40389</v>
      </c>
      <c r="C2251" s="2" t="str">
        <f t="shared" si="176"/>
        <v>July</v>
      </c>
      <c r="D2251" s="1" t="s">
        <v>25</v>
      </c>
      <c r="E2251" s="1">
        <v>2</v>
      </c>
      <c r="F2251" s="1">
        <f t="shared" si="175"/>
        <v>6.72</v>
      </c>
      <c r="G2251" s="1">
        <v>13.44</v>
      </c>
      <c r="H2251" s="1">
        <v>5.17</v>
      </c>
      <c r="I2251">
        <f t="shared" si="177"/>
        <v>18.61</v>
      </c>
      <c r="J2251">
        <f t="shared" si="178"/>
        <v>3.5455000000000001</v>
      </c>
      <c r="K2251">
        <f t="shared" si="179"/>
        <v>0.47651519999999997</v>
      </c>
      <c r="L2251" s="1" t="s">
        <v>26</v>
      </c>
      <c r="M2251" s="1" t="s">
        <v>27</v>
      </c>
      <c r="N2251" s="1" t="s">
        <v>42</v>
      </c>
      <c r="O2251" s="1" t="s">
        <v>34</v>
      </c>
      <c r="P2251" s="1" t="s">
        <v>45</v>
      </c>
      <c r="Q2251" s="1" t="s">
        <v>24</v>
      </c>
      <c r="R2251" s="2">
        <v>40390</v>
      </c>
    </row>
    <row r="2252" spans="1:18" x14ac:dyDescent="0.25">
      <c r="A2252" s="1">
        <v>31552</v>
      </c>
      <c r="B2252" s="2">
        <v>41224</v>
      </c>
      <c r="C2252" s="2" t="str">
        <f t="shared" si="176"/>
        <v>November</v>
      </c>
      <c r="D2252" s="1" t="s">
        <v>25</v>
      </c>
      <c r="E2252" s="1">
        <v>24</v>
      </c>
      <c r="F2252" s="1">
        <f t="shared" si="175"/>
        <v>30.487916666666667</v>
      </c>
      <c r="G2252" s="1">
        <v>731.71</v>
      </c>
      <c r="H2252" s="1">
        <v>1.99</v>
      </c>
      <c r="I2252">
        <f t="shared" si="177"/>
        <v>733.7</v>
      </c>
      <c r="J2252">
        <f t="shared" si="178"/>
        <v>5.3265000000000002</v>
      </c>
      <c r="K2252">
        <f t="shared" si="179"/>
        <v>38.974533149999999</v>
      </c>
      <c r="L2252" s="1" t="s">
        <v>26</v>
      </c>
      <c r="M2252" s="1" t="s">
        <v>27</v>
      </c>
      <c r="N2252" s="1" t="s">
        <v>33</v>
      </c>
      <c r="O2252" s="1" t="s">
        <v>29</v>
      </c>
      <c r="P2252" s="1" t="s">
        <v>43</v>
      </c>
      <c r="Q2252" s="1" t="s">
        <v>46</v>
      </c>
      <c r="R2252" s="2">
        <v>41225</v>
      </c>
    </row>
    <row r="2253" spans="1:18" x14ac:dyDescent="0.25">
      <c r="A2253" s="1">
        <v>41543</v>
      </c>
      <c r="B2253" s="2">
        <v>39850</v>
      </c>
      <c r="C2253" s="2" t="str">
        <f t="shared" si="176"/>
        <v>February</v>
      </c>
      <c r="D2253" s="1" t="s">
        <v>18</v>
      </c>
      <c r="E2253" s="1">
        <v>45</v>
      </c>
      <c r="F2253" s="1">
        <f t="shared" si="175"/>
        <v>167.74777777777777</v>
      </c>
      <c r="G2253" s="1">
        <v>7548.65</v>
      </c>
      <c r="H2253" s="1">
        <v>30</v>
      </c>
      <c r="I2253">
        <f t="shared" si="177"/>
        <v>7578.65</v>
      </c>
      <c r="J2253">
        <f t="shared" si="178"/>
        <v>4.7610000000000001</v>
      </c>
      <c r="K2253">
        <f t="shared" si="179"/>
        <v>359.39122649999996</v>
      </c>
      <c r="L2253" s="1" t="s">
        <v>38</v>
      </c>
      <c r="M2253" s="1" t="s">
        <v>27</v>
      </c>
      <c r="N2253" s="1" t="s">
        <v>33</v>
      </c>
      <c r="O2253" s="1" t="s">
        <v>22</v>
      </c>
      <c r="P2253" s="1" t="s">
        <v>39</v>
      </c>
      <c r="Q2253" s="1" t="s">
        <v>40</v>
      </c>
      <c r="R2253" s="2">
        <v>39854</v>
      </c>
    </row>
    <row r="2254" spans="1:18" x14ac:dyDescent="0.25">
      <c r="A2254" s="1">
        <v>22626</v>
      </c>
      <c r="B2254" s="2">
        <v>40358</v>
      </c>
      <c r="C2254" s="2" t="str">
        <f t="shared" si="176"/>
        <v>June</v>
      </c>
      <c r="D2254" s="1" t="s">
        <v>37</v>
      </c>
      <c r="E2254" s="1">
        <v>35</v>
      </c>
      <c r="F2254" s="1">
        <f t="shared" si="175"/>
        <v>176.31177142857143</v>
      </c>
      <c r="G2254" s="1">
        <v>6170.9120000000003</v>
      </c>
      <c r="H2254" s="1">
        <v>69.64</v>
      </c>
      <c r="I2254">
        <f t="shared" si="177"/>
        <v>6240.5520000000006</v>
      </c>
      <c r="J2254">
        <f t="shared" si="178"/>
        <v>4.7610000000000001</v>
      </c>
      <c r="K2254">
        <f t="shared" si="179"/>
        <v>293.79712032000003</v>
      </c>
      <c r="L2254" s="1" t="s">
        <v>38</v>
      </c>
      <c r="M2254" s="1" t="s">
        <v>27</v>
      </c>
      <c r="N2254" s="1" t="s">
        <v>28</v>
      </c>
      <c r="O2254" s="1" t="s">
        <v>22</v>
      </c>
      <c r="P2254" s="1" t="s">
        <v>57</v>
      </c>
      <c r="Q2254" s="1" t="s">
        <v>64</v>
      </c>
      <c r="R2254" s="2">
        <v>40360</v>
      </c>
    </row>
    <row r="2255" spans="1:18" x14ac:dyDescent="0.25">
      <c r="A2255" s="1">
        <v>1317</v>
      </c>
      <c r="B2255" s="2">
        <v>40681</v>
      </c>
      <c r="C2255" s="2" t="str">
        <f t="shared" si="176"/>
        <v>May</v>
      </c>
      <c r="D2255" s="1" t="s">
        <v>25</v>
      </c>
      <c r="E2255" s="1">
        <v>44</v>
      </c>
      <c r="F2255" s="1">
        <f t="shared" si="175"/>
        <v>11.89590909090909</v>
      </c>
      <c r="G2255" s="1">
        <v>523.41999999999996</v>
      </c>
      <c r="H2255" s="1">
        <v>5.63</v>
      </c>
      <c r="I2255">
        <f t="shared" si="177"/>
        <v>529.04999999999995</v>
      </c>
      <c r="J2255">
        <f t="shared" si="178"/>
        <v>3.5455000000000001</v>
      </c>
      <c r="K2255">
        <f t="shared" si="179"/>
        <v>18.557856099999999</v>
      </c>
      <c r="L2255" s="1" t="s">
        <v>26</v>
      </c>
      <c r="M2255" s="1" t="s">
        <v>54</v>
      </c>
      <c r="N2255" s="1" t="s">
        <v>21</v>
      </c>
      <c r="O2255" s="1" t="s">
        <v>34</v>
      </c>
      <c r="P2255" s="1" t="s">
        <v>48</v>
      </c>
      <c r="Q2255" s="1" t="s">
        <v>24</v>
      </c>
      <c r="R2255" s="2">
        <v>40683</v>
      </c>
    </row>
    <row r="2256" spans="1:18" x14ac:dyDescent="0.25">
      <c r="A2256" s="1">
        <v>26853</v>
      </c>
      <c r="B2256" s="2">
        <v>41072</v>
      </c>
      <c r="C2256" s="2" t="str">
        <f t="shared" si="176"/>
        <v>June</v>
      </c>
      <c r="D2256" s="1" t="s">
        <v>18</v>
      </c>
      <c r="E2256" s="1">
        <v>21</v>
      </c>
      <c r="F2256" s="1">
        <f t="shared" si="175"/>
        <v>3.0685714285714285</v>
      </c>
      <c r="G2256" s="1">
        <v>64.44</v>
      </c>
      <c r="H2256" s="1">
        <v>6.35</v>
      </c>
      <c r="I2256">
        <f t="shared" si="177"/>
        <v>70.789999999999992</v>
      </c>
      <c r="J2256">
        <f t="shared" si="178"/>
        <v>3.5455000000000001</v>
      </c>
      <c r="K2256">
        <f t="shared" si="179"/>
        <v>2.2847201999999998</v>
      </c>
      <c r="L2256" s="1" t="s">
        <v>26</v>
      </c>
      <c r="M2256" s="1" t="s">
        <v>27</v>
      </c>
      <c r="N2256" s="1" t="s">
        <v>28</v>
      </c>
      <c r="O2256" s="1" t="s">
        <v>34</v>
      </c>
      <c r="P2256" s="1" t="s">
        <v>62</v>
      </c>
      <c r="Q2256" s="1" t="s">
        <v>24</v>
      </c>
      <c r="R2256" s="2">
        <v>41076</v>
      </c>
    </row>
    <row r="2257" spans="1:18" x14ac:dyDescent="0.25">
      <c r="A2257" s="1">
        <v>28069</v>
      </c>
      <c r="B2257" s="2">
        <v>39954</v>
      </c>
      <c r="C2257" s="2" t="str">
        <f t="shared" si="176"/>
        <v>May</v>
      </c>
      <c r="D2257" s="1" t="s">
        <v>18</v>
      </c>
      <c r="E2257" s="1">
        <v>4</v>
      </c>
      <c r="F2257" s="1">
        <f t="shared" si="175"/>
        <v>5.8949999999999996</v>
      </c>
      <c r="G2257" s="1">
        <v>23.58</v>
      </c>
      <c r="H2257" s="1">
        <v>0.83</v>
      </c>
      <c r="I2257">
        <f t="shared" si="177"/>
        <v>24.409999999999997</v>
      </c>
      <c r="J2257">
        <f t="shared" si="178"/>
        <v>3.5455000000000001</v>
      </c>
      <c r="K2257">
        <f t="shared" si="179"/>
        <v>0.83602890000000007</v>
      </c>
      <c r="L2257" s="1" t="s">
        <v>26</v>
      </c>
      <c r="M2257" s="1" t="s">
        <v>51</v>
      </c>
      <c r="N2257" s="1" t="s">
        <v>28</v>
      </c>
      <c r="O2257" s="1" t="s">
        <v>34</v>
      </c>
      <c r="P2257" s="1" t="s">
        <v>35</v>
      </c>
      <c r="Q2257" s="1" t="s">
        <v>36</v>
      </c>
      <c r="R2257" s="2">
        <v>39958</v>
      </c>
    </row>
    <row r="2258" spans="1:18" x14ac:dyDescent="0.25">
      <c r="A2258" s="1">
        <v>39168</v>
      </c>
      <c r="B2258" s="2">
        <v>41046</v>
      </c>
      <c r="C2258" s="2" t="str">
        <f t="shared" si="176"/>
        <v>May</v>
      </c>
      <c r="D2258" s="1" t="s">
        <v>25</v>
      </c>
      <c r="E2258" s="1">
        <v>50</v>
      </c>
      <c r="F2258" s="1">
        <f t="shared" si="175"/>
        <v>20.5532</v>
      </c>
      <c r="G2258" s="1">
        <v>1027.6600000000001</v>
      </c>
      <c r="H2258" s="1">
        <v>8.68</v>
      </c>
      <c r="I2258">
        <f t="shared" si="177"/>
        <v>1036.3400000000001</v>
      </c>
      <c r="J2258">
        <f t="shared" si="178"/>
        <v>3.5455000000000001</v>
      </c>
      <c r="K2258">
        <f t="shared" si="179"/>
        <v>36.435685300000003</v>
      </c>
      <c r="L2258" s="1" t="s">
        <v>26</v>
      </c>
      <c r="M2258" s="1" t="s">
        <v>27</v>
      </c>
      <c r="N2258" s="1" t="s">
        <v>42</v>
      </c>
      <c r="O2258" s="1" t="s">
        <v>34</v>
      </c>
      <c r="P2258" s="1" t="s">
        <v>45</v>
      </c>
      <c r="Q2258" s="1" t="s">
        <v>24</v>
      </c>
      <c r="R2258" s="2">
        <v>41048</v>
      </c>
    </row>
    <row r="2259" spans="1:18" x14ac:dyDescent="0.25">
      <c r="A2259" s="1">
        <v>15872</v>
      </c>
      <c r="B2259" s="2">
        <v>41212</v>
      </c>
      <c r="C2259" s="2" t="str">
        <f t="shared" si="176"/>
        <v>October</v>
      </c>
      <c r="D2259" s="1" t="s">
        <v>32</v>
      </c>
      <c r="E2259" s="1">
        <v>23</v>
      </c>
      <c r="F2259" s="1">
        <f t="shared" si="175"/>
        <v>8.1969565217391303</v>
      </c>
      <c r="G2259" s="1">
        <v>188.53</v>
      </c>
      <c r="H2259" s="1">
        <v>5.96</v>
      </c>
      <c r="I2259">
        <f t="shared" si="177"/>
        <v>194.49</v>
      </c>
      <c r="J2259">
        <f t="shared" si="178"/>
        <v>3.5455000000000001</v>
      </c>
      <c r="K2259">
        <f t="shared" si="179"/>
        <v>6.6843311500000002</v>
      </c>
      <c r="L2259" s="1" t="s">
        <v>26</v>
      </c>
      <c r="M2259" s="1" t="s">
        <v>56</v>
      </c>
      <c r="N2259" s="1" t="s">
        <v>33</v>
      </c>
      <c r="O2259" s="1" t="s">
        <v>34</v>
      </c>
      <c r="P2259" s="1" t="s">
        <v>45</v>
      </c>
      <c r="Q2259" s="1" t="s">
        <v>24</v>
      </c>
      <c r="R2259" s="2">
        <v>41214</v>
      </c>
    </row>
    <row r="2260" spans="1:18" x14ac:dyDescent="0.25">
      <c r="A2260" s="1">
        <v>19394</v>
      </c>
      <c r="B2260" s="2">
        <v>41268</v>
      </c>
      <c r="C2260" s="2" t="str">
        <f t="shared" si="176"/>
        <v>December</v>
      </c>
      <c r="D2260" s="1" t="s">
        <v>41</v>
      </c>
      <c r="E2260" s="1">
        <v>16</v>
      </c>
      <c r="F2260" s="1">
        <f t="shared" si="175"/>
        <v>17.4579375</v>
      </c>
      <c r="G2260" s="1">
        <v>279.327</v>
      </c>
      <c r="H2260" s="1">
        <v>0.99</v>
      </c>
      <c r="I2260">
        <f t="shared" si="177"/>
        <v>280.31700000000001</v>
      </c>
      <c r="J2260">
        <f t="shared" si="178"/>
        <v>5.3265000000000002</v>
      </c>
      <c r="K2260">
        <f t="shared" si="179"/>
        <v>14.878352655</v>
      </c>
      <c r="L2260" s="1" t="s">
        <v>26</v>
      </c>
      <c r="M2260" s="1" t="s">
        <v>27</v>
      </c>
      <c r="N2260" s="1" t="s">
        <v>33</v>
      </c>
      <c r="O2260" s="1" t="s">
        <v>29</v>
      </c>
      <c r="P2260" s="1" t="s">
        <v>30</v>
      </c>
      <c r="Q2260" s="1" t="s">
        <v>36</v>
      </c>
      <c r="R2260" s="2">
        <v>41269</v>
      </c>
    </row>
    <row r="2261" spans="1:18" x14ac:dyDescent="0.25">
      <c r="A2261" s="1">
        <v>55492</v>
      </c>
      <c r="B2261" s="2">
        <v>40805</v>
      </c>
      <c r="C2261" s="2" t="str">
        <f t="shared" si="176"/>
        <v>September</v>
      </c>
      <c r="D2261" s="1" t="s">
        <v>37</v>
      </c>
      <c r="E2261" s="1">
        <v>10</v>
      </c>
      <c r="F2261" s="1">
        <f t="shared" si="175"/>
        <v>112.42439999999999</v>
      </c>
      <c r="G2261" s="1">
        <v>1124.2439999999999</v>
      </c>
      <c r="H2261" s="1">
        <v>7.69</v>
      </c>
      <c r="I2261">
        <f t="shared" si="177"/>
        <v>1131.934</v>
      </c>
      <c r="J2261">
        <f t="shared" si="178"/>
        <v>5.3265000000000002</v>
      </c>
      <c r="K2261">
        <f t="shared" si="179"/>
        <v>59.882856659999995</v>
      </c>
      <c r="L2261" s="1" t="s">
        <v>19</v>
      </c>
      <c r="M2261" s="1" t="s">
        <v>49</v>
      </c>
      <c r="N2261" s="1" t="s">
        <v>33</v>
      </c>
      <c r="O2261" s="1" t="s">
        <v>29</v>
      </c>
      <c r="P2261" s="1" t="s">
        <v>30</v>
      </c>
      <c r="Q2261" s="1" t="s">
        <v>24</v>
      </c>
      <c r="R2261" s="2">
        <v>40807</v>
      </c>
    </row>
    <row r="2262" spans="1:18" x14ac:dyDescent="0.25">
      <c r="A2262" s="1">
        <v>52900</v>
      </c>
      <c r="B2262" s="2">
        <v>40683</v>
      </c>
      <c r="C2262" s="2" t="str">
        <f t="shared" si="176"/>
        <v>May</v>
      </c>
      <c r="D2262" s="1" t="s">
        <v>25</v>
      </c>
      <c r="E2262" s="1">
        <v>16</v>
      </c>
      <c r="F2262" s="1">
        <f t="shared" si="175"/>
        <v>6.32125</v>
      </c>
      <c r="G2262" s="1">
        <v>101.14</v>
      </c>
      <c r="H2262" s="1">
        <v>5.46</v>
      </c>
      <c r="I2262">
        <f t="shared" si="177"/>
        <v>106.6</v>
      </c>
      <c r="J2262">
        <f t="shared" si="178"/>
        <v>3.5455000000000001</v>
      </c>
      <c r="K2262">
        <f t="shared" si="179"/>
        <v>3.5859187000000001</v>
      </c>
      <c r="L2262" s="1" t="s">
        <v>26</v>
      </c>
      <c r="M2262" s="1" t="s">
        <v>51</v>
      </c>
      <c r="N2262" s="1" t="s">
        <v>42</v>
      </c>
      <c r="O2262" s="1" t="s">
        <v>34</v>
      </c>
      <c r="P2262" s="1" t="s">
        <v>45</v>
      </c>
      <c r="Q2262" s="1" t="s">
        <v>24</v>
      </c>
      <c r="R2262" s="2">
        <v>40685</v>
      </c>
    </row>
    <row r="2263" spans="1:18" x14ac:dyDescent="0.25">
      <c r="A2263" s="1">
        <v>38146</v>
      </c>
      <c r="B2263" s="2">
        <v>40884</v>
      </c>
      <c r="C2263" s="2" t="str">
        <f t="shared" si="176"/>
        <v>December</v>
      </c>
      <c r="D2263" s="1" t="s">
        <v>18</v>
      </c>
      <c r="E2263" s="1">
        <v>45</v>
      </c>
      <c r="F2263" s="1">
        <f t="shared" si="175"/>
        <v>7.5864444444444441</v>
      </c>
      <c r="G2263" s="1">
        <v>341.39</v>
      </c>
      <c r="H2263" s="1">
        <v>6.16</v>
      </c>
      <c r="I2263">
        <f t="shared" si="177"/>
        <v>347.55</v>
      </c>
      <c r="J2263">
        <f t="shared" si="178"/>
        <v>3.5455000000000001</v>
      </c>
      <c r="K2263">
        <f t="shared" si="179"/>
        <v>12.10398245</v>
      </c>
      <c r="L2263" s="1" t="s">
        <v>26</v>
      </c>
      <c r="M2263" s="1" t="s">
        <v>51</v>
      </c>
      <c r="N2263" s="1" t="s">
        <v>28</v>
      </c>
      <c r="O2263" s="1" t="s">
        <v>34</v>
      </c>
      <c r="P2263" s="1" t="s">
        <v>48</v>
      </c>
      <c r="Q2263" s="1" t="s">
        <v>24</v>
      </c>
      <c r="R2263" s="2">
        <v>40888</v>
      </c>
    </row>
    <row r="2264" spans="1:18" x14ac:dyDescent="0.25">
      <c r="A2264" s="1">
        <v>20966</v>
      </c>
      <c r="B2264" s="2">
        <v>40439</v>
      </c>
      <c r="C2264" s="2" t="str">
        <f t="shared" si="176"/>
        <v>September</v>
      </c>
      <c r="D2264" s="1" t="s">
        <v>18</v>
      </c>
      <c r="E2264" s="1">
        <v>22</v>
      </c>
      <c r="F2264" s="1">
        <f t="shared" si="175"/>
        <v>54.275454545454544</v>
      </c>
      <c r="G2264" s="1">
        <v>1194.06</v>
      </c>
      <c r="H2264" s="1">
        <v>14.83</v>
      </c>
      <c r="I2264">
        <f t="shared" si="177"/>
        <v>1208.8899999999999</v>
      </c>
      <c r="J2264">
        <f t="shared" si="178"/>
        <v>4.7610000000000001</v>
      </c>
      <c r="K2264">
        <f t="shared" si="179"/>
        <v>56.849196599999999</v>
      </c>
      <c r="L2264" s="1" t="s">
        <v>26</v>
      </c>
      <c r="M2264" s="1" t="s">
        <v>56</v>
      </c>
      <c r="N2264" s="1" t="s">
        <v>21</v>
      </c>
      <c r="O2264" s="1" t="s">
        <v>22</v>
      </c>
      <c r="P2264" s="1" t="s">
        <v>23</v>
      </c>
      <c r="Q2264" s="1" t="s">
        <v>24</v>
      </c>
      <c r="R2264" s="2">
        <v>40446</v>
      </c>
    </row>
    <row r="2265" spans="1:18" x14ac:dyDescent="0.25">
      <c r="A2265" s="1">
        <v>54563</v>
      </c>
      <c r="B2265" s="2">
        <v>40455</v>
      </c>
      <c r="C2265" s="2" t="str">
        <f t="shared" si="176"/>
        <v>October</v>
      </c>
      <c r="D2265" s="1" t="s">
        <v>37</v>
      </c>
      <c r="E2265" s="1">
        <v>24</v>
      </c>
      <c r="F2265" s="1">
        <f t="shared" si="175"/>
        <v>21.814999999999998</v>
      </c>
      <c r="G2265" s="1">
        <v>523.55999999999995</v>
      </c>
      <c r="H2265" s="1">
        <v>8.99</v>
      </c>
      <c r="I2265">
        <f t="shared" si="177"/>
        <v>532.54999999999995</v>
      </c>
      <c r="J2265">
        <f t="shared" si="178"/>
        <v>4.7610000000000001</v>
      </c>
      <c r="K2265">
        <f t="shared" si="179"/>
        <v>24.926691599999998</v>
      </c>
      <c r="L2265" s="1" t="s">
        <v>26</v>
      </c>
      <c r="M2265" s="1" t="s">
        <v>27</v>
      </c>
      <c r="N2265" s="1" t="s">
        <v>42</v>
      </c>
      <c r="O2265" s="1" t="s">
        <v>22</v>
      </c>
      <c r="P2265" s="1" t="s">
        <v>23</v>
      </c>
      <c r="Q2265" s="1" t="s">
        <v>46</v>
      </c>
      <c r="R2265" s="2">
        <v>40457</v>
      </c>
    </row>
    <row r="2266" spans="1:18" x14ac:dyDescent="0.25">
      <c r="A2266" s="1">
        <v>54339</v>
      </c>
      <c r="B2266" s="2">
        <v>41031</v>
      </c>
      <c r="C2266" s="2" t="str">
        <f t="shared" si="176"/>
        <v>May</v>
      </c>
      <c r="D2266" s="1" t="s">
        <v>18</v>
      </c>
      <c r="E2266" s="1">
        <v>41</v>
      </c>
      <c r="F2266" s="1">
        <f t="shared" si="175"/>
        <v>53.890621951219515</v>
      </c>
      <c r="G2266" s="1">
        <v>2209.5155</v>
      </c>
      <c r="H2266" s="1">
        <v>5.31</v>
      </c>
      <c r="I2266">
        <f t="shared" si="177"/>
        <v>2214.8254999999999</v>
      </c>
      <c r="J2266">
        <f t="shared" si="178"/>
        <v>5.3265000000000002</v>
      </c>
      <c r="K2266">
        <f t="shared" si="179"/>
        <v>117.6898431075</v>
      </c>
      <c r="L2266" s="1" t="s">
        <v>26</v>
      </c>
      <c r="M2266" s="1" t="s">
        <v>27</v>
      </c>
      <c r="N2266" s="1" t="s">
        <v>33</v>
      </c>
      <c r="O2266" s="1" t="s">
        <v>29</v>
      </c>
      <c r="P2266" s="1" t="s">
        <v>30</v>
      </c>
      <c r="Q2266" s="1" t="s">
        <v>24</v>
      </c>
      <c r="R2266" s="2">
        <v>41036</v>
      </c>
    </row>
    <row r="2267" spans="1:18" x14ac:dyDescent="0.25">
      <c r="A2267" s="1">
        <v>225</v>
      </c>
      <c r="B2267" s="2">
        <v>40687</v>
      </c>
      <c r="C2267" s="2" t="str">
        <f t="shared" si="176"/>
        <v>May</v>
      </c>
      <c r="D2267" s="1" t="s">
        <v>37</v>
      </c>
      <c r="E2267" s="1">
        <v>1</v>
      </c>
      <c r="F2267" s="1">
        <f t="shared" si="175"/>
        <v>23.7</v>
      </c>
      <c r="G2267" s="1">
        <v>23.7</v>
      </c>
      <c r="H2267" s="1">
        <v>4.0999999999999996</v>
      </c>
      <c r="I2267">
        <f t="shared" si="177"/>
        <v>27.799999999999997</v>
      </c>
      <c r="J2267">
        <f t="shared" si="178"/>
        <v>3.5455000000000001</v>
      </c>
      <c r="K2267">
        <f t="shared" si="179"/>
        <v>0.84028350000000007</v>
      </c>
      <c r="L2267" s="1" t="s">
        <v>26</v>
      </c>
      <c r="M2267" s="1" t="s">
        <v>49</v>
      </c>
      <c r="N2267" s="1" t="s">
        <v>42</v>
      </c>
      <c r="O2267" s="1" t="s">
        <v>34</v>
      </c>
      <c r="P2267" s="1" t="s">
        <v>35</v>
      </c>
      <c r="Q2267" s="1" t="s">
        <v>36</v>
      </c>
      <c r="R2267" s="2">
        <v>40689</v>
      </c>
    </row>
    <row r="2268" spans="1:18" x14ac:dyDescent="0.25">
      <c r="A2268" s="1">
        <v>9606</v>
      </c>
      <c r="B2268" s="2">
        <v>40021</v>
      </c>
      <c r="C2268" s="2" t="str">
        <f t="shared" si="176"/>
        <v>July</v>
      </c>
      <c r="D2268" s="1" t="s">
        <v>32</v>
      </c>
      <c r="E2268" s="1">
        <v>39</v>
      </c>
      <c r="F2268" s="1">
        <f t="shared" si="175"/>
        <v>12.647692307692308</v>
      </c>
      <c r="G2268" s="1">
        <v>493.26</v>
      </c>
      <c r="H2268" s="1">
        <v>0.49</v>
      </c>
      <c r="I2268">
        <f t="shared" si="177"/>
        <v>493.75</v>
      </c>
      <c r="J2268">
        <f t="shared" si="178"/>
        <v>3.5455000000000001</v>
      </c>
      <c r="K2268">
        <f t="shared" si="179"/>
        <v>17.4885333</v>
      </c>
      <c r="L2268" s="1" t="s">
        <v>26</v>
      </c>
      <c r="M2268" s="1" t="s">
        <v>27</v>
      </c>
      <c r="N2268" s="1" t="s">
        <v>28</v>
      </c>
      <c r="O2268" s="1" t="s">
        <v>34</v>
      </c>
      <c r="P2268" s="1" t="s">
        <v>63</v>
      </c>
      <c r="Q2268" s="1" t="s">
        <v>24</v>
      </c>
      <c r="R2268" s="2">
        <v>40021</v>
      </c>
    </row>
    <row r="2269" spans="1:18" x14ac:dyDescent="0.25">
      <c r="A2269" s="1">
        <v>449</v>
      </c>
      <c r="B2269" s="2">
        <v>40743</v>
      </c>
      <c r="C2269" s="2" t="str">
        <f t="shared" si="176"/>
        <v>July</v>
      </c>
      <c r="D2269" s="1" t="s">
        <v>25</v>
      </c>
      <c r="E2269" s="1">
        <v>45</v>
      </c>
      <c r="F2269" s="1">
        <f t="shared" si="175"/>
        <v>7.9266666666666667</v>
      </c>
      <c r="G2269" s="1">
        <v>356.7</v>
      </c>
      <c r="H2269" s="1">
        <v>5.21</v>
      </c>
      <c r="I2269">
        <f t="shared" si="177"/>
        <v>361.90999999999997</v>
      </c>
      <c r="J2269">
        <f t="shared" si="178"/>
        <v>4.7610000000000001</v>
      </c>
      <c r="K2269">
        <f t="shared" si="179"/>
        <v>16.982487000000003</v>
      </c>
      <c r="L2269" s="1" t="s">
        <v>26</v>
      </c>
      <c r="M2269" s="1" t="s">
        <v>27</v>
      </c>
      <c r="N2269" s="1" t="s">
        <v>33</v>
      </c>
      <c r="O2269" s="1" t="s">
        <v>22</v>
      </c>
      <c r="P2269" s="1" t="s">
        <v>23</v>
      </c>
      <c r="Q2269" s="1" t="s">
        <v>24</v>
      </c>
      <c r="R2269" s="2">
        <v>40745</v>
      </c>
    </row>
    <row r="2270" spans="1:18" x14ac:dyDescent="0.25">
      <c r="A2270" s="1">
        <v>7553</v>
      </c>
      <c r="B2270" s="2">
        <v>40305</v>
      </c>
      <c r="C2270" s="2" t="str">
        <f t="shared" si="176"/>
        <v>May</v>
      </c>
      <c r="D2270" s="1" t="s">
        <v>41</v>
      </c>
      <c r="E2270" s="1">
        <v>12</v>
      </c>
      <c r="F2270" s="1">
        <f t="shared" si="175"/>
        <v>89.932500000000005</v>
      </c>
      <c r="G2270" s="1">
        <v>1079.19</v>
      </c>
      <c r="H2270" s="1">
        <v>39.61</v>
      </c>
      <c r="I2270">
        <f t="shared" si="177"/>
        <v>1118.8</v>
      </c>
      <c r="J2270">
        <f t="shared" si="178"/>
        <v>4.7610000000000001</v>
      </c>
      <c r="K2270">
        <f t="shared" si="179"/>
        <v>51.38023590000001</v>
      </c>
      <c r="L2270" s="1" t="s">
        <v>26</v>
      </c>
      <c r="M2270" s="1" t="s">
        <v>51</v>
      </c>
      <c r="N2270" s="1" t="s">
        <v>42</v>
      </c>
      <c r="O2270" s="1" t="s">
        <v>22</v>
      </c>
      <c r="P2270" s="1" t="s">
        <v>23</v>
      </c>
      <c r="Q2270" s="1" t="s">
        <v>31</v>
      </c>
      <c r="R2270" s="2">
        <v>40306</v>
      </c>
    </row>
    <row r="2271" spans="1:18" x14ac:dyDescent="0.25">
      <c r="A2271" s="1">
        <v>59075</v>
      </c>
      <c r="B2271" s="2">
        <v>40965</v>
      </c>
      <c r="C2271" s="2" t="str">
        <f t="shared" si="176"/>
        <v>February</v>
      </c>
      <c r="D2271" s="1" t="s">
        <v>18</v>
      </c>
      <c r="E2271" s="1">
        <v>4</v>
      </c>
      <c r="F2271" s="1">
        <f t="shared" si="175"/>
        <v>5.46</v>
      </c>
      <c r="G2271" s="1">
        <v>21.84</v>
      </c>
      <c r="H2271" s="1">
        <v>2.39</v>
      </c>
      <c r="I2271">
        <f t="shared" si="177"/>
        <v>24.23</v>
      </c>
      <c r="J2271">
        <f t="shared" si="178"/>
        <v>5.3265000000000002</v>
      </c>
      <c r="K2271">
        <f t="shared" si="179"/>
        <v>1.1633076</v>
      </c>
      <c r="L2271" s="1" t="s">
        <v>26</v>
      </c>
      <c r="M2271" s="1" t="s">
        <v>58</v>
      </c>
      <c r="N2271" s="1" t="s">
        <v>28</v>
      </c>
      <c r="O2271" s="1" t="s">
        <v>29</v>
      </c>
      <c r="P2271" s="1" t="s">
        <v>43</v>
      </c>
      <c r="Q2271" s="1" t="s">
        <v>46</v>
      </c>
      <c r="R2271" s="2">
        <v>40973</v>
      </c>
    </row>
    <row r="2272" spans="1:18" x14ac:dyDescent="0.25">
      <c r="A2272" s="1">
        <v>49828</v>
      </c>
      <c r="B2272" s="2">
        <v>40785</v>
      </c>
      <c r="C2272" s="2" t="str">
        <f t="shared" si="176"/>
        <v>August</v>
      </c>
      <c r="D2272" s="1" t="s">
        <v>41</v>
      </c>
      <c r="E2272" s="1">
        <v>39</v>
      </c>
      <c r="F2272" s="1">
        <f t="shared" si="175"/>
        <v>6.9843589743589742</v>
      </c>
      <c r="G2272" s="1">
        <v>272.39</v>
      </c>
      <c r="H2272" s="1">
        <v>6.6</v>
      </c>
      <c r="I2272">
        <f t="shared" si="177"/>
        <v>278.99</v>
      </c>
      <c r="J2272">
        <f t="shared" si="178"/>
        <v>3.5455000000000001</v>
      </c>
      <c r="K2272">
        <f t="shared" si="179"/>
        <v>9.6575874499999994</v>
      </c>
      <c r="L2272" s="1" t="s">
        <v>19</v>
      </c>
      <c r="M2272" s="1" t="s">
        <v>56</v>
      </c>
      <c r="N2272" s="1" t="s">
        <v>21</v>
      </c>
      <c r="O2272" s="1" t="s">
        <v>34</v>
      </c>
      <c r="P2272" s="1" t="s">
        <v>45</v>
      </c>
      <c r="Q2272" s="1" t="s">
        <v>24</v>
      </c>
      <c r="R2272" s="2">
        <v>40786</v>
      </c>
    </row>
    <row r="2273" spans="1:18" x14ac:dyDescent="0.25">
      <c r="A2273" s="1">
        <v>56803</v>
      </c>
      <c r="B2273" s="2">
        <v>40157</v>
      </c>
      <c r="C2273" s="2" t="str">
        <f t="shared" si="176"/>
        <v>December</v>
      </c>
      <c r="D2273" s="1" t="s">
        <v>32</v>
      </c>
      <c r="E2273" s="1">
        <v>42</v>
      </c>
      <c r="F2273" s="1">
        <f t="shared" si="175"/>
        <v>6.1473809523809519</v>
      </c>
      <c r="G2273" s="1">
        <v>258.19</v>
      </c>
      <c r="H2273" s="1">
        <v>5.9</v>
      </c>
      <c r="I2273">
        <f t="shared" si="177"/>
        <v>264.08999999999997</v>
      </c>
      <c r="J2273">
        <f t="shared" si="178"/>
        <v>3.5455000000000001</v>
      </c>
      <c r="K2273">
        <f t="shared" si="179"/>
        <v>9.1541264499999997</v>
      </c>
      <c r="L2273" s="1" t="s">
        <v>26</v>
      </c>
      <c r="M2273" s="1" t="s">
        <v>56</v>
      </c>
      <c r="N2273" s="1" t="s">
        <v>28</v>
      </c>
      <c r="O2273" s="1" t="s">
        <v>34</v>
      </c>
      <c r="P2273" s="1" t="s">
        <v>45</v>
      </c>
      <c r="Q2273" s="1" t="s">
        <v>24</v>
      </c>
      <c r="R2273" s="2">
        <v>40157</v>
      </c>
    </row>
    <row r="2274" spans="1:18" x14ac:dyDescent="0.25">
      <c r="A2274" s="1">
        <v>12199</v>
      </c>
      <c r="B2274" s="2">
        <v>40891</v>
      </c>
      <c r="C2274" s="2" t="str">
        <f t="shared" si="176"/>
        <v>December</v>
      </c>
      <c r="D2274" s="1" t="s">
        <v>18</v>
      </c>
      <c r="E2274" s="1">
        <v>2</v>
      </c>
      <c r="F2274" s="1">
        <f t="shared" si="175"/>
        <v>9.5</v>
      </c>
      <c r="G2274" s="1">
        <v>19</v>
      </c>
      <c r="H2274" s="1">
        <v>5.27</v>
      </c>
      <c r="I2274">
        <f t="shared" si="177"/>
        <v>24.27</v>
      </c>
      <c r="J2274">
        <f t="shared" si="178"/>
        <v>3.5455000000000001</v>
      </c>
      <c r="K2274">
        <f t="shared" si="179"/>
        <v>0.67364500000000005</v>
      </c>
      <c r="L2274" s="1" t="s">
        <v>26</v>
      </c>
      <c r="M2274" s="1" t="s">
        <v>20</v>
      </c>
      <c r="N2274" s="1" t="s">
        <v>33</v>
      </c>
      <c r="O2274" s="1" t="s">
        <v>34</v>
      </c>
      <c r="P2274" s="1" t="s">
        <v>48</v>
      </c>
      <c r="Q2274" s="1" t="s">
        <v>24</v>
      </c>
      <c r="R2274" s="2">
        <v>40896</v>
      </c>
    </row>
    <row r="2275" spans="1:18" x14ac:dyDescent="0.25">
      <c r="A2275" s="1">
        <v>55686</v>
      </c>
      <c r="B2275" s="2">
        <v>40627</v>
      </c>
      <c r="C2275" s="2" t="str">
        <f t="shared" si="176"/>
        <v>March</v>
      </c>
      <c r="D2275" s="1" t="s">
        <v>37</v>
      </c>
      <c r="E2275" s="1">
        <v>22</v>
      </c>
      <c r="F2275" s="1">
        <f t="shared" si="175"/>
        <v>28.563181818181818</v>
      </c>
      <c r="G2275" s="1">
        <v>628.39</v>
      </c>
      <c r="H2275" s="1">
        <v>5.09</v>
      </c>
      <c r="I2275">
        <f t="shared" si="177"/>
        <v>633.48</v>
      </c>
      <c r="J2275">
        <f t="shared" si="178"/>
        <v>3.5455000000000001</v>
      </c>
      <c r="K2275">
        <f t="shared" si="179"/>
        <v>22.279567449999998</v>
      </c>
      <c r="L2275" s="1" t="s">
        <v>19</v>
      </c>
      <c r="M2275" s="1" t="s">
        <v>54</v>
      </c>
      <c r="N2275" s="1" t="s">
        <v>33</v>
      </c>
      <c r="O2275" s="1" t="s">
        <v>34</v>
      </c>
      <c r="P2275" s="1" t="s">
        <v>45</v>
      </c>
      <c r="Q2275" s="1" t="s">
        <v>24</v>
      </c>
      <c r="R2275" s="2">
        <v>40629</v>
      </c>
    </row>
    <row r="2276" spans="1:18" x14ac:dyDescent="0.25">
      <c r="A2276" s="1">
        <v>48642</v>
      </c>
      <c r="B2276" s="2">
        <v>40210</v>
      </c>
      <c r="C2276" s="2" t="str">
        <f t="shared" si="176"/>
        <v>February</v>
      </c>
      <c r="D2276" s="1" t="s">
        <v>25</v>
      </c>
      <c r="E2276" s="1">
        <v>5</v>
      </c>
      <c r="F2276" s="1">
        <f t="shared" si="175"/>
        <v>103.93800000000002</v>
      </c>
      <c r="G2276" s="1">
        <v>519.69000000000005</v>
      </c>
      <c r="H2276" s="1">
        <v>7.18</v>
      </c>
      <c r="I2276">
        <f t="shared" si="177"/>
        <v>526.87</v>
      </c>
      <c r="J2276">
        <f t="shared" si="178"/>
        <v>5.3265000000000002</v>
      </c>
      <c r="K2276">
        <f t="shared" si="179"/>
        <v>27.681287850000004</v>
      </c>
      <c r="L2276" s="1" t="s">
        <v>19</v>
      </c>
      <c r="M2276" s="1" t="s">
        <v>27</v>
      </c>
      <c r="N2276" s="1" t="s">
        <v>42</v>
      </c>
      <c r="O2276" s="1" t="s">
        <v>29</v>
      </c>
      <c r="P2276" s="1" t="s">
        <v>43</v>
      </c>
      <c r="Q2276" s="1" t="s">
        <v>24</v>
      </c>
      <c r="R2276" s="2">
        <v>40211</v>
      </c>
    </row>
    <row r="2277" spans="1:18" x14ac:dyDescent="0.25">
      <c r="A2277" s="1">
        <v>57760</v>
      </c>
      <c r="B2277" s="2">
        <v>40736</v>
      </c>
      <c r="C2277" s="2" t="str">
        <f t="shared" si="176"/>
        <v>July</v>
      </c>
      <c r="D2277" s="1" t="s">
        <v>32</v>
      </c>
      <c r="E2277" s="1">
        <v>34</v>
      </c>
      <c r="F2277" s="1">
        <f t="shared" si="175"/>
        <v>3.0100000000000002</v>
      </c>
      <c r="G2277" s="1">
        <v>102.34</v>
      </c>
      <c r="H2277" s="1">
        <v>2.0299999999999998</v>
      </c>
      <c r="I2277">
        <f t="shared" si="177"/>
        <v>104.37</v>
      </c>
      <c r="J2277">
        <f t="shared" si="178"/>
        <v>3.5455000000000001</v>
      </c>
      <c r="K2277">
        <f t="shared" si="179"/>
        <v>3.6284647000000003</v>
      </c>
      <c r="L2277" s="1" t="s">
        <v>26</v>
      </c>
      <c r="M2277" s="1" t="s">
        <v>20</v>
      </c>
      <c r="N2277" s="1" t="s">
        <v>33</v>
      </c>
      <c r="O2277" s="1" t="s">
        <v>34</v>
      </c>
      <c r="P2277" s="1" t="s">
        <v>35</v>
      </c>
      <c r="Q2277" s="1" t="s">
        <v>36</v>
      </c>
      <c r="R2277" s="2">
        <v>40738</v>
      </c>
    </row>
    <row r="2278" spans="1:18" x14ac:dyDescent="0.25">
      <c r="A2278" s="1">
        <v>32037</v>
      </c>
      <c r="B2278" s="2">
        <v>39860</v>
      </c>
      <c r="C2278" s="2" t="str">
        <f t="shared" si="176"/>
        <v>February</v>
      </c>
      <c r="D2278" s="1" t="s">
        <v>18</v>
      </c>
      <c r="E2278" s="1">
        <v>37</v>
      </c>
      <c r="F2278" s="1">
        <f t="shared" si="175"/>
        <v>8.4232432432432436</v>
      </c>
      <c r="G2278" s="1">
        <v>311.66000000000003</v>
      </c>
      <c r="H2278" s="1">
        <v>6.19</v>
      </c>
      <c r="I2278">
        <f t="shared" si="177"/>
        <v>317.85000000000002</v>
      </c>
      <c r="J2278">
        <f t="shared" si="178"/>
        <v>3.5455000000000001</v>
      </c>
      <c r="K2278">
        <f t="shared" si="179"/>
        <v>11.049905300000001</v>
      </c>
      <c r="L2278" s="1" t="s">
        <v>26</v>
      </c>
      <c r="M2278" s="1" t="s">
        <v>27</v>
      </c>
      <c r="N2278" s="1" t="s">
        <v>42</v>
      </c>
      <c r="O2278" s="1" t="s">
        <v>34</v>
      </c>
      <c r="P2278" s="1" t="s">
        <v>48</v>
      </c>
      <c r="Q2278" s="1" t="s">
        <v>24</v>
      </c>
      <c r="R2278" s="2">
        <v>39867</v>
      </c>
    </row>
    <row r="2279" spans="1:18" x14ac:dyDescent="0.25">
      <c r="A2279" s="1">
        <v>38917</v>
      </c>
      <c r="B2279" s="2">
        <v>40503</v>
      </c>
      <c r="C2279" s="2" t="str">
        <f t="shared" si="176"/>
        <v>November</v>
      </c>
      <c r="D2279" s="1" t="s">
        <v>18</v>
      </c>
      <c r="E2279" s="1">
        <v>11</v>
      </c>
      <c r="F2279" s="1">
        <f t="shared" si="175"/>
        <v>56.199681818181823</v>
      </c>
      <c r="G2279" s="1">
        <v>618.19650000000001</v>
      </c>
      <c r="H2279" s="1">
        <v>8.8000000000000007</v>
      </c>
      <c r="I2279">
        <f t="shared" si="177"/>
        <v>626.99649999999997</v>
      </c>
      <c r="J2279">
        <f t="shared" si="178"/>
        <v>5.3265000000000002</v>
      </c>
      <c r="K2279">
        <f t="shared" si="179"/>
        <v>32.928236572499998</v>
      </c>
      <c r="L2279" s="1" t="s">
        <v>26</v>
      </c>
      <c r="M2279" s="1" t="s">
        <v>27</v>
      </c>
      <c r="N2279" s="1" t="s">
        <v>21</v>
      </c>
      <c r="O2279" s="1" t="s">
        <v>29</v>
      </c>
      <c r="P2279" s="1" t="s">
        <v>30</v>
      </c>
      <c r="Q2279" s="1" t="s">
        <v>24</v>
      </c>
      <c r="R2279" s="2">
        <v>40510</v>
      </c>
    </row>
    <row r="2280" spans="1:18" x14ac:dyDescent="0.25">
      <c r="A2280" s="1">
        <v>56930</v>
      </c>
      <c r="B2280" s="2">
        <v>41138</v>
      </c>
      <c r="C2280" s="2" t="str">
        <f t="shared" si="176"/>
        <v>August</v>
      </c>
      <c r="D2280" s="1" t="s">
        <v>18</v>
      </c>
      <c r="E2280" s="1">
        <v>47</v>
      </c>
      <c r="F2280" s="1">
        <f t="shared" si="175"/>
        <v>4.8576595744680855</v>
      </c>
      <c r="G2280" s="1">
        <v>228.31</v>
      </c>
      <c r="H2280" s="1">
        <v>0.7</v>
      </c>
      <c r="I2280">
        <f t="shared" si="177"/>
        <v>229.01</v>
      </c>
      <c r="J2280">
        <f t="shared" si="178"/>
        <v>3.5455000000000001</v>
      </c>
      <c r="K2280">
        <f t="shared" si="179"/>
        <v>8.09473105</v>
      </c>
      <c r="L2280" s="1" t="s">
        <v>26</v>
      </c>
      <c r="M2280" s="1" t="s">
        <v>20</v>
      </c>
      <c r="N2280" s="1" t="s">
        <v>42</v>
      </c>
      <c r="O2280" s="1" t="s">
        <v>34</v>
      </c>
      <c r="P2280" s="1" t="s">
        <v>66</v>
      </c>
      <c r="Q2280" s="1" t="s">
        <v>36</v>
      </c>
      <c r="R2280" s="2">
        <v>41145</v>
      </c>
    </row>
    <row r="2281" spans="1:18" x14ac:dyDescent="0.25">
      <c r="A2281" s="1">
        <v>7488</v>
      </c>
      <c r="B2281" s="2">
        <v>41032</v>
      </c>
      <c r="C2281" s="2" t="str">
        <f t="shared" si="176"/>
        <v>May</v>
      </c>
      <c r="D2281" s="1" t="s">
        <v>37</v>
      </c>
      <c r="E2281" s="1">
        <v>9</v>
      </c>
      <c r="F2281" s="1">
        <f t="shared" si="175"/>
        <v>2.8988888888888891</v>
      </c>
      <c r="G2281" s="1">
        <v>26.09</v>
      </c>
      <c r="H2281" s="1">
        <v>0.93</v>
      </c>
      <c r="I2281">
        <f t="shared" si="177"/>
        <v>27.02</v>
      </c>
      <c r="J2281">
        <f t="shared" si="178"/>
        <v>3.5455000000000001</v>
      </c>
      <c r="K2281">
        <f t="shared" si="179"/>
        <v>0.92502094999999995</v>
      </c>
      <c r="L2281" s="1" t="s">
        <v>26</v>
      </c>
      <c r="M2281" s="1" t="s">
        <v>51</v>
      </c>
      <c r="N2281" s="1" t="s">
        <v>33</v>
      </c>
      <c r="O2281" s="1" t="s">
        <v>34</v>
      </c>
      <c r="P2281" s="1" t="s">
        <v>35</v>
      </c>
      <c r="Q2281" s="1" t="s">
        <v>36</v>
      </c>
      <c r="R2281" s="2">
        <v>41033</v>
      </c>
    </row>
    <row r="2282" spans="1:18" x14ac:dyDescent="0.25">
      <c r="A2282" s="1">
        <v>35079</v>
      </c>
      <c r="B2282" s="2">
        <v>40404</v>
      </c>
      <c r="C2282" s="2" t="str">
        <f t="shared" si="176"/>
        <v>August</v>
      </c>
      <c r="D2282" s="1" t="s">
        <v>25</v>
      </c>
      <c r="E2282" s="1">
        <v>13</v>
      </c>
      <c r="F2282" s="1">
        <f t="shared" si="175"/>
        <v>5.5053846153846147</v>
      </c>
      <c r="G2282" s="1">
        <v>71.569999999999993</v>
      </c>
      <c r="H2282" s="1">
        <v>4.95</v>
      </c>
      <c r="I2282">
        <f t="shared" si="177"/>
        <v>76.52</v>
      </c>
      <c r="J2282">
        <f t="shared" si="178"/>
        <v>4.7610000000000001</v>
      </c>
      <c r="K2282">
        <f t="shared" si="179"/>
        <v>3.4074476999999996</v>
      </c>
      <c r="L2282" s="1" t="s">
        <v>26</v>
      </c>
      <c r="M2282" s="1" t="s">
        <v>27</v>
      </c>
      <c r="N2282" s="1" t="s">
        <v>21</v>
      </c>
      <c r="O2282" s="1" t="s">
        <v>22</v>
      </c>
      <c r="P2282" s="1" t="s">
        <v>67</v>
      </c>
      <c r="Q2282" s="1" t="s">
        <v>64</v>
      </c>
      <c r="R2282" s="2">
        <v>40406</v>
      </c>
    </row>
    <row r="2283" spans="1:18" x14ac:dyDescent="0.25">
      <c r="A2283" s="1">
        <v>29409</v>
      </c>
      <c r="B2283" s="2">
        <v>40556</v>
      </c>
      <c r="C2283" s="2" t="str">
        <f t="shared" si="176"/>
        <v>January</v>
      </c>
      <c r="D2283" s="1" t="s">
        <v>25</v>
      </c>
      <c r="E2283" s="1">
        <v>23</v>
      </c>
      <c r="F2283" s="1">
        <f t="shared" si="175"/>
        <v>1.695217391304348</v>
      </c>
      <c r="G2283" s="1">
        <v>38.99</v>
      </c>
      <c r="H2283" s="1">
        <v>1.99</v>
      </c>
      <c r="I2283">
        <f t="shared" si="177"/>
        <v>40.980000000000004</v>
      </c>
      <c r="J2283">
        <f t="shared" si="178"/>
        <v>5.3265000000000002</v>
      </c>
      <c r="K2283">
        <f t="shared" si="179"/>
        <v>2.0768023499999999</v>
      </c>
      <c r="L2283" s="1" t="s">
        <v>26</v>
      </c>
      <c r="M2283" s="1" t="s">
        <v>20</v>
      </c>
      <c r="N2283" s="1" t="s">
        <v>42</v>
      </c>
      <c r="O2283" s="1" t="s">
        <v>29</v>
      </c>
      <c r="P2283" s="1" t="s">
        <v>43</v>
      </c>
      <c r="Q2283" s="1" t="s">
        <v>46</v>
      </c>
      <c r="R2283" s="2">
        <v>40558</v>
      </c>
    </row>
    <row r="2284" spans="1:18" x14ac:dyDescent="0.25">
      <c r="A2284" s="1">
        <v>20642</v>
      </c>
      <c r="B2284" s="2">
        <v>41048</v>
      </c>
      <c r="C2284" s="2" t="str">
        <f t="shared" si="176"/>
        <v>May</v>
      </c>
      <c r="D2284" s="1" t="s">
        <v>25</v>
      </c>
      <c r="E2284" s="1">
        <v>47</v>
      </c>
      <c r="F2284" s="1">
        <f t="shared" si="175"/>
        <v>22.957021276595746</v>
      </c>
      <c r="G2284" s="1">
        <v>1078.98</v>
      </c>
      <c r="H2284" s="1">
        <v>45</v>
      </c>
      <c r="I2284">
        <f t="shared" si="177"/>
        <v>1123.98</v>
      </c>
      <c r="J2284">
        <f t="shared" si="178"/>
        <v>3.5455000000000001</v>
      </c>
      <c r="K2284">
        <f t="shared" si="179"/>
        <v>38.255235900000002</v>
      </c>
      <c r="L2284" s="1" t="s">
        <v>38</v>
      </c>
      <c r="M2284" s="1" t="s">
        <v>51</v>
      </c>
      <c r="N2284" s="1" t="s">
        <v>21</v>
      </c>
      <c r="O2284" s="1" t="s">
        <v>34</v>
      </c>
      <c r="P2284" s="1" t="s">
        <v>60</v>
      </c>
      <c r="Q2284" s="1" t="s">
        <v>40</v>
      </c>
      <c r="R2284" s="2">
        <v>41048</v>
      </c>
    </row>
    <row r="2285" spans="1:18" x14ac:dyDescent="0.25">
      <c r="A2285" s="1">
        <v>39490</v>
      </c>
      <c r="B2285" s="2">
        <v>41133</v>
      </c>
      <c r="C2285" s="2" t="str">
        <f t="shared" si="176"/>
        <v>August</v>
      </c>
      <c r="D2285" s="1" t="s">
        <v>18</v>
      </c>
      <c r="E2285" s="1">
        <v>38</v>
      </c>
      <c r="F2285" s="1">
        <f t="shared" si="175"/>
        <v>12.000789473684209</v>
      </c>
      <c r="G2285" s="1">
        <v>456.03</v>
      </c>
      <c r="H2285" s="1">
        <v>5.81</v>
      </c>
      <c r="I2285">
        <f t="shared" si="177"/>
        <v>461.84</v>
      </c>
      <c r="J2285">
        <f t="shared" si="178"/>
        <v>3.5455000000000001</v>
      </c>
      <c r="K2285">
        <f t="shared" si="179"/>
        <v>16.16854365</v>
      </c>
      <c r="L2285" s="1" t="s">
        <v>26</v>
      </c>
      <c r="M2285" s="1" t="s">
        <v>47</v>
      </c>
      <c r="N2285" s="1" t="s">
        <v>28</v>
      </c>
      <c r="O2285" s="1" t="s">
        <v>34</v>
      </c>
      <c r="P2285" s="1" t="s">
        <v>35</v>
      </c>
      <c r="Q2285" s="1" t="s">
        <v>46</v>
      </c>
      <c r="R2285" s="2">
        <v>41133</v>
      </c>
    </row>
    <row r="2286" spans="1:18" x14ac:dyDescent="0.25">
      <c r="A2286" s="1">
        <v>47713</v>
      </c>
      <c r="B2286" s="2">
        <v>39997</v>
      </c>
      <c r="C2286" s="2" t="str">
        <f t="shared" si="176"/>
        <v>July</v>
      </c>
      <c r="D2286" s="1" t="s">
        <v>25</v>
      </c>
      <c r="E2286" s="1">
        <v>34</v>
      </c>
      <c r="F2286" s="1">
        <f t="shared" si="175"/>
        <v>100.56325000000001</v>
      </c>
      <c r="G2286" s="1">
        <v>3419.1505000000002</v>
      </c>
      <c r="H2286" s="1">
        <v>5.92</v>
      </c>
      <c r="I2286">
        <f t="shared" si="177"/>
        <v>3425.0705000000003</v>
      </c>
      <c r="J2286">
        <f t="shared" si="178"/>
        <v>5.3265000000000002</v>
      </c>
      <c r="K2286">
        <f t="shared" si="179"/>
        <v>182.12105138250001</v>
      </c>
      <c r="L2286" s="1" t="s">
        <v>26</v>
      </c>
      <c r="M2286" s="1" t="s">
        <v>58</v>
      </c>
      <c r="N2286" s="1" t="s">
        <v>42</v>
      </c>
      <c r="O2286" s="1" t="s">
        <v>29</v>
      </c>
      <c r="P2286" s="1" t="s">
        <v>30</v>
      </c>
      <c r="Q2286" s="1" t="s">
        <v>24</v>
      </c>
      <c r="R2286" s="2">
        <v>39997</v>
      </c>
    </row>
    <row r="2287" spans="1:18" x14ac:dyDescent="0.25">
      <c r="A2287" s="1">
        <v>43904</v>
      </c>
      <c r="B2287" s="2">
        <v>40299</v>
      </c>
      <c r="C2287" s="2" t="str">
        <f t="shared" si="176"/>
        <v>May</v>
      </c>
      <c r="D2287" s="1" t="s">
        <v>32</v>
      </c>
      <c r="E2287" s="1">
        <v>30</v>
      </c>
      <c r="F2287" s="1">
        <f t="shared" si="175"/>
        <v>111.32166666666667</v>
      </c>
      <c r="G2287" s="1">
        <v>3339.65</v>
      </c>
      <c r="H2287" s="1">
        <v>7.69</v>
      </c>
      <c r="I2287">
        <f t="shared" si="177"/>
        <v>3347.34</v>
      </c>
      <c r="J2287">
        <f t="shared" si="178"/>
        <v>5.3265000000000002</v>
      </c>
      <c r="K2287">
        <f t="shared" si="179"/>
        <v>177.88645725000003</v>
      </c>
      <c r="L2287" s="1" t="s">
        <v>26</v>
      </c>
      <c r="M2287" s="1" t="s">
        <v>56</v>
      </c>
      <c r="N2287" s="1" t="s">
        <v>28</v>
      </c>
      <c r="O2287" s="1" t="s">
        <v>29</v>
      </c>
      <c r="P2287" s="1" t="s">
        <v>30</v>
      </c>
      <c r="Q2287" s="1" t="s">
        <v>24</v>
      </c>
      <c r="R2287" s="2">
        <v>40300</v>
      </c>
    </row>
    <row r="2288" spans="1:18" x14ac:dyDescent="0.25">
      <c r="A2288" s="1">
        <v>32640</v>
      </c>
      <c r="B2288" s="2">
        <v>41167</v>
      </c>
      <c r="C2288" s="2" t="str">
        <f t="shared" si="176"/>
        <v>September</v>
      </c>
      <c r="D2288" s="1" t="s">
        <v>25</v>
      </c>
      <c r="E2288" s="1">
        <v>18</v>
      </c>
      <c r="F2288" s="1">
        <f t="shared" si="175"/>
        <v>7.0383333333333331</v>
      </c>
      <c r="G2288" s="1">
        <v>126.69</v>
      </c>
      <c r="H2288" s="1">
        <v>5.48</v>
      </c>
      <c r="I2288">
        <f t="shared" si="177"/>
        <v>132.16999999999999</v>
      </c>
      <c r="J2288">
        <f t="shared" si="178"/>
        <v>3.5455000000000001</v>
      </c>
      <c r="K2288">
        <f t="shared" si="179"/>
        <v>4.4917939499999999</v>
      </c>
      <c r="L2288" s="1" t="s">
        <v>26</v>
      </c>
      <c r="M2288" s="1" t="s">
        <v>49</v>
      </c>
      <c r="N2288" s="1" t="s">
        <v>28</v>
      </c>
      <c r="O2288" s="1" t="s">
        <v>34</v>
      </c>
      <c r="P2288" s="1" t="s">
        <v>48</v>
      </c>
      <c r="Q2288" s="1" t="s">
        <v>24</v>
      </c>
      <c r="R2288" s="2">
        <v>41169</v>
      </c>
    </row>
    <row r="2289" spans="1:18" x14ac:dyDescent="0.25">
      <c r="A2289" s="1">
        <v>58369</v>
      </c>
      <c r="B2289" s="2">
        <v>41151</v>
      </c>
      <c r="C2289" s="2" t="str">
        <f t="shared" si="176"/>
        <v>August</v>
      </c>
      <c r="D2289" s="1" t="s">
        <v>25</v>
      </c>
      <c r="E2289" s="1">
        <v>46</v>
      </c>
      <c r="F2289" s="1">
        <f t="shared" si="175"/>
        <v>6.9689130434782607</v>
      </c>
      <c r="G2289" s="1">
        <v>320.57</v>
      </c>
      <c r="H2289" s="1">
        <v>6.05</v>
      </c>
      <c r="I2289">
        <f t="shared" si="177"/>
        <v>326.62</v>
      </c>
      <c r="J2289">
        <f t="shared" si="178"/>
        <v>3.5455000000000001</v>
      </c>
      <c r="K2289">
        <f t="shared" si="179"/>
        <v>11.365809349999999</v>
      </c>
      <c r="L2289" s="1" t="s">
        <v>26</v>
      </c>
      <c r="M2289" s="1" t="s">
        <v>20</v>
      </c>
      <c r="N2289" s="1" t="s">
        <v>42</v>
      </c>
      <c r="O2289" s="1" t="s">
        <v>34</v>
      </c>
      <c r="P2289" s="1" t="s">
        <v>48</v>
      </c>
      <c r="Q2289" s="1" t="s">
        <v>24</v>
      </c>
      <c r="R2289" s="2">
        <v>41152</v>
      </c>
    </row>
    <row r="2290" spans="1:18" x14ac:dyDescent="0.25">
      <c r="A2290" s="1">
        <v>36773</v>
      </c>
      <c r="B2290" s="2">
        <v>40444</v>
      </c>
      <c r="C2290" s="2" t="str">
        <f t="shared" si="176"/>
        <v>September</v>
      </c>
      <c r="D2290" s="1" t="s">
        <v>32</v>
      </c>
      <c r="E2290" s="1">
        <v>24</v>
      </c>
      <c r="F2290" s="1">
        <f t="shared" si="175"/>
        <v>85.365833333333342</v>
      </c>
      <c r="G2290" s="1">
        <v>2048.7800000000002</v>
      </c>
      <c r="H2290" s="1">
        <v>5.01</v>
      </c>
      <c r="I2290">
        <f t="shared" si="177"/>
        <v>2053.7900000000004</v>
      </c>
      <c r="J2290">
        <f t="shared" si="178"/>
        <v>3.5455000000000001</v>
      </c>
      <c r="K2290">
        <f t="shared" si="179"/>
        <v>72.639494900000003</v>
      </c>
      <c r="L2290" s="1" t="s">
        <v>26</v>
      </c>
      <c r="M2290" s="1" t="s">
        <v>51</v>
      </c>
      <c r="N2290" s="1" t="s">
        <v>28</v>
      </c>
      <c r="O2290" s="1" t="s">
        <v>34</v>
      </c>
      <c r="P2290" s="1" t="s">
        <v>62</v>
      </c>
      <c r="Q2290" s="1" t="s">
        <v>24</v>
      </c>
      <c r="R2290" s="2">
        <v>40446</v>
      </c>
    </row>
    <row r="2291" spans="1:18" x14ac:dyDescent="0.25">
      <c r="A2291" s="1">
        <v>9895</v>
      </c>
      <c r="B2291" s="2">
        <v>40288</v>
      </c>
      <c r="C2291" s="2" t="str">
        <f t="shared" si="176"/>
        <v>April</v>
      </c>
      <c r="D2291" s="1" t="s">
        <v>18</v>
      </c>
      <c r="E2291" s="1">
        <v>9</v>
      </c>
      <c r="F2291" s="1">
        <f t="shared" si="175"/>
        <v>6.0877777777777773</v>
      </c>
      <c r="G2291" s="1">
        <v>54.79</v>
      </c>
      <c r="H2291" s="1">
        <v>2.27</v>
      </c>
      <c r="I2291">
        <f t="shared" si="177"/>
        <v>57.06</v>
      </c>
      <c r="J2291">
        <f t="shared" si="178"/>
        <v>3.5455000000000001</v>
      </c>
      <c r="K2291">
        <f t="shared" si="179"/>
        <v>1.94257945</v>
      </c>
      <c r="L2291" s="1" t="s">
        <v>26</v>
      </c>
      <c r="M2291" s="1" t="s">
        <v>51</v>
      </c>
      <c r="N2291" s="1" t="s">
        <v>28</v>
      </c>
      <c r="O2291" s="1" t="s">
        <v>34</v>
      </c>
      <c r="P2291" s="1" t="s">
        <v>35</v>
      </c>
      <c r="Q2291" s="1" t="s">
        <v>36</v>
      </c>
      <c r="R2291" s="2">
        <v>40292</v>
      </c>
    </row>
    <row r="2292" spans="1:18" x14ac:dyDescent="0.25">
      <c r="A2292" s="1">
        <v>11493</v>
      </c>
      <c r="B2292" s="2">
        <v>40836</v>
      </c>
      <c r="C2292" s="2" t="str">
        <f t="shared" si="176"/>
        <v>October</v>
      </c>
      <c r="D2292" s="1" t="s">
        <v>37</v>
      </c>
      <c r="E2292" s="1">
        <v>16</v>
      </c>
      <c r="F2292" s="1">
        <f t="shared" si="175"/>
        <v>6.9937500000000004</v>
      </c>
      <c r="G2292" s="1">
        <v>111.9</v>
      </c>
      <c r="H2292" s="1">
        <v>1.22</v>
      </c>
      <c r="I2292">
        <f t="shared" si="177"/>
        <v>113.12</v>
      </c>
      <c r="J2292">
        <f t="shared" si="178"/>
        <v>3.5455000000000001</v>
      </c>
      <c r="K2292">
        <f t="shared" si="179"/>
        <v>3.9674145000000003</v>
      </c>
      <c r="L2292" s="1" t="s">
        <v>26</v>
      </c>
      <c r="M2292" s="1" t="s">
        <v>27</v>
      </c>
      <c r="N2292" s="1" t="s">
        <v>28</v>
      </c>
      <c r="O2292" s="1" t="s">
        <v>34</v>
      </c>
      <c r="P2292" s="1" t="s">
        <v>35</v>
      </c>
      <c r="Q2292" s="1" t="s">
        <v>36</v>
      </c>
      <c r="R2292" s="2">
        <v>40838</v>
      </c>
    </row>
    <row r="2293" spans="1:18" x14ac:dyDescent="0.25">
      <c r="A2293" s="1">
        <v>22053</v>
      </c>
      <c r="B2293" s="2">
        <v>40411</v>
      </c>
      <c r="C2293" s="2" t="str">
        <f t="shared" si="176"/>
        <v>August</v>
      </c>
      <c r="D2293" s="1" t="s">
        <v>37</v>
      </c>
      <c r="E2293" s="1">
        <v>32</v>
      </c>
      <c r="F2293" s="1">
        <f t="shared" si="175"/>
        <v>17.596250000000001</v>
      </c>
      <c r="G2293" s="1">
        <v>563.08000000000004</v>
      </c>
      <c r="H2293" s="1">
        <v>5.23</v>
      </c>
      <c r="I2293">
        <f t="shared" si="177"/>
        <v>568.31000000000006</v>
      </c>
      <c r="J2293">
        <f t="shared" si="178"/>
        <v>3.5455000000000001</v>
      </c>
      <c r="K2293">
        <f t="shared" si="179"/>
        <v>19.964001400000001</v>
      </c>
      <c r="L2293" s="1" t="s">
        <v>26</v>
      </c>
      <c r="M2293" s="1" t="s">
        <v>58</v>
      </c>
      <c r="N2293" s="1" t="s">
        <v>33</v>
      </c>
      <c r="O2293" s="1" t="s">
        <v>34</v>
      </c>
      <c r="P2293" s="1" t="s">
        <v>48</v>
      </c>
      <c r="Q2293" s="1" t="s">
        <v>24</v>
      </c>
      <c r="R2293" s="2">
        <v>40413</v>
      </c>
    </row>
    <row r="2294" spans="1:18" x14ac:dyDescent="0.25">
      <c r="A2294" s="1">
        <v>32516</v>
      </c>
      <c r="B2294" s="2">
        <v>40475</v>
      </c>
      <c r="C2294" s="2" t="str">
        <f t="shared" si="176"/>
        <v>October</v>
      </c>
      <c r="D2294" s="1" t="s">
        <v>37</v>
      </c>
      <c r="E2294" s="1">
        <v>15</v>
      </c>
      <c r="F2294" s="1">
        <f t="shared" si="175"/>
        <v>2.9306666666666668</v>
      </c>
      <c r="G2294" s="1">
        <v>43.96</v>
      </c>
      <c r="H2294" s="1">
        <v>1.49</v>
      </c>
      <c r="I2294">
        <f t="shared" si="177"/>
        <v>45.45</v>
      </c>
      <c r="J2294">
        <f t="shared" si="178"/>
        <v>3.5455000000000001</v>
      </c>
      <c r="K2294">
        <f t="shared" si="179"/>
        <v>1.5586018000000001</v>
      </c>
      <c r="L2294" s="1" t="s">
        <v>26</v>
      </c>
      <c r="M2294" s="1" t="s">
        <v>27</v>
      </c>
      <c r="N2294" s="1" t="s">
        <v>33</v>
      </c>
      <c r="O2294" s="1" t="s">
        <v>34</v>
      </c>
      <c r="P2294" s="1" t="s">
        <v>48</v>
      </c>
      <c r="Q2294" s="1" t="s">
        <v>24</v>
      </c>
      <c r="R2294" s="2">
        <v>40477</v>
      </c>
    </row>
    <row r="2295" spans="1:18" x14ac:dyDescent="0.25">
      <c r="A2295" s="1">
        <v>21860</v>
      </c>
      <c r="B2295" s="2">
        <v>41027</v>
      </c>
      <c r="C2295" s="2" t="str">
        <f t="shared" si="176"/>
        <v>April</v>
      </c>
      <c r="D2295" s="1" t="s">
        <v>37</v>
      </c>
      <c r="E2295" s="1">
        <v>9</v>
      </c>
      <c r="F2295" s="1">
        <f t="shared" si="175"/>
        <v>8.18888888888889</v>
      </c>
      <c r="G2295" s="1">
        <v>73.7</v>
      </c>
      <c r="H2295" s="1">
        <v>4</v>
      </c>
      <c r="I2295">
        <f t="shared" si="177"/>
        <v>77.7</v>
      </c>
      <c r="J2295">
        <f t="shared" si="178"/>
        <v>4.7610000000000001</v>
      </c>
      <c r="K2295">
        <f t="shared" si="179"/>
        <v>3.5088570000000003</v>
      </c>
      <c r="L2295" s="1" t="s">
        <v>19</v>
      </c>
      <c r="M2295" s="1" t="s">
        <v>54</v>
      </c>
      <c r="N2295" s="1" t="s">
        <v>21</v>
      </c>
      <c r="O2295" s="1" t="s">
        <v>22</v>
      </c>
      <c r="P2295" s="1" t="s">
        <v>23</v>
      </c>
      <c r="Q2295" s="1" t="s">
        <v>36</v>
      </c>
      <c r="R2295" s="2">
        <v>41028</v>
      </c>
    </row>
    <row r="2296" spans="1:18" x14ac:dyDescent="0.25">
      <c r="A2296" s="1">
        <v>15075</v>
      </c>
      <c r="B2296" s="2">
        <v>40090</v>
      </c>
      <c r="C2296" s="2" t="str">
        <f t="shared" si="176"/>
        <v>October</v>
      </c>
      <c r="D2296" s="1" t="s">
        <v>41</v>
      </c>
      <c r="E2296" s="1">
        <v>24</v>
      </c>
      <c r="F2296" s="1">
        <f t="shared" si="175"/>
        <v>64.517916666666665</v>
      </c>
      <c r="G2296" s="1">
        <v>1548.43</v>
      </c>
      <c r="H2296" s="1">
        <v>14.48</v>
      </c>
      <c r="I2296">
        <f t="shared" si="177"/>
        <v>1562.91</v>
      </c>
      <c r="J2296">
        <f t="shared" si="178"/>
        <v>4.7610000000000001</v>
      </c>
      <c r="K2296">
        <f t="shared" si="179"/>
        <v>73.720752300000001</v>
      </c>
      <c r="L2296" s="1" t="s">
        <v>26</v>
      </c>
      <c r="M2296" s="1" t="s">
        <v>56</v>
      </c>
      <c r="N2296" s="1" t="s">
        <v>21</v>
      </c>
      <c r="O2296" s="1" t="s">
        <v>22</v>
      </c>
      <c r="P2296" s="1" t="s">
        <v>23</v>
      </c>
      <c r="Q2296" s="1" t="s">
        <v>24</v>
      </c>
      <c r="R2296" s="2">
        <v>40090</v>
      </c>
    </row>
    <row r="2297" spans="1:18" x14ac:dyDescent="0.25">
      <c r="A2297" s="1">
        <v>8995</v>
      </c>
      <c r="B2297" s="2">
        <v>40680</v>
      </c>
      <c r="C2297" s="2" t="str">
        <f t="shared" si="176"/>
        <v>May</v>
      </c>
      <c r="D2297" s="1" t="s">
        <v>25</v>
      </c>
      <c r="E2297" s="1">
        <v>41</v>
      </c>
      <c r="F2297" s="1">
        <f t="shared" si="175"/>
        <v>6.605853658536585</v>
      </c>
      <c r="G2297" s="1">
        <v>270.83999999999997</v>
      </c>
      <c r="H2297" s="1">
        <v>5.86</v>
      </c>
      <c r="I2297">
        <f t="shared" si="177"/>
        <v>276.7</v>
      </c>
      <c r="J2297">
        <f t="shared" si="178"/>
        <v>3.5455000000000001</v>
      </c>
      <c r="K2297">
        <f t="shared" si="179"/>
        <v>9.6026321999999986</v>
      </c>
      <c r="L2297" s="1" t="s">
        <v>19</v>
      </c>
      <c r="M2297" s="1" t="s">
        <v>44</v>
      </c>
      <c r="N2297" s="1" t="s">
        <v>21</v>
      </c>
      <c r="O2297" s="1" t="s">
        <v>34</v>
      </c>
      <c r="P2297" s="1" t="s">
        <v>45</v>
      </c>
      <c r="Q2297" s="1" t="s">
        <v>24</v>
      </c>
      <c r="R2297" s="2">
        <v>40681</v>
      </c>
    </row>
    <row r="2298" spans="1:18" x14ac:dyDescent="0.25">
      <c r="A2298" s="1">
        <v>49344</v>
      </c>
      <c r="B2298" s="2">
        <v>41273</v>
      </c>
      <c r="C2298" s="2" t="str">
        <f t="shared" si="176"/>
        <v>December</v>
      </c>
      <c r="D2298" s="1" t="s">
        <v>18</v>
      </c>
      <c r="E2298" s="1">
        <v>31</v>
      </c>
      <c r="F2298" s="1">
        <f t="shared" si="175"/>
        <v>21.707419354838709</v>
      </c>
      <c r="G2298" s="1">
        <v>672.93</v>
      </c>
      <c r="H2298" s="1">
        <v>4</v>
      </c>
      <c r="I2298">
        <f t="shared" si="177"/>
        <v>676.93</v>
      </c>
      <c r="J2298">
        <f t="shared" si="178"/>
        <v>5.3265000000000002</v>
      </c>
      <c r="K2298">
        <f t="shared" si="179"/>
        <v>35.843616449999999</v>
      </c>
      <c r="L2298" s="1" t="s">
        <v>26</v>
      </c>
      <c r="M2298" s="1" t="s">
        <v>54</v>
      </c>
      <c r="N2298" s="1" t="s">
        <v>42</v>
      </c>
      <c r="O2298" s="1" t="s">
        <v>29</v>
      </c>
      <c r="P2298" s="1" t="s">
        <v>43</v>
      </c>
      <c r="Q2298" s="1" t="s">
        <v>24</v>
      </c>
      <c r="R2298" s="2">
        <v>41273</v>
      </c>
    </row>
    <row r="2299" spans="1:18" x14ac:dyDescent="0.25">
      <c r="A2299" s="1">
        <v>51554</v>
      </c>
      <c r="B2299" s="2">
        <v>39898</v>
      </c>
      <c r="C2299" s="2" t="str">
        <f t="shared" si="176"/>
        <v>March</v>
      </c>
      <c r="D2299" s="1" t="s">
        <v>41</v>
      </c>
      <c r="E2299" s="1">
        <v>29</v>
      </c>
      <c r="F2299" s="1">
        <f t="shared" si="175"/>
        <v>20.927931034482757</v>
      </c>
      <c r="G2299" s="1">
        <v>606.91</v>
      </c>
      <c r="H2299" s="1">
        <v>11.52</v>
      </c>
      <c r="I2299">
        <f t="shared" si="177"/>
        <v>618.42999999999995</v>
      </c>
      <c r="J2299">
        <f t="shared" si="178"/>
        <v>3.5455000000000001</v>
      </c>
      <c r="K2299">
        <f t="shared" si="179"/>
        <v>21.517994049999999</v>
      </c>
      <c r="L2299" s="1" t="s">
        <v>26</v>
      </c>
      <c r="M2299" s="1" t="s">
        <v>54</v>
      </c>
      <c r="N2299" s="1" t="s">
        <v>42</v>
      </c>
      <c r="O2299" s="1" t="s">
        <v>34</v>
      </c>
      <c r="P2299" s="1" t="s">
        <v>60</v>
      </c>
      <c r="Q2299" s="1" t="s">
        <v>24</v>
      </c>
      <c r="R2299" s="2">
        <v>39899</v>
      </c>
    </row>
    <row r="2300" spans="1:18" x14ac:dyDescent="0.25">
      <c r="A2300" s="1">
        <v>50147</v>
      </c>
      <c r="B2300" s="2">
        <v>40094</v>
      </c>
      <c r="C2300" s="2" t="str">
        <f t="shared" si="176"/>
        <v>October</v>
      </c>
      <c r="D2300" s="1" t="s">
        <v>41</v>
      </c>
      <c r="E2300" s="1">
        <v>42</v>
      </c>
      <c r="F2300" s="1">
        <f t="shared" si="175"/>
        <v>35.809761904761906</v>
      </c>
      <c r="G2300" s="1">
        <v>1504.01</v>
      </c>
      <c r="H2300" s="1">
        <v>14.72</v>
      </c>
      <c r="I2300">
        <f t="shared" si="177"/>
        <v>1518.73</v>
      </c>
      <c r="J2300">
        <f t="shared" si="178"/>
        <v>3.5455000000000001</v>
      </c>
      <c r="K2300">
        <f t="shared" si="179"/>
        <v>53.324674549999997</v>
      </c>
      <c r="L2300" s="1" t="s">
        <v>26</v>
      </c>
      <c r="M2300" s="1" t="s">
        <v>54</v>
      </c>
      <c r="N2300" s="1" t="s">
        <v>42</v>
      </c>
      <c r="O2300" s="1" t="s">
        <v>34</v>
      </c>
      <c r="P2300" s="1" t="s">
        <v>62</v>
      </c>
      <c r="Q2300" s="1" t="s">
        <v>24</v>
      </c>
      <c r="R2300" s="2">
        <v>40095</v>
      </c>
    </row>
    <row r="2301" spans="1:18" x14ac:dyDescent="0.25">
      <c r="A2301" s="1">
        <v>16932</v>
      </c>
      <c r="B2301" s="2">
        <v>40283</v>
      </c>
      <c r="C2301" s="2" t="str">
        <f t="shared" si="176"/>
        <v>April</v>
      </c>
      <c r="D2301" s="1" t="s">
        <v>37</v>
      </c>
      <c r="E2301" s="1">
        <v>25</v>
      </c>
      <c r="F2301" s="1">
        <f t="shared" si="175"/>
        <v>5.7936000000000005</v>
      </c>
      <c r="G2301" s="1">
        <v>144.84</v>
      </c>
      <c r="H2301" s="1">
        <v>8.09</v>
      </c>
      <c r="I2301">
        <f t="shared" si="177"/>
        <v>152.93</v>
      </c>
      <c r="J2301">
        <f t="shared" si="178"/>
        <v>3.5455000000000001</v>
      </c>
      <c r="K2301">
        <f t="shared" si="179"/>
        <v>5.1353021999999999</v>
      </c>
      <c r="L2301" s="1" t="s">
        <v>26</v>
      </c>
      <c r="M2301" s="1" t="s">
        <v>44</v>
      </c>
      <c r="N2301" s="1" t="s">
        <v>21</v>
      </c>
      <c r="O2301" s="1" t="s">
        <v>34</v>
      </c>
      <c r="P2301" s="1" t="s">
        <v>45</v>
      </c>
      <c r="Q2301" s="1" t="s">
        <v>24</v>
      </c>
      <c r="R2301" s="2">
        <v>40284</v>
      </c>
    </row>
    <row r="2302" spans="1:18" x14ac:dyDescent="0.25">
      <c r="A2302" s="1">
        <v>14693</v>
      </c>
      <c r="B2302" s="2">
        <v>40552</v>
      </c>
      <c r="C2302" s="2" t="str">
        <f t="shared" si="176"/>
        <v>January</v>
      </c>
      <c r="D2302" s="1" t="s">
        <v>37</v>
      </c>
      <c r="E2302" s="1">
        <v>39</v>
      </c>
      <c r="F2302" s="1">
        <f t="shared" si="175"/>
        <v>6.8958974358974361</v>
      </c>
      <c r="G2302" s="1">
        <v>268.94</v>
      </c>
      <c r="H2302" s="1">
        <v>6.41</v>
      </c>
      <c r="I2302">
        <f t="shared" si="177"/>
        <v>275.35000000000002</v>
      </c>
      <c r="J2302">
        <f t="shared" si="178"/>
        <v>3.5455000000000001</v>
      </c>
      <c r="K2302">
        <f t="shared" si="179"/>
        <v>9.5352677000000003</v>
      </c>
      <c r="L2302" s="1" t="s">
        <v>26</v>
      </c>
      <c r="M2302" s="1" t="s">
        <v>27</v>
      </c>
      <c r="N2302" s="1" t="s">
        <v>33</v>
      </c>
      <c r="O2302" s="1" t="s">
        <v>34</v>
      </c>
      <c r="P2302" s="1" t="s">
        <v>45</v>
      </c>
      <c r="Q2302" s="1" t="s">
        <v>24</v>
      </c>
      <c r="R2302" s="2">
        <v>40554</v>
      </c>
    </row>
    <row r="2303" spans="1:18" x14ac:dyDescent="0.25">
      <c r="A2303" s="1">
        <v>10981</v>
      </c>
      <c r="B2303" s="2">
        <v>40312</v>
      </c>
      <c r="C2303" s="2" t="str">
        <f t="shared" si="176"/>
        <v>May</v>
      </c>
      <c r="D2303" s="1" t="s">
        <v>25</v>
      </c>
      <c r="E2303" s="1">
        <v>33</v>
      </c>
      <c r="F2303" s="1">
        <f t="shared" si="175"/>
        <v>110.00442424242425</v>
      </c>
      <c r="G2303" s="1">
        <v>3630.1460000000002</v>
      </c>
      <c r="H2303" s="1">
        <v>8.99</v>
      </c>
      <c r="I2303">
        <f t="shared" si="177"/>
        <v>3639.136</v>
      </c>
      <c r="J2303">
        <f t="shared" si="178"/>
        <v>5.3265000000000002</v>
      </c>
      <c r="K2303">
        <f t="shared" si="179"/>
        <v>193.35972669000003</v>
      </c>
      <c r="L2303" s="1" t="s">
        <v>26</v>
      </c>
      <c r="M2303" s="1" t="s">
        <v>51</v>
      </c>
      <c r="N2303" s="1" t="s">
        <v>42</v>
      </c>
      <c r="O2303" s="1" t="s">
        <v>29</v>
      </c>
      <c r="P2303" s="1" t="s">
        <v>30</v>
      </c>
      <c r="Q2303" s="1" t="s">
        <v>24</v>
      </c>
      <c r="R2303" s="2">
        <v>40314</v>
      </c>
    </row>
    <row r="2304" spans="1:18" x14ac:dyDescent="0.25">
      <c r="A2304" s="1">
        <v>8320</v>
      </c>
      <c r="B2304" s="2">
        <v>40075</v>
      </c>
      <c r="C2304" s="2" t="str">
        <f t="shared" si="176"/>
        <v>September</v>
      </c>
      <c r="D2304" s="1" t="s">
        <v>32</v>
      </c>
      <c r="E2304" s="1">
        <v>22</v>
      </c>
      <c r="F2304" s="1">
        <f t="shared" si="175"/>
        <v>6.833636363636364</v>
      </c>
      <c r="G2304" s="1">
        <v>150.34</v>
      </c>
      <c r="H2304" s="1">
        <v>5.14</v>
      </c>
      <c r="I2304">
        <f t="shared" si="177"/>
        <v>155.47999999999999</v>
      </c>
      <c r="J2304">
        <f t="shared" si="178"/>
        <v>3.5455000000000001</v>
      </c>
      <c r="K2304">
        <f t="shared" si="179"/>
        <v>5.3303047000000001</v>
      </c>
      <c r="L2304" s="1" t="s">
        <v>19</v>
      </c>
      <c r="M2304" s="1" t="s">
        <v>47</v>
      </c>
      <c r="N2304" s="1" t="s">
        <v>42</v>
      </c>
      <c r="O2304" s="1" t="s">
        <v>34</v>
      </c>
      <c r="P2304" s="1" t="s">
        <v>45</v>
      </c>
      <c r="Q2304" s="1" t="s">
        <v>24</v>
      </c>
      <c r="R2304" s="2">
        <v>40077</v>
      </c>
    </row>
    <row r="2305" spans="1:18" x14ac:dyDescent="0.25">
      <c r="A2305" s="1">
        <v>29762</v>
      </c>
      <c r="B2305" s="2">
        <v>40393</v>
      </c>
      <c r="C2305" s="2" t="str">
        <f t="shared" si="176"/>
        <v>August</v>
      </c>
      <c r="D2305" s="1" t="s">
        <v>37</v>
      </c>
      <c r="E2305" s="1">
        <v>33</v>
      </c>
      <c r="F2305" s="1">
        <f t="shared" si="175"/>
        <v>99.047272727272727</v>
      </c>
      <c r="G2305" s="1">
        <v>3268.56</v>
      </c>
      <c r="H2305" s="1">
        <v>74.349999999999994</v>
      </c>
      <c r="I2305">
        <f t="shared" si="177"/>
        <v>3342.91</v>
      </c>
      <c r="J2305">
        <f t="shared" si="178"/>
        <v>4.7610000000000001</v>
      </c>
      <c r="K2305">
        <f t="shared" si="179"/>
        <v>155.61614160000002</v>
      </c>
      <c r="L2305" s="1" t="s">
        <v>38</v>
      </c>
      <c r="M2305" s="1" t="s">
        <v>27</v>
      </c>
      <c r="N2305" s="1" t="s">
        <v>42</v>
      </c>
      <c r="O2305" s="1" t="s">
        <v>22</v>
      </c>
      <c r="P2305" s="1" t="s">
        <v>39</v>
      </c>
      <c r="Q2305" s="1" t="s">
        <v>40</v>
      </c>
      <c r="R2305" s="2">
        <v>40394</v>
      </c>
    </row>
    <row r="2306" spans="1:18" x14ac:dyDescent="0.25">
      <c r="A2306" s="1">
        <v>15591</v>
      </c>
      <c r="B2306" s="2">
        <v>41066</v>
      </c>
      <c r="C2306" s="2" t="str">
        <f t="shared" si="176"/>
        <v>June</v>
      </c>
      <c r="D2306" s="1" t="s">
        <v>37</v>
      </c>
      <c r="E2306" s="1">
        <v>31</v>
      </c>
      <c r="F2306" s="1">
        <f t="shared" ref="F2306:F2369" si="180">G2306/E2306</f>
        <v>13.752903225806451</v>
      </c>
      <c r="G2306" s="1">
        <v>426.34</v>
      </c>
      <c r="H2306" s="1">
        <v>5.16</v>
      </c>
      <c r="I2306">
        <f t="shared" si="177"/>
        <v>431.5</v>
      </c>
      <c r="J2306">
        <f t="shared" si="178"/>
        <v>4.7610000000000001</v>
      </c>
      <c r="K2306">
        <f t="shared" si="179"/>
        <v>20.298047400000002</v>
      </c>
      <c r="L2306" s="1" t="s">
        <v>26</v>
      </c>
      <c r="M2306" s="1" t="s">
        <v>44</v>
      </c>
      <c r="N2306" s="1" t="s">
        <v>28</v>
      </c>
      <c r="O2306" s="1" t="s">
        <v>22</v>
      </c>
      <c r="P2306" s="1" t="s">
        <v>23</v>
      </c>
      <c r="Q2306" s="1" t="s">
        <v>24</v>
      </c>
      <c r="R2306" s="2">
        <v>41068</v>
      </c>
    </row>
    <row r="2307" spans="1:18" x14ac:dyDescent="0.25">
      <c r="A2307" s="1">
        <v>54467</v>
      </c>
      <c r="B2307" s="2">
        <v>40469</v>
      </c>
      <c r="C2307" s="2" t="str">
        <f t="shared" ref="C2307:C2370" si="181">TEXT(B2307,"mmmm")</f>
        <v>October</v>
      </c>
      <c r="D2307" s="1" t="s">
        <v>18</v>
      </c>
      <c r="E2307" s="1">
        <v>30</v>
      </c>
      <c r="F2307" s="1">
        <f t="shared" si="180"/>
        <v>4.8906666666666663</v>
      </c>
      <c r="G2307" s="1">
        <v>146.72</v>
      </c>
      <c r="H2307" s="1">
        <v>2.0299999999999998</v>
      </c>
      <c r="I2307">
        <f t="shared" ref="I2307:I2370" si="182">G2307+H2307</f>
        <v>148.75</v>
      </c>
      <c r="J2307">
        <f t="shared" ref="J2307:J2370" si="183">IF(O2307="Furniture",4.761,IF(O2307="Technology",5.3265,IF(O2307="Office Supplies",3.5455,0)))</f>
        <v>4.7610000000000001</v>
      </c>
      <c r="K2307">
        <f t="shared" ref="K2307:K2370" si="184">(J2307*G2307)/100</f>
        <v>6.9853391999999994</v>
      </c>
      <c r="L2307" s="1" t="s">
        <v>26</v>
      </c>
      <c r="M2307" s="1" t="s">
        <v>20</v>
      </c>
      <c r="N2307" s="1" t="s">
        <v>28</v>
      </c>
      <c r="O2307" s="1" t="s">
        <v>22</v>
      </c>
      <c r="P2307" s="1" t="s">
        <v>23</v>
      </c>
      <c r="Q2307" s="1" t="s">
        <v>36</v>
      </c>
      <c r="R2307" s="2">
        <v>40471</v>
      </c>
    </row>
    <row r="2308" spans="1:18" x14ac:dyDescent="0.25">
      <c r="A2308" s="1">
        <v>29349</v>
      </c>
      <c r="B2308" s="2">
        <v>40339</v>
      </c>
      <c r="C2308" s="2" t="str">
        <f t="shared" si="181"/>
        <v>June</v>
      </c>
      <c r="D2308" s="1" t="s">
        <v>25</v>
      </c>
      <c r="E2308" s="1">
        <v>46</v>
      </c>
      <c r="F2308" s="1">
        <f t="shared" si="180"/>
        <v>54.924782608695651</v>
      </c>
      <c r="G2308" s="1">
        <v>2526.54</v>
      </c>
      <c r="H2308" s="1">
        <v>2.5</v>
      </c>
      <c r="I2308">
        <f t="shared" si="182"/>
        <v>2529.04</v>
      </c>
      <c r="J2308">
        <f t="shared" si="183"/>
        <v>5.3265000000000002</v>
      </c>
      <c r="K2308">
        <f t="shared" si="184"/>
        <v>134.5761531</v>
      </c>
      <c r="L2308" s="1" t="s">
        <v>26</v>
      </c>
      <c r="M2308" s="1" t="s">
        <v>58</v>
      </c>
      <c r="N2308" s="1" t="s">
        <v>28</v>
      </c>
      <c r="O2308" s="1" t="s">
        <v>29</v>
      </c>
      <c r="P2308" s="1" t="s">
        <v>30</v>
      </c>
      <c r="Q2308" s="1" t="s">
        <v>24</v>
      </c>
      <c r="R2308" s="2">
        <v>40341</v>
      </c>
    </row>
    <row r="2309" spans="1:18" x14ac:dyDescent="0.25">
      <c r="A2309" s="1">
        <v>52642</v>
      </c>
      <c r="B2309" s="2">
        <v>40708</v>
      </c>
      <c r="C2309" s="2" t="str">
        <f t="shared" si="181"/>
        <v>June</v>
      </c>
      <c r="D2309" s="1" t="s">
        <v>18</v>
      </c>
      <c r="E2309" s="1">
        <v>15</v>
      </c>
      <c r="F2309" s="1">
        <f t="shared" si="180"/>
        <v>50.942</v>
      </c>
      <c r="G2309" s="1">
        <v>764.13</v>
      </c>
      <c r="H2309" s="1">
        <v>4.8600000000000003</v>
      </c>
      <c r="I2309">
        <f t="shared" si="182"/>
        <v>768.99</v>
      </c>
      <c r="J2309">
        <f t="shared" si="183"/>
        <v>3.5455000000000001</v>
      </c>
      <c r="K2309">
        <f t="shared" si="184"/>
        <v>27.092229150000001</v>
      </c>
      <c r="L2309" s="1" t="s">
        <v>26</v>
      </c>
      <c r="M2309" s="1" t="s">
        <v>27</v>
      </c>
      <c r="N2309" s="1" t="s">
        <v>42</v>
      </c>
      <c r="O2309" s="1" t="s">
        <v>34</v>
      </c>
      <c r="P2309" s="1" t="s">
        <v>45</v>
      </c>
      <c r="Q2309" s="1" t="s">
        <v>24</v>
      </c>
      <c r="R2309" s="2">
        <v>40715</v>
      </c>
    </row>
    <row r="2310" spans="1:18" x14ac:dyDescent="0.25">
      <c r="A2310" s="1">
        <v>14115</v>
      </c>
      <c r="B2310" s="2">
        <v>40039</v>
      </c>
      <c r="C2310" s="2" t="str">
        <f t="shared" si="181"/>
        <v>August</v>
      </c>
      <c r="D2310" s="1" t="s">
        <v>32</v>
      </c>
      <c r="E2310" s="1">
        <v>46</v>
      </c>
      <c r="F2310" s="1">
        <f t="shared" si="180"/>
        <v>71.653521739130426</v>
      </c>
      <c r="G2310" s="1">
        <v>3296.0619999999999</v>
      </c>
      <c r="H2310" s="1">
        <v>10.78</v>
      </c>
      <c r="I2310">
        <f t="shared" si="182"/>
        <v>3306.8420000000001</v>
      </c>
      <c r="J2310">
        <f t="shared" si="183"/>
        <v>5.3265000000000002</v>
      </c>
      <c r="K2310">
        <f t="shared" si="184"/>
        <v>175.56474243</v>
      </c>
      <c r="L2310" s="1" t="s">
        <v>26</v>
      </c>
      <c r="M2310" s="1" t="s">
        <v>27</v>
      </c>
      <c r="N2310" s="1" t="s">
        <v>21</v>
      </c>
      <c r="O2310" s="1" t="s">
        <v>29</v>
      </c>
      <c r="P2310" s="1" t="s">
        <v>30</v>
      </c>
      <c r="Q2310" s="1" t="s">
        <v>24</v>
      </c>
      <c r="R2310" s="2">
        <v>40041</v>
      </c>
    </row>
    <row r="2311" spans="1:18" x14ac:dyDescent="0.25">
      <c r="A2311" s="1">
        <v>56128</v>
      </c>
      <c r="B2311" s="2">
        <v>40389</v>
      </c>
      <c r="C2311" s="2" t="str">
        <f t="shared" si="181"/>
        <v>July</v>
      </c>
      <c r="D2311" s="1" t="s">
        <v>41</v>
      </c>
      <c r="E2311" s="1">
        <v>19</v>
      </c>
      <c r="F2311" s="1">
        <f t="shared" si="180"/>
        <v>34.591157894736838</v>
      </c>
      <c r="G2311" s="1">
        <v>657.23199999999997</v>
      </c>
      <c r="H2311" s="1">
        <v>46.59</v>
      </c>
      <c r="I2311">
        <f t="shared" si="182"/>
        <v>703.822</v>
      </c>
      <c r="J2311">
        <f t="shared" si="183"/>
        <v>4.7610000000000001</v>
      </c>
      <c r="K2311">
        <f t="shared" si="184"/>
        <v>31.290815520000002</v>
      </c>
      <c r="L2311" s="1" t="s">
        <v>38</v>
      </c>
      <c r="M2311" s="1" t="s">
        <v>27</v>
      </c>
      <c r="N2311" s="1" t="s">
        <v>28</v>
      </c>
      <c r="O2311" s="1" t="s">
        <v>22</v>
      </c>
      <c r="P2311" s="1" t="s">
        <v>57</v>
      </c>
      <c r="Q2311" s="1" t="s">
        <v>64</v>
      </c>
      <c r="R2311" s="2">
        <v>40390</v>
      </c>
    </row>
    <row r="2312" spans="1:18" x14ac:dyDescent="0.25">
      <c r="A2312" s="1">
        <v>47203</v>
      </c>
      <c r="B2312" s="2">
        <v>40165</v>
      </c>
      <c r="C2312" s="2" t="str">
        <f t="shared" si="181"/>
        <v>December</v>
      </c>
      <c r="D2312" s="1" t="s">
        <v>37</v>
      </c>
      <c r="E2312" s="1">
        <v>44</v>
      </c>
      <c r="F2312" s="1">
        <f t="shared" si="180"/>
        <v>23.096818181818183</v>
      </c>
      <c r="G2312" s="1">
        <v>1016.26</v>
      </c>
      <c r="H2312" s="1">
        <v>5.47</v>
      </c>
      <c r="I2312">
        <f t="shared" si="182"/>
        <v>1021.73</v>
      </c>
      <c r="J2312">
        <f t="shared" si="183"/>
        <v>3.5455000000000001</v>
      </c>
      <c r="K2312">
        <f t="shared" si="184"/>
        <v>36.031498299999996</v>
      </c>
      <c r="L2312" s="1" t="s">
        <v>26</v>
      </c>
      <c r="M2312" s="1" t="s">
        <v>54</v>
      </c>
      <c r="N2312" s="1" t="s">
        <v>33</v>
      </c>
      <c r="O2312" s="1" t="s">
        <v>34</v>
      </c>
      <c r="P2312" s="1" t="s">
        <v>45</v>
      </c>
      <c r="Q2312" s="1" t="s">
        <v>24</v>
      </c>
      <c r="R2312" s="2">
        <v>40167</v>
      </c>
    </row>
    <row r="2313" spans="1:18" x14ac:dyDescent="0.25">
      <c r="A2313" s="1">
        <v>41891</v>
      </c>
      <c r="B2313" s="2">
        <v>40685</v>
      </c>
      <c r="C2313" s="2" t="str">
        <f t="shared" si="181"/>
        <v>May</v>
      </c>
      <c r="D2313" s="1" t="s">
        <v>25</v>
      </c>
      <c r="E2313" s="1">
        <v>22</v>
      </c>
      <c r="F2313" s="1">
        <f t="shared" si="180"/>
        <v>38.481363636363639</v>
      </c>
      <c r="G2313" s="1">
        <v>846.59</v>
      </c>
      <c r="H2313" s="1">
        <v>18.98</v>
      </c>
      <c r="I2313">
        <f t="shared" si="182"/>
        <v>865.57</v>
      </c>
      <c r="J2313">
        <f t="shared" si="183"/>
        <v>4.7610000000000001</v>
      </c>
      <c r="K2313">
        <f t="shared" si="184"/>
        <v>40.306149900000001</v>
      </c>
      <c r="L2313" s="1" t="s">
        <v>26</v>
      </c>
      <c r="M2313" s="1" t="s">
        <v>27</v>
      </c>
      <c r="N2313" s="1" t="s">
        <v>33</v>
      </c>
      <c r="O2313" s="1" t="s">
        <v>22</v>
      </c>
      <c r="P2313" s="1" t="s">
        <v>23</v>
      </c>
      <c r="Q2313" s="1" t="s">
        <v>24</v>
      </c>
      <c r="R2313" s="2">
        <v>40686</v>
      </c>
    </row>
    <row r="2314" spans="1:18" x14ac:dyDescent="0.25">
      <c r="A2314" s="1">
        <v>36068</v>
      </c>
      <c r="B2314" s="2">
        <v>39849</v>
      </c>
      <c r="C2314" s="2" t="str">
        <f t="shared" si="181"/>
        <v>February</v>
      </c>
      <c r="D2314" s="1" t="s">
        <v>37</v>
      </c>
      <c r="E2314" s="1">
        <v>23</v>
      </c>
      <c r="F2314" s="1">
        <f t="shared" si="180"/>
        <v>266.66000000000003</v>
      </c>
      <c r="G2314" s="1">
        <v>6133.18</v>
      </c>
      <c r="H2314" s="1">
        <v>23.19</v>
      </c>
      <c r="I2314">
        <f t="shared" si="182"/>
        <v>6156.37</v>
      </c>
      <c r="J2314">
        <f t="shared" si="183"/>
        <v>3.5455000000000001</v>
      </c>
      <c r="K2314">
        <f t="shared" si="184"/>
        <v>217.45189690000004</v>
      </c>
      <c r="L2314" s="1" t="s">
        <v>38</v>
      </c>
      <c r="M2314" s="1" t="s">
        <v>20</v>
      </c>
      <c r="N2314" s="1" t="s">
        <v>28</v>
      </c>
      <c r="O2314" s="1" t="s">
        <v>34</v>
      </c>
      <c r="P2314" s="1" t="s">
        <v>68</v>
      </c>
      <c r="Q2314" s="1" t="s">
        <v>40</v>
      </c>
      <c r="R2314" s="2">
        <v>39850</v>
      </c>
    </row>
    <row r="2315" spans="1:18" x14ac:dyDescent="0.25">
      <c r="A2315" s="1">
        <v>27843</v>
      </c>
      <c r="B2315" s="2">
        <v>40426</v>
      </c>
      <c r="C2315" s="2" t="str">
        <f t="shared" si="181"/>
        <v>September</v>
      </c>
      <c r="D2315" s="1" t="s">
        <v>41</v>
      </c>
      <c r="E2315" s="1">
        <v>26</v>
      </c>
      <c r="F2315" s="1">
        <f t="shared" si="180"/>
        <v>5.3696153846153853</v>
      </c>
      <c r="G2315" s="1">
        <v>139.61000000000001</v>
      </c>
      <c r="H2315" s="1">
        <v>4.93</v>
      </c>
      <c r="I2315">
        <f t="shared" si="182"/>
        <v>144.54000000000002</v>
      </c>
      <c r="J2315">
        <f t="shared" si="183"/>
        <v>5.3265000000000002</v>
      </c>
      <c r="K2315">
        <f t="shared" si="184"/>
        <v>7.4363266500000007</v>
      </c>
      <c r="L2315" s="1" t="s">
        <v>26</v>
      </c>
      <c r="M2315" s="1" t="s">
        <v>51</v>
      </c>
      <c r="N2315" s="1" t="s">
        <v>42</v>
      </c>
      <c r="O2315" s="1" t="s">
        <v>29</v>
      </c>
      <c r="P2315" s="1" t="s">
        <v>43</v>
      </c>
      <c r="Q2315" s="1" t="s">
        <v>46</v>
      </c>
      <c r="R2315" s="2">
        <v>40428</v>
      </c>
    </row>
    <row r="2316" spans="1:18" x14ac:dyDescent="0.25">
      <c r="A2316" s="1">
        <v>51237</v>
      </c>
      <c r="B2316" s="2">
        <v>40978</v>
      </c>
      <c r="C2316" s="2" t="str">
        <f t="shared" si="181"/>
        <v>March</v>
      </c>
      <c r="D2316" s="1" t="s">
        <v>41</v>
      </c>
      <c r="E2316" s="1">
        <v>26</v>
      </c>
      <c r="F2316" s="1">
        <f t="shared" si="180"/>
        <v>183.42574999999999</v>
      </c>
      <c r="G2316" s="1">
        <v>4769.0694999999996</v>
      </c>
      <c r="H2316" s="1">
        <v>5.99</v>
      </c>
      <c r="I2316">
        <f t="shared" si="182"/>
        <v>4775.0594999999994</v>
      </c>
      <c r="J2316">
        <f t="shared" si="183"/>
        <v>5.3265000000000002</v>
      </c>
      <c r="K2316">
        <f t="shared" si="184"/>
        <v>254.02448691749998</v>
      </c>
      <c r="L2316" s="1" t="s">
        <v>26</v>
      </c>
      <c r="M2316" s="1" t="s">
        <v>27</v>
      </c>
      <c r="N2316" s="1" t="s">
        <v>28</v>
      </c>
      <c r="O2316" s="1" t="s">
        <v>29</v>
      </c>
      <c r="P2316" s="1" t="s">
        <v>30</v>
      </c>
      <c r="Q2316" s="1" t="s">
        <v>24</v>
      </c>
      <c r="R2316" s="2">
        <v>40980</v>
      </c>
    </row>
    <row r="2317" spans="1:18" x14ac:dyDescent="0.25">
      <c r="A2317" s="1">
        <v>56514</v>
      </c>
      <c r="B2317" s="2">
        <v>40950</v>
      </c>
      <c r="C2317" s="2" t="str">
        <f t="shared" si="181"/>
        <v>February</v>
      </c>
      <c r="D2317" s="1" t="s">
        <v>18</v>
      </c>
      <c r="E2317" s="1">
        <v>3</v>
      </c>
      <c r="F2317" s="1">
        <f t="shared" si="180"/>
        <v>36.666666666666664</v>
      </c>
      <c r="G2317" s="1">
        <v>110</v>
      </c>
      <c r="H2317" s="1">
        <v>11.63</v>
      </c>
      <c r="I2317">
        <f t="shared" si="182"/>
        <v>121.63</v>
      </c>
      <c r="J2317">
        <f t="shared" si="183"/>
        <v>3.5455000000000001</v>
      </c>
      <c r="K2317">
        <f t="shared" si="184"/>
        <v>3.9000499999999998</v>
      </c>
      <c r="L2317" s="1" t="s">
        <v>26</v>
      </c>
      <c r="M2317" s="1" t="s">
        <v>49</v>
      </c>
      <c r="N2317" s="1" t="s">
        <v>33</v>
      </c>
      <c r="O2317" s="1" t="s">
        <v>34</v>
      </c>
      <c r="P2317" s="1" t="s">
        <v>48</v>
      </c>
      <c r="Q2317" s="1" t="s">
        <v>24</v>
      </c>
      <c r="R2317" s="2">
        <v>40957</v>
      </c>
    </row>
    <row r="2318" spans="1:18" x14ac:dyDescent="0.25">
      <c r="A2318" s="1">
        <v>38304</v>
      </c>
      <c r="B2318" s="2">
        <v>40624</v>
      </c>
      <c r="C2318" s="2" t="str">
        <f t="shared" si="181"/>
        <v>March</v>
      </c>
      <c r="D2318" s="1" t="s">
        <v>25</v>
      </c>
      <c r="E2318" s="1">
        <v>7</v>
      </c>
      <c r="F2318" s="1">
        <f t="shared" si="180"/>
        <v>4.3</v>
      </c>
      <c r="G2318" s="1">
        <v>30.1</v>
      </c>
      <c r="H2318" s="1">
        <v>5.47</v>
      </c>
      <c r="I2318">
        <f t="shared" si="182"/>
        <v>35.57</v>
      </c>
      <c r="J2318">
        <f t="shared" si="183"/>
        <v>3.5455000000000001</v>
      </c>
      <c r="K2318">
        <f t="shared" si="184"/>
        <v>1.0671955000000002</v>
      </c>
      <c r="L2318" s="1" t="s">
        <v>26</v>
      </c>
      <c r="M2318" s="1" t="s">
        <v>54</v>
      </c>
      <c r="N2318" s="1" t="s">
        <v>21</v>
      </c>
      <c r="O2318" s="1" t="s">
        <v>34</v>
      </c>
      <c r="P2318" s="1" t="s">
        <v>48</v>
      </c>
      <c r="Q2318" s="1" t="s">
        <v>24</v>
      </c>
      <c r="R2318" s="2">
        <v>40626</v>
      </c>
    </row>
    <row r="2319" spans="1:18" x14ac:dyDescent="0.25">
      <c r="A2319" s="1">
        <v>46048</v>
      </c>
      <c r="B2319" s="2">
        <v>41254</v>
      </c>
      <c r="C2319" s="2" t="str">
        <f t="shared" si="181"/>
        <v>December</v>
      </c>
      <c r="D2319" s="1" t="s">
        <v>41</v>
      </c>
      <c r="E2319" s="1">
        <v>35</v>
      </c>
      <c r="F2319" s="1">
        <f t="shared" si="180"/>
        <v>12.778571428571428</v>
      </c>
      <c r="G2319" s="1">
        <v>447.25</v>
      </c>
      <c r="H2319" s="1">
        <v>4.51</v>
      </c>
      <c r="I2319">
        <f t="shared" si="182"/>
        <v>451.76</v>
      </c>
      <c r="J2319">
        <f t="shared" si="183"/>
        <v>3.5455000000000001</v>
      </c>
      <c r="K2319">
        <f t="shared" si="184"/>
        <v>15.857248750000002</v>
      </c>
      <c r="L2319" s="1" t="s">
        <v>26</v>
      </c>
      <c r="M2319" s="1" t="s">
        <v>51</v>
      </c>
      <c r="N2319" s="1" t="s">
        <v>42</v>
      </c>
      <c r="O2319" s="1" t="s">
        <v>34</v>
      </c>
      <c r="P2319" s="1" t="s">
        <v>60</v>
      </c>
      <c r="Q2319" s="1" t="s">
        <v>24</v>
      </c>
      <c r="R2319" s="2">
        <v>41256</v>
      </c>
    </row>
    <row r="2320" spans="1:18" x14ac:dyDescent="0.25">
      <c r="A2320" s="1">
        <v>48900</v>
      </c>
      <c r="B2320" s="2">
        <v>39894</v>
      </c>
      <c r="C2320" s="2" t="str">
        <f t="shared" si="181"/>
        <v>March</v>
      </c>
      <c r="D2320" s="1" t="s">
        <v>32</v>
      </c>
      <c r="E2320" s="1">
        <v>27</v>
      </c>
      <c r="F2320" s="1">
        <f t="shared" si="180"/>
        <v>12.504074074074074</v>
      </c>
      <c r="G2320" s="1">
        <v>337.61</v>
      </c>
      <c r="H2320" s="1">
        <v>6.35</v>
      </c>
      <c r="I2320">
        <f t="shared" si="182"/>
        <v>343.96000000000004</v>
      </c>
      <c r="J2320">
        <f t="shared" si="183"/>
        <v>3.5455000000000001</v>
      </c>
      <c r="K2320">
        <f t="shared" si="184"/>
        <v>11.96996255</v>
      </c>
      <c r="L2320" s="1" t="s">
        <v>26</v>
      </c>
      <c r="M2320" s="1" t="s">
        <v>54</v>
      </c>
      <c r="N2320" s="1" t="s">
        <v>28</v>
      </c>
      <c r="O2320" s="1" t="s">
        <v>34</v>
      </c>
      <c r="P2320" s="1" t="s">
        <v>45</v>
      </c>
      <c r="Q2320" s="1" t="s">
        <v>24</v>
      </c>
      <c r="R2320" s="2">
        <v>39896</v>
      </c>
    </row>
    <row r="2321" spans="1:18" x14ac:dyDescent="0.25">
      <c r="A2321" s="1">
        <v>166</v>
      </c>
      <c r="B2321" s="2">
        <v>40797</v>
      </c>
      <c r="C2321" s="2" t="str">
        <f t="shared" si="181"/>
        <v>September</v>
      </c>
      <c r="D2321" s="1" t="s">
        <v>25</v>
      </c>
      <c r="E2321" s="1">
        <v>10</v>
      </c>
      <c r="F2321" s="1">
        <f t="shared" si="180"/>
        <v>56.793600000000005</v>
      </c>
      <c r="G2321" s="1">
        <v>567.93600000000004</v>
      </c>
      <c r="H2321" s="1">
        <v>8.99</v>
      </c>
      <c r="I2321">
        <f t="shared" si="182"/>
        <v>576.92600000000004</v>
      </c>
      <c r="J2321">
        <f t="shared" si="183"/>
        <v>5.3265000000000002</v>
      </c>
      <c r="K2321">
        <f t="shared" si="184"/>
        <v>30.251111040000005</v>
      </c>
      <c r="L2321" s="1" t="s">
        <v>19</v>
      </c>
      <c r="M2321" s="1" t="s">
        <v>56</v>
      </c>
      <c r="N2321" s="1" t="s">
        <v>21</v>
      </c>
      <c r="O2321" s="1" t="s">
        <v>29</v>
      </c>
      <c r="P2321" s="1" t="s">
        <v>30</v>
      </c>
      <c r="Q2321" s="1" t="s">
        <v>24</v>
      </c>
      <c r="R2321" s="2">
        <v>40799</v>
      </c>
    </row>
    <row r="2322" spans="1:18" x14ac:dyDescent="0.25">
      <c r="A2322" s="1">
        <v>13157</v>
      </c>
      <c r="B2322" s="2">
        <v>40950</v>
      </c>
      <c r="C2322" s="2" t="str">
        <f t="shared" si="181"/>
        <v>February</v>
      </c>
      <c r="D2322" s="1" t="s">
        <v>41</v>
      </c>
      <c r="E2322" s="1">
        <v>2</v>
      </c>
      <c r="F2322" s="1">
        <f t="shared" si="180"/>
        <v>19.465</v>
      </c>
      <c r="G2322" s="1">
        <v>38.93</v>
      </c>
      <c r="H2322" s="1">
        <v>4.8099999999999996</v>
      </c>
      <c r="I2322">
        <f t="shared" si="182"/>
        <v>43.74</v>
      </c>
      <c r="J2322">
        <f t="shared" si="183"/>
        <v>5.3265000000000002</v>
      </c>
      <c r="K2322">
        <f t="shared" si="184"/>
        <v>2.0736064500000002</v>
      </c>
      <c r="L2322" s="1" t="s">
        <v>26</v>
      </c>
      <c r="M2322" s="1" t="s">
        <v>47</v>
      </c>
      <c r="N2322" s="1" t="s">
        <v>33</v>
      </c>
      <c r="O2322" s="1" t="s">
        <v>29</v>
      </c>
      <c r="P2322" s="1" t="s">
        <v>30</v>
      </c>
      <c r="Q2322" s="1" t="s">
        <v>31</v>
      </c>
      <c r="R2322" s="2">
        <v>40951</v>
      </c>
    </row>
    <row r="2323" spans="1:18" x14ac:dyDescent="0.25">
      <c r="A2323" s="1">
        <v>25155</v>
      </c>
      <c r="B2323" s="2">
        <v>40198</v>
      </c>
      <c r="C2323" s="2" t="str">
        <f t="shared" si="181"/>
        <v>January</v>
      </c>
      <c r="D2323" s="1" t="s">
        <v>18</v>
      </c>
      <c r="E2323" s="1">
        <v>3</v>
      </c>
      <c r="F2323" s="1">
        <f t="shared" si="180"/>
        <v>10.123333333333333</v>
      </c>
      <c r="G2323" s="1">
        <v>30.37</v>
      </c>
      <c r="H2323" s="1">
        <v>5.49</v>
      </c>
      <c r="I2323">
        <f t="shared" si="182"/>
        <v>35.86</v>
      </c>
      <c r="J2323">
        <f t="shared" si="183"/>
        <v>3.5455000000000001</v>
      </c>
      <c r="K2323">
        <f t="shared" si="184"/>
        <v>1.07676835</v>
      </c>
      <c r="L2323" s="1" t="s">
        <v>19</v>
      </c>
      <c r="M2323" s="1" t="s">
        <v>54</v>
      </c>
      <c r="N2323" s="1" t="s">
        <v>33</v>
      </c>
      <c r="O2323" s="1" t="s">
        <v>34</v>
      </c>
      <c r="P2323" s="1" t="s">
        <v>45</v>
      </c>
      <c r="Q2323" s="1" t="s">
        <v>24</v>
      </c>
      <c r="R2323" s="2">
        <v>40203</v>
      </c>
    </row>
    <row r="2324" spans="1:18" x14ac:dyDescent="0.25">
      <c r="A2324" s="1">
        <v>39266</v>
      </c>
      <c r="B2324" s="2">
        <v>41148</v>
      </c>
      <c r="C2324" s="2" t="str">
        <f t="shared" si="181"/>
        <v>August</v>
      </c>
      <c r="D2324" s="1" t="s">
        <v>25</v>
      </c>
      <c r="E2324" s="1">
        <v>14</v>
      </c>
      <c r="F2324" s="1">
        <f t="shared" si="180"/>
        <v>2.6007142857142855</v>
      </c>
      <c r="G2324" s="1">
        <v>36.409999999999997</v>
      </c>
      <c r="H2324" s="1">
        <v>0.5</v>
      </c>
      <c r="I2324">
        <f t="shared" si="182"/>
        <v>36.909999999999997</v>
      </c>
      <c r="J2324">
        <f t="shared" si="183"/>
        <v>3.5455000000000001</v>
      </c>
      <c r="K2324">
        <f t="shared" si="184"/>
        <v>1.2909165499999999</v>
      </c>
      <c r="L2324" s="1" t="s">
        <v>26</v>
      </c>
      <c r="M2324" s="1" t="s">
        <v>49</v>
      </c>
      <c r="N2324" s="1" t="s">
        <v>28</v>
      </c>
      <c r="O2324" s="1" t="s">
        <v>34</v>
      </c>
      <c r="P2324" s="1" t="s">
        <v>63</v>
      </c>
      <c r="Q2324" s="1" t="s">
        <v>24</v>
      </c>
      <c r="R2324" s="2">
        <v>41150</v>
      </c>
    </row>
    <row r="2325" spans="1:18" x14ac:dyDescent="0.25">
      <c r="A2325" s="1">
        <v>17959</v>
      </c>
      <c r="B2325" s="2">
        <v>41161</v>
      </c>
      <c r="C2325" s="2" t="str">
        <f t="shared" si="181"/>
        <v>September</v>
      </c>
      <c r="D2325" s="1" t="s">
        <v>41</v>
      </c>
      <c r="E2325" s="1">
        <v>28</v>
      </c>
      <c r="F2325" s="1">
        <f t="shared" si="180"/>
        <v>42.917142857142856</v>
      </c>
      <c r="G2325" s="1">
        <v>1201.68</v>
      </c>
      <c r="H2325" s="1">
        <v>19.989999999999998</v>
      </c>
      <c r="I2325">
        <f t="shared" si="182"/>
        <v>1221.67</v>
      </c>
      <c r="J2325">
        <f t="shared" si="183"/>
        <v>3.5455000000000001</v>
      </c>
      <c r="K2325">
        <f t="shared" si="184"/>
        <v>42.605564400000006</v>
      </c>
      <c r="L2325" s="1" t="s">
        <v>26</v>
      </c>
      <c r="M2325" s="1" t="s">
        <v>49</v>
      </c>
      <c r="N2325" s="1" t="s">
        <v>42</v>
      </c>
      <c r="O2325" s="1" t="s">
        <v>34</v>
      </c>
      <c r="P2325" s="1" t="s">
        <v>45</v>
      </c>
      <c r="Q2325" s="1" t="s">
        <v>24</v>
      </c>
      <c r="R2325" s="2">
        <v>41164</v>
      </c>
    </row>
    <row r="2326" spans="1:18" x14ac:dyDescent="0.25">
      <c r="A2326" s="1">
        <v>8295</v>
      </c>
      <c r="B2326" s="2">
        <v>39904</v>
      </c>
      <c r="C2326" s="2" t="str">
        <f t="shared" si="181"/>
        <v>April</v>
      </c>
      <c r="D2326" s="1" t="s">
        <v>25</v>
      </c>
      <c r="E2326" s="1">
        <v>30</v>
      </c>
      <c r="F2326" s="1">
        <f t="shared" si="180"/>
        <v>27.838349999999998</v>
      </c>
      <c r="G2326" s="1">
        <v>835.15049999999997</v>
      </c>
      <c r="H2326" s="1">
        <v>1.1000000000000001</v>
      </c>
      <c r="I2326">
        <f t="shared" si="182"/>
        <v>836.25049999999999</v>
      </c>
      <c r="J2326">
        <f t="shared" si="183"/>
        <v>5.3265000000000002</v>
      </c>
      <c r="K2326">
        <f t="shared" si="184"/>
        <v>44.484291382499997</v>
      </c>
      <c r="L2326" s="1" t="s">
        <v>26</v>
      </c>
      <c r="M2326" s="1" t="s">
        <v>59</v>
      </c>
      <c r="N2326" s="1" t="s">
        <v>21</v>
      </c>
      <c r="O2326" s="1" t="s">
        <v>29</v>
      </c>
      <c r="P2326" s="1" t="s">
        <v>30</v>
      </c>
      <c r="Q2326" s="1" t="s">
        <v>24</v>
      </c>
      <c r="R2326" s="2">
        <v>39906</v>
      </c>
    </row>
    <row r="2327" spans="1:18" x14ac:dyDescent="0.25">
      <c r="A2327" s="1">
        <v>45030</v>
      </c>
      <c r="B2327" s="2">
        <v>40383</v>
      </c>
      <c r="C2327" s="2" t="str">
        <f t="shared" si="181"/>
        <v>July</v>
      </c>
      <c r="D2327" s="1" t="s">
        <v>25</v>
      </c>
      <c r="E2327" s="1">
        <v>1</v>
      </c>
      <c r="F2327" s="1">
        <f t="shared" si="180"/>
        <v>18.16</v>
      </c>
      <c r="G2327" s="1">
        <v>18.16</v>
      </c>
      <c r="H2327" s="1">
        <v>6.13</v>
      </c>
      <c r="I2327">
        <f t="shared" si="182"/>
        <v>24.29</v>
      </c>
      <c r="J2327">
        <f t="shared" si="183"/>
        <v>3.5455000000000001</v>
      </c>
      <c r="K2327">
        <f t="shared" si="184"/>
        <v>0.64386279999999996</v>
      </c>
      <c r="L2327" s="1" t="s">
        <v>26</v>
      </c>
      <c r="M2327" s="1" t="s">
        <v>49</v>
      </c>
      <c r="N2327" s="1" t="s">
        <v>21</v>
      </c>
      <c r="O2327" s="1" t="s">
        <v>34</v>
      </c>
      <c r="P2327" s="1" t="s">
        <v>60</v>
      </c>
      <c r="Q2327" s="1" t="s">
        <v>24</v>
      </c>
      <c r="R2327" s="2">
        <v>40385</v>
      </c>
    </row>
    <row r="2328" spans="1:18" x14ac:dyDescent="0.25">
      <c r="A2328" s="1">
        <v>10371</v>
      </c>
      <c r="B2328" s="2">
        <v>40072</v>
      </c>
      <c r="C2328" s="2" t="str">
        <f t="shared" si="181"/>
        <v>September</v>
      </c>
      <c r="D2328" s="1" t="s">
        <v>25</v>
      </c>
      <c r="E2328" s="1">
        <v>10</v>
      </c>
      <c r="F2328" s="1">
        <f t="shared" si="180"/>
        <v>15.615</v>
      </c>
      <c r="G2328" s="1">
        <v>156.15</v>
      </c>
      <c r="H2328" s="1">
        <v>7.42</v>
      </c>
      <c r="I2328">
        <f t="shared" si="182"/>
        <v>163.57</v>
      </c>
      <c r="J2328">
        <f t="shared" si="183"/>
        <v>3.5455000000000001</v>
      </c>
      <c r="K2328">
        <f t="shared" si="184"/>
        <v>5.5362982499999998</v>
      </c>
      <c r="L2328" s="1" t="s">
        <v>19</v>
      </c>
      <c r="M2328" s="1" t="s">
        <v>27</v>
      </c>
      <c r="N2328" s="1" t="s">
        <v>33</v>
      </c>
      <c r="O2328" s="1" t="s">
        <v>34</v>
      </c>
      <c r="P2328" s="1" t="s">
        <v>50</v>
      </c>
      <c r="Q2328" s="1" t="s">
        <v>46</v>
      </c>
      <c r="R2328" s="2">
        <v>40074</v>
      </c>
    </row>
    <row r="2329" spans="1:18" x14ac:dyDescent="0.25">
      <c r="A2329" s="1">
        <v>55011</v>
      </c>
      <c r="B2329" s="2">
        <v>40912</v>
      </c>
      <c r="C2329" s="2" t="str">
        <f t="shared" si="181"/>
        <v>January</v>
      </c>
      <c r="D2329" s="1" t="s">
        <v>37</v>
      </c>
      <c r="E2329" s="1">
        <v>48</v>
      </c>
      <c r="F2329" s="1">
        <f t="shared" si="180"/>
        <v>9.4224999999999994</v>
      </c>
      <c r="G2329" s="1">
        <v>452.28</v>
      </c>
      <c r="H2329" s="1">
        <v>4.82</v>
      </c>
      <c r="I2329">
        <f t="shared" si="182"/>
        <v>457.09999999999997</v>
      </c>
      <c r="J2329">
        <f t="shared" si="183"/>
        <v>3.5455000000000001</v>
      </c>
      <c r="K2329">
        <f t="shared" si="184"/>
        <v>16.035587400000001</v>
      </c>
      <c r="L2329" s="1" t="s">
        <v>26</v>
      </c>
      <c r="M2329" s="1" t="s">
        <v>51</v>
      </c>
      <c r="N2329" s="1" t="s">
        <v>28</v>
      </c>
      <c r="O2329" s="1" t="s">
        <v>34</v>
      </c>
      <c r="P2329" s="1" t="s">
        <v>35</v>
      </c>
      <c r="Q2329" s="1" t="s">
        <v>36</v>
      </c>
      <c r="R2329" s="2">
        <v>40913</v>
      </c>
    </row>
    <row r="2330" spans="1:18" x14ac:dyDescent="0.25">
      <c r="A2330" s="1">
        <v>56291</v>
      </c>
      <c r="B2330" s="2">
        <v>41169</v>
      </c>
      <c r="C2330" s="2" t="str">
        <f t="shared" si="181"/>
        <v>September</v>
      </c>
      <c r="D2330" s="1" t="s">
        <v>32</v>
      </c>
      <c r="E2330" s="1">
        <v>47</v>
      </c>
      <c r="F2330" s="1">
        <f t="shared" si="180"/>
        <v>25.5468085106383</v>
      </c>
      <c r="G2330" s="1">
        <v>1200.7</v>
      </c>
      <c r="H2330" s="1">
        <v>8.7899999999999991</v>
      </c>
      <c r="I2330">
        <f t="shared" si="182"/>
        <v>1209.49</v>
      </c>
      <c r="J2330">
        <f t="shared" si="183"/>
        <v>3.5455000000000001</v>
      </c>
      <c r="K2330">
        <f t="shared" si="184"/>
        <v>42.570818500000001</v>
      </c>
      <c r="L2330" s="1" t="s">
        <v>26</v>
      </c>
      <c r="M2330" s="1" t="s">
        <v>49</v>
      </c>
      <c r="N2330" s="1" t="s">
        <v>33</v>
      </c>
      <c r="O2330" s="1" t="s">
        <v>34</v>
      </c>
      <c r="P2330" s="1" t="s">
        <v>60</v>
      </c>
      <c r="Q2330" s="1" t="s">
        <v>24</v>
      </c>
      <c r="R2330" s="2">
        <v>41170</v>
      </c>
    </row>
    <row r="2331" spans="1:18" x14ac:dyDescent="0.25">
      <c r="A2331" s="1">
        <v>40036</v>
      </c>
      <c r="B2331" s="2">
        <v>40336</v>
      </c>
      <c r="C2331" s="2" t="str">
        <f t="shared" si="181"/>
        <v>June</v>
      </c>
      <c r="D2331" s="1" t="s">
        <v>32</v>
      </c>
      <c r="E2331" s="1">
        <v>10</v>
      </c>
      <c r="F2331" s="1">
        <f t="shared" si="180"/>
        <v>56.833550000000002</v>
      </c>
      <c r="G2331" s="1">
        <v>568.33550000000002</v>
      </c>
      <c r="H2331" s="1">
        <v>8.99</v>
      </c>
      <c r="I2331">
        <f t="shared" si="182"/>
        <v>577.32550000000003</v>
      </c>
      <c r="J2331">
        <f t="shared" si="183"/>
        <v>5.3265000000000002</v>
      </c>
      <c r="K2331">
        <f t="shared" si="184"/>
        <v>30.272390407500001</v>
      </c>
      <c r="L2331" s="1" t="s">
        <v>26</v>
      </c>
      <c r="M2331" s="1" t="s">
        <v>44</v>
      </c>
      <c r="N2331" s="1" t="s">
        <v>42</v>
      </c>
      <c r="O2331" s="1" t="s">
        <v>29</v>
      </c>
      <c r="P2331" s="1" t="s">
        <v>30</v>
      </c>
      <c r="Q2331" s="1" t="s">
        <v>24</v>
      </c>
      <c r="R2331" s="2">
        <v>40337</v>
      </c>
    </row>
    <row r="2332" spans="1:18" x14ac:dyDescent="0.25">
      <c r="A2332" s="1">
        <v>59905</v>
      </c>
      <c r="B2332" s="2">
        <v>41013</v>
      </c>
      <c r="C2332" s="2" t="str">
        <f t="shared" si="181"/>
        <v>April</v>
      </c>
      <c r="D2332" s="1" t="s">
        <v>25</v>
      </c>
      <c r="E2332" s="1">
        <v>5</v>
      </c>
      <c r="F2332" s="1">
        <f t="shared" si="180"/>
        <v>5.3</v>
      </c>
      <c r="G2332" s="1">
        <v>26.5</v>
      </c>
      <c r="H2332" s="1">
        <v>1.2</v>
      </c>
      <c r="I2332">
        <f t="shared" si="182"/>
        <v>27.7</v>
      </c>
      <c r="J2332">
        <f t="shared" si="183"/>
        <v>3.5455000000000001</v>
      </c>
      <c r="K2332">
        <f t="shared" si="184"/>
        <v>0.93955750000000005</v>
      </c>
      <c r="L2332" s="1" t="s">
        <v>19</v>
      </c>
      <c r="M2332" s="1" t="s">
        <v>20</v>
      </c>
      <c r="N2332" s="1" t="s">
        <v>28</v>
      </c>
      <c r="O2332" s="1" t="s">
        <v>34</v>
      </c>
      <c r="P2332" s="1" t="s">
        <v>35</v>
      </c>
      <c r="Q2332" s="1" t="s">
        <v>36</v>
      </c>
      <c r="R2332" s="2">
        <v>41014</v>
      </c>
    </row>
    <row r="2333" spans="1:18" x14ac:dyDescent="0.25">
      <c r="A2333" s="1">
        <v>48452</v>
      </c>
      <c r="B2333" s="2">
        <v>40460</v>
      </c>
      <c r="C2333" s="2" t="str">
        <f t="shared" si="181"/>
        <v>October</v>
      </c>
      <c r="D2333" s="1" t="s">
        <v>25</v>
      </c>
      <c r="E2333" s="1">
        <v>32</v>
      </c>
      <c r="F2333" s="1">
        <f t="shared" si="180"/>
        <v>58.0940625</v>
      </c>
      <c r="G2333" s="1">
        <v>1859.01</v>
      </c>
      <c r="H2333" s="1">
        <v>30</v>
      </c>
      <c r="I2333">
        <f t="shared" si="182"/>
        <v>1889.01</v>
      </c>
      <c r="J2333">
        <f t="shared" si="183"/>
        <v>4.7610000000000001</v>
      </c>
      <c r="K2333">
        <f t="shared" si="184"/>
        <v>88.507466100000002</v>
      </c>
      <c r="L2333" s="1" t="s">
        <v>38</v>
      </c>
      <c r="M2333" s="1" t="s">
        <v>58</v>
      </c>
      <c r="N2333" s="1" t="s">
        <v>33</v>
      </c>
      <c r="O2333" s="1" t="s">
        <v>22</v>
      </c>
      <c r="P2333" s="1" t="s">
        <v>39</v>
      </c>
      <c r="Q2333" s="1" t="s">
        <v>40</v>
      </c>
      <c r="R2333" s="2">
        <v>40462</v>
      </c>
    </row>
    <row r="2334" spans="1:18" x14ac:dyDescent="0.25">
      <c r="A2334" s="1">
        <v>58725</v>
      </c>
      <c r="B2334" s="2">
        <v>40318</v>
      </c>
      <c r="C2334" s="2" t="str">
        <f t="shared" si="181"/>
        <v>May</v>
      </c>
      <c r="D2334" s="1" t="s">
        <v>32</v>
      </c>
      <c r="E2334" s="1">
        <v>20</v>
      </c>
      <c r="F2334" s="1">
        <f t="shared" si="180"/>
        <v>7.4154999999999998</v>
      </c>
      <c r="G2334" s="1">
        <v>148.31</v>
      </c>
      <c r="H2334" s="1">
        <v>2.17</v>
      </c>
      <c r="I2334">
        <f t="shared" si="182"/>
        <v>150.47999999999999</v>
      </c>
      <c r="J2334">
        <f t="shared" si="183"/>
        <v>3.5455000000000001</v>
      </c>
      <c r="K2334">
        <f t="shared" si="184"/>
        <v>5.2583310500000007</v>
      </c>
      <c r="L2334" s="1" t="s">
        <v>26</v>
      </c>
      <c r="M2334" s="1" t="s">
        <v>27</v>
      </c>
      <c r="N2334" s="1" t="s">
        <v>33</v>
      </c>
      <c r="O2334" s="1" t="s">
        <v>34</v>
      </c>
      <c r="P2334" s="1" t="s">
        <v>45</v>
      </c>
      <c r="Q2334" s="1" t="s">
        <v>36</v>
      </c>
      <c r="R2334" s="2">
        <v>40319</v>
      </c>
    </row>
    <row r="2335" spans="1:18" x14ac:dyDescent="0.25">
      <c r="A2335" s="1">
        <v>9857</v>
      </c>
      <c r="B2335" s="2">
        <v>40309</v>
      </c>
      <c r="C2335" s="2" t="str">
        <f t="shared" si="181"/>
        <v>May</v>
      </c>
      <c r="D2335" s="1" t="s">
        <v>25</v>
      </c>
      <c r="E2335" s="1">
        <v>16</v>
      </c>
      <c r="F2335" s="1">
        <f t="shared" si="180"/>
        <v>18.311125000000001</v>
      </c>
      <c r="G2335" s="1">
        <v>292.97800000000001</v>
      </c>
      <c r="H2335" s="1">
        <v>3.3</v>
      </c>
      <c r="I2335">
        <f t="shared" si="182"/>
        <v>296.27800000000002</v>
      </c>
      <c r="J2335">
        <f t="shared" si="183"/>
        <v>5.3265000000000002</v>
      </c>
      <c r="K2335">
        <f t="shared" si="184"/>
        <v>15.60547317</v>
      </c>
      <c r="L2335" s="1" t="s">
        <v>26</v>
      </c>
      <c r="M2335" s="1" t="s">
        <v>27</v>
      </c>
      <c r="N2335" s="1" t="s">
        <v>42</v>
      </c>
      <c r="O2335" s="1" t="s">
        <v>29</v>
      </c>
      <c r="P2335" s="1" t="s">
        <v>30</v>
      </c>
      <c r="Q2335" s="1" t="s">
        <v>46</v>
      </c>
      <c r="R2335" s="2">
        <v>40311</v>
      </c>
    </row>
    <row r="2336" spans="1:18" x14ac:dyDescent="0.25">
      <c r="A2336" s="1">
        <v>46048</v>
      </c>
      <c r="B2336" s="2">
        <v>41254</v>
      </c>
      <c r="C2336" s="2" t="str">
        <f t="shared" si="181"/>
        <v>December</v>
      </c>
      <c r="D2336" s="1" t="s">
        <v>41</v>
      </c>
      <c r="E2336" s="1">
        <v>10</v>
      </c>
      <c r="F2336" s="1">
        <f t="shared" si="180"/>
        <v>13.577000000000002</v>
      </c>
      <c r="G2336" s="1">
        <v>135.77000000000001</v>
      </c>
      <c r="H2336" s="1">
        <v>3.14</v>
      </c>
      <c r="I2336">
        <f t="shared" si="182"/>
        <v>138.91</v>
      </c>
      <c r="J2336">
        <f t="shared" si="183"/>
        <v>3.5455000000000001</v>
      </c>
      <c r="K2336">
        <f t="shared" si="184"/>
        <v>4.8137253500000003</v>
      </c>
      <c r="L2336" s="1" t="s">
        <v>19</v>
      </c>
      <c r="M2336" s="1" t="s">
        <v>51</v>
      </c>
      <c r="N2336" s="1" t="s">
        <v>42</v>
      </c>
      <c r="O2336" s="1" t="s">
        <v>34</v>
      </c>
      <c r="P2336" s="1" t="s">
        <v>50</v>
      </c>
      <c r="Q2336" s="1" t="s">
        <v>46</v>
      </c>
      <c r="R2336" s="2">
        <v>41256</v>
      </c>
    </row>
    <row r="2337" spans="1:18" x14ac:dyDescent="0.25">
      <c r="A2337" s="1">
        <v>23136</v>
      </c>
      <c r="B2337" s="2">
        <v>40081</v>
      </c>
      <c r="C2337" s="2" t="str">
        <f t="shared" si="181"/>
        <v>September</v>
      </c>
      <c r="D2337" s="1" t="s">
        <v>32</v>
      </c>
      <c r="E2337" s="1">
        <v>43</v>
      </c>
      <c r="F2337" s="1">
        <f t="shared" si="180"/>
        <v>5.1272093023255811</v>
      </c>
      <c r="G2337" s="1">
        <v>220.47</v>
      </c>
      <c r="H2337" s="1">
        <v>4.62</v>
      </c>
      <c r="I2337">
        <f t="shared" si="182"/>
        <v>225.09</v>
      </c>
      <c r="J2337">
        <f t="shared" si="183"/>
        <v>5.3265000000000002</v>
      </c>
      <c r="K2337">
        <f t="shared" si="184"/>
        <v>11.74333455</v>
      </c>
      <c r="L2337" s="1" t="s">
        <v>26</v>
      </c>
      <c r="M2337" s="1" t="s">
        <v>20</v>
      </c>
      <c r="N2337" s="1" t="s">
        <v>28</v>
      </c>
      <c r="O2337" s="1" t="s">
        <v>29</v>
      </c>
      <c r="P2337" s="1" t="s">
        <v>43</v>
      </c>
      <c r="Q2337" s="1" t="s">
        <v>46</v>
      </c>
      <c r="R2337" s="2">
        <v>40082</v>
      </c>
    </row>
    <row r="2338" spans="1:18" x14ac:dyDescent="0.25">
      <c r="A2338" s="1">
        <v>2752</v>
      </c>
      <c r="B2338" s="2">
        <v>40500</v>
      </c>
      <c r="C2338" s="2" t="str">
        <f t="shared" si="181"/>
        <v>November</v>
      </c>
      <c r="D2338" s="1" t="s">
        <v>25</v>
      </c>
      <c r="E2338" s="1">
        <v>10</v>
      </c>
      <c r="F2338" s="1">
        <f t="shared" si="180"/>
        <v>36.561999999999998</v>
      </c>
      <c r="G2338" s="1">
        <v>365.62</v>
      </c>
      <c r="H2338" s="1">
        <v>8.2200000000000006</v>
      </c>
      <c r="I2338">
        <f t="shared" si="182"/>
        <v>373.84000000000003</v>
      </c>
      <c r="J2338">
        <f t="shared" si="183"/>
        <v>3.5455000000000001</v>
      </c>
      <c r="K2338">
        <f t="shared" si="184"/>
        <v>12.9630571</v>
      </c>
      <c r="L2338" s="1" t="s">
        <v>26</v>
      </c>
      <c r="M2338" s="1" t="s">
        <v>27</v>
      </c>
      <c r="N2338" s="1" t="s">
        <v>28</v>
      </c>
      <c r="O2338" s="1" t="s">
        <v>34</v>
      </c>
      <c r="P2338" s="1" t="s">
        <v>60</v>
      </c>
      <c r="Q2338" s="1" t="s">
        <v>24</v>
      </c>
      <c r="R2338" s="2">
        <v>40500</v>
      </c>
    </row>
    <row r="2339" spans="1:18" x14ac:dyDescent="0.25">
      <c r="A2339" s="1">
        <v>37925</v>
      </c>
      <c r="B2339" s="2">
        <v>40447</v>
      </c>
      <c r="C2339" s="2" t="str">
        <f t="shared" si="181"/>
        <v>September</v>
      </c>
      <c r="D2339" s="1" t="s">
        <v>41</v>
      </c>
      <c r="E2339" s="1">
        <v>46</v>
      </c>
      <c r="F2339" s="1">
        <f t="shared" si="180"/>
        <v>82.177391304347822</v>
      </c>
      <c r="G2339" s="1">
        <v>3780.16</v>
      </c>
      <c r="H2339" s="1">
        <v>14</v>
      </c>
      <c r="I2339">
        <f t="shared" si="182"/>
        <v>3794.16</v>
      </c>
      <c r="J2339">
        <f t="shared" si="183"/>
        <v>5.3265000000000002</v>
      </c>
      <c r="K2339">
        <f t="shared" si="184"/>
        <v>201.35022239999998</v>
      </c>
      <c r="L2339" s="1" t="s">
        <v>38</v>
      </c>
      <c r="M2339" s="1" t="s">
        <v>20</v>
      </c>
      <c r="N2339" s="1" t="s">
        <v>33</v>
      </c>
      <c r="O2339" s="1" t="s">
        <v>29</v>
      </c>
      <c r="P2339" s="1" t="s">
        <v>61</v>
      </c>
      <c r="Q2339" s="1" t="s">
        <v>40</v>
      </c>
      <c r="R2339" s="2">
        <v>40448</v>
      </c>
    </row>
    <row r="2340" spans="1:18" x14ac:dyDescent="0.25">
      <c r="A2340" s="1">
        <v>10436</v>
      </c>
      <c r="B2340" s="2">
        <v>40545</v>
      </c>
      <c r="C2340" s="2" t="str">
        <f t="shared" si="181"/>
        <v>January</v>
      </c>
      <c r="D2340" s="1" t="s">
        <v>18</v>
      </c>
      <c r="E2340" s="1">
        <v>24</v>
      </c>
      <c r="F2340" s="1">
        <f t="shared" si="180"/>
        <v>5.78125</v>
      </c>
      <c r="G2340" s="1">
        <v>138.75</v>
      </c>
      <c r="H2340" s="1">
        <v>1</v>
      </c>
      <c r="I2340">
        <f t="shared" si="182"/>
        <v>139.75</v>
      </c>
      <c r="J2340">
        <f t="shared" si="183"/>
        <v>3.5455000000000001</v>
      </c>
      <c r="K2340">
        <f t="shared" si="184"/>
        <v>4.9193812499999998</v>
      </c>
      <c r="L2340" s="1" t="s">
        <v>26</v>
      </c>
      <c r="M2340" s="1" t="s">
        <v>49</v>
      </c>
      <c r="N2340" s="1" t="s">
        <v>33</v>
      </c>
      <c r="O2340" s="1" t="s">
        <v>34</v>
      </c>
      <c r="P2340" s="1" t="s">
        <v>35</v>
      </c>
      <c r="Q2340" s="1" t="s">
        <v>36</v>
      </c>
      <c r="R2340" s="2">
        <v>40552</v>
      </c>
    </row>
    <row r="2341" spans="1:18" x14ac:dyDescent="0.25">
      <c r="A2341" s="1">
        <v>46372</v>
      </c>
      <c r="B2341" s="2">
        <v>40600</v>
      </c>
      <c r="C2341" s="2" t="str">
        <f t="shared" si="181"/>
        <v>February</v>
      </c>
      <c r="D2341" s="1" t="s">
        <v>25</v>
      </c>
      <c r="E2341" s="1">
        <v>7</v>
      </c>
      <c r="F2341" s="1">
        <f t="shared" si="180"/>
        <v>53.652857142857144</v>
      </c>
      <c r="G2341" s="1">
        <v>375.57</v>
      </c>
      <c r="H2341" s="1">
        <v>16.11</v>
      </c>
      <c r="I2341">
        <f t="shared" si="182"/>
        <v>391.68</v>
      </c>
      <c r="J2341">
        <f t="shared" si="183"/>
        <v>3.5455000000000001</v>
      </c>
      <c r="K2341">
        <f t="shared" si="184"/>
        <v>13.315834349999999</v>
      </c>
      <c r="L2341" s="1" t="s">
        <v>26</v>
      </c>
      <c r="M2341" s="1" t="s">
        <v>56</v>
      </c>
      <c r="N2341" s="1" t="s">
        <v>21</v>
      </c>
      <c r="O2341" s="1" t="s">
        <v>34</v>
      </c>
      <c r="P2341" s="1" t="s">
        <v>48</v>
      </c>
      <c r="Q2341" s="1" t="s">
        <v>24</v>
      </c>
      <c r="R2341" s="2">
        <v>40600</v>
      </c>
    </row>
    <row r="2342" spans="1:18" x14ac:dyDescent="0.25">
      <c r="A2342" s="1">
        <v>41539</v>
      </c>
      <c r="B2342" s="2">
        <v>40666</v>
      </c>
      <c r="C2342" s="2" t="str">
        <f t="shared" si="181"/>
        <v>May</v>
      </c>
      <c r="D2342" s="1" t="s">
        <v>25</v>
      </c>
      <c r="E2342" s="1">
        <v>41</v>
      </c>
      <c r="F2342" s="1">
        <f t="shared" si="180"/>
        <v>56.18810975609756</v>
      </c>
      <c r="G2342" s="1">
        <v>2303.7125000000001</v>
      </c>
      <c r="H2342" s="1">
        <v>8.99</v>
      </c>
      <c r="I2342">
        <f t="shared" si="182"/>
        <v>2312.7024999999999</v>
      </c>
      <c r="J2342">
        <f t="shared" si="183"/>
        <v>5.3265000000000002</v>
      </c>
      <c r="K2342">
        <f t="shared" si="184"/>
        <v>122.7072463125</v>
      </c>
      <c r="L2342" s="1" t="s">
        <v>26</v>
      </c>
      <c r="M2342" s="1" t="s">
        <v>20</v>
      </c>
      <c r="N2342" s="1" t="s">
        <v>21</v>
      </c>
      <c r="O2342" s="1" t="s">
        <v>29</v>
      </c>
      <c r="P2342" s="1" t="s">
        <v>30</v>
      </c>
      <c r="Q2342" s="1" t="s">
        <v>24</v>
      </c>
      <c r="R2342" s="2">
        <v>40667</v>
      </c>
    </row>
    <row r="2343" spans="1:18" x14ac:dyDescent="0.25">
      <c r="A2343" s="1">
        <v>33189</v>
      </c>
      <c r="B2343" s="2">
        <v>40137</v>
      </c>
      <c r="C2343" s="2" t="str">
        <f t="shared" si="181"/>
        <v>November</v>
      </c>
      <c r="D2343" s="1" t="s">
        <v>18</v>
      </c>
      <c r="E2343" s="1">
        <v>5</v>
      </c>
      <c r="F2343" s="1">
        <f t="shared" si="180"/>
        <v>10.038</v>
      </c>
      <c r="G2343" s="1">
        <v>50.19</v>
      </c>
      <c r="H2343" s="1">
        <v>2.06</v>
      </c>
      <c r="I2343">
        <f t="shared" si="182"/>
        <v>52.25</v>
      </c>
      <c r="J2343">
        <f t="shared" si="183"/>
        <v>3.5455000000000001</v>
      </c>
      <c r="K2343">
        <f t="shared" si="184"/>
        <v>1.7794864500000001</v>
      </c>
      <c r="L2343" s="1" t="s">
        <v>26</v>
      </c>
      <c r="M2343" s="1" t="s">
        <v>51</v>
      </c>
      <c r="N2343" s="1" t="s">
        <v>21</v>
      </c>
      <c r="O2343" s="1" t="s">
        <v>34</v>
      </c>
      <c r="P2343" s="1" t="s">
        <v>45</v>
      </c>
      <c r="Q2343" s="1" t="s">
        <v>36</v>
      </c>
      <c r="R2343" s="2">
        <v>40141</v>
      </c>
    </row>
    <row r="2344" spans="1:18" x14ac:dyDescent="0.25">
      <c r="A2344" s="1">
        <v>3749</v>
      </c>
      <c r="B2344" s="2">
        <v>40597</v>
      </c>
      <c r="C2344" s="2" t="str">
        <f t="shared" si="181"/>
        <v>February</v>
      </c>
      <c r="D2344" s="1" t="s">
        <v>41</v>
      </c>
      <c r="E2344" s="1">
        <v>27</v>
      </c>
      <c r="F2344" s="1">
        <f t="shared" si="180"/>
        <v>13.097037037037037</v>
      </c>
      <c r="G2344" s="1">
        <v>353.62</v>
      </c>
      <c r="H2344" s="1">
        <v>1.49</v>
      </c>
      <c r="I2344">
        <f t="shared" si="182"/>
        <v>355.11</v>
      </c>
      <c r="J2344">
        <f t="shared" si="183"/>
        <v>3.5455000000000001</v>
      </c>
      <c r="K2344">
        <f t="shared" si="184"/>
        <v>12.537597100000001</v>
      </c>
      <c r="L2344" s="1" t="s">
        <v>26</v>
      </c>
      <c r="M2344" s="1" t="s">
        <v>56</v>
      </c>
      <c r="N2344" s="1" t="s">
        <v>21</v>
      </c>
      <c r="O2344" s="1" t="s">
        <v>34</v>
      </c>
      <c r="P2344" s="1" t="s">
        <v>48</v>
      </c>
      <c r="Q2344" s="1" t="s">
        <v>24</v>
      </c>
      <c r="R2344" s="2">
        <v>40599</v>
      </c>
    </row>
    <row r="2345" spans="1:18" x14ac:dyDescent="0.25">
      <c r="A2345" s="1">
        <v>14950</v>
      </c>
      <c r="B2345" s="2">
        <v>40447</v>
      </c>
      <c r="C2345" s="2" t="str">
        <f t="shared" si="181"/>
        <v>September</v>
      </c>
      <c r="D2345" s="1" t="s">
        <v>18</v>
      </c>
      <c r="E2345" s="1">
        <v>48</v>
      </c>
      <c r="F2345" s="1">
        <f t="shared" si="180"/>
        <v>10.9375</v>
      </c>
      <c r="G2345" s="1">
        <v>525</v>
      </c>
      <c r="H2345" s="1">
        <v>2.89</v>
      </c>
      <c r="I2345">
        <f t="shared" si="182"/>
        <v>527.89</v>
      </c>
      <c r="J2345">
        <f t="shared" si="183"/>
        <v>3.5455000000000001</v>
      </c>
      <c r="K2345">
        <f t="shared" si="184"/>
        <v>18.613875</v>
      </c>
      <c r="L2345" s="1" t="s">
        <v>26</v>
      </c>
      <c r="M2345" s="1" t="s">
        <v>47</v>
      </c>
      <c r="N2345" s="1" t="s">
        <v>28</v>
      </c>
      <c r="O2345" s="1" t="s">
        <v>34</v>
      </c>
      <c r="P2345" s="1" t="s">
        <v>35</v>
      </c>
      <c r="Q2345" s="1" t="s">
        <v>46</v>
      </c>
      <c r="R2345" s="2">
        <v>40447</v>
      </c>
    </row>
    <row r="2346" spans="1:18" x14ac:dyDescent="0.25">
      <c r="A2346" s="1">
        <v>12929</v>
      </c>
      <c r="B2346" s="2">
        <v>40420</v>
      </c>
      <c r="C2346" s="2" t="str">
        <f t="shared" si="181"/>
        <v>August</v>
      </c>
      <c r="D2346" s="1" t="s">
        <v>37</v>
      </c>
      <c r="E2346" s="1">
        <v>19</v>
      </c>
      <c r="F2346" s="1">
        <f t="shared" si="180"/>
        <v>278.81421052631578</v>
      </c>
      <c r="G2346" s="1">
        <v>5297.47</v>
      </c>
      <c r="H2346" s="1">
        <v>50</v>
      </c>
      <c r="I2346">
        <f t="shared" si="182"/>
        <v>5347.47</v>
      </c>
      <c r="J2346">
        <f t="shared" si="183"/>
        <v>4.7610000000000001</v>
      </c>
      <c r="K2346">
        <f t="shared" si="184"/>
        <v>252.21254670000002</v>
      </c>
      <c r="L2346" s="1" t="s">
        <v>38</v>
      </c>
      <c r="M2346" s="1" t="s">
        <v>44</v>
      </c>
      <c r="N2346" s="1" t="s">
        <v>33</v>
      </c>
      <c r="O2346" s="1" t="s">
        <v>22</v>
      </c>
      <c r="P2346" s="1" t="s">
        <v>39</v>
      </c>
      <c r="Q2346" s="1" t="s">
        <v>40</v>
      </c>
      <c r="R2346" s="2">
        <v>40421</v>
      </c>
    </row>
    <row r="2347" spans="1:18" x14ac:dyDescent="0.25">
      <c r="A2347" s="1">
        <v>55202</v>
      </c>
      <c r="B2347" s="2">
        <v>40779</v>
      </c>
      <c r="C2347" s="2" t="str">
        <f t="shared" si="181"/>
        <v>August</v>
      </c>
      <c r="D2347" s="1" t="s">
        <v>18</v>
      </c>
      <c r="E2347" s="1">
        <v>33</v>
      </c>
      <c r="F2347" s="1">
        <f t="shared" si="180"/>
        <v>93.75030303030303</v>
      </c>
      <c r="G2347" s="1">
        <v>3093.76</v>
      </c>
      <c r="H2347" s="1">
        <v>35</v>
      </c>
      <c r="I2347">
        <f t="shared" si="182"/>
        <v>3128.76</v>
      </c>
      <c r="J2347">
        <f t="shared" si="183"/>
        <v>3.5455000000000001</v>
      </c>
      <c r="K2347">
        <f t="shared" si="184"/>
        <v>109.68926080000001</v>
      </c>
      <c r="L2347" s="1" t="s">
        <v>19</v>
      </c>
      <c r="M2347" s="1" t="s">
        <v>49</v>
      </c>
      <c r="N2347" s="1" t="s">
        <v>28</v>
      </c>
      <c r="O2347" s="1" t="s">
        <v>34</v>
      </c>
      <c r="P2347" s="1" t="s">
        <v>60</v>
      </c>
      <c r="Q2347" s="1" t="s">
        <v>53</v>
      </c>
      <c r="R2347" s="2">
        <v>40781</v>
      </c>
    </row>
    <row r="2348" spans="1:18" x14ac:dyDescent="0.25">
      <c r="A2348" s="1">
        <v>23361</v>
      </c>
      <c r="B2348" s="2">
        <v>40362</v>
      </c>
      <c r="C2348" s="2" t="str">
        <f t="shared" si="181"/>
        <v>July</v>
      </c>
      <c r="D2348" s="1" t="s">
        <v>37</v>
      </c>
      <c r="E2348" s="1">
        <v>7</v>
      </c>
      <c r="F2348" s="1">
        <f t="shared" si="180"/>
        <v>53.325357142857136</v>
      </c>
      <c r="G2348" s="1">
        <v>373.27749999999997</v>
      </c>
      <c r="H2348" s="1">
        <v>5.26</v>
      </c>
      <c r="I2348">
        <f t="shared" si="182"/>
        <v>378.53749999999997</v>
      </c>
      <c r="J2348">
        <f t="shared" si="183"/>
        <v>5.3265000000000002</v>
      </c>
      <c r="K2348">
        <f t="shared" si="184"/>
        <v>19.8826260375</v>
      </c>
      <c r="L2348" s="1" t="s">
        <v>26</v>
      </c>
      <c r="M2348" s="1" t="s">
        <v>47</v>
      </c>
      <c r="N2348" s="1" t="s">
        <v>33</v>
      </c>
      <c r="O2348" s="1" t="s">
        <v>29</v>
      </c>
      <c r="P2348" s="1" t="s">
        <v>30</v>
      </c>
      <c r="Q2348" s="1" t="s">
        <v>24</v>
      </c>
      <c r="R2348" s="2">
        <v>40362</v>
      </c>
    </row>
    <row r="2349" spans="1:18" x14ac:dyDescent="0.25">
      <c r="A2349" s="1">
        <v>58368</v>
      </c>
      <c r="B2349" s="2">
        <v>41099</v>
      </c>
      <c r="C2349" s="2" t="str">
        <f t="shared" si="181"/>
        <v>July</v>
      </c>
      <c r="D2349" s="1" t="s">
        <v>25</v>
      </c>
      <c r="E2349" s="1">
        <v>39</v>
      </c>
      <c r="F2349" s="1">
        <f t="shared" si="180"/>
        <v>6.9761538461538457</v>
      </c>
      <c r="G2349" s="1">
        <v>272.07</v>
      </c>
      <c r="H2349" s="1">
        <v>9.5399999999999991</v>
      </c>
      <c r="I2349">
        <f t="shared" si="182"/>
        <v>281.61</v>
      </c>
      <c r="J2349">
        <f t="shared" si="183"/>
        <v>3.5455000000000001</v>
      </c>
      <c r="K2349">
        <f t="shared" si="184"/>
        <v>9.6462418500000009</v>
      </c>
      <c r="L2349" s="1" t="s">
        <v>26</v>
      </c>
      <c r="M2349" s="1" t="s">
        <v>55</v>
      </c>
      <c r="N2349" s="1" t="s">
        <v>33</v>
      </c>
      <c r="O2349" s="1" t="s">
        <v>34</v>
      </c>
      <c r="P2349" s="1" t="s">
        <v>45</v>
      </c>
      <c r="Q2349" s="1" t="s">
        <v>24</v>
      </c>
      <c r="R2349" s="2">
        <v>41100</v>
      </c>
    </row>
    <row r="2350" spans="1:18" x14ac:dyDescent="0.25">
      <c r="A2350" s="1">
        <v>2656</v>
      </c>
      <c r="B2350" s="2">
        <v>40301</v>
      </c>
      <c r="C2350" s="2" t="str">
        <f t="shared" si="181"/>
        <v>May</v>
      </c>
      <c r="D2350" s="1" t="s">
        <v>37</v>
      </c>
      <c r="E2350" s="1">
        <v>3</v>
      </c>
      <c r="F2350" s="1">
        <f t="shared" si="180"/>
        <v>174.37</v>
      </c>
      <c r="G2350" s="1">
        <v>523.11</v>
      </c>
      <c r="H2350" s="1">
        <v>60</v>
      </c>
      <c r="I2350">
        <f t="shared" si="182"/>
        <v>583.11</v>
      </c>
      <c r="J2350">
        <f t="shared" si="183"/>
        <v>4.7610000000000001</v>
      </c>
      <c r="K2350">
        <f t="shared" si="184"/>
        <v>24.9052671</v>
      </c>
      <c r="L2350" s="1" t="s">
        <v>38</v>
      </c>
      <c r="M2350" s="1" t="s">
        <v>58</v>
      </c>
      <c r="N2350" s="1" t="s">
        <v>21</v>
      </c>
      <c r="O2350" s="1" t="s">
        <v>22</v>
      </c>
      <c r="P2350" s="1" t="s">
        <v>57</v>
      </c>
      <c r="Q2350" s="1" t="s">
        <v>40</v>
      </c>
      <c r="R2350" s="2">
        <v>40302</v>
      </c>
    </row>
    <row r="2351" spans="1:18" x14ac:dyDescent="0.25">
      <c r="A2351" s="1">
        <v>39169</v>
      </c>
      <c r="B2351" s="2">
        <v>40781</v>
      </c>
      <c r="C2351" s="2" t="str">
        <f t="shared" si="181"/>
        <v>August</v>
      </c>
      <c r="D2351" s="1" t="s">
        <v>41</v>
      </c>
      <c r="E2351" s="1">
        <v>5</v>
      </c>
      <c r="F2351" s="1">
        <f t="shared" si="180"/>
        <v>4.9820000000000002</v>
      </c>
      <c r="G2351" s="1">
        <v>24.91</v>
      </c>
      <c r="H2351" s="1">
        <v>0.71</v>
      </c>
      <c r="I2351">
        <f t="shared" si="182"/>
        <v>25.62</v>
      </c>
      <c r="J2351">
        <f t="shared" si="183"/>
        <v>3.5455000000000001</v>
      </c>
      <c r="K2351">
        <f t="shared" si="184"/>
        <v>0.88318405</v>
      </c>
      <c r="L2351" s="1" t="s">
        <v>26</v>
      </c>
      <c r="M2351" s="1" t="s">
        <v>49</v>
      </c>
      <c r="N2351" s="1" t="s">
        <v>42</v>
      </c>
      <c r="O2351" s="1" t="s">
        <v>34</v>
      </c>
      <c r="P2351" s="1" t="s">
        <v>35</v>
      </c>
      <c r="Q2351" s="1" t="s">
        <v>36</v>
      </c>
      <c r="R2351" s="2">
        <v>40782</v>
      </c>
    </row>
    <row r="2352" spans="1:18" x14ac:dyDescent="0.25">
      <c r="A2352" s="1">
        <v>45376</v>
      </c>
      <c r="B2352" s="2">
        <v>40879</v>
      </c>
      <c r="C2352" s="2" t="str">
        <f t="shared" si="181"/>
        <v>December</v>
      </c>
      <c r="D2352" s="1" t="s">
        <v>37</v>
      </c>
      <c r="E2352" s="1">
        <v>19</v>
      </c>
      <c r="F2352" s="1">
        <f t="shared" si="180"/>
        <v>349.92526315789473</v>
      </c>
      <c r="G2352" s="1">
        <v>6648.58</v>
      </c>
      <c r="H2352" s="1">
        <v>99</v>
      </c>
      <c r="I2352">
        <f t="shared" si="182"/>
        <v>6747.58</v>
      </c>
      <c r="J2352">
        <f t="shared" si="183"/>
        <v>3.5455000000000001</v>
      </c>
      <c r="K2352">
        <f t="shared" si="184"/>
        <v>235.72540390000003</v>
      </c>
      <c r="L2352" s="1" t="s">
        <v>38</v>
      </c>
      <c r="M2352" s="1" t="s">
        <v>49</v>
      </c>
      <c r="N2352" s="1" t="s">
        <v>21</v>
      </c>
      <c r="O2352" s="1" t="s">
        <v>34</v>
      </c>
      <c r="P2352" s="1" t="s">
        <v>60</v>
      </c>
      <c r="Q2352" s="1" t="s">
        <v>40</v>
      </c>
      <c r="R2352" s="2">
        <v>40880</v>
      </c>
    </row>
    <row r="2353" spans="1:18" x14ac:dyDescent="0.25">
      <c r="A2353" s="1">
        <v>55136</v>
      </c>
      <c r="B2353" s="2">
        <v>40460</v>
      </c>
      <c r="C2353" s="2" t="str">
        <f t="shared" si="181"/>
        <v>October</v>
      </c>
      <c r="D2353" s="1" t="s">
        <v>37</v>
      </c>
      <c r="E2353" s="1">
        <v>29</v>
      </c>
      <c r="F2353" s="1">
        <f t="shared" si="180"/>
        <v>4.644137931034483</v>
      </c>
      <c r="G2353" s="1">
        <v>134.68</v>
      </c>
      <c r="H2353" s="1">
        <v>4.7</v>
      </c>
      <c r="I2353">
        <f t="shared" si="182"/>
        <v>139.38</v>
      </c>
      <c r="J2353">
        <f t="shared" si="183"/>
        <v>3.5455000000000001</v>
      </c>
      <c r="K2353">
        <f t="shared" si="184"/>
        <v>4.7750794000000001</v>
      </c>
      <c r="L2353" s="1" t="s">
        <v>26</v>
      </c>
      <c r="M2353" s="1" t="s">
        <v>54</v>
      </c>
      <c r="N2353" s="1" t="s">
        <v>42</v>
      </c>
      <c r="O2353" s="1" t="s">
        <v>34</v>
      </c>
      <c r="P2353" s="1" t="s">
        <v>45</v>
      </c>
      <c r="Q2353" s="1" t="s">
        <v>24</v>
      </c>
      <c r="R2353" s="2">
        <v>40462</v>
      </c>
    </row>
    <row r="2354" spans="1:18" x14ac:dyDescent="0.25">
      <c r="A2354" s="1">
        <v>20032</v>
      </c>
      <c r="B2354" s="2">
        <v>41218</v>
      </c>
      <c r="C2354" s="2" t="str">
        <f t="shared" si="181"/>
        <v>November</v>
      </c>
      <c r="D2354" s="1" t="s">
        <v>41</v>
      </c>
      <c r="E2354" s="1">
        <v>8</v>
      </c>
      <c r="F2354" s="1">
        <f t="shared" si="180"/>
        <v>17.172499999999999</v>
      </c>
      <c r="G2354" s="1">
        <v>137.38</v>
      </c>
      <c r="H2354" s="1">
        <v>1.99</v>
      </c>
      <c r="I2354">
        <f t="shared" si="182"/>
        <v>139.37</v>
      </c>
      <c r="J2354">
        <f t="shared" si="183"/>
        <v>5.3265000000000002</v>
      </c>
      <c r="K2354">
        <f t="shared" si="184"/>
        <v>7.3175457000000002</v>
      </c>
      <c r="L2354" s="1" t="s">
        <v>26</v>
      </c>
      <c r="M2354" s="1" t="s">
        <v>54</v>
      </c>
      <c r="N2354" s="1" t="s">
        <v>33</v>
      </c>
      <c r="O2354" s="1" t="s">
        <v>29</v>
      </c>
      <c r="P2354" s="1" t="s">
        <v>43</v>
      </c>
      <c r="Q2354" s="1" t="s">
        <v>46</v>
      </c>
      <c r="R2354" s="2">
        <v>41220</v>
      </c>
    </row>
    <row r="2355" spans="1:18" x14ac:dyDescent="0.25">
      <c r="A2355" s="1">
        <v>38530</v>
      </c>
      <c r="B2355" s="2">
        <v>40650</v>
      </c>
      <c r="C2355" s="2" t="str">
        <f t="shared" si="181"/>
        <v>April</v>
      </c>
      <c r="D2355" s="1" t="s">
        <v>37</v>
      </c>
      <c r="E2355" s="1">
        <v>13</v>
      </c>
      <c r="F2355" s="1">
        <f t="shared" si="180"/>
        <v>49.435384615384613</v>
      </c>
      <c r="G2355" s="1">
        <v>642.66</v>
      </c>
      <c r="H2355" s="1">
        <v>19.989999999999998</v>
      </c>
      <c r="I2355">
        <f t="shared" si="182"/>
        <v>662.65</v>
      </c>
      <c r="J2355">
        <f t="shared" si="183"/>
        <v>3.5455000000000001</v>
      </c>
      <c r="K2355">
        <f t="shared" si="184"/>
        <v>22.785510300000002</v>
      </c>
      <c r="L2355" s="1" t="s">
        <v>26</v>
      </c>
      <c r="M2355" s="1" t="s">
        <v>27</v>
      </c>
      <c r="N2355" s="1" t="s">
        <v>42</v>
      </c>
      <c r="O2355" s="1" t="s">
        <v>34</v>
      </c>
      <c r="P2355" s="1" t="s">
        <v>68</v>
      </c>
      <c r="Q2355" s="1" t="s">
        <v>24</v>
      </c>
      <c r="R2355" s="2">
        <v>40650</v>
      </c>
    </row>
    <row r="2356" spans="1:18" x14ac:dyDescent="0.25">
      <c r="A2356" s="1">
        <v>20422</v>
      </c>
      <c r="B2356" s="2">
        <v>39839</v>
      </c>
      <c r="C2356" s="2" t="str">
        <f t="shared" si="181"/>
        <v>January</v>
      </c>
      <c r="D2356" s="1" t="s">
        <v>25</v>
      </c>
      <c r="E2356" s="1">
        <v>30</v>
      </c>
      <c r="F2356" s="1">
        <f t="shared" si="180"/>
        <v>14.911</v>
      </c>
      <c r="G2356" s="1">
        <v>447.33</v>
      </c>
      <c r="H2356" s="1">
        <v>5</v>
      </c>
      <c r="I2356">
        <f t="shared" si="182"/>
        <v>452.33</v>
      </c>
      <c r="J2356">
        <f t="shared" si="183"/>
        <v>4.7610000000000001</v>
      </c>
      <c r="K2356">
        <f t="shared" si="184"/>
        <v>21.297381300000001</v>
      </c>
      <c r="L2356" s="1" t="s">
        <v>26</v>
      </c>
      <c r="M2356" s="1" t="s">
        <v>20</v>
      </c>
      <c r="N2356" s="1" t="s">
        <v>21</v>
      </c>
      <c r="O2356" s="1" t="s">
        <v>22</v>
      </c>
      <c r="P2356" s="1" t="s">
        <v>23</v>
      </c>
      <c r="Q2356" s="1" t="s">
        <v>46</v>
      </c>
      <c r="R2356" s="2">
        <v>39840</v>
      </c>
    </row>
    <row r="2357" spans="1:18" x14ac:dyDescent="0.25">
      <c r="A2357" s="1">
        <v>6179</v>
      </c>
      <c r="B2357" s="2">
        <v>39966</v>
      </c>
      <c r="C2357" s="2" t="str">
        <f t="shared" si="181"/>
        <v>June</v>
      </c>
      <c r="D2357" s="1" t="s">
        <v>32</v>
      </c>
      <c r="E2357" s="1">
        <v>50</v>
      </c>
      <c r="F2357" s="1">
        <f t="shared" si="180"/>
        <v>9.5505999999999993</v>
      </c>
      <c r="G2357" s="1">
        <v>477.53</v>
      </c>
      <c r="H2357" s="1">
        <v>1.39</v>
      </c>
      <c r="I2357">
        <f t="shared" si="182"/>
        <v>478.91999999999996</v>
      </c>
      <c r="J2357">
        <f t="shared" si="183"/>
        <v>3.5455000000000001</v>
      </c>
      <c r="K2357">
        <f t="shared" si="184"/>
        <v>16.930826150000001</v>
      </c>
      <c r="L2357" s="1" t="s">
        <v>26</v>
      </c>
      <c r="M2357" s="1" t="s">
        <v>58</v>
      </c>
      <c r="N2357" s="1" t="s">
        <v>21</v>
      </c>
      <c r="O2357" s="1" t="s">
        <v>34</v>
      </c>
      <c r="P2357" s="1" t="s">
        <v>62</v>
      </c>
      <c r="Q2357" s="1" t="s">
        <v>24</v>
      </c>
      <c r="R2357" s="2">
        <v>39967</v>
      </c>
    </row>
    <row r="2358" spans="1:18" x14ac:dyDescent="0.25">
      <c r="A2358" s="1">
        <v>42631</v>
      </c>
      <c r="B2358" s="2">
        <v>39942</v>
      </c>
      <c r="C2358" s="2" t="str">
        <f t="shared" si="181"/>
        <v>May</v>
      </c>
      <c r="D2358" s="1" t="s">
        <v>25</v>
      </c>
      <c r="E2358" s="1">
        <v>18</v>
      </c>
      <c r="F2358" s="1">
        <f t="shared" si="180"/>
        <v>11.744444444444445</v>
      </c>
      <c r="G2358" s="1">
        <v>211.4</v>
      </c>
      <c r="H2358" s="1">
        <v>0.5</v>
      </c>
      <c r="I2358">
        <f t="shared" si="182"/>
        <v>211.9</v>
      </c>
      <c r="J2358">
        <f t="shared" si="183"/>
        <v>3.5455000000000001</v>
      </c>
      <c r="K2358">
        <f t="shared" si="184"/>
        <v>7.4951870000000005</v>
      </c>
      <c r="L2358" s="1" t="s">
        <v>26</v>
      </c>
      <c r="M2358" s="1" t="s">
        <v>54</v>
      </c>
      <c r="N2358" s="1" t="s">
        <v>33</v>
      </c>
      <c r="O2358" s="1" t="s">
        <v>34</v>
      </c>
      <c r="P2358" s="1" t="s">
        <v>63</v>
      </c>
      <c r="Q2358" s="1" t="s">
        <v>24</v>
      </c>
      <c r="R2358" s="2">
        <v>39943</v>
      </c>
    </row>
    <row r="2359" spans="1:18" x14ac:dyDescent="0.25">
      <c r="A2359" s="1">
        <v>44133</v>
      </c>
      <c r="B2359" s="2">
        <v>40184</v>
      </c>
      <c r="C2359" s="2" t="str">
        <f t="shared" si="181"/>
        <v>January</v>
      </c>
      <c r="D2359" s="1" t="s">
        <v>25</v>
      </c>
      <c r="E2359" s="1">
        <v>35</v>
      </c>
      <c r="F2359" s="1">
        <f t="shared" si="180"/>
        <v>5.1757142857142862</v>
      </c>
      <c r="G2359" s="1">
        <v>181.15</v>
      </c>
      <c r="H2359" s="1">
        <v>3.96</v>
      </c>
      <c r="I2359">
        <f t="shared" si="182"/>
        <v>185.11</v>
      </c>
      <c r="J2359">
        <f t="shared" si="183"/>
        <v>4.7610000000000001</v>
      </c>
      <c r="K2359">
        <f t="shared" si="184"/>
        <v>8.6245515000000008</v>
      </c>
      <c r="L2359" s="1" t="s">
        <v>26</v>
      </c>
      <c r="M2359" s="1" t="s">
        <v>20</v>
      </c>
      <c r="N2359" s="1" t="s">
        <v>28</v>
      </c>
      <c r="O2359" s="1" t="s">
        <v>22</v>
      </c>
      <c r="P2359" s="1" t="s">
        <v>23</v>
      </c>
      <c r="Q2359" s="1" t="s">
        <v>36</v>
      </c>
      <c r="R2359" s="2">
        <v>40185</v>
      </c>
    </row>
    <row r="2360" spans="1:18" x14ac:dyDescent="0.25">
      <c r="A2360" s="1">
        <v>41926</v>
      </c>
      <c r="B2360" s="2">
        <v>40579</v>
      </c>
      <c r="C2360" s="2" t="str">
        <f t="shared" si="181"/>
        <v>February</v>
      </c>
      <c r="D2360" s="1" t="s">
        <v>25</v>
      </c>
      <c r="E2360" s="1">
        <v>17</v>
      </c>
      <c r="F2360" s="1">
        <f t="shared" si="180"/>
        <v>6.6217647058823523</v>
      </c>
      <c r="G2360" s="1">
        <v>112.57</v>
      </c>
      <c r="H2360" s="1">
        <v>5.14</v>
      </c>
      <c r="I2360">
        <f t="shared" si="182"/>
        <v>117.71</v>
      </c>
      <c r="J2360">
        <f t="shared" si="183"/>
        <v>3.5455000000000001</v>
      </c>
      <c r="K2360">
        <f t="shared" si="184"/>
        <v>3.9911693500000003</v>
      </c>
      <c r="L2360" s="1" t="s">
        <v>26</v>
      </c>
      <c r="M2360" s="1" t="s">
        <v>27</v>
      </c>
      <c r="N2360" s="1" t="s">
        <v>28</v>
      </c>
      <c r="O2360" s="1" t="s">
        <v>34</v>
      </c>
      <c r="P2360" s="1" t="s">
        <v>45</v>
      </c>
      <c r="Q2360" s="1" t="s">
        <v>24</v>
      </c>
      <c r="R2360" s="2">
        <v>40580</v>
      </c>
    </row>
    <row r="2361" spans="1:18" x14ac:dyDescent="0.25">
      <c r="A2361" s="1">
        <v>59428</v>
      </c>
      <c r="B2361" s="2">
        <v>40430</v>
      </c>
      <c r="C2361" s="2" t="str">
        <f t="shared" si="181"/>
        <v>September</v>
      </c>
      <c r="D2361" s="1" t="s">
        <v>25</v>
      </c>
      <c r="E2361" s="1">
        <v>43</v>
      </c>
      <c r="F2361" s="1">
        <f t="shared" si="180"/>
        <v>27.324186046511628</v>
      </c>
      <c r="G2361" s="1">
        <v>1174.94</v>
      </c>
      <c r="H2361" s="1">
        <v>19.46</v>
      </c>
      <c r="I2361">
        <f t="shared" si="182"/>
        <v>1194.4000000000001</v>
      </c>
      <c r="J2361">
        <f t="shared" si="183"/>
        <v>4.7610000000000001</v>
      </c>
      <c r="K2361">
        <f t="shared" si="184"/>
        <v>55.938893400000005</v>
      </c>
      <c r="L2361" s="1" t="s">
        <v>26</v>
      </c>
      <c r="M2361" s="1" t="s">
        <v>27</v>
      </c>
      <c r="N2361" s="1" t="s">
        <v>21</v>
      </c>
      <c r="O2361" s="1" t="s">
        <v>22</v>
      </c>
      <c r="P2361" s="1" t="s">
        <v>23</v>
      </c>
      <c r="Q2361" s="1" t="s">
        <v>24</v>
      </c>
      <c r="R2361" s="2">
        <v>40430</v>
      </c>
    </row>
    <row r="2362" spans="1:18" x14ac:dyDescent="0.25">
      <c r="A2362" s="1">
        <v>52833</v>
      </c>
      <c r="B2362" s="2">
        <v>40901</v>
      </c>
      <c r="C2362" s="2" t="str">
        <f t="shared" si="181"/>
        <v>December</v>
      </c>
      <c r="D2362" s="1" t="s">
        <v>41</v>
      </c>
      <c r="E2362" s="1">
        <v>8</v>
      </c>
      <c r="F2362" s="1">
        <f t="shared" si="180"/>
        <v>39.727499999999999</v>
      </c>
      <c r="G2362" s="1">
        <v>317.82</v>
      </c>
      <c r="H2362" s="1">
        <v>12.9</v>
      </c>
      <c r="I2362">
        <f t="shared" si="182"/>
        <v>330.71999999999997</v>
      </c>
      <c r="J2362">
        <f t="shared" si="183"/>
        <v>3.5455000000000001</v>
      </c>
      <c r="K2362">
        <f t="shared" si="184"/>
        <v>11.268308099999999</v>
      </c>
      <c r="L2362" s="1" t="s">
        <v>26</v>
      </c>
      <c r="M2362" s="1" t="s">
        <v>27</v>
      </c>
      <c r="N2362" s="1" t="s">
        <v>21</v>
      </c>
      <c r="O2362" s="1" t="s">
        <v>34</v>
      </c>
      <c r="P2362" s="1" t="s">
        <v>60</v>
      </c>
      <c r="Q2362" s="1" t="s">
        <v>24</v>
      </c>
      <c r="R2362" s="2">
        <v>40902</v>
      </c>
    </row>
    <row r="2363" spans="1:18" x14ac:dyDescent="0.25">
      <c r="A2363" s="1">
        <v>29730</v>
      </c>
      <c r="B2363" s="2">
        <v>40345</v>
      </c>
      <c r="C2363" s="2" t="str">
        <f t="shared" si="181"/>
        <v>June</v>
      </c>
      <c r="D2363" s="1" t="s">
        <v>37</v>
      </c>
      <c r="E2363" s="1">
        <v>21</v>
      </c>
      <c r="F2363" s="1">
        <f t="shared" si="180"/>
        <v>146.32666666666668</v>
      </c>
      <c r="G2363" s="1">
        <v>3072.86</v>
      </c>
      <c r="H2363" s="1">
        <v>39.25</v>
      </c>
      <c r="I2363">
        <f t="shared" si="182"/>
        <v>3112.11</v>
      </c>
      <c r="J2363">
        <f t="shared" si="183"/>
        <v>4.7610000000000001</v>
      </c>
      <c r="K2363">
        <f t="shared" si="184"/>
        <v>146.2988646</v>
      </c>
      <c r="L2363" s="1" t="s">
        <v>38</v>
      </c>
      <c r="M2363" s="1" t="s">
        <v>27</v>
      </c>
      <c r="N2363" s="1" t="s">
        <v>21</v>
      </c>
      <c r="O2363" s="1" t="s">
        <v>22</v>
      </c>
      <c r="P2363" s="1" t="s">
        <v>57</v>
      </c>
      <c r="Q2363" s="1" t="s">
        <v>64</v>
      </c>
      <c r="R2363" s="2">
        <v>40347</v>
      </c>
    </row>
    <row r="2364" spans="1:18" x14ac:dyDescent="0.25">
      <c r="A2364" s="1">
        <v>41826</v>
      </c>
      <c r="B2364" s="2">
        <v>40467</v>
      </c>
      <c r="C2364" s="2" t="str">
        <f t="shared" si="181"/>
        <v>October</v>
      </c>
      <c r="D2364" s="1" t="s">
        <v>41</v>
      </c>
      <c r="E2364" s="1">
        <v>4</v>
      </c>
      <c r="F2364" s="1">
        <f t="shared" si="180"/>
        <v>15.9825</v>
      </c>
      <c r="G2364" s="1">
        <v>63.93</v>
      </c>
      <c r="H2364" s="1">
        <v>6.02</v>
      </c>
      <c r="I2364">
        <f t="shared" si="182"/>
        <v>69.95</v>
      </c>
      <c r="J2364">
        <f t="shared" si="183"/>
        <v>4.7610000000000001</v>
      </c>
      <c r="K2364">
        <f t="shared" si="184"/>
        <v>3.0437072999999999</v>
      </c>
      <c r="L2364" s="1" t="s">
        <v>19</v>
      </c>
      <c r="M2364" s="1" t="s">
        <v>58</v>
      </c>
      <c r="N2364" s="1" t="s">
        <v>21</v>
      </c>
      <c r="O2364" s="1" t="s">
        <v>22</v>
      </c>
      <c r="P2364" s="1" t="s">
        <v>23</v>
      </c>
      <c r="Q2364" s="1" t="s">
        <v>31</v>
      </c>
      <c r="R2364" s="2">
        <v>40469</v>
      </c>
    </row>
    <row r="2365" spans="1:18" x14ac:dyDescent="0.25">
      <c r="A2365" s="1">
        <v>55392</v>
      </c>
      <c r="B2365" s="2">
        <v>39970</v>
      </c>
      <c r="C2365" s="2" t="str">
        <f t="shared" si="181"/>
        <v>June</v>
      </c>
      <c r="D2365" s="1" t="s">
        <v>37</v>
      </c>
      <c r="E2365" s="1">
        <v>39</v>
      </c>
      <c r="F2365" s="1">
        <f t="shared" si="180"/>
        <v>2.6915384615384617</v>
      </c>
      <c r="G2365" s="1">
        <v>104.97</v>
      </c>
      <c r="H2365" s="1">
        <v>0.93</v>
      </c>
      <c r="I2365">
        <f t="shared" si="182"/>
        <v>105.9</v>
      </c>
      <c r="J2365">
        <f t="shared" si="183"/>
        <v>3.5455000000000001</v>
      </c>
      <c r="K2365">
        <f t="shared" si="184"/>
        <v>3.7217113500000001</v>
      </c>
      <c r="L2365" s="1" t="s">
        <v>26</v>
      </c>
      <c r="M2365" s="1" t="s">
        <v>58</v>
      </c>
      <c r="N2365" s="1" t="s">
        <v>21</v>
      </c>
      <c r="O2365" s="1" t="s">
        <v>34</v>
      </c>
      <c r="P2365" s="1" t="s">
        <v>35</v>
      </c>
      <c r="Q2365" s="1" t="s">
        <v>36</v>
      </c>
      <c r="R2365" s="2">
        <v>39972</v>
      </c>
    </row>
    <row r="2366" spans="1:18" x14ac:dyDescent="0.25">
      <c r="A2366" s="1">
        <v>59270</v>
      </c>
      <c r="B2366" s="2">
        <v>40189</v>
      </c>
      <c r="C2366" s="2" t="str">
        <f t="shared" si="181"/>
        <v>January</v>
      </c>
      <c r="D2366" s="1" t="s">
        <v>25</v>
      </c>
      <c r="E2366" s="1">
        <v>5</v>
      </c>
      <c r="F2366" s="1">
        <f t="shared" si="180"/>
        <v>129.45400000000001</v>
      </c>
      <c r="G2366" s="1">
        <v>647.27</v>
      </c>
      <c r="H2366" s="1">
        <v>70.2</v>
      </c>
      <c r="I2366">
        <f t="shared" si="182"/>
        <v>717.47</v>
      </c>
      <c r="J2366">
        <f t="shared" si="183"/>
        <v>4.7610000000000001</v>
      </c>
      <c r="K2366">
        <f t="shared" si="184"/>
        <v>30.816524699999999</v>
      </c>
      <c r="L2366" s="1" t="s">
        <v>38</v>
      </c>
      <c r="M2366" s="1" t="s">
        <v>49</v>
      </c>
      <c r="N2366" s="1" t="s">
        <v>28</v>
      </c>
      <c r="O2366" s="1" t="s">
        <v>22</v>
      </c>
      <c r="P2366" s="1" t="s">
        <v>39</v>
      </c>
      <c r="Q2366" s="1" t="s">
        <v>40</v>
      </c>
      <c r="R2366" s="2">
        <v>40189</v>
      </c>
    </row>
    <row r="2367" spans="1:18" x14ac:dyDescent="0.25">
      <c r="A2367" s="1">
        <v>44422</v>
      </c>
      <c r="B2367" s="2">
        <v>41012</v>
      </c>
      <c r="C2367" s="2" t="str">
        <f t="shared" si="181"/>
        <v>April</v>
      </c>
      <c r="D2367" s="1" t="s">
        <v>41</v>
      </c>
      <c r="E2367" s="1">
        <v>11</v>
      </c>
      <c r="F2367" s="1">
        <f t="shared" si="180"/>
        <v>18.326772727272729</v>
      </c>
      <c r="G2367" s="1">
        <v>201.59450000000001</v>
      </c>
      <c r="H2367" s="1">
        <v>0.99</v>
      </c>
      <c r="I2367">
        <f t="shared" si="182"/>
        <v>202.58450000000002</v>
      </c>
      <c r="J2367">
        <f t="shared" si="183"/>
        <v>5.3265000000000002</v>
      </c>
      <c r="K2367">
        <f t="shared" si="184"/>
        <v>10.737931042500001</v>
      </c>
      <c r="L2367" s="1" t="s">
        <v>26</v>
      </c>
      <c r="M2367" s="1" t="s">
        <v>56</v>
      </c>
      <c r="N2367" s="1" t="s">
        <v>33</v>
      </c>
      <c r="O2367" s="1" t="s">
        <v>29</v>
      </c>
      <c r="P2367" s="1" t="s">
        <v>30</v>
      </c>
      <c r="Q2367" s="1" t="s">
        <v>36</v>
      </c>
      <c r="R2367" s="2">
        <v>41014</v>
      </c>
    </row>
    <row r="2368" spans="1:18" x14ac:dyDescent="0.25">
      <c r="A2368" s="1">
        <v>23559</v>
      </c>
      <c r="B2368" s="2">
        <v>40377</v>
      </c>
      <c r="C2368" s="2" t="str">
        <f t="shared" si="181"/>
        <v>July</v>
      </c>
      <c r="D2368" s="1" t="s">
        <v>18</v>
      </c>
      <c r="E2368" s="1">
        <v>14</v>
      </c>
      <c r="F2368" s="1">
        <f t="shared" si="180"/>
        <v>30.405000000000001</v>
      </c>
      <c r="G2368" s="1">
        <v>425.67</v>
      </c>
      <c r="H2368" s="1">
        <v>1.49</v>
      </c>
      <c r="I2368">
        <f t="shared" si="182"/>
        <v>427.16</v>
      </c>
      <c r="J2368">
        <f t="shared" si="183"/>
        <v>3.5455000000000001</v>
      </c>
      <c r="K2368">
        <f t="shared" si="184"/>
        <v>15.092129850000001</v>
      </c>
      <c r="L2368" s="1" t="s">
        <v>19</v>
      </c>
      <c r="M2368" s="1" t="s">
        <v>54</v>
      </c>
      <c r="N2368" s="1" t="s">
        <v>42</v>
      </c>
      <c r="O2368" s="1" t="s">
        <v>34</v>
      </c>
      <c r="P2368" s="1" t="s">
        <v>48</v>
      </c>
      <c r="Q2368" s="1" t="s">
        <v>24</v>
      </c>
      <c r="R2368" s="2">
        <v>40384</v>
      </c>
    </row>
    <row r="2369" spans="1:18" x14ac:dyDescent="0.25">
      <c r="A2369" s="1">
        <v>51140</v>
      </c>
      <c r="B2369" s="2">
        <v>41166</v>
      </c>
      <c r="C2369" s="2" t="str">
        <f t="shared" si="181"/>
        <v>September</v>
      </c>
      <c r="D2369" s="1" t="s">
        <v>18</v>
      </c>
      <c r="E2369" s="1">
        <v>28</v>
      </c>
      <c r="F2369" s="1">
        <f t="shared" si="180"/>
        <v>4.7146428571428567</v>
      </c>
      <c r="G2369" s="1">
        <v>132.01</v>
      </c>
      <c r="H2369" s="1">
        <v>5.15</v>
      </c>
      <c r="I2369">
        <f t="shared" si="182"/>
        <v>137.16</v>
      </c>
      <c r="J2369">
        <f t="shared" si="183"/>
        <v>3.5455000000000001</v>
      </c>
      <c r="K2369">
        <f t="shared" si="184"/>
        <v>4.6804145500000001</v>
      </c>
      <c r="L2369" s="1" t="s">
        <v>26</v>
      </c>
      <c r="M2369" s="1" t="s">
        <v>27</v>
      </c>
      <c r="N2369" s="1" t="s">
        <v>33</v>
      </c>
      <c r="O2369" s="1" t="s">
        <v>34</v>
      </c>
      <c r="P2369" s="1" t="s">
        <v>68</v>
      </c>
      <c r="Q2369" s="1" t="s">
        <v>24</v>
      </c>
      <c r="R2369" s="2">
        <v>41166</v>
      </c>
    </row>
    <row r="2370" spans="1:18" x14ac:dyDescent="0.25">
      <c r="A2370" s="1">
        <v>46147</v>
      </c>
      <c r="B2370" s="2">
        <v>40558</v>
      </c>
      <c r="C2370" s="2" t="str">
        <f t="shared" si="181"/>
        <v>January</v>
      </c>
      <c r="D2370" s="1" t="s">
        <v>37</v>
      </c>
      <c r="E2370" s="1">
        <v>12</v>
      </c>
      <c r="F2370" s="1">
        <f t="shared" ref="F2370:F2433" si="185">G2370/E2370</f>
        <v>541.87166666666667</v>
      </c>
      <c r="G2370" s="1">
        <v>6502.46</v>
      </c>
      <c r="H2370" s="1">
        <v>64.59</v>
      </c>
      <c r="I2370">
        <f t="shared" si="182"/>
        <v>6567.05</v>
      </c>
      <c r="J2370">
        <f t="shared" si="183"/>
        <v>4.7610000000000001</v>
      </c>
      <c r="K2370">
        <f t="shared" si="184"/>
        <v>309.5821206</v>
      </c>
      <c r="L2370" s="1" t="s">
        <v>38</v>
      </c>
      <c r="M2370" s="1" t="s">
        <v>56</v>
      </c>
      <c r="N2370" s="1" t="s">
        <v>33</v>
      </c>
      <c r="O2370" s="1" t="s">
        <v>22</v>
      </c>
      <c r="P2370" s="1" t="s">
        <v>57</v>
      </c>
      <c r="Q2370" s="1" t="s">
        <v>64</v>
      </c>
      <c r="R2370" s="2">
        <v>40560</v>
      </c>
    </row>
    <row r="2371" spans="1:18" x14ac:dyDescent="0.25">
      <c r="A2371" s="1">
        <v>29506</v>
      </c>
      <c r="B2371" s="2">
        <v>40708</v>
      </c>
      <c r="C2371" s="2" t="str">
        <f t="shared" ref="C2371:C2434" si="186">TEXT(B2371,"mmmm")</f>
        <v>June</v>
      </c>
      <c r="D2371" s="1" t="s">
        <v>37</v>
      </c>
      <c r="E2371" s="1">
        <v>46</v>
      </c>
      <c r="F2371" s="1">
        <f t="shared" si="185"/>
        <v>4.8071739130434779</v>
      </c>
      <c r="G2371" s="1">
        <v>221.13</v>
      </c>
      <c r="H2371" s="1">
        <v>1.49</v>
      </c>
      <c r="I2371">
        <f t="shared" ref="I2371:I2434" si="187">G2371+H2371</f>
        <v>222.62</v>
      </c>
      <c r="J2371">
        <f t="shared" ref="J2371:J2434" si="188">IF(O2371="Furniture",4.761,IF(O2371="Technology",5.3265,IF(O2371="Office Supplies",3.5455,0)))</f>
        <v>3.5455000000000001</v>
      </c>
      <c r="K2371">
        <f t="shared" ref="K2371:K2434" si="189">(J2371*G2371)/100</f>
        <v>7.8401641500000006</v>
      </c>
      <c r="L2371" s="1" t="s">
        <v>26</v>
      </c>
      <c r="M2371" s="1" t="s">
        <v>49</v>
      </c>
      <c r="N2371" s="1" t="s">
        <v>21</v>
      </c>
      <c r="O2371" s="1" t="s">
        <v>34</v>
      </c>
      <c r="P2371" s="1" t="s">
        <v>48</v>
      </c>
      <c r="Q2371" s="1" t="s">
        <v>24</v>
      </c>
      <c r="R2371" s="2">
        <v>40710</v>
      </c>
    </row>
    <row r="2372" spans="1:18" x14ac:dyDescent="0.25">
      <c r="A2372" s="1">
        <v>29639</v>
      </c>
      <c r="B2372" s="2">
        <v>40650</v>
      </c>
      <c r="C2372" s="2" t="str">
        <f t="shared" si="186"/>
        <v>April</v>
      </c>
      <c r="D2372" s="1" t="s">
        <v>37</v>
      </c>
      <c r="E2372" s="1">
        <v>8</v>
      </c>
      <c r="F2372" s="1">
        <f t="shared" si="185"/>
        <v>2.7962500000000001</v>
      </c>
      <c r="G2372" s="1">
        <v>22.37</v>
      </c>
      <c r="H2372" s="1">
        <v>2.4</v>
      </c>
      <c r="I2372">
        <f t="shared" si="187"/>
        <v>24.77</v>
      </c>
      <c r="J2372">
        <f t="shared" si="188"/>
        <v>3.5455000000000001</v>
      </c>
      <c r="K2372">
        <f t="shared" si="189"/>
        <v>0.79312835000000004</v>
      </c>
      <c r="L2372" s="1" t="s">
        <v>26</v>
      </c>
      <c r="M2372" s="1" t="s">
        <v>54</v>
      </c>
      <c r="N2372" s="1" t="s">
        <v>33</v>
      </c>
      <c r="O2372" s="1" t="s">
        <v>34</v>
      </c>
      <c r="P2372" s="1" t="s">
        <v>35</v>
      </c>
      <c r="Q2372" s="1" t="s">
        <v>36</v>
      </c>
      <c r="R2372" s="2">
        <v>40652</v>
      </c>
    </row>
    <row r="2373" spans="1:18" x14ac:dyDescent="0.25">
      <c r="A2373" s="1">
        <v>57958</v>
      </c>
      <c r="B2373" s="2">
        <v>39872</v>
      </c>
      <c r="C2373" s="2" t="str">
        <f t="shared" si="186"/>
        <v>February</v>
      </c>
      <c r="D2373" s="1" t="s">
        <v>37</v>
      </c>
      <c r="E2373" s="1">
        <v>46</v>
      </c>
      <c r="F2373" s="1">
        <f t="shared" si="185"/>
        <v>30.865869565217391</v>
      </c>
      <c r="G2373" s="1">
        <v>1419.83</v>
      </c>
      <c r="H2373" s="1">
        <v>8.74</v>
      </c>
      <c r="I2373">
        <f t="shared" si="187"/>
        <v>1428.57</v>
      </c>
      <c r="J2373">
        <f t="shared" si="188"/>
        <v>3.5455000000000001</v>
      </c>
      <c r="K2373">
        <f t="shared" si="189"/>
        <v>50.340072650000003</v>
      </c>
      <c r="L2373" s="1" t="s">
        <v>19</v>
      </c>
      <c r="M2373" s="1" t="s">
        <v>56</v>
      </c>
      <c r="N2373" s="1" t="s">
        <v>21</v>
      </c>
      <c r="O2373" s="1" t="s">
        <v>34</v>
      </c>
      <c r="P2373" s="1" t="s">
        <v>45</v>
      </c>
      <c r="Q2373" s="1" t="s">
        <v>24</v>
      </c>
      <c r="R2373" s="2">
        <v>39873</v>
      </c>
    </row>
    <row r="2374" spans="1:18" x14ac:dyDescent="0.25">
      <c r="A2374" s="1">
        <v>33605</v>
      </c>
      <c r="B2374" s="2">
        <v>41002</v>
      </c>
      <c r="C2374" s="2" t="str">
        <f t="shared" si="186"/>
        <v>April</v>
      </c>
      <c r="D2374" s="1" t="s">
        <v>37</v>
      </c>
      <c r="E2374" s="1">
        <v>42</v>
      </c>
      <c r="F2374" s="1">
        <f t="shared" si="185"/>
        <v>3.6430952380952379</v>
      </c>
      <c r="G2374" s="1">
        <v>153.01</v>
      </c>
      <c r="H2374" s="1">
        <v>6.83</v>
      </c>
      <c r="I2374">
        <f t="shared" si="187"/>
        <v>159.84</v>
      </c>
      <c r="J2374">
        <f t="shared" si="188"/>
        <v>3.5455000000000001</v>
      </c>
      <c r="K2374">
        <f t="shared" si="189"/>
        <v>5.4249695499999993</v>
      </c>
      <c r="L2374" s="1" t="s">
        <v>26</v>
      </c>
      <c r="M2374" s="1" t="s">
        <v>56</v>
      </c>
      <c r="N2374" s="1" t="s">
        <v>33</v>
      </c>
      <c r="O2374" s="1" t="s">
        <v>34</v>
      </c>
      <c r="P2374" s="1" t="s">
        <v>48</v>
      </c>
      <c r="Q2374" s="1" t="s">
        <v>24</v>
      </c>
      <c r="R2374" s="2">
        <v>41004</v>
      </c>
    </row>
    <row r="2375" spans="1:18" x14ac:dyDescent="0.25">
      <c r="A2375" s="1">
        <v>2852</v>
      </c>
      <c r="B2375" s="2">
        <v>40193</v>
      </c>
      <c r="C2375" s="2" t="str">
        <f t="shared" si="186"/>
        <v>January</v>
      </c>
      <c r="D2375" s="1" t="s">
        <v>37</v>
      </c>
      <c r="E2375" s="1">
        <v>10</v>
      </c>
      <c r="F2375" s="1">
        <f t="shared" si="185"/>
        <v>7.4870000000000001</v>
      </c>
      <c r="G2375" s="1">
        <v>74.87</v>
      </c>
      <c r="H2375" s="1">
        <v>8.19</v>
      </c>
      <c r="I2375">
        <f t="shared" si="187"/>
        <v>83.06</v>
      </c>
      <c r="J2375">
        <f t="shared" si="188"/>
        <v>3.5455000000000001</v>
      </c>
      <c r="K2375">
        <f t="shared" si="189"/>
        <v>2.6545158500000001</v>
      </c>
      <c r="L2375" s="1" t="s">
        <v>26</v>
      </c>
      <c r="M2375" s="1" t="s">
        <v>54</v>
      </c>
      <c r="N2375" s="1" t="s">
        <v>42</v>
      </c>
      <c r="O2375" s="1" t="s">
        <v>34</v>
      </c>
      <c r="P2375" s="1" t="s">
        <v>45</v>
      </c>
      <c r="Q2375" s="1" t="s">
        <v>24</v>
      </c>
      <c r="R2375" s="2">
        <v>40193</v>
      </c>
    </row>
    <row r="2376" spans="1:18" x14ac:dyDescent="0.25">
      <c r="A2376" s="1">
        <v>40997</v>
      </c>
      <c r="B2376" s="2">
        <v>39924</v>
      </c>
      <c r="C2376" s="2" t="str">
        <f t="shared" si="186"/>
        <v>April</v>
      </c>
      <c r="D2376" s="1" t="s">
        <v>18</v>
      </c>
      <c r="E2376" s="1">
        <v>12</v>
      </c>
      <c r="F2376" s="1">
        <f t="shared" si="185"/>
        <v>31.857500000000002</v>
      </c>
      <c r="G2376" s="1">
        <v>382.29</v>
      </c>
      <c r="H2376" s="1">
        <v>9.18</v>
      </c>
      <c r="I2376">
        <f t="shared" si="187"/>
        <v>391.47</v>
      </c>
      <c r="J2376">
        <f t="shared" si="188"/>
        <v>3.5455000000000001</v>
      </c>
      <c r="K2376">
        <f t="shared" si="189"/>
        <v>13.554091950000002</v>
      </c>
      <c r="L2376" s="1" t="s">
        <v>19</v>
      </c>
      <c r="M2376" s="1" t="s">
        <v>27</v>
      </c>
      <c r="N2376" s="1" t="s">
        <v>28</v>
      </c>
      <c r="O2376" s="1" t="s">
        <v>34</v>
      </c>
      <c r="P2376" s="1" t="s">
        <v>45</v>
      </c>
      <c r="Q2376" s="1" t="s">
        <v>24</v>
      </c>
      <c r="R2376" s="2">
        <v>39924</v>
      </c>
    </row>
    <row r="2377" spans="1:18" x14ac:dyDescent="0.25">
      <c r="A2377" s="1">
        <v>37731</v>
      </c>
      <c r="B2377" s="2">
        <v>40121</v>
      </c>
      <c r="C2377" s="2" t="str">
        <f t="shared" si="186"/>
        <v>November</v>
      </c>
      <c r="D2377" s="1" t="s">
        <v>37</v>
      </c>
      <c r="E2377" s="1">
        <v>25</v>
      </c>
      <c r="F2377" s="1">
        <f t="shared" si="185"/>
        <v>3.5348000000000002</v>
      </c>
      <c r="G2377" s="1">
        <v>88.37</v>
      </c>
      <c r="H2377" s="1">
        <v>0.5</v>
      </c>
      <c r="I2377">
        <f t="shared" si="187"/>
        <v>88.87</v>
      </c>
      <c r="J2377">
        <f t="shared" si="188"/>
        <v>3.5455000000000001</v>
      </c>
      <c r="K2377">
        <f t="shared" si="189"/>
        <v>3.1331583500000004</v>
      </c>
      <c r="L2377" s="1" t="s">
        <v>26</v>
      </c>
      <c r="M2377" s="1" t="s">
        <v>49</v>
      </c>
      <c r="N2377" s="1" t="s">
        <v>42</v>
      </c>
      <c r="O2377" s="1" t="s">
        <v>34</v>
      </c>
      <c r="P2377" s="1" t="s">
        <v>63</v>
      </c>
      <c r="Q2377" s="1" t="s">
        <v>24</v>
      </c>
      <c r="R2377" s="2">
        <v>40123</v>
      </c>
    </row>
    <row r="2378" spans="1:18" x14ac:dyDescent="0.25">
      <c r="A2378" s="1">
        <v>46626</v>
      </c>
      <c r="B2378" s="2">
        <v>41087</v>
      </c>
      <c r="C2378" s="2" t="str">
        <f t="shared" si="186"/>
        <v>June</v>
      </c>
      <c r="D2378" s="1" t="s">
        <v>18</v>
      </c>
      <c r="E2378" s="1">
        <v>8</v>
      </c>
      <c r="F2378" s="1">
        <f t="shared" si="185"/>
        <v>103.245</v>
      </c>
      <c r="G2378" s="1">
        <v>825.96</v>
      </c>
      <c r="H2378" s="1">
        <v>58.2</v>
      </c>
      <c r="I2378">
        <f t="shared" si="187"/>
        <v>884.16000000000008</v>
      </c>
      <c r="J2378">
        <f t="shared" si="188"/>
        <v>4.7610000000000001</v>
      </c>
      <c r="K2378">
        <f t="shared" si="189"/>
        <v>39.323955600000005</v>
      </c>
      <c r="L2378" s="1" t="s">
        <v>38</v>
      </c>
      <c r="M2378" s="1" t="s">
        <v>27</v>
      </c>
      <c r="N2378" s="1" t="s">
        <v>42</v>
      </c>
      <c r="O2378" s="1" t="s">
        <v>22</v>
      </c>
      <c r="P2378" s="1" t="s">
        <v>39</v>
      </c>
      <c r="Q2378" s="1" t="s">
        <v>40</v>
      </c>
      <c r="R2378" s="2">
        <v>41091</v>
      </c>
    </row>
    <row r="2379" spans="1:18" x14ac:dyDescent="0.25">
      <c r="A2379" s="1">
        <v>1382</v>
      </c>
      <c r="B2379" s="2">
        <v>40406</v>
      </c>
      <c r="C2379" s="2" t="str">
        <f t="shared" si="186"/>
        <v>August</v>
      </c>
      <c r="D2379" s="1" t="s">
        <v>18</v>
      </c>
      <c r="E2379" s="1">
        <v>31</v>
      </c>
      <c r="F2379" s="1">
        <f t="shared" si="185"/>
        <v>231.63967741935483</v>
      </c>
      <c r="G2379" s="1">
        <v>7180.83</v>
      </c>
      <c r="H2379" s="1">
        <v>64.66</v>
      </c>
      <c r="I2379">
        <f t="shared" si="187"/>
        <v>7245.49</v>
      </c>
      <c r="J2379">
        <f t="shared" si="188"/>
        <v>4.7610000000000001</v>
      </c>
      <c r="K2379">
        <f t="shared" si="189"/>
        <v>341.87931629999997</v>
      </c>
      <c r="L2379" s="1" t="s">
        <v>38</v>
      </c>
      <c r="M2379" s="1" t="s">
        <v>69</v>
      </c>
      <c r="N2379" s="1" t="s">
        <v>42</v>
      </c>
      <c r="O2379" s="1" t="s">
        <v>22</v>
      </c>
      <c r="P2379" s="1" t="s">
        <v>67</v>
      </c>
      <c r="Q2379" s="1" t="s">
        <v>64</v>
      </c>
      <c r="R2379" s="2">
        <v>40413</v>
      </c>
    </row>
    <row r="2380" spans="1:18" x14ac:dyDescent="0.25">
      <c r="A2380" s="1">
        <v>12804</v>
      </c>
      <c r="B2380" s="2">
        <v>41054</v>
      </c>
      <c r="C2380" s="2" t="str">
        <f t="shared" si="186"/>
        <v>May</v>
      </c>
      <c r="D2380" s="1" t="s">
        <v>41</v>
      </c>
      <c r="E2380" s="1">
        <v>50</v>
      </c>
      <c r="F2380" s="1">
        <f t="shared" si="185"/>
        <v>1.6802000000000001</v>
      </c>
      <c r="G2380" s="1">
        <v>84.01</v>
      </c>
      <c r="H2380" s="1">
        <v>0.75</v>
      </c>
      <c r="I2380">
        <f t="shared" si="187"/>
        <v>84.76</v>
      </c>
      <c r="J2380">
        <f t="shared" si="188"/>
        <v>3.5455000000000001</v>
      </c>
      <c r="K2380">
        <f t="shared" si="189"/>
        <v>2.9785745500000003</v>
      </c>
      <c r="L2380" s="1" t="s">
        <v>26</v>
      </c>
      <c r="M2380" s="1" t="s">
        <v>54</v>
      </c>
      <c r="N2380" s="1" t="s">
        <v>42</v>
      </c>
      <c r="O2380" s="1" t="s">
        <v>34</v>
      </c>
      <c r="P2380" s="1" t="s">
        <v>66</v>
      </c>
      <c r="Q2380" s="1" t="s">
        <v>36</v>
      </c>
      <c r="R2380" s="2">
        <v>41056</v>
      </c>
    </row>
    <row r="2381" spans="1:18" x14ac:dyDescent="0.25">
      <c r="A2381" s="1">
        <v>12355</v>
      </c>
      <c r="B2381" s="2">
        <v>40691</v>
      </c>
      <c r="C2381" s="2" t="str">
        <f t="shared" si="186"/>
        <v>May</v>
      </c>
      <c r="D2381" s="1" t="s">
        <v>32</v>
      </c>
      <c r="E2381" s="1">
        <v>36</v>
      </c>
      <c r="F2381" s="1">
        <f t="shared" si="185"/>
        <v>5.8202777777777781</v>
      </c>
      <c r="G2381" s="1">
        <v>209.53</v>
      </c>
      <c r="H2381" s="1">
        <v>5.67</v>
      </c>
      <c r="I2381">
        <f t="shared" si="187"/>
        <v>215.2</v>
      </c>
      <c r="J2381">
        <f t="shared" si="188"/>
        <v>3.5455000000000001</v>
      </c>
      <c r="K2381">
        <f t="shared" si="189"/>
        <v>7.4288861500000003</v>
      </c>
      <c r="L2381" s="1" t="s">
        <v>26</v>
      </c>
      <c r="M2381" s="1" t="s">
        <v>54</v>
      </c>
      <c r="N2381" s="1" t="s">
        <v>33</v>
      </c>
      <c r="O2381" s="1" t="s">
        <v>34</v>
      </c>
      <c r="P2381" s="1" t="s">
        <v>45</v>
      </c>
      <c r="Q2381" s="1" t="s">
        <v>24</v>
      </c>
      <c r="R2381" s="2">
        <v>40692</v>
      </c>
    </row>
    <row r="2382" spans="1:18" x14ac:dyDescent="0.25">
      <c r="A2382" s="1">
        <v>16935</v>
      </c>
      <c r="B2382" s="2">
        <v>41258</v>
      </c>
      <c r="C2382" s="2" t="str">
        <f t="shared" si="186"/>
        <v>December</v>
      </c>
      <c r="D2382" s="1" t="s">
        <v>32</v>
      </c>
      <c r="E2382" s="1">
        <v>3</v>
      </c>
      <c r="F2382" s="1">
        <f t="shared" si="185"/>
        <v>4.9133333333333331</v>
      </c>
      <c r="G2382" s="1">
        <v>14.74</v>
      </c>
      <c r="H2382" s="1">
        <v>1.22</v>
      </c>
      <c r="I2382">
        <f t="shared" si="187"/>
        <v>15.96</v>
      </c>
      <c r="J2382">
        <f t="shared" si="188"/>
        <v>3.5455000000000001</v>
      </c>
      <c r="K2382">
        <f t="shared" si="189"/>
        <v>0.52260670000000009</v>
      </c>
      <c r="L2382" s="1" t="s">
        <v>26</v>
      </c>
      <c r="M2382" s="1" t="s">
        <v>54</v>
      </c>
      <c r="N2382" s="1" t="s">
        <v>33</v>
      </c>
      <c r="O2382" s="1" t="s">
        <v>34</v>
      </c>
      <c r="P2382" s="1" t="s">
        <v>45</v>
      </c>
      <c r="Q2382" s="1" t="s">
        <v>36</v>
      </c>
      <c r="R2382" s="2">
        <v>41259</v>
      </c>
    </row>
    <row r="2383" spans="1:18" x14ac:dyDescent="0.25">
      <c r="A2383" s="1">
        <v>46662</v>
      </c>
      <c r="B2383" s="2">
        <v>40906</v>
      </c>
      <c r="C2383" s="2" t="str">
        <f t="shared" si="186"/>
        <v>December</v>
      </c>
      <c r="D2383" s="1" t="s">
        <v>37</v>
      </c>
      <c r="E2383" s="1">
        <v>8</v>
      </c>
      <c r="F2383" s="1">
        <f t="shared" si="185"/>
        <v>7.1524999999999999</v>
      </c>
      <c r="G2383" s="1">
        <v>57.22</v>
      </c>
      <c r="H2383" s="1">
        <v>6.6</v>
      </c>
      <c r="I2383">
        <f t="shared" si="187"/>
        <v>63.82</v>
      </c>
      <c r="J2383">
        <f t="shared" si="188"/>
        <v>3.5455000000000001</v>
      </c>
      <c r="K2383">
        <f t="shared" si="189"/>
        <v>2.0287351</v>
      </c>
      <c r="L2383" s="1" t="s">
        <v>26</v>
      </c>
      <c r="M2383" s="1" t="s">
        <v>20</v>
      </c>
      <c r="N2383" s="1" t="s">
        <v>42</v>
      </c>
      <c r="O2383" s="1" t="s">
        <v>34</v>
      </c>
      <c r="P2383" s="1" t="s">
        <v>45</v>
      </c>
      <c r="Q2383" s="1" t="s">
        <v>24</v>
      </c>
      <c r="R2383" s="2">
        <v>40908</v>
      </c>
    </row>
    <row r="2384" spans="1:18" x14ac:dyDescent="0.25">
      <c r="A2384" s="1">
        <v>47527</v>
      </c>
      <c r="B2384" s="2">
        <v>40438</v>
      </c>
      <c r="C2384" s="2" t="str">
        <f t="shared" si="186"/>
        <v>September</v>
      </c>
      <c r="D2384" s="1" t="s">
        <v>41</v>
      </c>
      <c r="E2384" s="1">
        <v>48</v>
      </c>
      <c r="F2384" s="1">
        <f t="shared" si="185"/>
        <v>251.51874999999998</v>
      </c>
      <c r="G2384" s="1">
        <v>12072.9</v>
      </c>
      <c r="H2384" s="1">
        <v>43.32</v>
      </c>
      <c r="I2384">
        <f t="shared" si="187"/>
        <v>12116.22</v>
      </c>
      <c r="J2384">
        <f t="shared" si="188"/>
        <v>4.7610000000000001</v>
      </c>
      <c r="K2384">
        <f t="shared" si="189"/>
        <v>574.79076899999995</v>
      </c>
      <c r="L2384" s="1" t="s">
        <v>38</v>
      </c>
      <c r="M2384" s="1" t="s">
        <v>58</v>
      </c>
      <c r="N2384" s="1" t="s">
        <v>42</v>
      </c>
      <c r="O2384" s="1" t="s">
        <v>22</v>
      </c>
      <c r="P2384" s="1" t="s">
        <v>39</v>
      </c>
      <c r="Q2384" s="1" t="s">
        <v>40</v>
      </c>
      <c r="R2384" s="2">
        <v>40439</v>
      </c>
    </row>
    <row r="2385" spans="1:18" x14ac:dyDescent="0.25">
      <c r="A2385" s="1">
        <v>9573</v>
      </c>
      <c r="B2385" s="2">
        <v>41073</v>
      </c>
      <c r="C2385" s="2" t="str">
        <f t="shared" si="186"/>
        <v>June</v>
      </c>
      <c r="D2385" s="1" t="s">
        <v>41</v>
      </c>
      <c r="E2385" s="1">
        <v>21</v>
      </c>
      <c r="F2385" s="1">
        <f t="shared" si="185"/>
        <v>6.9642857142857144</v>
      </c>
      <c r="G2385" s="1">
        <v>146.25</v>
      </c>
      <c r="H2385" s="1">
        <v>1.02</v>
      </c>
      <c r="I2385">
        <f t="shared" si="187"/>
        <v>147.27000000000001</v>
      </c>
      <c r="J2385">
        <f t="shared" si="188"/>
        <v>3.5455000000000001</v>
      </c>
      <c r="K2385">
        <f t="shared" si="189"/>
        <v>5.1852937499999996</v>
      </c>
      <c r="L2385" s="1" t="s">
        <v>19</v>
      </c>
      <c r="M2385" s="1" t="s">
        <v>51</v>
      </c>
      <c r="N2385" s="1" t="s">
        <v>42</v>
      </c>
      <c r="O2385" s="1" t="s">
        <v>34</v>
      </c>
      <c r="P2385" s="1" t="s">
        <v>45</v>
      </c>
      <c r="Q2385" s="1" t="s">
        <v>36</v>
      </c>
      <c r="R2385" s="2">
        <v>41074</v>
      </c>
    </row>
    <row r="2386" spans="1:18" x14ac:dyDescent="0.25">
      <c r="A2386" s="1">
        <v>17414</v>
      </c>
      <c r="B2386" s="2">
        <v>41089</v>
      </c>
      <c r="C2386" s="2" t="str">
        <f t="shared" si="186"/>
        <v>June</v>
      </c>
      <c r="D2386" s="1" t="s">
        <v>25</v>
      </c>
      <c r="E2386" s="1">
        <v>32</v>
      </c>
      <c r="F2386" s="1">
        <f t="shared" si="185"/>
        <v>10.8728125</v>
      </c>
      <c r="G2386" s="1">
        <v>347.93</v>
      </c>
      <c r="H2386" s="1">
        <v>5.01</v>
      </c>
      <c r="I2386">
        <f t="shared" si="187"/>
        <v>352.94</v>
      </c>
      <c r="J2386">
        <f t="shared" si="188"/>
        <v>3.5455000000000001</v>
      </c>
      <c r="K2386">
        <f t="shared" si="189"/>
        <v>12.335858150000002</v>
      </c>
      <c r="L2386" s="1" t="s">
        <v>26</v>
      </c>
      <c r="M2386" s="1" t="s">
        <v>49</v>
      </c>
      <c r="N2386" s="1" t="s">
        <v>33</v>
      </c>
      <c r="O2386" s="1" t="s">
        <v>34</v>
      </c>
      <c r="P2386" s="1" t="s">
        <v>45</v>
      </c>
      <c r="Q2386" s="1" t="s">
        <v>24</v>
      </c>
      <c r="R2386" s="2">
        <v>41091</v>
      </c>
    </row>
    <row r="2387" spans="1:18" x14ac:dyDescent="0.25">
      <c r="A2387" s="1">
        <v>2791</v>
      </c>
      <c r="B2387" s="2">
        <v>40095</v>
      </c>
      <c r="C2387" s="2" t="str">
        <f t="shared" si="186"/>
        <v>October</v>
      </c>
      <c r="D2387" s="1" t="s">
        <v>25</v>
      </c>
      <c r="E2387" s="1">
        <v>47</v>
      </c>
      <c r="F2387" s="1">
        <f t="shared" si="185"/>
        <v>4.0780851063829786</v>
      </c>
      <c r="G2387" s="1">
        <v>191.67</v>
      </c>
      <c r="H2387" s="1">
        <v>7.01</v>
      </c>
      <c r="I2387">
        <f t="shared" si="187"/>
        <v>198.67999999999998</v>
      </c>
      <c r="J2387">
        <f t="shared" si="188"/>
        <v>3.5455000000000001</v>
      </c>
      <c r="K2387">
        <f t="shared" si="189"/>
        <v>6.7956598499999998</v>
      </c>
      <c r="L2387" s="1" t="s">
        <v>26</v>
      </c>
      <c r="M2387" s="1" t="s">
        <v>65</v>
      </c>
      <c r="N2387" s="1" t="s">
        <v>33</v>
      </c>
      <c r="O2387" s="1" t="s">
        <v>34</v>
      </c>
      <c r="P2387" s="1" t="s">
        <v>48</v>
      </c>
      <c r="Q2387" s="1" t="s">
        <v>24</v>
      </c>
      <c r="R2387" s="2">
        <v>40095</v>
      </c>
    </row>
    <row r="2388" spans="1:18" x14ac:dyDescent="0.25">
      <c r="A2388" s="1">
        <v>31941</v>
      </c>
      <c r="B2388" s="2">
        <v>39890</v>
      </c>
      <c r="C2388" s="2" t="str">
        <f t="shared" si="186"/>
        <v>March</v>
      </c>
      <c r="D2388" s="1" t="s">
        <v>41</v>
      </c>
      <c r="E2388" s="1">
        <v>7</v>
      </c>
      <c r="F2388" s="1">
        <f t="shared" si="185"/>
        <v>7.6499999999999995</v>
      </c>
      <c r="G2388" s="1">
        <v>53.55</v>
      </c>
      <c r="H2388" s="1">
        <v>9.68</v>
      </c>
      <c r="I2388">
        <f t="shared" si="187"/>
        <v>63.23</v>
      </c>
      <c r="J2388">
        <f t="shared" si="188"/>
        <v>3.5455000000000001</v>
      </c>
      <c r="K2388">
        <f t="shared" si="189"/>
        <v>1.89861525</v>
      </c>
      <c r="L2388" s="1" t="s">
        <v>26</v>
      </c>
      <c r="M2388" s="1" t="s">
        <v>20</v>
      </c>
      <c r="N2388" s="1" t="s">
        <v>28</v>
      </c>
      <c r="O2388" s="1" t="s">
        <v>34</v>
      </c>
      <c r="P2388" s="1" t="s">
        <v>45</v>
      </c>
      <c r="Q2388" s="1" t="s">
        <v>24</v>
      </c>
      <c r="R2388" s="2">
        <v>39892</v>
      </c>
    </row>
    <row r="2389" spans="1:18" x14ac:dyDescent="0.25">
      <c r="A2389" s="1">
        <v>13028</v>
      </c>
      <c r="B2389" s="2">
        <v>39911</v>
      </c>
      <c r="C2389" s="2" t="str">
        <f t="shared" si="186"/>
        <v>April</v>
      </c>
      <c r="D2389" s="1" t="s">
        <v>37</v>
      </c>
      <c r="E2389" s="1">
        <v>39</v>
      </c>
      <c r="F2389" s="1">
        <f t="shared" si="185"/>
        <v>34.808461538461536</v>
      </c>
      <c r="G2389" s="1">
        <v>1357.53</v>
      </c>
      <c r="H2389" s="1">
        <v>5.09</v>
      </c>
      <c r="I2389">
        <f t="shared" si="187"/>
        <v>1362.62</v>
      </c>
      <c r="J2389">
        <f t="shared" si="188"/>
        <v>3.5455000000000001</v>
      </c>
      <c r="K2389">
        <f t="shared" si="189"/>
        <v>48.131226150000003</v>
      </c>
      <c r="L2389" s="1" t="s">
        <v>26</v>
      </c>
      <c r="M2389" s="1" t="s">
        <v>49</v>
      </c>
      <c r="N2389" s="1" t="s">
        <v>21</v>
      </c>
      <c r="O2389" s="1" t="s">
        <v>34</v>
      </c>
      <c r="P2389" s="1" t="s">
        <v>45</v>
      </c>
      <c r="Q2389" s="1" t="s">
        <v>24</v>
      </c>
      <c r="R2389" s="2">
        <v>39912</v>
      </c>
    </row>
    <row r="2390" spans="1:18" x14ac:dyDescent="0.25">
      <c r="A2390" s="1">
        <v>49921</v>
      </c>
      <c r="B2390" s="2">
        <v>40591</v>
      </c>
      <c r="C2390" s="2" t="str">
        <f t="shared" si="186"/>
        <v>February</v>
      </c>
      <c r="D2390" s="1" t="s">
        <v>18</v>
      </c>
      <c r="E2390" s="1">
        <v>5</v>
      </c>
      <c r="F2390" s="1">
        <f t="shared" si="185"/>
        <v>151.22999999999999</v>
      </c>
      <c r="G2390" s="1">
        <v>756.15</v>
      </c>
      <c r="H2390" s="1">
        <v>17.850000000000001</v>
      </c>
      <c r="I2390">
        <f t="shared" si="187"/>
        <v>774</v>
      </c>
      <c r="J2390">
        <f t="shared" si="188"/>
        <v>5.3265000000000002</v>
      </c>
      <c r="K2390">
        <f t="shared" si="189"/>
        <v>40.276329750000002</v>
      </c>
      <c r="L2390" s="1" t="s">
        <v>38</v>
      </c>
      <c r="M2390" s="1" t="s">
        <v>44</v>
      </c>
      <c r="N2390" s="1" t="s">
        <v>28</v>
      </c>
      <c r="O2390" s="1" t="s">
        <v>29</v>
      </c>
      <c r="P2390" s="1" t="s">
        <v>61</v>
      </c>
      <c r="Q2390" s="1" t="s">
        <v>40</v>
      </c>
      <c r="R2390" s="2">
        <v>40595</v>
      </c>
    </row>
    <row r="2391" spans="1:18" x14ac:dyDescent="0.25">
      <c r="A2391" s="1">
        <v>1762</v>
      </c>
      <c r="B2391" s="2">
        <v>40044</v>
      </c>
      <c r="C2391" s="2" t="str">
        <f t="shared" si="186"/>
        <v>August</v>
      </c>
      <c r="D2391" s="1" t="s">
        <v>32</v>
      </c>
      <c r="E2391" s="1">
        <v>43</v>
      </c>
      <c r="F2391" s="1">
        <f t="shared" si="185"/>
        <v>29.755930232558143</v>
      </c>
      <c r="G2391" s="1">
        <v>1279.5050000000001</v>
      </c>
      <c r="H2391" s="1">
        <v>1.1000000000000001</v>
      </c>
      <c r="I2391">
        <f t="shared" si="187"/>
        <v>1280.605</v>
      </c>
      <c r="J2391">
        <f t="shared" si="188"/>
        <v>5.3265000000000002</v>
      </c>
      <c r="K2391">
        <f t="shared" si="189"/>
        <v>68.152833825000002</v>
      </c>
      <c r="L2391" s="1" t="s">
        <v>19</v>
      </c>
      <c r="M2391" s="1" t="s">
        <v>51</v>
      </c>
      <c r="N2391" s="1" t="s">
        <v>42</v>
      </c>
      <c r="O2391" s="1" t="s">
        <v>29</v>
      </c>
      <c r="P2391" s="1" t="s">
        <v>30</v>
      </c>
      <c r="Q2391" s="1" t="s">
        <v>24</v>
      </c>
      <c r="R2391" s="2">
        <v>40045</v>
      </c>
    </row>
    <row r="2392" spans="1:18" x14ac:dyDescent="0.25">
      <c r="A2392" s="1">
        <v>6980</v>
      </c>
      <c r="B2392" s="2">
        <v>40227</v>
      </c>
      <c r="C2392" s="2" t="str">
        <f t="shared" si="186"/>
        <v>February</v>
      </c>
      <c r="D2392" s="1" t="s">
        <v>32</v>
      </c>
      <c r="E2392" s="1">
        <v>18</v>
      </c>
      <c r="F2392" s="1">
        <f t="shared" si="185"/>
        <v>7.5716666666666663</v>
      </c>
      <c r="G2392" s="1">
        <v>136.29</v>
      </c>
      <c r="H2392" s="1">
        <v>7.72</v>
      </c>
      <c r="I2392">
        <f t="shared" si="187"/>
        <v>144.01</v>
      </c>
      <c r="J2392">
        <f t="shared" si="188"/>
        <v>3.5455000000000001</v>
      </c>
      <c r="K2392">
        <f t="shared" si="189"/>
        <v>4.8321619499999997</v>
      </c>
      <c r="L2392" s="1" t="s">
        <v>26</v>
      </c>
      <c r="M2392" s="1" t="s">
        <v>65</v>
      </c>
      <c r="N2392" s="1" t="s">
        <v>21</v>
      </c>
      <c r="O2392" s="1" t="s">
        <v>34</v>
      </c>
      <c r="P2392" s="1" t="s">
        <v>48</v>
      </c>
      <c r="Q2392" s="1" t="s">
        <v>24</v>
      </c>
      <c r="R2392" s="2">
        <v>40228</v>
      </c>
    </row>
    <row r="2393" spans="1:18" x14ac:dyDescent="0.25">
      <c r="A2393" s="1">
        <v>4069</v>
      </c>
      <c r="B2393" s="2">
        <v>41041</v>
      </c>
      <c r="C2393" s="2" t="str">
        <f t="shared" si="186"/>
        <v>May</v>
      </c>
      <c r="D2393" s="1" t="s">
        <v>41</v>
      </c>
      <c r="E2393" s="1">
        <v>8</v>
      </c>
      <c r="F2393" s="1">
        <f t="shared" si="185"/>
        <v>6.80375</v>
      </c>
      <c r="G2393" s="1">
        <v>54.43</v>
      </c>
      <c r="H2393" s="1">
        <v>6.74</v>
      </c>
      <c r="I2393">
        <f t="shared" si="187"/>
        <v>61.17</v>
      </c>
      <c r="J2393">
        <f t="shared" si="188"/>
        <v>3.5455000000000001</v>
      </c>
      <c r="K2393">
        <f t="shared" si="189"/>
        <v>1.9298156500000001</v>
      </c>
      <c r="L2393" s="1" t="s">
        <v>26</v>
      </c>
      <c r="M2393" s="1" t="s">
        <v>51</v>
      </c>
      <c r="N2393" s="1" t="s">
        <v>21</v>
      </c>
      <c r="O2393" s="1" t="s">
        <v>34</v>
      </c>
      <c r="P2393" s="1" t="s">
        <v>45</v>
      </c>
      <c r="Q2393" s="1" t="s">
        <v>24</v>
      </c>
      <c r="R2393" s="2">
        <v>41043</v>
      </c>
    </row>
    <row r="2394" spans="1:18" x14ac:dyDescent="0.25">
      <c r="A2394" s="1">
        <v>16935</v>
      </c>
      <c r="B2394" s="2">
        <v>41258</v>
      </c>
      <c r="C2394" s="2" t="str">
        <f t="shared" si="186"/>
        <v>December</v>
      </c>
      <c r="D2394" s="1" t="s">
        <v>32</v>
      </c>
      <c r="E2394" s="1">
        <v>43</v>
      </c>
      <c r="F2394" s="1">
        <f t="shared" si="185"/>
        <v>2.7367441860465118</v>
      </c>
      <c r="G2394" s="1">
        <v>117.68</v>
      </c>
      <c r="H2394" s="1">
        <v>0.7</v>
      </c>
      <c r="I2394">
        <f t="shared" si="187"/>
        <v>118.38000000000001</v>
      </c>
      <c r="J2394">
        <f t="shared" si="188"/>
        <v>3.5455000000000001</v>
      </c>
      <c r="K2394">
        <f t="shared" si="189"/>
        <v>4.172344400000001</v>
      </c>
      <c r="L2394" s="1" t="s">
        <v>19</v>
      </c>
      <c r="M2394" s="1" t="s">
        <v>54</v>
      </c>
      <c r="N2394" s="1" t="s">
        <v>33</v>
      </c>
      <c r="O2394" s="1" t="s">
        <v>34</v>
      </c>
      <c r="P2394" s="1" t="s">
        <v>35</v>
      </c>
      <c r="Q2394" s="1" t="s">
        <v>36</v>
      </c>
      <c r="R2394" s="2">
        <v>41260</v>
      </c>
    </row>
    <row r="2395" spans="1:18" x14ac:dyDescent="0.25">
      <c r="A2395" s="1">
        <v>43367</v>
      </c>
      <c r="B2395" s="2">
        <v>40246</v>
      </c>
      <c r="C2395" s="2" t="str">
        <f t="shared" si="186"/>
        <v>March</v>
      </c>
      <c r="D2395" s="1" t="s">
        <v>37</v>
      </c>
      <c r="E2395" s="1">
        <v>3</v>
      </c>
      <c r="F2395" s="1">
        <f t="shared" si="185"/>
        <v>7.793333333333333</v>
      </c>
      <c r="G2395" s="1">
        <v>23.38</v>
      </c>
      <c r="H2395" s="1">
        <v>5.14</v>
      </c>
      <c r="I2395">
        <f t="shared" si="187"/>
        <v>28.52</v>
      </c>
      <c r="J2395">
        <f t="shared" si="188"/>
        <v>3.5455000000000001</v>
      </c>
      <c r="K2395">
        <f t="shared" si="189"/>
        <v>0.82893790000000001</v>
      </c>
      <c r="L2395" s="1" t="s">
        <v>26</v>
      </c>
      <c r="M2395" s="1" t="s">
        <v>27</v>
      </c>
      <c r="N2395" s="1" t="s">
        <v>28</v>
      </c>
      <c r="O2395" s="1" t="s">
        <v>34</v>
      </c>
      <c r="P2395" s="1" t="s">
        <v>45</v>
      </c>
      <c r="Q2395" s="1" t="s">
        <v>24</v>
      </c>
      <c r="R2395" s="2">
        <v>40249</v>
      </c>
    </row>
    <row r="2396" spans="1:18" x14ac:dyDescent="0.25">
      <c r="A2396" s="1">
        <v>30051</v>
      </c>
      <c r="B2396" s="2">
        <v>40988</v>
      </c>
      <c r="C2396" s="2" t="str">
        <f t="shared" si="186"/>
        <v>March</v>
      </c>
      <c r="D2396" s="1" t="s">
        <v>32</v>
      </c>
      <c r="E2396" s="1">
        <v>42</v>
      </c>
      <c r="F2396" s="1">
        <f t="shared" si="185"/>
        <v>5.7871428571428574</v>
      </c>
      <c r="G2396" s="1">
        <v>243.06</v>
      </c>
      <c r="H2396" s="1">
        <v>2.27</v>
      </c>
      <c r="I2396">
        <f t="shared" si="187"/>
        <v>245.33</v>
      </c>
      <c r="J2396">
        <f t="shared" si="188"/>
        <v>3.5455000000000001</v>
      </c>
      <c r="K2396">
        <f t="shared" si="189"/>
        <v>8.6176922999999999</v>
      </c>
      <c r="L2396" s="1" t="s">
        <v>26</v>
      </c>
      <c r="M2396" s="1" t="s">
        <v>51</v>
      </c>
      <c r="N2396" s="1" t="s">
        <v>42</v>
      </c>
      <c r="O2396" s="1" t="s">
        <v>34</v>
      </c>
      <c r="P2396" s="1" t="s">
        <v>35</v>
      </c>
      <c r="Q2396" s="1" t="s">
        <v>36</v>
      </c>
      <c r="R2396" s="2">
        <v>40989</v>
      </c>
    </row>
    <row r="2397" spans="1:18" x14ac:dyDescent="0.25">
      <c r="A2397" s="1">
        <v>57669</v>
      </c>
      <c r="B2397" s="2">
        <v>40398</v>
      </c>
      <c r="C2397" s="2" t="str">
        <f t="shared" si="186"/>
        <v>August</v>
      </c>
      <c r="D2397" s="1" t="s">
        <v>37</v>
      </c>
      <c r="E2397" s="1">
        <v>41</v>
      </c>
      <c r="F2397" s="1">
        <f t="shared" si="185"/>
        <v>43.978536585365852</v>
      </c>
      <c r="G2397" s="1">
        <v>1803.12</v>
      </c>
      <c r="H2397" s="1">
        <v>5.33</v>
      </c>
      <c r="I2397">
        <f t="shared" si="187"/>
        <v>1808.4499999999998</v>
      </c>
      <c r="J2397">
        <f t="shared" si="188"/>
        <v>3.5455000000000001</v>
      </c>
      <c r="K2397">
        <f t="shared" si="189"/>
        <v>63.929619599999995</v>
      </c>
      <c r="L2397" s="1" t="s">
        <v>26</v>
      </c>
      <c r="M2397" s="1" t="s">
        <v>20</v>
      </c>
      <c r="N2397" s="1" t="s">
        <v>21</v>
      </c>
      <c r="O2397" s="1" t="s">
        <v>34</v>
      </c>
      <c r="P2397" s="1" t="s">
        <v>68</v>
      </c>
      <c r="Q2397" s="1" t="s">
        <v>24</v>
      </c>
      <c r="R2397" s="2">
        <v>40399</v>
      </c>
    </row>
    <row r="2398" spans="1:18" x14ac:dyDescent="0.25">
      <c r="A2398" s="1">
        <v>22119</v>
      </c>
      <c r="B2398" s="2">
        <v>40018</v>
      </c>
      <c r="C2398" s="2" t="str">
        <f t="shared" si="186"/>
        <v>July</v>
      </c>
      <c r="D2398" s="1" t="s">
        <v>18</v>
      </c>
      <c r="E2398" s="1">
        <v>20</v>
      </c>
      <c r="F2398" s="1">
        <f t="shared" si="185"/>
        <v>46.969499999999996</v>
      </c>
      <c r="G2398" s="1">
        <v>939.39</v>
      </c>
      <c r="H2398" s="1">
        <v>19.989999999999998</v>
      </c>
      <c r="I2398">
        <f t="shared" si="187"/>
        <v>959.38</v>
      </c>
      <c r="J2398">
        <f t="shared" si="188"/>
        <v>3.5455000000000001</v>
      </c>
      <c r="K2398">
        <f t="shared" si="189"/>
        <v>33.306072450000002</v>
      </c>
      <c r="L2398" s="1" t="s">
        <v>26</v>
      </c>
      <c r="M2398" s="1" t="s">
        <v>20</v>
      </c>
      <c r="N2398" s="1" t="s">
        <v>33</v>
      </c>
      <c r="O2398" s="1" t="s">
        <v>34</v>
      </c>
      <c r="P2398" s="1" t="s">
        <v>68</v>
      </c>
      <c r="Q2398" s="1" t="s">
        <v>24</v>
      </c>
      <c r="R2398" s="2">
        <v>40023</v>
      </c>
    </row>
    <row r="2399" spans="1:18" x14ac:dyDescent="0.25">
      <c r="A2399" s="1">
        <v>5984</v>
      </c>
      <c r="B2399" s="2">
        <v>39981</v>
      </c>
      <c r="C2399" s="2" t="str">
        <f t="shared" si="186"/>
        <v>June</v>
      </c>
      <c r="D2399" s="1" t="s">
        <v>18</v>
      </c>
      <c r="E2399" s="1">
        <v>42</v>
      </c>
      <c r="F2399" s="1">
        <f t="shared" si="185"/>
        <v>11.062857142857142</v>
      </c>
      <c r="G2399" s="1">
        <v>464.64</v>
      </c>
      <c r="H2399" s="1">
        <v>5.16</v>
      </c>
      <c r="I2399">
        <f t="shared" si="187"/>
        <v>469.8</v>
      </c>
      <c r="J2399">
        <f t="shared" si="188"/>
        <v>4.7610000000000001</v>
      </c>
      <c r="K2399">
        <f t="shared" si="189"/>
        <v>22.121510400000002</v>
      </c>
      <c r="L2399" s="1" t="s">
        <v>26</v>
      </c>
      <c r="M2399" s="1" t="s">
        <v>47</v>
      </c>
      <c r="N2399" s="1" t="s">
        <v>21</v>
      </c>
      <c r="O2399" s="1" t="s">
        <v>22</v>
      </c>
      <c r="P2399" s="1" t="s">
        <v>23</v>
      </c>
      <c r="Q2399" s="1" t="s">
        <v>24</v>
      </c>
      <c r="R2399" s="2">
        <v>39986</v>
      </c>
    </row>
    <row r="2400" spans="1:18" x14ac:dyDescent="0.25">
      <c r="A2400" s="1">
        <v>47942</v>
      </c>
      <c r="B2400" s="2">
        <v>40236</v>
      </c>
      <c r="C2400" s="2" t="str">
        <f t="shared" si="186"/>
        <v>February</v>
      </c>
      <c r="D2400" s="1" t="s">
        <v>41</v>
      </c>
      <c r="E2400" s="1">
        <v>9</v>
      </c>
      <c r="F2400" s="1">
        <f t="shared" si="185"/>
        <v>102.08216666666667</v>
      </c>
      <c r="G2400" s="1">
        <v>918.73950000000002</v>
      </c>
      <c r="H2400" s="1">
        <v>7.69</v>
      </c>
      <c r="I2400">
        <f t="shared" si="187"/>
        <v>926.42950000000008</v>
      </c>
      <c r="J2400">
        <f t="shared" si="188"/>
        <v>5.3265000000000002</v>
      </c>
      <c r="K2400">
        <f t="shared" si="189"/>
        <v>48.9366594675</v>
      </c>
      <c r="L2400" s="1" t="s">
        <v>19</v>
      </c>
      <c r="M2400" s="1" t="s">
        <v>54</v>
      </c>
      <c r="N2400" s="1" t="s">
        <v>33</v>
      </c>
      <c r="O2400" s="1" t="s">
        <v>29</v>
      </c>
      <c r="P2400" s="1" t="s">
        <v>30</v>
      </c>
      <c r="Q2400" s="1" t="s">
        <v>24</v>
      </c>
      <c r="R2400" s="2">
        <v>40237</v>
      </c>
    </row>
    <row r="2401" spans="1:18" x14ac:dyDescent="0.25">
      <c r="A2401" s="1">
        <v>30787</v>
      </c>
      <c r="B2401" s="2">
        <v>40813</v>
      </c>
      <c r="C2401" s="2" t="str">
        <f t="shared" si="186"/>
        <v>September</v>
      </c>
      <c r="D2401" s="1" t="s">
        <v>25</v>
      </c>
      <c r="E2401" s="1">
        <v>43</v>
      </c>
      <c r="F2401" s="1">
        <f t="shared" si="185"/>
        <v>150.63858139534884</v>
      </c>
      <c r="G2401" s="1">
        <v>6477.4589999999998</v>
      </c>
      <c r="H2401" s="1">
        <v>8.99</v>
      </c>
      <c r="I2401">
        <f t="shared" si="187"/>
        <v>6486.4489999999996</v>
      </c>
      <c r="J2401">
        <f t="shared" si="188"/>
        <v>5.3265000000000002</v>
      </c>
      <c r="K2401">
        <f t="shared" si="189"/>
        <v>345.02185363500001</v>
      </c>
      <c r="L2401" s="1" t="s">
        <v>26</v>
      </c>
      <c r="M2401" s="1" t="s">
        <v>27</v>
      </c>
      <c r="N2401" s="1" t="s">
        <v>42</v>
      </c>
      <c r="O2401" s="1" t="s">
        <v>29</v>
      </c>
      <c r="P2401" s="1" t="s">
        <v>30</v>
      </c>
      <c r="Q2401" s="1" t="s">
        <v>24</v>
      </c>
      <c r="R2401" s="2">
        <v>40814</v>
      </c>
    </row>
    <row r="2402" spans="1:18" x14ac:dyDescent="0.25">
      <c r="A2402" s="1">
        <v>22210</v>
      </c>
      <c r="B2402" s="2">
        <v>40805</v>
      </c>
      <c r="C2402" s="2" t="str">
        <f t="shared" si="186"/>
        <v>September</v>
      </c>
      <c r="D2402" s="1" t="s">
        <v>37</v>
      </c>
      <c r="E2402" s="1">
        <v>37</v>
      </c>
      <c r="F2402" s="1">
        <f t="shared" si="185"/>
        <v>27.930810810810812</v>
      </c>
      <c r="G2402" s="1">
        <v>1033.44</v>
      </c>
      <c r="H2402" s="1">
        <v>4.8600000000000003</v>
      </c>
      <c r="I2402">
        <f t="shared" si="187"/>
        <v>1038.3</v>
      </c>
      <c r="J2402">
        <f t="shared" si="188"/>
        <v>3.5455000000000001</v>
      </c>
      <c r="K2402">
        <f t="shared" si="189"/>
        <v>36.640615199999999</v>
      </c>
      <c r="L2402" s="1" t="s">
        <v>26</v>
      </c>
      <c r="M2402" s="1" t="s">
        <v>59</v>
      </c>
      <c r="N2402" s="1" t="s">
        <v>33</v>
      </c>
      <c r="O2402" s="1" t="s">
        <v>34</v>
      </c>
      <c r="P2402" s="1" t="s">
        <v>45</v>
      </c>
      <c r="Q2402" s="1" t="s">
        <v>36</v>
      </c>
      <c r="R2402" s="2">
        <v>40807</v>
      </c>
    </row>
    <row r="2403" spans="1:18" x14ac:dyDescent="0.25">
      <c r="A2403" s="1">
        <v>14884</v>
      </c>
      <c r="B2403" s="2">
        <v>40813</v>
      </c>
      <c r="C2403" s="2" t="str">
        <f t="shared" si="186"/>
        <v>September</v>
      </c>
      <c r="D2403" s="1" t="s">
        <v>25</v>
      </c>
      <c r="E2403" s="1">
        <v>6</v>
      </c>
      <c r="F2403" s="1">
        <f t="shared" si="185"/>
        <v>78.997583333333338</v>
      </c>
      <c r="G2403" s="1">
        <v>473.9855</v>
      </c>
      <c r="H2403" s="1">
        <v>4.9000000000000004</v>
      </c>
      <c r="I2403">
        <f t="shared" si="187"/>
        <v>478.88549999999998</v>
      </c>
      <c r="J2403">
        <f t="shared" si="188"/>
        <v>5.3265000000000002</v>
      </c>
      <c r="K2403">
        <f t="shared" si="189"/>
        <v>25.246837657499999</v>
      </c>
      <c r="L2403" s="1" t="s">
        <v>26</v>
      </c>
      <c r="M2403" s="1" t="s">
        <v>56</v>
      </c>
      <c r="N2403" s="1" t="s">
        <v>33</v>
      </c>
      <c r="O2403" s="1" t="s">
        <v>29</v>
      </c>
      <c r="P2403" s="1" t="s">
        <v>30</v>
      </c>
      <c r="Q2403" s="1" t="s">
        <v>24</v>
      </c>
      <c r="R2403" s="2">
        <v>40815</v>
      </c>
    </row>
    <row r="2404" spans="1:18" x14ac:dyDescent="0.25">
      <c r="A2404" s="1">
        <v>28643</v>
      </c>
      <c r="B2404" s="2">
        <v>40295</v>
      </c>
      <c r="C2404" s="2" t="str">
        <f t="shared" si="186"/>
        <v>April</v>
      </c>
      <c r="D2404" s="1" t="s">
        <v>32</v>
      </c>
      <c r="E2404" s="1">
        <v>16</v>
      </c>
      <c r="F2404" s="1">
        <f t="shared" si="185"/>
        <v>41.21875</v>
      </c>
      <c r="G2404" s="1">
        <v>659.5</v>
      </c>
      <c r="H2404" s="1">
        <v>2.99</v>
      </c>
      <c r="I2404">
        <f t="shared" si="187"/>
        <v>662.49</v>
      </c>
      <c r="J2404">
        <f t="shared" si="188"/>
        <v>3.5455000000000001</v>
      </c>
      <c r="K2404">
        <f t="shared" si="189"/>
        <v>23.382572500000002</v>
      </c>
      <c r="L2404" s="1" t="s">
        <v>26</v>
      </c>
      <c r="M2404" s="1" t="s">
        <v>47</v>
      </c>
      <c r="N2404" s="1" t="s">
        <v>21</v>
      </c>
      <c r="O2404" s="1" t="s">
        <v>34</v>
      </c>
      <c r="P2404" s="1" t="s">
        <v>48</v>
      </c>
      <c r="Q2404" s="1" t="s">
        <v>24</v>
      </c>
      <c r="R2404" s="2">
        <v>40296</v>
      </c>
    </row>
    <row r="2405" spans="1:18" x14ac:dyDescent="0.25">
      <c r="A2405" s="1">
        <v>26851</v>
      </c>
      <c r="B2405" s="2">
        <v>40748</v>
      </c>
      <c r="C2405" s="2" t="str">
        <f t="shared" si="186"/>
        <v>July</v>
      </c>
      <c r="D2405" s="1" t="s">
        <v>25</v>
      </c>
      <c r="E2405" s="1">
        <v>44</v>
      </c>
      <c r="F2405" s="1">
        <f t="shared" si="185"/>
        <v>1.6736363636363636</v>
      </c>
      <c r="G2405" s="1">
        <v>73.64</v>
      </c>
      <c r="H2405" s="1">
        <v>1.99</v>
      </c>
      <c r="I2405">
        <f t="shared" si="187"/>
        <v>75.63</v>
      </c>
      <c r="J2405">
        <f t="shared" si="188"/>
        <v>5.3265000000000002</v>
      </c>
      <c r="K2405">
        <f t="shared" si="189"/>
        <v>3.9224346000000003</v>
      </c>
      <c r="L2405" s="1" t="s">
        <v>26</v>
      </c>
      <c r="M2405" s="1" t="s">
        <v>20</v>
      </c>
      <c r="N2405" s="1" t="s">
        <v>33</v>
      </c>
      <c r="O2405" s="1" t="s">
        <v>29</v>
      </c>
      <c r="P2405" s="1" t="s">
        <v>43</v>
      </c>
      <c r="Q2405" s="1" t="s">
        <v>46</v>
      </c>
      <c r="R2405" s="2">
        <v>40750</v>
      </c>
    </row>
    <row r="2406" spans="1:18" x14ac:dyDescent="0.25">
      <c r="A2406" s="1">
        <v>22818</v>
      </c>
      <c r="B2406" s="2">
        <v>39955</v>
      </c>
      <c r="C2406" s="2" t="str">
        <f t="shared" si="186"/>
        <v>May</v>
      </c>
      <c r="D2406" s="1" t="s">
        <v>18</v>
      </c>
      <c r="E2406" s="1">
        <v>19</v>
      </c>
      <c r="F2406" s="1">
        <f t="shared" si="185"/>
        <v>18.96</v>
      </c>
      <c r="G2406" s="1">
        <v>360.24</v>
      </c>
      <c r="H2406" s="1">
        <v>4</v>
      </c>
      <c r="I2406">
        <f t="shared" si="187"/>
        <v>364.24</v>
      </c>
      <c r="J2406">
        <f t="shared" si="188"/>
        <v>5.3265000000000002</v>
      </c>
      <c r="K2406">
        <f t="shared" si="189"/>
        <v>19.188183600000002</v>
      </c>
      <c r="L2406" s="1" t="s">
        <v>26</v>
      </c>
      <c r="M2406" s="1" t="s">
        <v>51</v>
      </c>
      <c r="N2406" s="1" t="s">
        <v>28</v>
      </c>
      <c r="O2406" s="1" t="s">
        <v>29</v>
      </c>
      <c r="P2406" s="1" t="s">
        <v>43</v>
      </c>
      <c r="Q2406" s="1" t="s">
        <v>24</v>
      </c>
      <c r="R2406" s="2">
        <v>39959</v>
      </c>
    </row>
    <row r="2407" spans="1:18" x14ac:dyDescent="0.25">
      <c r="A2407" s="1">
        <v>36196</v>
      </c>
      <c r="B2407" s="2">
        <v>40761</v>
      </c>
      <c r="C2407" s="2" t="str">
        <f t="shared" si="186"/>
        <v>August</v>
      </c>
      <c r="D2407" s="1" t="s">
        <v>32</v>
      </c>
      <c r="E2407" s="1">
        <v>6</v>
      </c>
      <c r="F2407" s="1">
        <f t="shared" si="185"/>
        <v>10.338333333333333</v>
      </c>
      <c r="G2407" s="1">
        <v>62.03</v>
      </c>
      <c r="H2407" s="1">
        <v>6.02</v>
      </c>
      <c r="I2407">
        <f t="shared" si="187"/>
        <v>68.05</v>
      </c>
      <c r="J2407">
        <f t="shared" si="188"/>
        <v>4.7610000000000001</v>
      </c>
      <c r="K2407">
        <f t="shared" si="189"/>
        <v>2.9532483000000003</v>
      </c>
      <c r="L2407" s="1" t="s">
        <v>26</v>
      </c>
      <c r="M2407" s="1" t="s">
        <v>69</v>
      </c>
      <c r="N2407" s="1" t="s">
        <v>21</v>
      </c>
      <c r="O2407" s="1" t="s">
        <v>22</v>
      </c>
      <c r="P2407" s="1" t="s">
        <v>23</v>
      </c>
      <c r="Q2407" s="1" t="s">
        <v>31</v>
      </c>
      <c r="R2407" s="2">
        <v>40762</v>
      </c>
    </row>
    <row r="2408" spans="1:18" x14ac:dyDescent="0.25">
      <c r="A2408" s="1">
        <v>48230</v>
      </c>
      <c r="B2408" s="2">
        <v>39869</v>
      </c>
      <c r="C2408" s="2" t="str">
        <f t="shared" si="186"/>
        <v>February</v>
      </c>
      <c r="D2408" s="1" t="s">
        <v>32</v>
      </c>
      <c r="E2408" s="1">
        <v>31</v>
      </c>
      <c r="F2408" s="1">
        <f t="shared" si="185"/>
        <v>85.348387096774204</v>
      </c>
      <c r="G2408" s="1">
        <v>2645.8</v>
      </c>
      <c r="H2408" s="1">
        <v>35</v>
      </c>
      <c r="I2408">
        <f t="shared" si="187"/>
        <v>2680.8</v>
      </c>
      <c r="J2408">
        <f t="shared" si="188"/>
        <v>3.5455000000000001</v>
      </c>
      <c r="K2408">
        <f t="shared" si="189"/>
        <v>93.806838999999997</v>
      </c>
      <c r="L2408" s="1" t="s">
        <v>26</v>
      </c>
      <c r="M2408" s="1" t="s">
        <v>56</v>
      </c>
      <c r="N2408" s="1" t="s">
        <v>33</v>
      </c>
      <c r="O2408" s="1" t="s">
        <v>34</v>
      </c>
      <c r="P2408" s="1" t="s">
        <v>60</v>
      </c>
      <c r="Q2408" s="1" t="s">
        <v>53</v>
      </c>
      <c r="R2408" s="2">
        <v>39871</v>
      </c>
    </row>
    <row r="2409" spans="1:18" x14ac:dyDescent="0.25">
      <c r="A2409" s="1">
        <v>22469</v>
      </c>
      <c r="B2409" s="2">
        <v>40462</v>
      </c>
      <c r="C2409" s="2" t="str">
        <f t="shared" si="186"/>
        <v>October</v>
      </c>
      <c r="D2409" s="1" t="s">
        <v>25</v>
      </c>
      <c r="E2409" s="1">
        <v>44</v>
      </c>
      <c r="F2409" s="1">
        <f t="shared" si="185"/>
        <v>6.2706818181818189</v>
      </c>
      <c r="G2409" s="1">
        <v>275.91000000000003</v>
      </c>
      <c r="H2409" s="1">
        <v>5.03</v>
      </c>
      <c r="I2409">
        <f t="shared" si="187"/>
        <v>280.94</v>
      </c>
      <c r="J2409">
        <f t="shared" si="188"/>
        <v>5.3265000000000002</v>
      </c>
      <c r="K2409">
        <f t="shared" si="189"/>
        <v>14.696346150000002</v>
      </c>
      <c r="L2409" s="1" t="s">
        <v>26</v>
      </c>
      <c r="M2409" s="1" t="s">
        <v>44</v>
      </c>
      <c r="N2409" s="1" t="s">
        <v>33</v>
      </c>
      <c r="O2409" s="1" t="s">
        <v>29</v>
      </c>
      <c r="P2409" s="1" t="s">
        <v>30</v>
      </c>
      <c r="Q2409" s="1" t="s">
        <v>31</v>
      </c>
      <c r="R2409" s="2">
        <v>40464</v>
      </c>
    </row>
    <row r="2410" spans="1:18" x14ac:dyDescent="0.25">
      <c r="A2410" s="1">
        <v>24647</v>
      </c>
      <c r="B2410" s="2">
        <v>39968</v>
      </c>
      <c r="C2410" s="2" t="str">
        <f t="shared" si="186"/>
        <v>June</v>
      </c>
      <c r="D2410" s="1" t="s">
        <v>32</v>
      </c>
      <c r="E2410" s="1">
        <v>3</v>
      </c>
      <c r="F2410" s="1">
        <f t="shared" si="185"/>
        <v>1009.9899999999999</v>
      </c>
      <c r="G2410" s="1">
        <v>3029.97</v>
      </c>
      <c r="H2410" s="1">
        <v>13.99</v>
      </c>
      <c r="I2410">
        <f t="shared" si="187"/>
        <v>3043.9599999999996</v>
      </c>
      <c r="J2410">
        <f t="shared" si="188"/>
        <v>5.3265000000000002</v>
      </c>
      <c r="K2410">
        <f t="shared" si="189"/>
        <v>161.39135204999999</v>
      </c>
      <c r="L2410" s="1" t="s">
        <v>26</v>
      </c>
      <c r="M2410" s="1" t="s">
        <v>49</v>
      </c>
      <c r="N2410" s="1" t="s">
        <v>33</v>
      </c>
      <c r="O2410" s="1" t="s">
        <v>29</v>
      </c>
      <c r="P2410" s="1" t="s">
        <v>61</v>
      </c>
      <c r="Q2410" s="1" t="s">
        <v>31</v>
      </c>
      <c r="R2410" s="2">
        <v>39970</v>
      </c>
    </row>
    <row r="2411" spans="1:18" x14ac:dyDescent="0.25">
      <c r="A2411" s="1">
        <v>5217</v>
      </c>
      <c r="B2411" s="2">
        <v>40828</v>
      </c>
      <c r="C2411" s="2" t="str">
        <f t="shared" si="186"/>
        <v>October</v>
      </c>
      <c r="D2411" s="1" t="s">
        <v>25</v>
      </c>
      <c r="E2411" s="1">
        <v>8</v>
      </c>
      <c r="F2411" s="1">
        <f t="shared" si="185"/>
        <v>42.418750000000003</v>
      </c>
      <c r="G2411" s="1">
        <v>339.35</v>
      </c>
      <c r="H2411" s="1">
        <v>5.33</v>
      </c>
      <c r="I2411">
        <f t="shared" si="187"/>
        <v>344.68</v>
      </c>
      <c r="J2411">
        <f t="shared" si="188"/>
        <v>3.5455000000000001</v>
      </c>
      <c r="K2411">
        <f t="shared" si="189"/>
        <v>12.031654250000001</v>
      </c>
      <c r="L2411" s="1" t="s">
        <v>19</v>
      </c>
      <c r="M2411" s="1" t="s">
        <v>54</v>
      </c>
      <c r="N2411" s="1" t="s">
        <v>42</v>
      </c>
      <c r="O2411" s="1" t="s">
        <v>34</v>
      </c>
      <c r="P2411" s="1" t="s">
        <v>68</v>
      </c>
      <c r="Q2411" s="1" t="s">
        <v>24</v>
      </c>
      <c r="R2411" s="2">
        <v>40828</v>
      </c>
    </row>
    <row r="2412" spans="1:18" x14ac:dyDescent="0.25">
      <c r="A2412" s="1">
        <v>17506</v>
      </c>
      <c r="B2412" s="2">
        <v>40237</v>
      </c>
      <c r="C2412" s="2" t="str">
        <f t="shared" si="186"/>
        <v>February</v>
      </c>
      <c r="D2412" s="1" t="s">
        <v>18</v>
      </c>
      <c r="E2412" s="1">
        <v>33</v>
      </c>
      <c r="F2412" s="1">
        <f t="shared" si="185"/>
        <v>287.07</v>
      </c>
      <c r="G2412" s="1">
        <v>9473.31</v>
      </c>
      <c r="H2412" s="1">
        <v>42.52</v>
      </c>
      <c r="I2412">
        <f t="shared" si="187"/>
        <v>9515.83</v>
      </c>
      <c r="J2412">
        <f t="shared" si="188"/>
        <v>3.5455000000000001</v>
      </c>
      <c r="K2412">
        <f t="shared" si="189"/>
        <v>335.87620604999995</v>
      </c>
      <c r="L2412" s="1" t="s">
        <v>38</v>
      </c>
      <c r="M2412" s="1" t="s">
        <v>27</v>
      </c>
      <c r="N2412" s="1" t="s">
        <v>42</v>
      </c>
      <c r="O2412" s="1" t="s">
        <v>34</v>
      </c>
      <c r="P2412" s="1" t="s">
        <v>68</v>
      </c>
      <c r="Q2412" s="1" t="s">
        <v>40</v>
      </c>
      <c r="R2412" s="2">
        <v>40241</v>
      </c>
    </row>
    <row r="2413" spans="1:18" x14ac:dyDescent="0.25">
      <c r="A2413" s="1">
        <v>32741</v>
      </c>
      <c r="B2413" s="2">
        <v>39859</v>
      </c>
      <c r="C2413" s="2" t="str">
        <f t="shared" si="186"/>
        <v>February</v>
      </c>
      <c r="D2413" s="1" t="s">
        <v>18</v>
      </c>
      <c r="E2413" s="1">
        <v>13</v>
      </c>
      <c r="F2413" s="1">
        <f t="shared" si="185"/>
        <v>10.48</v>
      </c>
      <c r="G2413" s="1">
        <v>136.24</v>
      </c>
      <c r="H2413" s="1">
        <v>9.4499999999999993</v>
      </c>
      <c r="I2413">
        <f t="shared" si="187"/>
        <v>145.69</v>
      </c>
      <c r="J2413">
        <f t="shared" si="188"/>
        <v>3.5455000000000001</v>
      </c>
      <c r="K2413">
        <f t="shared" si="189"/>
        <v>4.8303891999999999</v>
      </c>
      <c r="L2413" s="1" t="s">
        <v>26</v>
      </c>
      <c r="M2413" s="1" t="s">
        <v>49</v>
      </c>
      <c r="N2413" s="1" t="s">
        <v>33</v>
      </c>
      <c r="O2413" s="1" t="s">
        <v>34</v>
      </c>
      <c r="P2413" s="1" t="s">
        <v>60</v>
      </c>
      <c r="Q2413" s="1" t="s">
        <v>24</v>
      </c>
      <c r="R2413" s="2">
        <v>39866</v>
      </c>
    </row>
    <row r="2414" spans="1:18" x14ac:dyDescent="0.25">
      <c r="A2414" s="1">
        <v>22242</v>
      </c>
      <c r="B2414" s="2">
        <v>39979</v>
      </c>
      <c r="C2414" s="2" t="str">
        <f t="shared" si="186"/>
        <v>June</v>
      </c>
      <c r="D2414" s="1" t="s">
        <v>32</v>
      </c>
      <c r="E2414" s="1">
        <v>50</v>
      </c>
      <c r="F2414" s="1">
        <f t="shared" si="185"/>
        <v>6.5982000000000003</v>
      </c>
      <c r="G2414" s="1">
        <v>329.91</v>
      </c>
      <c r="H2414" s="1">
        <v>9.5399999999999991</v>
      </c>
      <c r="I2414">
        <f t="shared" si="187"/>
        <v>339.45000000000005</v>
      </c>
      <c r="J2414">
        <f t="shared" si="188"/>
        <v>3.5455000000000001</v>
      </c>
      <c r="K2414">
        <f t="shared" si="189"/>
        <v>11.69695905</v>
      </c>
      <c r="L2414" s="1" t="s">
        <v>26</v>
      </c>
      <c r="M2414" s="1" t="s">
        <v>58</v>
      </c>
      <c r="N2414" s="1" t="s">
        <v>42</v>
      </c>
      <c r="O2414" s="1" t="s">
        <v>34</v>
      </c>
      <c r="P2414" s="1" t="s">
        <v>45</v>
      </c>
      <c r="Q2414" s="1" t="s">
        <v>24</v>
      </c>
      <c r="R2414" s="2">
        <v>39981</v>
      </c>
    </row>
    <row r="2415" spans="1:18" x14ac:dyDescent="0.25">
      <c r="A2415" s="1">
        <v>43302</v>
      </c>
      <c r="B2415" s="2">
        <v>40778</v>
      </c>
      <c r="C2415" s="2" t="str">
        <f t="shared" si="186"/>
        <v>August</v>
      </c>
      <c r="D2415" s="1" t="s">
        <v>18</v>
      </c>
      <c r="E2415" s="1">
        <v>43</v>
      </c>
      <c r="F2415" s="1">
        <f t="shared" si="185"/>
        <v>16.758441860465119</v>
      </c>
      <c r="G2415" s="1">
        <v>720.61300000000006</v>
      </c>
      <c r="H2415" s="1">
        <v>0.99</v>
      </c>
      <c r="I2415">
        <f t="shared" si="187"/>
        <v>721.60300000000007</v>
      </c>
      <c r="J2415">
        <f t="shared" si="188"/>
        <v>5.3265000000000002</v>
      </c>
      <c r="K2415">
        <f t="shared" si="189"/>
        <v>38.383451445000006</v>
      </c>
      <c r="L2415" s="1" t="s">
        <v>26</v>
      </c>
      <c r="M2415" s="1" t="s">
        <v>58</v>
      </c>
      <c r="N2415" s="1" t="s">
        <v>33</v>
      </c>
      <c r="O2415" s="1" t="s">
        <v>29</v>
      </c>
      <c r="P2415" s="1" t="s">
        <v>30</v>
      </c>
      <c r="Q2415" s="1" t="s">
        <v>36</v>
      </c>
      <c r="R2415" s="2">
        <v>40787</v>
      </c>
    </row>
    <row r="2416" spans="1:18" x14ac:dyDescent="0.25">
      <c r="A2416" s="1">
        <v>41988</v>
      </c>
      <c r="B2416" s="2">
        <v>39848</v>
      </c>
      <c r="C2416" s="2" t="str">
        <f t="shared" si="186"/>
        <v>February</v>
      </c>
      <c r="D2416" s="1" t="s">
        <v>18</v>
      </c>
      <c r="E2416" s="1">
        <v>14</v>
      </c>
      <c r="F2416" s="1">
        <f t="shared" si="185"/>
        <v>12.963571428571429</v>
      </c>
      <c r="G2416" s="1">
        <v>181.49</v>
      </c>
      <c r="H2416" s="1">
        <v>5.5</v>
      </c>
      <c r="I2416">
        <f t="shared" si="187"/>
        <v>186.99</v>
      </c>
      <c r="J2416">
        <f t="shared" si="188"/>
        <v>3.5455000000000001</v>
      </c>
      <c r="K2416">
        <f t="shared" si="189"/>
        <v>6.4347279500000001</v>
      </c>
      <c r="L2416" s="1" t="s">
        <v>26</v>
      </c>
      <c r="M2416" s="1" t="s">
        <v>20</v>
      </c>
      <c r="N2416" s="1" t="s">
        <v>42</v>
      </c>
      <c r="O2416" s="1" t="s">
        <v>34</v>
      </c>
      <c r="P2416" s="1" t="s">
        <v>60</v>
      </c>
      <c r="Q2416" s="1" t="s">
        <v>24</v>
      </c>
      <c r="R2416" s="2">
        <v>39852</v>
      </c>
    </row>
    <row r="2417" spans="1:18" x14ac:dyDescent="0.25">
      <c r="A2417" s="1">
        <v>44064</v>
      </c>
      <c r="B2417" s="2">
        <v>40240</v>
      </c>
      <c r="C2417" s="2" t="str">
        <f t="shared" si="186"/>
        <v>March</v>
      </c>
      <c r="D2417" s="1" t="s">
        <v>41</v>
      </c>
      <c r="E2417" s="1">
        <v>23</v>
      </c>
      <c r="F2417" s="1">
        <f t="shared" si="185"/>
        <v>12.35391304347826</v>
      </c>
      <c r="G2417" s="1">
        <v>284.14</v>
      </c>
      <c r="H2417" s="1">
        <v>8.99</v>
      </c>
      <c r="I2417">
        <f t="shared" si="187"/>
        <v>293.13</v>
      </c>
      <c r="J2417">
        <f t="shared" si="188"/>
        <v>3.5455000000000001</v>
      </c>
      <c r="K2417">
        <f t="shared" si="189"/>
        <v>10.074183699999999</v>
      </c>
      <c r="L2417" s="1" t="s">
        <v>26</v>
      </c>
      <c r="M2417" s="1" t="s">
        <v>56</v>
      </c>
      <c r="N2417" s="1" t="s">
        <v>21</v>
      </c>
      <c r="O2417" s="1" t="s">
        <v>34</v>
      </c>
      <c r="P2417" s="1" t="s">
        <v>35</v>
      </c>
      <c r="Q2417" s="1" t="s">
        <v>46</v>
      </c>
      <c r="R2417" s="2">
        <v>40243</v>
      </c>
    </row>
    <row r="2418" spans="1:18" x14ac:dyDescent="0.25">
      <c r="A2418" s="1">
        <v>30374</v>
      </c>
      <c r="B2418" s="2">
        <v>40258</v>
      </c>
      <c r="C2418" s="2" t="str">
        <f t="shared" si="186"/>
        <v>March</v>
      </c>
      <c r="D2418" s="1" t="s">
        <v>37</v>
      </c>
      <c r="E2418" s="1">
        <v>42</v>
      </c>
      <c r="F2418" s="1">
        <f t="shared" si="185"/>
        <v>29.049523809523809</v>
      </c>
      <c r="G2418" s="1">
        <v>1220.08</v>
      </c>
      <c r="H2418" s="1">
        <v>1.99</v>
      </c>
      <c r="I2418">
        <f t="shared" si="187"/>
        <v>1222.07</v>
      </c>
      <c r="J2418">
        <f t="shared" si="188"/>
        <v>5.3265000000000002</v>
      </c>
      <c r="K2418">
        <f t="shared" si="189"/>
        <v>64.987561200000002</v>
      </c>
      <c r="L2418" s="1" t="s">
        <v>26</v>
      </c>
      <c r="M2418" s="1" t="s">
        <v>54</v>
      </c>
      <c r="N2418" s="1" t="s">
        <v>33</v>
      </c>
      <c r="O2418" s="1" t="s">
        <v>29</v>
      </c>
      <c r="P2418" s="1" t="s">
        <v>43</v>
      </c>
      <c r="Q2418" s="1" t="s">
        <v>46</v>
      </c>
      <c r="R2418" s="2">
        <v>40259</v>
      </c>
    </row>
    <row r="2419" spans="1:18" x14ac:dyDescent="0.25">
      <c r="A2419" s="1">
        <v>56743</v>
      </c>
      <c r="B2419" s="2">
        <v>40716</v>
      </c>
      <c r="C2419" s="2" t="str">
        <f t="shared" si="186"/>
        <v>June</v>
      </c>
      <c r="D2419" s="1" t="s">
        <v>41</v>
      </c>
      <c r="E2419" s="1">
        <v>23</v>
      </c>
      <c r="F2419" s="1">
        <f t="shared" si="185"/>
        <v>22.793478260869566</v>
      </c>
      <c r="G2419" s="1">
        <v>524.25</v>
      </c>
      <c r="H2419" s="1">
        <v>8.99</v>
      </c>
      <c r="I2419">
        <f t="shared" si="187"/>
        <v>533.24</v>
      </c>
      <c r="J2419">
        <f t="shared" si="188"/>
        <v>4.7610000000000001</v>
      </c>
      <c r="K2419">
        <f t="shared" si="189"/>
        <v>24.959542500000001</v>
      </c>
      <c r="L2419" s="1" t="s">
        <v>19</v>
      </c>
      <c r="M2419" s="1" t="s">
        <v>54</v>
      </c>
      <c r="N2419" s="1" t="s">
        <v>33</v>
      </c>
      <c r="O2419" s="1" t="s">
        <v>22</v>
      </c>
      <c r="P2419" s="1" t="s">
        <v>23</v>
      </c>
      <c r="Q2419" s="1" t="s">
        <v>46</v>
      </c>
      <c r="R2419" s="2">
        <v>40719</v>
      </c>
    </row>
    <row r="2420" spans="1:18" x14ac:dyDescent="0.25">
      <c r="A2420" s="1">
        <v>11680</v>
      </c>
      <c r="B2420" s="2">
        <v>40060</v>
      </c>
      <c r="C2420" s="2" t="str">
        <f t="shared" si="186"/>
        <v>September</v>
      </c>
      <c r="D2420" s="1" t="s">
        <v>41</v>
      </c>
      <c r="E2420" s="1">
        <v>50</v>
      </c>
      <c r="F2420" s="1">
        <f t="shared" si="185"/>
        <v>146.24063000000001</v>
      </c>
      <c r="G2420" s="1">
        <v>7312.0315000000001</v>
      </c>
      <c r="H2420" s="1">
        <v>8.99</v>
      </c>
      <c r="I2420">
        <f t="shared" si="187"/>
        <v>7321.0214999999998</v>
      </c>
      <c r="J2420">
        <f t="shared" si="188"/>
        <v>5.3265000000000002</v>
      </c>
      <c r="K2420">
        <f t="shared" si="189"/>
        <v>389.47535784750005</v>
      </c>
      <c r="L2420" s="1" t="s">
        <v>26</v>
      </c>
      <c r="M2420" s="1" t="s">
        <v>47</v>
      </c>
      <c r="N2420" s="1" t="s">
        <v>33</v>
      </c>
      <c r="O2420" s="1" t="s">
        <v>29</v>
      </c>
      <c r="P2420" s="1" t="s">
        <v>30</v>
      </c>
      <c r="Q2420" s="1" t="s">
        <v>24</v>
      </c>
      <c r="R2420" s="2">
        <v>40062</v>
      </c>
    </row>
    <row r="2421" spans="1:18" x14ac:dyDescent="0.25">
      <c r="A2421" s="1">
        <v>35200</v>
      </c>
      <c r="B2421" s="2">
        <v>39849</v>
      </c>
      <c r="C2421" s="2" t="str">
        <f t="shared" si="186"/>
        <v>February</v>
      </c>
      <c r="D2421" s="1" t="s">
        <v>41</v>
      </c>
      <c r="E2421" s="1">
        <v>15</v>
      </c>
      <c r="F2421" s="1">
        <f t="shared" si="185"/>
        <v>10.016</v>
      </c>
      <c r="G2421" s="1">
        <v>150.24</v>
      </c>
      <c r="H2421" s="1">
        <v>12.52</v>
      </c>
      <c r="I2421">
        <f t="shared" si="187"/>
        <v>162.76000000000002</v>
      </c>
      <c r="J2421">
        <f t="shared" si="188"/>
        <v>4.7610000000000001</v>
      </c>
      <c r="K2421">
        <f t="shared" si="189"/>
        <v>7.1529264000000001</v>
      </c>
      <c r="L2421" s="1" t="s">
        <v>26</v>
      </c>
      <c r="M2421" s="1" t="s">
        <v>47</v>
      </c>
      <c r="N2421" s="1" t="s">
        <v>33</v>
      </c>
      <c r="O2421" s="1" t="s">
        <v>22</v>
      </c>
      <c r="P2421" s="1" t="s">
        <v>23</v>
      </c>
      <c r="Q2421" s="1" t="s">
        <v>24</v>
      </c>
      <c r="R2421" s="2">
        <v>39851</v>
      </c>
    </row>
    <row r="2422" spans="1:18" x14ac:dyDescent="0.25">
      <c r="A2422" s="1">
        <v>9762</v>
      </c>
      <c r="B2422" s="2">
        <v>39816</v>
      </c>
      <c r="C2422" s="2" t="str">
        <f t="shared" si="186"/>
        <v>January</v>
      </c>
      <c r="D2422" s="1" t="s">
        <v>25</v>
      </c>
      <c r="E2422" s="1">
        <v>12</v>
      </c>
      <c r="F2422" s="1">
        <f t="shared" si="185"/>
        <v>21.896666666666665</v>
      </c>
      <c r="G2422" s="1">
        <v>262.76</v>
      </c>
      <c r="H2422" s="1">
        <v>21.2</v>
      </c>
      <c r="I2422">
        <f t="shared" si="187"/>
        <v>283.95999999999998</v>
      </c>
      <c r="J2422">
        <f t="shared" si="188"/>
        <v>4.7610000000000001</v>
      </c>
      <c r="K2422">
        <f t="shared" si="189"/>
        <v>12.510003599999999</v>
      </c>
      <c r="L2422" s="1" t="s">
        <v>26</v>
      </c>
      <c r="M2422" s="1" t="s">
        <v>51</v>
      </c>
      <c r="N2422" s="1" t="s">
        <v>42</v>
      </c>
      <c r="O2422" s="1" t="s">
        <v>22</v>
      </c>
      <c r="P2422" s="1" t="s">
        <v>23</v>
      </c>
      <c r="Q2422" s="1" t="s">
        <v>31</v>
      </c>
      <c r="R2422" s="2">
        <v>39817</v>
      </c>
    </row>
    <row r="2423" spans="1:18" x14ac:dyDescent="0.25">
      <c r="A2423" s="1">
        <v>3235</v>
      </c>
      <c r="B2423" s="2">
        <v>40861</v>
      </c>
      <c r="C2423" s="2" t="str">
        <f t="shared" si="186"/>
        <v>November</v>
      </c>
      <c r="D2423" s="1" t="s">
        <v>18</v>
      </c>
      <c r="E2423" s="1">
        <v>31</v>
      </c>
      <c r="F2423" s="1">
        <f t="shared" si="185"/>
        <v>4.6119354838709681</v>
      </c>
      <c r="G2423" s="1">
        <v>142.97</v>
      </c>
      <c r="H2423" s="1">
        <v>0.7</v>
      </c>
      <c r="I2423">
        <f t="shared" si="187"/>
        <v>143.66999999999999</v>
      </c>
      <c r="J2423">
        <f t="shared" si="188"/>
        <v>3.5455000000000001</v>
      </c>
      <c r="K2423">
        <f t="shared" si="189"/>
        <v>5.0690013500000006</v>
      </c>
      <c r="L2423" s="1" t="s">
        <v>19</v>
      </c>
      <c r="M2423" s="1" t="s">
        <v>27</v>
      </c>
      <c r="N2423" s="1" t="s">
        <v>33</v>
      </c>
      <c r="O2423" s="1" t="s">
        <v>34</v>
      </c>
      <c r="P2423" s="1" t="s">
        <v>66</v>
      </c>
      <c r="Q2423" s="1" t="s">
        <v>36</v>
      </c>
      <c r="R2423" s="2">
        <v>40863</v>
      </c>
    </row>
    <row r="2424" spans="1:18" x14ac:dyDescent="0.25">
      <c r="A2424" s="1">
        <v>45861</v>
      </c>
      <c r="B2424" s="2">
        <v>40780</v>
      </c>
      <c r="C2424" s="2" t="str">
        <f t="shared" si="186"/>
        <v>August</v>
      </c>
      <c r="D2424" s="1" t="s">
        <v>41</v>
      </c>
      <c r="E2424" s="1">
        <v>39</v>
      </c>
      <c r="F2424" s="1">
        <f t="shared" si="185"/>
        <v>17.457910256410258</v>
      </c>
      <c r="G2424" s="1">
        <v>680.85850000000005</v>
      </c>
      <c r="H2424" s="1">
        <v>0.99</v>
      </c>
      <c r="I2424">
        <f t="shared" si="187"/>
        <v>681.84850000000006</v>
      </c>
      <c r="J2424">
        <f t="shared" si="188"/>
        <v>5.3265000000000002</v>
      </c>
      <c r="K2424">
        <f t="shared" si="189"/>
        <v>36.265928002500004</v>
      </c>
      <c r="L2424" s="1" t="s">
        <v>26</v>
      </c>
      <c r="M2424" s="1" t="s">
        <v>44</v>
      </c>
      <c r="N2424" s="1" t="s">
        <v>28</v>
      </c>
      <c r="O2424" s="1" t="s">
        <v>29</v>
      </c>
      <c r="P2424" s="1" t="s">
        <v>30</v>
      </c>
      <c r="Q2424" s="1" t="s">
        <v>36</v>
      </c>
      <c r="R2424" s="2">
        <v>40780</v>
      </c>
    </row>
    <row r="2425" spans="1:18" x14ac:dyDescent="0.25">
      <c r="A2425" s="1">
        <v>56420</v>
      </c>
      <c r="B2425" s="2">
        <v>40748</v>
      </c>
      <c r="C2425" s="2" t="str">
        <f t="shared" si="186"/>
        <v>July</v>
      </c>
      <c r="D2425" s="1" t="s">
        <v>18</v>
      </c>
      <c r="E2425" s="1">
        <v>16</v>
      </c>
      <c r="F2425" s="1">
        <f t="shared" si="185"/>
        <v>37.340000000000003</v>
      </c>
      <c r="G2425" s="1">
        <v>597.44000000000005</v>
      </c>
      <c r="H2425" s="1">
        <v>4.5</v>
      </c>
      <c r="I2425">
        <f t="shared" si="187"/>
        <v>601.94000000000005</v>
      </c>
      <c r="J2425">
        <f t="shared" si="188"/>
        <v>3.5455000000000001</v>
      </c>
      <c r="K2425">
        <f t="shared" si="189"/>
        <v>21.182235200000004</v>
      </c>
      <c r="L2425" s="1" t="s">
        <v>26</v>
      </c>
      <c r="M2425" s="1" t="s">
        <v>51</v>
      </c>
      <c r="N2425" s="1" t="s">
        <v>21</v>
      </c>
      <c r="O2425" s="1" t="s">
        <v>34</v>
      </c>
      <c r="P2425" s="1" t="s">
        <v>68</v>
      </c>
      <c r="Q2425" s="1" t="s">
        <v>24</v>
      </c>
      <c r="R2425" s="2">
        <v>40752</v>
      </c>
    </row>
    <row r="2426" spans="1:18" x14ac:dyDescent="0.25">
      <c r="A2426" s="1">
        <v>3138</v>
      </c>
      <c r="B2426" s="2">
        <v>39852</v>
      </c>
      <c r="C2426" s="2" t="str">
        <f t="shared" si="186"/>
        <v>February</v>
      </c>
      <c r="D2426" s="1" t="s">
        <v>32</v>
      </c>
      <c r="E2426" s="1">
        <v>4</v>
      </c>
      <c r="F2426" s="1">
        <f t="shared" si="185"/>
        <v>179.50749999999999</v>
      </c>
      <c r="G2426" s="1">
        <v>718.03</v>
      </c>
      <c r="H2426" s="1">
        <v>19.989999999999998</v>
      </c>
      <c r="I2426">
        <f t="shared" si="187"/>
        <v>738.02</v>
      </c>
      <c r="J2426">
        <f t="shared" si="188"/>
        <v>5.3265000000000002</v>
      </c>
      <c r="K2426">
        <f t="shared" si="189"/>
        <v>38.245867950000004</v>
      </c>
      <c r="L2426" s="1" t="s">
        <v>19</v>
      </c>
      <c r="M2426" s="1" t="s">
        <v>49</v>
      </c>
      <c r="N2426" s="1" t="s">
        <v>21</v>
      </c>
      <c r="O2426" s="1" t="s">
        <v>29</v>
      </c>
      <c r="P2426" s="1" t="s">
        <v>43</v>
      </c>
      <c r="Q2426" s="1" t="s">
        <v>24</v>
      </c>
      <c r="R2426" s="2">
        <v>39852</v>
      </c>
    </row>
    <row r="2427" spans="1:18" x14ac:dyDescent="0.25">
      <c r="A2427" s="1">
        <v>54560</v>
      </c>
      <c r="B2427" s="2">
        <v>40010</v>
      </c>
      <c r="C2427" s="2" t="str">
        <f t="shared" si="186"/>
        <v>July</v>
      </c>
      <c r="D2427" s="1" t="s">
        <v>37</v>
      </c>
      <c r="E2427" s="1">
        <v>45</v>
      </c>
      <c r="F2427" s="1">
        <f t="shared" si="185"/>
        <v>53.435533333333339</v>
      </c>
      <c r="G2427" s="1">
        <v>2404.5990000000002</v>
      </c>
      <c r="H2427" s="1">
        <v>4.99</v>
      </c>
      <c r="I2427">
        <f t="shared" si="187"/>
        <v>2409.5889999999999</v>
      </c>
      <c r="J2427">
        <f t="shared" si="188"/>
        <v>5.3265000000000002</v>
      </c>
      <c r="K2427">
        <f t="shared" si="189"/>
        <v>128.08096573500001</v>
      </c>
      <c r="L2427" s="1" t="s">
        <v>19</v>
      </c>
      <c r="M2427" s="1" t="s">
        <v>20</v>
      </c>
      <c r="N2427" s="1" t="s">
        <v>28</v>
      </c>
      <c r="O2427" s="1" t="s">
        <v>29</v>
      </c>
      <c r="P2427" s="1" t="s">
        <v>30</v>
      </c>
      <c r="Q2427" s="1" t="s">
        <v>24</v>
      </c>
      <c r="R2427" s="2">
        <v>40012</v>
      </c>
    </row>
    <row r="2428" spans="1:18" x14ac:dyDescent="0.25">
      <c r="A2428" s="1">
        <v>44069</v>
      </c>
      <c r="B2428" s="2">
        <v>39815</v>
      </c>
      <c r="C2428" s="2" t="str">
        <f t="shared" si="186"/>
        <v>January</v>
      </c>
      <c r="D2428" s="1" t="s">
        <v>37</v>
      </c>
      <c r="E2428" s="1">
        <v>43</v>
      </c>
      <c r="F2428" s="1">
        <f t="shared" si="185"/>
        <v>14.29767441860465</v>
      </c>
      <c r="G2428" s="1">
        <v>614.79999999999995</v>
      </c>
      <c r="H2428" s="1">
        <v>1.97</v>
      </c>
      <c r="I2428">
        <f t="shared" si="187"/>
        <v>616.77</v>
      </c>
      <c r="J2428">
        <f t="shared" si="188"/>
        <v>3.5455000000000001</v>
      </c>
      <c r="K2428">
        <f t="shared" si="189"/>
        <v>21.797734000000002</v>
      </c>
      <c r="L2428" s="1" t="s">
        <v>26</v>
      </c>
      <c r="M2428" s="1" t="s">
        <v>20</v>
      </c>
      <c r="N2428" s="1" t="s">
        <v>21</v>
      </c>
      <c r="O2428" s="1" t="s">
        <v>34</v>
      </c>
      <c r="P2428" s="1" t="s">
        <v>45</v>
      </c>
      <c r="Q2428" s="1" t="s">
        <v>36</v>
      </c>
      <c r="R2428" s="2">
        <v>39815</v>
      </c>
    </row>
    <row r="2429" spans="1:18" x14ac:dyDescent="0.25">
      <c r="A2429" s="1">
        <v>52676</v>
      </c>
      <c r="B2429" s="2">
        <v>41149</v>
      </c>
      <c r="C2429" s="2" t="str">
        <f t="shared" si="186"/>
        <v>August</v>
      </c>
      <c r="D2429" s="1" t="s">
        <v>25</v>
      </c>
      <c r="E2429" s="1">
        <v>46</v>
      </c>
      <c r="F2429" s="1">
        <f t="shared" si="185"/>
        <v>21.292173913043481</v>
      </c>
      <c r="G2429" s="1">
        <v>979.44</v>
      </c>
      <c r="H2429" s="1">
        <v>5.86</v>
      </c>
      <c r="I2429">
        <f t="shared" si="187"/>
        <v>985.30000000000007</v>
      </c>
      <c r="J2429">
        <f t="shared" si="188"/>
        <v>3.5455000000000001</v>
      </c>
      <c r="K2429">
        <f t="shared" si="189"/>
        <v>34.726045200000002</v>
      </c>
      <c r="L2429" s="1" t="s">
        <v>26</v>
      </c>
      <c r="M2429" s="1" t="s">
        <v>54</v>
      </c>
      <c r="N2429" s="1" t="s">
        <v>42</v>
      </c>
      <c r="O2429" s="1" t="s">
        <v>34</v>
      </c>
      <c r="P2429" s="1" t="s">
        <v>45</v>
      </c>
      <c r="Q2429" s="1" t="s">
        <v>24</v>
      </c>
      <c r="R2429" s="2">
        <v>41151</v>
      </c>
    </row>
    <row r="2430" spans="1:18" x14ac:dyDescent="0.25">
      <c r="A2430" s="1">
        <v>20709</v>
      </c>
      <c r="B2430" s="2">
        <v>40036</v>
      </c>
      <c r="C2430" s="2" t="str">
        <f t="shared" si="186"/>
        <v>August</v>
      </c>
      <c r="D2430" s="1" t="s">
        <v>25</v>
      </c>
      <c r="E2430" s="1">
        <v>5</v>
      </c>
      <c r="F2430" s="1">
        <f t="shared" si="185"/>
        <v>5.0200000000000005</v>
      </c>
      <c r="G2430" s="1">
        <v>25.1</v>
      </c>
      <c r="H2430" s="1">
        <v>0.49</v>
      </c>
      <c r="I2430">
        <f t="shared" si="187"/>
        <v>25.59</v>
      </c>
      <c r="J2430">
        <f t="shared" si="188"/>
        <v>3.5455000000000001</v>
      </c>
      <c r="K2430">
        <f t="shared" si="189"/>
        <v>0.88992050000000011</v>
      </c>
      <c r="L2430" s="1" t="s">
        <v>26</v>
      </c>
      <c r="M2430" s="1" t="s">
        <v>27</v>
      </c>
      <c r="N2430" s="1" t="s">
        <v>21</v>
      </c>
      <c r="O2430" s="1" t="s">
        <v>34</v>
      </c>
      <c r="P2430" s="1" t="s">
        <v>63</v>
      </c>
      <c r="Q2430" s="1" t="s">
        <v>24</v>
      </c>
      <c r="R2430" s="2">
        <v>40038</v>
      </c>
    </row>
    <row r="2431" spans="1:18" x14ac:dyDescent="0.25">
      <c r="A2431" s="1">
        <v>45766</v>
      </c>
      <c r="B2431" s="2">
        <v>40305</v>
      </c>
      <c r="C2431" s="2" t="str">
        <f t="shared" si="186"/>
        <v>May</v>
      </c>
      <c r="D2431" s="1" t="s">
        <v>25</v>
      </c>
      <c r="E2431" s="1">
        <v>37</v>
      </c>
      <c r="F2431" s="1">
        <f t="shared" si="185"/>
        <v>68.167837837837837</v>
      </c>
      <c r="G2431" s="1">
        <v>2522.21</v>
      </c>
      <c r="H2431" s="1">
        <v>14.48</v>
      </c>
      <c r="I2431">
        <f t="shared" si="187"/>
        <v>2536.69</v>
      </c>
      <c r="J2431">
        <f t="shared" si="188"/>
        <v>4.7610000000000001</v>
      </c>
      <c r="K2431">
        <f t="shared" si="189"/>
        <v>120.08241810000001</v>
      </c>
      <c r="L2431" s="1" t="s">
        <v>26</v>
      </c>
      <c r="M2431" s="1" t="s">
        <v>44</v>
      </c>
      <c r="N2431" s="1" t="s">
        <v>42</v>
      </c>
      <c r="O2431" s="1" t="s">
        <v>22</v>
      </c>
      <c r="P2431" s="1" t="s">
        <v>23</v>
      </c>
      <c r="Q2431" s="1" t="s">
        <v>24</v>
      </c>
      <c r="R2431" s="2">
        <v>40307</v>
      </c>
    </row>
    <row r="2432" spans="1:18" x14ac:dyDescent="0.25">
      <c r="A2432" s="1">
        <v>51619</v>
      </c>
      <c r="B2432" s="2">
        <v>40058</v>
      </c>
      <c r="C2432" s="2" t="str">
        <f t="shared" si="186"/>
        <v>September</v>
      </c>
      <c r="D2432" s="1" t="s">
        <v>32</v>
      </c>
      <c r="E2432" s="1">
        <v>46</v>
      </c>
      <c r="F2432" s="1">
        <f t="shared" si="185"/>
        <v>2.1869565217391305</v>
      </c>
      <c r="G2432" s="1">
        <v>100.6</v>
      </c>
      <c r="H2432" s="1">
        <v>1</v>
      </c>
      <c r="I2432">
        <f t="shared" si="187"/>
        <v>101.6</v>
      </c>
      <c r="J2432">
        <f t="shared" si="188"/>
        <v>3.5455000000000001</v>
      </c>
      <c r="K2432">
        <f t="shared" si="189"/>
        <v>3.566773</v>
      </c>
      <c r="L2432" s="1" t="s">
        <v>26</v>
      </c>
      <c r="M2432" s="1" t="s">
        <v>27</v>
      </c>
      <c r="N2432" s="1" t="s">
        <v>21</v>
      </c>
      <c r="O2432" s="1" t="s">
        <v>34</v>
      </c>
      <c r="P2432" s="1" t="s">
        <v>35</v>
      </c>
      <c r="Q2432" s="1" t="s">
        <v>36</v>
      </c>
      <c r="R2432" s="2">
        <v>40059</v>
      </c>
    </row>
    <row r="2433" spans="1:18" x14ac:dyDescent="0.25">
      <c r="A2433" s="1">
        <v>55268</v>
      </c>
      <c r="B2433" s="2">
        <v>40985</v>
      </c>
      <c r="C2433" s="2" t="str">
        <f t="shared" si="186"/>
        <v>March</v>
      </c>
      <c r="D2433" s="1" t="s">
        <v>25</v>
      </c>
      <c r="E2433" s="1">
        <v>11</v>
      </c>
      <c r="F2433" s="1">
        <f t="shared" si="185"/>
        <v>5.5872727272727269</v>
      </c>
      <c r="G2433" s="1">
        <v>61.46</v>
      </c>
      <c r="H2433" s="1">
        <v>4.93</v>
      </c>
      <c r="I2433">
        <f t="shared" si="187"/>
        <v>66.39</v>
      </c>
      <c r="J2433">
        <f t="shared" si="188"/>
        <v>5.3265000000000002</v>
      </c>
      <c r="K2433">
        <f t="shared" si="189"/>
        <v>3.2736669000000003</v>
      </c>
      <c r="L2433" s="1" t="s">
        <v>19</v>
      </c>
      <c r="M2433" s="1" t="s">
        <v>58</v>
      </c>
      <c r="N2433" s="1" t="s">
        <v>42</v>
      </c>
      <c r="O2433" s="1" t="s">
        <v>29</v>
      </c>
      <c r="P2433" s="1" t="s">
        <v>43</v>
      </c>
      <c r="Q2433" s="1" t="s">
        <v>46</v>
      </c>
      <c r="R2433" s="2">
        <v>40986</v>
      </c>
    </row>
    <row r="2434" spans="1:18" x14ac:dyDescent="0.25">
      <c r="A2434" s="1">
        <v>42242</v>
      </c>
      <c r="B2434" s="2">
        <v>39904</v>
      </c>
      <c r="C2434" s="2" t="str">
        <f t="shared" si="186"/>
        <v>April</v>
      </c>
      <c r="D2434" s="1" t="s">
        <v>32</v>
      </c>
      <c r="E2434" s="1">
        <v>23</v>
      </c>
      <c r="F2434" s="1">
        <f t="shared" ref="F2434:F2497" si="190">G2434/E2434</f>
        <v>11.535217391304348</v>
      </c>
      <c r="G2434" s="1">
        <v>265.31</v>
      </c>
      <c r="H2434" s="1">
        <v>7.19</v>
      </c>
      <c r="I2434">
        <f t="shared" si="187"/>
        <v>272.5</v>
      </c>
      <c r="J2434">
        <f t="shared" si="188"/>
        <v>3.5455000000000001</v>
      </c>
      <c r="K2434">
        <f t="shared" si="189"/>
        <v>9.4065660500000003</v>
      </c>
      <c r="L2434" s="1" t="s">
        <v>19</v>
      </c>
      <c r="M2434" s="1" t="s">
        <v>27</v>
      </c>
      <c r="N2434" s="1" t="s">
        <v>33</v>
      </c>
      <c r="O2434" s="1" t="s">
        <v>34</v>
      </c>
      <c r="P2434" s="1" t="s">
        <v>48</v>
      </c>
      <c r="Q2434" s="1" t="s">
        <v>24</v>
      </c>
      <c r="R2434" s="2">
        <v>39905</v>
      </c>
    </row>
    <row r="2435" spans="1:18" x14ac:dyDescent="0.25">
      <c r="A2435" s="1">
        <v>22211</v>
      </c>
      <c r="B2435" s="2">
        <v>40819</v>
      </c>
      <c r="C2435" s="2" t="str">
        <f t="shared" ref="C2435:C2498" si="191">TEXT(B2435,"mmmm")</f>
        <v>October</v>
      </c>
      <c r="D2435" s="1" t="s">
        <v>32</v>
      </c>
      <c r="E2435" s="1">
        <v>47</v>
      </c>
      <c r="F2435" s="1">
        <f t="shared" si="190"/>
        <v>308.37957446808508</v>
      </c>
      <c r="G2435" s="1">
        <v>14493.84</v>
      </c>
      <c r="H2435" s="1">
        <v>85.63</v>
      </c>
      <c r="I2435">
        <f t="shared" ref="I2435:I2498" si="192">G2435+H2435</f>
        <v>14579.47</v>
      </c>
      <c r="J2435">
        <f t="shared" ref="J2435:J2498" si="193">IF(O2435="Furniture",4.761,IF(O2435="Technology",5.3265,IF(O2435="Office Supplies",3.5455,0)))</f>
        <v>4.7610000000000001</v>
      </c>
      <c r="K2435">
        <f t="shared" ref="K2435:K2498" si="194">(J2435*G2435)/100</f>
        <v>690.05172240000002</v>
      </c>
      <c r="L2435" s="1" t="s">
        <v>38</v>
      </c>
      <c r="M2435" s="1" t="s">
        <v>54</v>
      </c>
      <c r="N2435" s="1" t="s">
        <v>21</v>
      </c>
      <c r="O2435" s="1" t="s">
        <v>22</v>
      </c>
      <c r="P2435" s="1" t="s">
        <v>57</v>
      </c>
      <c r="Q2435" s="1" t="s">
        <v>64</v>
      </c>
      <c r="R2435" s="2">
        <v>40820</v>
      </c>
    </row>
    <row r="2436" spans="1:18" x14ac:dyDescent="0.25">
      <c r="A2436" s="1">
        <v>43875</v>
      </c>
      <c r="B2436" s="2">
        <v>40884</v>
      </c>
      <c r="C2436" s="2" t="str">
        <f t="shared" si="191"/>
        <v>December</v>
      </c>
      <c r="D2436" s="1" t="s">
        <v>37</v>
      </c>
      <c r="E2436" s="1">
        <v>25</v>
      </c>
      <c r="F2436" s="1">
        <f t="shared" si="190"/>
        <v>102.5831</v>
      </c>
      <c r="G2436" s="1">
        <v>2564.5774999999999</v>
      </c>
      <c r="H2436" s="1">
        <v>7.69</v>
      </c>
      <c r="I2436">
        <f t="shared" si="192"/>
        <v>2572.2674999999999</v>
      </c>
      <c r="J2436">
        <f t="shared" si="193"/>
        <v>5.3265000000000002</v>
      </c>
      <c r="K2436">
        <f t="shared" si="194"/>
        <v>136.60222053749999</v>
      </c>
      <c r="L2436" s="1" t="s">
        <v>26</v>
      </c>
      <c r="M2436" s="1" t="s">
        <v>27</v>
      </c>
      <c r="N2436" s="1" t="s">
        <v>33</v>
      </c>
      <c r="O2436" s="1" t="s">
        <v>29</v>
      </c>
      <c r="P2436" s="1" t="s">
        <v>30</v>
      </c>
      <c r="Q2436" s="1" t="s">
        <v>24</v>
      </c>
      <c r="R2436" s="2">
        <v>40886</v>
      </c>
    </row>
    <row r="2437" spans="1:18" x14ac:dyDescent="0.25">
      <c r="A2437" s="1">
        <v>33826</v>
      </c>
      <c r="B2437" s="2">
        <v>40531</v>
      </c>
      <c r="C2437" s="2" t="str">
        <f t="shared" si="191"/>
        <v>December</v>
      </c>
      <c r="D2437" s="1" t="s">
        <v>18</v>
      </c>
      <c r="E2437" s="1">
        <v>13</v>
      </c>
      <c r="F2437" s="1">
        <f t="shared" si="190"/>
        <v>14.294615384615385</v>
      </c>
      <c r="G2437" s="1">
        <v>185.83</v>
      </c>
      <c r="H2437" s="1">
        <v>5</v>
      </c>
      <c r="I2437">
        <f t="shared" si="192"/>
        <v>190.83</v>
      </c>
      <c r="J2437">
        <f t="shared" si="193"/>
        <v>4.7610000000000001</v>
      </c>
      <c r="K2437">
        <f t="shared" si="194"/>
        <v>8.8473663000000009</v>
      </c>
      <c r="L2437" s="1" t="s">
        <v>26</v>
      </c>
      <c r="M2437" s="1" t="s">
        <v>47</v>
      </c>
      <c r="N2437" s="1" t="s">
        <v>28</v>
      </c>
      <c r="O2437" s="1" t="s">
        <v>22</v>
      </c>
      <c r="P2437" s="1" t="s">
        <v>23</v>
      </c>
      <c r="Q2437" s="1" t="s">
        <v>46</v>
      </c>
      <c r="R2437" s="2">
        <v>40535</v>
      </c>
    </row>
    <row r="2438" spans="1:18" x14ac:dyDescent="0.25">
      <c r="A2438" s="1">
        <v>2755</v>
      </c>
      <c r="B2438" s="2">
        <v>40945</v>
      </c>
      <c r="C2438" s="2" t="str">
        <f t="shared" si="191"/>
        <v>February</v>
      </c>
      <c r="D2438" s="1" t="s">
        <v>32</v>
      </c>
      <c r="E2438" s="1">
        <v>50</v>
      </c>
      <c r="F2438" s="1">
        <f t="shared" si="190"/>
        <v>6.9211999999999998</v>
      </c>
      <c r="G2438" s="1">
        <v>346.06</v>
      </c>
      <c r="H2438" s="1">
        <v>5.86</v>
      </c>
      <c r="I2438">
        <f t="shared" si="192"/>
        <v>351.92</v>
      </c>
      <c r="J2438">
        <f t="shared" si="193"/>
        <v>3.5455000000000001</v>
      </c>
      <c r="K2438">
        <f t="shared" si="194"/>
        <v>12.269557300000001</v>
      </c>
      <c r="L2438" s="1" t="s">
        <v>26</v>
      </c>
      <c r="M2438" s="1" t="s">
        <v>27</v>
      </c>
      <c r="N2438" s="1" t="s">
        <v>33</v>
      </c>
      <c r="O2438" s="1" t="s">
        <v>34</v>
      </c>
      <c r="P2438" s="1" t="s">
        <v>45</v>
      </c>
      <c r="Q2438" s="1" t="s">
        <v>24</v>
      </c>
      <c r="R2438" s="2">
        <v>40945</v>
      </c>
    </row>
    <row r="2439" spans="1:18" x14ac:dyDescent="0.25">
      <c r="A2439" s="1">
        <v>5894</v>
      </c>
      <c r="B2439" s="2">
        <v>40037</v>
      </c>
      <c r="C2439" s="2" t="str">
        <f t="shared" si="191"/>
        <v>August</v>
      </c>
      <c r="D2439" s="1" t="s">
        <v>25</v>
      </c>
      <c r="E2439" s="1">
        <v>7</v>
      </c>
      <c r="F2439" s="1">
        <f t="shared" si="190"/>
        <v>54.904285714285713</v>
      </c>
      <c r="G2439" s="1">
        <v>384.33</v>
      </c>
      <c r="H2439" s="1">
        <v>1.49</v>
      </c>
      <c r="I2439">
        <f t="shared" si="192"/>
        <v>385.82</v>
      </c>
      <c r="J2439">
        <f t="shared" si="193"/>
        <v>3.5455000000000001</v>
      </c>
      <c r="K2439">
        <f t="shared" si="194"/>
        <v>13.62642015</v>
      </c>
      <c r="L2439" s="1" t="s">
        <v>26</v>
      </c>
      <c r="M2439" s="1" t="s">
        <v>65</v>
      </c>
      <c r="N2439" s="1" t="s">
        <v>33</v>
      </c>
      <c r="O2439" s="1" t="s">
        <v>34</v>
      </c>
      <c r="P2439" s="1" t="s">
        <v>48</v>
      </c>
      <c r="Q2439" s="1" t="s">
        <v>24</v>
      </c>
      <c r="R2439" s="2">
        <v>40038</v>
      </c>
    </row>
    <row r="2440" spans="1:18" x14ac:dyDescent="0.25">
      <c r="A2440" s="1">
        <v>9824</v>
      </c>
      <c r="B2440" s="2">
        <v>40565</v>
      </c>
      <c r="C2440" s="2" t="str">
        <f t="shared" si="191"/>
        <v>January</v>
      </c>
      <c r="D2440" s="1" t="s">
        <v>37</v>
      </c>
      <c r="E2440" s="1">
        <v>5</v>
      </c>
      <c r="F2440" s="1">
        <f t="shared" si="190"/>
        <v>4.3119999999999994</v>
      </c>
      <c r="G2440" s="1">
        <v>21.56</v>
      </c>
      <c r="H2440" s="1">
        <v>0.5</v>
      </c>
      <c r="I2440">
        <f t="shared" si="192"/>
        <v>22.06</v>
      </c>
      <c r="J2440">
        <f t="shared" si="193"/>
        <v>3.5455000000000001</v>
      </c>
      <c r="K2440">
        <f t="shared" si="194"/>
        <v>0.76440979999999992</v>
      </c>
      <c r="L2440" s="1" t="s">
        <v>26</v>
      </c>
      <c r="M2440" s="1" t="s">
        <v>47</v>
      </c>
      <c r="N2440" s="1" t="s">
        <v>21</v>
      </c>
      <c r="O2440" s="1" t="s">
        <v>34</v>
      </c>
      <c r="P2440" s="1" t="s">
        <v>63</v>
      </c>
      <c r="Q2440" s="1" t="s">
        <v>24</v>
      </c>
      <c r="R2440" s="2">
        <v>40567</v>
      </c>
    </row>
    <row r="2441" spans="1:18" x14ac:dyDescent="0.25">
      <c r="A2441" s="1">
        <v>53797</v>
      </c>
      <c r="B2441" s="2">
        <v>40087</v>
      </c>
      <c r="C2441" s="2" t="str">
        <f t="shared" si="191"/>
        <v>October</v>
      </c>
      <c r="D2441" s="1" t="s">
        <v>37</v>
      </c>
      <c r="E2441" s="1">
        <v>10</v>
      </c>
      <c r="F2441" s="1">
        <f t="shared" si="190"/>
        <v>62.371000000000002</v>
      </c>
      <c r="G2441" s="1">
        <v>623.71</v>
      </c>
      <c r="H2441" s="1">
        <v>36.61</v>
      </c>
      <c r="I2441">
        <f t="shared" si="192"/>
        <v>660.32</v>
      </c>
      <c r="J2441">
        <f t="shared" si="193"/>
        <v>4.7610000000000001</v>
      </c>
      <c r="K2441">
        <f t="shared" si="194"/>
        <v>29.6948331</v>
      </c>
      <c r="L2441" s="1" t="s">
        <v>38</v>
      </c>
      <c r="M2441" s="1" t="s">
        <v>44</v>
      </c>
      <c r="N2441" s="1" t="s">
        <v>28</v>
      </c>
      <c r="O2441" s="1" t="s">
        <v>22</v>
      </c>
      <c r="P2441" s="1" t="s">
        <v>67</v>
      </c>
      <c r="Q2441" s="1" t="s">
        <v>64</v>
      </c>
      <c r="R2441" s="2">
        <v>40087</v>
      </c>
    </row>
    <row r="2442" spans="1:18" x14ac:dyDescent="0.25">
      <c r="A2442" s="1">
        <v>49764</v>
      </c>
      <c r="B2442" s="2">
        <v>40454</v>
      </c>
      <c r="C2442" s="2" t="str">
        <f t="shared" si="191"/>
        <v>October</v>
      </c>
      <c r="D2442" s="1" t="s">
        <v>18</v>
      </c>
      <c r="E2442" s="1">
        <v>37</v>
      </c>
      <c r="F2442" s="1">
        <f t="shared" si="190"/>
        <v>10.685675675675675</v>
      </c>
      <c r="G2442" s="1">
        <v>395.37</v>
      </c>
      <c r="H2442" s="1">
        <v>3.37</v>
      </c>
      <c r="I2442">
        <f t="shared" si="192"/>
        <v>398.74</v>
      </c>
      <c r="J2442">
        <f t="shared" si="193"/>
        <v>3.5455000000000001</v>
      </c>
      <c r="K2442">
        <f t="shared" si="194"/>
        <v>14.01784335</v>
      </c>
      <c r="L2442" s="1" t="s">
        <v>19</v>
      </c>
      <c r="M2442" s="1" t="s">
        <v>47</v>
      </c>
      <c r="N2442" s="1" t="s">
        <v>42</v>
      </c>
      <c r="O2442" s="1" t="s">
        <v>34</v>
      </c>
      <c r="P2442" s="1" t="s">
        <v>50</v>
      </c>
      <c r="Q2442" s="1" t="s">
        <v>46</v>
      </c>
      <c r="R2442" s="2">
        <v>40458</v>
      </c>
    </row>
    <row r="2443" spans="1:18" x14ac:dyDescent="0.25">
      <c r="A2443" s="1">
        <v>53767</v>
      </c>
      <c r="B2443" s="2">
        <v>40781</v>
      </c>
      <c r="C2443" s="2" t="str">
        <f t="shared" si="191"/>
        <v>August</v>
      </c>
      <c r="D2443" s="1" t="s">
        <v>32</v>
      </c>
      <c r="E2443" s="1">
        <v>35</v>
      </c>
      <c r="F2443" s="1">
        <f t="shared" si="190"/>
        <v>32.318571428571431</v>
      </c>
      <c r="G2443" s="1">
        <v>1131.1500000000001</v>
      </c>
      <c r="H2443" s="1">
        <v>5.76</v>
      </c>
      <c r="I2443">
        <f t="shared" si="192"/>
        <v>1136.9100000000001</v>
      </c>
      <c r="J2443">
        <f t="shared" si="193"/>
        <v>3.5455000000000001</v>
      </c>
      <c r="K2443">
        <f t="shared" si="194"/>
        <v>40.104923250000006</v>
      </c>
      <c r="L2443" s="1" t="s">
        <v>26</v>
      </c>
      <c r="M2443" s="1" t="s">
        <v>51</v>
      </c>
      <c r="N2443" s="1" t="s">
        <v>28</v>
      </c>
      <c r="O2443" s="1" t="s">
        <v>34</v>
      </c>
      <c r="P2443" s="1" t="s">
        <v>45</v>
      </c>
      <c r="Q2443" s="1" t="s">
        <v>24</v>
      </c>
      <c r="R2443" s="2">
        <v>40782</v>
      </c>
    </row>
    <row r="2444" spans="1:18" x14ac:dyDescent="0.25">
      <c r="A2444" s="1">
        <v>18405</v>
      </c>
      <c r="B2444" s="2">
        <v>39820</v>
      </c>
      <c r="C2444" s="2" t="str">
        <f t="shared" si="191"/>
        <v>January</v>
      </c>
      <c r="D2444" s="1" t="s">
        <v>41</v>
      </c>
      <c r="E2444" s="1">
        <v>2</v>
      </c>
      <c r="F2444" s="1">
        <f t="shared" si="190"/>
        <v>79.02</v>
      </c>
      <c r="G2444" s="1">
        <v>158.04</v>
      </c>
      <c r="H2444" s="1">
        <v>14.52</v>
      </c>
      <c r="I2444">
        <f t="shared" si="192"/>
        <v>172.56</v>
      </c>
      <c r="J2444">
        <f t="shared" si="193"/>
        <v>5.3265000000000002</v>
      </c>
      <c r="K2444">
        <f t="shared" si="194"/>
        <v>8.4180006000000009</v>
      </c>
      <c r="L2444" s="1" t="s">
        <v>26</v>
      </c>
      <c r="M2444" s="1" t="s">
        <v>27</v>
      </c>
      <c r="N2444" s="1" t="s">
        <v>21</v>
      </c>
      <c r="O2444" s="1" t="s">
        <v>29</v>
      </c>
      <c r="P2444" s="1" t="s">
        <v>43</v>
      </c>
      <c r="Q2444" s="1" t="s">
        <v>24</v>
      </c>
      <c r="R2444" s="2">
        <v>39823</v>
      </c>
    </row>
    <row r="2445" spans="1:18" x14ac:dyDescent="0.25">
      <c r="A2445" s="1">
        <v>38599</v>
      </c>
      <c r="B2445" s="2">
        <v>40112</v>
      </c>
      <c r="C2445" s="2" t="str">
        <f t="shared" si="191"/>
        <v>October</v>
      </c>
      <c r="D2445" s="1" t="s">
        <v>25</v>
      </c>
      <c r="E2445" s="1">
        <v>27</v>
      </c>
      <c r="F2445" s="1">
        <f t="shared" si="190"/>
        <v>98.193703703703704</v>
      </c>
      <c r="G2445" s="1">
        <v>2651.23</v>
      </c>
      <c r="H2445" s="1">
        <v>35</v>
      </c>
      <c r="I2445">
        <f t="shared" si="192"/>
        <v>2686.23</v>
      </c>
      <c r="J2445">
        <f t="shared" si="193"/>
        <v>3.5455000000000001</v>
      </c>
      <c r="K2445">
        <f t="shared" si="194"/>
        <v>93.999359650000002</v>
      </c>
      <c r="L2445" s="1" t="s">
        <v>26</v>
      </c>
      <c r="M2445" s="1" t="s">
        <v>58</v>
      </c>
      <c r="N2445" s="1" t="s">
        <v>21</v>
      </c>
      <c r="O2445" s="1" t="s">
        <v>34</v>
      </c>
      <c r="P2445" s="1" t="s">
        <v>60</v>
      </c>
      <c r="Q2445" s="1" t="s">
        <v>53</v>
      </c>
      <c r="R2445" s="2">
        <v>40113</v>
      </c>
    </row>
    <row r="2446" spans="1:18" x14ac:dyDescent="0.25">
      <c r="A2446" s="1">
        <v>23557</v>
      </c>
      <c r="B2446" s="2">
        <v>40694</v>
      </c>
      <c r="C2446" s="2" t="str">
        <f t="shared" si="191"/>
        <v>May</v>
      </c>
      <c r="D2446" s="1" t="s">
        <v>32</v>
      </c>
      <c r="E2446" s="1">
        <v>7</v>
      </c>
      <c r="F2446" s="1">
        <f t="shared" si="190"/>
        <v>144.45142857142858</v>
      </c>
      <c r="G2446" s="1">
        <v>1011.16</v>
      </c>
      <c r="H2446" s="1">
        <v>24.49</v>
      </c>
      <c r="I2446">
        <f t="shared" si="192"/>
        <v>1035.6499999999999</v>
      </c>
      <c r="J2446">
        <f t="shared" si="193"/>
        <v>4.7610000000000001</v>
      </c>
      <c r="K2446">
        <f t="shared" si="194"/>
        <v>48.141327600000004</v>
      </c>
      <c r="L2446" s="1" t="s">
        <v>26</v>
      </c>
      <c r="M2446" s="1" t="s">
        <v>56</v>
      </c>
      <c r="N2446" s="1" t="s">
        <v>42</v>
      </c>
      <c r="O2446" s="1" t="s">
        <v>22</v>
      </c>
      <c r="P2446" s="1" t="s">
        <v>23</v>
      </c>
      <c r="Q2446" s="1" t="s">
        <v>53</v>
      </c>
      <c r="R2446" s="2">
        <v>40695</v>
      </c>
    </row>
    <row r="2447" spans="1:18" x14ac:dyDescent="0.25">
      <c r="A2447" s="1">
        <v>42528</v>
      </c>
      <c r="B2447" s="2">
        <v>40232</v>
      </c>
      <c r="C2447" s="2" t="str">
        <f t="shared" si="191"/>
        <v>February</v>
      </c>
      <c r="D2447" s="1" t="s">
        <v>41</v>
      </c>
      <c r="E2447" s="1">
        <v>46</v>
      </c>
      <c r="F2447" s="1">
        <f t="shared" si="190"/>
        <v>3.506086956521739</v>
      </c>
      <c r="G2447" s="1">
        <v>161.28</v>
      </c>
      <c r="H2447" s="1">
        <v>0.76</v>
      </c>
      <c r="I2447">
        <f t="shared" si="192"/>
        <v>162.04</v>
      </c>
      <c r="J2447">
        <f t="shared" si="193"/>
        <v>3.5455000000000001</v>
      </c>
      <c r="K2447">
        <f t="shared" si="194"/>
        <v>5.7181824000000008</v>
      </c>
      <c r="L2447" s="1" t="s">
        <v>26</v>
      </c>
      <c r="M2447" s="1" t="s">
        <v>69</v>
      </c>
      <c r="N2447" s="1" t="s">
        <v>21</v>
      </c>
      <c r="O2447" s="1" t="s">
        <v>34</v>
      </c>
      <c r="P2447" s="1" t="s">
        <v>66</v>
      </c>
      <c r="Q2447" s="1" t="s">
        <v>36</v>
      </c>
      <c r="R2447" s="2">
        <v>40234</v>
      </c>
    </row>
    <row r="2448" spans="1:18" x14ac:dyDescent="0.25">
      <c r="A2448" s="1">
        <v>25248</v>
      </c>
      <c r="B2448" s="2">
        <v>40878</v>
      </c>
      <c r="C2448" s="2" t="str">
        <f t="shared" si="191"/>
        <v>December</v>
      </c>
      <c r="D2448" s="1" t="s">
        <v>41</v>
      </c>
      <c r="E2448" s="1">
        <v>33</v>
      </c>
      <c r="F2448" s="1">
        <f t="shared" si="190"/>
        <v>8.2163636363636368</v>
      </c>
      <c r="G2448" s="1">
        <v>271.14</v>
      </c>
      <c r="H2448" s="1">
        <v>1.99</v>
      </c>
      <c r="I2448">
        <f t="shared" si="192"/>
        <v>273.13</v>
      </c>
      <c r="J2448">
        <f t="shared" si="193"/>
        <v>5.3265000000000002</v>
      </c>
      <c r="K2448">
        <f t="shared" si="194"/>
        <v>14.4422721</v>
      </c>
      <c r="L2448" s="1" t="s">
        <v>19</v>
      </c>
      <c r="M2448" s="1" t="s">
        <v>20</v>
      </c>
      <c r="N2448" s="1" t="s">
        <v>28</v>
      </c>
      <c r="O2448" s="1" t="s">
        <v>29</v>
      </c>
      <c r="P2448" s="1" t="s">
        <v>43</v>
      </c>
      <c r="Q2448" s="1" t="s">
        <v>46</v>
      </c>
      <c r="R2448" s="2">
        <v>40880</v>
      </c>
    </row>
    <row r="2449" spans="1:18" x14ac:dyDescent="0.25">
      <c r="A2449" s="1">
        <v>35847</v>
      </c>
      <c r="B2449" s="2">
        <v>39843</v>
      </c>
      <c r="C2449" s="2" t="str">
        <f t="shared" si="191"/>
        <v>January</v>
      </c>
      <c r="D2449" s="1" t="s">
        <v>37</v>
      </c>
      <c r="E2449" s="1">
        <v>23</v>
      </c>
      <c r="F2449" s="1">
        <f t="shared" si="190"/>
        <v>15.723913043478261</v>
      </c>
      <c r="G2449" s="1">
        <v>361.65</v>
      </c>
      <c r="H2449" s="1">
        <v>8.99</v>
      </c>
      <c r="I2449">
        <f t="shared" si="192"/>
        <v>370.64</v>
      </c>
      <c r="J2449">
        <f t="shared" si="193"/>
        <v>5.3265000000000002</v>
      </c>
      <c r="K2449">
        <f t="shared" si="194"/>
        <v>19.263287250000001</v>
      </c>
      <c r="L2449" s="1" t="s">
        <v>19</v>
      </c>
      <c r="M2449" s="1" t="s">
        <v>44</v>
      </c>
      <c r="N2449" s="1" t="s">
        <v>33</v>
      </c>
      <c r="O2449" s="1" t="s">
        <v>29</v>
      </c>
      <c r="P2449" s="1" t="s">
        <v>43</v>
      </c>
      <c r="Q2449" s="1" t="s">
        <v>46</v>
      </c>
      <c r="R2449" s="2">
        <v>39843</v>
      </c>
    </row>
    <row r="2450" spans="1:18" x14ac:dyDescent="0.25">
      <c r="A2450" s="1">
        <v>41794</v>
      </c>
      <c r="B2450" s="2">
        <v>40690</v>
      </c>
      <c r="C2450" s="2" t="str">
        <f t="shared" si="191"/>
        <v>May</v>
      </c>
      <c r="D2450" s="1" t="s">
        <v>37</v>
      </c>
      <c r="E2450" s="1">
        <v>49</v>
      </c>
      <c r="F2450" s="1">
        <f t="shared" si="190"/>
        <v>18.196071428571429</v>
      </c>
      <c r="G2450" s="1">
        <v>891.60749999999996</v>
      </c>
      <c r="H2450" s="1">
        <v>4.8099999999999996</v>
      </c>
      <c r="I2450">
        <f t="shared" si="192"/>
        <v>896.4174999999999</v>
      </c>
      <c r="J2450">
        <f t="shared" si="193"/>
        <v>5.3265000000000002</v>
      </c>
      <c r="K2450">
        <f t="shared" si="194"/>
        <v>47.491473487499995</v>
      </c>
      <c r="L2450" s="1" t="s">
        <v>26</v>
      </c>
      <c r="M2450" s="1" t="s">
        <v>51</v>
      </c>
      <c r="N2450" s="1" t="s">
        <v>42</v>
      </c>
      <c r="O2450" s="1" t="s">
        <v>29</v>
      </c>
      <c r="P2450" s="1" t="s">
        <v>30</v>
      </c>
      <c r="Q2450" s="1" t="s">
        <v>31</v>
      </c>
      <c r="R2450" s="2">
        <v>40692</v>
      </c>
    </row>
    <row r="2451" spans="1:18" x14ac:dyDescent="0.25">
      <c r="A2451" s="1">
        <v>35814</v>
      </c>
      <c r="B2451" s="2">
        <v>40995</v>
      </c>
      <c r="C2451" s="2" t="str">
        <f t="shared" si="191"/>
        <v>March</v>
      </c>
      <c r="D2451" s="1" t="s">
        <v>25</v>
      </c>
      <c r="E2451" s="1">
        <v>11</v>
      </c>
      <c r="F2451" s="1">
        <f t="shared" si="190"/>
        <v>29.50181818181818</v>
      </c>
      <c r="G2451" s="1">
        <v>324.52</v>
      </c>
      <c r="H2451" s="1">
        <v>8.5500000000000007</v>
      </c>
      <c r="I2451">
        <f t="shared" si="192"/>
        <v>333.07</v>
      </c>
      <c r="J2451">
        <f t="shared" si="193"/>
        <v>4.7610000000000001</v>
      </c>
      <c r="K2451">
        <f t="shared" si="194"/>
        <v>15.450397199999999</v>
      </c>
      <c r="L2451" s="1" t="s">
        <v>26</v>
      </c>
      <c r="M2451" s="1" t="s">
        <v>20</v>
      </c>
      <c r="N2451" s="1" t="s">
        <v>42</v>
      </c>
      <c r="O2451" s="1" t="s">
        <v>22</v>
      </c>
      <c r="P2451" s="1" t="s">
        <v>23</v>
      </c>
      <c r="Q2451" s="1" t="s">
        <v>24</v>
      </c>
      <c r="R2451" s="2">
        <v>40996</v>
      </c>
    </row>
    <row r="2452" spans="1:18" x14ac:dyDescent="0.25">
      <c r="A2452" s="1">
        <v>28515</v>
      </c>
      <c r="B2452" s="2">
        <v>40359</v>
      </c>
      <c r="C2452" s="2" t="str">
        <f t="shared" si="191"/>
        <v>June</v>
      </c>
      <c r="D2452" s="1" t="s">
        <v>25</v>
      </c>
      <c r="E2452" s="1">
        <v>33</v>
      </c>
      <c r="F2452" s="1">
        <f t="shared" si="190"/>
        <v>22.753333333333334</v>
      </c>
      <c r="G2452" s="1">
        <v>750.86</v>
      </c>
      <c r="H2452" s="1">
        <v>2.99</v>
      </c>
      <c r="I2452">
        <f t="shared" si="192"/>
        <v>753.85</v>
      </c>
      <c r="J2452">
        <f t="shared" si="193"/>
        <v>3.5455000000000001</v>
      </c>
      <c r="K2452">
        <f t="shared" si="194"/>
        <v>26.621741300000004</v>
      </c>
      <c r="L2452" s="1" t="s">
        <v>26</v>
      </c>
      <c r="M2452" s="1" t="s">
        <v>69</v>
      </c>
      <c r="N2452" s="1" t="s">
        <v>33</v>
      </c>
      <c r="O2452" s="1" t="s">
        <v>34</v>
      </c>
      <c r="P2452" s="1" t="s">
        <v>48</v>
      </c>
      <c r="Q2452" s="1" t="s">
        <v>24</v>
      </c>
      <c r="R2452" s="2">
        <v>40360</v>
      </c>
    </row>
    <row r="2453" spans="1:18" x14ac:dyDescent="0.25">
      <c r="A2453" s="1">
        <v>47842</v>
      </c>
      <c r="B2453" s="2">
        <v>40310</v>
      </c>
      <c r="C2453" s="2" t="str">
        <f t="shared" si="191"/>
        <v>May</v>
      </c>
      <c r="D2453" s="1" t="s">
        <v>41</v>
      </c>
      <c r="E2453" s="1">
        <v>50</v>
      </c>
      <c r="F2453" s="1">
        <f t="shared" si="190"/>
        <v>4.6045999999999996</v>
      </c>
      <c r="G2453" s="1">
        <v>230.23</v>
      </c>
      <c r="H2453" s="1">
        <v>5.74</v>
      </c>
      <c r="I2453">
        <f t="shared" si="192"/>
        <v>235.97</v>
      </c>
      <c r="J2453">
        <f t="shared" si="193"/>
        <v>3.5455000000000001</v>
      </c>
      <c r="K2453">
        <f t="shared" si="194"/>
        <v>8.16280465</v>
      </c>
      <c r="L2453" s="1" t="s">
        <v>19</v>
      </c>
      <c r="M2453" s="1" t="s">
        <v>49</v>
      </c>
      <c r="N2453" s="1" t="s">
        <v>28</v>
      </c>
      <c r="O2453" s="1" t="s">
        <v>34</v>
      </c>
      <c r="P2453" s="1" t="s">
        <v>45</v>
      </c>
      <c r="Q2453" s="1" t="s">
        <v>24</v>
      </c>
      <c r="R2453" s="2">
        <v>40310</v>
      </c>
    </row>
    <row r="2454" spans="1:18" x14ac:dyDescent="0.25">
      <c r="A2454" s="1">
        <v>49924</v>
      </c>
      <c r="B2454" s="2">
        <v>40688</v>
      </c>
      <c r="C2454" s="2" t="str">
        <f t="shared" si="191"/>
        <v>May</v>
      </c>
      <c r="D2454" s="1" t="s">
        <v>37</v>
      </c>
      <c r="E2454" s="1">
        <v>48</v>
      </c>
      <c r="F2454" s="1">
        <f t="shared" si="190"/>
        <v>4.2531249999999998</v>
      </c>
      <c r="G2454" s="1">
        <v>204.15</v>
      </c>
      <c r="H2454" s="1">
        <v>5.41</v>
      </c>
      <c r="I2454">
        <f t="shared" si="192"/>
        <v>209.56</v>
      </c>
      <c r="J2454">
        <f t="shared" si="193"/>
        <v>3.5455000000000001</v>
      </c>
      <c r="K2454">
        <f t="shared" si="194"/>
        <v>7.2381382500000004</v>
      </c>
      <c r="L2454" s="1" t="s">
        <v>26</v>
      </c>
      <c r="M2454" s="1" t="s">
        <v>27</v>
      </c>
      <c r="N2454" s="1" t="s">
        <v>42</v>
      </c>
      <c r="O2454" s="1" t="s">
        <v>34</v>
      </c>
      <c r="P2454" s="1" t="s">
        <v>48</v>
      </c>
      <c r="Q2454" s="1" t="s">
        <v>24</v>
      </c>
      <c r="R2454" s="2">
        <v>40690</v>
      </c>
    </row>
    <row r="2455" spans="1:18" x14ac:dyDescent="0.25">
      <c r="A2455" s="1">
        <v>56834</v>
      </c>
      <c r="B2455" s="2">
        <v>40664</v>
      </c>
      <c r="C2455" s="2" t="str">
        <f t="shared" si="191"/>
        <v>May</v>
      </c>
      <c r="D2455" s="1" t="s">
        <v>25</v>
      </c>
      <c r="E2455" s="1">
        <v>22</v>
      </c>
      <c r="F2455" s="1">
        <f t="shared" si="190"/>
        <v>86.385000000000005</v>
      </c>
      <c r="G2455" s="1">
        <v>1900.47</v>
      </c>
      <c r="H2455" s="1">
        <v>30.06</v>
      </c>
      <c r="I2455">
        <f t="shared" si="192"/>
        <v>1930.53</v>
      </c>
      <c r="J2455">
        <f t="shared" si="193"/>
        <v>5.3265000000000002</v>
      </c>
      <c r="K2455">
        <f t="shared" si="194"/>
        <v>101.22853455000001</v>
      </c>
      <c r="L2455" s="1" t="s">
        <v>38</v>
      </c>
      <c r="M2455" s="1" t="s">
        <v>51</v>
      </c>
      <c r="N2455" s="1" t="s">
        <v>33</v>
      </c>
      <c r="O2455" s="1" t="s">
        <v>29</v>
      </c>
      <c r="P2455" s="1" t="s">
        <v>61</v>
      </c>
      <c r="Q2455" s="1" t="s">
        <v>64</v>
      </c>
      <c r="R2455" s="2">
        <v>40666</v>
      </c>
    </row>
    <row r="2456" spans="1:18" x14ac:dyDescent="0.25">
      <c r="A2456" s="1">
        <v>45347</v>
      </c>
      <c r="B2456" s="2">
        <v>40450</v>
      </c>
      <c r="C2456" s="2" t="str">
        <f t="shared" si="191"/>
        <v>September</v>
      </c>
      <c r="D2456" s="1" t="s">
        <v>41</v>
      </c>
      <c r="E2456" s="1">
        <v>41</v>
      </c>
      <c r="F2456" s="1">
        <f t="shared" si="190"/>
        <v>586.62170731707317</v>
      </c>
      <c r="G2456" s="1">
        <v>24051.49</v>
      </c>
      <c r="H2456" s="1">
        <v>24.49</v>
      </c>
      <c r="I2456">
        <f t="shared" si="192"/>
        <v>24075.980000000003</v>
      </c>
      <c r="J2456">
        <f t="shared" si="193"/>
        <v>5.3265000000000002</v>
      </c>
      <c r="K2456">
        <f t="shared" si="194"/>
        <v>1281.10261485</v>
      </c>
      <c r="L2456" s="1" t="s">
        <v>19</v>
      </c>
      <c r="M2456" s="1" t="s">
        <v>27</v>
      </c>
      <c r="N2456" s="1" t="s">
        <v>33</v>
      </c>
      <c r="O2456" s="1" t="s">
        <v>29</v>
      </c>
      <c r="P2456" s="1" t="s">
        <v>52</v>
      </c>
      <c r="Q2456" s="1" t="s">
        <v>53</v>
      </c>
      <c r="R2456" s="2">
        <v>40452</v>
      </c>
    </row>
    <row r="2457" spans="1:18" x14ac:dyDescent="0.25">
      <c r="A2457" s="1">
        <v>12228</v>
      </c>
      <c r="B2457" s="2">
        <v>39989</v>
      </c>
      <c r="C2457" s="2" t="str">
        <f t="shared" si="191"/>
        <v>June</v>
      </c>
      <c r="D2457" s="1" t="s">
        <v>32</v>
      </c>
      <c r="E2457" s="1">
        <v>30</v>
      </c>
      <c r="F2457" s="1">
        <f t="shared" si="190"/>
        <v>167.16836666666669</v>
      </c>
      <c r="G2457" s="1">
        <v>5015.0510000000004</v>
      </c>
      <c r="H2457" s="1">
        <v>4.2</v>
      </c>
      <c r="I2457">
        <f t="shared" si="192"/>
        <v>5019.2510000000002</v>
      </c>
      <c r="J2457">
        <f t="shared" si="193"/>
        <v>5.3265000000000002</v>
      </c>
      <c r="K2457">
        <f t="shared" si="194"/>
        <v>267.126691515</v>
      </c>
      <c r="L2457" s="1" t="s">
        <v>26</v>
      </c>
      <c r="M2457" s="1" t="s">
        <v>58</v>
      </c>
      <c r="N2457" s="1" t="s">
        <v>33</v>
      </c>
      <c r="O2457" s="1" t="s">
        <v>29</v>
      </c>
      <c r="P2457" s="1" t="s">
        <v>30</v>
      </c>
      <c r="Q2457" s="1" t="s">
        <v>24</v>
      </c>
      <c r="R2457" s="2">
        <v>39989</v>
      </c>
    </row>
    <row r="2458" spans="1:18" x14ac:dyDescent="0.25">
      <c r="A2458" s="1">
        <v>48452</v>
      </c>
      <c r="B2458" s="2">
        <v>40460</v>
      </c>
      <c r="C2458" s="2" t="str">
        <f t="shared" si="191"/>
        <v>October</v>
      </c>
      <c r="D2458" s="1" t="s">
        <v>25</v>
      </c>
      <c r="E2458" s="1">
        <v>28</v>
      </c>
      <c r="F2458" s="1">
        <f t="shared" si="190"/>
        <v>1.5592857142857142</v>
      </c>
      <c r="G2458" s="1">
        <v>43.66</v>
      </c>
      <c r="H2458" s="1">
        <v>0.7</v>
      </c>
      <c r="I2458">
        <f t="shared" si="192"/>
        <v>44.36</v>
      </c>
      <c r="J2458">
        <f t="shared" si="193"/>
        <v>3.5455000000000001</v>
      </c>
      <c r="K2458">
        <f t="shared" si="194"/>
        <v>1.5479653</v>
      </c>
      <c r="L2458" s="1" t="s">
        <v>26</v>
      </c>
      <c r="M2458" s="1" t="s">
        <v>58</v>
      </c>
      <c r="N2458" s="1" t="s">
        <v>33</v>
      </c>
      <c r="O2458" s="1" t="s">
        <v>34</v>
      </c>
      <c r="P2458" s="1" t="s">
        <v>66</v>
      </c>
      <c r="Q2458" s="1" t="s">
        <v>36</v>
      </c>
      <c r="R2458" s="2">
        <v>40462</v>
      </c>
    </row>
    <row r="2459" spans="1:18" x14ac:dyDescent="0.25">
      <c r="A2459" s="1">
        <v>2368</v>
      </c>
      <c r="B2459" s="2">
        <v>40409</v>
      </c>
      <c r="C2459" s="2" t="str">
        <f t="shared" si="191"/>
        <v>August</v>
      </c>
      <c r="D2459" s="1" t="s">
        <v>37</v>
      </c>
      <c r="E2459" s="1">
        <v>36</v>
      </c>
      <c r="F2459" s="1">
        <f t="shared" si="190"/>
        <v>14.131388888888889</v>
      </c>
      <c r="G2459" s="1">
        <v>508.73</v>
      </c>
      <c r="H2459" s="1">
        <v>13.32</v>
      </c>
      <c r="I2459">
        <f t="shared" si="192"/>
        <v>522.05000000000007</v>
      </c>
      <c r="J2459">
        <f t="shared" si="193"/>
        <v>3.5455000000000001</v>
      </c>
      <c r="K2459">
        <f t="shared" si="194"/>
        <v>18.037022149999999</v>
      </c>
      <c r="L2459" s="1" t="s">
        <v>26</v>
      </c>
      <c r="M2459" s="1" t="s">
        <v>27</v>
      </c>
      <c r="N2459" s="1" t="s">
        <v>21</v>
      </c>
      <c r="O2459" s="1" t="s">
        <v>34</v>
      </c>
      <c r="P2459" s="1" t="s">
        <v>68</v>
      </c>
      <c r="Q2459" s="1" t="s">
        <v>24</v>
      </c>
      <c r="R2459" s="2">
        <v>40411</v>
      </c>
    </row>
    <row r="2460" spans="1:18" x14ac:dyDescent="0.25">
      <c r="A2460" s="1">
        <v>31715</v>
      </c>
      <c r="B2460" s="2">
        <v>39822</v>
      </c>
      <c r="C2460" s="2" t="str">
        <f t="shared" si="191"/>
        <v>January</v>
      </c>
      <c r="D2460" s="1" t="s">
        <v>32</v>
      </c>
      <c r="E2460" s="1">
        <v>44</v>
      </c>
      <c r="F2460" s="1">
        <f t="shared" si="190"/>
        <v>3.2997727272727273</v>
      </c>
      <c r="G2460" s="1">
        <v>145.19</v>
      </c>
      <c r="H2460" s="1">
        <v>3.97</v>
      </c>
      <c r="I2460">
        <f t="shared" si="192"/>
        <v>149.16</v>
      </c>
      <c r="J2460">
        <f t="shared" si="193"/>
        <v>3.5455000000000001</v>
      </c>
      <c r="K2460">
        <f t="shared" si="194"/>
        <v>5.1477114500000001</v>
      </c>
      <c r="L2460" s="1" t="s">
        <v>26</v>
      </c>
      <c r="M2460" s="1" t="s">
        <v>20</v>
      </c>
      <c r="N2460" s="1" t="s">
        <v>28</v>
      </c>
      <c r="O2460" s="1" t="s">
        <v>34</v>
      </c>
      <c r="P2460" s="1" t="s">
        <v>35</v>
      </c>
      <c r="Q2460" s="1" t="s">
        <v>36</v>
      </c>
      <c r="R2460" s="2">
        <v>39822</v>
      </c>
    </row>
    <row r="2461" spans="1:18" x14ac:dyDescent="0.25">
      <c r="A2461" s="1">
        <v>39232</v>
      </c>
      <c r="B2461" s="2">
        <v>40736</v>
      </c>
      <c r="C2461" s="2" t="str">
        <f t="shared" si="191"/>
        <v>July</v>
      </c>
      <c r="D2461" s="1" t="s">
        <v>18</v>
      </c>
      <c r="E2461" s="1">
        <v>11</v>
      </c>
      <c r="F2461" s="1">
        <f t="shared" si="190"/>
        <v>35.627272727272725</v>
      </c>
      <c r="G2461" s="1">
        <v>391.9</v>
      </c>
      <c r="H2461" s="1">
        <v>19.989999999999998</v>
      </c>
      <c r="I2461">
        <f t="shared" si="192"/>
        <v>411.89</v>
      </c>
      <c r="J2461">
        <f t="shared" si="193"/>
        <v>3.5455000000000001</v>
      </c>
      <c r="K2461">
        <f t="shared" si="194"/>
        <v>13.894814500000001</v>
      </c>
      <c r="L2461" s="1" t="s">
        <v>26</v>
      </c>
      <c r="M2461" s="1" t="s">
        <v>20</v>
      </c>
      <c r="N2461" s="1" t="s">
        <v>33</v>
      </c>
      <c r="O2461" s="1" t="s">
        <v>34</v>
      </c>
      <c r="P2461" s="1" t="s">
        <v>45</v>
      </c>
      <c r="Q2461" s="1" t="s">
        <v>24</v>
      </c>
      <c r="R2461" s="2">
        <v>40738</v>
      </c>
    </row>
    <row r="2462" spans="1:18" x14ac:dyDescent="0.25">
      <c r="A2462" s="1">
        <v>46977</v>
      </c>
      <c r="B2462" s="2">
        <v>41036</v>
      </c>
      <c r="C2462" s="2" t="str">
        <f t="shared" si="191"/>
        <v>May</v>
      </c>
      <c r="D2462" s="1" t="s">
        <v>41</v>
      </c>
      <c r="E2462" s="1">
        <v>10</v>
      </c>
      <c r="F2462" s="1">
        <f t="shared" si="190"/>
        <v>5.0419999999999998</v>
      </c>
      <c r="G2462" s="1">
        <v>50.42</v>
      </c>
      <c r="H2462" s="1">
        <v>1.49</v>
      </c>
      <c r="I2462">
        <f t="shared" si="192"/>
        <v>51.910000000000004</v>
      </c>
      <c r="J2462">
        <f t="shared" si="193"/>
        <v>3.5455000000000001</v>
      </c>
      <c r="K2462">
        <f t="shared" si="194"/>
        <v>1.7876411000000001</v>
      </c>
      <c r="L2462" s="1" t="s">
        <v>26</v>
      </c>
      <c r="M2462" s="1" t="s">
        <v>27</v>
      </c>
      <c r="N2462" s="1" t="s">
        <v>21</v>
      </c>
      <c r="O2462" s="1" t="s">
        <v>34</v>
      </c>
      <c r="P2462" s="1" t="s">
        <v>48</v>
      </c>
      <c r="Q2462" s="1" t="s">
        <v>24</v>
      </c>
      <c r="R2462" s="2">
        <v>41038</v>
      </c>
    </row>
    <row r="2463" spans="1:18" x14ac:dyDescent="0.25">
      <c r="A2463" s="1">
        <v>8293</v>
      </c>
      <c r="B2463" s="2">
        <v>41131</v>
      </c>
      <c r="C2463" s="2" t="str">
        <f t="shared" si="191"/>
        <v>August</v>
      </c>
      <c r="D2463" s="1" t="s">
        <v>18</v>
      </c>
      <c r="E2463" s="1">
        <v>22</v>
      </c>
      <c r="F2463" s="1">
        <f t="shared" si="190"/>
        <v>3.4104545454545456</v>
      </c>
      <c r="G2463" s="1">
        <v>75.03</v>
      </c>
      <c r="H2463" s="1">
        <v>1.92</v>
      </c>
      <c r="I2463">
        <f t="shared" si="192"/>
        <v>76.95</v>
      </c>
      <c r="J2463">
        <f t="shared" si="193"/>
        <v>3.5455000000000001</v>
      </c>
      <c r="K2463">
        <f t="shared" si="194"/>
        <v>2.6601886500000003</v>
      </c>
      <c r="L2463" s="1" t="s">
        <v>26</v>
      </c>
      <c r="M2463" s="1" t="s">
        <v>54</v>
      </c>
      <c r="N2463" s="1" t="s">
        <v>28</v>
      </c>
      <c r="O2463" s="1" t="s">
        <v>34</v>
      </c>
      <c r="P2463" s="1" t="s">
        <v>50</v>
      </c>
      <c r="Q2463" s="1" t="s">
        <v>36</v>
      </c>
      <c r="R2463" s="2">
        <v>41135</v>
      </c>
    </row>
    <row r="2464" spans="1:18" x14ac:dyDescent="0.25">
      <c r="A2464" s="1">
        <v>8995</v>
      </c>
      <c r="B2464" s="2">
        <v>40680</v>
      </c>
      <c r="C2464" s="2" t="str">
        <f t="shared" si="191"/>
        <v>May</v>
      </c>
      <c r="D2464" s="1" t="s">
        <v>25</v>
      </c>
      <c r="E2464" s="1">
        <v>5</v>
      </c>
      <c r="F2464" s="1">
        <f t="shared" si="190"/>
        <v>4.8319999999999999</v>
      </c>
      <c r="G2464" s="1">
        <v>24.16</v>
      </c>
      <c r="H2464" s="1">
        <v>1.49</v>
      </c>
      <c r="I2464">
        <f t="shared" si="192"/>
        <v>25.65</v>
      </c>
      <c r="J2464">
        <f t="shared" si="193"/>
        <v>3.5455000000000001</v>
      </c>
      <c r="K2464">
        <f t="shared" si="194"/>
        <v>0.85659280000000004</v>
      </c>
      <c r="L2464" s="1" t="s">
        <v>19</v>
      </c>
      <c r="M2464" s="1" t="s">
        <v>65</v>
      </c>
      <c r="N2464" s="1" t="s">
        <v>21</v>
      </c>
      <c r="O2464" s="1" t="s">
        <v>34</v>
      </c>
      <c r="P2464" s="1" t="s">
        <v>48</v>
      </c>
      <c r="Q2464" s="1" t="s">
        <v>24</v>
      </c>
      <c r="R2464" s="2">
        <v>40681</v>
      </c>
    </row>
    <row r="2465" spans="1:18" x14ac:dyDescent="0.25">
      <c r="A2465" s="1">
        <v>4230</v>
      </c>
      <c r="B2465" s="2">
        <v>40971</v>
      </c>
      <c r="C2465" s="2" t="str">
        <f t="shared" si="191"/>
        <v>March</v>
      </c>
      <c r="D2465" s="1" t="s">
        <v>37</v>
      </c>
      <c r="E2465" s="1">
        <v>18</v>
      </c>
      <c r="F2465" s="1">
        <f t="shared" si="190"/>
        <v>22.731111111111112</v>
      </c>
      <c r="G2465" s="1">
        <v>409.16</v>
      </c>
      <c r="H2465" s="1">
        <v>8.99</v>
      </c>
      <c r="I2465">
        <f t="shared" si="192"/>
        <v>418.15000000000003</v>
      </c>
      <c r="J2465">
        <f t="shared" si="193"/>
        <v>4.7610000000000001</v>
      </c>
      <c r="K2465">
        <f t="shared" si="194"/>
        <v>19.4801076</v>
      </c>
      <c r="L2465" s="1" t="s">
        <v>26</v>
      </c>
      <c r="M2465" s="1" t="s">
        <v>47</v>
      </c>
      <c r="N2465" s="1" t="s">
        <v>33</v>
      </c>
      <c r="O2465" s="1" t="s">
        <v>22</v>
      </c>
      <c r="P2465" s="1" t="s">
        <v>23</v>
      </c>
      <c r="Q2465" s="1" t="s">
        <v>46</v>
      </c>
      <c r="R2465" s="2">
        <v>40972</v>
      </c>
    </row>
    <row r="2466" spans="1:18" x14ac:dyDescent="0.25">
      <c r="A2466" s="1">
        <v>9863</v>
      </c>
      <c r="B2466" s="2">
        <v>40790</v>
      </c>
      <c r="C2466" s="2" t="str">
        <f t="shared" si="191"/>
        <v>September</v>
      </c>
      <c r="D2466" s="1" t="s">
        <v>37</v>
      </c>
      <c r="E2466" s="1">
        <v>18</v>
      </c>
      <c r="F2466" s="1">
        <f t="shared" si="190"/>
        <v>1.8866666666666667</v>
      </c>
      <c r="G2466" s="1">
        <v>33.96</v>
      </c>
      <c r="H2466" s="1">
        <v>0.7</v>
      </c>
      <c r="I2466">
        <f t="shared" si="192"/>
        <v>34.660000000000004</v>
      </c>
      <c r="J2466">
        <f t="shared" si="193"/>
        <v>3.5455000000000001</v>
      </c>
      <c r="K2466">
        <f t="shared" si="194"/>
        <v>1.2040518</v>
      </c>
      <c r="L2466" s="1" t="s">
        <v>26</v>
      </c>
      <c r="M2466" s="1" t="s">
        <v>27</v>
      </c>
      <c r="N2466" s="1" t="s">
        <v>42</v>
      </c>
      <c r="O2466" s="1" t="s">
        <v>34</v>
      </c>
      <c r="P2466" s="1" t="s">
        <v>35</v>
      </c>
      <c r="Q2466" s="1" t="s">
        <v>36</v>
      </c>
      <c r="R2466" s="2">
        <v>40792</v>
      </c>
    </row>
    <row r="2467" spans="1:18" x14ac:dyDescent="0.25">
      <c r="A2467" s="1">
        <v>6053</v>
      </c>
      <c r="B2467" s="2">
        <v>40523</v>
      </c>
      <c r="C2467" s="2" t="str">
        <f t="shared" si="191"/>
        <v>December</v>
      </c>
      <c r="D2467" s="1" t="s">
        <v>41</v>
      </c>
      <c r="E2467" s="1">
        <v>4</v>
      </c>
      <c r="F2467" s="1">
        <f t="shared" si="190"/>
        <v>4.0199999999999996</v>
      </c>
      <c r="G2467" s="1">
        <v>16.079999999999998</v>
      </c>
      <c r="H2467" s="1">
        <v>1.49</v>
      </c>
      <c r="I2467">
        <f t="shared" si="192"/>
        <v>17.569999999999997</v>
      </c>
      <c r="J2467">
        <f t="shared" si="193"/>
        <v>3.5455000000000001</v>
      </c>
      <c r="K2467">
        <f t="shared" si="194"/>
        <v>0.57011639999999997</v>
      </c>
      <c r="L2467" s="1" t="s">
        <v>26</v>
      </c>
      <c r="M2467" s="1" t="s">
        <v>27</v>
      </c>
      <c r="N2467" s="1" t="s">
        <v>33</v>
      </c>
      <c r="O2467" s="1" t="s">
        <v>34</v>
      </c>
      <c r="P2467" s="1" t="s">
        <v>48</v>
      </c>
      <c r="Q2467" s="1" t="s">
        <v>24</v>
      </c>
      <c r="R2467" s="2">
        <v>40525</v>
      </c>
    </row>
    <row r="2468" spans="1:18" x14ac:dyDescent="0.25">
      <c r="A2468" s="1">
        <v>4672</v>
      </c>
      <c r="B2468" s="2">
        <v>40853</v>
      </c>
      <c r="C2468" s="2" t="str">
        <f t="shared" si="191"/>
        <v>November</v>
      </c>
      <c r="D2468" s="1" t="s">
        <v>37</v>
      </c>
      <c r="E2468" s="1">
        <v>20</v>
      </c>
      <c r="F2468" s="1">
        <f t="shared" si="190"/>
        <v>7.6219999999999999</v>
      </c>
      <c r="G2468" s="1">
        <v>152.44</v>
      </c>
      <c r="H2468" s="1">
        <v>3.68</v>
      </c>
      <c r="I2468">
        <f t="shared" si="192"/>
        <v>156.12</v>
      </c>
      <c r="J2468">
        <f t="shared" si="193"/>
        <v>4.7610000000000001</v>
      </c>
      <c r="K2468">
        <f t="shared" si="194"/>
        <v>7.2576684</v>
      </c>
      <c r="L2468" s="1" t="s">
        <v>26</v>
      </c>
      <c r="M2468" s="1" t="s">
        <v>51</v>
      </c>
      <c r="N2468" s="1" t="s">
        <v>33</v>
      </c>
      <c r="O2468" s="1" t="s">
        <v>22</v>
      </c>
      <c r="P2468" s="1" t="s">
        <v>23</v>
      </c>
      <c r="Q2468" s="1" t="s">
        <v>36</v>
      </c>
      <c r="R2468" s="2">
        <v>40854</v>
      </c>
    </row>
    <row r="2469" spans="1:18" x14ac:dyDescent="0.25">
      <c r="A2469" s="1">
        <v>22086</v>
      </c>
      <c r="B2469" s="2">
        <v>40892</v>
      </c>
      <c r="C2469" s="2" t="str">
        <f t="shared" si="191"/>
        <v>December</v>
      </c>
      <c r="D2469" s="1" t="s">
        <v>41</v>
      </c>
      <c r="E2469" s="1">
        <v>21</v>
      </c>
      <c r="F2469" s="1">
        <f t="shared" si="190"/>
        <v>97.110952380952384</v>
      </c>
      <c r="G2469" s="1">
        <v>2039.33</v>
      </c>
      <c r="H2469" s="1">
        <v>74.349999999999994</v>
      </c>
      <c r="I2469">
        <f t="shared" si="192"/>
        <v>2113.6799999999998</v>
      </c>
      <c r="J2469">
        <f t="shared" si="193"/>
        <v>4.7610000000000001</v>
      </c>
      <c r="K2469">
        <f t="shared" si="194"/>
        <v>97.092501300000009</v>
      </c>
      <c r="L2469" s="1" t="s">
        <v>38</v>
      </c>
      <c r="M2469" s="1" t="s">
        <v>56</v>
      </c>
      <c r="N2469" s="1" t="s">
        <v>28</v>
      </c>
      <c r="O2469" s="1" t="s">
        <v>22</v>
      </c>
      <c r="P2469" s="1" t="s">
        <v>39</v>
      </c>
      <c r="Q2469" s="1" t="s">
        <v>40</v>
      </c>
      <c r="R2469" s="2">
        <v>40893</v>
      </c>
    </row>
    <row r="2470" spans="1:18" x14ac:dyDescent="0.25">
      <c r="A2470" s="1">
        <v>20966</v>
      </c>
      <c r="B2470" s="2">
        <v>40439</v>
      </c>
      <c r="C2470" s="2" t="str">
        <f t="shared" si="191"/>
        <v>September</v>
      </c>
      <c r="D2470" s="1" t="s">
        <v>18</v>
      </c>
      <c r="E2470" s="1">
        <v>10</v>
      </c>
      <c r="F2470" s="1">
        <f t="shared" si="190"/>
        <v>3.9420000000000002</v>
      </c>
      <c r="G2470" s="1">
        <v>39.42</v>
      </c>
      <c r="H2470" s="1">
        <v>0.7</v>
      </c>
      <c r="I2470">
        <f t="shared" si="192"/>
        <v>40.120000000000005</v>
      </c>
      <c r="J2470">
        <f t="shared" si="193"/>
        <v>3.5455000000000001</v>
      </c>
      <c r="K2470">
        <f t="shared" si="194"/>
        <v>1.3976360999999999</v>
      </c>
      <c r="L2470" s="1" t="s">
        <v>26</v>
      </c>
      <c r="M2470" s="1" t="s">
        <v>56</v>
      </c>
      <c r="N2470" s="1" t="s">
        <v>21</v>
      </c>
      <c r="O2470" s="1" t="s">
        <v>34</v>
      </c>
      <c r="P2470" s="1" t="s">
        <v>35</v>
      </c>
      <c r="Q2470" s="1" t="s">
        <v>36</v>
      </c>
      <c r="R2470" s="2">
        <v>40443</v>
      </c>
    </row>
    <row r="2471" spans="1:18" x14ac:dyDescent="0.25">
      <c r="A2471" s="1">
        <v>15206</v>
      </c>
      <c r="B2471" s="2">
        <v>40486</v>
      </c>
      <c r="C2471" s="2" t="str">
        <f t="shared" si="191"/>
        <v>November</v>
      </c>
      <c r="D2471" s="1" t="s">
        <v>18</v>
      </c>
      <c r="E2471" s="1">
        <v>35</v>
      </c>
      <c r="F2471" s="1">
        <f t="shared" si="190"/>
        <v>151.06171428571429</v>
      </c>
      <c r="G2471" s="1">
        <v>5287.16</v>
      </c>
      <c r="H2471" s="1">
        <v>66.27</v>
      </c>
      <c r="I2471">
        <f t="shared" si="192"/>
        <v>5353.43</v>
      </c>
      <c r="J2471">
        <f t="shared" si="193"/>
        <v>4.7610000000000001</v>
      </c>
      <c r="K2471">
        <f t="shared" si="194"/>
        <v>251.7216876</v>
      </c>
      <c r="L2471" s="1" t="s">
        <v>38</v>
      </c>
      <c r="M2471" s="1" t="s">
        <v>47</v>
      </c>
      <c r="N2471" s="1" t="s">
        <v>28</v>
      </c>
      <c r="O2471" s="1" t="s">
        <v>22</v>
      </c>
      <c r="P2471" s="1" t="s">
        <v>67</v>
      </c>
      <c r="Q2471" s="1" t="s">
        <v>64</v>
      </c>
      <c r="R2471" s="2">
        <v>40491</v>
      </c>
    </row>
    <row r="2472" spans="1:18" x14ac:dyDescent="0.25">
      <c r="A2472" s="1">
        <v>13380</v>
      </c>
      <c r="B2472" s="2">
        <v>40009</v>
      </c>
      <c r="C2472" s="2" t="str">
        <f t="shared" si="191"/>
        <v>July</v>
      </c>
      <c r="D2472" s="1" t="s">
        <v>37</v>
      </c>
      <c r="E2472" s="1">
        <v>24</v>
      </c>
      <c r="F2472" s="1">
        <f t="shared" si="190"/>
        <v>2.7550000000000003</v>
      </c>
      <c r="G2472" s="1">
        <v>66.12</v>
      </c>
      <c r="H2472" s="1">
        <v>0.7</v>
      </c>
      <c r="I2472">
        <f t="shared" si="192"/>
        <v>66.820000000000007</v>
      </c>
      <c r="J2472">
        <f t="shared" si="193"/>
        <v>3.5455000000000001</v>
      </c>
      <c r="K2472">
        <f t="shared" si="194"/>
        <v>2.3442846000000004</v>
      </c>
      <c r="L2472" s="1" t="s">
        <v>26</v>
      </c>
      <c r="M2472" s="1" t="s">
        <v>20</v>
      </c>
      <c r="N2472" s="1" t="s">
        <v>33</v>
      </c>
      <c r="O2472" s="1" t="s">
        <v>34</v>
      </c>
      <c r="P2472" s="1" t="s">
        <v>35</v>
      </c>
      <c r="Q2472" s="1" t="s">
        <v>36</v>
      </c>
      <c r="R2472" s="2">
        <v>40009</v>
      </c>
    </row>
    <row r="2473" spans="1:18" x14ac:dyDescent="0.25">
      <c r="A2473" s="1">
        <v>4069</v>
      </c>
      <c r="B2473" s="2">
        <v>41041</v>
      </c>
      <c r="C2473" s="2" t="str">
        <f t="shared" si="191"/>
        <v>May</v>
      </c>
      <c r="D2473" s="1" t="s">
        <v>41</v>
      </c>
      <c r="E2473" s="1">
        <v>47</v>
      </c>
      <c r="F2473" s="1">
        <f t="shared" si="190"/>
        <v>2.6582978723404254</v>
      </c>
      <c r="G2473" s="1">
        <v>124.94</v>
      </c>
      <c r="H2473" s="1">
        <v>1.34</v>
      </c>
      <c r="I2473">
        <f t="shared" si="192"/>
        <v>126.28</v>
      </c>
      <c r="J2473">
        <f t="shared" si="193"/>
        <v>3.5455000000000001</v>
      </c>
      <c r="K2473">
        <f t="shared" si="194"/>
        <v>4.4297477000000001</v>
      </c>
      <c r="L2473" s="1" t="s">
        <v>19</v>
      </c>
      <c r="M2473" s="1" t="s">
        <v>51</v>
      </c>
      <c r="N2473" s="1" t="s">
        <v>21</v>
      </c>
      <c r="O2473" s="1" t="s">
        <v>34</v>
      </c>
      <c r="P2473" s="1" t="s">
        <v>35</v>
      </c>
      <c r="Q2473" s="1" t="s">
        <v>36</v>
      </c>
      <c r="R2473" s="2">
        <v>41041</v>
      </c>
    </row>
    <row r="2474" spans="1:18" x14ac:dyDescent="0.25">
      <c r="A2474" s="1">
        <v>7846</v>
      </c>
      <c r="B2474" s="2">
        <v>40719</v>
      </c>
      <c r="C2474" s="2" t="str">
        <f t="shared" si="191"/>
        <v>June</v>
      </c>
      <c r="D2474" s="1" t="s">
        <v>18</v>
      </c>
      <c r="E2474" s="1">
        <v>20</v>
      </c>
      <c r="F2474" s="1">
        <f t="shared" si="190"/>
        <v>27.6435</v>
      </c>
      <c r="G2474" s="1">
        <v>552.87</v>
      </c>
      <c r="H2474" s="1">
        <v>5.89</v>
      </c>
      <c r="I2474">
        <f t="shared" si="192"/>
        <v>558.76</v>
      </c>
      <c r="J2474">
        <f t="shared" si="193"/>
        <v>5.3265000000000002</v>
      </c>
      <c r="K2474">
        <f t="shared" si="194"/>
        <v>29.448620550000001</v>
      </c>
      <c r="L2474" s="1" t="s">
        <v>26</v>
      </c>
      <c r="M2474" s="1" t="s">
        <v>49</v>
      </c>
      <c r="N2474" s="1" t="s">
        <v>33</v>
      </c>
      <c r="O2474" s="1" t="s">
        <v>29</v>
      </c>
      <c r="P2474" s="1" t="s">
        <v>43</v>
      </c>
      <c r="Q2474" s="1" t="s">
        <v>24</v>
      </c>
      <c r="R2474" s="2">
        <v>40726</v>
      </c>
    </row>
    <row r="2475" spans="1:18" x14ac:dyDescent="0.25">
      <c r="A2475" s="1">
        <v>56484</v>
      </c>
      <c r="B2475" s="2">
        <v>40868</v>
      </c>
      <c r="C2475" s="2" t="str">
        <f t="shared" si="191"/>
        <v>November</v>
      </c>
      <c r="D2475" s="1" t="s">
        <v>32</v>
      </c>
      <c r="E2475" s="1">
        <v>15</v>
      </c>
      <c r="F2475" s="1">
        <f t="shared" si="190"/>
        <v>74.789333333333332</v>
      </c>
      <c r="G2475" s="1">
        <v>1121.8399999999999</v>
      </c>
      <c r="H2475" s="1">
        <v>12.14</v>
      </c>
      <c r="I2475">
        <f t="shared" si="192"/>
        <v>1133.98</v>
      </c>
      <c r="J2475">
        <f t="shared" si="193"/>
        <v>5.3265000000000002</v>
      </c>
      <c r="K2475">
        <f t="shared" si="194"/>
        <v>59.754807599999992</v>
      </c>
      <c r="L2475" s="1" t="s">
        <v>26</v>
      </c>
      <c r="M2475" s="1" t="s">
        <v>20</v>
      </c>
      <c r="N2475" s="1" t="s">
        <v>28</v>
      </c>
      <c r="O2475" s="1" t="s">
        <v>29</v>
      </c>
      <c r="P2475" s="1" t="s">
        <v>43</v>
      </c>
      <c r="Q2475" s="1" t="s">
        <v>24</v>
      </c>
      <c r="R2475" s="2">
        <v>40869</v>
      </c>
    </row>
    <row r="2476" spans="1:18" x14ac:dyDescent="0.25">
      <c r="A2476" s="1">
        <v>34177</v>
      </c>
      <c r="B2476" s="2">
        <v>40040</v>
      </c>
      <c r="C2476" s="2" t="str">
        <f t="shared" si="191"/>
        <v>August</v>
      </c>
      <c r="D2476" s="1" t="s">
        <v>25</v>
      </c>
      <c r="E2476" s="1">
        <v>13</v>
      </c>
      <c r="F2476" s="1">
        <f t="shared" si="190"/>
        <v>2.6476923076923078</v>
      </c>
      <c r="G2476" s="1">
        <v>34.42</v>
      </c>
      <c r="H2476" s="1">
        <v>0.5</v>
      </c>
      <c r="I2476">
        <f t="shared" si="192"/>
        <v>34.92</v>
      </c>
      <c r="J2476">
        <f t="shared" si="193"/>
        <v>3.5455000000000001</v>
      </c>
      <c r="K2476">
        <f t="shared" si="194"/>
        <v>1.2203611000000001</v>
      </c>
      <c r="L2476" s="1" t="s">
        <v>26</v>
      </c>
      <c r="M2476" s="1" t="s">
        <v>44</v>
      </c>
      <c r="N2476" s="1" t="s">
        <v>33</v>
      </c>
      <c r="O2476" s="1" t="s">
        <v>34</v>
      </c>
      <c r="P2476" s="1" t="s">
        <v>63</v>
      </c>
      <c r="Q2476" s="1" t="s">
        <v>24</v>
      </c>
      <c r="R2476" s="2">
        <v>40043</v>
      </c>
    </row>
    <row r="2477" spans="1:18" x14ac:dyDescent="0.25">
      <c r="A2477" s="1">
        <v>30023</v>
      </c>
      <c r="B2477" s="2">
        <v>40466</v>
      </c>
      <c r="C2477" s="2" t="str">
        <f t="shared" si="191"/>
        <v>October</v>
      </c>
      <c r="D2477" s="1" t="s">
        <v>18</v>
      </c>
      <c r="E2477" s="1">
        <v>14</v>
      </c>
      <c r="F2477" s="1">
        <f t="shared" si="190"/>
        <v>11.237857142857143</v>
      </c>
      <c r="G2477" s="1">
        <v>157.33000000000001</v>
      </c>
      <c r="H2477" s="1">
        <v>8.6</v>
      </c>
      <c r="I2477">
        <f t="shared" si="192"/>
        <v>165.93</v>
      </c>
      <c r="J2477">
        <f t="shared" si="193"/>
        <v>3.5455000000000001</v>
      </c>
      <c r="K2477">
        <f t="shared" si="194"/>
        <v>5.5781351500000005</v>
      </c>
      <c r="L2477" s="1" t="s">
        <v>26</v>
      </c>
      <c r="M2477" s="1" t="s">
        <v>69</v>
      </c>
      <c r="N2477" s="1" t="s">
        <v>21</v>
      </c>
      <c r="O2477" s="1" t="s">
        <v>34</v>
      </c>
      <c r="P2477" s="1" t="s">
        <v>60</v>
      </c>
      <c r="Q2477" s="1" t="s">
        <v>24</v>
      </c>
      <c r="R2477" s="2">
        <v>40475</v>
      </c>
    </row>
    <row r="2478" spans="1:18" x14ac:dyDescent="0.25">
      <c r="A2478" s="1">
        <v>46469</v>
      </c>
      <c r="B2478" s="2">
        <v>40041</v>
      </c>
      <c r="C2478" s="2" t="str">
        <f t="shared" si="191"/>
        <v>August</v>
      </c>
      <c r="D2478" s="1" t="s">
        <v>37</v>
      </c>
      <c r="E2478" s="1">
        <v>18</v>
      </c>
      <c r="F2478" s="1">
        <f t="shared" si="190"/>
        <v>5.181111111111111</v>
      </c>
      <c r="G2478" s="1">
        <v>93.26</v>
      </c>
      <c r="H2478" s="1">
        <v>4.7</v>
      </c>
      <c r="I2478">
        <f t="shared" si="192"/>
        <v>97.960000000000008</v>
      </c>
      <c r="J2478">
        <f t="shared" si="193"/>
        <v>3.5455000000000001</v>
      </c>
      <c r="K2478">
        <f t="shared" si="194"/>
        <v>3.3065333000000003</v>
      </c>
      <c r="L2478" s="1" t="s">
        <v>26</v>
      </c>
      <c r="M2478" s="1" t="s">
        <v>51</v>
      </c>
      <c r="N2478" s="1" t="s">
        <v>33</v>
      </c>
      <c r="O2478" s="1" t="s">
        <v>34</v>
      </c>
      <c r="P2478" s="1" t="s">
        <v>45</v>
      </c>
      <c r="Q2478" s="1" t="s">
        <v>24</v>
      </c>
      <c r="R2478" s="2">
        <v>40043</v>
      </c>
    </row>
    <row r="2479" spans="1:18" x14ac:dyDescent="0.25">
      <c r="A2479" s="1">
        <v>44706</v>
      </c>
      <c r="B2479" s="2">
        <v>40267</v>
      </c>
      <c r="C2479" s="2" t="str">
        <f t="shared" si="191"/>
        <v>March</v>
      </c>
      <c r="D2479" s="1" t="s">
        <v>18</v>
      </c>
      <c r="E2479" s="1">
        <v>33</v>
      </c>
      <c r="F2479" s="1">
        <f t="shared" si="190"/>
        <v>1.4387878787878787</v>
      </c>
      <c r="G2479" s="1">
        <v>47.48</v>
      </c>
      <c r="H2479" s="1">
        <v>0.7</v>
      </c>
      <c r="I2479">
        <f t="shared" si="192"/>
        <v>48.18</v>
      </c>
      <c r="J2479">
        <f t="shared" si="193"/>
        <v>3.5455000000000001</v>
      </c>
      <c r="K2479">
        <f t="shared" si="194"/>
        <v>1.6834034</v>
      </c>
      <c r="L2479" s="1" t="s">
        <v>26</v>
      </c>
      <c r="M2479" s="1" t="s">
        <v>27</v>
      </c>
      <c r="N2479" s="1" t="s">
        <v>33</v>
      </c>
      <c r="O2479" s="1" t="s">
        <v>34</v>
      </c>
      <c r="P2479" s="1" t="s">
        <v>66</v>
      </c>
      <c r="Q2479" s="1" t="s">
        <v>36</v>
      </c>
      <c r="R2479" s="2">
        <v>40272</v>
      </c>
    </row>
    <row r="2480" spans="1:18" x14ac:dyDescent="0.25">
      <c r="A2480" s="1">
        <v>40128</v>
      </c>
      <c r="B2480" s="2">
        <v>39853</v>
      </c>
      <c r="C2480" s="2" t="str">
        <f t="shared" si="191"/>
        <v>February</v>
      </c>
      <c r="D2480" s="1" t="s">
        <v>18</v>
      </c>
      <c r="E2480" s="1">
        <v>43</v>
      </c>
      <c r="F2480" s="1">
        <f t="shared" si="190"/>
        <v>239.97023255813951</v>
      </c>
      <c r="G2480" s="1">
        <v>10318.719999999999</v>
      </c>
      <c r="H2480" s="1">
        <v>60.2</v>
      </c>
      <c r="I2480">
        <f t="shared" si="192"/>
        <v>10378.92</v>
      </c>
      <c r="J2480">
        <f t="shared" si="193"/>
        <v>4.7610000000000001</v>
      </c>
      <c r="K2480">
        <f t="shared" si="194"/>
        <v>491.27425920000002</v>
      </c>
      <c r="L2480" s="1" t="s">
        <v>38</v>
      </c>
      <c r="M2480" s="1" t="s">
        <v>51</v>
      </c>
      <c r="N2480" s="1" t="s">
        <v>33</v>
      </c>
      <c r="O2480" s="1" t="s">
        <v>22</v>
      </c>
      <c r="P2480" s="1" t="s">
        <v>67</v>
      </c>
      <c r="Q2480" s="1" t="s">
        <v>64</v>
      </c>
      <c r="R2480" s="2">
        <v>39860</v>
      </c>
    </row>
    <row r="2481" spans="1:18" x14ac:dyDescent="0.25">
      <c r="A2481" s="1">
        <v>59365</v>
      </c>
      <c r="B2481" s="2">
        <v>40154</v>
      </c>
      <c r="C2481" s="2" t="str">
        <f t="shared" si="191"/>
        <v>December</v>
      </c>
      <c r="D2481" s="1" t="s">
        <v>41</v>
      </c>
      <c r="E2481" s="1">
        <v>1</v>
      </c>
      <c r="F2481" s="1">
        <f t="shared" si="190"/>
        <v>534.29999999999995</v>
      </c>
      <c r="G2481" s="1">
        <v>534.29999999999995</v>
      </c>
      <c r="H2481" s="1">
        <v>14.7</v>
      </c>
      <c r="I2481">
        <f t="shared" si="192"/>
        <v>549</v>
      </c>
      <c r="J2481">
        <f t="shared" si="193"/>
        <v>5.3265000000000002</v>
      </c>
      <c r="K2481">
        <f t="shared" si="194"/>
        <v>28.4594895</v>
      </c>
      <c r="L2481" s="1" t="s">
        <v>38</v>
      </c>
      <c r="M2481" s="1" t="s">
        <v>56</v>
      </c>
      <c r="N2481" s="1" t="s">
        <v>42</v>
      </c>
      <c r="O2481" s="1" t="s">
        <v>29</v>
      </c>
      <c r="P2481" s="1" t="s">
        <v>61</v>
      </c>
      <c r="Q2481" s="1" t="s">
        <v>40</v>
      </c>
      <c r="R2481" s="2">
        <v>40156</v>
      </c>
    </row>
    <row r="2482" spans="1:18" x14ac:dyDescent="0.25">
      <c r="A2482" s="1">
        <v>41830</v>
      </c>
      <c r="B2482" s="2">
        <v>40956</v>
      </c>
      <c r="C2482" s="2" t="str">
        <f t="shared" si="191"/>
        <v>February</v>
      </c>
      <c r="D2482" s="1" t="s">
        <v>18</v>
      </c>
      <c r="E2482" s="1">
        <v>42</v>
      </c>
      <c r="F2482" s="1">
        <f t="shared" si="190"/>
        <v>127.64476190476191</v>
      </c>
      <c r="G2482" s="1">
        <v>5361.08</v>
      </c>
      <c r="H2482" s="1">
        <v>26.3</v>
      </c>
      <c r="I2482">
        <f t="shared" si="192"/>
        <v>5387.38</v>
      </c>
      <c r="J2482">
        <f t="shared" si="193"/>
        <v>5.3265000000000002</v>
      </c>
      <c r="K2482">
        <f t="shared" si="194"/>
        <v>285.5579262</v>
      </c>
      <c r="L2482" s="1" t="s">
        <v>38</v>
      </c>
      <c r="M2482" s="1" t="s">
        <v>49</v>
      </c>
      <c r="N2482" s="1" t="s">
        <v>42</v>
      </c>
      <c r="O2482" s="1" t="s">
        <v>29</v>
      </c>
      <c r="P2482" s="1" t="s">
        <v>61</v>
      </c>
      <c r="Q2482" s="1" t="s">
        <v>40</v>
      </c>
      <c r="R2482" s="2">
        <v>40963</v>
      </c>
    </row>
    <row r="2483" spans="1:18" x14ac:dyDescent="0.25">
      <c r="A2483" s="1">
        <v>49953</v>
      </c>
      <c r="B2483" s="2">
        <v>40985</v>
      </c>
      <c r="C2483" s="2" t="str">
        <f t="shared" si="191"/>
        <v>March</v>
      </c>
      <c r="D2483" s="1" t="s">
        <v>32</v>
      </c>
      <c r="E2483" s="1">
        <v>36</v>
      </c>
      <c r="F2483" s="1">
        <f t="shared" si="190"/>
        <v>6.7258333333333331</v>
      </c>
      <c r="G2483" s="1">
        <v>242.13</v>
      </c>
      <c r="H2483" s="1">
        <v>6.6</v>
      </c>
      <c r="I2483">
        <f t="shared" si="192"/>
        <v>248.73</v>
      </c>
      <c r="J2483">
        <f t="shared" si="193"/>
        <v>3.5455000000000001</v>
      </c>
      <c r="K2483">
        <f t="shared" si="194"/>
        <v>8.5847191499999997</v>
      </c>
      <c r="L2483" s="1" t="s">
        <v>19</v>
      </c>
      <c r="M2483" s="1" t="s">
        <v>54</v>
      </c>
      <c r="N2483" s="1" t="s">
        <v>42</v>
      </c>
      <c r="O2483" s="1" t="s">
        <v>34</v>
      </c>
      <c r="P2483" s="1" t="s">
        <v>45</v>
      </c>
      <c r="Q2483" s="1" t="s">
        <v>24</v>
      </c>
      <c r="R2483" s="2">
        <v>40985</v>
      </c>
    </row>
    <row r="2484" spans="1:18" x14ac:dyDescent="0.25">
      <c r="A2484" s="1">
        <v>32641</v>
      </c>
      <c r="B2484" s="2">
        <v>40258</v>
      </c>
      <c r="C2484" s="2" t="str">
        <f t="shared" si="191"/>
        <v>March</v>
      </c>
      <c r="D2484" s="1" t="s">
        <v>25</v>
      </c>
      <c r="E2484" s="1">
        <v>18</v>
      </c>
      <c r="F2484" s="1">
        <f t="shared" si="190"/>
        <v>9.3072222222222223</v>
      </c>
      <c r="G2484" s="1">
        <v>167.53</v>
      </c>
      <c r="H2484" s="1">
        <v>5.6</v>
      </c>
      <c r="I2484">
        <f t="shared" si="192"/>
        <v>173.13</v>
      </c>
      <c r="J2484">
        <f t="shared" si="193"/>
        <v>3.5455000000000001</v>
      </c>
      <c r="K2484">
        <f t="shared" si="194"/>
        <v>5.9397761500000001</v>
      </c>
      <c r="L2484" s="1" t="s">
        <v>26</v>
      </c>
      <c r="M2484" s="1" t="s">
        <v>20</v>
      </c>
      <c r="N2484" s="1" t="s">
        <v>42</v>
      </c>
      <c r="O2484" s="1" t="s">
        <v>34</v>
      </c>
      <c r="P2484" s="1" t="s">
        <v>48</v>
      </c>
      <c r="Q2484" s="1" t="s">
        <v>24</v>
      </c>
      <c r="R2484" s="2">
        <v>40259</v>
      </c>
    </row>
    <row r="2485" spans="1:18" x14ac:dyDescent="0.25">
      <c r="A2485" s="1">
        <v>29667</v>
      </c>
      <c r="B2485" s="2">
        <v>40018</v>
      </c>
      <c r="C2485" s="2" t="str">
        <f t="shared" si="191"/>
        <v>July</v>
      </c>
      <c r="D2485" s="1" t="s">
        <v>32</v>
      </c>
      <c r="E2485" s="1">
        <v>14</v>
      </c>
      <c r="F2485" s="1">
        <f t="shared" si="190"/>
        <v>15.379285714285714</v>
      </c>
      <c r="G2485" s="1">
        <v>215.31</v>
      </c>
      <c r="H2485" s="1">
        <v>10.91</v>
      </c>
      <c r="I2485">
        <f t="shared" si="192"/>
        <v>226.22</v>
      </c>
      <c r="J2485">
        <f t="shared" si="193"/>
        <v>3.5455000000000001</v>
      </c>
      <c r="K2485">
        <f t="shared" si="194"/>
        <v>7.6338160500000001</v>
      </c>
      <c r="L2485" s="1" t="s">
        <v>26</v>
      </c>
      <c r="M2485" s="1" t="s">
        <v>69</v>
      </c>
      <c r="N2485" s="1" t="s">
        <v>33</v>
      </c>
      <c r="O2485" s="1" t="s">
        <v>34</v>
      </c>
      <c r="P2485" s="1" t="s">
        <v>48</v>
      </c>
      <c r="Q2485" s="1" t="s">
        <v>24</v>
      </c>
      <c r="R2485" s="2">
        <v>40019</v>
      </c>
    </row>
    <row r="2486" spans="1:18" x14ac:dyDescent="0.25">
      <c r="A2486" s="1">
        <v>2023</v>
      </c>
      <c r="B2486" s="2">
        <v>41034</v>
      </c>
      <c r="C2486" s="2" t="str">
        <f t="shared" si="191"/>
        <v>May</v>
      </c>
      <c r="D2486" s="1" t="s">
        <v>18</v>
      </c>
      <c r="E2486" s="1">
        <v>50</v>
      </c>
      <c r="F2486" s="1">
        <f t="shared" si="190"/>
        <v>4.9314</v>
      </c>
      <c r="G2486" s="1">
        <v>246.57</v>
      </c>
      <c r="H2486" s="1">
        <v>5.49</v>
      </c>
      <c r="I2486">
        <f t="shared" si="192"/>
        <v>252.06</v>
      </c>
      <c r="J2486">
        <f t="shared" si="193"/>
        <v>3.5455000000000001</v>
      </c>
      <c r="K2486">
        <f t="shared" si="194"/>
        <v>8.7421393500000004</v>
      </c>
      <c r="L2486" s="1" t="s">
        <v>26</v>
      </c>
      <c r="M2486" s="1" t="s">
        <v>54</v>
      </c>
      <c r="N2486" s="1" t="s">
        <v>42</v>
      </c>
      <c r="O2486" s="1" t="s">
        <v>34</v>
      </c>
      <c r="P2486" s="1" t="s">
        <v>45</v>
      </c>
      <c r="Q2486" s="1" t="s">
        <v>24</v>
      </c>
      <c r="R2486" s="2">
        <v>41036</v>
      </c>
    </row>
    <row r="2487" spans="1:18" x14ac:dyDescent="0.25">
      <c r="A2487" s="1">
        <v>48484</v>
      </c>
      <c r="B2487" s="2">
        <v>40352</v>
      </c>
      <c r="C2487" s="2" t="str">
        <f t="shared" si="191"/>
        <v>June</v>
      </c>
      <c r="D2487" s="1" t="s">
        <v>41</v>
      </c>
      <c r="E2487" s="1">
        <v>50</v>
      </c>
      <c r="F2487" s="1">
        <f t="shared" si="190"/>
        <v>101.35145</v>
      </c>
      <c r="G2487" s="1">
        <v>5067.5725000000002</v>
      </c>
      <c r="H2487" s="1">
        <v>8.99</v>
      </c>
      <c r="I2487">
        <f t="shared" si="192"/>
        <v>5076.5625</v>
      </c>
      <c r="J2487">
        <f t="shared" si="193"/>
        <v>5.3265000000000002</v>
      </c>
      <c r="K2487">
        <f t="shared" si="194"/>
        <v>269.92424921250006</v>
      </c>
      <c r="L2487" s="1" t="s">
        <v>26</v>
      </c>
      <c r="M2487" s="1" t="s">
        <v>20</v>
      </c>
      <c r="N2487" s="1" t="s">
        <v>28</v>
      </c>
      <c r="O2487" s="1" t="s">
        <v>29</v>
      </c>
      <c r="P2487" s="1" t="s">
        <v>30</v>
      </c>
      <c r="Q2487" s="1" t="s">
        <v>24</v>
      </c>
      <c r="R2487" s="2">
        <v>40354</v>
      </c>
    </row>
    <row r="2488" spans="1:18" x14ac:dyDescent="0.25">
      <c r="A2488" s="1">
        <v>23559</v>
      </c>
      <c r="B2488" s="2">
        <v>40377</v>
      </c>
      <c r="C2488" s="2" t="str">
        <f t="shared" si="191"/>
        <v>July</v>
      </c>
      <c r="D2488" s="1" t="s">
        <v>18</v>
      </c>
      <c r="E2488" s="1">
        <v>9</v>
      </c>
      <c r="F2488" s="1">
        <f t="shared" si="190"/>
        <v>19.271111111111111</v>
      </c>
      <c r="G2488" s="1">
        <v>173.44</v>
      </c>
      <c r="H2488" s="1">
        <v>8.51</v>
      </c>
      <c r="I2488">
        <f t="shared" si="192"/>
        <v>181.95</v>
      </c>
      <c r="J2488">
        <f t="shared" si="193"/>
        <v>5.3265000000000002</v>
      </c>
      <c r="K2488">
        <f t="shared" si="194"/>
        <v>9.2382816000000005</v>
      </c>
      <c r="L2488" s="1" t="s">
        <v>26</v>
      </c>
      <c r="M2488" s="1" t="s">
        <v>54</v>
      </c>
      <c r="N2488" s="1" t="s">
        <v>42</v>
      </c>
      <c r="O2488" s="1" t="s">
        <v>29</v>
      </c>
      <c r="P2488" s="1" t="s">
        <v>61</v>
      </c>
      <c r="Q2488" s="1" t="s">
        <v>31</v>
      </c>
      <c r="R2488" s="2">
        <v>40382</v>
      </c>
    </row>
    <row r="2489" spans="1:18" x14ac:dyDescent="0.25">
      <c r="A2489" s="1">
        <v>33377</v>
      </c>
      <c r="B2489" s="2">
        <v>40755</v>
      </c>
      <c r="C2489" s="2" t="str">
        <f t="shared" si="191"/>
        <v>July</v>
      </c>
      <c r="D2489" s="1" t="s">
        <v>25</v>
      </c>
      <c r="E2489" s="1">
        <v>19</v>
      </c>
      <c r="F2489" s="1">
        <f t="shared" si="190"/>
        <v>17.218421052631577</v>
      </c>
      <c r="G2489" s="1">
        <v>327.14999999999998</v>
      </c>
      <c r="H2489" s="1">
        <v>3.26</v>
      </c>
      <c r="I2489">
        <f t="shared" si="192"/>
        <v>330.40999999999997</v>
      </c>
      <c r="J2489">
        <f t="shared" si="193"/>
        <v>3.5455000000000001</v>
      </c>
      <c r="K2489">
        <f t="shared" si="194"/>
        <v>11.599103250000001</v>
      </c>
      <c r="L2489" s="1" t="s">
        <v>26</v>
      </c>
      <c r="M2489" s="1" t="s">
        <v>44</v>
      </c>
      <c r="N2489" s="1" t="s">
        <v>33</v>
      </c>
      <c r="O2489" s="1" t="s">
        <v>34</v>
      </c>
      <c r="P2489" s="1" t="s">
        <v>50</v>
      </c>
      <c r="Q2489" s="1" t="s">
        <v>46</v>
      </c>
      <c r="R2489" s="2">
        <v>40756</v>
      </c>
    </row>
    <row r="2490" spans="1:18" x14ac:dyDescent="0.25">
      <c r="A2490" s="1">
        <v>54243</v>
      </c>
      <c r="B2490" s="2">
        <v>40072</v>
      </c>
      <c r="C2490" s="2" t="str">
        <f t="shared" si="191"/>
        <v>September</v>
      </c>
      <c r="D2490" s="1" t="s">
        <v>18</v>
      </c>
      <c r="E2490" s="1">
        <v>6</v>
      </c>
      <c r="F2490" s="1">
        <f t="shared" si="190"/>
        <v>151.20666666666668</v>
      </c>
      <c r="G2490" s="1">
        <v>907.24</v>
      </c>
      <c r="H2490" s="1">
        <v>69</v>
      </c>
      <c r="I2490">
        <f t="shared" si="192"/>
        <v>976.24</v>
      </c>
      <c r="J2490">
        <f t="shared" si="193"/>
        <v>4.7610000000000001</v>
      </c>
      <c r="K2490">
        <f t="shared" si="194"/>
        <v>43.1936964</v>
      </c>
      <c r="L2490" s="1" t="s">
        <v>19</v>
      </c>
      <c r="M2490" s="1" t="s">
        <v>27</v>
      </c>
      <c r="N2490" s="1" t="s">
        <v>42</v>
      </c>
      <c r="O2490" s="1" t="s">
        <v>22</v>
      </c>
      <c r="P2490" s="1" t="s">
        <v>57</v>
      </c>
      <c r="Q2490" s="1" t="s">
        <v>53</v>
      </c>
      <c r="R2490" s="2">
        <v>40072</v>
      </c>
    </row>
    <row r="2491" spans="1:18" x14ac:dyDescent="0.25">
      <c r="A2491" s="1">
        <v>52419</v>
      </c>
      <c r="B2491" s="2">
        <v>41170</v>
      </c>
      <c r="C2491" s="2" t="str">
        <f t="shared" si="191"/>
        <v>September</v>
      </c>
      <c r="D2491" s="1" t="s">
        <v>25</v>
      </c>
      <c r="E2491" s="1">
        <v>32</v>
      </c>
      <c r="F2491" s="1">
        <f t="shared" si="190"/>
        <v>109.39031249999999</v>
      </c>
      <c r="G2491" s="1">
        <v>3500.49</v>
      </c>
      <c r="H2491" s="1">
        <v>8.64</v>
      </c>
      <c r="I2491">
        <f t="shared" si="192"/>
        <v>3509.1299999999997</v>
      </c>
      <c r="J2491">
        <f t="shared" si="193"/>
        <v>3.5455000000000001</v>
      </c>
      <c r="K2491">
        <f t="shared" si="194"/>
        <v>124.10987295</v>
      </c>
      <c r="L2491" s="1" t="s">
        <v>26</v>
      </c>
      <c r="M2491" s="1" t="s">
        <v>54</v>
      </c>
      <c r="N2491" s="1" t="s">
        <v>33</v>
      </c>
      <c r="O2491" s="1" t="s">
        <v>34</v>
      </c>
      <c r="P2491" s="1" t="s">
        <v>60</v>
      </c>
      <c r="Q2491" s="1" t="s">
        <v>24</v>
      </c>
      <c r="R2491" s="2">
        <v>41171</v>
      </c>
    </row>
    <row r="2492" spans="1:18" x14ac:dyDescent="0.25">
      <c r="A2492" s="1">
        <v>56577</v>
      </c>
      <c r="B2492" s="2">
        <v>40849</v>
      </c>
      <c r="C2492" s="2" t="str">
        <f t="shared" si="191"/>
        <v>November</v>
      </c>
      <c r="D2492" s="1" t="s">
        <v>37</v>
      </c>
      <c r="E2492" s="1">
        <v>19</v>
      </c>
      <c r="F2492" s="1">
        <f t="shared" si="190"/>
        <v>59.694736842105264</v>
      </c>
      <c r="G2492" s="1">
        <v>1134.2</v>
      </c>
      <c r="H2492" s="1">
        <v>36.61</v>
      </c>
      <c r="I2492">
        <f t="shared" si="192"/>
        <v>1170.81</v>
      </c>
      <c r="J2492">
        <f t="shared" si="193"/>
        <v>4.7610000000000001</v>
      </c>
      <c r="K2492">
        <f t="shared" si="194"/>
        <v>53.999262000000009</v>
      </c>
      <c r="L2492" s="1" t="s">
        <v>38</v>
      </c>
      <c r="M2492" s="1" t="s">
        <v>51</v>
      </c>
      <c r="N2492" s="1" t="s">
        <v>28</v>
      </c>
      <c r="O2492" s="1" t="s">
        <v>22</v>
      </c>
      <c r="P2492" s="1" t="s">
        <v>67</v>
      </c>
      <c r="Q2492" s="1" t="s">
        <v>64</v>
      </c>
      <c r="R2492" s="2">
        <v>40851</v>
      </c>
    </row>
    <row r="2493" spans="1:18" x14ac:dyDescent="0.25">
      <c r="A2493" s="1">
        <v>20967</v>
      </c>
      <c r="B2493" s="2">
        <v>40617</v>
      </c>
      <c r="C2493" s="2" t="str">
        <f t="shared" si="191"/>
        <v>March</v>
      </c>
      <c r="D2493" s="1" t="s">
        <v>25</v>
      </c>
      <c r="E2493" s="1">
        <v>50</v>
      </c>
      <c r="F2493" s="1">
        <f t="shared" si="190"/>
        <v>573.29039999999998</v>
      </c>
      <c r="G2493" s="1">
        <v>28664.52</v>
      </c>
      <c r="H2493" s="1">
        <v>24.49</v>
      </c>
      <c r="I2493">
        <f t="shared" si="192"/>
        <v>28689.010000000002</v>
      </c>
      <c r="J2493">
        <f t="shared" si="193"/>
        <v>5.3265000000000002</v>
      </c>
      <c r="K2493">
        <f t="shared" si="194"/>
        <v>1526.8156578000001</v>
      </c>
      <c r="L2493" s="1" t="s">
        <v>26</v>
      </c>
      <c r="M2493" s="1" t="s">
        <v>56</v>
      </c>
      <c r="N2493" s="1" t="s">
        <v>28</v>
      </c>
      <c r="O2493" s="1" t="s">
        <v>29</v>
      </c>
      <c r="P2493" s="1" t="s">
        <v>52</v>
      </c>
      <c r="Q2493" s="1" t="s">
        <v>53</v>
      </c>
      <c r="R2493" s="2">
        <v>40617</v>
      </c>
    </row>
    <row r="2494" spans="1:18" x14ac:dyDescent="0.25">
      <c r="A2494" s="1">
        <v>58084</v>
      </c>
      <c r="B2494" s="2">
        <v>41140</v>
      </c>
      <c r="C2494" s="2" t="str">
        <f t="shared" si="191"/>
        <v>August</v>
      </c>
      <c r="D2494" s="1" t="s">
        <v>41</v>
      </c>
      <c r="E2494" s="1">
        <v>36</v>
      </c>
      <c r="F2494" s="1">
        <f t="shared" si="190"/>
        <v>7.3933333333333344</v>
      </c>
      <c r="G2494" s="1">
        <v>266.16000000000003</v>
      </c>
      <c r="H2494" s="1">
        <v>1.77</v>
      </c>
      <c r="I2494">
        <f t="shared" si="192"/>
        <v>267.93</v>
      </c>
      <c r="J2494">
        <f t="shared" si="193"/>
        <v>3.5455000000000001</v>
      </c>
      <c r="K2494">
        <f t="shared" si="194"/>
        <v>9.4367028000000008</v>
      </c>
      <c r="L2494" s="1" t="s">
        <v>26</v>
      </c>
      <c r="M2494" s="1" t="s">
        <v>20</v>
      </c>
      <c r="N2494" s="1" t="s">
        <v>28</v>
      </c>
      <c r="O2494" s="1" t="s">
        <v>34</v>
      </c>
      <c r="P2494" s="1" t="s">
        <v>45</v>
      </c>
      <c r="Q2494" s="1" t="s">
        <v>36</v>
      </c>
      <c r="R2494" s="2">
        <v>41142</v>
      </c>
    </row>
    <row r="2495" spans="1:18" x14ac:dyDescent="0.25">
      <c r="A2495" s="1">
        <v>59207</v>
      </c>
      <c r="B2495" s="2">
        <v>39951</v>
      </c>
      <c r="C2495" s="2" t="str">
        <f t="shared" si="191"/>
        <v>May</v>
      </c>
      <c r="D2495" s="1" t="s">
        <v>37</v>
      </c>
      <c r="E2495" s="1">
        <v>42</v>
      </c>
      <c r="F2495" s="1">
        <f t="shared" si="190"/>
        <v>226.25561904761906</v>
      </c>
      <c r="G2495" s="1">
        <v>9502.7360000000008</v>
      </c>
      <c r="H2495" s="1">
        <v>81.98</v>
      </c>
      <c r="I2495">
        <f t="shared" si="192"/>
        <v>9584.7160000000003</v>
      </c>
      <c r="J2495">
        <f t="shared" si="193"/>
        <v>4.7610000000000001</v>
      </c>
      <c r="K2495">
        <f t="shared" si="194"/>
        <v>452.42526096</v>
      </c>
      <c r="L2495" s="1" t="s">
        <v>38</v>
      </c>
      <c r="M2495" s="1" t="s">
        <v>55</v>
      </c>
      <c r="N2495" s="1" t="s">
        <v>33</v>
      </c>
      <c r="O2495" s="1" t="s">
        <v>22</v>
      </c>
      <c r="P2495" s="1" t="s">
        <v>57</v>
      </c>
      <c r="Q2495" s="1" t="s">
        <v>64</v>
      </c>
      <c r="R2495" s="2">
        <v>39951</v>
      </c>
    </row>
    <row r="2496" spans="1:18" x14ac:dyDescent="0.25">
      <c r="A2496" s="1">
        <v>24515</v>
      </c>
      <c r="B2496" s="2">
        <v>40304</v>
      </c>
      <c r="C2496" s="2" t="str">
        <f t="shared" si="191"/>
        <v>May</v>
      </c>
      <c r="D2496" s="1" t="s">
        <v>37</v>
      </c>
      <c r="E2496" s="1">
        <v>41</v>
      </c>
      <c r="F2496" s="1">
        <f t="shared" si="190"/>
        <v>74.421219512195123</v>
      </c>
      <c r="G2496" s="1">
        <v>3051.27</v>
      </c>
      <c r="H2496" s="1">
        <v>33.6</v>
      </c>
      <c r="I2496">
        <f t="shared" si="192"/>
        <v>3084.87</v>
      </c>
      <c r="J2496">
        <f t="shared" si="193"/>
        <v>5.3265000000000002</v>
      </c>
      <c r="K2496">
        <f t="shared" si="194"/>
        <v>162.52589655</v>
      </c>
      <c r="L2496" s="1" t="s">
        <v>38</v>
      </c>
      <c r="M2496" s="1" t="s">
        <v>44</v>
      </c>
      <c r="N2496" s="1" t="s">
        <v>42</v>
      </c>
      <c r="O2496" s="1" t="s">
        <v>29</v>
      </c>
      <c r="P2496" s="1" t="s">
        <v>61</v>
      </c>
      <c r="Q2496" s="1" t="s">
        <v>40</v>
      </c>
      <c r="R2496" s="2">
        <v>40306</v>
      </c>
    </row>
    <row r="2497" spans="1:18" x14ac:dyDescent="0.25">
      <c r="A2497" s="1">
        <v>16741</v>
      </c>
      <c r="B2497" s="2">
        <v>40451</v>
      </c>
      <c r="C2497" s="2" t="str">
        <f t="shared" si="191"/>
        <v>September</v>
      </c>
      <c r="D2497" s="1" t="s">
        <v>41</v>
      </c>
      <c r="E2497" s="1">
        <v>6</v>
      </c>
      <c r="F2497" s="1">
        <f t="shared" si="190"/>
        <v>26.328333333333333</v>
      </c>
      <c r="G2497" s="1">
        <v>157.97</v>
      </c>
      <c r="H2497" s="1">
        <v>16.87</v>
      </c>
      <c r="I2497">
        <f t="shared" si="192"/>
        <v>174.84</v>
      </c>
      <c r="J2497">
        <f t="shared" si="193"/>
        <v>3.5455000000000001</v>
      </c>
      <c r="K2497">
        <f t="shared" si="194"/>
        <v>5.6008263500000002</v>
      </c>
      <c r="L2497" s="1" t="s">
        <v>26</v>
      </c>
      <c r="M2497" s="1" t="s">
        <v>44</v>
      </c>
      <c r="N2497" s="1" t="s">
        <v>28</v>
      </c>
      <c r="O2497" s="1" t="s">
        <v>34</v>
      </c>
      <c r="P2497" s="1" t="s">
        <v>45</v>
      </c>
      <c r="Q2497" s="1" t="s">
        <v>24</v>
      </c>
      <c r="R2497" s="2">
        <v>40452</v>
      </c>
    </row>
    <row r="2498" spans="1:18" x14ac:dyDescent="0.25">
      <c r="A2498" s="1">
        <v>36803</v>
      </c>
      <c r="B2498" s="2">
        <v>41125</v>
      </c>
      <c r="C2498" s="2" t="str">
        <f t="shared" si="191"/>
        <v>August</v>
      </c>
      <c r="D2498" s="1" t="s">
        <v>32</v>
      </c>
      <c r="E2498" s="1">
        <v>2</v>
      </c>
      <c r="F2498" s="1">
        <f t="shared" ref="F2498:F2561" si="195">G2498/E2498</f>
        <v>9.51</v>
      </c>
      <c r="G2498" s="1">
        <v>19.02</v>
      </c>
      <c r="H2498" s="1">
        <v>5.33</v>
      </c>
      <c r="I2498">
        <f t="shared" si="192"/>
        <v>24.35</v>
      </c>
      <c r="J2498">
        <f t="shared" si="193"/>
        <v>4.7610000000000001</v>
      </c>
      <c r="K2498">
        <f t="shared" si="194"/>
        <v>0.90554219999999996</v>
      </c>
      <c r="L2498" s="1" t="s">
        <v>19</v>
      </c>
      <c r="M2498" s="1" t="s">
        <v>20</v>
      </c>
      <c r="N2498" s="1" t="s">
        <v>33</v>
      </c>
      <c r="O2498" s="1" t="s">
        <v>22</v>
      </c>
      <c r="P2498" s="1" t="s">
        <v>23</v>
      </c>
      <c r="Q2498" s="1" t="s">
        <v>24</v>
      </c>
      <c r="R2498" s="2">
        <v>41127</v>
      </c>
    </row>
    <row r="2499" spans="1:18" x14ac:dyDescent="0.25">
      <c r="A2499" s="1">
        <v>39842</v>
      </c>
      <c r="B2499" s="2">
        <v>40531</v>
      </c>
      <c r="C2499" s="2" t="str">
        <f t="shared" ref="C2499:C2562" si="196">TEXT(B2499,"mmmm")</f>
        <v>December</v>
      </c>
      <c r="D2499" s="1" t="s">
        <v>41</v>
      </c>
      <c r="E2499" s="1">
        <v>22</v>
      </c>
      <c r="F2499" s="1">
        <f t="shared" si="195"/>
        <v>58.886454545454541</v>
      </c>
      <c r="G2499" s="1">
        <v>1295.502</v>
      </c>
      <c r="H2499" s="1">
        <v>3.99</v>
      </c>
      <c r="I2499">
        <f t="shared" ref="I2499:I2562" si="197">G2499+H2499</f>
        <v>1299.492</v>
      </c>
      <c r="J2499">
        <f t="shared" ref="J2499:J2562" si="198">IF(O2499="Furniture",4.761,IF(O2499="Technology",5.3265,IF(O2499="Office Supplies",3.5455,0)))</f>
        <v>5.3265000000000002</v>
      </c>
      <c r="K2499">
        <f t="shared" ref="K2499:K2562" si="199">(J2499*G2499)/100</f>
        <v>69.004914029999995</v>
      </c>
      <c r="L2499" s="1" t="s">
        <v>19</v>
      </c>
      <c r="M2499" s="1" t="s">
        <v>58</v>
      </c>
      <c r="N2499" s="1" t="s">
        <v>21</v>
      </c>
      <c r="O2499" s="1" t="s">
        <v>29</v>
      </c>
      <c r="P2499" s="1" t="s">
        <v>30</v>
      </c>
      <c r="Q2499" s="1" t="s">
        <v>24</v>
      </c>
      <c r="R2499" s="2">
        <v>40532</v>
      </c>
    </row>
    <row r="2500" spans="1:18" x14ac:dyDescent="0.25">
      <c r="A2500" s="1">
        <v>46916</v>
      </c>
      <c r="B2500" s="2">
        <v>40819</v>
      </c>
      <c r="C2500" s="2" t="str">
        <f t="shared" si="196"/>
        <v>October</v>
      </c>
      <c r="D2500" s="1" t="s">
        <v>25</v>
      </c>
      <c r="E2500" s="1">
        <v>40</v>
      </c>
      <c r="F2500" s="1">
        <f t="shared" si="195"/>
        <v>2.88775</v>
      </c>
      <c r="G2500" s="1">
        <v>115.51</v>
      </c>
      <c r="H2500" s="1">
        <v>0.97</v>
      </c>
      <c r="I2500">
        <f t="shared" si="197"/>
        <v>116.48</v>
      </c>
      <c r="J2500">
        <f t="shared" si="198"/>
        <v>3.5455000000000001</v>
      </c>
      <c r="K2500">
        <f t="shared" si="199"/>
        <v>4.0954070500000004</v>
      </c>
      <c r="L2500" s="1" t="s">
        <v>26</v>
      </c>
      <c r="M2500" s="1" t="s">
        <v>49</v>
      </c>
      <c r="N2500" s="1" t="s">
        <v>42</v>
      </c>
      <c r="O2500" s="1" t="s">
        <v>34</v>
      </c>
      <c r="P2500" s="1" t="s">
        <v>35</v>
      </c>
      <c r="Q2500" s="1" t="s">
        <v>36</v>
      </c>
      <c r="R2500" s="2">
        <v>40821</v>
      </c>
    </row>
    <row r="2501" spans="1:18" x14ac:dyDescent="0.25">
      <c r="A2501" s="1">
        <v>17251</v>
      </c>
      <c r="B2501" s="2">
        <v>40113</v>
      </c>
      <c r="C2501" s="2" t="str">
        <f t="shared" si="196"/>
        <v>October</v>
      </c>
      <c r="D2501" s="1" t="s">
        <v>32</v>
      </c>
      <c r="E2501" s="1">
        <v>26</v>
      </c>
      <c r="F2501" s="1">
        <f t="shared" si="195"/>
        <v>113.51684615384616</v>
      </c>
      <c r="G2501" s="1">
        <v>2951.4380000000001</v>
      </c>
      <c r="H2501" s="1">
        <v>8.99</v>
      </c>
      <c r="I2501">
        <f t="shared" si="197"/>
        <v>2960.4279999999999</v>
      </c>
      <c r="J2501">
        <f t="shared" si="198"/>
        <v>5.3265000000000002</v>
      </c>
      <c r="K2501">
        <f t="shared" si="199"/>
        <v>157.20834507000001</v>
      </c>
      <c r="L2501" s="1" t="s">
        <v>26</v>
      </c>
      <c r="M2501" s="1" t="s">
        <v>51</v>
      </c>
      <c r="N2501" s="1" t="s">
        <v>28</v>
      </c>
      <c r="O2501" s="1" t="s">
        <v>29</v>
      </c>
      <c r="P2501" s="1" t="s">
        <v>30</v>
      </c>
      <c r="Q2501" s="1" t="s">
        <v>24</v>
      </c>
      <c r="R2501" s="2">
        <v>40115</v>
      </c>
    </row>
    <row r="2502" spans="1:18" x14ac:dyDescent="0.25">
      <c r="A2502" s="1">
        <v>41604</v>
      </c>
      <c r="B2502" s="2">
        <v>39854</v>
      </c>
      <c r="C2502" s="2" t="str">
        <f t="shared" si="196"/>
        <v>February</v>
      </c>
      <c r="D2502" s="1" t="s">
        <v>41</v>
      </c>
      <c r="E2502" s="1">
        <v>22</v>
      </c>
      <c r="F2502" s="1">
        <f t="shared" si="195"/>
        <v>6.2836363636363641</v>
      </c>
      <c r="G2502" s="1">
        <v>138.24</v>
      </c>
      <c r="H2502" s="1">
        <v>5.19</v>
      </c>
      <c r="I2502">
        <f t="shared" si="197"/>
        <v>143.43</v>
      </c>
      <c r="J2502">
        <f t="shared" si="198"/>
        <v>3.5455000000000001</v>
      </c>
      <c r="K2502">
        <f t="shared" si="199"/>
        <v>4.9012992000000004</v>
      </c>
      <c r="L2502" s="1" t="s">
        <v>26</v>
      </c>
      <c r="M2502" s="1" t="s">
        <v>27</v>
      </c>
      <c r="N2502" s="1" t="s">
        <v>33</v>
      </c>
      <c r="O2502" s="1" t="s">
        <v>34</v>
      </c>
      <c r="P2502" s="1" t="s">
        <v>48</v>
      </c>
      <c r="Q2502" s="1" t="s">
        <v>24</v>
      </c>
      <c r="R2502" s="2">
        <v>39855</v>
      </c>
    </row>
    <row r="2503" spans="1:18" x14ac:dyDescent="0.25">
      <c r="A2503" s="1">
        <v>8195</v>
      </c>
      <c r="B2503" s="2">
        <v>40549</v>
      </c>
      <c r="C2503" s="2" t="str">
        <f t="shared" si="196"/>
        <v>January</v>
      </c>
      <c r="D2503" s="1" t="s">
        <v>41</v>
      </c>
      <c r="E2503" s="1">
        <v>5</v>
      </c>
      <c r="F2503" s="1">
        <f t="shared" si="195"/>
        <v>10.26</v>
      </c>
      <c r="G2503" s="1">
        <v>51.3</v>
      </c>
      <c r="H2503" s="1">
        <v>11.15</v>
      </c>
      <c r="I2503">
        <f t="shared" si="197"/>
        <v>62.449999999999996</v>
      </c>
      <c r="J2503">
        <f t="shared" si="198"/>
        <v>3.5455000000000001</v>
      </c>
      <c r="K2503">
        <f t="shared" si="199"/>
        <v>1.8188415</v>
      </c>
      <c r="L2503" s="1" t="s">
        <v>19</v>
      </c>
      <c r="M2503" s="1" t="s">
        <v>49</v>
      </c>
      <c r="N2503" s="1" t="s">
        <v>21</v>
      </c>
      <c r="O2503" s="1" t="s">
        <v>34</v>
      </c>
      <c r="P2503" s="1" t="s">
        <v>45</v>
      </c>
      <c r="Q2503" s="1" t="s">
        <v>24</v>
      </c>
      <c r="R2503" s="2">
        <v>40550</v>
      </c>
    </row>
    <row r="2504" spans="1:18" x14ac:dyDescent="0.25">
      <c r="A2504" s="1">
        <v>18593</v>
      </c>
      <c r="B2504" s="2">
        <v>40808</v>
      </c>
      <c r="C2504" s="2" t="str">
        <f t="shared" si="196"/>
        <v>September</v>
      </c>
      <c r="D2504" s="1" t="s">
        <v>25</v>
      </c>
      <c r="E2504" s="1">
        <v>19</v>
      </c>
      <c r="F2504" s="1">
        <f t="shared" si="195"/>
        <v>55.367999999999995</v>
      </c>
      <c r="G2504" s="1">
        <v>1051.992</v>
      </c>
      <c r="H2504" s="1">
        <v>89.3</v>
      </c>
      <c r="I2504">
        <f t="shared" si="197"/>
        <v>1141.2919999999999</v>
      </c>
      <c r="J2504">
        <f t="shared" si="198"/>
        <v>4.7610000000000001</v>
      </c>
      <c r="K2504">
        <f t="shared" si="199"/>
        <v>50.08533912</v>
      </c>
      <c r="L2504" s="1" t="s">
        <v>38</v>
      </c>
      <c r="M2504" s="1" t="s">
        <v>51</v>
      </c>
      <c r="N2504" s="1" t="s">
        <v>33</v>
      </c>
      <c r="O2504" s="1" t="s">
        <v>22</v>
      </c>
      <c r="P2504" s="1" t="s">
        <v>57</v>
      </c>
      <c r="Q2504" s="1" t="s">
        <v>64</v>
      </c>
      <c r="R2504" s="2">
        <v>40810</v>
      </c>
    </row>
    <row r="2505" spans="1:18" x14ac:dyDescent="0.25">
      <c r="A2505" s="1">
        <v>49988</v>
      </c>
      <c r="B2505" s="2">
        <v>40532</v>
      </c>
      <c r="C2505" s="2" t="str">
        <f t="shared" si="196"/>
        <v>December</v>
      </c>
      <c r="D2505" s="1" t="s">
        <v>25</v>
      </c>
      <c r="E2505" s="1">
        <v>33</v>
      </c>
      <c r="F2505" s="1">
        <f t="shared" si="195"/>
        <v>176.80746969696969</v>
      </c>
      <c r="G2505" s="1">
        <v>5834.6464999999998</v>
      </c>
      <c r="H2505" s="1">
        <v>2.79</v>
      </c>
      <c r="I2505">
        <f t="shared" si="197"/>
        <v>5837.4364999999998</v>
      </c>
      <c r="J2505">
        <f t="shared" si="198"/>
        <v>5.3265000000000002</v>
      </c>
      <c r="K2505">
        <f t="shared" si="199"/>
        <v>310.78244582249999</v>
      </c>
      <c r="L2505" s="1" t="s">
        <v>26</v>
      </c>
      <c r="M2505" s="1" t="s">
        <v>49</v>
      </c>
      <c r="N2505" s="1" t="s">
        <v>42</v>
      </c>
      <c r="O2505" s="1" t="s">
        <v>29</v>
      </c>
      <c r="P2505" s="1" t="s">
        <v>30</v>
      </c>
      <c r="Q2505" s="1" t="s">
        <v>24</v>
      </c>
      <c r="R2505" s="2">
        <v>40535</v>
      </c>
    </row>
    <row r="2506" spans="1:18" x14ac:dyDescent="0.25">
      <c r="A2506" s="1">
        <v>39876</v>
      </c>
      <c r="B2506" s="2">
        <v>41012</v>
      </c>
      <c r="C2506" s="2" t="str">
        <f t="shared" si="196"/>
        <v>April</v>
      </c>
      <c r="D2506" s="1" t="s">
        <v>25</v>
      </c>
      <c r="E2506" s="1">
        <v>41</v>
      </c>
      <c r="F2506" s="1">
        <f t="shared" si="195"/>
        <v>121.97243902439024</v>
      </c>
      <c r="G2506" s="1">
        <v>5000.87</v>
      </c>
      <c r="H2506" s="1">
        <v>51.94</v>
      </c>
      <c r="I2506">
        <f t="shared" si="197"/>
        <v>5052.8099999999995</v>
      </c>
      <c r="J2506">
        <f t="shared" si="198"/>
        <v>4.7610000000000001</v>
      </c>
      <c r="K2506">
        <f t="shared" si="199"/>
        <v>238.09142070000001</v>
      </c>
      <c r="L2506" s="1" t="s">
        <v>38</v>
      </c>
      <c r="M2506" s="1" t="s">
        <v>56</v>
      </c>
      <c r="N2506" s="1" t="s">
        <v>21</v>
      </c>
      <c r="O2506" s="1" t="s">
        <v>22</v>
      </c>
      <c r="P2506" s="1" t="s">
        <v>57</v>
      </c>
      <c r="Q2506" s="1" t="s">
        <v>64</v>
      </c>
      <c r="R2506" s="2">
        <v>41014</v>
      </c>
    </row>
    <row r="2507" spans="1:18" x14ac:dyDescent="0.25">
      <c r="A2507" s="1">
        <v>51266</v>
      </c>
      <c r="B2507" s="2">
        <v>39897</v>
      </c>
      <c r="C2507" s="2" t="str">
        <f t="shared" si="196"/>
        <v>March</v>
      </c>
      <c r="D2507" s="1" t="s">
        <v>32</v>
      </c>
      <c r="E2507" s="1">
        <v>30</v>
      </c>
      <c r="F2507" s="1">
        <f t="shared" si="195"/>
        <v>20.583666666666666</v>
      </c>
      <c r="G2507" s="1">
        <v>617.51</v>
      </c>
      <c r="H2507" s="1">
        <v>9.0299999999999994</v>
      </c>
      <c r="I2507">
        <f t="shared" si="197"/>
        <v>626.54</v>
      </c>
      <c r="J2507">
        <f t="shared" si="198"/>
        <v>3.5455000000000001</v>
      </c>
      <c r="K2507">
        <f t="shared" si="199"/>
        <v>21.893817050000003</v>
      </c>
      <c r="L2507" s="1" t="s">
        <v>26</v>
      </c>
      <c r="M2507" s="1" t="s">
        <v>54</v>
      </c>
      <c r="N2507" s="1" t="s">
        <v>33</v>
      </c>
      <c r="O2507" s="1" t="s">
        <v>34</v>
      </c>
      <c r="P2507" s="1" t="s">
        <v>45</v>
      </c>
      <c r="Q2507" s="1" t="s">
        <v>24</v>
      </c>
      <c r="R2507" s="2">
        <v>39897</v>
      </c>
    </row>
    <row r="2508" spans="1:18" x14ac:dyDescent="0.25">
      <c r="A2508" s="1">
        <v>56516</v>
      </c>
      <c r="B2508" s="2">
        <v>40028</v>
      </c>
      <c r="C2508" s="2" t="str">
        <f t="shared" si="196"/>
        <v>August</v>
      </c>
      <c r="D2508" s="1" t="s">
        <v>41</v>
      </c>
      <c r="E2508" s="1">
        <v>6</v>
      </c>
      <c r="F2508" s="1">
        <f t="shared" si="195"/>
        <v>4.6483333333333334</v>
      </c>
      <c r="G2508" s="1">
        <v>27.89</v>
      </c>
      <c r="H2508" s="1">
        <v>5.26</v>
      </c>
      <c r="I2508">
        <f t="shared" si="197"/>
        <v>33.15</v>
      </c>
      <c r="J2508">
        <f t="shared" si="198"/>
        <v>3.5455000000000001</v>
      </c>
      <c r="K2508">
        <f t="shared" si="199"/>
        <v>0.98883995000000002</v>
      </c>
      <c r="L2508" s="1" t="s">
        <v>26</v>
      </c>
      <c r="M2508" s="1" t="s">
        <v>54</v>
      </c>
      <c r="N2508" s="1" t="s">
        <v>33</v>
      </c>
      <c r="O2508" s="1" t="s">
        <v>34</v>
      </c>
      <c r="P2508" s="1" t="s">
        <v>48</v>
      </c>
      <c r="Q2508" s="1" t="s">
        <v>24</v>
      </c>
      <c r="R2508" s="2">
        <v>40029</v>
      </c>
    </row>
    <row r="2509" spans="1:18" x14ac:dyDescent="0.25">
      <c r="A2509" s="1">
        <v>37924</v>
      </c>
      <c r="B2509" s="2">
        <v>40146</v>
      </c>
      <c r="C2509" s="2" t="str">
        <f t="shared" si="196"/>
        <v>November</v>
      </c>
      <c r="D2509" s="1" t="s">
        <v>25</v>
      </c>
      <c r="E2509" s="1">
        <v>21</v>
      </c>
      <c r="F2509" s="1">
        <f t="shared" si="195"/>
        <v>16.782857142857143</v>
      </c>
      <c r="G2509" s="1">
        <v>352.44</v>
      </c>
      <c r="H2509" s="1">
        <v>8.65</v>
      </c>
      <c r="I2509">
        <f t="shared" si="197"/>
        <v>361.09</v>
      </c>
      <c r="J2509">
        <f t="shared" si="198"/>
        <v>3.5455000000000001</v>
      </c>
      <c r="K2509">
        <f t="shared" si="199"/>
        <v>12.495760199999999</v>
      </c>
      <c r="L2509" s="1" t="s">
        <v>26</v>
      </c>
      <c r="M2509" s="1" t="s">
        <v>27</v>
      </c>
      <c r="N2509" s="1" t="s">
        <v>42</v>
      </c>
      <c r="O2509" s="1" t="s">
        <v>34</v>
      </c>
      <c r="P2509" s="1" t="s">
        <v>35</v>
      </c>
      <c r="Q2509" s="1" t="s">
        <v>24</v>
      </c>
      <c r="R2509" s="2">
        <v>40146</v>
      </c>
    </row>
    <row r="2510" spans="1:18" x14ac:dyDescent="0.25">
      <c r="A2510" s="1">
        <v>44261</v>
      </c>
      <c r="B2510" s="2">
        <v>40991</v>
      </c>
      <c r="C2510" s="2" t="str">
        <f t="shared" si="196"/>
        <v>March</v>
      </c>
      <c r="D2510" s="1" t="s">
        <v>25</v>
      </c>
      <c r="E2510" s="1">
        <v>34</v>
      </c>
      <c r="F2510" s="1">
        <f t="shared" si="195"/>
        <v>140.34970588235296</v>
      </c>
      <c r="G2510" s="1">
        <v>4771.8900000000003</v>
      </c>
      <c r="H2510" s="1">
        <v>36.090000000000003</v>
      </c>
      <c r="I2510">
        <f t="shared" si="197"/>
        <v>4807.9800000000005</v>
      </c>
      <c r="J2510">
        <f t="shared" si="198"/>
        <v>4.7610000000000001</v>
      </c>
      <c r="K2510">
        <f t="shared" si="199"/>
        <v>227.18968290000001</v>
      </c>
      <c r="L2510" s="1" t="s">
        <v>38</v>
      </c>
      <c r="M2510" s="1" t="s">
        <v>20</v>
      </c>
      <c r="N2510" s="1" t="s">
        <v>33</v>
      </c>
      <c r="O2510" s="1" t="s">
        <v>22</v>
      </c>
      <c r="P2510" s="1" t="s">
        <v>67</v>
      </c>
      <c r="Q2510" s="1" t="s">
        <v>64</v>
      </c>
      <c r="R2510" s="2">
        <v>40993</v>
      </c>
    </row>
    <row r="2511" spans="1:18" x14ac:dyDescent="0.25">
      <c r="A2511" s="1">
        <v>8679</v>
      </c>
      <c r="B2511" s="2">
        <v>41035</v>
      </c>
      <c r="C2511" s="2" t="str">
        <f t="shared" si="196"/>
        <v>May</v>
      </c>
      <c r="D2511" s="1" t="s">
        <v>41</v>
      </c>
      <c r="E2511" s="1">
        <v>46</v>
      </c>
      <c r="F2511" s="1">
        <f t="shared" si="195"/>
        <v>9.6969565217391303</v>
      </c>
      <c r="G2511" s="1">
        <v>446.06</v>
      </c>
      <c r="H2511" s="1">
        <v>2.15</v>
      </c>
      <c r="I2511">
        <f t="shared" si="197"/>
        <v>448.21</v>
      </c>
      <c r="J2511">
        <f t="shared" si="198"/>
        <v>3.5455000000000001</v>
      </c>
      <c r="K2511">
        <f t="shared" si="199"/>
        <v>15.815057300000001</v>
      </c>
      <c r="L2511" s="1" t="s">
        <v>26</v>
      </c>
      <c r="M2511" s="1" t="s">
        <v>51</v>
      </c>
      <c r="N2511" s="1" t="s">
        <v>42</v>
      </c>
      <c r="O2511" s="1" t="s">
        <v>34</v>
      </c>
      <c r="P2511" s="1" t="s">
        <v>45</v>
      </c>
      <c r="Q2511" s="1" t="s">
        <v>36</v>
      </c>
      <c r="R2511" s="2">
        <v>41036</v>
      </c>
    </row>
    <row r="2512" spans="1:18" x14ac:dyDescent="0.25">
      <c r="A2512" s="1">
        <v>50051</v>
      </c>
      <c r="B2512" s="2">
        <v>40090</v>
      </c>
      <c r="C2512" s="2" t="str">
        <f t="shared" si="196"/>
        <v>October</v>
      </c>
      <c r="D2512" s="1" t="s">
        <v>41</v>
      </c>
      <c r="E2512" s="1">
        <v>17</v>
      </c>
      <c r="F2512" s="1">
        <f t="shared" si="195"/>
        <v>6.1011764705882356</v>
      </c>
      <c r="G2512" s="1">
        <v>103.72</v>
      </c>
      <c r="H2512" s="1">
        <v>6.98</v>
      </c>
      <c r="I2512">
        <f t="shared" si="197"/>
        <v>110.7</v>
      </c>
      <c r="J2512">
        <f t="shared" si="198"/>
        <v>3.5455000000000001</v>
      </c>
      <c r="K2512">
        <f t="shared" si="199"/>
        <v>3.6773926000000001</v>
      </c>
      <c r="L2512" s="1" t="s">
        <v>26</v>
      </c>
      <c r="M2512" s="1" t="s">
        <v>27</v>
      </c>
      <c r="N2512" s="1" t="s">
        <v>33</v>
      </c>
      <c r="O2512" s="1" t="s">
        <v>34</v>
      </c>
      <c r="P2512" s="1" t="s">
        <v>48</v>
      </c>
      <c r="Q2512" s="1" t="s">
        <v>24</v>
      </c>
      <c r="R2512" s="2">
        <v>40092</v>
      </c>
    </row>
    <row r="2513" spans="1:18" x14ac:dyDescent="0.25">
      <c r="A2513" s="1">
        <v>18596</v>
      </c>
      <c r="B2513" s="2">
        <v>41184</v>
      </c>
      <c r="C2513" s="2" t="str">
        <f t="shared" si="196"/>
        <v>October</v>
      </c>
      <c r="D2513" s="1" t="s">
        <v>18</v>
      </c>
      <c r="E2513" s="1">
        <v>42</v>
      </c>
      <c r="F2513" s="1">
        <f t="shared" si="195"/>
        <v>117.08785714285713</v>
      </c>
      <c r="G2513" s="1">
        <v>4917.6899999999996</v>
      </c>
      <c r="H2513" s="1">
        <v>30</v>
      </c>
      <c r="I2513">
        <f t="shared" si="197"/>
        <v>4947.6899999999996</v>
      </c>
      <c r="J2513">
        <f t="shared" si="198"/>
        <v>4.7610000000000001</v>
      </c>
      <c r="K2513">
        <f t="shared" si="199"/>
        <v>234.13122089999996</v>
      </c>
      <c r="L2513" s="1" t="s">
        <v>38</v>
      </c>
      <c r="M2513" s="1" t="s">
        <v>51</v>
      </c>
      <c r="N2513" s="1" t="s">
        <v>28</v>
      </c>
      <c r="O2513" s="1" t="s">
        <v>22</v>
      </c>
      <c r="P2513" s="1" t="s">
        <v>39</v>
      </c>
      <c r="Q2513" s="1" t="s">
        <v>40</v>
      </c>
      <c r="R2513" s="2">
        <v>41186</v>
      </c>
    </row>
    <row r="2514" spans="1:18" x14ac:dyDescent="0.25">
      <c r="A2514" s="1">
        <v>1953</v>
      </c>
      <c r="B2514" s="2">
        <v>40511</v>
      </c>
      <c r="C2514" s="2" t="str">
        <f t="shared" si="196"/>
        <v>November</v>
      </c>
      <c r="D2514" s="1" t="s">
        <v>41</v>
      </c>
      <c r="E2514" s="1">
        <v>13</v>
      </c>
      <c r="F2514" s="1">
        <f t="shared" si="195"/>
        <v>10.587692307692306</v>
      </c>
      <c r="G2514" s="1">
        <v>137.63999999999999</v>
      </c>
      <c r="H2514" s="1">
        <v>2.99</v>
      </c>
      <c r="I2514">
        <f t="shared" si="197"/>
        <v>140.63</v>
      </c>
      <c r="J2514">
        <f t="shared" si="198"/>
        <v>3.5455000000000001</v>
      </c>
      <c r="K2514">
        <f t="shared" si="199"/>
        <v>4.8800261999999996</v>
      </c>
      <c r="L2514" s="1" t="s">
        <v>26</v>
      </c>
      <c r="M2514" s="1" t="s">
        <v>27</v>
      </c>
      <c r="N2514" s="1" t="s">
        <v>28</v>
      </c>
      <c r="O2514" s="1" t="s">
        <v>34</v>
      </c>
      <c r="P2514" s="1" t="s">
        <v>48</v>
      </c>
      <c r="Q2514" s="1" t="s">
        <v>24</v>
      </c>
      <c r="R2514" s="2">
        <v>40511</v>
      </c>
    </row>
    <row r="2515" spans="1:18" x14ac:dyDescent="0.25">
      <c r="A2515" s="1">
        <v>48295</v>
      </c>
      <c r="B2515" s="2">
        <v>40140</v>
      </c>
      <c r="C2515" s="2" t="str">
        <f t="shared" si="196"/>
        <v>November</v>
      </c>
      <c r="D2515" s="1" t="s">
        <v>41</v>
      </c>
      <c r="E2515" s="1">
        <v>48</v>
      </c>
      <c r="F2515" s="1">
        <f t="shared" si="195"/>
        <v>209.40666666666667</v>
      </c>
      <c r="G2515" s="1">
        <v>10051.52</v>
      </c>
      <c r="H2515" s="1">
        <v>13.99</v>
      </c>
      <c r="I2515">
        <f t="shared" si="197"/>
        <v>10065.51</v>
      </c>
      <c r="J2515">
        <f t="shared" si="198"/>
        <v>5.3265000000000002</v>
      </c>
      <c r="K2515">
        <f t="shared" si="199"/>
        <v>535.39421279999999</v>
      </c>
      <c r="L2515" s="1" t="s">
        <v>26</v>
      </c>
      <c r="M2515" s="1" t="s">
        <v>44</v>
      </c>
      <c r="N2515" s="1" t="s">
        <v>28</v>
      </c>
      <c r="O2515" s="1" t="s">
        <v>29</v>
      </c>
      <c r="P2515" s="1" t="s">
        <v>61</v>
      </c>
      <c r="Q2515" s="1" t="s">
        <v>31</v>
      </c>
      <c r="R2515" s="2">
        <v>40142</v>
      </c>
    </row>
    <row r="2516" spans="1:18" x14ac:dyDescent="0.25">
      <c r="A2516" s="1">
        <v>38787</v>
      </c>
      <c r="B2516" s="2">
        <v>40760</v>
      </c>
      <c r="C2516" s="2" t="str">
        <f t="shared" si="196"/>
        <v>August</v>
      </c>
      <c r="D2516" s="1" t="s">
        <v>18</v>
      </c>
      <c r="E2516" s="1">
        <v>22</v>
      </c>
      <c r="F2516" s="1">
        <f t="shared" si="195"/>
        <v>3.5927272727272732</v>
      </c>
      <c r="G2516" s="1">
        <v>79.040000000000006</v>
      </c>
      <c r="H2516" s="1">
        <v>5</v>
      </c>
      <c r="I2516">
        <f t="shared" si="197"/>
        <v>84.04</v>
      </c>
      <c r="J2516">
        <f t="shared" si="198"/>
        <v>3.5455000000000001</v>
      </c>
      <c r="K2516">
        <f t="shared" si="199"/>
        <v>2.8023632000000003</v>
      </c>
      <c r="L2516" s="1" t="s">
        <v>26</v>
      </c>
      <c r="M2516" s="1" t="s">
        <v>51</v>
      </c>
      <c r="N2516" s="1" t="s">
        <v>21</v>
      </c>
      <c r="O2516" s="1" t="s">
        <v>34</v>
      </c>
      <c r="P2516" s="1" t="s">
        <v>35</v>
      </c>
      <c r="Q2516" s="1" t="s">
        <v>36</v>
      </c>
      <c r="R2516" s="2">
        <v>40760</v>
      </c>
    </row>
    <row r="2517" spans="1:18" x14ac:dyDescent="0.25">
      <c r="A2517" s="1">
        <v>16230</v>
      </c>
      <c r="B2517" s="2">
        <v>40236</v>
      </c>
      <c r="C2517" s="2" t="str">
        <f t="shared" si="196"/>
        <v>February</v>
      </c>
      <c r="D2517" s="1" t="s">
        <v>18</v>
      </c>
      <c r="E2517" s="1">
        <v>27</v>
      </c>
      <c r="F2517" s="1">
        <f t="shared" si="195"/>
        <v>125.14851851851853</v>
      </c>
      <c r="G2517" s="1">
        <v>3379.01</v>
      </c>
      <c r="H2517" s="1">
        <v>54.74</v>
      </c>
      <c r="I2517">
        <f t="shared" si="197"/>
        <v>3433.75</v>
      </c>
      <c r="J2517">
        <f t="shared" si="198"/>
        <v>4.7610000000000001</v>
      </c>
      <c r="K2517">
        <f t="shared" si="199"/>
        <v>160.87466610000001</v>
      </c>
      <c r="L2517" s="1" t="s">
        <v>38</v>
      </c>
      <c r="M2517" s="1" t="s">
        <v>20</v>
      </c>
      <c r="N2517" s="1" t="s">
        <v>33</v>
      </c>
      <c r="O2517" s="1" t="s">
        <v>22</v>
      </c>
      <c r="P2517" s="1" t="s">
        <v>67</v>
      </c>
      <c r="Q2517" s="1" t="s">
        <v>64</v>
      </c>
      <c r="R2517" s="2">
        <v>40238</v>
      </c>
    </row>
    <row r="2518" spans="1:18" x14ac:dyDescent="0.25">
      <c r="A2518" s="1">
        <v>32647</v>
      </c>
      <c r="B2518" s="2">
        <v>40865</v>
      </c>
      <c r="C2518" s="2" t="str">
        <f t="shared" si="196"/>
        <v>November</v>
      </c>
      <c r="D2518" s="1" t="s">
        <v>25</v>
      </c>
      <c r="E2518" s="1">
        <v>27</v>
      </c>
      <c r="F2518" s="1">
        <f t="shared" si="195"/>
        <v>353.37185185185189</v>
      </c>
      <c r="G2518" s="1">
        <v>9541.0400000000009</v>
      </c>
      <c r="H2518" s="1">
        <v>84.84</v>
      </c>
      <c r="I2518">
        <f t="shared" si="197"/>
        <v>9625.880000000001</v>
      </c>
      <c r="J2518">
        <f t="shared" si="198"/>
        <v>4.7610000000000001</v>
      </c>
      <c r="K2518">
        <f t="shared" si="199"/>
        <v>454.24891440000005</v>
      </c>
      <c r="L2518" s="1" t="s">
        <v>38</v>
      </c>
      <c r="M2518" s="1" t="s">
        <v>56</v>
      </c>
      <c r="N2518" s="1" t="s">
        <v>21</v>
      </c>
      <c r="O2518" s="1" t="s">
        <v>22</v>
      </c>
      <c r="P2518" s="1" t="s">
        <v>57</v>
      </c>
      <c r="Q2518" s="1" t="s">
        <v>64</v>
      </c>
      <c r="R2518" s="2">
        <v>40867</v>
      </c>
    </row>
    <row r="2519" spans="1:18" x14ac:dyDescent="0.25">
      <c r="A2519" s="1">
        <v>45671</v>
      </c>
      <c r="B2519" s="2">
        <v>40706</v>
      </c>
      <c r="C2519" s="2" t="str">
        <f t="shared" si="196"/>
        <v>June</v>
      </c>
      <c r="D2519" s="1" t="s">
        <v>18</v>
      </c>
      <c r="E2519" s="1">
        <v>13</v>
      </c>
      <c r="F2519" s="1">
        <f t="shared" si="195"/>
        <v>9.7446153846153845</v>
      </c>
      <c r="G2519" s="1">
        <v>126.68</v>
      </c>
      <c r="H2519" s="1">
        <v>6.02</v>
      </c>
      <c r="I2519">
        <f t="shared" si="197"/>
        <v>132.70000000000002</v>
      </c>
      <c r="J2519">
        <f t="shared" si="198"/>
        <v>4.7610000000000001</v>
      </c>
      <c r="K2519">
        <f t="shared" si="199"/>
        <v>6.0312348000000009</v>
      </c>
      <c r="L2519" s="1" t="s">
        <v>26</v>
      </c>
      <c r="M2519" s="1" t="s">
        <v>20</v>
      </c>
      <c r="N2519" s="1" t="s">
        <v>21</v>
      </c>
      <c r="O2519" s="1" t="s">
        <v>22</v>
      </c>
      <c r="P2519" s="1" t="s">
        <v>23</v>
      </c>
      <c r="Q2519" s="1" t="s">
        <v>31</v>
      </c>
      <c r="R2519" s="2">
        <v>40713</v>
      </c>
    </row>
    <row r="2520" spans="1:18" x14ac:dyDescent="0.25">
      <c r="A2520" s="1">
        <v>10054</v>
      </c>
      <c r="B2520" s="2">
        <v>40661</v>
      </c>
      <c r="C2520" s="2" t="str">
        <f t="shared" si="196"/>
        <v>April</v>
      </c>
      <c r="D2520" s="1" t="s">
        <v>25</v>
      </c>
      <c r="E2520" s="1">
        <v>2</v>
      </c>
      <c r="F2520" s="1">
        <f t="shared" si="195"/>
        <v>98.425749999999994</v>
      </c>
      <c r="G2520" s="1">
        <v>196.85149999999999</v>
      </c>
      <c r="H2520" s="1">
        <v>5.99</v>
      </c>
      <c r="I2520">
        <f t="shared" si="197"/>
        <v>202.8415</v>
      </c>
      <c r="J2520">
        <f t="shared" si="198"/>
        <v>5.3265000000000002</v>
      </c>
      <c r="K2520">
        <f t="shared" si="199"/>
        <v>10.4852951475</v>
      </c>
      <c r="L2520" s="1" t="s">
        <v>26</v>
      </c>
      <c r="M2520" s="1" t="s">
        <v>49</v>
      </c>
      <c r="N2520" s="1" t="s">
        <v>42</v>
      </c>
      <c r="O2520" s="1" t="s">
        <v>29</v>
      </c>
      <c r="P2520" s="1" t="s">
        <v>30</v>
      </c>
      <c r="Q2520" s="1" t="s">
        <v>24</v>
      </c>
      <c r="R2520" s="2">
        <v>40661</v>
      </c>
    </row>
    <row r="2521" spans="1:18" x14ac:dyDescent="0.25">
      <c r="A2521" s="1">
        <v>51713</v>
      </c>
      <c r="B2521" s="2">
        <v>40621</v>
      </c>
      <c r="C2521" s="2" t="str">
        <f t="shared" si="196"/>
        <v>March</v>
      </c>
      <c r="D2521" s="1" t="s">
        <v>32</v>
      </c>
      <c r="E2521" s="1">
        <v>35</v>
      </c>
      <c r="F2521" s="1">
        <f t="shared" si="195"/>
        <v>3.8019999999999996</v>
      </c>
      <c r="G2521" s="1">
        <v>133.07</v>
      </c>
      <c r="H2521" s="1">
        <v>0.94</v>
      </c>
      <c r="I2521">
        <f t="shared" si="197"/>
        <v>134.01</v>
      </c>
      <c r="J2521">
        <f t="shared" si="198"/>
        <v>3.5455000000000001</v>
      </c>
      <c r="K2521">
        <f t="shared" si="199"/>
        <v>4.7179968500000005</v>
      </c>
      <c r="L2521" s="1" t="s">
        <v>26</v>
      </c>
      <c r="M2521" s="1" t="s">
        <v>27</v>
      </c>
      <c r="N2521" s="1" t="s">
        <v>33</v>
      </c>
      <c r="O2521" s="1" t="s">
        <v>34</v>
      </c>
      <c r="P2521" s="1" t="s">
        <v>66</v>
      </c>
      <c r="Q2521" s="1" t="s">
        <v>36</v>
      </c>
      <c r="R2521" s="2">
        <v>40622</v>
      </c>
    </row>
    <row r="2522" spans="1:18" x14ac:dyDescent="0.25">
      <c r="A2522" s="1">
        <v>39072</v>
      </c>
      <c r="B2522" s="2">
        <v>39866</v>
      </c>
      <c r="C2522" s="2" t="str">
        <f t="shared" si="196"/>
        <v>February</v>
      </c>
      <c r="D2522" s="1" t="s">
        <v>25</v>
      </c>
      <c r="E2522" s="1">
        <v>50</v>
      </c>
      <c r="F2522" s="1">
        <f t="shared" si="195"/>
        <v>32.667400000000001</v>
      </c>
      <c r="G2522" s="1">
        <v>1633.37</v>
      </c>
      <c r="H2522" s="1">
        <v>7.73</v>
      </c>
      <c r="I2522">
        <f t="shared" si="197"/>
        <v>1641.1</v>
      </c>
      <c r="J2522">
        <f t="shared" si="198"/>
        <v>3.5455000000000001</v>
      </c>
      <c r="K2522">
        <f t="shared" si="199"/>
        <v>57.91113335</v>
      </c>
      <c r="L2522" s="1" t="s">
        <v>26</v>
      </c>
      <c r="M2522" s="1" t="s">
        <v>51</v>
      </c>
      <c r="N2522" s="1" t="s">
        <v>33</v>
      </c>
      <c r="O2522" s="1" t="s">
        <v>34</v>
      </c>
      <c r="P2522" s="1" t="s">
        <v>35</v>
      </c>
      <c r="Q2522" s="1" t="s">
        <v>24</v>
      </c>
      <c r="R2522" s="2">
        <v>39867</v>
      </c>
    </row>
    <row r="2523" spans="1:18" x14ac:dyDescent="0.25">
      <c r="A2523" s="1">
        <v>26949</v>
      </c>
      <c r="B2523" s="2">
        <v>40040</v>
      </c>
      <c r="C2523" s="2" t="str">
        <f t="shared" si="196"/>
        <v>August</v>
      </c>
      <c r="D2523" s="1" t="s">
        <v>37</v>
      </c>
      <c r="E2523" s="1">
        <v>48</v>
      </c>
      <c r="F2523" s="1">
        <f t="shared" si="195"/>
        <v>9.5977083333333333</v>
      </c>
      <c r="G2523" s="1">
        <v>460.69</v>
      </c>
      <c r="H2523" s="1">
        <v>7.29</v>
      </c>
      <c r="I2523">
        <f t="shared" si="197"/>
        <v>467.98</v>
      </c>
      <c r="J2523">
        <f t="shared" si="198"/>
        <v>4.7610000000000001</v>
      </c>
      <c r="K2523">
        <f t="shared" si="199"/>
        <v>21.933450900000004</v>
      </c>
      <c r="L2523" s="1" t="s">
        <v>26</v>
      </c>
      <c r="M2523" s="1" t="s">
        <v>49</v>
      </c>
      <c r="N2523" s="1" t="s">
        <v>42</v>
      </c>
      <c r="O2523" s="1" t="s">
        <v>22</v>
      </c>
      <c r="P2523" s="1" t="s">
        <v>23</v>
      </c>
      <c r="Q2523" s="1" t="s">
        <v>46</v>
      </c>
      <c r="R2523" s="2">
        <v>40042</v>
      </c>
    </row>
    <row r="2524" spans="1:18" x14ac:dyDescent="0.25">
      <c r="A2524" s="1">
        <v>57159</v>
      </c>
      <c r="B2524" s="2">
        <v>40221</v>
      </c>
      <c r="C2524" s="2" t="str">
        <f t="shared" si="196"/>
        <v>February</v>
      </c>
      <c r="D2524" s="1" t="s">
        <v>37</v>
      </c>
      <c r="E2524" s="1">
        <v>17</v>
      </c>
      <c r="F2524" s="1">
        <f t="shared" si="195"/>
        <v>271.82941176470592</v>
      </c>
      <c r="G2524" s="1">
        <v>4621.1000000000004</v>
      </c>
      <c r="H2524" s="1">
        <v>57</v>
      </c>
      <c r="I2524">
        <f t="shared" si="197"/>
        <v>4678.1000000000004</v>
      </c>
      <c r="J2524">
        <f t="shared" si="198"/>
        <v>4.7610000000000001</v>
      </c>
      <c r="K2524">
        <f t="shared" si="199"/>
        <v>220.01057100000003</v>
      </c>
      <c r="L2524" s="1" t="s">
        <v>38</v>
      </c>
      <c r="M2524" s="1" t="s">
        <v>56</v>
      </c>
      <c r="N2524" s="1" t="s">
        <v>33</v>
      </c>
      <c r="O2524" s="1" t="s">
        <v>22</v>
      </c>
      <c r="P2524" s="1" t="s">
        <v>39</v>
      </c>
      <c r="Q2524" s="1" t="s">
        <v>40</v>
      </c>
      <c r="R2524" s="2">
        <v>40222</v>
      </c>
    </row>
    <row r="2525" spans="1:18" x14ac:dyDescent="0.25">
      <c r="A2525" s="1">
        <v>25062</v>
      </c>
      <c r="B2525" s="2">
        <v>40481</v>
      </c>
      <c r="C2525" s="2" t="str">
        <f t="shared" si="196"/>
        <v>October</v>
      </c>
      <c r="D2525" s="1" t="s">
        <v>37</v>
      </c>
      <c r="E2525" s="1">
        <v>9</v>
      </c>
      <c r="F2525" s="1">
        <f t="shared" si="195"/>
        <v>436.47222222222223</v>
      </c>
      <c r="G2525" s="1">
        <v>3928.25</v>
      </c>
      <c r="H2525" s="1">
        <v>19.989999999999998</v>
      </c>
      <c r="I2525">
        <f t="shared" si="197"/>
        <v>3948.24</v>
      </c>
      <c r="J2525">
        <f t="shared" si="198"/>
        <v>3.5455000000000001</v>
      </c>
      <c r="K2525">
        <f t="shared" si="199"/>
        <v>139.27610375</v>
      </c>
      <c r="L2525" s="1" t="s">
        <v>26</v>
      </c>
      <c r="M2525" s="1" t="s">
        <v>27</v>
      </c>
      <c r="N2525" s="1" t="s">
        <v>21</v>
      </c>
      <c r="O2525" s="1" t="s">
        <v>34</v>
      </c>
      <c r="P2525" s="1" t="s">
        <v>48</v>
      </c>
      <c r="Q2525" s="1" t="s">
        <v>24</v>
      </c>
      <c r="R2525" s="2">
        <v>40483</v>
      </c>
    </row>
    <row r="2526" spans="1:18" x14ac:dyDescent="0.25">
      <c r="A2526" s="1">
        <v>27201</v>
      </c>
      <c r="B2526" s="2">
        <v>41115</v>
      </c>
      <c r="C2526" s="2" t="str">
        <f t="shared" si="196"/>
        <v>July</v>
      </c>
      <c r="D2526" s="1" t="s">
        <v>25</v>
      </c>
      <c r="E2526" s="1">
        <v>10</v>
      </c>
      <c r="F2526" s="1">
        <f t="shared" si="195"/>
        <v>505.68900000000002</v>
      </c>
      <c r="G2526" s="1">
        <v>5056.8900000000003</v>
      </c>
      <c r="H2526" s="1">
        <v>26</v>
      </c>
      <c r="I2526">
        <f t="shared" si="197"/>
        <v>5082.8900000000003</v>
      </c>
      <c r="J2526">
        <f t="shared" si="198"/>
        <v>4.7610000000000001</v>
      </c>
      <c r="K2526">
        <f t="shared" si="199"/>
        <v>240.75853290000003</v>
      </c>
      <c r="L2526" s="1" t="s">
        <v>38</v>
      </c>
      <c r="M2526" s="1" t="s">
        <v>27</v>
      </c>
      <c r="N2526" s="1" t="s">
        <v>33</v>
      </c>
      <c r="O2526" s="1" t="s">
        <v>22</v>
      </c>
      <c r="P2526" s="1" t="s">
        <v>39</v>
      </c>
      <c r="Q2526" s="1" t="s">
        <v>40</v>
      </c>
      <c r="R2526" s="2">
        <v>41115</v>
      </c>
    </row>
    <row r="2527" spans="1:18" x14ac:dyDescent="0.25">
      <c r="A2527" s="1">
        <v>8162</v>
      </c>
      <c r="B2527" s="2">
        <v>40093</v>
      </c>
      <c r="C2527" s="2" t="str">
        <f t="shared" si="196"/>
        <v>October</v>
      </c>
      <c r="D2527" s="1" t="s">
        <v>41</v>
      </c>
      <c r="E2527" s="1">
        <v>25</v>
      </c>
      <c r="F2527" s="1">
        <f t="shared" si="195"/>
        <v>26.8156</v>
      </c>
      <c r="G2527" s="1">
        <v>670.39</v>
      </c>
      <c r="H2527" s="1">
        <v>4</v>
      </c>
      <c r="I2527">
        <f t="shared" si="197"/>
        <v>674.39</v>
      </c>
      <c r="J2527">
        <f t="shared" si="198"/>
        <v>5.3265000000000002</v>
      </c>
      <c r="K2527">
        <f t="shared" si="199"/>
        <v>35.708323350000001</v>
      </c>
      <c r="L2527" s="1" t="s">
        <v>26</v>
      </c>
      <c r="M2527" s="1" t="s">
        <v>49</v>
      </c>
      <c r="N2527" s="1" t="s">
        <v>28</v>
      </c>
      <c r="O2527" s="1" t="s">
        <v>29</v>
      </c>
      <c r="P2527" s="1" t="s">
        <v>43</v>
      </c>
      <c r="Q2527" s="1" t="s">
        <v>24</v>
      </c>
      <c r="R2527" s="2">
        <v>40094</v>
      </c>
    </row>
    <row r="2528" spans="1:18" x14ac:dyDescent="0.25">
      <c r="A2528" s="1">
        <v>50181</v>
      </c>
      <c r="B2528" s="2">
        <v>41059</v>
      </c>
      <c r="C2528" s="2" t="str">
        <f t="shared" si="196"/>
        <v>May</v>
      </c>
      <c r="D2528" s="1" t="s">
        <v>25</v>
      </c>
      <c r="E2528" s="1">
        <v>2</v>
      </c>
      <c r="F2528" s="1">
        <f t="shared" si="195"/>
        <v>144.86500000000001</v>
      </c>
      <c r="G2528" s="1">
        <v>289.73</v>
      </c>
      <c r="H2528" s="1">
        <v>28.63</v>
      </c>
      <c r="I2528">
        <f t="shared" si="197"/>
        <v>318.36</v>
      </c>
      <c r="J2528">
        <f t="shared" si="198"/>
        <v>4.7610000000000001</v>
      </c>
      <c r="K2528">
        <f t="shared" si="199"/>
        <v>13.794045300000001</v>
      </c>
      <c r="L2528" s="1" t="s">
        <v>38</v>
      </c>
      <c r="M2528" s="1" t="s">
        <v>27</v>
      </c>
      <c r="N2528" s="1" t="s">
        <v>28</v>
      </c>
      <c r="O2528" s="1" t="s">
        <v>22</v>
      </c>
      <c r="P2528" s="1" t="s">
        <v>39</v>
      </c>
      <c r="Q2528" s="1" t="s">
        <v>40</v>
      </c>
      <c r="R2528" s="2">
        <v>41060</v>
      </c>
    </row>
    <row r="2529" spans="1:18" x14ac:dyDescent="0.25">
      <c r="A2529" s="1">
        <v>388</v>
      </c>
      <c r="B2529" s="2">
        <v>41258</v>
      </c>
      <c r="C2529" s="2" t="str">
        <f t="shared" si="196"/>
        <v>December</v>
      </c>
      <c r="D2529" s="1" t="s">
        <v>32</v>
      </c>
      <c r="E2529" s="1">
        <v>46</v>
      </c>
      <c r="F2529" s="1">
        <f t="shared" si="195"/>
        <v>11.259347826086955</v>
      </c>
      <c r="G2529" s="1">
        <v>517.92999999999995</v>
      </c>
      <c r="H2529" s="1">
        <v>6.96</v>
      </c>
      <c r="I2529">
        <f t="shared" si="197"/>
        <v>524.89</v>
      </c>
      <c r="J2529">
        <f t="shared" si="198"/>
        <v>3.5455000000000001</v>
      </c>
      <c r="K2529">
        <f t="shared" si="199"/>
        <v>18.363208149999998</v>
      </c>
      <c r="L2529" s="1" t="s">
        <v>26</v>
      </c>
      <c r="M2529" s="1" t="s">
        <v>27</v>
      </c>
      <c r="N2529" s="1" t="s">
        <v>42</v>
      </c>
      <c r="O2529" s="1" t="s">
        <v>34</v>
      </c>
      <c r="P2529" s="1" t="s">
        <v>68</v>
      </c>
      <c r="Q2529" s="1" t="s">
        <v>31</v>
      </c>
      <c r="R2529" s="2">
        <v>41261</v>
      </c>
    </row>
    <row r="2530" spans="1:18" x14ac:dyDescent="0.25">
      <c r="A2530" s="1">
        <v>46756</v>
      </c>
      <c r="B2530" s="2">
        <v>40097</v>
      </c>
      <c r="C2530" s="2" t="str">
        <f t="shared" si="196"/>
        <v>October</v>
      </c>
      <c r="D2530" s="1" t="s">
        <v>41</v>
      </c>
      <c r="E2530" s="1">
        <v>3</v>
      </c>
      <c r="F2530" s="1">
        <f t="shared" si="195"/>
        <v>11.213333333333333</v>
      </c>
      <c r="G2530" s="1">
        <v>33.64</v>
      </c>
      <c r="H2530" s="1">
        <v>11.15</v>
      </c>
      <c r="I2530">
        <f t="shared" si="197"/>
        <v>44.79</v>
      </c>
      <c r="J2530">
        <f t="shared" si="198"/>
        <v>3.5455000000000001</v>
      </c>
      <c r="K2530">
        <f t="shared" si="199"/>
        <v>1.1927062000000002</v>
      </c>
      <c r="L2530" s="1" t="s">
        <v>26</v>
      </c>
      <c r="M2530" s="1" t="s">
        <v>55</v>
      </c>
      <c r="N2530" s="1" t="s">
        <v>33</v>
      </c>
      <c r="O2530" s="1" t="s">
        <v>34</v>
      </c>
      <c r="P2530" s="1" t="s">
        <v>45</v>
      </c>
      <c r="Q2530" s="1" t="s">
        <v>24</v>
      </c>
      <c r="R2530" s="2">
        <v>40099</v>
      </c>
    </row>
    <row r="2531" spans="1:18" x14ac:dyDescent="0.25">
      <c r="A2531" s="1">
        <v>17698</v>
      </c>
      <c r="B2531" s="2">
        <v>41042</v>
      </c>
      <c r="C2531" s="2" t="str">
        <f t="shared" si="196"/>
        <v>May</v>
      </c>
      <c r="D2531" s="1" t="s">
        <v>25</v>
      </c>
      <c r="E2531" s="1">
        <v>40</v>
      </c>
      <c r="F2531" s="1">
        <f t="shared" si="195"/>
        <v>15.234999999999999</v>
      </c>
      <c r="G2531" s="1">
        <v>609.4</v>
      </c>
      <c r="H2531" s="1">
        <v>10.91</v>
      </c>
      <c r="I2531">
        <f t="shared" si="197"/>
        <v>620.30999999999995</v>
      </c>
      <c r="J2531">
        <f t="shared" si="198"/>
        <v>3.5455000000000001</v>
      </c>
      <c r="K2531">
        <f t="shared" si="199"/>
        <v>21.606276999999999</v>
      </c>
      <c r="L2531" s="1" t="s">
        <v>26</v>
      </c>
      <c r="M2531" s="1" t="s">
        <v>58</v>
      </c>
      <c r="N2531" s="1" t="s">
        <v>33</v>
      </c>
      <c r="O2531" s="1" t="s">
        <v>34</v>
      </c>
      <c r="P2531" s="1" t="s">
        <v>48</v>
      </c>
      <c r="Q2531" s="1" t="s">
        <v>24</v>
      </c>
      <c r="R2531" s="2">
        <v>41043</v>
      </c>
    </row>
    <row r="2532" spans="1:18" x14ac:dyDescent="0.25">
      <c r="A2532" s="1">
        <v>9671</v>
      </c>
      <c r="B2532" s="2">
        <v>40798</v>
      </c>
      <c r="C2532" s="2" t="str">
        <f t="shared" si="196"/>
        <v>September</v>
      </c>
      <c r="D2532" s="1" t="s">
        <v>25</v>
      </c>
      <c r="E2532" s="1">
        <v>6</v>
      </c>
      <c r="F2532" s="1">
        <f t="shared" si="195"/>
        <v>2.1016666666666666</v>
      </c>
      <c r="G2532" s="1">
        <v>12.61</v>
      </c>
      <c r="H2532" s="1">
        <v>1.49</v>
      </c>
      <c r="I2532">
        <f t="shared" si="197"/>
        <v>14.1</v>
      </c>
      <c r="J2532">
        <f t="shared" si="198"/>
        <v>3.5455000000000001</v>
      </c>
      <c r="K2532">
        <f t="shared" si="199"/>
        <v>0.44708754999999994</v>
      </c>
      <c r="L2532" s="1" t="s">
        <v>26</v>
      </c>
      <c r="M2532" s="1" t="s">
        <v>54</v>
      </c>
      <c r="N2532" s="1" t="s">
        <v>33</v>
      </c>
      <c r="O2532" s="1" t="s">
        <v>34</v>
      </c>
      <c r="P2532" s="1" t="s">
        <v>48</v>
      </c>
      <c r="Q2532" s="1" t="s">
        <v>24</v>
      </c>
      <c r="R2532" s="2">
        <v>40800</v>
      </c>
    </row>
    <row r="2533" spans="1:18" x14ac:dyDescent="0.25">
      <c r="A2533" s="1">
        <v>52325</v>
      </c>
      <c r="B2533" s="2">
        <v>41104</v>
      </c>
      <c r="C2533" s="2" t="str">
        <f t="shared" si="196"/>
        <v>July</v>
      </c>
      <c r="D2533" s="1" t="s">
        <v>32</v>
      </c>
      <c r="E2533" s="1">
        <v>23</v>
      </c>
      <c r="F2533" s="1">
        <f t="shared" si="195"/>
        <v>222.88260869565218</v>
      </c>
      <c r="G2533" s="1">
        <v>5126.3</v>
      </c>
      <c r="H2533" s="1">
        <v>15.01</v>
      </c>
      <c r="I2533">
        <f t="shared" si="197"/>
        <v>5141.3100000000004</v>
      </c>
      <c r="J2533">
        <f t="shared" si="198"/>
        <v>3.5455000000000001</v>
      </c>
      <c r="K2533">
        <f t="shared" si="199"/>
        <v>181.75296650000001</v>
      </c>
      <c r="L2533" s="1" t="s">
        <v>26</v>
      </c>
      <c r="M2533" s="1" t="s">
        <v>27</v>
      </c>
      <c r="N2533" s="1" t="s">
        <v>33</v>
      </c>
      <c r="O2533" s="1" t="s">
        <v>34</v>
      </c>
      <c r="P2533" s="1" t="s">
        <v>48</v>
      </c>
      <c r="Q2533" s="1" t="s">
        <v>24</v>
      </c>
      <c r="R2533" s="2">
        <v>41104</v>
      </c>
    </row>
    <row r="2534" spans="1:18" x14ac:dyDescent="0.25">
      <c r="A2534" s="1">
        <v>37828</v>
      </c>
      <c r="B2534" s="2">
        <v>40653</v>
      </c>
      <c r="C2534" s="2" t="str">
        <f t="shared" si="196"/>
        <v>April</v>
      </c>
      <c r="D2534" s="1" t="s">
        <v>18</v>
      </c>
      <c r="E2534" s="1">
        <v>23</v>
      </c>
      <c r="F2534" s="1">
        <f t="shared" si="195"/>
        <v>21.311739130434784</v>
      </c>
      <c r="G2534" s="1">
        <v>490.17</v>
      </c>
      <c r="H2534" s="1">
        <v>4</v>
      </c>
      <c r="I2534">
        <f t="shared" si="197"/>
        <v>494.17</v>
      </c>
      <c r="J2534">
        <f t="shared" si="198"/>
        <v>5.3265000000000002</v>
      </c>
      <c r="K2534">
        <f t="shared" si="199"/>
        <v>26.108905050000004</v>
      </c>
      <c r="L2534" s="1" t="s">
        <v>26</v>
      </c>
      <c r="M2534" s="1" t="s">
        <v>27</v>
      </c>
      <c r="N2534" s="1" t="s">
        <v>33</v>
      </c>
      <c r="O2534" s="1" t="s">
        <v>29</v>
      </c>
      <c r="P2534" s="1" t="s">
        <v>43</v>
      </c>
      <c r="Q2534" s="1" t="s">
        <v>24</v>
      </c>
      <c r="R2534" s="2">
        <v>40658</v>
      </c>
    </row>
    <row r="2535" spans="1:18" x14ac:dyDescent="0.25">
      <c r="A2535" s="1">
        <v>30243</v>
      </c>
      <c r="B2535" s="2">
        <v>40303</v>
      </c>
      <c r="C2535" s="2" t="str">
        <f t="shared" si="196"/>
        <v>May</v>
      </c>
      <c r="D2535" s="1" t="s">
        <v>37</v>
      </c>
      <c r="E2535" s="1">
        <v>21</v>
      </c>
      <c r="F2535" s="1">
        <f t="shared" si="195"/>
        <v>202.03619047619048</v>
      </c>
      <c r="G2535" s="1">
        <v>4242.76</v>
      </c>
      <c r="H2535" s="1">
        <v>24.49</v>
      </c>
      <c r="I2535">
        <f t="shared" si="197"/>
        <v>4267.25</v>
      </c>
      <c r="J2535">
        <f t="shared" si="198"/>
        <v>5.3265000000000002</v>
      </c>
      <c r="K2535">
        <f t="shared" si="199"/>
        <v>225.99061140000001</v>
      </c>
      <c r="L2535" s="1" t="s">
        <v>26</v>
      </c>
      <c r="M2535" s="1" t="s">
        <v>55</v>
      </c>
      <c r="N2535" s="1" t="s">
        <v>33</v>
      </c>
      <c r="O2535" s="1" t="s">
        <v>29</v>
      </c>
      <c r="P2535" s="1" t="s">
        <v>52</v>
      </c>
      <c r="Q2535" s="1" t="s">
        <v>53</v>
      </c>
      <c r="R2535" s="2">
        <v>40305</v>
      </c>
    </row>
    <row r="2536" spans="1:18" x14ac:dyDescent="0.25">
      <c r="A2536" s="1">
        <v>18247</v>
      </c>
      <c r="B2536" s="2">
        <v>40122</v>
      </c>
      <c r="C2536" s="2" t="str">
        <f t="shared" si="196"/>
        <v>November</v>
      </c>
      <c r="D2536" s="1" t="s">
        <v>32</v>
      </c>
      <c r="E2536" s="1">
        <v>20</v>
      </c>
      <c r="F2536" s="1">
        <f t="shared" si="195"/>
        <v>7.7900000000000009</v>
      </c>
      <c r="G2536" s="1">
        <v>155.80000000000001</v>
      </c>
      <c r="H2536" s="1">
        <v>4</v>
      </c>
      <c r="I2536">
        <f t="shared" si="197"/>
        <v>159.80000000000001</v>
      </c>
      <c r="J2536">
        <f t="shared" si="198"/>
        <v>4.7610000000000001</v>
      </c>
      <c r="K2536">
        <f t="shared" si="199"/>
        <v>7.4176380000000002</v>
      </c>
      <c r="L2536" s="1" t="s">
        <v>26</v>
      </c>
      <c r="M2536" s="1" t="s">
        <v>20</v>
      </c>
      <c r="N2536" s="1" t="s">
        <v>33</v>
      </c>
      <c r="O2536" s="1" t="s">
        <v>22</v>
      </c>
      <c r="P2536" s="1" t="s">
        <v>23</v>
      </c>
      <c r="Q2536" s="1" t="s">
        <v>36</v>
      </c>
      <c r="R2536" s="2">
        <v>40123</v>
      </c>
    </row>
    <row r="2537" spans="1:18" x14ac:dyDescent="0.25">
      <c r="A2537" s="1">
        <v>43815</v>
      </c>
      <c r="B2537" s="2">
        <v>41073</v>
      </c>
      <c r="C2537" s="2" t="str">
        <f t="shared" si="196"/>
        <v>June</v>
      </c>
      <c r="D2537" s="1" t="s">
        <v>32</v>
      </c>
      <c r="E2537" s="1">
        <v>40</v>
      </c>
      <c r="F2537" s="1">
        <f t="shared" si="195"/>
        <v>15.889750000000001</v>
      </c>
      <c r="G2537" s="1">
        <v>635.59</v>
      </c>
      <c r="H2537" s="1">
        <v>2.99</v>
      </c>
      <c r="I2537">
        <f t="shared" si="197"/>
        <v>638.58000000000004</v>
      </c>
      <c r="J2537">
        <f t="shared" si="198"/>
        <v>3.5455000000000001</v>
      </c>
      <c r="K2537">
        <f t="shared" si="199"/>
        <v>22.534843450000004</v>
      </c>
      <c r="L2537" s="1" t="s">
        <v>26</v>
      </c>
      <c r="M2537" s="1" t="s">
        <v>20</v>
      </c>
      <c r="N2537" s="1" t="s">
        <v>42</v>
      </c>
      <c r="O2537" s="1" t="s">
        <v>34</v>
      </c>
      <c r="P2537" s="1" t="s">
        <v>48</v>
      </c>
      <c r="Q2537" s="1" t="s">
        <v>24</v>
      </c>
      <c r="R2537" s="2">
        <v>41074</v>
      </c>
    </row>
    <row r="2538" spans="1:18" x14ac:dyDescent="0.25">
      <c r="A2538" s="1">
        <v>38948</v>
      </c>
      <c r="B2538" s="2">
        <v>40699</v>
      </c>
      <c r="C2538" s="2" t="str">
        <f t="shared" si="196"/>
        <v>June</v>
      </c>
      <c r="D2538" s="1" t="s">
        <v>32</v>
      </c>
      <c r="E2538" s="1">
        <v>9</v>
      </c>
      <c r="F2538" s="1">
        <f t="shared" si="195"/>
        <v>154.91999999999999</v>
      </c>
      <c r="G2538" s="1">
        <v>1394.28</v>
      </c>
      <c r="H2538" s="1">
        <v>7.07</v>
      </c>
      <c r="I2538">
        <f t="shared" si="197"/>
        <v>1401.35</v>
      </c>
      <c r="J2538">
        <f t="shared" si="198"/>
        <v>3.5455000000000001</v>
      </c>
      <c r="K2538">
        <f t="shared" si="199"/>
        <v>49.434197400000002</v>
      </c>
      <c r="L2538" s="1" t="s">
        <v>26</v>
      </c>
      <c r="M2538" s="1" t="s">
        <v>20</v>
      </c>
      <c r="N2538" s="1" t="s">
        <v>42</v>
      </c>
      <c r="O2538" s="1" t="s">
        <v>34</v>
      </c>
      <c r="P2538" s="1" t="s">
        <v>60</v>
      </c>
      <c r="Q2538" s="1" t="s">
        <v>24</v>
      </c>
      <c r="R2538" s="2">
        <v>40700</v>
      </c>
    </row>
    <row r="2539" spans="1:18" x14ac:dyDescent="0.25">
      <c r="A2539" s="1">
        <v>37863</v>
      </c>
      <c r="B2539" s="2">
        <v>40598</v>
      </c>
      <c r="C2539" s="2" t="str">
        <f t="shared" si="196"/>
        <v>February</v>
      </c>
      <c r="D2539" s="1" t="s">
        <v>25</v>
      </c>
      <c r="E2539" s="1">
        <v>27</v>
      </c>
      <c r="F2539" s="1">
        <f t="shared" si="195"/>
        <v>11.298148148148149</v>
      </c>
      <c r="G2539" s="1">
        <v>305.05</v>
      </c>
      <c r="H2539" s="1">
        <v>3.37</v>
      </c>
      <c r="I2539">
        <f t="shared" si="197"/>
        <v>308.42</v>
      </c>
      <c r="J2539">
        <f t="shared" si="198"/>
        <v>3.5455000000000001</v>
      </c>
      <c r="K2539">
        <f t="shared" si="199"/>
        <v>10.81554775</v>
      </c>
      <c r="L2539" s="1" t="s">
        <v>26</v>
      </c>
      <c r="M2539" s="1" t="s">
        <v>27</v>
      </c>
      <c r="N2539" s="1" t="s">
        <v>42</v>
      </c>
      <c r="O2539" s="1" t="s">
        <v>34</v>
      </c>
      <c r="P2539" s="1" t="s">
        <v>50</v>
      </c>
      <c r="Q2539" s="1" t="s">
        <v>46</v>
      </c>
      <c r="R2539" s="2">
        <v>40600</v>
      </c>
    </row>
    <row r="2540" spans="1:18" x14ac:dyDescent="0.25">
      <c r="A2540" s="1">
        <v>8422</v>
      </c>
      <c r="B2540" s="2">
        <v>39917</v>
      </c>
      <c r="C2540" s="2" t="str">
        <f t="shared" si="196"/>
        <v>April</v>
      </c>
      <c r="D2540" s="1" t="s">
        <v>41</v>
      </c>
      <c r="E2540" s="1">
        <v>18</v>
      </c>
      <c r="F2540" s="1">
        <f t="shared" si="195"/>
        <v>234.04177777777781</v>
      </c>
      <c r="G2540" s="1">
        <v>4212.7520000000004</v>
      </c>
      <c r="H2540" s="1">
        <v>54.12</v>
      </c>
      <c r="I2540">
        <f t="shared" si="197"/>
        <v>4266.8720000000003</v>
      </c>
      <c r="J2540">
        <f t="shared" si="198"/>
        <v>4.7610000000000001</v>
      </c>
      <c r="K2540">
        <f t="shared" si="199"/>
        <v>200.56912272000002</v>
      </c>
      <c r="L2540" s="1" t="s">
        <v>38</v>
      </c>
      <c r="M2540" s="1" t="s">
        <v>58</v>
      </c>
      <c r="N2540" s="1" t="s">
        <v>42</v>
      </c>
      <c r="O2540" s="1" t="s">
        <v>22</v>
      </c>
      <c r="P2540" s="1" t="s">
        <v>57</v>
      </c>
      <c r="Q2540" s="1" t="s">
        <v>64</v>
      </c>
      <c r="R2540" s="2">
        <v>39918</v>
      </c>
    </row>
    <row r="2541" spans="1:18" x14ac:dyDescent="0.25">
      <c r="A2541" s="1">
        <v>41216</v>
      </c>
      <c r="B2541" s="2">
        <v>39995</v>
      </c>
      <c r="C2541" s="2" t="str">
        <f t="shared" si="196"/>
        <v>July</v>
      </c>
      <c r="D2541" s="1" t="s">
        <v>32</v>
      </c>
      <c r="E2541" s="1">
        <v>8</v>
      </c>
      <c r="F2541" s="1">
        <f t="shared" si="195"/>
        <v>31.657499999999999</v>
      </c>
      <c r="G2541" s="1">
        <v>253.26</v>
      </c>
      <c r="H2541" s="1">
        <v>6.27</v>
      </c>
      <c r="I2541">
        <f t="shared" si="197"/>
        <v>259.52999999999997</v>
      </c>
      <c r="J2541">
        <f t="shared" si="198"/>
        <v>3.5455000000000001</v>
      </c>
      <c r="K2541">
        <f t="shared" si="199"/>
        <v>8.9793333000000004</v>
      </c>
      <c r="L2541" s="1" t="s">
        <v>26</v>
      </c>
      <c r="M2541" s="1" t="s">
        <v>54</v>
      </c>
      <c r="N2541" s="1" t="s">
        <v>42</v>
      </c>
      <c r="O2541" s="1" t="s">
        <v>34</v>
      </c>
      <c r="P2541" s="1" t="s">
        <v>48</v>
      </c>
      <c r="Q2541" s="1" t="s">
        <v>24</v>
      </c>
      <c r="R2541" s="2">
        <v>39996</v>
      </c>
    </row>
    <row r="2542" spans="1:18" x14ac:dyDescent="0.25">
      <c r="A2542" s="1">
        <v>36482</v>
      </c>
      <c r="B2542" s="2">
        <v>40729</v>
      </c>
      <c r="C2542" s="2" t="str">
        <f t="shared" si="196"/>
        <v>July</v>
      </c>
      <c r="D2542" s="1" t="s">
        <v>41</v>
      </c>
      <c r="E2542" s="1">
        <v>47</v>
      </c>
      <c r="F2542" s="1">
        <f t="shared" si="195"/>
        <v>310.38893617021279</v>
      </c>
      <c r="G2542" s="1">
        <v>14588.28</v>
      </c>
      <c r="H2542" s="1">
        <v>91.05</v>
      </c>
      <c r="I2542">
        <f t="shared" si="197"/>
        <v>14679.33</v>
      </c>
      <c r="J2542">
        <f t="shared" si="198"/>
        <v>3.5455000000000001</v>
      </c>
      <c r="K2542">
        <f t="shared" si="199"/>
        <v>517.22746740000002</v>
      </c>
      <c r="L2542" s="1" t="s">
        <v>38</v>
      </c>
      <c r="M2542" s="1" t="s">
        <v>51</v>
      </c>
      <c r="N2542" s="1" t="s">
        <v>28</v>
      </c>
      <c r="O2542" s="1" t="s">
        <v>34</v>
      </c>
      <c r="P2542" s="1" t="s">
        <v>68</v>
      </c>
      <c r="Q2542" s="1" t="s">
        <v>40</v>
      </c>
      <c r="R2542" s="2">
        <v>40730</v>
      </c>
    </row>
    <row r="2543" spans="1:18" x14ac:dyDescent="0.25">
      <c r="A2543" s="1">
        <v>45409</v>
      </c>
      <c r="B2543" s="2">
        <v>40280</v>
      </c>
      <c r="C2543" s="2" t="str">
        <f t="shared" si="196"/>
        <v>April</v>
      </c>
      <c r="D2543" s="1" t="s">
        <v>37</v>
      </c>
      <c r="E2543" s="1">
        <v>50</v>
      </c>
      <c r="F2543" s="1">
        <f t="shared" si="195"/>
        <v>17.862750000000002</v>
      </c>
      <c r="G2543" s="1">
        <v>893.13750000000005</v>
      </c>
      <c r="H2543" s="1">
        <v>1.25</v>
      </c>
      <c r="I2543">
        <f t="shared" si="197"/>
        <v>894.38750000000005</v>
      </c>
      <c r="J2543">
        <f t="shared" si="198"/>
        <v>5.3265000000000002</v>
      </c>
      <c r="K2543">
        <f t="shared" si="199"/>
        <v>47.572968937500008</v>
      </c>
      <c r="L2543" s="1" t="s">
        <v>26</v>
      </c>
      <c r="M2543" s="1" t="s">
        <v>20</v>
      </c>
      <c r="N2543" s="1" t="s">
        <v>33</v>
      </c>
      <c r="O2543" s="1" t="s">
        <v>29</v>
      </c>
      <c r="P2543" s="1" t="s">
        <v>30</v>
      </c>
      <c r="Q2543" s="1" t="s">
        <v>46</v>
      </c>
      <c r="R2543" s="2">
        <v>40283</v>
      </c>
    </row>
    <row r="2544" spans="1:18" x14ac:dyDescent="0.25">
      <c r="A2544" s="1">
        <v>11719</v>
      </c>
      <c r="B2544" s="2">
        <v>40579</v>
      </c>
      <c r="C2544" s="2" t="str">
        <f t="shared" si="196"/>
        <v>February</v>
      </c>
      <c r="D2544" s="1" t="s">
        <v>32</v>
      </c>
      <c r="E2544" s="1">
        <v>17</v>
      </c>
      <c r="F2544" s="1">
        <f t="shared" si="195"/>
        <v>25.8005</v>
      </c>
      <c r="G2544" s="1">
        <v>438.60849999999999</v>
      </c>
      <c r="H2544" s="1">
        <v>8.59</v>
      </c>
      <c r="I2544">
        <f t="shared" si="197"/>
        <v>447.19849999999997</v>
      </c>
      <c r="J2544">
        <f t="shared" si="198"/>
        <v>5.3265000000000002</v>
      </c>
      <c r="K2544">
        <f t="shared" si="199"/>
        <v>23.362481752500003</v>
      </c>
      <c r="L2544" s="1" t="s">
        <v>26</v>
      </c>
      <c r="M2544" s="1" t="s">
        <v>56</v>
      </c>
      <c r="N2544" s="1" t="s">
        <v>42</v>
      </c>
      <c r="O2544" s="1" t="s">
        <v>29</v>
      </c>
      <c r="P2544" s="1" t="s">
        <v>30</v>
      </c>
      <c r="Q2544" s="1" t="s">
        <v>31</v>
      </c>
      <c r="R2544" s="2">
        <v>40579</v>
      </c>
    </row>
    <row r="2545" spans="1:18" x14ac:dyDescent="0.25">
      <c r="A2545" s="1">
        <v>22402</v>
      </c>
      <c r="B2545" s="2">
        <v>39960</v>
      </c>
      <c r="C2545" s="2" t="str">
        <f t="shared" si="196"/>
        <v>May</v>
      </c>
      <c r="D2545" s="1" t="s">
        <v>37</v>
      </c>
      <c r="E2545" s="1">
        <v>33</v>
      </c>
      <c r="F2545" s="1">
        <f t="shared" si="195"/>
        <v>36.192121212121208</v>
      </c>
      <c r="G2545" s="1">
        <v>1194.3399999999999</v>
      </c>
      <c r="H2545" s="1">
        <v>2.99</v>
      </c>
      <c r="I2545">
        <f t="shared" si="197"/>
        <v>1197.33</v>
      </c>
      <c r="J2545">
        <f t="shared" si="198"/>
        <v>3.5455000000000001</v>
      </c>
      <c r="K2545">
        <f t="shared" si="199"/>
        <v>42.345324699999999</v>
      </c>
      <c r="L2545" s="1" t="s">
        <v>26</v>
      </c>
      <c r="M2545" s="1" t="s">
        <v>47</v>
      </c>
      <c r="N2545" s="1" t="s">
        <v>42</v>
      </c>
      <c r="O2545" s="1" t="s">
        <v>34</v>
      </c>
      <c r="P2545" s="1" t="s">
        <v>48</v>
      </c>
      <c r="Q2545" s="1" t="s">
        <v>24</v>
      </c>
      <c r="R2545" s="2">
        <v>39961</v>
      </c>
    </row>
    <row r="2546" spans="1:18" x14ac:dyDescent="0.25">
      <c r="A2546" s="1">
        <v>43329</v>
      </c>
      <c r="B2546" s="2">
        <v>40244</v>
      </c>
      <c r="C2546" s="2" t="str">
        <f t="shared" si="196"/>
        <v>March</v>
      </c>
      <c r="D2546" s="1" t="s">
        <v>41</v>
      </c>
      <c r="E2546" s="1">
        <v>42</v>
      </c>
      <c r="F2546" s="1">
        <f t="shared" si="195"/>
        <v>58.948333333333331</v>
      </c>
      <c r="G2546" s="1">
        <v>2475.83</v>
      </c>
      <c r="H2546" s="1">
        <v>3.99</v>
      </c>
      <c r="I2546">
        <f t="shared" si="197"/>
        <v>2479.8199999999997</v>
      </c>
      <c r="J2546">
        <f t="shared" si="198"/>
        <v>3.5455000000000001</v>
      </c>
      <c r="K2546">
        <f t="shared" si="199"/>
        <v>87.780552650000004</v>
      </c>
      <c r="L2546" s="1" t="s">
        <v>26</v>
      </c>
      <c r="M2546" s="1" t="s">
        <v>44</v>
      </c>
      <c r="N2546" s="1" t="s">
        <v>33</v>
      </c>
      <c r="O2546" s="1" t="s">
        <v>34</v>
      </c>
      <c r="P2546" s="1" t="s">
        <v>68</v>
      </c>
      <c r="Q2546" s="1" t="s">
        <v>24</v>
      </c>
      <c r="R2546" s="2">
        <v>40247</v>
      </c>
    </row>
    <row r="2547" spans="1:18" x14ac:dyDescent="0.25">
      <c r="A2547" s="1">
        <v>56418</v>
      </c>
      <c r="B2547" s="2">
        <v>41011</v>
      </c>
      <c r="C2547" s="2" t="str">
        <f t="shared" si="196"/>
        <v>April</v>
      </c>
      <c r="D2547" s="1" t="s">
        <v>37</v>
      </c>
      <c r="E2547" s="1">
        <v>47</v>
      </c>
      <c r="F2547" s="1">
        <f t="shared" si="195"/>
        <v>34.337021276595742</v>
      </c>
      <c r="G2547" s="1">
        <v>1613.84</v>
      </c>
      <c r="H2547" s="1">
        <v>8.2200000000000006</v>
      </c>
      <c r="I2547">
        <f t="shared" si="197"/>
        <v>1622.06</v>
      </c>
      <c r="J2547">
        <f t="shared" si="198"/>
        <v>3.5455000000000001</v>
      </c>
      <c r="K2547">
        <f t="shared" si="199"/>
        <v>57.218697199999994</v>
      </c>
      <c r="L2547" s="1" t="s">
        <v>26</v>
      </c>
      <c r="M2547" s="1" t="s">
        <v>27</v>
      </c>
      <c r="N2547" s="1" t="s">
        <v>33</v>
      </c>
      <c r="O2547" s="1" t="s">
        <v>34</v>
      </c>
      <c r="P2547" s="1" t="s">
        <v>60</v>
      </c>
      <c r="Q2547" s="1" t="s">
        <v>24</v>
      </c>
      <c r="R2547" s="2">
        <v>41012</v>
      </c>
    </row>
    <row r="2548" spans="1:18" x14ac:dyDescent="0.25">
      <c r="A2548" s="1">
        <v>15271</v>
      </c>
      <c r="B2548" s="2">
        <v>40384</v>
      </c>
      <c r="C2548" s="2" t="str">
        <f t="shared" si="196"/>
        <v>July</v>
      </c>
      <c r="D2548" s="1" t="s">
        <v>37</v>
      </c>
      <c r="E2548" s="1">
        <v>18</v>
      </c>
      <c r="F2548" s="1">
        <f t="shared" si="195"/>
        <v>132.73888888888891</v>
      </c>
      <c r="G2548" s="1">
        <v>2389.3000000000002</v>
      </c>
      <c r="H2548" s="1">
        <v>12.65</v>
      </c>
      <c r="I2548">
        <f t="shared" si="197"/>
        <v>2401.9500000000003</v>
      </c>
      <c r="J2548">
        <f t="shared" si="198"/>
        <v>4.7610000000000001</v>
      </c>
      <c r="K2548">
        <f t="shared" si="199"/>
        <v>113.75457300000002</v>
      </c>
      <c r="L2548" s="1" t="s">
        <v>26</v>
      </c>
      <c r="M2548" s="1" t="s">
        <v>58</v>
      </c>
      <c r="N2548" s="1" t="s">
        <v>21</v>
      </c>
      <c r="O2548" s="1" t="s">
        <v>22</v>
      </c>
      <c r="P2548" s="1" t="s">
        <v>39</v>
      </c>
      <c r="Q2548" s="1" t="s">
        <v>31</v>
      </c>
      <c r="R2548" s="2">
        <v>40384</v>
      </c>
    </row>
    <row r="2549" spans="1:18" x14ac:dyDescent="0.25">
      <c r="A2549" s="1">
        <v>47201</v>
      </c>
      <c r="B2549" s="2">
        <v>40175</v>
      </c>
      <c r="C2549" s="2" t="str">
        <f t="shared" si="196"/>
        <v>December</v>
      </c>
      <c r="D2549" s="1" t="s">
        <v>37</v>
      </c>
      <c r="E2549" s="1">
        <v>18</v>
      </c>
      <c r="F2549" s="1">
        <f t="shared" si="195"/>
        <v>5.530555555555555</v>
      </c>
      <c r="G2549" s="1">
        <v>99.55</v>
      </c>
      <c r="H2549" s="1">
        <v>4.62</v>
      </c>
      <c r="I2549">
        <f t="shared" si="197"/>
        <v>104.17</v>
      </c>
      <c r="J2549">
        <f t="shared" si="198"/>
        <v>5.3265000000000002</v>
      </c>
      <c r="K2549">
        <f t="shared" si="199"/>
        <v>5.3025307499999998</v>
      </c>
      <c r="L2549" s="1" t="s">
        <v>19</v>
      </c>
      <c r="M2549" s="1" t="s">
        <v>20</v>
      </c>
      <c r="N2549" s="1" t="s">
        <v>33</v>
      </c>
      <c r="O2549" s="1" t="s">
        <v>29</v>
      </c>
      <c r="P2549" s="1" t="s">
        <v>43</v>
      </c>
      <c r="Q2549" s="1" t="s">
        <v>46</v>
      </c>
      <c r="R2549" s="2">
        <v>40176</v>
      </c>
    </row>
    <row r="2550" spans="1:18" x14ac:dyDescent="0.25">
      <c r="A2550" s="1">
        <v>25824</v>
      </c>
      <c r="B2550" s="2">
        <v>40060</v>
      </c>
      <c r="C2550" s="2" t="str">
        <f t="shared" si="196"/>
        <v>September</v>
      </c>
      <c r="D2550" s="1" t="s">
        <v>41</v>
      </c>
      <c r="E2550" s="1">
        <v>6</v>
      </c>
      <c r="F2550" s="1">
        <f t="shared" si="195"/>
        <v>84.59341666666667</v>
      </c>
      <c r="G2550" s="1">
        <v>507.56049999999999</v>
      </c>
      <c r="H2550" s="1">
        <v>4.9000000000000004</v>
      </c>
      <c r="I2550">
        <f t="shared" si="197"/>
        <v>512.46050000000002</v>
      </c>
      <c r="J2550">
        <f t="shared" si="198"/>
        <v>5.3265000000000002</v>
      </c>
      <c r="K2550">
        <f t="shared" si="199"/>
        <v>27.0352100325</v>
      </c>
      <c r="L2550" s="1" t="s">
        <v>26</v>
      </c>
      <c r="M2550" s="1" t="s">
        <v>51</v>
      </c>
      <c r="N2550" s="1" t="s">
        <v>33</v>
      </c>
      <c r="O2550" s="1" t="s">
        <v>29</v>
      </c>
      <c r="P2550" s="1" t="s">
        <v>30</v>
      </c>
      <c r="Q2550" s="1" t="s">
        <v>24</v>
      </c>
      <c r="R2550" s="2">
        <v>40062</v>
      </c>
    </row>
    <row r="2551" spans="1:18" x14ac:dyDescent="0.25">
      <c r="A2551" s="1">
        <v>11427</v>
      </c>
      <c r="B2551" s="2">
        <v>40506</v>
      </c>
      <c r="C2551" s="2" t="str">
        <f t="shared" si="196"/>
        <v>November</v>
      </c>
      <c r="D2551" s="1" t="s">
        <v>41</v>
      </c>
      <c r="E2551" s="1">
        <v>27</v>
      </c>
      <c r="F2551" s="1">
        <f t="shared" si="195"/>
        <v>2.1718518518518519</v>
      </c>
      <c r="G2551" s="1">
        <v>58.64</v>
      </c>
      <c r="H2551" s="1">
        <v>1</v>
      </c>
      <c r="I2551">
        <f t="shared" si="197"/>
        <v>59.64</v>
      </c>
      <c r="J2551">
        <f t="shared" si="198"/>
        <v>3.5455000000000001</v>
      </c>
      <c r="K2551">
        <f t="shared" si="199"/>
        <v>2.0790812000000001</v>
      </c>
      <c r="L2551" s="1" t="s">
        <v>26</v>
      </c>
      <c r="M2551" s="1" t="s">
        <v>59</v>
      </c>
      <c r="N2551" s="1" t="s">
        <v>28</v>
      </c>
      <c r="O2551" s="1" t="s">
        <v>34</v>
      </c>
      <c r="P2551" s="1" t="s">
        <v>35</v>
      </c>
      <c r="Q2551" s="1" t="s">
        <v>36</v>
      </c>
      <c r="R2551" s="2">
        <v>40507</v>
      </c>
    </row>
    <row r="2552" spans="1:18" x14ac:dyDescent="0.25">
      <c r="A2552" s="1">
        <v>9637</v>
      </c>
      <c r="B2552" s="2">
        <v>39816</v>
      </c>
      <c r="C2552" s="2" t="str">
        <f t="shared" si="196"/>
        <v>January</v>
      </c>
      <c r="D2552" s="1" t="s">
        <v>18</v>
      </c>
      <c r="E2552" s="1">
        <v>49</v>
      </c>
      <c r="F2552" s="1">
        <f t="shared" si="195"/>
        <v>578.76326530612243</v>
      </c>
      <c r="G2552" s="1">
        <v>28359.4</v>
      </c>
      <c r="H2552" s="1">
        <v>24.49</v>
      </c>
      <c r="I2552">
        <f t="shared" si="197"/>
        <v>28383.890000000003</v>
      </c>
      <c r="J2552">
        <f t="shared" si="198"/>
        <v>5.3265000000000002</v>
      </c>
      <c r="K2552">
        <f t="shared" si="199"/>
        <v>1510.5634410000002</v>
      </c>
      <c r="L2552" s="1" t="s">
        <v>26</v>
      </c>
      <c r="M2552" s="1" t="s">
        <v>54</v>
      </c>
      <c r="N2552" s="1" t="s">
        <v>33</v>
      </c>
      <c r="O2552" s="1" t="s">
        <v>29</v>
      </c>
      <c r="P2552" s="1" t="s">
        <v>61</v>
      </c>
      <c r="Q2552" s="1" t="s">
        <v>53</v>
      </c>
      <c r="R2552" s="2">
        <v>39823</v>
      </c>
    </row>
    <row r="2553" spans="1:18" x14ac:dyDescent="0.25">
      <c r="A2553" s="1">
        <v>36737</v>
      </c>
      <c r="B2553" s="2">
        <v>40252</v>
      </c>
      <c r="C2553" s="2" t="str">
        <f t="shared" si="196"/>
        <v>March</v>
      </c>
      <c r="D2553" s="1" t="s">
        <v>32</v>
      </c>
      <c r="E2553" s="1">
        <v>10</v>
      </c>
      <c r="F2553" s="1">
        <f t="shared" si="195"/>
        <v>3.569</v>
      </c>
      <c r="G2553" s="1">
        <v>35.69</v>
      </c>
      <c r="H2553" s="1">
        <v>4.2</v>
      </c>
      <c r="I2553">
        <f t="shared" si="197"/>
        <v>39.89</v>
      </c>
      <c r="J2553">
        <f t="shared" si="198"/>
        <v>3.5455000000000001</v>
      </c>
      <c r="K2553">
        <f t="shared" si="199"/>
        <v>1.26538895</v>
      </c>
      <c r="L2553" s="1" t="s">
        <v>26</v>
      </c>
      <c r="M2553" s="1" t="s">
        <v>20</v>
      </c>
      <c r="N2553" s="1" t="s">
        <v>21</v>
      </c>
      <c r="O2553" s="1" t="s">
        <v>34</v>
      </c>
      <c r="P2553" s="1" t="s">
        <v>35</v>
      </c>
      <c r="Q2553" s="1" t="s">
        <v>36</v>
      </c>
      <c r="R2553" s="2">
        <v>40253</v>
      </c>
    </row>
    <row r="2554" spans="1:18" x14ac:dyDescent="0.25">
      <c r="A2554" s="1">
        <v>10657</v>
      </c>
      <c r="B2554" s="2">
        <v>40446</v>
      </c>
      <c r="C2554" s="2" t="str">
        <f t="shared" si="196"/>
        <v>September</v>
      </c>
      <c r="D2554" s="1" t="s">
        <v>41</v>
      </c>
      <c r="E2554" s="1">
        <v>44</v>
      </c>
      <c r="F2554" s="1">
        <f t="shared" si="195"/>
        <v>6.5895454545454548</v>
      </c>
      <c r="G2554" s="1">
        <v>289.94</v>
      </c>
      <c r="H2554" s="1">
        <v>6.22</v>
      </c>
      <c r="I2554">
        <f t="shared" si="197"/>
        <v>296.16000000000003</v>
      </c>
      <c r="J2554">
        <f t="shared" si="198"/>
        <v>3.5455000000000001</v>
      </c>
      <c r="K2554">
        <f t="shared" si="199"/>
        <v>10.2798227</v>
      </c>
      <c r="L2554" s="1" t="s">
        <v>26</v>
      </c>
      <c r="M2554" s="1" t="s">
        <v>59</v>
      </c>
      <c r="N2554" s="1" t="s">
        <v>21</v>
      </c>
      <c r="O2554" s="1" t="s">
        <v>34</v>
      </c>
      <c r="P2554" s="1" t="s">
        <v>45</v>
      </c>
      <c r="Q2554" s="1" t="s">
        <v>24</v>
      </c>
      <c r="R2554" s="2">
        <v>40448</v>
      </c>
    </row>
    <row r="2555" spans="1:18" x14ac:dyDescent="0.25">
      <c r="A2555" s="1">
        <v>26887</v>
      </c>
      <c r="B2555" s="2">
        <v>40678</v>
      </c>
      <c r="C2555" s="2" t="str">
        <f t="shared" si="196"/>
        <v>May</v>
      </c>
      <c r="D2555" s="1" t="s">
        <v>37</v>
      </c>
      <c r="E2555" s="1">
        <v>38</v>
      </c>
      <c r="F2555" s="1">
        <f t="shared" si="195"/>
        <v>43.099473684210523</v>
      </c>
      <c r="G2555" s="1">
        <v>1637.78</v>
      </c>
      <c r="H2555" s="1">
        <v>4.62</v>
      </c>
      <c r="I2555">
        <f t="shared" si="197"/>
        <v>1642.3999999999999</v>
      </c>
      <c r="J2555">
        <f t="shared" si="198"/>
        <v>3.5455000000000001</v>
      </c>
      <c r="K2555">
        <f t="shared" si="199"/>
        <v>58.067489899999998</v>
      </c>
      <c r="L2555" s="1" t="s">
        <v>19</v>
      </c>
      <c r="M2555" s="1" t="s">
        <v>51</v>
      </c>
      <c r="N2555" s="1" t="s">
        <v>28</v>
      </c>
      <c r="O2555" s="1" t="s">
        <v>34</v>
      </c>
      <c r="P2555" s="1" t="s">
        <v>68</v>
      </c>
      <c r="Q2555" s="1" t="s">
        <v>24</v>
      </c>
      <c r="R2555" s="2">
        <v>40679</v>
      </c>
    </row>
    <row r="2556" spans="1:18" x14ac:dyDescent="0.25">
      <c r="A2556" s="1">
        <v>17668</v>
      </c>
      <c r="B2556" s="2">
        <v>40142</v>
      </c>
      <c r="C2556" s="2" t="str">
        <f t="shared" si="196"/>
        <v>November</v>
      </c>
      <c r="D2556" s="1" t="s">
        <v>41</v>
      </c>
      <c r="E2556" s="1">
        <v>13</v>
      </c>
      <c r="F2556" s="1">
        <f t="shared" si="195"/>
        <v>170.74865384615384</v>
      </c>
      <c r="G2556" s="1">
        <v>2219.7325000000001</v>
      </c>
      <c r="H2556" s="1">
        <v>5</v>
      </c>
      <c r="I2556">
        <f t="shared" si="197"/>
        <v>2224.7325000000001</v>
      </c>
      <c r="J2556">
        <f t="shared" si="198"/>
        <v>5.3265000000000002</v>
      </c>
      <c r="K2556">
        <f t="shared" si="199"/>
        <v>118.23405161250001</v>
      </c>
      <c r="L2556" s="1" t="s">
        <v>19</v>
      </c>
      <c r="M2556" s="1" t="s">
        <v>27</v>
      </c>
      <c r="N2556" s="1" t="s">
        <v>33</v>
      </c>
      <c r="O2556" s="1" t="s">
        <v>29</v>
      </c>
      <c r="P2556" s="1" t="s">
        <v>30</v>
      </c>
      <c r="Q2556" s="1" t="s">
        <v>24</v>
      </c>
      <c r="R2556" s="2">
        <v>40143</v>
      </c>
    </row>
    <row r="2557" spans="1:18" x14ac:dyDescent="0.25">
      <c r="A2557" s="1">
        <v>53476</v>
      </c>
      <c r="B2557" s="2">
        <v>39975</v>
      </c>
      <c r="C2557" s="2" t="str">
        <f t="shared" si="196"/>
        <v>June</v>
      </c>
      <c r="D2557" s="1" t="s">
        <v>32</v>
      </c>
      <c r="E2557" s="1">
        <v>14</v>
      </c>
      <c r="F2557" s="1">
        <f t="shared" si="195"/>
        <v>34.385714285714286</v>
      </c>
      <c r="G2557" s="1">
        <v>481.4</v>
      </c>
      <c r="H2557" s="1">
        <v>5.09</v>
      </c>
      <c r="I2557">
        <f t="shared" si="197"/>
        <v>486.48999999999995</v>
      </c>
      <c r="J2557">
        <f t="shared" si="198"/>
        <v>3.5455000000000001</v>
      </c>
      <c r="K2557">
        <f t="shared" si="199"/>
        <v>17.068037</v>
      </c>
      <c r="L2557" s="1" t="s">
        <v>26</v>
      </c>
      <c r="M2557" s="1" t="s">
        <v>27</v>
      </c>
      <c r="N2557" s="1" t="s">
        <v>28</v>
      </c>
      <c r="O2557" s="1" t="s">
        <v>34</v>
      </c>
      <c r="P2557" s="1" t="s">
        <v>45</v>
      </c>
      <c r="Q2557" s="1" t="s">
        <v>24</v>
      </c>
      <c r="R2557" s="2">
        <v>39975</v>
      </c>
    </row>
    <row r="2558" spans="1:18" x14ac:dyDescent="0.25">
      <c r="A2558" s="1">
        <v>6374</v>
      </c>
      <c r="B2558" s="2">
        <v>40762</v>
      </c>
      <c r="C2558" s="2" t="str">
        <f t="shared" si="196"/>
        <v>August</v>
      </c>
      <c r="D2558" s="1" t="s">
        <v>37</v>
      </c>
      <c r="E2558" s="1">
        <v>1</v>
      </c>
      <c r="F2558" s="1">
        <f t="shared" si="195"/>
        <v>2.2400000000000002</v>
      </c>
      <c r="G2558" s="1">
        <v>2.2400000000000002</v>
      </c>
      <c r="H2558" s="1">
        <v>0.7</v>
      </c>
      <c r="I2558">
        <f t="shared" si="197"/>
        <v>2.9400000000000004</v>
      </c>
      <c r="J2558">
        <f t="shared" si="198"/>
        <v>3.5455000000000001</v>
      </c>
      <c r="K2558">
        <f t="shared" si="199"/>
        <v>7.9419200000000009E-2</v>
      </c>
      <c r="L2558" s="1" t="s">
        <v>26</v>
      </c>
      <c r="M2558" s="1" t="s">
        <v>20</v>
      </c>
      <c r="N2558" s="1" t="s">
        <v>33</v>
      </c>
      <c r="O2558" s="1" t="s">
        <v>34</v>
      </c>
      <c r="P2558" s="1" t="s">
        <v>66</v>
      </c>
      <c r="Q2558" s="1" t="s">
        <v>36</v>
      </c>
      <c r="R2558" s="2">
        <v>40764</v>
      </c>
    </row>
    <row r="2559" spans="1:18" x14ac:dyDescent="0.25">
      <c r="A2559" s="1">
        <v>22434</v>
      </c>
      <c r="B2559" s="2">
        <v>41150</v>
      </c>
      <c r="C2559" s="2" t="str">
        <f t="shared" si="196"/>
        <v>August</v>
      </c>
      <c r="D2559" s="1" t="s">
        <v>37</v>
      </c>
      <c r="E2559" s="1">
        <v>39</v>
      </c>
      <c r="F2559" s="1">
        <f t="shared" si="195"/>
        <v>3.608717948717949</v>
      </c>
      <c r="G2559" s="1">
        <v>140.74</v>
      </c>
      <c r="H2559" s="1">
        <v>3.97</v>
      </c>
      <c r="I2559">
        <f t="shared" si="197"/>
        <v>144.71</v>
      </c>
      <c r="J2559">
        <f t="shared" si="198"/>
        <v>3.5455000000000001</v>
      </c>
      <c r="K2559">
        <f t="shared" si="199"/>
        <v>4.9899367000000003</v>
      </c>
      <c r="L2559" s="1" t="s">
        <v>26</v>
      </c>
      <c r="M2559" s="1" t="s">
        <v>27</v>
      </c>
      <c r="N2559" s="1" t="s">
        <v>21</v>
      </c>
      <c r="O2559" s="1" t="s">
        <v>34</v>
      </c>
      <c r="P2559" s="1" t="s">
        <v>35</v>
      </c>
      <c r="Q2559" s="1" t="s">
        <v>36</v>
      </c>
      <c r="R2559" s="2">
        <v>41152</v>
      </c>
    </row>
    <row r="2560" spans="1:18" x14ac:dyDescent="0.25">
      <c r="A2560" s="1">
        <v>55458</v>
      </c>
      <c r="B2560" s="2">
        <v>40984</v>
      </c>
      <c r="C2560" s="2" t="str">
        <f t="shared" si="196"/>
        <v>March</v>
      </c>
      <c r="D2560" s="1" t="s">
        <v>25</v>
      </c>
      <c r="E2560" s="1">
        <v>32</v>
      </c>
      <c r="F2560" s="1">
        <f t="shared" si="195"/>
        <v>3.618125</v>
      </c>
      <c r="G2560" s="1">
        <v>115.78</v>
      </c>
      <c r="H2560" s="1">
        <v>6.83</v>
      </c>
      <c r="I2560">
        <f t="shared" si="197"/>
        <v>122.61</v>
      </c>
      <c r="J2560">
        <f t="shared" si="198"/>
        <v>3.5455000000000001</v>
      </c>
      <c r="K2560">
        <f t="shared" si="199"/>
        <v>4.1049799</v>
      </c>
      <c r="L2560" s="1" t="s">
        <v>26</v>
      </c>
      <c r="M2560" s="1" t="s">
        <v>27</v>
      </c>
      <c r="N2560" s="1" t="s">
        <v>42</v>
      </c>
      <c r="O2560" s="1" t="s">
        <v>34</v>
      </c>
      <c r="P2560" s="1" t="s">
        <v>48</v>
      </c>
      <c r="Q2560" s="1" t="s">
        <v>24</v>
      </c>
      <c r="R2560" s="2">
        <v>40986</v>
      </c>
    </row>
    <row r="2561" spans="1:18" x14ac:dyDescent="0.25">
      <c r="A2561" s="1">
        <v>8832</v>
      </c>
      <c r="B2561" s="2">
        <v>40941</v>
      </c>
      <c r="C2561" s="2" t="str">
        <f t="shared" si="196"/>
        <v>February</v>
      </c>
      <c r="D2561" s="1" t="s">
        <v>18</v>
      </c>
      <c r="E2561" s="1">
        <v>39</v>
      </c>
      <c r="F2561" s="1">
        <f t="shared" si="195"/>
        <v>16.61051282051282</v>
      </c>
      <c r="G2561" s="1">
        <v>647.80999999999995</v>
      </c>
      <c r="H2561" s="1">
        <v>8.99</v>
      </c>
      <c r="I2561">
        <f t="shared" si="197"/>
        <v>656.8</v>
      </c>
      <c r="J2561">
        <f t="shared" si="198"/>
        <v>4.7610000000000001</v>
      </c>
      <c r="K2561">
        <f t="shared" si="199"/>
        <v>30.842234099999995</v>
      </c>
      <c r="L2561" s="1" t="s">
        <v>26</v>
      </c>
      <c r="M2561" s="1" t="s">
        <v>47</v>
      </c>
      <c r="N2561" s="1" t="s">
        <v>28</v>
      </c>
      <c r="O2561" s="1" t="s">
        <v>22</v>
      </c>
      <c r="P2561" s="1" t="s">
        <v>23</v>
      </c>
      <c r="Q2561" s="1" t="s">
        <v>46</v>
      </c>
      <c r="R2561" s="2">
        <v>40945</v>
      </c>
    </row>
    <row r="2562" spans="1:18" x14ac:dyDescent="0.25">
      <c r="A2562" s="1">
        <v>33632</v>
      </c>
      <c r="B2562" s="2">
        <v>40250</v>
      </c>
      <c r="C2562" s="2" t="str">
        <f t="shared" si="196"/>
        <v>March</v>
      </c>
      <c r="D2562" s="1" t="s">
        <v>37</v>
      </c>
      <c r="E2562" s="1">
        <v>8</v>
      </c>
      <c r="F2562" s="1">
        <f t="shared" ref="F2562:F2625" si="200">G2562/E2562</f>
        <v>95.456062500000002</v>
      </c>
      <c r="G2562" s="1">
        <v>763.64850000000001</v>
      </c>
      <c r="H2562" s="1">
        <v>5.26</v>
      </c>
      <c r="I2562">
        <f t="shared" si="197"/>
        <v>768.9085</v>
      </c>
      <c r="J2562">
        <f t="shared" si="198"/>
        <v>5.3265000000000002</v>
      </c>
      <c r="K2562">
        <f t="shared" si="199"/>
        <v>40.675737352500001</v>
      </c>
      <c r="L2562" s="1" t="s">
        <v>26</v>
      </c>
      <c r="M2562" s="1" t="s">
        <v>20</v>
      </c>
      <c r="N2562" s="1" t="s">
        <v>42</v>
      </c>
      <c r="O2562" s="1" t="s">
        <v>29</v>
      </c>
      <c r="P2562" s="1" t="s">
        <v>30</v>
      </c>
      <c r="Q2562" s="1" t="s">
        <v>24</v>
      </c>
      <c r="R2562" s="2">
        <v>40251</v>
      </c>
    </row>
    <row r="2563" spans="1:18" x14ac:dyDescent="0.25">
      <c r="A2563" s="1">
        <v>32546</v>
      </c>
      <c r="B2563" s="2">
        <v>40620</v>
      </c>
      <c r="C2563" s="2" t="str">
        <f t="shared" ref="C2563:C2626" si="201">TEXT(B2563,"mmmm")</f>
        <v>March</v>
      </c>
      <c r="D2563" s="1" t="s">
        <v>37</v>
      </c>
      <c r="E2563" s="1">
        <v>6</v>
      </c>
      <c r="F2563" s="1">
        <f t="shared" si="200"/>
        <v>26.015000000000001</v>
      </c>
      <c r="G2563" s="1">
        <v>156.09</v>
      </c>
      <c r="H2563" s="1">
        <v>15.1</v>
      </c>
      <c r="I2563">
        <f t="shared" ref="I2563:I2626" si="202">G2563+H2563</f>
        <v>171.19</v>
      </c>
      <c r="J2563">
        <f t="shared" ref="J2563:J2626" si="203">IF(O2563="Furniture",4.761,IF(O2563="Technology",5.3265,IF(O2563="Office Supplies",3.5455,0)))</f>
        <v>3.5455000000000001</v>
      </c>
      <c r="K2563">
        <f t="shared" ref="K2563:K2626" si="204">(J2563*G2563)/100</f>
        <v>5.53417095</v>
      </c>
      <c r="L2563" s="1" t="s">
        <v>26</v>
      </c>
      <c r="M2563" s="1" t="s">
        <v>49</v>
      </c>
      <c r="N2563" s="1" t="s">
        <v>42</v>
      </c>
      <c r="O2563" s="1" t="s">
        <v>34</v>
      </c>
      <c r="P2563" s="1" t="s">
        <v>48</v>
      </c>
      <c r="Q2563" s="1" t="s">
        <v>24</v>
      </c>
      <c r="R2563" s="2">
        <v>40622</v>
      </c>
    </row>
    <row r="2564" spans="1:18" x14ac:dyDescent="0.25">
      <c r="A2564" s="1">
        <v>8801</v>
      </c>
      <c r="B2564" s="2">
        <v>41131</v>
      </c>
      <c r="C2564" s="2" t="str">
        <f t="shared" si="201"/>
        <v>August</v>
      </c>
      <c r="D2564" s="1" t="s">
        <v>18</v>
      </c>
      <c r="E2564" s="1">
        <v>25</v>
      </c>
      <c r="F2564" s="1">
        <f t="shared" si="200"/>
        <v>101.17584000000001</v>
      </c>
      <c r="G2564" s="1">
        <v>2529.3960000000002</v>
      </c>
      <c r="H2564" s="1">
        <v>3</v>
      </c>
      <c r="I2564">
        <f t="shared" si="202"/>
        <v>2532.3960000000002</v>
      </c>
      <c r="J2564">
        <f t="shared" si="203"/>
        <v>5.3265000000000002</v>
      </c>
      <c r="K2564">
        <f t="shared" si="204"/>
        <v>134.72827794</v>
      </c>
      <c r="L2564" s="1" t="s">
        <v>19</v>
      </c>
      <c r="M2564" s="1" t="s">
        <v>20</v>
      </c>
      <c r="N2564" s="1" t="s">
        <v>21</v>
      </c>
      <c r="O2564" s="1" t="s">
        <v>29</v>
      </c>
      <c r="P2564" s="1" t="s">
        <v>30</v>
      </c>
      <c r="Q2564" s="1" t="s">
        <v>24</v>
      </c>
      <c r="R2564" s="2">
        <v>41133</v>
      </c>
    </row>
    <row r="2565" spans="1:18" x14ac:dyDescent="0.25">
      <c r="A2565" s="1">
        <v>48455</v>
      </c>
      <c r="B2565" s="2">
        <v>39966</v>
      </c>
      <c r="C2565" s="2" t="str">
        <f t="shared" si="201"/>
        <v>June</v>
      </c>
      <c r="D2565" s="1" t="s">
        <v>37</v>
      </c>
      <c r="E2565" s="1">
        <v>17</v>
      </c>
      <c r="F2565" s="1">
        <f t="shared" si="200"/>
        <v>10.733529411764707</v>
      </c>
      <c r="G2565" s="1">
        <v>182.47</v>
      </c>
      <c r="H2565" s="1">
        <v>3.37</v>
      </c>
      <c r="I2565">
        <f t="shared" si="202"/>
        <v>185.84</v>
      </c>
      <c r="J2565">
        <f t="shared" si="203"/>
        <v>3.5455000000000001</v>
      </c>
      <c r="K2565">
        <f t="shared" si="204"/>
        <v>6.4694738500000009</v>
      </c>
      <c r="L2565" s="1" t="s">
        <v>26</v>
      </c>
      <c r="M2565" s="1" t="s">
        <v>58</v>
      </c>
      <c r="N2565" s="1" t="s">
        <v>28</v>
      </c>
      <c r="O2565" s="1" t="s">
        <v>34</v>
      </c>
      <c r="P2565" s="1" t="s">
        <v>50</v>
      </c>
      <c r="Q2565" s="1" t="s">
        <v>46</v>
      </c>
      <c r="R2565" s="2">
        <v>39967</v>
      </c>
    </row>
    <row r="2566" spans="1:18" x14ac:dyDescent="0.25">
      <c r="A2566" s="1">
        <v>25735</v>
      </c>
      <c r="B2566" s="2">
        <v>40542</v>
      </c>
      <c r="C2566" s="2" t="str">
        <f t="shared" si="201"/>
        <v>December</v>
      </c>
      <c r="D2566" s="1" t="s">
        <v>32</v>
      </c>
      <c r="E2566" s="1">
        <v>45</v>
      </c>
      <c r="F2566" s="1">
        <f t="shared" si="200"/>
        <v>5.7860000000000005</v>
      </c>
      <c r="G2566" s="1">
        <v>260.37</v>
      </c>
      <c r="H2566" s="1">
        <v>1.99</v>
      </c>
      <c r="I2566">
        <f t="shared" si="202"/>
        <v>262.36</v>
      </c>
      <c r="J2566">
        <f t="shared" si="203"/>
        <v>3.5455000000000001</v>
      </c>
      <c r="K2566">
        <f t="shared" si="204"/>
        <v>9.2314183500000002</v>
      </c>
      <c r="L2566" s="1" t="s">
        <v>26</v>
      </c>
      <c r="M2566" s="1" t="s">
        <v>27</v>
      </c>
      <c r="N2566" s="1" t="s">
        <v>21</v>
      </c>
      <c r="O2566" s="1" t="s">
        <v>34</v>
      </c>
      <c r="P2566" s="1" t="s">
        <v>35</v>
      </c>
      <c r="Q2566" s="1" t="s">
        <v>36</v>
      </c>
      <c r="R2566" s="2">
        <v>40556</v>
      </c>
    </row>
    <row r="2567" spans="1:18" x14ac:dyDescent="0.25">
      <c r="A2567" s="1">
        <v>59777</v>
      </c>
      <c r="B2567" s="2">
        <v>40524</v>
      </c>
      <c r="C2567" s="2" t="str">
        <f t="shared" si="201"/>
        <v>December</v>
      </c>
      <c r="D2567" s="1" t="s">
        <v>25</v>
      </c>
      <c r="E2567" s="1">
        <v>19</v>
      </c>
      <c r="F2567" s="1">
        <f t="shared" si="200"/>
        <v>48.279473684210522</v>
      </c>
      <c r="G2567" s="1">
        <v>917.31</v>
      </c>
      <c r="H2567" s="1">
        <v>19.989999999999998</v>
      </c>
      <c r="I2567">
        <f t="shared" si="202"/>
        <v>937.3</v>
      </c>
      <c r="J2567">
        <f t="shared" si="203"/>
        <v>5.3265000000000002</v>
      </c>
      <c r="K2567">
        <f t="shared" si="204"/>
        <v>48.860517149999993</v>
      </c>
      <c r="L2567" s="1" t="s">
        <v>19</v>
      </c>
      <c r="M2567" s="1" t="s">
        <v>54</v>
      </c>
      <c r="N2567" s="1" t="s">
        <v>42</v>
      </c>
      <c r="O2567" s="1" t="s">
        <v>29</v>
      </c>
      <c r="P2567" s="1" t="s">
        <v>43</v>
      </c>
      <c r="Q2567" s="1" t="s">
        <v>24</v>
      </c>
      <c r="R2567" s="2">
        <v>40525</v>
      </c>
    </row>
    <row r="2568" spans="1:18" x14ac:dyDescent="0.25">
      <c r="A2568" s="1">
        <v>13540</v>
      </c>
      <c r="B2568" s="2">
        <v>40321</v>
      </c>
      <c r="C2568" s="2" t="str">
        <f t="shared" si="201"/>
        <v>May</v>
      </c>
      <c r="D2568" s="1" t="s">
        <v>25</v>
      </c>
      <c r="E2568" s="1">
        <v>33</v>
      </c>
      <c r="F2568" s="1">
        <f t="shared" si="200"/>
        <v>13.062424242424242</v>
      </c>
      <c r="G2568" s="1">
        <v>431.06</v>
      </c>
      <c r="H2568" s="1">
        <v>6.13</v>
      </c>
      <c r="I2568">
        <f t="shared" si="202"/>
        <v>437.19</v>
      </c>
      <c r="J2568">
        <f t="shared" si="203"/>
        <v>3.5455000000000001</v>
      </c>
      <c r="K2568">
        <f t="shared" si="204"/>
        <v>15.2832323</v>
      </c>
      <c r="L2568" s="1" t="s">
        <v>26</v>
      </c>
      <c r="M2568" s="1" t="s">
        <v>56</v>
      </c>
      <c r="N2568" s="1" t="s">
        <v>21</v>
      </c>
      <c r="O2568" s="1" t="s">
        <v>34</v>
      </c>
      <c r="P2568" s="1" t="s">
        <v>60</v>
      </c>
      <c r="Q2568" s="1" t="s">
        <v>24</v>
      </c>
      <c r="R2568" s="2">
        <v>40321</v>
      </c>
    </row>
    <row r="2569" spans="1:18" x14ac:dyDescent="0.25">
      <c r="A2569" s="1">
        <v>56002</v>
      </c>
      <c r="B2569" s="2">
        <v>39998</v>
      </c>
      <c r="C2569" s="2" t="str">
        <f t="shared" si="201"/>
        <v>July</v>
      </c>
      <c r="D2569" s="1" t="s">
        <v>18</v>
      </c>
      <c r="E2569" s="1">
        <v>14</v>
      </c>
      <c r="F2569" s="1">
        <f t="shared" si="200"/>
        <v>53.488571428571433</v>
      </c>
      <c r="G2569" s="1">
        <v>748.84</v>
      </c>
      <c r="H2569" s="1">
        <v>4.8600000000000003</v>
      </c>
      <c r="I2569">
        <f t="shared" si="202"/>
        <v>753.7</v>
      </c>
      <c r="J2569">
        <f t="shared" si="203"/>
        <v>3.5455000000000001</v>
      </c>
      <c r="K2569">
        <f t="shared" si="204"/>
        <v>26.550122200000001</v>
      </c>
      <c r="L2569" s="1" t="s">
        <v>26</v>
      </c>
      <c r="M2569" s="1" t="s">
        <v>27</v>
      </c>
      <c r="N2569" s="1" t="s">
        <v>33</v>
      </c>
      <c r="O2569" s="1" t="s">
        <v>34</v>
      </c>
      <c r="P2569" s="1" t="s">
        <v>45</v>
      </c>
      <c r="Q2569" s="1" t="s">
        <v>24</v>
      </c>
      <c r="R2569" s="2">
        <v>40002</v>
      </c>
    </row>
    <row r="2570" spans="1:18" x14ac:dyDescent="0.25">
      <c r="A2570" s="1">
        <v>49505</v>
      </c>
      <c r="B2570" s="2">
        <v>39834</v>
      </c>
      <c r="C2570" s="2" t="str">
        <f t="shared" si="201"/>
        <v>January</v>
      </c>
      <c r="D2570" s="1" t="s">
        <v>37</v>
      </c>
      <c r="E2570" s="1">
        <v>12</v>
      </c>
      <c r="F2570" s="1">
        <f t="shared" si="200"/>
        <v>8.1449999999999996</v>
      </c>
      <c r="G2570" s="1">
        <v>97.74</v>
      </c>
      <c r="H2570" s="1">
        <v>4.71</v>
      </c>
      <c r="I2570">
        <f t="shared" si="202"/>
        <v>102.44999999999999</v>
      </c>
      <c r="J2570">
        <f t="shared" si="203"/>
        <v>3.5455000000000001</v>
      </c>
      <c r="K2570">
        <f t="shared" si="204"/>
        <v>3.4653716999999999</v>
      </c>
      <c r="L2570" s="1" t="s">
        <v>26</v>
      </c>
      <c r="M2570" s="1" t="s">
        <v>27</v>
      </c>
      <c r="N2570" s="1" t="s">
        <v>42</v>
      </c>
      <c r="O2570" s="1" t="s">
        <v>34</v>
      </c>
      <c r="P2570" s="1" t="s">
        <v>48</v>
      </c>
      <c r="Q2570" s="1" t="s">
        <v>24</v>
      </c>
      <c r="R2570" s="2">
        <v>39836</v>
      </c>
    </row>
    <row r="2571" spans="1:18" x14ac:dyDescent="0.25">
      <c r="A2571" s="1">
        <v>14245</v>
      </c>
      <c r="B2571" s="2">
        <v>40220</v>
      </c>
      <c r="C2571" s="2" t="str">
        <f t="shared" si="201"/>
        <v>February</v>
      </c>
      <c r="D2571" s="1" t="s">
        <v>37</v>
      </c>
      <c r="E2571" s="1">
        <v>17</v>
      </c>
      <c r="F2571" s="1">
        <f t="shared" si="200"/>
        <v>26.711176470588235</v>
      </c>
      <c r="G2571" s="1">
        <v>454.09</v>
      </c>
      <c r="H2571" s="1">
        <v>6.17</v>
      </c>
      <c r="I2571">
        <f t="shared" si="202"/>
        <v>460.26</v>
      </c>
      <c r="J2571">
        <f t="shared" si="203"/>
        <v>3.5455000000000001</v>
      </c>
      <c r="K2571">
        <f t="shared" si="204"/>
        <v>16.09976095</v>
      </c>
      <c r="L2571" s="1" t="s">
        <v>26</v>
      </c>
      <c r="M2571" s="1" t="s">
        <v>54</v>
      </c>
      <c r="N2571" s="1" t="s">
        <v>28</v>
      </c>
      <c r="O2571" s="1" t="s">
        <v>34</v>
      </c>
      <c r="P2571" s="1" t="s">
        <v>35</v>
      </c>
      <c r="Q2571" s="1" t="s">
        <v>46</v>
      </c>
      <c r="R2571" s="2">
        <v>40221</v>
      </c>
    </row>
    <row r="2572" spans="1:18" x14ac:dyDescent="0.25">
      <c r="A2572" s="1">
        <v>40962</v>
      </c>
      <c r="B2572" s="2">
        <v>40594</v>
      </c>
      <c r="C2572" s="2" t="str">
        <f t="shared" si="201"/>
        <v>February</v>
      </c>
      <c r="D2572" s="1" t="s">
        <v>37</v>
      </c>
      <c r="E2572" s="1">
        <v>30</v>
      </c>
      <c r="F2572" s="1">
        <f t="shared" si="200"/>
        <v>109.23321666666668</v>
      </c>
      <c r="G2572" s="1">
        <v>3276.9965000000002</v>
      </c>
      <c r="H2572" s="1">
        <v>8.99</v>
      </c>
      <c r="I2572">
        <f t="shared" si="202"/>
        <v>3285.9865</v>
      </c>
      <c r="J2572">
        <f t="shared" si="203"/>
        <v>5.3265000000000002</v>
      </c>
      <c r="K2572">
        <f t="shared" si="204"/>
        <v>174.54921857250002</v>
      </c>
      <c r="L2572" s="1" t="s">
        <v>26</v>
      </c>
      <c r="M2572" s="1" t="s">
        <v>27</v>
      </c>
      <c r="N2572" s="1" t="s">
        <v>33</v>
      </c>
      <c r="O2572" s="1" t="s">
        <v>29</v>
      </c>
      <c r="P2572" s="1" t="s">
        <v>30</v>
      </c>
      <c r="Q2572" s="1" t="s">
        <v>24</v>
      </c>
      <c r="R2572" s="2">
        <v>40595</v>
      </c>
    </row>
    <row r="2573" spans="1:18" x14ac:dyDescent="0.25">
      <c r="A2573" s="1">
        <v>32</v>
      </c>
      <c r="B2573" s="2">
        <v>40739</v>
      </c>
      <c r="C2573" s="2" t="str">
        <f t="shared" si="201"/>
        <v>July</v>
      </c>
      <c r="D2573" s="1" t="s">
        <v>25</v>
      </c>
      <c r="E2573" s="1">
        <v>24</v>
      </c>
      <c r="F2573" s="1">
        <f t="shared" si="200"/>
        <v>73.391666666666666</v>
      </c>
      <c r="G2573" s="1">
        <v>1761.4</v>
      </c>
      <c r="H2573" s="1">
        <v>89.3</v>
      </c>
      <c r="I2573">
        <f t="shared" si="202"/>
        <v>1850.7</v>
      </c>
      <c r="J2573">
        <f t="shared" si="203"/>
        <v>4.7610000000000001</v>
      </c>
      <c r="K2573">
        <f t="shared" si="204"/>
        <v>83.860253999999998</v>
      </c>
      <c r="L2573" s="1" t="s">
        <v>38</v>
      </c>
      <c r="M2573" s="1" t="s">
        <v>51</v>
      </c>
      <c r="N2573" s="1" t="s">
        <v>33</v>
      </c>
      <c r="O2573" s="1" t="s">
        <v>22</v>
      </c>
      <c r="P2573" s="1" t="s">
        <v>57</v>
      </c>
      <c r="Q2573" s="1" t="s">
        <v>64</v>
      </c>
      <c r="R2573" s="2">
        <v>40740</v>
      </c>
    </row>
    <row r="2574" spans="1:18" x14ac:dyDescent="0.25">
      <c r="A2574" s="1">
        <v>17410</v>
      </c>
      <c r="B2574" s="2">
        <v>40422</v>
      </c>
      <c r="C2574" s="2" t="str">
        <f t="shared" si="201"/>
        <v>September</v>
      </c>
      <c r="D2574" s="1" t="s">
        <v>18</v>
      </c>
      <c r="E2574" s="1">
        <v>5</v>
      </c>
      <c r="F2574" s="1">
        <f t="shared" si="200"/>
        <v>56.934699999999999</v>
      </c>
      <c r="G2574" s="1">
        <v>284.67349999999999</v>
      </c>
      <c r="H2574" s="1">
        <v>8.99</v>
      </c>
      <c r="I2574">
        <f t="shared" si="202"/>
        <v>293.6635</v>
      </c>
      <c r="J2574">
        <f t="shared" si="203"/>
        <v>5.3265000000000002</v>
      </c>
      <c r="K2574">
        <f t="shared" si="204"/>
        <v>15.163133977499999</v>
      </c>
      <c r="L2574" s="1" t="s">
        <v>19</v>
      </c>
      <c r="M2574" s="1" t="s">
        <v>58</v>
      </c>
      <c r="N2574" s="1" t="s">
        <v>42</v>
      </c>
      <c r="O2574" s="1" t="s">
        <v>29</v>
      </c>
      <c r="P2574" s="1" t="s">
        <v>30</v>
      </c>
      <c r="Q2574" s="1" t="s">
        <v>24</v>
      </c>
      <c r="R2574" s="2">
        <v>40427</v>
      </c>
    </row>
    <row r="2575" spans="1:18" x14ac:dyDescent="0.25">
      <c r="A2575" s="1">
        <v>52839</v>
      </c>
      <c r="B2575" s="2">
        <v>40279</v>
      </c>
      <c r="C2575" s="2" t="str">
        <f t="shared" si="201"/>
        <v>April</v>
      </c>
      <c r="D2575" s="1" t="s">
        <v>25</v>
      </c>
      <c r="E2575" s="1">
        <v>8</v>
      </c>
      <c r="F2575" s="1">
        <f t="shared" si="200"/>
        <v>3.7712500000000002</v>
      </c>
      <c r="G2575" s="1">
        <v>30.17</v>
      </c>
      <c r="H2575" s="1">
        <v>3.97</v>
      </c>
      <c r="I2575">
        <f t="shared" si="202"/>
        <v>34.14</v>
      </c>
      <c r="J2575">
        <f t="shared" si="203"/>
        <v>3.5455000000000001</v>
      </c>
      <c r="K2575">
        <f t="shared" si="204"/>
        <v>1.0696773500000001</v>
      </c>
      <c r="L2575" s="1" t="s">
        <v>26</v>
      </c>
      <c r="M2575" s="1" t="s">
        <v>51</v>
      </c>
      <c r="N2575" s="1" t="s">
        <v>42</v>
      </c>
      <c r="O2575" s="1" t="s">
        <v>34</v>
      </c>
      <c r="P2575" s="1" t="s">
        <v>35</v>
      </c>
      <c r="Q2575" s="1" t="s">
        <v>36</v>
      </c>
      <c r="R2575" s="2">
        <v>40279</v>
      </c>
    </row>
    <row r="2576" spans="1:18" x14ac:dyDescent="0.25">
      <c r="A2576" s="1">
        <v>59939</v>
      </c>
      <c r="B2576" s="2">
        <v>40422</v>
      </c>
      <c r="C2576" s="2" t="str">
        <f t="shared" si="201"/>
        <v>September</v>
      </c>
      <c r="D2576" s="1" t="s">
        <v>41</v>
      </c>
      <c r="E2576" s="1">
        <v>42</v>
      </c>
      <c r="F2576" s="1">
        <f t="shared" si="200"/>
        <v>3.1180952380952385</v>
      </c>
      <c r="G2576" s="1">
        <v>130.96</v>
      </c>
      <c r="H2576" s="1">
        <v>1.92</v>
      </c>
      <c r="I2576">
        <f t="shared" si="202"/>
        <v>132.88</v>
      </c>
      <c r="J2576">
        <f t="shared" si="203"/>
        <v>3.5455000000000001</v>
      </c>
      <c r="K2576">
        <f t="shared" si="204"/>
        <v>4.6431868000000005</v>
      </c>
      <c r="L2576" s="1" t="s">
        <v>26</v>
      </c>
      <c r="M2576" s="1" t="s">
        <v>54</v>
      </c>
      <c r="N2576" s="1" t="s">
        <v>28</v>
      </c>
      <c r="O2576" s="1" t="s">
        <v>34</v>
      </c>
      <c r="P2576" s="1" t="s">
        <v>50</v>
      </c>
      <c r="Q2576" s="1" t="s">
        <v>36</v>
      </c>
      <c r="R2576" s="2">
        <v>40422</v>
      </c>
    </row>
    <row r="2577" spans="1:18" x14ac:dyDescent="0.25">
      <c r="A2577" s="1">
        <v>5538</v>
      </c>
      <c r="B2577" s="2">
        <v>40536</v>
      </c>
      <c r="C2577" s="2" t="str">
        <f t="shared" si="201"/>
        <v>December</v>
      </c>
      <c r="D2577" s="1" t="s">
        <v>37</v>
      </c>
      <c r="E2577" s="1">
        <v>13</v>
      </c>
      <c r="F2577" s="1">
        <f t="shared" si="200"/>
        <v>149.25461538461539</v>
      </c>
      <c r="G2577" s="1">
        <v>1940.31</v>
      </c>
      <c r="H2577" s="1">
        <v>80.2</v>
      </c>
      <c r="I2577">
        <f t="shared" si="202"/>
        <v>2020.51</v>
      </c>
      <c r="J2577">
        <f t="shared" si="203"/>
        <v>4.7610000000000001</v>
      </c>
      <c r="K2577">
        <f t="shared" si="204"/>
        <v>92.378159099999991</v>
      </c>
      <c r="L2577" s="1" t="s">
        <v>38</v>
      </c>
      <c r="M2577" s="1" t="s">
        <v>56</v>
      </c>
      <c r="N2577" s="1" t="s">
        <v>21</v>
      </c>
      <c r="O2577" s="1" t="s">
        <v>22</v>
      </c>
      <c r="P2577" s="1" t="s">
        <v>57</v>
      </c>
      <c r="Q2577" s="1" t="s">
        <v>64</v>
      </c>
      <c r="R2577" s="2">
        <v>40537</v>
      </c>
    </row>
    <row r="2578" spans="1:18" x14ac:dyDescent="0.25">
      <c r="A2578" s="1">
        <v>35265</v>
      </c>
      <c r="B2578" s="2">
        <v>40511</v>
      </c>
      <c r="C2578" s="2" t="str">
        <f t="shared" si="201"/>
        <v>November</v>
      </c>
      <c r="D2578" s="1" t="s">
        <v>32</v>
      </c>
      <c r="E2578" s="1">
        <v>16</v>
      </c>
      <c r="F2578" s="1">
        <f t="shared" si="200"/>
        <v>36.0625</v>
      </c>
      <c r="G2578" s="1">
        <v>577</v>
      </c>
      <c r="H2578" s="1">
        <v>19.190000000000001</v>
      </c>
      <c r="I2578">
        <f t="shared" si="202"/>
        <v>596.19000000000005</v>
      </c>
      <c r="J2578">
        <f t="shared" si="203"/>
        <v>4.7610000000000001</v>
      </c>
      <c r="K2578">
        <f t="shared" si="204"/>
        <v>27.470970000000001</v>
      </c>
      <c r="L2578" s="1" t="s">
        <v>38</v>
      </c>
      <c r="M2578" s="1" t="s">
        <v>56</v>
      </c>
      <c r="N2578" s="1" t="s">
        <v>28</v>
      </c>
      <c r="O2578" s="1" t="s">
        <v>22</v>
      </c>
      <c r="P2578" s="1" t="s">
        <v>39</v>
      </c>
      <c r="Q2578" s="1" t="s">
        <v>40</v>
      </c>
      <c r="R2578" s="2">
        <v>40512</v>
      </c>
    </row>
    <row r="2579" spans="1:18" x14ac:dyDescent="0.25">
      <c r="A2579" s="1">
        <v>57475</v>
      </c>
      <c r="B2579" s="2">
        <v>40455</v>
      </c>
      <c r="C2579" s="2" t="str">
        <f t="shared" si="201"/>
        <v>October</v>
      </c>
      <c r="D2579" s="1" t="s">
        <v>18</v>
      </c>
      <c r="E2579" s="1">
        <v>48</v>
      </c>
      <c r="F2579" s="1">
        <f t="shared" si="200"/>
        <v>6.4510416666666659</v>
      </c>
      <c r="G2579" s="1">
        <v>309.64999999999998</v>
      </c>
      <c r="H2579" s="1">
        <v>5.27</v>
      </c>
      <c r="I2579">
        <f t="shared" si="202"/>
        <v>314.91999999999996</v>
      </c>
      <c r="J2579">
        <f t="shared" si="203"/>
        <v>3.5455000000000001</v>
      </c>
      <c r="K2579">
        <f t="shared" si="204"/>
        <v>10.97864075</v>
      </c>
      <c r="L2579" s="1" t="s">
        <v>26</v>
      </c>
      <c r="M2579" s="1" t="s">
        <v>59</v>
      </c>
      <c r="N2579" s="1" t="s">
        <v>42</v>
      </c>
      <c r="O2579" s="1" t="s">
        <v>34</v>
      </c>
      <c r="P2579" s="1" t="s">
        <v>48</v>
      </c>
      <c r="Q2579" s="1" t="s">
        <v>24</v>
      </c>
      <c r="R2579" s="2">
        <v>40455</v>
      </c>
    </row>
    <row r="2580" spans="1:18" x14ac:dyDescent="0.25">
      <c r="A2580" s="1">
        <v>42242</v>
      </c>
      <c r="B2580" s="2">
        <v>39904</v>
      </c>
      <c r="C2580" s="2" t="str">
        <f t="shared" si="201"/>
        <v>April</v>
      </c>
      <c r="D2580" s="1" t="s">
        <v>32</v>
      </c>
      <c r="E2580" s="1">
        <v>23</v>
      </c>
      <c r="F2580" s="1">
        <f t="shared" si="200"/>
        <v>99.439130434782598</v>
      </c>
      <c r="G2580" s="1">
        <v>2287.1</v>
      </c>
      <c r="H2580" s="1">
        <v>19.989999999999998</v>
      </c>
      <c r="I2580">
        <f t="shared" si="202"/>
        <v>2307.0899999999997</v>
      </c>
      <c r="J2580">
        <f t="shared" si="203"/>
        <v>5.3265000000000002</v>
      </c>
      <c r="K2580">
        <f t="shared" si="204"/>
        <v>121.82238149999999</v>
      </c>
      <c r="L2580" s="1" t="s">
        <v>26</v>
      </c>
      <c r="M2580" s="1" t="s">
        <v>27</v>
      </c>
      <c r="N2580" s="1" t="s">
        <v>33</v>
      </c>
      <c r="O2580" s="1" t="s">
        <v>29</v>
      </c>
      <c r="P2580" s="1" t="s">
        <v>61</v>
      </c>
      <c r="Q2580" s="1" t="s">
        <v>24</v>
      </c>
      <c r="R2580" s="2">
        <v>39905</v>
      </c>
    </row>
    <row r="2581" spans="1:18" x14ac:dyDescent="0.25">
      <c r="A2581" s="1">
        <v>20225</v>
      </c>
      <c r="B2581" s="2">
        <v>40385</v>
      </c>
      <c r="C2581" s="2" t="str">
        <f t="shared" si="201"/>
        <v>July</v>
      </c>
      <c r="D2581" s="1" t="s">
        <v>18</v>
      </c>
      <c r="E2581" s="1">
        <v>33</v>
      </c>
      <c r="F2581" s="1">
        <f t="shared" si="200"/>
        <v>3.7812121212121212</v>
      </c>
      <c r="G2581" s="1">
        <v>124.78</v>
      </c>
      <c r="H2581" s="1">
        <v>5.26</v>
      </c>
      <c r="I2581">
        <f t="shared" si="202"/>
        <v>130.04</v>
      </c>
      <c r="J2581">
        <f t="shared" si="203"/>
        <v>3.5455000000000001</v>
      </c>
      <c r="K2581">
        <f t="shared" si="204"/>
        <v>4.4240748999999999</v>
      </c>
      <c r="L2581" s="1" t="s">
        <v>26</v>
      </c>
      <c r="M2581" s="1" t="s">
        <v>47</v>
      </c>
      <c r="N2581" s="1" t="s">
        <v>33</v>
      </c>
      <c r="O2581" s="1" t="s">
        <v>34</v>
      </c>
      <c r="P2581" s="1" t="s">
        <v>48</v>
      </c>
      <c r="Q2581" s="1" t="s">
        <v>24</v>
      </c>
      <c r="R2581" s="2">
        <v>40392</v>
      </c>
    </row>
    <row r="2582" spans="1:18" x14ac:dyDescent="0.25">
      <c r="A2582" s="1">
        <v>14627</v>
      </c>
      <c r="B2582" s="2">
        <v>39848</v>
      </c>
      <c r="C2582" s="2" t="str">
        <f t="shared" si="201"/>
        <v>February</v>
      </c>
      <c r="D2582" s="1" t="s">
        <v>41</v>
      </c>
      <c r="E2582" s="1">
        <v>47</v>
      </c>
      <c r="F2582" s="1">
        <f t="shared" si="200"/>
        <v>14.277234042553191</v>
      </c>
      <c r="G2582" s="1">
        <v>671.03</v>
      </c>
      <c r="H2582" s="1">
        <v>6.46</v>
      </c>
      <c r="I2582">
        <f t="shared" si="202"/>
        <v>677.49</v>
      </c>
      <c r="J2582">
        <f t="shared" si="203"/>
        <v>3.5455000000000001</v>
      </c>
      <c r="K2582">
        <f t="shared" si="204"/>
        <v>23.791368649999999</v>
      </c>
      <c r="L2582" s="1" t="s">
        <v>26</v>
      </c>
      <c r="M2582" s="1" t="s">
        <v>20</v>
      </c>
      <c r="N2582" s="1" t="s">
        <v>28</v>
      </c>
      <c r="O2582" s="1" t="s">
        <v>34</v>
      </c>
      <c r="P2582" s="1" t="s">
        <v>48</v>
      </c>
      <c r="Q2582" s="1" t="s">
        <v>24</v>
      </c>
      <c r="R2582" s="2">
        <v>39849</v>
      </c>
    </row>
    <row r="2583" spans="1:18" x14ac:dyDescent="0.25">
      <c r="A2583" s="1">
        <v>48961</v>
      </c>
      <c r="B2583" s="2">
        <v>40015</v>
      </c>
      <c r="C2583" s="2" t="str">
        <f t="shared" si="201"/>
        <v>July</v>
      </c>
      <c r="D2583" s="1" t="s">
        <v>32</v>
      </c>
      <c r="E2583" s="1">
        <v>24</v>
      </c>
      <c r="F2583" s="1">
        <f t="shared" si="200"/>
        <v>21.694999999999997</v>
      </c>
      <c r="G2583" s="1">
        <v>520.67999999999995</v>
      </c>
      <c r="H2583" s="1">
        <v>16.87</v>
      </c>
      <c r="I2583">
        <f t="shared" si="202"/>
        <v>537.54999999999995</v>
      </c>
      <c r="J2583">
        <f t="shared" si="203"/>
        <v>3.5455000000000001</v>
      </c>
      <c r="K2583">
        <f t="shared" si="204"/>
        <v>18.460709399999999</v>
      </c>
      <c r="L2583" s="1" t="s">
        <v>26</v>
      </c>
      <c r="M2583" s="1" t="s">
        <v>27</v>
      </c>
      <c r="N2583" s="1" t="s">
        <v>28</v>
      </c>
      <c r="O2583" s="1" t="s">
        <v>34</v>
      </c>
      <c r="P2583" s="1" t="s">
        <v>45</v>
      </c>
      <c r="Q2583" s="1" t="s">
        <v>24</v>
      </c>
      <c r="R2583" s="2">
        <v>40017</v>
      </c>
    </row>
    <row r="2584" spans="1:18" x14ac:dyDescent="0.25">
      <c r="A2584" s="1">
        <v>30759</v>
      </c>
      <c r="B2584" s="2">
        <v>39941</v>
      </c>
      <c r="C2584" s="2" t="str">
        <f t="shared" si="201"/>
        <v>May</v>
      </c>
      <c r="D2584" s="1" t="s">
        <v>32</v>
      </c>
      <c r="E2584" s="1">
        <v>2</v>
      </c>
      <c r="F2584" s="1">
        <f t="shared" si="200"/>
        <v>32.395000000000003</v>
      </c>
      <c r="G2584" s="1">
        <v>64.790000000000006</v>
      </c>
      <c r="H2584" s="1">
        <v>7.87</v>
      </c>
      <c r="I2584">
        <f t="shared" si="202"/>
        <v>72.660000000000011</v>
      </c>
      <c r="J2584">
        <f t="shared" si="203"/>
        <v>4.7610000000000001</v>
      </c>
      <c r="K2584">
        <f t="shared" si="204"/>
        <v>3.0846519000000008</v>
      </c>
      <c r="L2584" s="1" t="s">
        <v>26</v>
      </c>
      <c r="M2584" s="1" t="s">
        <v>47</v>
      </c>
      <c r="N2584" s="1" t="s">
        <v>33</v>
      </c>
      <c r="O2584" s="1" t="s">
        <v>22</v>
      </c>
      <c r="P2584" s="1" t="s">
        <v>23</v>
      </c>
      <c r="Q2584" s="1" t="s">
        <v>24</v>
      </c>
      <c r="R2584" s="2">
        <v>39943</v>
      </c>
    </row>
    <row r="2585" spans="1:18" x14ac:dyDescent="0.25">
      <c r="A2585" s="1">
        <v>38564</v>
      </c>
      <c r="B2585" s="2">
        <v>40119</v>
      </c>
      <c r="C2585" s="2" t="str">
        <f t="shared" si="201"/>
        <v>November</v>
      </c>
      <c r="D2585" s="1" t="s">
        <v>37</v>
      </c>
      <c r="E2585" s="1">
        <v>37</v>
      </c>
      <c r="F2585" s="1">
        <f t="shared" si="200"/>
        <v>257.23243243243246</v>
      </c>
      <c r="G2585" s="1">
        <v>9517.6</v>
      </c>
      <c r="H2585" s="1">
        <v>57</v>
      </c>
      <c r="I2585">
        <f t="shared" si="202"/>
        <v>9574.6</v>
      </c>
      <c r="J2585">
        <f t="shared" si="203"/>
        <v>4.7610000000000001</v>
      </c>
      <c r="K2585">
        <f t="shared" si="204"/>
        <v>453.13293600000003</v>
      </c>
      <c r="L2585" s="1" t="s">
        <v>38</v>
      </c>
      <c r="M2585" s="1" t="s">
        <v>49</v>
      </c>
      <c r="N2585" s="1" t="s">
        <v>42</v>
      </c>
      <c r="O2585" s="1" t="s">
        <v>22</v>
      </c>
      <c r="P2585" s="1" t="s">
        <v>39</v>
      </c>
      <c r="Q2585" s="1" t="s">
        <v>40</v>
      </c>
      <c r="R2585" s="2">
        <v>40122</v>
      </c>
    </row>
    <row r="2586" spans="1:18" x14ac:dyDescent="0.25">
      <c r="A2586" s="1">
        <v>54564</v>
      </c>
      <c r="B2586" s="2">
        <v>40518</v>
      </c>
      <c r="C2586" s="2" t="str">
        <f t="shared" si="201"/>
        <v>December</v>
      </c>
      <c r="D2586" s="1" t="s">
        <v>25</v>
      </c>
      <c r="E2586" s="1">
        <v>27</v>
      </c>
      <c r="F2586" s="1">
        <f t="shared" si="200"/>
        <v>57.550666666666665</v>
      </c>
      <c r="G2586" s="1">
        <v>1553.8679999999999</v>
      </c>
      <c r="H2586" s="1">
        <v>5.92</v>
      </c>
      <c r="I2586">
        <f t="shared" si="202"/>
        <v>1559.788</v>
      </c>
      <c r="J2586">
        <f t="shared" si="203"/>
        <v>5.3265000000000002</v>
      </c>
      <c r="K2586">
        <f t="shared" si="204"/>
        <v>82.766779020000001</v>
      </c>
      <c r="L2586" s="1" t="s">
        <v>19</v>
      </c>
      <c r="M2586" s="1" t="s">
        <v>20</v>
      </c>
      <c r="N2586" s="1" t="s">
        <v>33</v>
      </c>
      <c r="O2586" s="1" t="s">
        <v>29</v>
      </c>
      <c r="P2586" s="1" t="s">
        <v>30</v>
      </c>
      <c r="Q2586" s="1" t="s">
        <v>24</v>
      </c>
      <c r="R2586" s="2">
        <v>40520</v>
      </c>
    </row>
    <row r="2587" spans="1:18" x14ac:dyDescent="0.25">
      <c r="A2587" s="1">
        <v>42951</v>
      </c>
      <c r="B2587" s="2">
        <v>41168</v>
      </c>
      <c r="C2587" s="2" t="str">
        <f t="shared" si="201"/>
        <v>September</v>
      </c>
      <c r="D2587" s="1" t="s">
        <v>37</v>
      </c>
      <c r="E2587" s="1">
        <v>20</v>
      </c>
      <c r="F2587" s="1">
        <f t="shared" si="200"/>
        <v>105.24955</v>
      </c>
      <c r="G2587" s="1">
        <v>2104.991</v>
      </c>
      <c r="H2587" s="1">
        <v>8.8000000000000007</v>
      </c>
      <c r="I2587">
        <f t="shared" si="202"/>
        <v>2113.7910000000002</v>
      </c>
      <c r="J2587">
        <f t="shared" si="203"/>
        <v>5.3265000000000002</v>
      </c>
      <c r="K2587">
        <f t="shared" si="204"/>
        <v>112.12234561500001</v>
      </c>
      <c r="L2587" s="1" t="s">
        <v>26</v>
      </c>
      <c r="M2587" s="1" t="s">
        <v>49</v>
      </c>
      <c r="N2587" s="1" t="s">
        <v>42</v>
      </c>
      <c r="O2587" s="1" t="s">
        <v>29</v>
      </c>
      <c r="P2587" s="1" t="s">
        <v>30</v>
      </c>
      <c r="Q2587" s="1" t="s">
        <v>24</v>
      </c>
      <c r="R2587" s="2">
        <v>41170</v>
      </c>
    </row>
    <row r="2588" spans="1:18" x14ac:dyDescent="0.25">
      <c r="A2588" s="1">
        <v>58947</v>
      </c>
      <c r="B2588" s="2">
        <v>40812</v>
      </c>
      <c r="C2588" s="2" t="str">
        <f t="shared" si="201"/>
        <v>September</v>
      </c>
      <c r="D2588" s="1" t="s">
        <v>32</v>
      </c>
      <c r="E2588" s="1">
        <v>48</v>
      </c>
      <c r="F2588" s="1">
        <f t="shared" si="200"/>
        <v>8.5447916666666668</v>
      </c>
      <c r="G2588" s="1">
        <v>410.15</v>
      </c>
      <c r="H2588" s="1">
        <v>2.87</v>
      </c>
      <c r="I2588">
        <f t="shared" si="202"/>
        <v>413.02</v>
      </c>
      <c r="J2588">
        <f t="shared" si="203"/>
        <v>3.5455000000000001</v>
      </c>
      <c r="K2588">
        <f t="shared" si="204"/>
        <v>14.54186825</v>
      </c>
      <c r="L2588" s="1" t="s">
        <v>26</v>
      </c>
      <c r="M2588" s="1" t="s">
        <v>56</v>
      </c>
      <c r="N2588" s="1" t="s">
        <v>42</v>
      </c>
      <c r="O2588" s="1" t="s">
        <v>34</v>
      </c>
      <c r="P2588" s="1" t="s">
        <v>45</v>
      </c>
      <c r="Q2588" s="1" t="s">
        <v>36</v>
      </c>
      <c r="R2588" s="2">
        <v>40812</v>
      </c>
    </row>
    <row r="2589" spans="1:18" x14ac:dyDescent="0.25">
      <c r="A2589" s="1">
        <v>54595</v>
      </c>
      <c r="B2589" s="2">
        <v>39931</v>
      </c>
      <c r="C2589" s="2" t="str">
        <f t="shared" si="201"/>
        <v>April</v>
      </c>
      <c r="D2589" s="1" t="s">
        <v>41</v>
      </c>
      <c r="E2589" s="1">
        <v>41</v>
      </c>
      <c r="F2589" s="1">
        <f t="shared" si="200"/>
        <v>128.26682926829267</v>
      </c>
      <c r="G2589" s="1">
        <v>5258.94</v>
      </c>
      <c r="H2589" s="1">
        <v>30</v>
      </c>
      <c r="I2589">
        <f t="shared" si="202"/>
        <v>5288.94</v>
      </c>
      <c r="J2589">
        <f t="shared" si="203"/>
        <v>4.7610000000000001</v>
      </c>
      <c r="K2589">
        <f t="shared" si="204"/>
        <v>250.37813339999997</v>
      </c>
      <c r="L2589" s="1" t="s">
        <v>38</v>
      </c>
      <c r="M2589" s="1" t="s">
        <v>27</v>
      </c>
      <c r="N2589" s="1" t="s">
        <v>28</v>
      </c>
      <c r="O2589" s="1" t="s">
        <v>22</v>
      </c>
      <c r="P2589" s="1" t="s">
        <v>39</v>
      </c>
      <c r="Q2589" s="1" t="s">
        <v>40</v>
      </c>
      <c r="R2589" s="2">
        <v>39934</v>
      </c>
    </row>
    <row r="2590" spans="1:18" x14ac:dyDescent="0.25">
      <c r="A2590" s="1">
        <v>19584</v>
      </c>
      <c r="B2590" s="2">
        <v>39919</v>
      </c>
      <c r="C2590" s="2" t="str">
        <f t="shared" si="201"/>
        <v>April</v>
      </c>
      <c r="D2590" s="1" t="s">
        <v>37</v>
      </c>
      <c r="E2590" s="1">
        <v>6</v>
      </c>
      <c r="F2590" s="1">
        <f t="shared" si="200"/>
        <v>2422.6333333333332</v>
      </c>
      <c r="G2590" s="1">
        <v>14535.8</v>
      </c>
      <c r="H2590" s="1">
        <v>29.7</v>
      </c>
      <c r="I2590">
        <f t="shared" si="202"/>
        <v>14565.5</v>
      </c>
      <c r="J2590">
        <f t="shared" si="203"/>
        <v>5.3265000000000002</v>
      </c>
      <c r="K2590">
        <f t="shared" si="204"/>
        <v>774.24938699999996</v>
      </c>
      <c r="L2590" s="1" t="s">
        <v>38</v>
      </c>
      <c r="M2590" s="1" t="s">
        <v>27</v>
      </c>
      <c r="N2590" s="1" t="s">
        <v>33</v>
      </c>
      <c r="O2590" s="1" t="s">
        <v>29</v>
      </c>
      <c r="P2590" s="1" t="s">
        <v>61</v>
      </c>
      <c r="Q2590" s="1" t="s">
        <v>40</v>
      </c>
      <c r="R2590" s="2">
        <v>39920</v>
      </c>
    </row>
    <row r="2591" spans="1:18" x14ac:dyDescent="0.25">
      <c r="A2591" s="1">
        <v>6182</v>
      </c>
      <c r="B2591" s="2">
        <v>41111</v>
      </c>
      <c r="C2591" s="2" t="str">
        <f t="shared" si="201"/>
        <v>July</v>
      </c>
      <c r="D2591" s="1" t="s">
        <v>18</v>
      </c>
      <c r="E2591" s="1">
        <v>18</v>
      </c>
      <c r="F2591" s="1">
        <f t="shared" si="200"/>
        <v>7.2399999999999993</v>
      </c>
      <c r="G2591" s="1">
        <v>130.32</v>
      </c>
      <c r="H2591" s="1">
        <v>7.86</v>
      </c>
      <c r="I2591">
        <f t="shared" si="202"/>
        <v>138.18</v>
      </c>
      <c r="J2591">
        <f t="shared" si="203"/>
        <v>3.5455000000000001</v>
      </c>
      <c r="K2591">
        <f t="shared" si="204"/>
        <v>4.6204955999999999</v>
      </c>
      <c r="L2591" s="1" t="s">
        <v>19</v>
      </c>
      <c r="M2591" s="1" t="s">
        <v>65</v>
      </c>
      <c r="N2591" s="1" t="s">
        <v>33</v>
      </c>
      <c r="O2591" s="1" t="s">
        <v>34</v>
      </c>
      <c r="P2591" s="1" t="s">
        <v>45</v>
      </c>
      <c r="Q2591" s="1" t="s">
        <v>24</v>
      </c>
      <c r="R2591" s="2">
        <v>41115</v>
      </c>
    </row>
    <row r="2592" spans="1:18" x14ac:dyDescent="0.25">
      <c r="A2592" s="1">
        <v>43906</v>
      </c>
      <c r="B2592" s="2">
        <v>40947</v>
      </c>
      <c r="C2592" s="2" t="str">
        <f t="shared" si="201"/>
        <v>February</v>
      </c>
      <c r="D2592" s="1" t="s">
        <v>25</v>
      </c>
      <c r="E2592" s="1">
        <v>50</v>
      </c>
      <c r="F2592" s="1">
        <f t="shared" si="200"/>
        <v>72.0214</v>
      </c>
      <c r="G2592" s="1">
        <v>3601.07</v>
      </c>
      <c r="H2592" s="1">
        <v>14.52</v>
      </c>
      <c r="I2592">
        <f t="shared" si="202"/>
        <v>3615.59</v>
      </c>
      <c r="J2592">
        <f t="shared" si="203"/>
        <v>5.3265000000000002</v>
      </c>
      <c r="K2592">
        <f t="shared" si="204"/>
        <v>191.81099355000003</v>
      </c>
      <c r="L2592" s="1" t="s">
        <v>26</v>
      </c>
      <c r="M2592" s="1" t="s">
        <v>56</v>
      </c>
      <c r="N2592" s="1" t="s">
        <v>33</v>
      </c>
      <c r="O2592" s="1" t="s">
        <v>29</v>
      </c>
      <c r="P2592" s="1" t="s">
        <v>43</v>
      </c>
      <c r="Q2592" s="1" t="s">
        <v>24</v>
      </c>
      <c r="R2592" s="2">
        <v>40948</v>
      </c>
    </row>
    <row r="2593" spans="1:18" x14ac:dyDescent="0.25">
      <c r="A2593" s="1">
        <v>43590</v>
      </c>
      <c r="B2593" s="2">
        <v>40066</v>
      </c>
      <c r="C2593" s="2" t="str">
        <f t="shared" si="201"/>
        <v>September</v>
      </c>
      <c r="D2593" s="1" t="s">
        <v>37</v>
      </c>
      <c r="E2593" s="1">
        <v>24</v>
      </c>
      <c r="F2593" s="1">
        <f t="shared" si="200"/>
        <v>129.94166666666666</v>
      </c>
      <c r="G2593" s="1">
        <v>3118.6</v>
      </c>
      <c r="H2593" s="1">
        <v>12.65</v>
      </c>
      <c r="I2593">
        <f t="shared" si="202"/>
        <v>3131.25</v>
      </c>
      <c r="J2593">
        <f t="shared" si="203"/>
        <v>4.7610000000000001</v>
      </c>
      <c r="K2593">
        <f t="shared" si="204"/>
        <v>148.47654599999998</v>
      </c>
      <c r="L2593" s="1" t="s">
        <v>19</v>
      </c>
      <c r="M2593" s="1" t="s">
        <v>27</v>
      </c>
      <c r="N2593" s="1" t="s">
        <v>42</v>
      </c>
      <c r="O2593" s="1" t="s">
        <v>22</v>
      </c>
      <c r="P2593" s="1" t="s">
        <v>39</v>
      </c>
      <c r="Q2593" s="1" t="s">
        <v>31</v>
      </c>
      <c r="R2593" s="2">
        <v>40068</v>
      </c>
    </row>
    <row r="2594" spans="1:18" x14ac:dyDescent="0.25">
      <c r="A2594" s="1">
        <v>24546</v>
      </c>
      <c r="B2594" s="2">
        <v>40994</v>
      </c>
      <c r="C2594" s="2" t="str">
        <f t="shared" si="201"/>
        <v>March</v>
      </c>
      <c r="D2594" s="1" t="s">
        <v>37</v>
      </c>
      <c r="E2594" s="1">
        <v>7</v>
      </c>
      <c r="F2594" s="1">
        <f t="shared" si="200"/>
        <v>11.654285714285715</v>
      </c>
      <c r="G2594" s="1">
        <v>81.58</v>
      </c>
      <c r="H2594" s="1">
        <v>3.37</v>
      </c>
      <c r="I2594">
        <f t="shared" si="202"/>
        <v>84.95</v>
      </c>
      <c r="J2594">
        <f t="shared" si="203"/>
        <v>3.5455000000000001</v>
      </c>
      <c r="K2594">
        <f t="shared" si="204"/>
        <v>2.8924189</v>
      </c>
      <c r="L2594" s="1" t="s">
        <v>26</v>
      </c>
      <c r="M2594" s="1" t="s">
        <v>27</v>
      </c>
      <c r="N2594" s="1" t="s">
        <v>42</v>
      </c>
      <c r="O2594" s="1" t="s">
        <v>34</v>
      </c>
      <c r="P2594" s="1" t="s">
        <v>50</v>
      </c>
      <c r="Q2594" s="1" t="s">
        <v>46</v>
      </c>
      <c r="R2594" s="2">
        <v>40995</v>
      </c>
    </row>
    <row r="2595" spans="1:18" x14ac:dyDescent="0.25">
      <c r="A2595" s="1">
        <v>18753</v>
      </c>
      <c r="B2595" s="2">
        <v>40025</v>
      </c>
      <c r="C2595" s="2" t="str">
        <f t="shared" si="201"/>
        <v>July</v>
      </c>
      <c r="D2595" s="1" t="s">
        <v>41</v>
      </c>
      <c r="E2595" s="1">
        <v>33</v>
      </c>
      <c r="F2595" s="1">
        <f t="shared" si="200"/>
        <v>163.46666666666667</v>
      </c>
      <c r="G2595" s="1">
        <v>5394.4</v>
      </c>
      <c r="H2595" s="1">
        <v>30</v>
      </c>
      <c r="I2595">
        <f t="shared" si="202"/>
        <v>5424.4</v>
      </c>
      <c r="J2595">
        <f t="shared" si="203"/>
        <v>4.7610000000000001</v>
      </c>
      <c r="K2595">
        <f t="shared" si="204"/>
        <v>256.827384</v>
      </c>
      <c r="L2595" s="1" t="s">
        <v>38</v>
      </c>
      <c r="M2595" s="1" t="s">
        <v>27</v>
      </c>
      <c r="N2595" s="1" t="s">
        <v>33</v>
      </c>
      <c r="O2595" s="1" t="s">
        <v>22</v>
      </c>
      <c r="P2595" s="1" t="s">
        <v>39</v>
      </c>
      <c r="Q2595" s="1" t="s">
        <v>40</v>
      </c>
      <c r="R2595" s="2">
        <v>40027</v>
      </c>
    </row>
    <row r="2596" spans="1:18" x14ac:dyDescent="0.25">
      <c r="A2596" s="1">
        <v>2817</v>
      </c>
      <c r="B2596" s="2">
        <v>39921</v>
      </c>
      <c r="C2596" s="2" t="str">
        <f t="shared" si="201"/>
        <v>April</v>
      </c>
      <c r="D2596" s="1" t="s">
        <v>41</v>
      </c>
      <c r="E2596" s="1">
        <v>40</v>
      </c>
      <c r="F2596" s="1">
        <f t="shared" si="200"/>
        <v>38.996499999999997</v>
      </c>
      <c r="G2596" s="1">
        <v>1559.86</v>
      </c>
      <c r="H2596" s="1">
        <v>3.04</v>
      </c>
      <c r="I2596">
        <f t="shared" si="202"/>
        <v>1562.8999999999999</v>
      </c>
      <c r="J2596">
        <f t="shared" si="203"/>
        <v>4.7610000000000001</v>
      </c>
      <c r="K2596">
        <f t="shared" si="204"/>
        <v>74.264934600000004</v>
      </c>
      <c r="L2596" s="1" t="s">
        <v>26</v>
      </c>
      <c r="M2596" s="1" t="s">
        <v>54</v>
      </c>
      <c r="N2596" s="1" t="s">
        <v>42</v>
      </c>
      <c r="O2596" s="1" t="s">
        <v>22</v>
      </c>
      <c r="P2596" s="1" t="s">
        <v>23</v>
      </c>
      <c r="Q2596" s="1" t="s">
        <v>36</v>
      </c>
      <c r="R2596" s="2">
        <v>39923</v>
      </c>
    </row>
    <row r="2597" spans="1:18" x14ac:dyDescent="0.25">
      <c r="A2597" s="1">
        <v>27780</v>
      </c>
      <c r="B2597" s="2">
        <v>41202</v>
      </c>
      <c r="C2597" s="2" t="str">
        <f t="shared" si="201"/>
        <v>October</v>
      </c>
      <c r="D2597" s="1" t="s">
        <v>37</v>
      </c>
      <c r="E2597" s="1">
        <v>39</v>
      </c>
      <c r="F2597" s="1">
        <f t="shared" si="200"/>
        <v>43.034358974358973</v>
      </c>
      <c r="G2597" s="1">
        <v>1678.34</v>
      </c>
      <c r="H2597" s="1">
        <v>1.99</v>
      </c>
      <c r="I2597">
        <f t="shared" si="202"/>
        <v>1680.33</v>
      </c>
      <c r="J2597">
        <f t="shared" si="203"/>
        <v>5.3265000000000002</v>
      </c>
      <c r="K2597">
        <f t="shared" si="204"/>
        <v>89.396780100000001</v>
      </c>
      <c r="L2597" s="1" t="s">
        <v>26</v>
      </c>
      <c r="M2597" s="1" t="s">
        <v>51</v>
      </c>
      <c r="N2597" s="1" t="s">
        <v>28</v>
      </c>
      <c r="O2597" s="1" t="s">
        <v>29</v>
      </c>
      <c r="P2597" s="1" t="s">
        <v>43</v>
      </c>
      <c r="Q2597" s="1" t="s">
        <v>46</v>
      </c>
      <c r="R2597" s="2">
        <v>41203</v>
      </c>
    </row>
    <row r="2598" spans="1:18" x14ac:dyDescent="0.25">
      <c r="A2598" s="1">
        <v>38050</v>
      </c>
      <c r="B2598" s="2">
        <v>40477</v>
      </c>
      <c r="C2598" s="2" t="str">
        <f t="shared" si="201"/>
        <v>October</v>
      </c>
      <c r="D2598" s="1" t="s">
        <v>32</v>
      </c>
      <c r="E2598" s="1">
        <v>36</v>
      </c>
      <c r="F2598" s="1">
        <f t="shared" si="200"/>
        <v>2.8947222222222222</v>
      </c>
      <c r="G2598" s="1">
        <v>104.21</v>
      </c>
      <c r="H2598" s="1">
        <v>0.7</v>
      </c>
      <c r="I2598">
        <f t="shared" si="202"/>
        <v>104.91</v>
      </c>
      <c r="J2598">
        <f t="shared" si="203"/>
        <v>3.5455000000000001</v>
      </c>
      <c r="K2598">
        <f t="shared" si="204"/>
        <v>3.6947655499999996</v>
      </c>
      <c r="L2598" s="1" t="s">
        <v>26</v>
      </c>
      <c r="M2598" s="1" t="s">
        <v>54</v>
      </c>
      <c r="N2598" s="1" t="s">
        <v>42</v>
      </c>
      <c r="O2598" s="1" t="s">
        <v>34</v>
      </c>
      <c r="P2598" s="1" t="s">
        <v>35</v>
      </c>
      <c r="Q2598" s="1" t="s">
        <v>36</v>
      </c>
      <c r="R2598" s="2">
        <v>40479</v>
      </c>
    </row>
    <row r="2599" spans="1:18" x14ac:dyDescent="0.25">
      <c r="A2599" s="1">
        <v>16711</v>
      </c>
      <c r="B2599" s="2">
        <v>41024</v>
      </c>
      <c r="C2599" s="2" t="str">
        <f t="shared" si="201"/>
        <v>April</v>
      </c>
      <c r="D2599" s="1" t="s">
        <v>32</v>
      </c>
      <c r="E2599" s="1">
        <v>3</v>
      </c>
      <c r="F2599" s="1">
        <f t="shared" si="200"/>
        <v>1.32</v>
      </c>
      <c r="G2599" s="1">
        <v>3.96</v>
      </c>
      <c r="H2599" s="1">
        <v>0.7</v>
      </c>
      <c r="I2599">
        <f t="shared" si="202"/>
        <v>4.66</v>
      </c>
      <c r="J2599">
        <f t="shared" si="203"/>
        <v>3.5455000000000001</v>
      </c>
      <c r="K2599">
        <f t="shared" si="204"/>
        <v>0.14040179999999999</v>
      </c>
      <c r="L2599" s="1" t="s">
        <v>26</v>
      </c>
      <c r="M2599" s="1" t="s">
        <v>49</v>
      </c>
      <c r="N2599" s="1" t="s">
        <v>28</v>
      </c>
      <c r="O2599" s="1" t="s">
        <v>34</v>
      </c>
      <c r="P2599" s="1" t="s">
        <v>66</v>
      </c>
      <c r="Q2599" s="1" t="s">
        <v>36</v>
      </c>
      <c r="R2599" s="2">
        <v>41026</v>
      </c>
    </row>
    <row r="2600" spans="1:18" x14ac:dyDescent="0.25">
      <c r="A2600" s="1">
        <v>52999</v>
      </c>
      <c r="B2600" s="2">
        <v>41024</v>
      </c>
      <c r="C2600" s="2" t="str">
        <f t="shared" si="201"/>
        <v>April</v>
      </c>
      <c r="D2600" s="1" t="s">
        <v>32</v>
      </c>
      <c r="E2600" s="1">
        <v>7</v>
      </c>
      <c r="F2600" s="1">
        <f t="shared" si="200"/>
        <v>6.3757142857142863</v>
      </c>
      <c r="G2600" s="1">
        <v>44.63</v>
      </c>
      <c r="H2600" s="1">
        <v>5.67</v>
      </c>
      <c r="I2600">
        <f t="shared" si="202"/>
        <v>50.300000000000004</v>
      </c>
      <c r="J2600">
        <f t="shared" si="203"/>
        <v>3.5455000000000001</v>
      </c>
      <c r="K2600">
        <f t="shared" si="204"/>
        <v>1.5823566500000001</v>
      </c>
      <c r="L2600" s="1" t="s">
        <v>26</v>
      </c>
      <c r="M2600" s="1" t="s">
        <v>27</v>
      </c>
      <c r="N2600" s="1" t="s">
        <v>42</v>
      </c>
      <c r="O2600" s="1" t="s">
        <v>34</v>
      </c>
      <c r="P2600" s="1" t="s">
        <v>45</v>
      </c>
      <c r="Q2600" s="1" t="s">
        <v>24</v>
      </c>
      <c r="R2600" s="2">
        <v>41024</v>
      </c>
    </row>
    <row r="2601" spans="1:18" x14ac:dyDescent="0.25">
      <c r="A2601" s="1">
        <v>35908</v>
      </c>
      <c r="B2601" s="2">
        <v>40524</v>
      </c>
      <c r="C2601" s="2" t="str">
        <f t="shared" si="201"/>
        <v>December</v>
      </c>
      <c r="D2601" s="1" t="s">
        <v>32</v>
      </c>
      <c r="E2601" s="1">
        <v>40</v>
      </c>
      <c r="F2601" s="1">
        <f t="shared" si="200"/>
        <v>6.0045000000000002</v>
      </c>
      <c r="G2601" s="1">
        <v>240.18</v>
      </c>
      <c r="H2601" s="1">
        <v>7.64</v>
      </c>
      <c r="I2601">
        <f t="shared" si="202"/>
        <v>247.82</v>
      </c>
      <c r="J2601">
        <f t="shared" si="203"/>
        <v>3.5455000000000001</v>
      </c>
      <c r="K2601">
        <f t="shared" si="204"/>
        <v>8.5155819000000008</v>
      </c>
      <c r="L2601" s="1" t="s">
        <v>26</v>
      </c>
      <c r="M2601" s="1" t="s">
        <v>27</v>
      </c>
      <c r="N2601" s="1" t="s">
        <v>28</v>
      </c>
      <c r="O2601" s="1" t="s">
        <v>34</v>
      </c>
      <c r="P2601" s="1" t="s">
        <v>45</v>
      </c>
      <c r="Q2601" s="1" t="s">
        <v>24</v>
      </c>
      <c r="R2601" s="2">
        <v>40526</v>
      </c>
    </row>
    <row r="2602" spans="1:18" x14ac:dyDescent="0.25">
      <c r="A2602" s="1">
        <v>20193</v>
      </c>
      <c r="B2602" s="2">
        <v>40489</v>
      </c>
      <c r="C2602" s="2" t="str">
        <f t="shared" si="201"/>
        <v>November</v>
      </c>
      <c r="D2602" s="1" t="s">
        <v>41</v>
      </c>
      <c r="E2602" s="1">
        <v>23</v>
      </c>
      <c r="F2602" s="1">
        <f t="shared" si="200"/>
        <v>3.5704347826086957</v>
      </c>
      <c r="G2602" s="1">
        <v>82.12</v>
      </c>
      <c r="H2602" s="1">
        <v>6.83</v>
      </c>
      <c r="I2602">
        <f t="shared" si="202"/>
        <v>88.95</v>
      </c>
      <c r="J2602">
        <f t="shared" si="203"/>
        <v>3.5455000000000001</v>
      </c>
      <c r="K2602">
        <f t="shared" si="204"/>
        <v>2.9115646000000002</v>
      </c>
      <c r="L2602" s="1" t="s">
        <v>26</v>
      </c>
      <c r="M2602" s="1" t="s">
        <v>51</v>
      </c>
      <c r="N2602" s="1" t="s">
        <v>33</v>
      </c>
      <c r="O2602" s="1" t="s">
        <v>34</v>
      </c>
      <c r="P2602" s="1" t="s">
        <v>48</v>
      </c>
      <c r="Q2602" s="1" t="s">
        <v>24</v>
      </c>
      <c r="R2602" s="2">
        <v>40491</v>
      </c>
    </row>
    <row r="2603" spans="1:18" x14ac:dyDescent="0.25">
      <c r="A2603" s="1">
        <v>2562</v>
      </c>
      <c r="B2603" s="2">
        <v>41121</v>
      </c>
      <c r="C2603" s="2" t="str">
        <f t="shared" si="201"/>
        <v>July</v>
      </c>
      <c r="D2603" s="1" t="s">
        <v>37</v>
      </c>
      <c r="E2603" s="1">
        <v>17</v>
      </c>
      <c r="F2603" s="1">
        <f t="shared" si="200"/>
        <v>48.304705882352941</v>
      </c>
      <c r="G2603" s="1">
        <v>821.18</v>
      </c>
      <c r="H2603" s="1">
        <v>5.81</v>
      </c>
      <c r="I2603">
        <f t="shared" si="202"/>
        <v>826.9899999999999</v>
      </c>
      <c r="J2603">
        <f t="shared" si="203"/>
        <v>3.5455000000000001</v>
      </c>
      <c r="K2603">
        <f t="shared" si="204"/>
        <v>29.114936899999996</v>
      </c>
      <c r="L2603" s="1" t="s">
        <v>19</v>
      </c>
      <c r="M2603" s="1" t="s">
        <v>47</v>
      </c>
      <c r="N2603" s="1" t="s">
        <v>21</v>
      </c>
      <c r="O2603" s="1" t="s">
        <v>34</v>
      </c>
      <c r="P2603" s="1" t="s">
        <v>45</v>
      </c>
      <c r="Q2603" s="1" t="s">
        <v>24</v>
      </c>
      <c r="R2603" s="2">
        <v>41122</v>
      </c>
    </row>
    <row r="2604" spans="1:18" x14ac:dyDescent="0.25">
      <c r="A2604" s="1">
        <v>30375</v>
      </c>
      <c r="B2604" s="2">
        <v>41032</v>
      </c>
      <c r="C2604" s="2" t="str">
        <f t="shared" si="201"/>
        <v>May</v>
      </c>
      <c r="D2604" s="1" t="s">
        <v>18</v>
      </c>
      <c r="E2604" s="1">
        <v>20</v>
      </c>
      <c r="F2604" s="1">
        <f t="shared" si="200"/>
        <v>3.5725000000000002</v>
      </c>
      <c r="G2604" s="1">
        <v>71.45</v>
      </c>
      <c r="H2604" s="1">
        <v>6.27</v>
      </c>
      <c r="I2604">
        <f t="shared" si="202"/>
        <v>77.72</v>
      </c>
      <c r="J2604">
        <f t="shared" si="203"/>
        <v>3.5455000000000001</v>
      </c>
      <c r="K2604">
        <f t="shared" si="204"/>
        <v>2.5332597500000005</v>
      </c>
      <c r="L2604" s="1" t="s">
        <v>26</v>
      </c>
      <c r="M2604" s="1" t="s">
        <v>54</v>
      </c>
      <c r="N2604" s="1" t="s">
        <v>33</v>
      </c>
      <c r="O2604" s="1" t="s">
        <v>34</v>
      </c>
      <c r="P2604" s="1" t="s">
        <v>48</v>
      </c>
      <c r="Q2604" s="1" t="s">
        <v>24</v>
      </c>
      <c r="R2604" s="2">
        <v>41036</v>
      </c>
    </row>
    <row r="2605" spans="1:18" x14ac:dyDescent="0.25">
      <c r="A2605" s="1">
        <v>38017</v>
      </c>
      <c r="B2605" s="2">
        <v>40379</v>
      </c>
      <c r="C2605" s="2" t="str">
        <f t="shared" si="201"/>
        <v>July</v>
      </c>
      <c r="D2605" s="1" t="s">
        <v>18</v>
      </c>
      <c r="E2605" s="1">
        <v>27</v>
      </c>
      <c r="F2605" s="1">
        <f t="shared" si="200"/>
        <v>105.42077777777777</v>
      </c>
      <c r="G2605" s="1">
        <v>2846.3609999999999</v>
      </c>
      <c r="H2605" s="1">
        <v>7.69</v>
      </c>
      <c r="I2605">
        <f t="shared" si="202"/>
        <v>2854.0509999999999</v>
      </c>
      <c r="J2605">
        <f t="shared" si="203"/>
        <v>5.3265000000000002</v>
      </c>
      <c r="K2605">
        <f t="shared" si="204"/>
        <v>151.611418665</v>
      </c>
      <c r="L2605" s="1" t="s">
        <v>26</v>
      </c>
      <c r="M2605" s="1" t="s">
        <v>20</v>
      </c>
      <c r="N2605" s="1" t="s">
        <v>42</v>
      </c>
      <c r="O2605" s="1" t="s">
        <v>29</v>
      </c>
      <c r="P2605" s="1" t="s">
        <v>30</v>
      </c>
      <c r="Q2605" s="1" t="s">
        <v>24</v>
      </c>
      <c r="R2605" s="2">
        <v>40386</v>
      </c>
    </row>
    <row r="2606" spans="1:18" x14ac:dyDescent="0.25">
      <c r="A2606" s="1">
        <v>24544</v>
      </c>
      <c r="B2606" s="2">
        <v>39839</v>
      </c>
      <c r="C2606" s="2" t="str">
        <f t="shared" si="201"/>
        <v>January</v>
      </c>
      <c r="D2606" s="1" t="s">
        <v>25</v>
      </c>
      <c r="E2606" s="1">
        <v>31</v>
      </c>
      <c r="F2606" s="1">
        <f t="shared" si="200"/>
        <v>147.9774193548387</v>
      </c>
      <c r="G2606" s="1">
        <v>4587.3</v>
      </c>
      <c r="H2606" s="1">
        <v>13.99</v>
      </c>
      <c r="I2606">
        <f t="shared" si="202"/>
        <v>4601.29</v>
      </c>
      <c r="J2606">
        <f t="shared" si="203"/>
        <v>5.3265000000000002</v>
      </c>
      <c r="K2606">
        <f t="shared" si="204"/>
        <v>244.34253450000003</v>
      </c>
      <c r="L2606" s="1" t="s">
        <v>19</v>
      </c>
      <c r="M2606" s="1" t="s">
        <v>56</v>
      </c>
      <c r="N2606" s="1" t="s">
        <v>33</v>
      </c>
      <c r="O2606" s="1" t="s">
        <v>29</v>
      </c>
      <c r="P2606" s="1" t="s">
        <v>61</v>
      </c>
      <c r="Q2606" s="1" t="s">
        <v>31</v>
      </c>
      <c r="R2606" s="2">
        <v>39840</v>
      </c>
    </row>
    <row r="2607" spans="1:18" x14ac:dyDescent="0.25">
      <c r="A2607" s="1">
        <v>2722</v>
      </c>
      <c r="B2607" s="2">
        <v>39911</v>
      </c>
      <c r="C2607" s="2" t="str">
        <f t="shared" si="201"/>
        <v>April</v>
      </c>
      <c r="D2607" s="1" t="s">
        <v>18</v>
      </c>
      <c r="E2607" s="1">
        <v>46</v>
      </c>
      <c r="F2607" s="1">
        <f t="shared" si="200"/>
        <v>41.207608695652176</v>
      </c>
      <c r="G2607" s="1">
        <v>1895.55</v>
      </c>
      <c r="H2607" s="1">
        <v>1.99</v>
      </c>
      <c r="I2607">
        <f t="shared" si="202"/>
        <v>1897.54</v>
      </c>
      <c r="J2607">
        <f t="shared" si="203"/>
        <v>5.3265000000000002</v>
      </c>
      <c r="K2607">
        <f t="shared" si="204"/>
        <v>100.96647075000001</v>
      </c>
      <c r="L2607" s="1" t="s">
        <v>26</v>
      </c>
      <c r="M2607" s="1" t="s">
        <v>58</v>
      </c>
      <c r="N2607" s="1" t="s">
        <v>21</v>
      </c>
      <c r="O2607" s="1" t="s">
        <v>29</v>
      </c>
      <c r="P2607" s="1" t="s">
        <v>43</v>
      </c>
      <c r="Q2607" s="1" t="s">
        <v>46</v>
      </c>
      <c r="R2607" s="2">
        <v>39915</v>
      </c>
    </row>
    <row r="2608" spans="1:18" x14ac:dyDescent="0.25">
      <c r="A2608" s="1">
        <v>57477</v>
      </c>
      <c r="B2608" s="2">
        <v>40447</v>
      </c>
      <c r="C2608" s="2" t="str">
        <f t="shared" si="201"/>
        <v>September</v>
      </c>
      <c r="D2608" s="1" t="s">
        <v>25</v>
      </c>
      <c r="E2608" s="1">
        <v>45</v>
      </c>
      <c r="F2608" s="1">
        <f t="shared" si="200"/>
        <v>68.589144444444443</v>
      </c>
      <c r="G2608" s="1">
        <v>3086.5115000000001</v>
      </c>
      <c r="H2608" s="1">
        <v>2.5</v>
      </c>
      <c r="I2608">
        <f t="shared" si="202"/>
        <v>3089.0115000000001</v>
      </c>
      <c r="J2608">
        <f t="shared" si="203"/>
        <v>5.3265000000000002</v>
      </c>
      <c r="K2608">
        <f t="shared" si="204"/>
        <v>164.40303504750003</v>
      </c>
      <c r="L2608" s="1" t="s">
        <v>26</v>
      </c>
      <c r="M2608" s="1" t="s">
        <v>56</v>
      </c>
      <c r="N2608" s="1" t="s">
        <v>42</v>
      </c>
      <c r="O2608" s="1" t="s">
        <v>29</v>
      </c>
      <c r="P2608" s="1" t="s">
        <v>30</v>
      </c>
      <c r="Q2608" s="1" t="s">
        <v>24</v>
      </c>
      <c r="R2608" s="2">
        <v>40448</v>
      </c>
    </row>
    <row r="2609" spans="1:18" x14ac:dyDescent="0.25">
      <c r="A2609" s="1">
        <v>22819</v>
      </c>
      <c r="B2609" s="2">
        <v>41223</v>
      </c>
      <c r="C2609" s="2" t="str">
        <f t="shared" si="201"/>
        <v>November</v>
      </c>
      <c r="D2609" s="1" t="s">
        <v>25</v>
      </c>
      <c r="E2609" s="1">
        <v>1</v>
      </c>
      <c r="F2609" s="1">
        <f t="shared" si="200"/>
        <v>6.77</v>
      </c>
      <c r="G2609" s="1">
        <v>6.77</v>
      </c>
      <c r="H2609" s="1">
        <v>4.28</v>
      </c>
      <c r="I2609">
        <f t="shared" si="202"/>
        <v>11.05</v>
      </c>
      <c r="J2609">
        <f t="shared" si="203"/>
        <v>3.5455000000000001</v>
      </c>
      <c r="K2609">
        <f t="shared" si="204"/>
        <v>0.24003035</v>
      </c>
      <c r="L2609" s="1" t="s">
        <v>26</v>
      </c>
      <c r="M2609" s="1" t="s">
        <v>59</v>
      </c>
      <c r="N2609" s="1" t="s">
        <v>42</v>
      </c>
      <c r="O2609" s="1" t="s">
        <v>34</v>
      </c>
      <c r="P2609" s="1" t="s">
        <v>35</v>
      </c>
      <c r="Q2609" s="1" t="s">
        <v>36</v>
      </c>
      <c r="R2609" s="2">
        <v>41225</v>
      </c>
    </row>
    <row r="2610" spans="1:18" x14ac:dyDescent="0.25">
      <c r="A2610" s="1">
        <v>56929</v>
      </c>
      <c r="B2610" s="2">
        <v>40812</v>
      </c>
      <c r="C2610" s="2" t="str">
        <f t="shared" si="201"/>
        <v>September</v>
      </c>
      <c r="D2610" s="1" t="s">
        <v>25</v>
      </c>
      <c r="E2610" s="1">
        <v>22</v>
      </c>
      <c r="F2610" s="1">
        <f t="shared" si="200"/>
        <v>9.3581818181818175</v>
      </c>
      <c r="G2610" s="1">
        <v>205.88</v>
      </c>
      <c r="H2610" s="1">
        <v>1.99</v>
      </c>
      <c r="I2610">
        <f t="shared" si="202"/>
        <v>207.87</v>
      </c>
      <c r="J2610">
        <f t="shared" si="203"/>
        <v>5.3265000000000002</v>
      </c>
      <c r="K2610">
        <f t="shared" si="204"/>
        <v>10.966198200000001</v>
      </c>
      <c r="L2610" s="1" t="s">
        <v>26</v>
      </c>
      <c r="M2610" s="1" t="s">
        <v>51</v>
      </c>
      <c r="N2610" s="1" t="s">
        <v>42</v>
      </c>
      <c r="O2610" s="1" t="s">
        <v>29</v>
      </c>
      <c r="P2610" s="1" t="s">
        <v>43</v>
      </c>
      <c r="Q2610" s="1" t="s">
        <v>46</v>
      </c>
      <c r="R2610" s="2">
        <v>40814</v>
      </c>
    </row>
    <row r="2611" spans="1:18" x14ac:dyDescent="0.25">
      <c r="A2611" s="1">
        <v>8868</v>
      </c>
      <c r="B2611" s="2">
        <v>39841</v>
      </c>
      <c r="C2611" s="2" t="str">
        <f t="shared" si="201"/>
        <v>January</v>
      </c>
      <c r="D2611" s="1" t="s">
        <v>18</v>
      </c>
      <c r="E2611" s="1">
        <v>34</v>
      </c>
      <c r="F2611" s="1">
        <f t="shared" si="200"/>
        <v>5.2938235294117648</v>
      </c>
      <c r="G2611" s="1">
        <v>179.99</v>
      </c>
      <c r="H2611" s="1">
        <v>5.74</v>
      </c>
      <c r="I2611">
        <f t="shared" si="202"/>
        <v>185.73000000000002</v>
      </c>
      <c r="J2611">
        <f t="shared" si="203"/>
        <v>3.5455000000000001</v>
      </c>
      <c r="K2611">
        <f t="shared" si="204"/>
        <v>6.3815454500000008</v>
      </c>
      <c r="L2611" s="1" t="s">
        <v>26</v>
      </c>
      <c r="M2611" s="1" t="s">
        <v>47</v>
      </c>
      <c r="N2611" s="1" t="s">
        <v>33</v>
      </c>
      <c r="O2611" s="1" t="s">
        <v>34</v>
      </c>
      <c r="P2611" s="1" t="s">
        <v>48</v>
      </c>
      <c r="Q2611" s="1" t="s">
        <v>24</v>
      </c>
      <c r="R2611" s="2">
        <v>39845</v>
      </c>
    </row>
    <row r="2612" spans="1:18" x14ac:dyDescent="0.25">
      <c r="A2612" s="1">
        <v>10048</v>
      </c>
      <c r="B2612" s="2">
        <v>39948</v>
      </c>
      <c r="C2612" s="2" t="str">
        <f t="shared" si="201"/>
        <v>May</v>
      </c>
      <c r="D2612" s="1" t="s">
        <v>32</v>
      </c>
      <c r="E2612" s="1">
        <v>21</v>
      </c>
      <c r="F2612" s="1">
        <f t="shared" si="200"/>
        <v>3.7414285714285711</v>
      </c>
      <c r="G2612" s="1">
        <v>78.569999999999993</v>
      </c>
      <c r="H2612" s="1">
        <v>1.32</v>
      </c>
      <c r="I2612">
        <f t="shared" si="202"/>
        <v>79.889999999999986</v>
      </c>
      <c r="J2612">
        <f t="shared" si="203"/>
        <v>3.5455000000000001</v>
      </c>
      <c r="K2612">
        <f t="shared" si="204"/>
        <v>2.7856993499999998</v>
      </c>
      <c r="L2612" s="1" t="s">
        <v>26</v>
      </c>
      <c r="M2612" s="1" t="s">
        <v>20</v>
      </c>
      <c r="N2612" s="1" t="s">
        <v>33</v>
      </c>
      <c r="O2612" s="1" t="s">
        <v>34</v>
      </c>
      <c r="P2612" s="1" t="s">
        <v>50</v>
      </c>
      <c r="Q2612" s="1" t="s">
        <v>36</v>
      </c>
      <c r="R2612" s="2">
        <v>39950</v>
      </c>
    </row>
    <row r="2613" spans="1:18" x14ac:dyDescent="0.25">
      <c r="A2613" s="1">
        <v>56580</v>
      </c>
      <c r="B2613" s="2">
        <v>40769</v>
      </c>
      <c r="C2613" s="2" t="str">
        <f t="shared" si="201"/>
        <v>August</v>
      </c>
      <c r="D2613" s="1" t="s">
        <v>32</v>
      </c>
      <c r="E2613" s="1">
        <v>44</v>
      </c>
      <c r="F2613" s="1">
        <f t="shared" si="200"/>
        <v>21.597727272727273</v>
      </c>
      <c r="G2613" s="1">
        <v>950.3</v>
      </c>
      <c r="H2613" s="1">
        <v>53.03</v>
      </c>
      <c r="I2613">
        <f t="shared" si="202"/>
        <v>1003.3299999999999</v>
      </c>
      <c r="J2613">
        <f t="shared" si="203"/>
        <v>3.5455000000000001</v>
      </c>
      <c r="K2613">
        <f t="shared" si="204"/>
        <v>33.6928865</v>
      </c>
      <c r="L2613" s="1" t="s">
        <v>38</v>
      </c>
      <c r="M2613" s="1" t="s">
        <v>27</v>
      </c>
      <c r="N2613" s="1" t="s">
        <v>21</v>
      </c>
      <c r="O2613" s="1" t="s">
        <v>34</v>
      </c>
      <c r="P2613" s="1" t="s">
        <v>60</v>
      </c>
      <c r="Q2613" s="1" t="s">
        <v>40</v>
      </c>
      <c r="R2613" s="2">
        <v>40771</v>
      </c>
    </row>
    <row r="2614" spans="1:18" x14ac:dyDescent="0.25">
      <c r="A2614" s="1">
        <v>41286</v>
      </c>
      <c r="B2614" s="2">
        <v>41168</v>
      </c>
      <c r="C2614" s="2" t="str">
        <f t="shared" si="201"/>
        <v>September</v>
      </c>
      <c r="D2614" s="1" t="s">
        <v>41</v>
      </c>
      <c r="E2614" s="1">
        <v>40</v>
      </c>
      <c r="F2614" s="1">
        <f t="shared" si="200"/>
        <v>6.5239999999999991</v>
      </c>
      <c r="G2614" s="1">
        <v>260.95999999999998</v>
      </c>
      <c r="H2614" s="1">
        <v>6.22</v>
      </c>
      <c r="I2614">
        <f t="shared" si="202"/>
        <v>267.18</v>
      </c>
      <c r="J2614">
        <f t="shared" si="203"/>
        <v>3.5455000000000001</v>
      </c>
      <c r="K2614">
        <f t="shared" si="204"/>
        <v>9.2523368000000001</v>
      </c>
      <c r="L2614" s="1" t="s">
        <v>26</v>
      </c>
      <c r="M2614" s="1" t="s">
        <v>20</v>
      </c>
      <c r="N2614" s="1" t="s">
        <v>42</v>
      </c>
      <c r="O2614" s="1" t="s">
        <v>34</v>
      </c>
      <c r="P2614" s="1" t="s">
        <v>45</v>
      </c>
      <c r="Q2614" s="1" t="s">
        <v>24</v>
      </c>
      <c r="R2614" s="2">
        <v>41169</v>
      </c>
    </row>
    <row r="2615" spans="1:18" x14ac:dyDescent="0.25">
      <c r="A2615" s="1">
        <v>59686</v>
      </c>
      <c r="B2615" s="2">
        <v>40610</v>
      </c>
      <c r="C2615" s="2" t="str">
        <f t="shared" si="201"/>
        <v>March</v>
      </c>
      <c r="D2615" s="1" t="s">
        <v>18</v>
      </c>
      <c r="E2615" s="1">
        <v>41</v>
      </c>
      <c r="F2615" s="1">
        <f t="shared" si="200"/>
        <v>5.9358536585365851</v>
      </c>
      <c r="G2615" s="1">
        <v>243.37</v>
      </c>
      <c r="H2615" s="1">
        <v>5.59</v>
      </c>
      <c r="I2615">
        <f t="shared" si="202"/>
        <v>248.96</v>
      </c>
      <c r="J2615">
        <f t="shared" si="203"/>
        <v>3.5455000000000001</v>
      </c>
      <c r="K2615">
        <f t="shared" si="204"/>
        <v>8.6286833499999993</v>
      </c>
      <c r="L2615" s="1" t="s">
        <v>26</v>
      </c>
      <c r="M2615" s="1" t="s">
        <v>51</v>
      </c>
      <c r="N2615" s="1" t="s">
        <v>33</v>
      </c>
      <c r="O2615" s="1" t="s">
        <v>34</v>
      </c>
      <c r="P2615" s="1" t="s">
        <v>48</v>
      </c>
      <c r="Q2615" s="1" t="s">
        <v>24</v>
      </c>
      <c r="R2615" s="2">
        <v>40615</v>
      </c>
    </row>
    <row r="2616" spans="1:18" x14ac:dyDescent="0.25">
      <c r="A2616" s="1">
        <v>33444</v>
      </c>
      <c r="B2616" s="2">
        <v>41188</v>
      </c>
      <c r="C2616" s="2" t="str">
        <f t="shared" si="201"/>
        <v>October</v>
      </c>
      <c r="D2616" s="1" t="s">
        <v>41</v>
      </c>
      <c r="E2616" s="1">
        <v>11</v>
      </c>
      <c r="F2616" s="1">
        <f t="shared" si="200"/>
        <v>2.7736363636363639</v>
      </c>
      <c r="G2616" s="1">
        <v>30.51</v>
      </c>
      <c r="H2616" s="1">
        <v>2.4</v>
      </c>
      <c r="I2616">
        <f t="shared" si="202"/>
        <v>32.910000000000004</v>
      </c>
      <c r="J2616">
        <f t="shared" si="203"/>
        <v>3.5455000000000001</v>
      </c>
      <c r="K2616">
        <f t="shared" si="204"/>
        <v>1.0817320500000001</v>
      </c>
      <c r="L2616" s="1" t="s">
        <v>26</v>
      </c>
      <c r="M2616" s="1" t="s">
        <v>44</v>
      </c>
      <c r="N2616" s="1" t="s">
        <v>33</v>
      </c>
      <c r="O2616" s="1" t="s">
        <v>34</v>
      </c>
      <c r="P2616" s="1" t="s">
        <v>35</v>
      </c>
      <c r="Q2616" s="1" t="s">
        <v>36</v>
      </c>
      <c r="R2616" s="2">
        <v>41189</v>
      </c>
    </row>
    <row r="2617" spans="1:18" x14ac:dyDescent="0.25">
      <c r="A2617" s="1">
        <v>20451</v>
      </c>
      <c r="B2617" s="2">
        <v>41054</v>
      </c>
      <c r="C2617" s="2" t="str">
        <f t="shared" si="201"/>
        <v>May</v>
      </c>
      <c r="D2617" s="1" t="s">
        <v>37</v>
      </c>
      <c r="E2617" s="1">
        <v>33</v>
      </c>
      <c r="F2617" s="1">
        <f t="shared" si="200"/>
        <v>54.824545454545458</v>
      </c>
      <c r="G2617" s="1">
        <v>1809.21</v>
      </c>
      <c r="H2617" s="1">
        <v>5.08</v>
      </c>
      <c r="I2617">
        <f t="shared" si="202"/>
        <v>1814.29</v>
      </c>
      <c r="J2617">
        <f t="shared" si="203"/>
        <v>3.5455000000000001</v>
      </c>
      <c r="K2617">
        <f t="shared" si="204"/>
        <v>64.145540550000007</v>
      </c>
      <c r="L2617" s="1" t="s">
        <v>26</v>
      </c>
      <c r="M2617" s="1" t="s">
        <v>27</v>
      </c>
      <c r="N2617" s="1" t="s">
        <v>33</v>
      </c>
      <c r="O2617" s="1" t="s">
        <v>34</v>
      </c>
      <c r="P2617" s="1" t="s">
        <v>60</v>
      </c>
      <c r="Q2617" s="1" t="s">
        <v>24</v>
      </c>
      <c r="R2617" s="2">
        <v>41056</v>
      </c>
    </row>
    <row r="2618" spans="1:18" x14ac:dyDescent="0.25">
      <c r="A2618" s="1">
        <v>2055</v>
      </c>
      <c r="B2618" s="2">
        <v>40424</v>
      </c>
      <c r="C2618" s="2" t="str">
        <f t="shared" si="201"/>
        <v>September</v>
      </c>
      <c r="D2618" s="1" t="s">
        <v>37</v>
      </c>
      <c r="E2618" s="1">
        <v>7</v>
      </c>
      <c r="F2618" s="1">
        <f t="shared" si="200"/>
        <v>9.4871428571428567</v>
      </c>
      <c r="G2618" s="1">
        <v>66.41</v>
      </c>
      <c r="H2618" s="1">
        <v>8.2899999999999991</v>
      </c>
      <c r="I2618">
        <f t="shared" si="202"/>
        <v>74.699999999999989</v>
      </c>
      <c r="J2618">
        <f t="shared" si="203"/>
        <v>3.5455000000000001</v>
      </c>
      <c r="K2618">
        <f t="shared" si="204"/>
        <v>2.3545665499999999</v>
      </c>
      <c r="L2618" s="1" t="s">
        <v>26</v>
      </c>
      <c r="M2618" s="1" t="s">
        <v>47</v>
      </c>
      <c r="N2618" s="1" t="s">
        <v>28</v>
      </c>
      <c r="O2618" s="1" t="s">
        <v>34</v>
      </c>
      <c r="P2618" s="1" t="s">
        <v>62</v>
      </c>
      <c r="Q2618" s="1" t="s">
        <v>24</v>
      </c>
      <c r="R2618" s="2">
        <v>40426</v>
      </c>
    </row>
    <row r="2619" spans="1:18" x14ac:dyDescent="0.25">
      <c r="A2619" s="1">
        <v>54150</v>
      </c>
      <c r="B2619" s="2">
        <v>40716</v>
      </c>
      <c r="C2619" s="2" t="str">
        <f t="shared" si="201"/>
        <v>June</v>
      </c>
      <c r="D2619" s="1" t="s">
        <v>37</v>
      </c>
      <c r="E2619" s="1">
        <v>12</v>
      </c>
      <c r="F2619" s="1">
        <f t="shared" si="200"/>
        <v>167.63629166666666</v>
      </c>
      <c r="G2619" s="1">
        <v>2011.6355000000001</v>
      </c>
      <c r="H2619" s="1">
        <v>3.99</v>
      </c>
      <c r="I2619">
        <f t="shared" si="202"/>
        <v>2015.6255000000001</v>
      </c>
      <c r="J2619">
        <f t="shared" si="203"/>
        <v>5.3265000000000002</v>
      </c>
      <c r="K2619">
        <f t="shared" si="204"/>
        <v>107.14976490750001</v>
      </c>
      <c r="L2619" s="1" t="s">
        <v>19</v>
      </c>
      <c r="M2619" s="1" t="s">
        <v>56</v>
      </c>
      <c r="N2619" s="1" t="s">
        <v>33</v>
      </c>
      <c r="O2619" s="1" t="s">
        <v>29</v>
      </c>
      <c r="P2619" s="1" t="s">
        <v>30</v>
      </c>
      <c r="Q2619" s="1" t="s">
        <v>24</v>
      </c>
      <c r="R2619" s="2">
        <v>40716</v>
      </c>
    </row>
    <row r="2620" spans="1:18" x14ac:dyDescent="0.25">
      <c r="A2620" s="1">
        <v>4769</v>
      </c>
      <c r="B2620" s="2">
        <v>40646</v>
      </c>
      <c r="C2620" s="2" t="str">
        <f t="shared" si="201"/>
        <v>April</v>
      </c>
      <c r="D2620" s="1" t="s">
        <v>32</v>
      </c>
      <c r="E2620" s="1">
        <v>41</v>
      </c>
      <c r="F2620" s="1">
        <f t="shared" si="200"/>
        <v>2.8634146341463418</v>
      </c>
      <c r="G2620" s="1">
        <v>117.4</v>
      </c>
      <c r="H2620" s="1">
        <v>0.5</v>
      </c>
      <c r="I2620">
        <f t="shared" si="202"/>
        <v>117.9</v>
      </c>
      <c r="J2620">
        <f t="shared" si="203"/>
        <v>3.5455000000000001</v>
      </c>
      <c r="K2620">
        <f t="shared" si="204"/>
        <v>4.1624170000000005</v>
      </c>
      <c r="L2620" s="1" t="s">
        <v>26</v>
      </c>
      <c r="M2620" s="1" t="s">
        <v>49</v>
      </c>
      <c r="N2620" s="1" t="s">
        <v>42</v>
      </c>
      <c r="O2620" s="1" t="s">
        <v>34</v>
      </c>
      <c r="P2620" s="1" t="s">
        <v>63</v>
      </c>
      <c r="Q2620" s="1" t="s">
        <v>24</v>
      </c>
      <c r="R2620" s="2">
        <v>40647</v>
      </c>
    </row>
    <row r="2621" spans="1:18" x14ac:dyDescent="0.25">
      <c r="A2621" s="1">
        <v>52256</v>
      </c>
      <c r="B2621" s="2">
        <v>40486</v>
      </c>
      <c r="C2621" s="2" t="str">
        <f t="shared" si="201"/>
        <v>November</v>
      </c>
      <c r="D2621" s="1" t="s">
        <v>32</v>
      </c>
      <c r="E2621" s="1">
        <v>23</v>
      </c>
      <c r="F2621" s="1">
        <f t="shared" si="200"/>
        <v>53.78060869565217</v>
      </c>
      <c r="G2621" s="1">
        <v>1236.954</v>
      </c>
      <c r="H2621" s="1">
        <v>4.2</v>
      </c>
      <c r="I2621">
        <f t="shared" si="202"/>
        <v>1241.154</v>
      </c>
      <c r="J2621">
        <f t="shared" si="203"/>
        <v>5.3265000000000002</v>
      </c>
      <c r="K2621">
        <f t="shared" si="204"/>
        <v>65.88635481</v>
      </c>
      <c r="L2621" s="1" t="s">
        <v>26</v>
      </c>
      <c r="M2621" s="1" t="s">
        <v>27</v>
      </c>
      <c r="N2621" s="1" t="s">
        <v>33</v>
      </c>
      <c r="O2621" s="1" t="s">
        <v>29</v>
      </c>
      <c r="P2621" s="1" t="s">
        <v>30</v>
      </c>
      <c r="Q2621" s="1" t="s">
        <v>24</v>
      </c>
      <c r="R2621" s="2">
        <v>40488</v>
      </c>
    </row>
    <row r="2622" spans="1:18" x14ac:dyDescent="0.25">
      <c r="A2622" s="1">
        <v>48643</v>
      </c>
      <c r="B2622" s="2">
        <v>41200</v>
      </c>
      <c r="C2622" s="2" t="str">
        <f t="shared" si="201"/>
        <v>October</v>
      </c>
      <c r="D2622" s="1" t="s">
        <v>41</v>
      </c>
      <c r="E2622" s="1">
        <v>50</v>
      </c>
      <c r="F2622" s="1">
        <f t="shared" si="200"/>
        <v>57.927160000000001</v>
      </c>
      <c r="G2622" s="1">
        <v>2896.3580000000002</v>
      </c>
      <c r="H2622" s="1">
        <v>8.99</v>
      </c>
      <c r="I2622">
        <f t="shared" si="202"/>
        <v>2905.348</v>
      </c>
      <c r="J2622">
        <f t="shared" si="203"/>
        <v>5.3265000000000002</v>
      </c>
      <c r="K2622">
        <f t="shared" si="204"/>
        <v>154.27450887000001</v>
      </c>
      <c r="L2622" s="1" t="s">
        <v>26</v>
      </c>
      <c r="M2622" s="1" t="s">
        <v>59</v>
      </c>
      <c r="N2622" s="1" t="s">
        <v>42</v>
      </c>
      <c r="O2622" s="1" t="s">
        <v>29</v>
      </c>
      <c r="P2622" s="1" t="s">
        <v>30</v>
      </c>
      <c r="Q2622" s="1" t="s">
        <v>24</v>
      </c>
      <c r="R2622" s="2">
        <v>41202</v>
      </c>
    </row>
    <row r="2623" spans="1:18" x14ac:dyDescent="0.25">
      <c r="A2623" s="1">
        <v>51200</v>
      </c>
      <c r="B2623" s="2">
        <v>40865</v>
      </c>
      <c r="C2623" s="2" t="str">
        <f t="shared" si="201"/>
        <v>November</v>
      </c>
      <c r="D2623" s="1" t="s">
        <v>41</v>
      </c>
      <c r="E2623" s="1">
        <v>29</v>
      </c>
      <c r="F2623" s="1">
        <f t="shared" si="200"/>
        <v>55.78896551724138</v>
      </c>
      <c r="G2623" s="1">
        <v>1617.88</v>
      </c>
      <c r="H2623" s="1">
        <v>5.5</v>
      </c>
      <c r="I2623">
        <f t="shared" si="202"/>
        <v>1623.38</v>
      </c>
      <c r="J2623">
        <f t="shared" si="203"/>
        <v>5.3265000000000002</v>
      </c>
      <c r="K2623">
        <f t="shared" si="204"/>
        <v>86.176378200000016</v>
      </c>
      <c r="L2623" s="1" t="s">
        <v>26</v>
      </c>
      <c r="M2623" s="1" t="s">
        <v>51</v>
      </c>
      <c r="N2623" s="1" t="s">
        <v>28</v>
      </c>
      <c r="O2623" s="1" t="s">
        <v>29</v>
      </c>
      <c r="P2623" s="1" t="s">
        <v>43</v>
      </c>
      <c r="Q2623" s="1" t="s">
        <v>24</v>
      </c>
      <c r="R2623" s="2">
        <v>40868</v>
      </c>
    </row>
    <row r="2624" spans="1:18" x14ac:dyDescent="0.25">
      <c r="A2624" s="1">
        <v>44647</v>
      </c>
      <c r="B2624" s="2">
        <v>40932</v>
      </c>
      <c r="C2624" s="2" t="str">
        <f t="shared" si="201"/>
        <v>January</v>
      </c>
      <c r="D2624" s="1" t="s">
        <v>18</v>
      </c>
      <c r="E2624" s="1">
        <v>47</v>
      </c>
      <c r="F2624" s="1">
        <f t="shared" si="200"/>
        <v>494.46723404255317</v>
      </c>
      <c r="G2624" s="1">
        <v>23239.96</v>
      </c>
      <c r="H2624" s="1">
        <v>26</v>
      </c>
      <c r="I2624">
        <f t="shared" si="202"/>
        <v>23265.96</v>
      </c>
      <c r="J2624">
        <f t="shared" si="203"/>
        <v>4.7610000000000001</v>
      </c>
      <c r="K2624">
        <f t="shared" si="204"/>
        <v>1106.4544956</v>
      </c>
      <c r="L2624" s="1" t="s">
        <v>38</v>
      </c>
      <c r="M2624" s="1" t="s">
        <v>49</v>
      </c>
      <c r="N2624" s="1" t="s">
        <v>33</v>
      </c>
      <c r="O2624" s="1" t="s">
        <v>22</v>
      </c>
      <c r="P2624" s="1" t="s">
        <v>39</v>
      </c>
      <c r="Q2624" s="1" t="s">
        <v>40</v>
      </c>
      <c r="R2624" s="2">
        <v>40932</v>
      </c>
    </row>
    <row r="2625" spans="1:18" x14ac:dyDescent="0.25">
      <c r="A2625" s="1">
        <v>19430</v>
      </c>
      <c r="B2625" s="2">
        <v>40495</v>
      </c>
      <c r="C2625" s="2" t="str">
        <f t="shared" si="201"/>
        <v>November</v>
      </c>
      <c r="D2625" s="1" t="s">
        <v>37</v>
      </c>
      <c r="E2625" s="1">
        <v>39</v>
      </c>
      <c r="F2625" s="1">
        <f t="shared" si="200"/>
        <v>172.88435897435897</v>
      </c>
      <c r="G2625" s="1">
        <v>6742.49</v>
      </c>
      <c r="H2625" s="1">
        <v>35</v>
      </c>
      <c r="I2625">
        <f t="shared" si="202"/>
        <v>6777.49</v>
      </c>
      <c r="J2625">
        <f t="shared" si="203"/>
        <v>3.5455000000000001</v>
      </c>
      <c r="K2625">
        <f t="shared" si="204"/>
        <v>239.05498295000001</v>
      </c>
      <c r="L2625" s="1" t="s">
        <v>26</v>
      </c>
      <c r="M2625" s="1" t="s">
        <v>47</v>
      </c>
      <c r="N2625" s="1" t="s">
        <v>33</v>
      </c>
      <c r="O2625" s="1" t="s">
        <v>34</v>
      </c>
      <c r="P2625" s="1" t="s">
        <v>60</v>
      </c>
      <c r="Q2625" s="1" t="s">
        <v>53</v>
      </c>
      <c r="R2625" s="2">
        <v>40497</v>
      </c>
    </row>
    <row r="2626" spans="1:18" x14ac:dyDescent="0.25">
      <c r="A2626" s="1">
        <v>2752</v>
      </c>
      <c r="B2626" s="2">
        <v>40500</v>
      </c>
      <c r="C2626" s="2" t="str">
        <f t="shared" si="201"/>
        <v>November</v>
      </c>
      <c r="D2626" s="1" t="s">
        <v>25</v>
      </c>
      <c r="E2626" s="1">
        <v>30</v>
      </c>
      <c r="F2626" s="1">
        <f t="shared" ref="F2626:F2689" si="205">G2626/E2626</f>
        <v>23.182333333333336</v>
      </c>
      <c r="G2626" s="1">
        <v>695.47</v>
      </c>
      <c r="H2626" s="1">
        <v>1.99</v>
      </c>
      <c r="I2626">
        <f t="shared" si="202"/>
        <v>697.46</v>
      </c>
      <c r="J2626">
        <f t="shared" si="203"/>
        <v>5.3265000000000002</v>
      </c>
      <c r="K2626">
        <f t="shared" si="204"/>
        <v>37.044209550000005</v>
      </c>
      <c r="L2626" s="1" t="s">
        <v>26</v>
      </c>
      <c r="M2626" s="1" t="s">
        <v>27</v>
      </c>
      <c r="N2626" s="1" t="s">
        <v>28</v>
      </c>
      <c r="O2626" s="1" t="s">
        <v>29</v>
      </c>
      <c r="P2626" s="1" t="s">
        <v>43</v>
      </c>
      <c r="Q2626" s="1" t="s">
        <v>46</v>
      </c>
      <c r="R2626" s="2">
        <v>40502</v>
      </c>
    </row>
    <row r="2627" spans="1:18" x14ac:dyDescent="0.25">
      <c r="A2627" s="1">
        <v>16643</v>
      </c>
      <c r="B2627" s="2">
        <v>40279</v>
      </c>
      <c r="C2627" s="2" t="str">
        <f t="shared" ref="C2627:C2690" si="206">TEXT(B2627,"mmmm")</f>
        <v>April</v>
      </c>
      <c r="D2627" s="1" t="s">
        <v>18</v>
      </c>
      <c r="E2627" s="1">
        <v>40</v>
      </c>
      <c r="F2627" s="1">
        <f t="shared" si="205"/>
        <v>7.8157499999999995</v>
      </c>
      <c r="G2627" s="1">
        <v>312.63</v>
      </c>
      <c r="H2627" s="1">
        <v>0.49</v>
      </c>
      <c r="I2627">
        <f t="shared" ref="I2627:I2690" si="207">G2627+H2627</f>
        <v>313.12</v>
      </c>
      <c r="J2627">
        <f t="shared" ref="J2627:J2690" si="208">IF(O2627="Furniture",4.761,IF(O2627="Technology",5.3265,IF(O2627="Office Supplies",3.5455,0)))</f>
        <v>3.5455000000000001</v>
      </c>
      <c r="K2627">
        <f t="shared" ref="K2627:K2690" si="209">(J2627*G2627)/100</f>
        <v>11.084296650000001</v>
      </c>
      <c r="L2627" s="1" t="s">
        <v>26</v>
      </c>
      <c r="M2627" s="1" t="s">
        <v>47</v>
      </c>
      <c r="N2627" s="1" t="s">
        <v>42</v>
      </c>
      <c r="O2627" s="1" t="s">
        <v>34</v>
      </c>
      <c r="P2627" s="1" t="s">
        <v>63</v>
      </c>
      <c r="Q2627" s="1" t="s">
        <v>24</v>
      </c>
      <c r="R2627" s="2">
        <v>40283</v>
      </c>
    </row>
    <row r="2628" spans="1:18" x14ac:dyDescent="0.25">
      <c r="A2628" s="1">
        <v>58308</v>
      </c>
      <c r="B2628" s="2">
        <v>40319</v>
      </c>
      <c r="C2628" s="2" t="str">
        <f t="shared" si="206"/>
        <v>May</v>
      </c>
      <c r="D2628" s="1" t="s">
        <v>32</v>
      </c>
      <c r="E2628" s="1">
        <v>20</v>
      </c>
      <c r="F2628" s="1">
        <f t="shared" si="205"/>
        <v>31.164499999999997</v>
      </c>
      <c r="G2628" s="1">
        <v>623.29</v>
      </c>
      <c r="H2628" s="1">
        <v>5.5</v>
      </c>
      <c r="I2628">
        <f t="shared" si="207"/>
        <v>628.79</v>
      </c>
      <c r="J2628">
        <f t="shared" si="208"/>
        <v>5.3265000000000002</v>
      </c>
      <c r="K2628">
        <f t="shared" si="209"/>
        <v>33.199541850000003</v>
      </c>
      <c r="L2628" s="1" t="s">
        <v>26</v>
      </c>
      <c r="M2628" s="1" t="s">
        <v>54</v>
      </c>
      <c r="N2628" s="1" t="s">
        <v>33</v>
      </c>
      <c r="O2628" s="1" t="s">
        <v>29</v>
      </c>
      <c r="P2628" s="1" t="s">
        <v>43</v>
      </c>
      <c r="Q2628" s="1" t="s">
        <v>24</v>
      </c>
      <c r="R2628" s="2">
        <v>40320</v>
      </c>
    </row>
    <row r="2629" spans="1:18" x14ac:dyDescent="0.25">
      <c r="A2629" s="1">
        <v>11398</v>
      </c>
      <c r="B2629" s="2">
        <v>41127</v>
      </c>
      <c r="C2629" s="2" t="str">
        <f t="shared" si="206"/>
        <v>August</v>
      </c>
      <c r="D2629" s="1" t="s">
        <v>25</v>
      </c>
      <c r="E2629" s="1">
        <v>26</v>
      </c>
      <c r="F2629" s="1">
        <f t="shared" si="205"/>
        <v>3.1111538461538464</v>
      </c>
      <c r="G2629" s="1">
        <v>80.89</v>
      </c>
      <c r="H2629" s="1">
        <v>0.81</v>
      </c>
      <c r="I2629">
        <f t="shared" si="207"/>
        <v>81.7</v>
      </c>
      <c r="J2629">
        <f t="shared" si="208"/>
        <v>3.5455000000000001</v>
      </c>
      <c r="K2629">
        <f t="shared" si="209"/>
        <v>2.8679549500000001</v>
      </c>
      <c r="L2629" s="1" t="s">
        <v>26</v>
      </c>
      <c r="M2629" s="1" t="s">
        <v>27</v>
      </c>
      <c r="N2629" s="1" t="s">
        <v>42</v>
      </c>
      <c r="O2629" s="1" t="s">
        <v>34</v>
      </c>
      <c r="P2629" s="1" t="s">
        <v>35</v>
      </c>
      <c r="Q2629" s="1" t="s">
        <v>36</v>
      </c>
      <c r="R2629" s="2">
        <v>41129</v>
      </c>
    </row>
    <row r="2630" spans="1:18" x14ac:dyDescent="0.25">
      <c r="A2630" s="1">
        <v>18754</v>
      </c>
      <c r="B2630" s="2">
        <v>40081</v>
      </c>
      <c r="C2630" s="2" t="str">
        <f t="shared" si="206"/>
        <v>September</v>
      </c>
      <c r="D2630" s="1" t="s">
        <v>32</v>
      </c>
      <c r="E2630" s="1">
        <v>8</v>
      </c>
      <c r="F2630" s="1">
        <f t="shared" si="205"/>
        <v>152.20249999999999</v>
      </c>
      <c r="G2630" s="1">
        <v>1217.6199999999999</v>
      </c>
      <c r="H2630" s="1">
        <v>36.090000000000003</v>
      </c>
      <c r="I2630">
        <f t="shared" si="207"/>
        <v>1253.7099999999998</v>
      </c>
      <c r="J2630">
        <f t="shared" si="208"/>
        <v>4.7610000000000001</v>
      </c>
      <c r="K2630">
        <f t="shared" si="209"/>
        <v>57.970888199999997</v>
      </c>
      <c r="L2630" s="1" t="s">
        <v>38</v>
      </c>
      <c r="M2630" s="1" t="s">
        <v>58</v>
      </c>
      <c r="N2630" s="1" t="s">
        <v>28</v>
      </c>
      <c r="O2630" s="1" t="s">
        <v>22</v>
      </c>
      <c r="P2630" s="1" t="s">
        <v>67</v>
      </c>
      <c r="Q2630" s="1" t="s">
        <v>64</v>
      </c>
      <c r="R2630" s="2">
        <v>40083</v>
      </c>
    </row>
    <row r="2631" spans="1:18" x14ac:dyDescent="0.25">
      <c r="A2631" s="1">
        <v>42308</v>
      </c>
      <c r="B2631" s="2">
        <v>39976</v>
      </c>
      <c r="C2631" s="2" t="str">
        <f t="shared" si="206"/>
        <v>June</v>
      </c>
      <c r="D2631" s="1" t="s">
        <v>41</v>
      </c>
      <c r="E2631" s="1">
        <v>16</v>
      </c>
      <c r="F2631" s="1">
        <f t="shared" si="205"/>
        <v>4.9987500000000002</v>
      </c>
      <c r="G2631" s="1">
        <v>79.98</v>
      </c>
      <c r="H2631" s="1">
        <v>7.1</v>
      </c>
      <c r="I2631">
        <f t="shared" si="207"/>
        <v>87.08</v>
      </c>
      <c r="J2631">
        <f t="shared" si="208"/>
        <v>4.7610000000000001</v>
      </c>
      <c r="K2631">
        <f t="shared" si="209"/>
        <v>3.8078478000000002</v>
      </c>
      <c r="L2631" s="1" t="s">
        <v>26</v>
      </c>
      <c r="M2631" s="1" t="s">
        <v>27</v>
      </c>
      <c r="N2631" s="1" t="s">
        <v>28</v>
      </c>
      <c r="O2631" s="1" t="s">
        <v>22</v>
      </c>
      <c r="P2631" s="1" t="s">
        <v>23</v>
      </c>
      <c r="Q2631" s="1" t="s">
        <v>24</v>
      </c>
      <c r="R2631" s="2">
        <v>39979</v>
      </c>
    </row>
    <row r="2632" spans="1:18" x14ac:dyDescent="0.25">
      <c r="A2632" s="1">
        <v>43940</v>
      </c>
      <c r="B2632" s="2">
        <v>40230</v>
      </c>
      <c r="C2632" s="2" t="str">
        <f t="shared" si="206"/>
        <v>February</v>
      </c>
      <c r="D2632" s="1" t="s">
        <v>37</v>
      </c>
      <c r="E2632" s="1">
        <v>12</v>
      </c>
      <c r="F2632" s="1">
        <f t="shared" si="205"/>
        <v>161.68416666666667</v>
      </c>
      <c r="G2632" s="1">
        <v>1940.21</v>
      </c>
      <c r="H2632" s="1">
        <v>4.2</v>
      </c>
      <c r="I2632">
        <f t="shared" si="207"/>
        <v>1944.41</v>
      </c>
      <c r="J2632">
        <f t="shared" si="208"/>
        <v>5.3265000000000002</v>
      </c>
      <c r="K2632">
        <f t="shared" si="209"/>
        <v>103.34528565000001</v>
      </c>
      <c r="L2632" s="1" t="s">
        <v>26</v>
      </c>
      <c r="M2632" s="1" t="s">
        <v>49</v>
      </c>
      <c r="N2632" s="1" t="s">
        <v>21</v>
      </c>
      <c r="O2632" s="1" t="s">
        <v>29</v>
      </c>
      <c r="P2632" s="1" t="s">
        <v>30</v>
      </c>
      <c r="Q2632" s="1" t="s">
        <v>24</v>
      </c>
      <c r="R2632" s="2">
        <v>40231</v>
      </c>
    </row>
    <row r="2633" spans="1:18" x14ac:dyDescent="0.25">
      <c r="A2633" s="1">
        <v>57159</v>
      </c>
      <c r="B2633" s="2">
        <v>40221</v>
      </c>
      <c r="C2633" s="2" t="str">
        <f t="shared" si="206"/>
        <v>February</v>
      </c>
      <c r="D2633" s="1" t="s">
        <v>37</v>
      </c>
      <c r="E2633" s="1">
        <v>42</v>
      </c>
      <c r="F2633" s="1">
        <f t="shared" si="205"/>
        <v>10.957142857142857</v>
      </c>
      <c r="G2633" s="1">
        <v>460.2</v>
      </c>
      <c r="H2633" s="1">
        <v>11.59</v>
      </c>
      <c r="I2633">
        <f t="shared" si="207"/>
        <v>471.78999999999996</v>
      </c>
      <c r="J2633">
        <f t="shared" si="208"/>
        <v>3.5455000000000001</v>
      </c>
      <c r="K2633">
        <f t="shared" si="209"/>
        <v>16.316390999999999</v>
      </c>
      <c r="L2633" s="1" t="s">
        <v>26</v>
      </c>
      <c r="M2633" s="1" t="s">
        <v>56</v>
      </c>
      <c r="N2633" s="1" t="s">
        <v>33</v>
      </c>
      <c r="O2633" s="1" t="s">
        <v>34</v>
      </c>
      <c r="P2633" s="1" t="s">
        <v>45</v>
      </c>
      <c r="Q2633" s="1" t="s">
        <v>24</v>
      </c>
      <c r="R2633" s="2">
        <v>40221</v>
      </c>
    </row>
    <row r="2634" spans="1:18" x14ac:dyDescent="0.25">
      <c r="A2634" s="1">
        <v>33350</v>
      </c>
      <c r="B2634" s="2">
        <v>40015</v>
      </c>
      <c r="C2634" s="2" t="str">
        <f t="shared" si="206"/>
        <v>July</v>
      </c>
      <c r="D2634" s="1" t="s">
        <v>32</v>
      </c>
      <c r="E2634" s="1">
        <v>1</v>
      </c>
      <c r="F2634" s="1">
        <f t="shared" si="205"/>
        <v>1786.04</v>
      </c>
      <c r="G2634" s="1">
        <v>1786.04</v>
      </c>
      <c r="H2634" s="1">
        <v>19.989999999999998</v>
      </c>
      <c r="I2634">
        <f t="shared" si="207"/>
        <v>1806.03</v>
      </c>
      <c r="J2634">
        <f t="shared" si="208"/>
        <v>3.5455000000000001</v>
      </c>
      <c r="K2634">
        <f t="shared" si="209"/>
        <v>63.3240482</v>
      </c>
      <c r="L2634" s="1" t="s">
        <v>26</v>
      </c>
      <c r="M2634" s="1" t="s">
        <v>54</v>
      </c>
      <c r="N2634" s="1" t="s">
        <v>42</v>
      </c>
      <c r="O2634" s="1" t="s">
        <v>34</v>
      </c>
      <c r="P2634" s="1" t="s">
        <v>48</v>
      </c>
      <c r="Q2634" s="1" t="s">
        <v>24</v>
      </c>
      <c r="R2634" s="2">
        <v>40015</v>
      </c>
    </row>
    <row r="2635" spans="1:18" x14ac:dyDescent="0.25">
      <c r="A2635" s="1">
        <v>33793</v>
      </c>
      <c r="B2635" s="2">
        <v>41087</v>
      </c>
      <c r="C2635" s="2" t="str">
        <f t="shared" si="206"/>
        <v>June</v>
      </c>
      <c r="D2635" s="1" t="s">
        <v>37</v>
      </c>
      <c r="E2635" s="1">
        <v>17</v>
      </c>
      <c r="F2635" s="1">
        <f t="shared" si="205"/>
        <v>15.739999999999998</v>
      </c>
      <c r="G2635" s="1">
        <v>267.58</v>
      </c>
      <c r="H2635" s="1">
        <v>15.09</v>
      </c>
      <c r="I2635">
        <f t="shared" si="207"/>
        <v>282.66999999999996</v>
      </c>
      <c r="J2635">
        <f t="shared" si="208"/>
        <v>3.5455000000000001</v>
      </c>
      <c r="K2635">
        <f t="shared" si="209"/>
        <v>9.4870488999999996</v>
      </c>
      <c r="L2635" s="1" t="s">
        <v>26</v>
      </c>
      <c r="M2635" s="1" t="s">
        <v>54</v>
      </c>
      <c r="N2635" s="1" t="s">
        <v>42</v>
      </c>
      <c r="O2635" s="1" t="s">
        <v>34</v>
      </c>
      <c r="P2635" s="1" t="s">
        <v>48</v>
      </c>
      <c r="Q2635" s="1" t="s">
        <v>24</v>
      </c>
      <c r="R2635" s="2">
        <v>41088</v>
      </c>
    </row>
    <row r="2636" spans="1:18" x14ac:dyDescent="0.25">
      <c r="A2636" s="1">
        <v>7751</v>
      </c>
      <c r="B2636" s="2">
        <v>41266</v>
      </c>
      <c r="C2636" s="2" t="str">
        <f t="shared" si="206"/>
        <v>December</v>
      </c>
      <c r="D2636" s="1" t="s">
        <v>32</v>
      </c>
      <c r="E2636" s="1">
        <v>45</v>
      </c>
      <c r="F2636" s="1">
        <f t="shared" si="205"/>
        <v>101.06444444444443</v>
      </c>
      <c r="G2636" s="1">
        <v>4547.8999999999996</v>
      </c>
      <c r="H2636" s="1">
        <v>58.2</v>
      </c>
      <c r="I2636">
        <f t="shared" si="207"/>
        <v>4606.0999999999995</v>
      </c>
      <c r="J2636">
        <f t="shared" si="208"/>
        <v>4.7610000000000001</v>
      </c>
      <c r="K2636">
        <f t="shared" si="209"/>
        <v>216.52551899999997</v>
      </c>
      <c r="L2636" s="1" t="s">
        <v>38</v>
      </c>
      <c r="M2636" s="1" t="s">
        <v>58</v>
      </c>
      <c r="N2636" s="1" t="s">
        <v>33</v>
      </c>
      <c r="O2636" s="1" t="s">
        <v>22</v>
      </c>
      <c r="P2636" s="1" t="s">
        <v>39</v>
      </c>
      <c r="Q2636" s="1" t="s">
        <v>40</v>
      </c>
      <c r="R2636" s="2">
        <v>41267</v>
      </c>
    </row>
    <row r="2637" spans="1:18" x14ac:dyDescent="0.25">
      <c r="A2637" s="1">
        <v>23235</v>
      </c>
      <c r="B2637" s="2">
        <v>40729</v>
      </c>
      <c r="C2637" s="2" t="str">
        <f t="shared" si="206"/>
        <v>July</v>
      </c>
      <c r="D2637" s="1" t="s">
        <v>25</v>
      </c>
      <c r="E2637" s="1">
        <v>6</v>
      </c>
      <c r="F2637" s="1">
        <f t="shared" si="205"/>
        <v>2.9049999999999998</v>
      </c>
      <c r="G2637" s="1">
        <v>17.43</v>
      </c>
      <c r="H2637" s="1">
        <v>0.5</v>
      </c>
      <c r="I2637">
        <f t="shared" si="207"/>
        <v>17.93</v>
      </c>
      <c r="J2637">
        <f t="shared" si="208"/>
        <v>4.7610000000000001</v>
      </c>
      <c r="K2637">
        <f t="shared" si="209"/>
        <v>0.82984229999999992</v>
      </c>
      <c r="L2637" s="1" t="s">
        <v>26</v>
      </c>
      <c r="M2637" s="1" t="s">
        <v>47</v>
      </c>
      <c r="N2637" s="1" t="s">
        <v>42</v>
      </c>
      <c r="O2637" s="1" t="s">
        <v>22</v>
      </c>
      <c r="P2637" s="1" t="s">
        <v>57</v>
      </c>
      <c r="Q2637" s="1" t="s">
        <v>64</v>
      </c>
      <c r="R2637" s="2">
        <v>40731</v>
      </c>
    </row>
    <row r="2638" spans="1:18" x14ac:dyDescent="0.25">
      <c r="A2638" s="1">
        <v>3908</v>
      </c>
      <c r="B2638" s="2">
        <v>40245</v>
      </c>
      <c r="C2638" s="2" t="str">
        <f t="shared" si="206"/>
        <v>March</v>
      </c>
      <c r="D2638" s="1" t="s">
        <v>41</v>
      </c>
      <c r="E2638" s="1">
        <v>8</v>
      </c>
      <c r="F2638" s="1">
        <f t="shared" si="205"/>
        <v>102.5355</v>
      </c>
      <c r="G2638" s="1">
        <v>820.28399999999999</v>
      </c>
      <c r="H2638" s="1">
        <v>2.5</v>
      </c>
      <c r="I2638">
        <f t="shared" si="207"/>
        <v>822.78399999999999</v>
      </c>
      <c r="J2638">
        <f t="shared" si="208"/>
        <v>5.3265000000000002</v>
      </c>
      <c r="K2638">
        <f t="shared" si="209"/>
        <v>43.692427260000002</v>
      </c>
      <c r="L2638" s="1" t="s">
        <v>26</v>
      </c>
      <c r="M2638" s="1" t="s">
        <v>65</v>
      </c>
      <c r="N2638" s="1" t="s">
        <v>33</v>
      </c>
      <c r="O2638" s="1" t="s">
        <v>29</v>
      </c>
      <c r="P2638" s="1" t="s">
        <v>30</v>
      </c>
      <c r="Q2638" s="1" t="s">
        <v>24</v>
      </c>
      <c r="R2638" s="2">
        <v>40245</v>
      </c>
    </row>
    <row r="2639" spans="1:18" x14ac:dyDescent="0.25">
      <c r="A2639" s="1">
        <v>10439</v>
      </c>
      <c r="B2639" s="2">
        <v>40996</v>
      </c>
      <c r="C2639" s="2" t="str">
        <f t="shared" si="206"/>
        <v>March</v>
      </c>
      <c r="D2639" s="1" t="s">
        <v>32</v>
      </c>
      <c r="E2639" s="1">
        <v>41</v>
      </c>
      <c r="F2639" s="1">
        <f t="shared" si="205"/>
        <v>20.076341463414636</v>
      </c>
      <c r="G2639" s="1">
        <v>823.13</v>
      </c>
      <c r="H2639" s="1">
        <v>1.49</v>
      </c>
      <c r="I2639">
        <f t="shared" si="207"/>
        <v>824.62</v>
      </c>
      <c r="J2639">
        <f t="shared" si="208"/>
        <v>3.5455000000000001</v>
      </c>
      <c r="K2639">
        <f t="shared" si="209"/>
        <v>29.184074150000001</v>
      </c>
      <c r="L2639" s="1" t="s">
        <v>26</v>
      </c>
      <c r="M2639" s="1" t="s">
        <v>51</v>
      </c>
      <c r="N2639" s="1" t="s">
        <v>21</v>
      </c>
      <c r="O2639" s="1" t="s">
        <v>34</v>
      </c>
      <c r="P2639" s="1" t="s">
        <v>48</v>
      </c>
      <c r="Q2639" s="1" t="s">
        <v>24</v>
      </c>
      <c r="R2639" s="2">
        <v>40998</v>
      </c>
    </row>
    <row r="2640" spans="1:18" x14ac:dyDescent="0.25">
      <c r="A2640" s="1">
        <v>13540</v>
      </c>
      <c r="B2640" s="2">
        <v>40321</v>
      </c>
      <c r="C2640" s="2" t="str">
        <f t="shared" si="206"/>
        <v>May</v>
      </c>
      <c r="D2640" s="1" t="s">
        <v>25</v>
      </c>
      <c r="E2640" s="1">
        <v>31</v>
      </c>
      <c r="F2640" s="1">
        <f t="shared" si="205"/>
        <v>8.3738709677419347</v>
      </c>
      <c r="G2640" s="1">
        <v>259.58999999999997</v>
      </c>
      <c r="H2640" s="1">
        <v>1.99</v>
      </c>
      <c r="I2640">
        <f t="shared" si="207"/>
        <v>261.58</v>
      </c>
      <c r="J2640">
        <f t="shared" si="208"/>
        <v>5.3265000000000002</v>
      </c>
      <c r="K2640">
        <f t="shared" si="209"/>
        <v>13.827061349999999</v>
      </c>
      <c r="L2640" s="1" t="s">
        <v>26</v>
      </c>
      <c r="M2640" s="1" t="s">
        <v>56</v>
      </c>
      <c r="N2640" s="1" t="s">
        <v>21</v>
      </c>
      <c r="O2640" s="1" t="s">
        <v>29</v>
      </c>
      <c r="P2640" s="1" t="s">
        <v>43</v>
      </c>
      <c r="Q2640" s="1" t="s">
        <v>46</v>
      </c>
      <c r="R2640" s="2">
        <v>40321</v>
      </c>
    </row>
    <row r="2641" spans="1:18" x14ac:dyDescent="0.25">
      <c r="A2641" s="1">
        <v>59906</v>
      </c>
      <c r="B2641" s="2">
        <v>40318</v>
      </c>
      <c r="C2641" s="2" t="str">
        <f t="shared" si="206"/>
        <v>May</v>
      </c>
      <c r="D2641" s="1" t="s">
        <v>25</v>
      </c>
      <c r="E2641" s="1">
        <v>32</v>
      </c>
      <c r="F2641" s="1">
        <f t="shared" si="205"/>
        <v>8.9037500000000005</v>
      </c>
      <c r="G2641" s="1">
        <v>284.92</v>
      </c>
      <c r="H2641" s="1">
        <v>2.15</v>
      </c>
      <c r="I2641">
        <f t="shared" si="207"/>
        <v>287.07</v>
      </c>
      <c r="J2641">
        <f t="shared" si="208"/>
        <v>3.5455000000000001</v>
      </c>
      <c r="K2641">
        <f t="shared" si="209"/>
        <v>10.101838600000001</v>
      </c>
      <c r="L2641" s="1" t="s">
        <v>26</v>
      </c>
      <c r="M2641" s="1" t="s">
        <v>27</v>
      </c>
      <c r="N2641" s="1" t="s">
        <v>42</v>
      </c>
      <c r="O2641" s="1" t="s">
        <v>34</v>
      </c>
      <c r="P2641" s="1" t="s">
        <v>45</v>
      </c>
      <c r="Q2641" s="1" t="s">
        <v>36</v>
      </c>
      <c r="R2641" s="2">
        <v>40320</v>
      </c>
    </row>
    <row r="2642" spans="1:18" x14ac:dyDescent="0.25">
      <c r="A2642" s="1">
        <v>2688</v>
      </c>
      <c r="B2642" s="2">
        <v>40931</v>
      </c>
      <c r="C2642" s="2" t="str">
        <f t="shared" si="206"/>
        <v>January</v>
      </c>
      <c r="D2642" s="1" t="s">
        <v>25</v>
      </c>
      <c r="E2642" s="1">
        <v>31</v>
      </c>
      <c r="F2642" s="1">
        <f t="shared" si="205"/>
        <v>67.097903225806448</v>
      </c>
      <c r="G2642" s="1">
        <v>2080.0349999999999</v>
      </c>
      <c r="H2642" s="1">
        <v>1.25</v>
      </c>
      <c r="I2642">
        <f t="shared" si="207"/>
        <v>2081.2849999999999</v>
      </c>
      <c r="J2642">
        <f t="shared" si="208"/>
        <v>5.3265000000000002</v>
      </c>
      <c r="K2642">
        <f t="shared" si="209"/>
        <v>110.79306427499999</v>
      </c>
      <c r="L2642" s="1" t="s">
        <v>26</v>
      </c>
      <c r="M2642" s="1" t="s">
        <v>56</v>
      </c>
      <c r="N2642" s="1" t="s">
        <v>28</v>
      </c>
      <c r="O2642" s="1" t="s">
        <v>29</v>
      </c>
      <c r="P2642" s="1" t="s">
        <v>30</v>
      </c>
      <c r="Q2642" s="1" t="s">
        <v>46</v>
      </c>
      <c r="R2642" s="2">
        <v>40932</v>
      </c>
    </row>
    <row r="2643" spans="1:18" x14ac:dyDescent="0.25">
      <c r="A2643" s="1">
        <v>57280</v>
      </c>
      <c r="B2643" s="2">
        <v>40939</v>
      </c>
      <c r="C2643" s="2" t="str">
        <f t="shared" si="206"/>
        <v>January</v>
      </c>
      <c r="D2643" s="1" t="s">
        <v>41</v>
      </c>
      <c r="E2643" s="1">
        <v>44</v>
      </c>
      <c r="F2643" s="1">
        <f t="shared" si="205"/>
        <v>6.8147727272727279</v>
      </c>
      <c r="G2643" s="1">
        <v>299.85000000000002</v>
      </c>
      <c r="H2643" s="1">
        <v>10.050000000000001</v>
      </c>
      <c r="I2643">
        <f t="shared" si="207"/>
        <v>309.90000000000003</v>
      </c>
      <c r="J2643">
        <f t="shared" si="208"/>
        <v>3.5455000000000001</v>
      </c>
      <c r="K2643">
        <f t="shared" si="209"/>
        <v>10.631181750000001</v>
      </c>
      <c r="L2643" s="1" t="s">
        <v>19</v>
      </c>
      <c r="M2643" s="1" t="s">
        <v>54</v>
      </c>
      <c r="N2643" s="1" t="s">
        <v>33</v>
      </c>
      <c r="O2643" s="1" t="s">
        <v>34</v>
      </c>
      <c r="P2643" s="1" t="s">
        <v>45</v>
      </c>
      <c r="Q2643" s="1" t="s">
        <v>24</v>
      </c>
      <c r="R2643" s="2">
        <v>40940</v>
      </c>
    </row>
    <row r="2644" spans="1:18" x14ac:dyDescent="0.25">
      <c r="A2644" s="1">
        <v>26758</v>
      </c>
      <c r="B2644" s="2">
        <v>39956</v>
      </c>
      <c r="C2644" s="2" t="str">
        <f t="shared" si="206"/>
        <v>May</v>
      </c>
      <c r="D2644" s="1" t="s">
        <v>32</v>
      </c>
      <c r="E2644" s="1">
        <v>46</v>
      </c>
      <c r="F2644" s="1">
        <f t="shared" si="205"/>
        <v>76.502608695652171</v>
      </c>
      <c r="G2644" s="1">
        <v>3519.12</v>
      </c>
      <c r="H2644" s="1">
        <v>4</v>
      </c>
      <c r="I2644">
        <f t="shared" si="207"/>
        <v>3523.12</v>
      </c>
      <c r="J2644">
        <f t="shared" si="208"/>
        <v>5.3265000000000002</v>
      </c>
      <c r="K2644">
        <f t="shared" si="209"/>
        <v>187.44592680000002</v>
      </c>
      <c r="L2644" s="1" t="s">
        <v>19</v>
      </c>
      <c r="M2644" s="1" t="s">
        <v>54</v>
      </c>
      <c r="N2644" s="1" t="s">
        <v>42</v>
      </c>
      <c r="O2644" s="1" t="s">
        <v>29</v>
      </c>
      <c r="P2644" s="1" t="s">
        <v>43</v>
      </c>
      <c r="Q2644" s="1" t="s">
        <v>24</v>
      </c>
      <c r="R2644" s="2">
        <v>39958</v>
      </c>
    </row>
    <row r="2645" spans="1:18" x14ac:dyDescent="0.25">
      <c r="A2645" s="1">
        <v>37893</v>
      </c>
      <c r="B2645" s="2">
        <v>40871</v>
      </c>
      <c r="C2645" s="2" t="str">
        <f t="shared" si="206"/>
        <v>November</v>
      </c>
      <c r="D2645" s="1" t="s">
        <v>32</v>
      </c>
      <c r="E2645" s="1">
        <v>14</v>
      </c>
      <c r="F2645" s="1">
        <f t="shared" si="205"/>
        <v>31.198571428571427</v>
      </c>
      <c r="G2645" s="1">
        <v>436.78</v>
      </c>
      <c r="H2645" s="1">
        <v>5.5</v>
      </c>
      <c r="I2645">
        <f t="shared" si="207"/>
        <v>442.28</v>
      </c>
      <c r="J2645">
        <f t="shared" si="208"/>
        <v>5.3265000000000002</v>
      </c>
      <c r="K2645">
        <f t="shared" si="209"/>
        <v>23.265086700000001</v>
      </c>
      <c r="L2645" s="1" t="s">
        <v>26</v>
      </c>
      <c r="M2645" s="1" t="s">
        <v>49</v>
      </c>
      <c r="N2645" s="1" t="s">
        <v>33</v>
      </c>
      <c r="O2645" s="1" t="s">
        <v>29</v>
      </c>
      <c r="P2645" s="1" t="s">
        <v>43</v>
      </c>
      <c r="Q2645" s="1" t="s">
        <v>24</v>
      </c>
      <c r="R2645" s="2">
        <v>40872</v>
      </c>
    </row>
    <row r="2646" spans="1:18" x14ac:dyDescent="0.25">
      <c r="A2646" s="1">
        <v>6592</v>
      </c>
      <c r="B2646" s="2">
        <v>40148</v>
      </c>
      <c r="C2646" s="2" t="str">
        <f t="shared" si="206"/>
        <v>December</v>
      </c>
      <c r="D2646" s="1" t="s">
        <v>18</v>
      </c>
      <c r="E2646" s="1">
        <v>33</v>
      </c>
      <c r="F2646" s="1">
        <f t="shared" si="205"/>
        <v>49.124242424242425</v>
      </c>
      <c r="G2646" s="1">
        <v>1621.1</v>
      </c>
      <c r="H2646" s="1">
        <v>35</v>
      </c>
      <c r="I2646">
        <f t="shared" si="207"/>
        <v>1656.1</v>
      </c>
      <c r="J2646">
        <f t="shared" si="208"/>
        <v>3.5455000000000001</v>
      </c>
      <c r="K2646">
        <f t="shared" si="209"/>
        <v>57.476100500000001</v>
      </c>
      <c r="L2646" s="1" t="s">
        <v>19</v>
      </c>
      <c r="M2646" s="1" t="s">
        <v>27</v>
      </c>
      <c r="N2646" s="1" t="s">
        <v>21</v>
      </c>
      <c r="O2646" s="1" t="s">
        <v>34</v>
      </c>
      <c r="P2646" s="1" t="s">
        <v>60</v>
      </c>
      <c r="Q2646" s="1" t="s">
        <v>53</v>
      </c>
      <c r="R2646" s="2">
        <v>40150</v>
      </c>
    </row>
    <row r="2647" spans="1:18" x14ac:dyDescent="0.25">
      <c r="A2647" s="1">
        <v>34599</v>
      </c>
      <c r="B2647" s="2">
        <v>40240</v>
      </c>
      <c r="C2647" s="2" t="str">
        <f t="shared" si="206"/>
        <v>March</v>
      </c>
      <c r="D2647" s="1" t="s">
        <v>18</v>
      </c>
      <c r="E2647" s="1">
        <v>26</v>
      </c>
      <c r="F2647" s="1">
        <f t="shared" si="205"/>
        <v>7.3673076923076923</v>
      </c>
      <c r="G2647" s="1">
        <v>191.55</v>
      </c>
      <c r="H2647" s="1">
        <v>3.68</v>
      </c>
      <c r="I2647">
        <f t="shared" si="207"/>
        <v>195.23000000000002</v>
      </c>
      <c r="J2647">
        <f t="shared" si="208"/>
        <v>4.7610000000000001</v>
      </c>
      <c r="K2647">
        <f t="shared" si="209"/>
        <v>9.1196955000000006</v>
      </c>
      <c r="L2647" s="1" t="s">
        <v>26</v>
      </c>
      <c r="M2647" s="1" t="s">
        <v>20</v>
      </c>
      <c r="N2647" s="1" t="s">
        <v>28</v>
      </c>
      <c r="O2647" s="1" t="s">
        <v>22</v>
      </c>
      <c r="P2647" s="1" t="s">
        <v>23</v>
      </c>
      <c r="Q2647" s="1" t="s">
        <v>36</v>
      </c>
      <c r="R2647" s="2">
        <v>40244</v>
      </c>
    </row>
    <row r="2648" spans="1:18" x14ac:dyDescent="0.25">
      <c r="A2648" s="1">
        <v>51271</v>
      </c>
      <c r="B2648" s="2">
        <v>40476</v>
      </c>
      <c r="C2648" s="2" t="str">
        <f t="shared" si="206"/>
        <v>October</v>
      </c>
      <c r="D2648" s="1" t="s">
        <v>25</v>
      </c>
      <c r="E2648" s="1">
        <v>31</v>
      </c>
      <c r="F2648" s="1">
        <f t="shared" si="205"/>
        <v>128.04612903225805</v>
      </c>
      <c r="G2648" s="1">
        <v>3969.43</v>
      </c>
      <c r="H2648" s="1">
        <v>36.090000000000003</v>
      </c>
      <c r="I2648">
        <f t="shared" si="207"/>
        <v>4005.52</v>
      </c>
      <c r="J2648">
        <f t="shared" si="208"/>
        <v>4.7610000000000001</v>
      </c>
      <c r="K2648">
        <f t="shared" si="209"/>
        <v>188.98456229999999</v>
      </c>
      <c r="L2648" s="1" t="s">
        <v>38</v>
      </c>
      <c r="M2648" s="1" t="s">
        <v>51</v>
      </c>
      <c r="N2648" s="1" t="s">
        <v>21</v>
      </c>
      <c r="O2648" s="1" t="s">
        <v>22</v>
      </c>
      <c r="P2648" s="1" t="s">
        <v>67</v>
      </c>
      <c r="Q2648" s="1" t="s">
        <v>64</v>
      </c>
      <c r="R2648" s="2">
        <v>40478</v>
      </c>
    </row>
    <row r="2649" spans="1:18" x14ac:dyDescent="0.25">
      <c r="A2649" s="1">
        <v>9637</v>
      </c>
      <c r="B2649" s="2">
        <v>39816</v>
      </c>
      <c r="C2649" s="2" t="str">
        <f t="shared" si="206"/>
        <v>January</v>
      </c>
      <c r="D2649" s="1" t="s">
        <v>18</v>
      </c>
      <c r="E2649" s="1">
        <v>12</v>
      </c>
      <c r="F2649" s="1">
        <f t="shared" si="205"/>
        <v>10.313333333333334</v>
      </c>
      <c r="G2649" s="1">
        <v>123.76</v>
      </c>
      <c r="H2649" s="1">
        <v>2.27</v>
      </c>
      <c r="I2649">
        <f t="shared" si="207"/>
        <v>126.03</v>
      </c>
      <c r="J2649">
        <f t="shared" si="208"/>
        <v>3.5455000000000001</v>
      </c>
      <c r="K2649">
        <f t="shared" si="209"/>
        <v>4.3879108000000002</v>
      </c>
      <c r="L2649" s="1" t="s">
        <v>26</v>
      </c>
      <c r="M2649" s="1" t="s">
        <v>54</v>
      </c>
      <c r="N2649" s="1" t="s">
        <v>33</v>
      </c>
      <c r="O2649" s="1" t="s">
        <v>34</v>
      </c>
      <c r="P2649" s="1" t="s">
        <v>45</v>
      </c>
      <c r="Q2649" s="1" t="s">
        <v>36</v>
      </c>
      <c r="R2649" s="2">
        <v>39820</v>
      </c>
    </row>
    <row r="2650" spans="1:18" x14ac:dyDescent="0.25">
      <c r="A2650" s="1">
        <v>42918</v>
      </c>
      <c r="B2650" s="2">
        <v>40685</v>
      </c>
      <c r="C2650" s="2" t="str">
        <f t="shared" si="206"/>
        <v>May</v>
      </c>
      <c r="D2650" s="1" t="s">
        <v>25</v>
      </c>
      <c r="E2650" s="1">
        <v>46</v>
      </c>
      <c r="F2650" s="1">
        <f t="shared" si="205"/>
        <v>14.092608695652174</v>
      </c>
      <c r="G2650" s="1">
        <v>648.26</v>
      </c>
      <c r="H2650" s="1">
        <v>7.27</v>
      </c>
      <c r="I2650">
        <f t="shared" si="207"/>
        <v>655.53</v>
      </c>
      <c r="J2650">
        <f t="shared" si="208"/>
        <v>3.5455000000000001</v>
      </c>
      <c r="K2650">
        <f t="shared" si="209"/>
        <v>22.984058300000001</v>
      </c>
      <c r="L2650" s="1" t="s">
        <v>26</v>
      </c>
      <c r="M2650" s="1" t="s">
        <v>55</v>
      </c>
      <c r="N2650" s="1" t="s">
        <v>33</v>
      </c>
      <c r="O2650" s="1" t="s">
        <v>34</v>
      </c>
      <c r="P2650" s="1" t="s">
        <v>48</v>
      </c>
      <c r="Q2650" s="1" t="s">
        <v>24</v>
      </c>
      <c r="R2650" s="2">
        <v>40687</v>
      </c>
    </row>
    <row r="2651" spans="1:18" x14ac:dyDescent="0.25">
      <c r="A2651" s="1">
        <v>19716</v>
      </c>
      <c r="B2651" s="2">
        <v>40085</v>
      </c>
      <c r="C2651" s="2" t="str">
        <f t="shared" si="206"/>
        <v>September</v>
      </c>
      <c r="D2651" s="1" t="s">
        <v>18</v>
      </c>
      <c r="E2651" s="1">
        <v>5</v>
      </c>
      <c r="F2651" s="1">
        <f t="shared" si="205"/>
        <v>123.22110000000001</v>
      </c>
      <c r="G2651" s="1">
        <v>616.10550000000001</v>
      </c>
      <c r="H2651" s="1">
        <v>4.2</v>
      </c>
      <c r="I2651">
        <f t="shared" si="207"/>
        <v>620.30550000000005</v>
      </c>
      <c r="J2651">
        <f t="shared" si="208"/>
        <v>5.3265000000000002</v>
      </c>
      <c r="K2651">
        <f t="shared" si="209"/>
        <v>32.816859457500001</v>
      </c>
      <c r="L2651" s="1" t="s">
        <v>26</v>
      </c>
      <c r="M2651" s="1" t="s">
        <v>27</v>
      </c>
      <c r="N2651" s="1" t="s">
        <v>42</v>
      </c>
      <c r="O2651" s="1" t="s">
        <v>29</v>
      </c>
      <c r="P2651" s="1" t="s">
        <v>30</v>
      </c>
      <c r="Q2651" s="1" t="s">
        <v>24</v>
      </c>
      <c r="R2651" s="2">
        <v>40092</v>
      </c>
    </row>
    <row r="2652" spans="1:18" x14ac:dyDescent="0.25">
      <c r="A2652" s="1">
        <v>43745</v>
      </c>
      <c r="B2652" s="2">
        <v>40483</v>
      </c>
      <c r="C2652" s="2" t="str">
        <f t="shared" si="206"/>
        <v>November</v>
      </c>
      <c r="D2652" s="1" t="s">
        <v>18</v>
      </c>
      <c r="E2652" s="1">
        <v>32</v>
      </c>
      <c r="F2652" s="1">
        <f t="shared" si="205"/>
        <v>39.075828125000001</v>
      </c>
      <c r="G2652" s="1">
        <v>1250.4265</v>
      </c>
      <c r="H2652" s="1">
        <v>2.5</v>
      </c>
      <c r="I2652">
        <f t="shared" si="207"/>
        <v>1252.9265</v>
      </c>
      <c r="J2652">
        <f t="shared" si="208"/>
        <v>5.3265000000000002</v>
      </c>
      <c r="K2652">
        <f t="shared" si="209"/>
        <v>66.6039675225</v>
      </c>
      <c r="L2652" s="1" t="s">
        <v>26</v>
      </c>
      <c r="M2652" s="1" t="s">
        <v>49</v>
      </c>
      <c r="N2652" s="1" t="s">
        <v>33</v>
      </c>
      <c r="O2652" s="1" t="s">
        <v>29</v>
      </c>
      <c r="P2652" s="1" t="s">
        <v>30</v>
      </c>
      <c r="Q2652" s="1" t="s">
        <v>24</v>
      </c>
      <c r="R2652" s="2">
        <v>40483</v>
      </c>
    </row>
    <row r="2653" spans="1:18" x14ac:dyDescent="0.25">
      <c r="A2653" s="1">
        <v>16197</v>
      </c>
      <c r="B2653" s="2">
        <v>41208</v>
      </c>
      <c r="C2653" s="2" t="str">
        <f t="shared" si="206"/>
        <v>October</v>
      </c>
      <c r="D2653" s="1" t="s">
        <v>37</v>
      </c>
      <c r="E2653" s="1">
        <v>19</v>
      </c>
      <c r="F2653" s="1">
        <f t="shared" si="205"/>
        <v>5.4568421052631582</v>
      </c>
      <c r="G2653" s="1">
        <v>103.68</v>
      </c>
      <c r="H2653" s="1">
        <v>5.85</v>
      </c>
      <c r="I2653">
        <f t="shared" si="207"/>
        <v>109.53</v>
      </c>
      <c r="J2653">
        <f t="shared" si="208"/>
        <v>3.5455000000000001</v>
      </c>
      <c r="K2653">
        <f t="shared" si="209"/>
        <v>3.6759743999999999</v>
      </c>
      <c r="L2653" s="1" t="s">
        <v>26</v>
      </c>
      <c r="M2653" s="1" t="s">
        <v>59</v>
      </c>
      <c r="N2653" s="1" t="s">
        <v>21</v>
      </c>
      <c r="O2653" s="1" t="s">
        <v>34</v>
      </c>
      <c r="P2653" s="1" t="s">
        <v>45</v>
      </c>
      <c r="Q2653" s="1" t="s">
        <v>24</v>
      </c>
      <c r="R2653" s="2">
        <v>41209</v>
      </c>
    </row>
    <row r="2654" spans="1:18" x14ac:dyDescent="0.25">
      <c r="A2654" s="1">
        <v>1253</v>
      </c>
      <c r="B2654" s="2">
        <v>40203</v>
      </c>
      <c r="C2654" s="2" t="str">
        <f t="shared" si="206"/>
        <v>January</v>
      </c>
      <c r="D2654" s="1" t="s">
        <v>37</v>
      </c>
      <c r="E2654" s="1">
        <v>15</v>
      </c>
      <c r="F2654" s="1">
        <f t="shared" si="205"/>
        <v>32.955999999999996</v>
      </c>
      <c r="G2654" s="1">
        <v>494.34</v>
      </c>
      <c r="H2654" s="1">
        <v>6.72</v>
      </c>
      <c r="I2654">
        <f t="shared" si="207"/>
        <v>501.06</v>
      </c>
      <c r="J2654">
        <f t="shared" si="208"/>
        <v>3.5455000000000001</v>
      </c>
      <c r="K2654">
        <f t="shared" si="209"/>
        <v>17.526824699999999</v>
      </c>
      <c r="L2654" s="1" t="s">
        <v>26</v>
      </c>
      <c r="M2654" s="1" t="s">
        <v>56</v>
      </c>
      <c r="N2654" s="1" t="s">
        <v>21</v>
      </c>
      <c r="O2654" s="1" t="s">
        <v>34</v>
      </c>
      <c r="P2654" s="1" t="s">
        <v>60</v>
      </c>
      <c r="Q2654" s="1" t="s">
        <v>24</v>
      </c>
      <c r="R2654" s="2">
        <v>40203</v>
      </c>
    </row>
    <row r="2655" spans="1:18" x14ac:dyDescent="0.25">
      <c r="A2655" s="1">
        <v>39909</v>
      </c>
      <c r="B2655" s="2">
        <v>40598</v>
      </c>
      <c r="C2655" s="2" t="str">
        <f t="shared" si="206"/>
        <v>February</v>
      </c>
      <c r="D2655" s="1" t="s">
        <v>18</v>
      </c>
      <c r="E2655" s="1">
        <v>50</v>
      </c>
      <c r="F2655" s="1">
        <f t="shared" si="205"/>
        <v>155.57515999999998</v>
      </c>
      <c r="G2655" s="1">
        <v>7778.7579999999998</v>
      </c>
      <c r="H2655" s="1">
        <v>4.99</v>
      </c>
      <c r="I2655">
        <f t="shared" si="207"/>
        <v>7783.7479999999996</v>
      </c>
      <c r="J2655">
        <f t="shared" si="208"/>
        <v>5.3265000000000002</v>
      </c>
      <c r="K2655">
        <f t="shared" si="209"/>
        <v>414.33554487000004</v>
      </c>
      <c r="L2655" s="1" t="s">
        <v>26</v>
      </c>
      <c r="M2655" s="1" t="s">
        <v>27</v>
      </c>
      <c r="N2655" s="1" t="s">
        <v>42</v>
      </c>
      <c r="O2655" s="1" t="s">
        <v>29</v>
      </c>
      <c r="P2655" s="1" t="s">
        <v>30</v>
      </c>
      <c r="Q2655" s="1" t="s">
        <v>24</v>
      </c>
      <c r="R2655" s="2">
        <v>40606</v>
      </c>
    </row>
    <row r="2656" spans="1:18" x14ac:dyDescent="0.25">
      <c r="A2656" s="1">
        <v>44037</v>
      </c>
      <c r="B2656" s="2">
        <v>41088</v>
      </c>
      <c r="C2656" s="2" t="str">
        <f t="shared" si="206"/>
        <v>June</v>
      </c>
      <c r="D2656" s="1" t="s">
        <v>25</v>
      </c>
      <c r="E2656" s="1">
        <v>39</v>
      </c>
      <c r="F2656" s="1">
        <f t="shared" si="205"/>
        <v>21.424358974358974</v>
      </c>
      <c r="G2656" s="1">
        <v>835.55</v>
      </c>
      <c r="H2656" s="1">
        <v>5.08</v>
      </c>
      <c r="I2656">
        <f t="shared" si="207"/>
        <v>840.63</v>
      </c>
      <c r="J2656">
        <f t="shared" si="208"/>
        <v>4.7610000000000001</v>
      </c>
      <c r="K2656">
        <f t="shared" si="209"/>
        <v>39.780535499999999</v>
      </c>
      <c r="L2656" s="1" t="s">
        <v>26</v>
      </c>
      <c r="M2656" s="1" t="s">
        <v>55</v>
      </c>
      <c r="N2656" s="1" t="s">
        <v>21</v>
      </c>
      <c r="O2656" s="1" t="s">
        <v>22</v>
      </c>
      <c r="P2656" s="1" t="s">
        <v>23</v>
      </c>
      <c r="Q2656" s="1" t="s">
        <v>46</v>
      </c>
      <c r="R2656" s="2">
        <v>41090</v>
      </c>
    </row>
    <row r="2657" spans="1:18" x14ac:dyDescent="0.25">
      <c r="A2657" s="1">
        <v>39876</v>
      </c>
      <c r="B2657" s="2">
        <v>41012</v>
      </c>
      <c r="C2657" s="2" t="str">
        <f t="shared" si="206"/>
        <v>April</v>
      </c>
      <c r="D2657" s="1" t="s">
        <v>25</v>
      </c>
      <c r="E2657" s="1">
        <v>46</v>
      </c>
      <c r="F2657" s="1">
        <f t="shared" si="205"/>
        <v>19.056304347826089</v>
      </c>
      <c r="G2657" s="1">
        <v>876.59</v>
      </c>
      <c r="H2657" s="1">
        <v>5.23</v>
      </c>
      <c r="I2657">
        <f t="shared" si="207"/>
        <v>881.82</v>
      </c>
      <c r="J2657">
        <f t="shared" si="208"/>
        <v>3.5455000000000001</v>
      </c>
      <c r="K2657">
        <f t="shared" si="209"/>
        <v>31.079498450000003</v>
      </c>
      <c r="L2657" s="1" t="s">
        <v>26</v>
      </c>
      <c r="M2657" s="1" t="s">
        <v>56</v>
      </c>
      <c r="N2657" s="1" t="s">
        <v>21</v>
      </c>
      <c r="O2657" s="1" t="s">
        <v>34</v>
      </c>
      <c r="P2657" s="1" t="s">
        <v>48</v>
      </c>
      <c r="Q2657" s="1" t="s">
        <v>24</v>
      </c>
      <c r="R2657" s="2">
        <v>41014</v>
      </c>
    </row>
    <row r="2658" spans="1:18" x14ac:dyDescent="0.25">
      <c r="A2658" s="1">
        <v>9350</v>
      </c>
      <c r="B2658" s="2">
        <v>41213</v>
      </c>
      <c r="C2658" s="2" t="str">
        <f t="shared" si="206"/>
        <v>October</v>
      </c>
      <c r="D2658" s="1" t="s">
        <v>37</v>
      </c>
      <c r="E2658" s="1">
        <v>2</v>
      </c>
      <c r="F2658" s="1">
        <f t="shared" si="205"/>
        <v>168.8</v>
      </c>
      <c r="G2658" s="1">
        <v>337.6</v>
      </c>
      <c r="H2658" s="1">
        <v>19.989999999999998</v>
      </c>
      <c r="I2658">
        <f t="shared" si="207"/>
        <v>357.59000000000003</v>
      </c>
      <c r="J2658">
        <f t="shared" si="208"/>
        <v>4.7610000000000001</v>
      </c>
      <c r="K2658">
        <f t="shared" si="209"/>
        <v>16.073136000000002</v>
      </c>
      <c r="L2658" s="1" t="s">
        <v>26</v>
      </c>
      <c r="M2658" s="1" t="s">
        <v>27</v>
      </c>
      <c r="N2658" s="1" t="s">
        <v>33</v>
      </c>
      <c r="O2658" s="1" t="s">
        <v>22</v>
      </c>
      <c r="P2658" s="1" t="s">
        <v>23</v>
      </c>
      <c r="Q2658" s="1" t="s">
        <v>31</v>
      </c>
      <c r="R2658" s="2">
        <v>41215</v>
      </c>
    </row>
    <row r="2659" spans="1:18" x14ac:dyDescent="0.25">
      <c r="A2659" s="1">
        <v>3810</v>
      </c>
      <c r="B2659" s="2">
        <v>41168</v>
      </c>
      <c r="C2659" s="2" t="str">
        <f t="shared" si="206"/>
        <v>September</v>
      </c>
      <c r="D2659" s="1" t="s">
        <v>37</v>
      </c>
      <c r="E2659" s="1">
        <v>40</v>
      </c>
      <c r="F2659" s="1">
        <f t="shared" si="205"/>
        <v>5.5465</v>
      </c>
      <c r="G2659" s="1">
        <v>221.86</v>
      </c>
      <c r="H2659" s="1">
        <v>49</v>
      </c>
      <c r="I2659">
        <f t="shared" si="207"/>
        <v>270.86</v>
      </c>
      <c r="J2659">
        <f t="shared" si="208"/>
        <v>3.5455000000000001</v>
      </c>
      <c r="K2659">
        <f t="shared" si="209"/>
        <v>7.8660463000000007</v>
      </c>
      <c r="L2659" s="1" t="s">
        <v>26</v>
      </c>
      <c r="M2659" s="1" t="s">
        <v>56</v>
      </c>
      <c r="N2659" s="1" t="s">
        <v>33</v>
      </c>
      <c r="O2659" s="1" t="s">
        <v>34</v>
      </c>
      <c r="P2659" s="1" t="s">
        <v>68</v>
      </c>
      <c r="Q2659" s="1" t="s">
        <v>53</v>
      </c>
      <c r="R2659" s="2">
        <v>41170</v>
      </c>
    </row>
    <row r="2660" spans="1:18" x14ac:dyDescent="0.25">
      <c r="A2660" s="1">
        <v>38950</v>
      </c>
      <c r="B2660" s="2">
        <v>40726</v>
      </c>
      <c r="C2660" s="2" t="str">
        <f t="shared" si="206"/>
        <v>July</v>
      </c>
      <c r="D2660" s="1" t="s">
        <v>32</v>
      </c>
      <c r="E2660" s="1">
        <v>30</v>
      </c>
      <c r="F2660" s="1">
        <f t="shared" si="205"/>
        <v>9.6150000000000002</v>
      </c>
      <c r="G2660" s="1">
        <v>288.45</v>
      </c>
      <c r="H2660" s="1">
        <v>3.98</v>
      </c>
      <c r="I2660">
        <f t="shared" si="207"/>
        <v>292.43</v>
      </c>
      <c r="J2660">
        <f t="shared" si="208"/>
        <v>3.5455000000000001</v>
      </c>
      <c r="K2660">
        <f t="shared" si="209"/>
        <v>10.226994749999999</v>
      </c>
      <c r="L2660" s="1" t="s">
        <v>26</v>
      </c>
      <c r="M2660" s="1" t="s">
        <v>59</v>
      </c>
      <c r="N2660" s="1" t="s">
        <v>28</v>
      </c>
      <c r="O2660" s="1" t="s">
        <v>34</v>
      </c>
      <c r="P2660" s="1" t="s">
        <v>50</v>
      </c>
      <c r="Q2660" s="1" t="s">
        <v>46</v>
      </c>
      <c r="R2660" s="2">
        <v>40729</v>
      </c>
    </row>
    <row r="2661" spans="1:18" x14ac:dyDescent="0.25">
      <c r="A2661" s="1">
        <v>15270</v>
      </c>
      <c r="B2661" s="2">
        <v>39844</v>
      </c>
      <c r="C2661" s="2" t="str">
        <f t="shared" si="206"/>
        <v>January</v>
      </c>
      <c r="D2661" s="1" t="s">
        <v>32</v>
      </c>
      <c r="E2661" s="1">
        <v>36</v>
      </c>
      <c r="F2661" s="1">
        <f t="shared" si="205"/>
        <v>7.1641666666666675</v>
      </c>
      <c r="G2661" s="1">
        <v>257.91000000000003</v>
      </c>
      <c r="H2661" s="1">
        <v>1.6</v>
      </c>
      <c r="I2661">
        <f t="shared" si="207"/>
        <v>259.51000000000005</v>
      </c>
      <c r="J2661">
        <f t="shared" si="208"/>
        <v>3.5455000000000001</v>
      </c>
      <c r="K2661">
        <f t="shared" si="209"/>
        <v>9.144199050000001</v>
      </c>
      <c r="L2661" s="1" t="s">
        <v>26</v>
      </c>
      <c r="M2661" s="1" t="s">
        <v>56</v>
      </c>
      <c r="N2661" s="1" t="s">
        <v>33</v>
      </c>
      <c r="O2661" s="1" t="s">
        <v>34</v>
      </c>
      <c r="P2661" s="1" t="s">
        <v>45</v>
      </c>
      <c r="Q2661" s="1" t="s">
        <v>36</v>
      </c>
      <c r="R2661" s="2">
        <v>39846</v>
      </c>
    </row>
    <row r="2662" spans="1:18" x14ac:dyDescent="0.25">
      <c r="A2662" s="1">
        <v>11969</v>
      </c>
      <c r="B2662" s="2">
        <v>40927</v>
      </c>
      <c r="C2662" s="2" t="str">
        <f t="shared" si="206"/>
        <v>January</v>
      </c>
      <c r="D2662" s="1" t="s">
        <v>32</v>
      </c>
      <c r="E2662" s="1">
        <v>16</v>
      </c>
      <c r="F2662" s="1">
        <f t="shared" si="205"/>
        <v>105.31</v>
      </c>
      <c r="G2662" s="1">
        <v>1684.96</v>
      </c>
      <c r="H2662" s="1">
        <v>35</v>
      </c>
      <c r="I2662">
        <f t="shared" si="207"/>
        <v>1719.96</v>
      </c>
      <c r="J2662">
        <f t="shared" si="208"/>
        <v>3.5455000000000001</v>
      </c>
      <c r="K2662">
        <f t="shared" si="209"/>
        <v>59.740256800000004</v>
      </c>
      <c r="L2662" s="1" t="s">
        <v>26</v>
      </c>
      <c r="M2662" s="1" t="s">
        <v>58</v>
      </c>
      <c r="N2662" s="1" t="s">
        <v>21</v>
      </c>
      <c r="O2662" s="1" t="s">
        <v>34</v>
      </c>
      <c r="P2662" s="1" t="s">
        <v>60</v>
      </c>
      <c r="Q2662" s="1" t="s">
        <v>53</v>
      </c>
      <c r="R2662" s="2">
        <v>40928</v>
      </c>
    </row>
    <row r="2663" spans="1:18" x14ac:dyDescent="0.25">
      <c r="A2663" s="1">
        <v>18465</v>
      </c>
      <c r="B2663" s="2">
        <v>40283</v>
      </c>
      <c r="C2663" s="2" t="str">
        <f t="shared" si="206"/>
        <v>April</v>
      </c>
      <c r="D2663" s="1" t="s">
        <v>25</v>
      </c>
      <c r="E2663" s="1">
        <v>12</v>
      </c>
      <c r="F2663" s="1">
        <f t="shared" si="205"/>
        <v>68.019166666666663</v>
      </c>
      <c r="G2663" s="1">
        <v>816.23</v>
      </c>
      <c r="H2663" s="1">
        <v>35</v>
      </c>
      <c r="I2663">
        <f t="shared" si="207"/>
        <v>851.23</v>
      </c>
      <c r="J2663">
        <f t="shared" si="208"/>
        <v>3.5455000000000001</v>
      </c>
      <c r="K2663">
        <f t="shared" si="209"/>
        <v>28.939434650000003</v>
      </c>
      <c r="L2663" s="1" t="s">
        <v>26</v>
      </c>
      <c r="M2663" s="1" t="s">
        <v>27</v>
      </c>
      <c r="N2663" s="1" t="s">
        <v>28</v>
      </c>
      <c r="O2663" s="1" t="s">
        <v>34</v>
      </c>
      <c r="P2663" s="1" t="s">
        <v>60</v>
      </c>
      <c r="Q2663" s="1" t="s">
        <v>53</v>
      </c>
      <c r="R2663" s="2">
        <v>40285</v>
      </c>
    </row>
    <row r="2664" spans="1:18" x14ac:dyDescent="0.25">
      <c r="A2664" s="1">
        <v>35300</v>
      </c>
      <c r="B2664" s="2">
        <v>40239</v>
      </c>
      <c r="C2664" s="2" t="str">
        <f t="shared" si="206"/>
        <v>March</v>
      </c>
      <c r="D2664" s="1" t="s">
        <v>41</v>
      </c>
      <c r="E2664" s="1">
        <v>13</v>
      </c>
      <c r="F2664" s="1">
        <f t="shared" si="205"/>
        <v>9.1561538461538454</v>
      </c>
      <c r="G2664" s="1">
        <v>119.03</v>
      </c>
      <c r="H2664" s="1">
        <v>2.0099999999999998</v>
      </c>
      <c r="I2664">
        <f t="shared" si="207"/>
        <v>121.04</v>
      </c>
      <c r="J2664">
        <f t="shared" si="208"/>
        <v>3.5455000000000001</v>
      </c>
      <c r="K2664">
        <f t="shared" si="209"/>
        <v>4.22020865</v>
      </c>
      <c r="L2664" s="1" t="s">
        <v>26</v>
      </c>
      <c r="M2664" s="1" t="s">
        <v>55</v>
      </c>
      <c r="N2664" s="1" t="s">
        <v>33</v>
      </c>
      <c r="O2664" s="1" t="s">
        <v>34</v>
      </c>
      <c r="P2664" s="1" t="s">
        <v>45</v>
      </c>
      <c r="Q2664" s="1" t="s">
        <v>36</v>
      </c>
      <c r="R2664" s="2">
        <v>40240</v>
      </c>
    </row>
    <row r="2665" spans="1:18" x14ac:dyDescent="0.25">
      <c r="A2665" s="1">
        <v>24865</v>
      </c>
      <c r="B2665" s="2">
        <v>40987</v>
      </c>
      <c r="C2665" s="2" t="str">
        <f t="shared" si="206"/>
        <v>March</v>
      </c>
      <c r="D2665" s="1" t="s">
        <v>25</v>
      </c>
      <c r="E2665" s="1">
        <v>46</v>
      </c>
      <c r="F2665" s="1">
        <f t="shared" si="205"/>
        <v>3.8093478260869564</v>
      </c>
      <c r="G2665" s="1">
        <v>175.23</v>
      </c>
      <c r="H2665" s="1">
        <v>2.5</v>
      </c>
      <c r="I2665">
        <f t="shared" si="207"/>
        <v>177.73</v>
      </c>
      <c r="J2665">
        <f t="shared" si="208"/>
        <v>3.5455000000000001</v>
      </c>
      <c r="K2665">
        <f t="shared" si="209"/>
        <v>6.2127796499999999</v>
      </c>
      <c r="L2665" s="1" t="s">
        <v>26</v>
      </c>
      <c r="M2665" s="1" t="s">
        <v>56</v>
      </c>
      <c r="N2665" s="1" t="s">
        <v>21</v>
      </c>
      <c r="O2665" s="1" t="s">
        <v>34</v>
      </c>
      <c r="P2665" s="1" t="s">
        <v>62</v>
      </c>
      <c r="Q2665" s="1" t="s">
        <v>24</v>
      </c>
      <c r="R2665" s="2">
        <v>40988</v>
      </c>
    </row>
    <row r="2666" spans="1:18" x14ac:dyDescent="0.25">
      <c r="A2666" s="1">
        <v>15399</v>
      </c>
      <c r="B2666" s="2">
        <v>41042</v>
      </c>
      <c r="C2666" s="2" t="str">
        <f t="shared" si="206"/>
        <v>May</v>
      </c>
      <c r="D2666" s="1" t="s">
        <v>37</v>
      </c>
      <c r="E2666" s="1">
        <v>46</v>
      </c>
      <c r="F2666" s="1">
        <f t="shared" si="205"/>
        <v>54.6633152173913</v>
      </c>
      <c r="G2666" s="1">
        <v>2514.5124999999998</v>
      </c>
      <c r="H2666" s="1">
        <v>4.99</v>
      </c>
      <c r="I2666">
        <f t="shared" si="207"/>
        <v>2519.5024999999996</v>
      </c>
      <c r="J2666">
        <f t="shared" si="208"/>
        <v>5.3265000000000002</v>
      </c>
      <c r="K2666">
        <f t="shared" si="209"/>
        <v>133.93550831249999</v>
      </c>
      <c r="L2666" s="1" t="s">
        <v>19</v>
      </c>
      <c r="M2666" s="1" t="s">
        <v>58</v>
      </c>
      <c r="N2666" s="1" t="s">
        <v>28</v>
      </c>
      <c r="O2666" s="1" t="s">
        <v>29</v>
      </c>
      <c r="P2666" s="1" t="s">
        <v>30</v>
      </c>
      <c r="Q2666" s="1" t="s">
        <v>24</v>
      </c>
      <c r="R2666" s="2">
        <v>41043</v>
      </c>
    </row>
    <row r="2667" spans="1:18" x14ac:dyDescent="0.25">
      <c r="A2667" s="1">
        <v>36484</v>
      </c>
      <c r="B2667" s="2">
        <v>40936</v>
      </c>
      <c r="C2667" s="2" t="str">
        <f t="shared" si="206"/>
        <v>January</v>
      </c>
      <c r="D2667" s="1" t="s">
        <v>37</v>
      </c>
      <c r="E2667" s="1">
        <v>41</v>
      </c>
      <c r="F2667" s="1">
        <f t="shared" si="205"/>
        <v>58.062670731707321</v>
      </c>
      <c r="G2667" s="1">
        <v>2380.5695000000001</v>
      </c>
      <c r="H2667" s="1">
        <v>3.9</v>
      </c>
      <c r="I2667">
        <f t="shared" si="207"/>
        <v>2384.4695000000002</v>
      </c>
      <c r="J2667">
        <f t="shared" si="208"/>
        <v>5.3265000000000002</v>
      </c>
      <c r="K2667">
        <f t="shared" si="209"/>
        <v>126.80103441750002</v>
      </c>
      <c r="L2667" s="1" t="s">
        <v>19</v>
      </c>
      <c r="M2667" s="1" t="s">
        <v>27</v>
      </c>
      <c r="N2667" s="1" t="s">
        <v>33</v>
      </c>
      <c r="O2667" s="1" t="s">
        <v>29</v>
      </c>
      <c r="P2667" s="1" t="s">
        <v>30</v>
      </c>
      <c r="Q2667" s="1" t="s">
        <v>24</v>
      </c>
      <c r="R2667" s="2">
        <v>40937</v>
      </c>
    </row>
    <row r="2668" spans="1:18" x14ac:dyDescent="0.25">
      <c r="A2668" s="1">
        <v>18085</v>
      </c>
      <c r="B2668" s="2">
        <v>40811</v>
      </c>
      <c r="C2668" s="2" t="str">
        <f t="shared" si="206"/>
        <v>September</v>
      </c>
      <c r="D2668" s="1" t="s">
        <v>25</v>
      </c>
      <c r="E2668" s="1">
        <v>33</v>
      </c>
      <c r="F2668" s="1">
        <f t="shared" si="205"/>
        <v>162.21013636363637</v>
      </c>
      <c r="G2668" s="1">
        <v>5352.9345000000003</v>
      </c>
      <c r="H2668" s="1">
        <v>4.2</v>
      </c>
      <c r="I2668">
        <f t="shared" si="207"/>
        <v>5357.1345000000001</v>
      </c>
      <c r="J2668">
        <f t="shared" si="208"/>
        <v>5.3265000000000002</v>
      </c>
      <c r="K2668">
        <f t="shared" si="209"/>
        <v>285.12405614250002</v>
      </c>
      <c r="L2668" s="1" t="s">
        <v>26</v>
      </c>
      <c r="M2668" s="1" t="s">
        <v>27</v>
      </c>
      <c r="N2668" s="1" t="s">
        <v>33</v>
      </c>
      <c r="O2668" s="1" t="s">
        <v>29</v>
      </c>
      <c r="P2668" s="1" t="s">
        <v>30</v>
      </c>
      <c r="Q2668" s="1" t="s">
        <v>24</v>
      </c>
      <c r="R2668" s="2">
        <v>40812</v>
      </c>
    </row>
    <row r="2669" spans="1:18" x14ac:dyDescent="0.25">
      <c r="A2669" s="1">
        <v>36803</v>
      </c>
      <c r="B2669" s="2">
        <v>41125</v>
      </c>
      <c r="C2669" s="2" t="str">
        <f t="shared" si="206"/>
        <v>August</v>
      </c>
      <c r="D2669" s="1" t="s">
        <v>32</v>
      </c>
      <c r="E2669" s="1">
        <v>2</v>
      </c>
      <c r="F2669" s="1">
        <f t="shared" si="205"/>
        <v>51.552500000000002</v>
      </c>
      <c r="G2669" s="1">
        <v>103.105</v>
      </c>
      <c r="H2669" s="1">
        <v>2.5</v>
      </c>
      <c r="I2669">
        <f t="shared" si="207"/>
        <v>105.605</v>
      </c>
      <c r="J2669">
        <f t="shared" si="208"/>
        <v>5.3265000000000002</v>
      </c>
      <c r="K2669">
        <f t="shared" si="209"/>
        <v>5.4918878250000001</v>
      </c>
      <c r="L2669" s="1" t="s">
        <v>26</v>
      </c>
      <c r="M2669" s="1" t="s">
        <v>20</v>
      </c>
      <c r="N2669" s="1" t="s">
        <v>33</v>
      </c>
      <c r="O2669" s="1" t="s">
        <v>29</v>
      </c>
      <c r="P2669" s="1" t="s">
        <v>30</v>
      </c>
      <c r="Q2669" s="1" t="s">
        <v>24</v>
      </c>
      <c r="R2669" s="2">
        <v>41127</v>
      </c>
    </row>
    <row r="2670" spans="1:18" x14ac:dyDescent="0.25">
      <c r="A2670" s="1">
        <v>29218</v>
      </c>
      <c r="B2670" s="2">
        <v>41058</v>
      </c>
      <c r="C2670" s="2" t="str">
        <f t="shared" si="206"/>
        <v>May</v>
      </c>
      <c r="D2670" s="1" t="s">
        <v>18</v>
      </c>
      <c r="E2670" s="1">
        <v>19</v>
      </c>
      <c r="F2670" s="1">
        <f t="shared" si="205"/>
        <v>95.948421052631574</v>
      </c>
      <c r="G2670" s="1">
        <v>1823.02</v>
      </c>
      <c r="H2670" s="1">
        <v>39.61</v>
      </c>
      <c r="I2670">
        <f t="shared" si="207"/>
        <v>1862.6299999999999</v>
      </c>
      <c r="J2670">
        <f t="shared" si="208"/>
        <v>4.7610000000000001</v>
      </c>
      <c r="K2670">
        <f t="shared" si="209"/>
        <v>86.793982200000016</v>
      </c>
      <c r="L2670" s="1" t="s">
        <v>19</v>
      </c>
      <c r="M2670" s="1" t="s">
        <v>51</v>
      </c>
      <c r="N2670" s="1" t="s">
        <v>42</v>
      </c>
      <c r="O2670" s="1" t="s">
        <v>22</v>
      </c>
      <c r="P2670" s="1" t="s">
        <v>23</v>
      </c>
      <c r="Q2670" s="1" t="s">
        <v>31</v>
      </c>
      <c r="R2670" s="2">
        <v>41058</v>
      </c>
    </row>
    <row r="2671" spans="1:18" x14ac:dyDescent="0.25">
      <c r="A2671" s="1">
        <v>24003</v>
      </c>
      <c r="B2671" s="2">
        <v>40117</v>
      </c>
      <c r="C2671" s="2" t="str">
        <f t="shared" si="206"/>
        <v>October</v>
      </c>
      <c r="D2671" s="1" t="s">
        <v>37</v>
      </c>
      <c r="E2671" s="1">
        <v>9</v>
      </c>
      <c r="F2671" s="1">
        <f t="shared" si="205"/>
        <v>1.3211111111111111</v>
      </c>
      <c r="G2671" s="1">
        <v>11.89</v>
      </c>
      <c r="H2671" s="1">
        <v>0.7</v>
      </c>
      <c r="I2671">
        <f t="shared" si="207"/>
        <v>12.59</v>
      </c>
      <c r="J2671">
        <f t="shared" si="208"/>
        <v>3.5455000000000001</v>
      </c>
      <c r="K2671">
        <f t="shared" si="209"/>
        <v>0.42155995000000002</v>
      </c>
      <c r="L2671" s="1" t="s">
        <v>26</v>
      </c>
      <c r="M2671" s="1" t="s">
        <v>47</v>
      </c>
      <c r="N2671" s="1" t="s">
        <v>33</v>
      </c>
      <c r="O2671" s="1" t="s">
        <v>34</v>
      </c>
      <c r="P2671" s="1" t="s">
        <v>66</v>
      </c>
      <c r="Q2671" s="1" t="s">
        <v>36</v>
      </c>
      <c r="R2671" s="2">
        <v>40117</v>
      </c>
    </row>
    <row r="2672" spans="1:18" x14ac:dyDescent="0.25">
      <c r="A2672" s="1">
        <v>5921</v>
      </c>
      <c r="B2672" s="2">
        <v>39909</v>
      </c>
      <c r="C2672" s="2" t="str">
        <f t="shared" si="206"/>
        <v>April</v>
      </c>
      <c r="D2672" s="1" t="s">
        <v>18</v>
      </c>
      <c r="E2672" s="1">
        <v>27</v>
      </c>
      <c r="F2672" s="1">
        <f t="shared" si="205"/>
        <v>14.249629629629631</v>
      </c>
      <c r="G2672" s="1">
        <v>384.74</v>
      </c>
      <c r="H2672" s="1">
        <v>5.5</v>
      </c>
      <c r="I2672">
        <f t="shared" si="207"/>
        <v>390.24</v>
      </c>
      <c r="J2672">
        <f t="shared" si="208"/>
        <v>3.5455000000000001</v>
      </c>
      <c r="K2672">
        <f t="shared" si="209"/>
        <v>13.640956700000002</v>
      </c>
      <c r="L2672" s="1" t="s">
        <v>19</v>
      </c>
      <c r="M2672" s="1" t="s">
        <v>56</v>
      </c>
      <c r="N2672" s="1" t="s">
        <v>33</v>
      </c>
      <c r="O2672" s="1" t="s">
        <v>34</v>
      </c>
      <c r="P2672" s="1" t="s">
        <v>60</v>
      </c>
      <c r="Q2672" s="1" t="s">
        <v>24</v>
      </c>
      <c r="R2672" s="2">
        <v>39916</v>
      </c>
    </row>
    <row r="2673" spans="1:18" x14ac:dyDescent="0.25">
      <c r="A2673" s="1">
        <v>17216</v>
      </c>
      <c r="B2673" s="2">
        <v>41056</v>
      </c>
      <c r="C2673" s="2" t="str">
        <f t="shared" si="206"/>
        <v>May</v>
      </c>
      <c r="D2673" s="1" t="s">
        <v>41</v>
      </c>
      <c r="E2673" s="1">
        <v>7</v>
      </c>
      <c r="F2673" s="1">
        <f t="shared" si="205"/>
        <v>319.45142857142855</v>
      </c>
      <c r="G2673" s="1">
        <v>2236.16</v>
      </c>
      <c r="H2673" s="1">
        <v>58.95</v>
      </c>
      <c r="I2673">
        <f t="shared" si="207"/>
        <v>2295.1099999999997</v>
      </c>
      <c r="J2673">
        <f t="shared" si="208"/>
        <v>4.7610000000000001</v>
      </c>
      <c r="K2673">
        <f t="shared" si="209"/>
        <v>106.46357759999999</v>
      </c>
      <c r="L2673" s="1" t="s">
        <v>38</v>
      </c>
      <c r="M2673" s="1" t="s">
        <v>49</v>
      </c>
      <c r="N2673" s="1" t="s">
        <v>28</v>
      </c>
      <c r="O2673" s="1" t="s">
        <v>22</v>
      </c>
      <c r="P2673" s="1" t="s">
        <v>39</v>
      </c>
      <c r="Q2673" s="1" t="s">
        <v>40</v>
      </c>
      <c r="R2673" s="2">
        <v>41057</v>
      </c>
    </row>
    <row r="2674" spans="1:18" x14ac:dyDescent="0.25">
      <c r="A2674" s="1">
        <v>41026</v>
      </c>
      <c r="B2674" s="2">
        <v>40652</v>
      </c>
      <c r="C2674" s="2" t="str">
        <f t="shared" si="206"/>
        <v>April</v>
      </c>
      <c r="D2674" s="1" t="s">
        <v>41</v>
      </c>
      <c r="E2674" s="1">
        <v>19</v>
      </c>
      <c r="F2674" s="1">
        <f t="shared" si="205"/>
        <v>3.1452631578947368</v>
      </c>
      <c r="G2674" s="1">
        <v>59.76</v>
      </c>
      <c r="H2674" s="1">
        <v>1.92</v>
      </c>
      <c r="I2674">
        <f t="shared" si="207"/>
        <v>61.68</v>
      </c>
      <c r="J2674">
        <f t="shared" si="208"/>
        <v>3.5455000000000001</v>
      </c>
      <c r="K2674">
        <f t="shared" si="209"/>
        <v>2.1187907999999998</v>
      </c>
      <c r="L2674" s="1" t="s">
        <v>19</v>
      </c>
      <c r="M2674" s="1" t="s">
        <v>27</v>
      </c>
      <c r="N2674" s="1" t="s">
        <v>42</v>
      </c>
      <c r="O2674" s="1" t="s">
        <v>34</v>
      </c>
      <c r="P2674" s="1" t="s">
        <v>50</v>
      </c>
      <c r="Q2674" s="1" t="s">
        <v>36</v>
      </c>
      <c r="R2674" s="2">
        <v>40652</v>
      </c>
    </row>
    <row r="2675" spans="1:18" x14ac:dyDescent="0.25">
      <c r="A2675" s="1">
        <v>14981</v>
      </c>
      <c r="B2675" s="2">
        <v>40477</v>
      </c>
      <c r="C2675" s="2" t="str">
        <f t="shared" si="206"/>
        <v>October</v>
      </c>
      <c r="D2675" s="1" t="s">
        <v>41</v>
      </c>
      <c r="E2675" s="1">
        <v>8</v>
      </c>
      <c r="F2675" s="1">
        <f t="shared" si="205"/>
        <v>34.971249999999998</v>
      </c>
      <c r="G2675" s="1">
        <v>279.77</v>
      </c>
      <c r="H2675" s="1">
        <v>8.2200000000000006</v>
      </c>
      <c r="I2675">
        <f t="shared" si="207"/>
        <v>287.99</v>
      </c>
      <c r="J2675">
        <f t="shared" si="208"/>
        <v>3.5455000000000001</v>
      </c>
      <c r="K2675">
        <f t="shared" si="209"/>
        <v>9.9192453500000006</v>
      </c>
      <c r="L2675" s="1" t="s">
        <v>26</v>
      </c>
      <c r="M2675" s="1" t="s">
        <v>47</v>
      </c>
      <c r="N2675" s="1" t="s">
        <v>42</v>
      </c>
      <c r="O2675" s="1" t="s">
        <v>34</v>
      </c>
      <c r="P2675" s="1" t="s">
        <v>60</v>
      </c>
      <c r="Q2675" s="1" t="s">
        <v>24</v>
      </c>
      <c r="R2675" s="2">
        <v>40478</v>
      </c>
    </row>
    <row r="2676" spans="1:18" x14ac:dyDescent="0.25">
      <c r="A2676" s="1">
        <v>21639</v>
      </c>
      <c r="B2676" s="2">
        <v>40576</v>
      </c>
      <c r="C2676" s="2" t="str">
        <f t="shared" si="206"/>
        <v>February</v>
      </c>
      <c r="D2676" s="1" t="s">
        <v>32</v>
      </c>
      <c r="E2676" s="1">
        <v>3</v>
      </c>
      <c r="F2676" s="1">
        <f t="shared" si="205"/>
        <v>43.833333333333336</v>
      </c>
      <c r="G2676" s="1">
        <v>131.5</v>
      </c>
      <c r="H2676" s="1">
        <v>9.1999999999999993</v>
      </c>
      <c r="I2676">
        <f t="shared" si="207"/>
        <v>140.69999999999999</v>
      </c>
      <c r="J2676">
        <f t="shared" si="208"/>
        <v>4.7610000000000001</v>
      </c>
      <c r="K2676">
        <f t="shared" si="209"/>
        <v>6.2607150000000003</v>
      </c>
      <c r="L2676" s="1" t="s">
        <v>26</v>
      </c>
      <c r="M2676" s="1" t="s">
        <v>47</v>
      </c>
      <c r="N2676" s="1" t="s">
        <v>42</v>
      </c>
      <c r="O2676" s="1" t="s">
        <v>22</v>
      </c>
      <c r="P2676" s="1" t="s">
        <v>23</v>
      </c>
      <c r="Q2676" s="1" t="s">
        <v>36</v>
      </c>
      <c r="R2676" s="2">
        <v>40577</v>
      </c>
    </row>
    <row r="2677" spans="1:18" x14ac:dyDescent="0.25">
      <c r="A2677" s="1">
        <v>5028</v>
      </c>
      <c r="B2677" s="2">
        <v>41015</v>
      </c>
      <c r="C2677" s="2" t="str">
        <f t="shared" si="206"/>
        <v>April</v>
      </c>
      <c r="D2677" s="1" t="s">
        <v>25</v>
      </c>
      <c r="E2677" s="1">
        <v>10</v>
      </c>
      <c r="F2677" s="1">
        <f t="shared" si="205"/>
        <v>7.9680000000000009</v>
      </c>
      <c r="G2677" s="1">
        <v>79.680000000000007</v>
      </c>
      <c r="H2677" s="1">
        <v>3.68</v>
      </c>
      <c r="I2677">
        <f t="shared" si="207"/>
        <v>83.360000000000014</v>
      </c>
      <c r="J2677">
        <f t="shared" si="208"/>
        <v>4.7610000000000001</v>
      </c>
      <c r="K2677">
        <f t="shared" si="209"/>
        <v>3.7935648000000004</v>
      </c>
      <c r="L2677" s="1" t="s">
        <v>26</v>
      </c>
      <c r="M2677" s="1" t="s">
        <v>20</v>
      </c>
      <c r="N2677" s="1" t="s">
        <v>33</v>
      </c>
      <c r="O2677" s="1" t="s">
        <v>22</v>
      </c>
      <c r="P2677" s="1" t="s">
        <v>23</v>
      </c>
      <c r="Q2677" s="1" t="s">
        <v>36</v>
      </c>
      <c r="R2677" s="2">
        <v>41017</v>
      </c>
    </row>
    <row r="2678" spans="1:18" x14ac:dyDescent="0.25">
      <c r="A2678" s="1">
        <v>9922</v>
      </c>
      <c r="B2678" s="2">
        <v>40636</v>
      </c>
      <c r="C2678" s="2" t="str">
        <f t="shared" si="206"/>
        <v>April</v>
      </c>
      <c r="D2678" s="1" t="s">
        <v>32</v>
      </c>
      <c r="E2678" s="1">
        <v>26</v>
      </c>
      <c r="F2678" s="1">
        <f t="shared" si="205"/>
        <v>41.38115384615385</v>
      </c>
      <c r="G2678" s="1">
        <v>1075.9100000000001</v>
      </c>
      <c r="H2678" s="1">
        <v>7.12</v>
      </c>
      <c r="I2678">
        <f t="shared" si="207"/>
        <v>1083.03</v>
      </c>
      <c r="J2678">
        <f t="shared" si="208"/>
        <v>5.3265000000000002</v>
      </c>
      <c r="K2678">
        <f t="shared" si="209"/>
        <v>57.308346150000006</v>
      </c>
      <c r="L2678" s="1" t="s">
        <v>26</v>
      </c>
      <c r="M2678" s="1" t="s">
        <v>54</v>
      </c>
      <c r="N2678" s="1" t="s">
        <v>21</v>
      </c>
      <c r="O2678" s="1" t="s">
        <v>29</v>
      </c>
      <c r="P2678" s="1" t="s">
        <v>43</v>
      </c>
      <c r="Q2678" s="1" t="s">
        <v>24</v>
      </c>
      <c r="R2678" s="2">
        <v>40637</v>
      </c>
    </row>
    <row r="2679" spans="1:18" x14ac:dyDescent="0.25">
      <c r="A2679" s="1">
        <v>35239</v>
      </c>
      <c r="B2679" s="2">
        <v>40859</v>
      </c>
      <c r="C2679" s="2" t="str">
        <f t="shared" si="206"/>
        <v>November</v>
      </c>
      <c r="D2679" s="1" t="s">
        <v>37</v>
      </c>
      <c r="E2679" s="1">
        <v>38</v>
      </c>
      <c r="F2679" s="1">
        <f t="shared" si="205"/>
        <v>59.417894736842108</v>
      </c>
      <c r="G2679" s="1">
        <v>2257.88</v>
      </c>
      <c r="H2679" s="1">
        <v>9.7100000000000009</v>
      </c>
      <c r="I2679">
        <f t="shared" si="207"/>
        <v>2267.59</v>
      </c>
      <c r="J2679">
        <f t="shared" si="208"/>
        <v>3.5455000000000001</v>
      </c>
      <c r="K2679">
        <f t="shared" si="209"/>
        <v>80.053135400000016</v>
      </c>
      <c r="L2679" s="1" t="s">
        <v>26</v>
      </c>
      <c r="M2679" s="1" t="s">
        <v>20</v>
      </c>
      <c r="N2679" s="1" t="s">
        <v>28</v>
      </c>
      <c r="O2679" s="1" t="s">
        <v>34</v>
      </c>
      <c r="P2679" s="1" t="s">
        <v>60</v>
      </c>
      <c r="Q2679" s="1" t="s">
        <v>24</v>
      </c>
      <c r="R2679" s="2">
        <v>40861</v>
      </c>
    </row>
    <row r="2680" spans="1:18" x14ac:dyDescent="0.25">
      <c r="A2680" s="1">
        <v>35104</v>
      </c>
      <c r="B2680" s="2">
        <v>41021</v>
      </c>
      <c r="C2680" s="2" t="str">
        <f t="shared" si="206"/>
        <v>April</v>
      </c>
      <c r="D2680" s="1" t="s">
        <v>25</v>
      </c>
      <c r="E2680" s="1">
        <v>1</v>
      </c>
      <c r="F2680" s="1">
        <f t="shared" si="205"/>
        <v>36.31</v>
      </c>
      <c r="G2680" s="1">
        <v>36.31</v>
      </c>
      <c r="H2680" s="1">
        <v>5.5</v>
      </c>
      <c r="I2680">
        <f t="shared" si="207"/>
        <v>41.81</v>
      </c>
      <c r="J2680">
        <f t="shared" si="208"/>
        <v>5.3265000000000002</v>
      </c>
      <c r="K2680">
        <f t="shared" si="209"/>
        <v>1.9340521500000003</v>
      </c>
      <c r="L2680" s="1" t="s">
        <v>26</v>
      </c>
      <c r="M2680" s="1" t="s">
        <v>27</v>
      </c>
      <c r="N2680" s="1" t="s">
        <v>28</v>
      </c>
      <c r="O2680" s="1" t="s">
        <v>29</v>
      </c>
      <c r="P2680" s="1" t="s">
        <v>43</v>
      </c>
      <c r="Q2680" s="1" t="s">
        <v>24</v>
      </c>
      <c r="R2680" s="2">
        <v>41024</v>
      </c>
    </row>
    <row r="2681" spans="1:18" x14ac:dyDescent="0.25">
      <c r="A2681" s="1">
        <v>24544</v>
      </c>
      <c r="B2681" s="2">
        <v>39839</v>
      </c>
      <c r="C2681" s="2" t="str">
        <f t="shared" si="206"/>
        <v>January</v>
      </c>
      <c r="D2681" s="1" t="s">
        <v>25</v>
      </c>
      <c r="E2681" s="1">
        <v>15</v>
      </c>
      <c r="F2681" s="1">
        <f t="shared" si="205"/>
        <v>26.913999999999998</v>
      </c>
      <c r="G2681" s="1">
        <v>403.71</v>
      </c>
      <c r="H2681" s="1">
        <v>14.36</v>
      </c>
      <c r="I2681">
        <f t="shared" si="207"/>
        <v>418.07</v>
      </c>
      <c r="J2681">
        <f t="shared" si="208"/>
        <v>4.7610000000000001</v>
      </c>
      <c r="K2681">
        <f t="shared" si="209"/>
        <v>19.220633100000001</v>
      </c>
      <c r="L2681" s="1" t="s">
        <v>38</v>
      </c>
      <c r="M2681" s="1" t="s">
        <v>56</v>
      </c>
      <c r="N2681" s="1" t="s">
        <v>33</v>
      </c>
      <c r="O2681" s="1" t="s">
        <v>22</v>
      </c>
      <c r="P2681" s="1" t="s">
        <v>39</v>
      </c>
      <c r="Q2681" s="1" t="s">
        <v>40</v>
      </c>
      <c r="R2681" s="2">
        <v>39840</v>
      </c>
    </row>
    <row r="2682" spans="1:18" x14ac:dyDescent="0.25">
      <c r="A2682" s="1">
        <v>46499</v>
      </c>
      <c r="B2682" s="2">
        <v>39971</v>
      </c>
      <c r="C2682" s="2" t="str">
        <f t="shared" si="206"/>
        <v>June</v>
      </c>
      <c r="D2682" s="1" t="s">
        <v>37</v>
      </c>
      <c r="E2682" s="1">
        <v>22</v>
      </c>
      <c r="F2682" s="1">
        <f t="shared" si="205"/>
        <v>4.0890909090909089</v>
      </c>
      <c r="G2682" s="1">
        <v>89.96</v>
      </c>
      <c r="H2682" s="1">
        <v>6.89</v>
      </c>
      <c r="I2682">
        <f t="shared" si="207"/>
        <v>96.85</v>
      </c>
      <c r="J2682">
        <f t="shared" si="208"/>
        <v>3.5455000000000001</v>
      </c>
      <c r="K2682">
        <f t="shared" si="209"/>
        <v>3.1895317999999997</v>
      </c>
      <c r="L2682" s="1" t="s">
        <v>26</v>
      </c>
      <c r="M2682" s="1" t="s">
        <v>20</v>
      </c>
      <c r="N2682" s="1" t="s">
        <v>42</v>
      </c>
      <c r="O2682" s="1" t="s">
        <v>34</v>
      </c>
      <c r="P2682" s="1" t="s">
        <v>68</v>
      </c>
      <c r="Q2682" s="1" t="s">
        <v>24</v>
      </c>
      <c r="R2682" s="2">
        <v>39973</v>
      </c>
    </row>
    <row r="2683" spans="1:18" x14ac:dyDescent="0.25">
      <c r="A2683" s="1">
        <v>51462</v>
      </c>
      <c r="B2683" s="2">
        <v>40716</v>
      </c>
      <c r="C2683" s="2" t="str">
        <f t="shared" si="206"/>
        <v>June</v>
      </c>
      <c r="D2683" s="1" t="s">
        <v>41</v>
      </c>
      <c r="E2683" s="1">
        <v>15</v>
      </c>
      <c r="F2683" s="1">
        <f t="shared" si="205"/>
        <v>27.858666666666668</v>
      </c>
      <c r="G2683" s="1">
        <v>417.88</v>
      </c>
      <c r="H2683" s="1">
        <v>8.99</v>
      </c>
      <c r="I2683">
        <f t="shared" si="207"/>
        <v>426.87</v>
      </c>
      <c r="J2683">
        <f t="shared" si="208"/>
        <v>3.5455000000000001</v>
      </c>
      <c r="K2683">
        <f t="shared" si="209"/>
        <v>14.815935400000001</v>
      </c>
      <c r="L2683" s="1" t="s">
        <v>19</v>
      </c>
      <c r="M2683" s="1" t="s">
        <v>58</v>
      </c>
      <c r="N2683" s="1" t="s">
        <v>28</v>
      </c>
      <c r="O2683" s="1" t="s">
        <v>34</v>
      </c>
      <c r="P2683" s="1" t="s">
        <v>35</v>
      </c>
      <c r="Q2683" s="1" t="s">
        <v>46</v>
      </c>
      <c r="R2683" s="2">
        <v>40718</v>
      </c>
    </row>
    <row r="2684" spans="1:18" x14ac:dyDescent="0.25">
      <c r="A2684" s="1">
        <v>26336</v>
      </c>
      <c r="B2684" s="2">
        <v>41055</v>
      </c>
      <c r="C2684" s="2" t="str">
        <f t="shared" si="206"/>
        <v>May</v>
      </c>
      <c r="D2684" s="1" t="s">
        <v>25</v>
      </c>
      <c r="E2684" s="1">
        <v>45</v>
      </c>
      <c r="F2684" s="1">
        <f t="shared" si="205"/>
        <v>61.170666666666662</v>
      </c>
      <c r="G2684" s="1">
        <v>2752.68</v>
      </c>
      <c r="H2684" s="1">
        <v>12.78</v>
      </c>
      <c r="I2684">
        <f t="shared" si="207"/>
        <v>2765.46</v>
      </c>
      <c r="J2684">
        <f t="shared" si="208"/>
        <v>3.5455000000000001</v>
      </c>
      <c r="K2684">
        <f t="shared" si="209"/>
        <v>97.596269399999997</v>
      </c>
      <c r="L2684" s="1" t="s">
        <v>26</v>
      </c>
      <c r="M2684" s="1" t="s">
        <v>47</v>
      </c>
      <c r="N2684" s="1" t="s">
        <v>42</v>
      </c>
      <c r="O2684" s="1" t="s">
        <v>34</v>
      </c>
      <c r="P2684" s="1" t="s">
        <v>60</v>
      </c>
      <c r="Q2684" s="1" t="s">
        <v>24</v>
      </c>
      <c r="R2684" s="2">
        <v>41056</v>
      </c>
    </row>
    <row r="2685" spans="1:18" x14ac:dyDescent="0.25">
      <c r="A2685" s="1">
        <v>10982</v>
      </c>
      <c r="B2685" s="2">
        <v>41253</v>
      </c>
      <c r="C2685" s="2" t="str">
        <f t="shared" si="206"/>
        <v>December</v>
      </c>
      <c r="D2685" s="1" t="s">
        <v>32</v>
      </c>
      <c r="E2685" s="1">
        <v>29</v>
      </c>
      <c r="F2685" s="1">
        <f t="shared" si="205"/>
        <v>18.561034482758622</v>
      </c>
      <c r="G2685" s="1">
        <v>538.27</v>
      </c>
      <c r="H2685" s="1">
        <v>1.49</v>
      </c>
      <c r="I2685">
        <f t="shared" si="207"/>
        <v>539.76</v>
      </c>
      <c r="J2685">
        <f t="shared" si="208"/>
        <v>3.5455000000000001</v>
      </c>
      <c r="K2685">
        <f t="shared" si="209"/>
        <v>19.084362850000002</v>
      </c>
      <c r="L2685" s="1" t="s">
        <v>26</v>
      </c>
      <c r="M2685" s="1" t="s">
        <v>51</v>
      </c>
      <c r="N2685" s="1" t="s">
        <v>42</v>
      </c>
      <c r="O2685" s="1" t="s">
        <v>34</v>
      </c>
      <c r="P2685" s="1" t="s">
        <v>48</v>
      </c>
      <c r="Q2685" s="1" t="s">
        <v>24</v>
      </c>
      <c r="R2685" s="2">
        <v>41254</v>
      </c>
    </row>
    <row r="2686" spans="1:18" x14ac:dyDescent="0.25">
      <c r="A2686" s="1">
        <v>51906</v>
      </c>
      <c r="B2686" s="2">
        <v>40787</v>
      </c>
      <c r="C2686" s="2" t="str">
        <f t="shared" si="206"/>
        <v>September</v>
      </c>
      <c r="D2686" s="1" t="s">
        <v>25</v>
      </c>
      <c r="E2686" s="1">
        <v>24</v>
      </c>
      <c r="F2686" s="1">
        <f t="shared" si="205"/>
        <v>8.5975000000000001</v>
      </c>
      <c r="G2686" s="1">
        <v>206.34</v>
      </c>
      <c r="H2686" s="1">
        <v>3.62</v>
      </c>
      <c r="I2686">
        <f t="shared" si="207"/>
        <v>209.96</v>
      </c>
      <c r="J2686">
        <f t="shared" si="208"/>
        <v>5.3265000000000002</v>
      </c>
      <c r="K2686">
        <f t="shared" si="209"/>
        <v>10.990700100000002</v>
      </c>
      <c r="L2686" s="1" t="s">
        <v>26</v>
      </c>
      <c r="M2686" s="1" t="s">
        <v>20</v>
      </c>
      <c r="N2686" s="1" t="s">
        <v>42</v>
      </c>
      <c r="O2686" s="1" t="s">
        <v>29</v>
      </c>
      <c r="P2686" s="1" t="s">
        <v>43</v>
      </c>
      <c r="Q2686" s="1" t="s">
        <v>46</v>
      </c>
      <c r="R2686" s="2">
        <v>40788</v>
      </c>
    </row>
    <row r="2687" spans="1:18" x14ac:dyDescent="0.25">
      <c r="A2687" s="1">
        <v>13959</v>
      </c>
      <c r="B2687" s="2">
        <v>39907</v>
      </c>
      <c r="C2687" s="2" t="str">
        <f t="shared" si="206"/>
        <v>April</v>
      </c>
      <c r="D2687" s="1" t="s">
        <v>41</v>
      </c>
      <c r="E2687" s="1">
        <v>47</v>
      </c>
      <c r="F2687" s="1">
        <f t="shared" si="205"/>
        <v>4.860851063829787</v>
      </c>
      <c r="G2687" s="1">
        <v>228.46</v>
      </c>
      <c r="H2687" s="1">
        <v>0.5</v>
      </c>
      <c r="I2687">
        <f t="shared" si="207"/>
        <v>228.96</v>
      </c>
      <c r="J2687">
        <f t="shared" si="208"/>
        <v>3.5455000000000001</v>
      </c>
      <c r="K2687">
        <f t="shared" si="209"/>
        <v>8.1000493000000002</v>
      </c>
      <c r="L2687" s="1" t="s">
        <v>26</v>
      </c>
      <c r="M2687" s="1" t="s">
        <v>51</v>
      </c>
      <c r="N2687" s="1" t="s">
        <v>42</v>
      </c>
      <c r="O2687" s="1" t="s">
        <v>34</v>
      </c>
      <c r="P2687" s="1" t="s">
        <v>63</v>
      </c>
      <c r="Q2687" s="1" t="s">
        <v>24</v>
      </c>
      <c r="R2687" s="2">
        <v>39909</v>
      </c>
    </row>
    <row r="2688" spans="1:18" x14ac:dyDescent="0.25">
      <c r="A2688" s="1">
        <v>8802</v>
      </c>
      <c r="B2688" s="2">
        <v>40574</v>
      </c>
      <c r="C2688" s="2" t="str">
        <f t="shared" si="206"/>
        <v>January</v>
      </c>
      <c r="D2688" s="1" t="s">
        <v>41</v>
      </c>
      <c r="E2688" s="1">
        <v>15</v>
      </c>
      <c r="F2688" s="1">
        <f t="shared" si="205"/>
        <v>124.40799999999999</v>
      </c>
      <c r="G2688" s="1">
        <v>1866.12</v>
      </c>
      <c r="H2688" s="1">
        <v>24.49</v>
      </c>
      <c r="I2688">
        <f t="shared" si="207"/>
        <v>1890.61</v>
      </c>
      <c r="J2688">
        <f t="shared" si="208"/>
        <v>3.5455000000000001</v>
      </c>
      <c r="K2688">
        <f t="shared" si="209"/>
        <v>66.163284599999997</v>
      </c>
      <c r="L2688" s="1" t="s">
        <v>26</v>
      </c>
      <c r="M2688" s="1" t="s">
        <v>54</v>
      </c>
      <c r="N2688" s="1" t="s">
        <v>28</v>
      </c>
      <c r="O2688" s="1" t="s">
        <v>34</v>
      </c>
      <c r="P2688" s="1" t="s">
        <v>68</v>
      </c>
      <c r="Q2688" s="1" t="s">
        <v>53</v>
      </c>
      <c r="R2688" s="2">
        <v>40576</v>
      </c>
    </row>
    <row r="2689" spans="1:18" x14ac:dyDescent="0.25">
      <c r="A2689" s="1">
        <v>27456</v>
      </c>
      <c r="B2689" s="2">
        <v>39913</v>
      </c>
      <c r="C2689" s="2" t="str">
        <f t="shared" si="206"/>
        <v>April</v>
      </c>
      <c r="D2689" s="1" t="s">
        <v>32</v>
      </c>
      <c r="E2689" s="1">
        <v>29</v>
      </c>
      <c r="F2689" s="1">
        <f t="shared" si="205"/>
        <v>327.34206896551723</v>
      </c>
      <c r="G2689" s="1">
        <v>9492.92</v>
      </c>
      <c r="H2689" s="1">
        <v>91.05</v>
      </c>
      <c r="I2689">
        <f t="shared" si="207"/>
        <v>9583.9699999999993</v>
      </c>
      <c r="J2689">
        <f t="shared" si="208"/>
        <v>3.5455000000000001</v>
      </c>
      <c r="K2689">
        <f t="shared" si="209"/>
        <v>336.57147860000003</v>
      </c>
      <c r="L2689" s="1" t="s">
        <v>38</v>
      </c>
      <c r="M2689" s="1" t="s">
        <v>27</v>
      </c>
      <c r="N2689" s="1" t="s">
        <v>42</v>
      </c>
      <c r="O2689" s="1" t="s">
        <v>34</v>
      </c>
      <c r="P2689" s="1" t="s">
        <v>68</v>
      </c>
      <c r="Q2689" s="1" t="s">
        <v>40</v>
      </c>
      <c r="R2689" s="2">
        <v>39914</v>
      </c>
    </row>
    <row r="2690" spans="1:18" x14ac:dyDescent="0.25">
      <c r="A2690" s="1">
        <v>18340</v>
      </c>
      <c r="B2690" s="2">
        <v>40711</v>
      </c>
      <c r="C2690" s="2" t="str">
        <f t="shared" si="206"/>
        <v>June</v>
      </c>
      <c r="D2690" s="1" t="s">
        <v>41</v>
      </c>
      <c r="E2690" s="1">
        <v>28</v>
      </c>
      <c r="F2690" s="1">
        <f t="shared" ref="F2690:F2753" si="210">G2690/E2690</f>
        <v>7.0789285714285715</v>
      </c>
      <c r="G2690" s="1">
        <v>198.21</v>
      </c>
      <c r="H2690" s="1">
        <v>10.050000000000001</v>
      </c>
      <c r="I2690">
        <f t="shared" si="207"/>
        <v>208.26000000000002</v>
      </c>
      <c r="J2690">
        <f t="shared" si="208"/>
        <v>3.5455000000000001</v>
      </c>
      <c r="K2690">
        <f t="shared" si="209"/>
        <v>7.0275355499999996</v>
      </c>
      <c r="L2690" s="1" t="s">
        <v>19</v>
      </c>
      <c r="M2690" s="1" t="s">
        <v>54</v>
      </c>
      <c r="N2690" s="1" t="s">
        <v>21</v>
      </c>
      <c r="O2690" s="1" t="s">
        <v>34</v>
      </c>
      <c r="P2690" s="1" t="s">
        <v>45</v>
      </c>
      <c r="Q2690" s="1" t="s">
        <v>24</v>
      </c>
      <c r="R2690" s="2">
        <v>40712</v>
      </c>
    </row>
    <row r="2691" spans="1:18" x14ac:dyDescent="0.25">
      <c r="A2691" s="1">
        <v>38915</v>
      </c>
      <c r="B2691" s="2">
        <v>40073</v>
      </c>
      <c r="C2691" s="2" t="str">
        <f t="shared" ref="C2691:C2754" si="211">TEXT(B2691,"mmmm")</f>
        <v>September</v>
      </c>
      <c r="D2691" s="1" t="s">
        <v>41</v>
      </c>
      <c r="E2691" s="1">
        <v>34</v>
      </c>
      <c r="F2691" s="1">
        <f t="shared" si="210"/>
        <v>7.4588235294117649</v>
      </c>
      <c r="G2691" s="1">
        <v>253.6</v>
      </c>
      <c r="H2691" s="1">
        <v>4</v>
      </c>
      <c r="I2691">
        <f t="shared" ref="I2691:I2754" si="212">G2691+H2691</f>
        <v>257.60000000000002</v>
      </c>
      <c r="J2691">
        <f t="shared" ref="J2691:J2754" si="213">IF(O2691="Furniture",4.761,IF(O2691="Technology",5.3265,IF(O2691="Office Supplies",3.5455,0)))</f>
        <v>4.7610000000000001</v>
      </c>
      <c r="K2691">
        <f t="shared" ref="K2691:K2754" si="214">(J2691*G2691)/100</f>
        <v>12.073896</v>
      </c>
      <c r="L2691" s="1" t="s">
        <v>26</v>
      </c>
      <c r="M2691" s="1" t="s">
        <v>27</v>
      </c>
      <c r="N2691" s="1" t="s">
        <v>33</v>
      </c>
      <c r="O2691" s="1" t="s">
        <v>22</v>
      </c>
      <c r="P2691" s="1" t="s">
        <v>23</v>
      </c>
      <c r="Q2691" s="1" t="s">
        <v>36</v>
      </c>
      <c r="R2691" s="2">
        <v>40075</v>
      </c>
    </row>
    <row r="2692" spans="1:18" x14ac:dyDescent="0.25">
      <c r="A2692" s="1">
        <v>33184</v>
      </c>
      <c r="B2692" s="2">
        <v>40952</v>
      </c>
      <c r="C2692" s="2" t="str">
        <f t="shared" si="211"/>
        <v>February</v>
      </c>
      <c r="D2692" s="1" t="s">
        <v>32</v>
      </c>
      <c r="E2692" s="1">
        <v>1</v>
      </c>
      <c r="F2692" s="1">
        <f t="shared" si="210"/>
        <v>1754.29</v>
      </c>
      <c r="G2692" s="1">
        <v>1754.29</v>
      </c>
      <c r="H2692" s="1">
        <v>19.989999999999998</v>
      </c>
      <c r="I2692">
        <f t="shared" si="212"/>
        <v>1774.28</v>
      </c>
      <c r="J2692">
        <f t="shared" si="213"/>
        <v>3.5455000000000001</v>
      </c>
      <c r="K2692">
        <f t="shared" si="214"/>
        <v>62.198351949999996</v>
      </c>
      <c r="L2692" s="1" t="s">
        <v>26</v>
      </c>
      <c r="M2692" s="1" t="s">
        <v>54</v>
      </c>
      <c r="N2692" s="1" t="s">
        <v>28</v>
      </c>
      <c r="O2692" s="1" t="s">
        <v>34</v>
      </c>
      <c r="P2692" s="1" t="s">
        <v>48</v>
      </c>
      <c r="Q2692" s="1" t="s">
        <v>24</v>
      </c>
      <c r="R2692" s="2">
        <v>40954</v>
      </c>
    </row>
    <row r="2693" spans="1:18" x14ac:dyDescent="0.25">
      <c r="A2693" s="1">
        <v>27712</v>
      </c>
      <c r="B2693" s="2">
        <v>40241</v>
      </c>
      <c r="C2693" s="2" t="str">
        <f t="shared" si="211"/>
        <v>March</v>
      </c>
      <c r="D2693" s="1" t="s">
        <v>18</v>
      </c>
      <c r="E2693" s="1">
        <v>20</v>
      </c>
      <c r="F2693" s="1">
        <f t="shared" si="210"/>
        <v>12.3315</v>
      </c>
      <c r="G2693" s="1">
        <v>246.63</v>
      </c>
      <c r="H2693" s="1">
        <v>4.8600000000000003</v>
      </c>
      <c r="I2693">
        <f t="shared" si="212"/>
        <v>251.49</v>
      </c>
      <c r="J2693">
        <f t="shared" si="213"/>
        <v>3.5455000000000001</v>
      </c>
      <c r="K2693">
        <f t="shared" si="214"/>
        <v>8.7442666500000001</v>
      </c>
      <c r="L2693" s="1" t="s">
        <v>26</v>
      </c>
      <c r="M2693" s="1" t="s">
        <v>47</v>
      </c>
      <c r="N2693" s="1" t="s">
        <v>33</v>
      </c>
      <c r="O2693" s="1" t="s">
        <v>34</v>
      </c>
      <c r="P2693" s="1" t="s">
        <v>45</v>
      </c>
      <c r="Q2693" s="1" t="s">
        <v>24</v>
      </c>
      <c r="R2693" s="2">
        <v>40248</v>
      </c>
    </row>
    <row r="2694" spans="1:18" x14ac:dyDescent="0.25">
      <c r="A2694" s="1">
        <v>26306</v>
      </c>
      <c r="B2694" s="2">
        <v>41212</v>
      </c>
      <c r="C2694" s="2" t="str">
        <f t="shared" si="211"/>
        <v>October</v>
      </c>
      <c r="D2694" s="1" t="s">
        <v>18</v>
      </c>
      <c r="E2694" s="1">
        <v>39</v>
      </c>
      <c r="F2694" s="1">
        <f t="shared" si="210"/>
        <v>198.09384615384616</v>
      </c>
      <c r="G2694" s="1">
        <v>7725.66</v>
      </c>
      <c r="H2694" s="1">
        <v>55.96</v>
      </c>
      <c r="I2694">
        <f t="shared" si="212"/>
        <v>7781.62</v>
      </c>
      <c r="J2694">
        <f t="shared" si="213"/>
        <v>4.7610000000000001</v>
      </c>
      <c r="K2694">
        <f t="shared" si="214"/>
        <v>367.81867260000001</v>
      </c>
      <c r="L2694" s="1" t="s">
        <v>38</v>
      </c>
      <c r="M2694" s="1" t="s">
        <v>47</v>
      </c>
      <c r="N2694" s="1" t="s">
        <v>33</v>
      </c>
      <c r="O2694" s="1" t="s">
        <v>22</v>
      </c>
      <c r="P2694" s="1" t="s">
        <v>67</v>
      </c>
      <c r="Q2694" s="1" t="s">
        <v>64</v>
      </c>
      <c r="R2694" s="2">
        <v>41216</v>
      </c>
    </row>
    <row r="2695" spans="1:18" x14ac:dyDescent="0.25">
      <c r="A2695" s="1">
        <v>38690</v>
      </c>
      <c r="B2695" s="2">
        <v>40928</v>
      </c>
      <c r="C2695" s="2" t="str">
        <f t="shared" si="211"/>
        <v>January</v>
      </c>
      <c r="D2695" s="1" t="s">
        <v>18</v>
      </c>
      <c r="E2695" s="1">
        <v>28</v>
      </c>
      <c r="F2695" s="1">
        <f t="shared" si="210"/>
        <v>24.910714285714285</v>
      </c>
      <c r="G2695" s="1">
        <v>697.5</v>
      </c>
      <c r="H2695" s="1">
        <v>6.3</v>
      </c>
      <c r="I2695">
        <f t="shared" si="212"/>
        <v>703.8</v>
      </c>
      <c r="J2695">
        <f t="shared" si="213"/>
        <v>5.3265000000000002</v>
      </c>
      <c r="K2695">
        <f t="shared" si="214"/>
        <v>37.152337500000002</v>
      </c>
      <c r="L2695" s="1" t="s">
        <v>26</v>
      </c>
      <c r="M2695" s="1" t="s">
        <v>20</v>
      </c>
      <c r="N2695" s="1" t="s">
        <v>33</v>
      </c>
      <c r="O2695" s="1" t="s">
        <v>29</v>
      </c>
      <c r="P2695" s="1" t="s">
        <v>61</v>
      </c>
      <c r="Q2695" s="1" t="s">
        <v>31</v>
      </c>
      <c r="R2695" s="2">
        <v>40932</v>
      </c>
    </row>
    <row r="2696" spans="1:18" x14ac:dyDescent="0.25">
      <c r="A2696" s="1">
        <v>59845</v>
      </c>
      <c r="B2696" s="2">
        <v>40169</v>
      </c>
      <c r="C2696" s="2" t="str">
        <f t="shared" si="211"/>
        <v>December</v>
      </c>
      <c r="D2696" s="1" t="s">
        <v>18</v>
      </c>
      <c r="E2696" s="1">
        <v>28</v>
      </c>
      <c r="F2696" s="1">
        <f t="shared" si="210"/>
        <v>4.3050000000000006</v>
      </c>
      <c r="G2696" s="1">
        <v>120.54</v>
      </c>
      <c r="H2696" s="1">
        <v>2.2599999999999998</v>
      </c>
      <c r="I2696">
        <f t="shared" si="212"/>
        <v>122.80000000000001</v>
      </c>
      <c r="J2696">
        <f t="shared" si="213"/>
        <v>3.5455000000000001</v>
      </c>
      <c r="K2696">
        <f t="shared" si="214"/>
        <v>4.2737457000000001</v>
      </c>
      <c r="L2696" s="1" t="s">
        <v>26</v>
      </c>
      <c r="M2696" s="1" t="s">
        <v>27</v>
      </c>
      <c r="N2696" s="1" t="s">
        <v>21</v>
      </c>
      <c r="O2696" s="1" t="s">
        <v>34</v>
      </c>
      <c r="P2696" s="1" t="s">
        <v>45</v>
      </c>
      <c r="Q2696" s="1" t="s">
        <v>36</v>
      </c>
      <c r="R2696" s="2">
        <v>40174</v>
      </c>
    </row>
    <row r="2697" spans="1:18" x14ac:dyDescent="0.25">
      <c r="A2697" s="1">
        <v>26631</v>
      </c>
      <c r="B2697" s="2">
        <v>40483</v>
      </c>
      <c r="C2697" s="2" t="str">
        <f t="shared" si="211"/>
        <v>November</v>
      </c>
      <c r="D2697" s="1" t="s">
        <v>37</v>
      </c>
      <c r="E2697" s="1">
        <v>37</v>
      </c>
      <c r="F2697" s="1">
        <f t="shared" si="210"/>
        <v>6.2608108108108107</v>
      </c>
      <c r="G2697" s="1">
        <v>231.65</v>
      </c>
      <c r="H2697" s="1">
        <v>10.39</v>
      </c>
      <c r="I2697">
        <f t="shared" si="212"/>
        <v>242.04000000000002</v>
      </c>
      <c r="J2697">
        <f t="shared" si="213"/>
        <v>3.5455000000000001</v>
      </c>
      <c r="K2697">
        <f t="shared" si="214"/>
        <v>8.2131507500000005</v>
      </c>
      <c r="L2697" s="1" t="s">
        <v>26</v>
      </c>
      <c r="M2697" s="1" t="s">
        <v>47</v>
      </c>
      <c r="N2697" s="1" t="s">
        <v>33</v>
      </c>
      <c r="O2697" s="1" t="s">
        <v>34</v>
      </c>
      <c r="P2697" s="1" t="s">
        <v>45</v>
      </c>
      <c r="Q2697" s="1" t="s">
        <v>24</v>
      </c>
      <c r="R2697" s="2">
        <v>40483</v>
      </c>
    </row>
    <row r="2698" spans="1:18" x14ac:dyDescent="0.25">
      <c r="A2698" s="1">
        <v>48385</v>
      </c>
      <c r="B2698" s="2">
        <v>40074</v>
      </c>
      <c r="C2698" s="2" t="str">
        <f t="shared" si="211"/>
        <v>September</v>
      </c>
      <c r="D2698" s="1" t="s">
        <v>41</v>
      </c>
      <c r="E2698" s="1">
        <v>16</v>
      </c>
      <c r="F2698" s="1">
        <f t="shared" si="210"/>
        <v>5.5149999999999997</v>
      </c>
      <c r="G2698" s="1">
        <v>88.24</v>
      </c>
      <c r="H2698" s="1">
        <v>4.62</v>
      </c>
      <c r="I2698">
        <f t="shared" si="212"/>
        <v>92.86</v>
      </c>
      <c r="J2698">
        <f t="shared" si="213"/>
        <v>5.3265000000000002</v>
      </c>
      <c r="K2698">
        <f t="shared" si="214"/>
        <v>4.7001036000000003</v>
      </c>
      <c r="L2698" s="1" t="s">
        <v>26</v>
      </c>
      <c r="M2698" s="1" t="s">
        <v>51</v>
      </c>
      <c r="N2698" s="1" t="s">
        <v>28</v>
      </c>
      <c r="O2698" s="1" t="s">
        <v>29</v>
      </c>
      <c r="P2698" s="1" t="s">
        <v>43</v>
      </c>
      <c r="Q2698" s="1" t="s">
        <v>46</v>
      </c>
      <c r="R2698" s="2">
        <v>40076</v>
      </c>
    </row>
    <row r="2699" spans="1:18" x14ac:dyDescent="0.25">
      <c r="A2699" s="1">
        <v>57059</v>
      </c>
      <c r="B2699" s="2">
        <v>40695</v>
      </c>
      <c r="C2699" s="2" t="str">
        <f t="shared" si="211"/>
        <v>June</v>
      </c>
      <c r="D2699" s="1" t="s">
        <v>41</v>
      </c>
      <c r="E2699" s="1">
        <v>25</v>
      </c>
      <c r="F2699" s="1">
        <f t="shared" si="210"/>
        <v>98.221599999999995</v>
      </c>
      <c r="G2699" s="1">
        <v>2455.54</v>
      </c>
      <c r="H2699" s="1">
        <v>0.49</v>
      </c>
      <c r="I2699">
        <f t="shared" si="212"/>
        <v>2456.0299999999997</v>
      </c>
      <c r="J2699">
        <f t="shared" si="213"/>
        <v>3.5455000000000001</v>
      </c>
      <c r="K2699">
        <f t="shared" si="214"/>
        <v>87.061170700000005</v>
      </c>
      <c r="L2699" s="1" t="s">
        <v>26</v>
      </c>
      <c r="M2699" s="1" t="s">
        <v>59</v>
      </c>
      <c r="N2699" s="1" t="s">
        <v>33</v>
      </c>
      <c r="O2699" s="1" t="s">
        <v>34</v>
      </c>
      <c r="P2699" s="1" t="s">
        <v>63</v>
      </c>
      <c r="Q2699" s="1" t="s">
        <v>24</v>
      </c>
      <c r="R2699" s="2">
        <v>40697</v>
      </c>
    </row>
    <row r="2700" spans="1:18" x14ac:dyDescent="0.25">
      <c r="A2700" s="1">
        <v>9253</v>
      </c>
      <c r="B2700" s="2">
        <v>40938</v>
      </c>
      <c r="C2700" s="2" t="str">
        <f t="shared" si="211"/>
        <v>January</v>
      </c>
      <c r="D2700" s="1" t="s">
        <v>37</v>
      </c>
      <c r="E2700" s="1">
        <v>36</v>
      </c>
      <c r="F2700" s="1">
        <f t="shared" si="210"/>
        <v>45.672777777777782</v>
      </c>
      <c r="G2700" s="1">
        <v>1644.22</v>
      </c>
      <c r="H2700" s="1">
        <v>6.77</v>
      </c>
      <c r="I2700">
        <f t="shared" si="212"/>
        <v>1650.99</v>
      </c>
      <c r="J2700">
        <f t="shared" si="213"/>
        <v>4.7610000000000001</v>
      </c>
      <c r="K2700">
        <f t="shared" si="214"/>
        <v>78.281314200000011</v>
      </c>
      <c r="L2700" s="1" t="s">
        <v>26</v>
      </c>
      <c r="M2700" s="1" t="s">
        <v>49</v>
      </c>
      <c r="N2700" s="1" t="s">
        <v>28</v>
      </c>
      <c r="O2700" s="1" t="s">
        <v>22</v>
      </c>
      <c r="P2700" s="1" t="s">
        <v>23</v>
      </c>
      <c r="Q2700" s="1" t="s">
        <v>24</v>
      </c>
      <c r="R2700" s="2">
        <v>40940</v>
      </c>
    </row>
    <row r="2701" spans="1:18" x14ac:dyDescent="0.25">
      <c r="A2701" s="1">
        <v>52837</v>
      </c>
      <c r="B2701" s="2">
        <v>40926</v>
      </c>
      <c r="C2701" s="2" t="str">
        <f t="shared" si="211"/>
        <v>January</v>
      </c>
      <c r="D2701" s="1" t="s">
        <v>37</v>
      </c>
      <c r="E2701" s="1">
        <v>32</v>
      </c>
      <c r="F2701" s="1">
        <f t="shared" si="210"/>
        <v>185.44968750000001</v>
      </c>
      <c r="G2701" s="1">
        <v>5934.39</v>
      </c>
      <c r="H2701" s="1">
        <v>19.989999999999998</v>
      </c>
      <c r="I2701">
        <f t="shared" si="212"/>
        <v>5954.38</v>
      </c>
      <c r="J2701">
        <f t="shared" si="213"/>
        <v>3.5455000000000001</v>
      </c>
      <c r="K2701">
        <f t="shared" si="214"/>
        <v>210.40379745000001</v>
      </c>
      <c r="L2701" s="1" t="s">
        <v>26</v>
      </c>
      <c r="M2701" s="1" t="s">
        <v>49</v>
      </c>
      <c r="N2701" s="1" t="s">
        <v>33</v>
      </c>
      <c r="O2701" s="1" t="s">
        <v>34</v>
      </c>
      <c r="P2701" s="1" t="s">
        <v>60</v>
      </c>
      <c r="Q2701" s="1" t="s">
        <v>24</v>
      </c>
      <c r="R2701" s="2">
        <v>40928</v>
      </c>
    </row>
    <row r="2702" spans="1:18" x14ac:dyDescent="0.25">
      <c r="A2702" s="1">
        <v>1444</v>
      </c>
      <c r="B2702" s="2">
        <v>40152</v>
      </c>
      <c r="C2702" s="2" t="str">
        <f t="shared" si="211"/>
        <v>December</v>
      </c>
      <c r="D2702" s="1" t="s">
        <v>41</v>
      </c>
      <c r="E2702" s="1">
        <v>32</v>
      </c>
      <c r="F2702" s="1">
        <f t="shared" si="210"/>
        <v>678.66750000000002</v>
      </c>
      <c r="G2702" s="1">
        <v>21717.360000000001</v>
      </c>
      <c r="H2702" s="1">
        <v>24.49</v>
      </c>
      <c r="I2702">
        <f t="shared" si="212"/>
        <v>21741.850000000002</v>
      </c>
      <c r="J2702">
        <f t="shared" si="213"/>
        <v>5.3265000000000002</v>
      </c>
      <c r="K2702">
        <f t="shared" si="214"/>
        <v>1156.7751804000002</v>
      </c>
      <c r="L2702" s="1" t="s">
        <v>19</v>
      </c>
      <c r="M2702" s="1" t="s">
        <v>58</v>
      </c>
      <c r="N2702" s="1" t="s">
        <v>42</v>
      </c>
      <c r="O2702" s="1" t="s">
        <v>29</v>
      </c>
      <c r="P2702" s="1" t="s">
        <v>52</v>
      </c>
      <c r="Q2702" s="1" t="s">
        <v>53</v>
      </c>
      <c r="R2702" s="2">
        <v>40154</v>
      </c>
    </row>
    <row r="2703" spans="1:18" x14ac:dyDescent="0.25">
      <c r="A2703" s="1">
        <v>10823</v>
      </c>
      <c r="B2703" s="2">
        <v>41072</v>
      </c>
      <c r="C2703" s="2" t="str">
        <f t="shared" si="211"/>
        <v>June</v>
      </c>
      <c r="D2703" s="1" t="s">
        <v>18</v>
      </c>
      <c r="E2703" s="1">
        <v>3</v>
      </c>
      <c r="F2703" s="1">
        <f t="shared" si="210"/>
        <v>44.633333333333333</v>
      </c>
      <c r="G2703" s="1">
        <v>133.9</v>
      </c>
      <c r="H2703" s="1">
        <v>2.99</v>
      </c>
      <c r="I2703">
        <f t="shared" si="212"/>
        <v>136.89000000000001</v>
      </c>
      <c r="J2703">
        <f t="shared" si="213"/>
        <v>3.5455000000000001</v>
      </c>
      <c r="K2703">
        <f t="shared" si="214"/>
        <v>4.7474245000000002</v>
      </c>
      <c r="L2703" s="1" t="s">
        <v>26</v>
      </c>
      <c r="M2703" s="1" t="s">
        <v>49</v>
      </c>
      <c r="N2703" s="1" t="s">
        <v>42</v>
      </c>
      <c r="O2703" s="1" t="s">
        <v>34</v>
      </c>
      <c r="P2703" s="1" t="s">
        <v>48</v>
      </c>
      <c r="Q2703" s="1" t="s">
        <v>24</v>
      </c>
      <c r="R2703" s="2">
        <v>41072</v>
      </c>
    </row>
    <row r="2704" spans="1:18" x14ac:dyDescent="0.25">
      <c r="A2704" s="1">
        <v>50337</v>
      </c>
      <c r="B2704" s="2">
        <v>39919</v>
      </c>
      <c r="C2704" s="2" t="str">
        <f t="shared" si="211"/>
        <v>April</v>
      </c>
      <c r="D2704" s="1" t="s">
        <v>32</v>
      </c>
      <c r="E2704" s="1">
        <v>37</v>
      </c>
      <c r="F2704" s="1">
        <f t="shared" si="210"/>
        <v>3.324054054054054</v>
      </c>
      <c r="G2704" s="1">
        <v>122.99</v>
      </c>
      <c r="H2704" s="1">
        <v>1.49</v>
      </c>
      <c r="I2704">
        <f t="shared" si="212"/>
        <v>124.47999999999999</v>
      </c>
      <c r="J2704">
        <f t="shared" si="213"/>
        <v>3.5455000000000001</v>
      </c>
      <c r="K2704">
        <f t="shared" si="214"/>
        <v>4.3606104499999994</v>
      </c>
      <c r="L2704" s="1" t="s">
        <v>19</v>
      </c>
      <c r="M2704" s="1" t="s">
        <v>20</v>
      </c>
      <c r="N2704" s="1" t="s">
        <v>21</v>
      </c>
      <c r="O2704" s="1" t="s">
        <v>34</v>
      </c>
      <c r="P2704" s="1" t="s">
        <v>48</v>
      </c>
      <c r="Q2704" s="1" t="s">
        <v>24</v>
      </c>
      <c r="R2704" s="2">
        <v>39920</v>
      </c>
    </row>
    <row r="2705" spans="1:18" x14ac:dyDescent="0.25">
      <c r="A2705" s="1">
        <v>32135</v>
      </c>
      <c r="B2705" s="2">
        <v>40507</v>
      </c>
      <c r="C2705" s="2" t="str">
        <f t="shared" si="211"/>
        <v>November</v>
      </c>
      <c r="D2705" s="1" t="s">
        <v>25</v>
      </c>
      <c r="E2705" s="1">
        <v>16</v>
      </c>
      <c r="F2705" s="1">
        <f t="shared" si="210"/>
        <v>11.73625</v>
      </c>
      <c r="G2705" s="1">
        <v>187.78</v>
      </c>
      <c r="H2705" s="1">
        <v>5.99</v>
      </c>
      <c r="I2705">
        <f t="shared" si="212"/>
        <v>193.77</v>
      </c>
      <c r="J2705">
        <f t="shared" si="213"/>
        <v>5.3265000000000002</v>
      </c>
      <c r="K2705">
        <f t="shared" si="214"/>
        <v>10.002101700000001</v>
      </c>
      <c r="L2705" s="1" t="s">
        <v>26</v>
      </c>
      <c r="M2705" s="1" t="s">
        <v>27</v>
      </c>
      <c r="N2705" s="1" t="s">
        <v>42</v>
      </c>
      <c r="O2705" s="1" t="s">
        <v>29</v>
      </c>
      <c r="P2705" s="1" t="s">
        <v>61</v>
      </c>
      <c r="Q2705" s="1" t="s">
        <v>31</v>
      </c>
      <c r="R2705" s="2">
        <v>40509</v>
      </c>
    </row>
    <row r="2706" spans="1:18" x14ac:dyDescent="0.25">
      <c r="A2706" s="1">
        <v>29411</v>
      </c>
      <c r="B2706" s="2">
        <v>41005</v>
      </c>
      <c r="C2706" s="2" t="str">
        <f t="shared" si="211"/>
        <v>April</v>
      </c>
      <c r="D2706" s="1" t="s">
        <v>25</v>
      </c>
      <c r="E2706" s="1">
        <v>45</v>
      </c>
      <c r="F2706" s="1">
        <f t="shared" si="210"/>
        <v>24.091555555555551</v>
      </c>
      <c r="G2706" s="1">
        <v>1084.1199999999999</v>
      </c>
      <c r="H2706" s="1">
        <v>6.3</v>
      </c>
      <c r="I2706">
        <f t="shared" si="212"/>
        <v>1090.4199999999998</v>
      </c>
      <c r="J2706">
        <f t="shared" si="213"/>
        <v>5.3265000000000002</v>
      </c>
      <c r="K2706">
        <f t="shared" si="214"/>
        <v>57.745651799999997</v>
      </c>
      <c r="L2706" s="1" t="s">
        <v>26</v>
      </c>
      <c r="M2706" s="1" t="s">
        <v>27</v>
      </c>
      <c r="N2706" s="1" t="s">
        <v>33</v>
      </c>
      <c r="O2706" s="1" t="s">
        <v>29</v>
      </c>
      <c r="P2706" s="1" t="s">
        <v>61</v>
      </c>
      <c r="Q2706" s="1" t="s">
        <v>31</v>
      </c>
      <c r="R2706" s="2">
        <v>41005</v>
      </c>
    </row>
    <row r="2707" spans="1:18" x14ac:dyDescent="0.25">
      <c r="A2707" s="1">
        <v>18208</v>
      </c>
      <c r="B2707" s="2">
        <v>41000</v>
      </c>
      <c r="C2707" s="2" t="str">
        <f t="shared" si="211"/>
        <v>April</v>
      </c>
      <c r="D2707" s="1" t="s">
        <v>32</v>
      </c>
      <c r="E2707" s="1">
        <v>36</v>
      </c>
      <c r="F2707" s="1">
        <f t="shared" si="210"/>
        <v>2.3050000000000002</v>
      </c>
      <c r="G2707" s="1">
        <v>82.98</v>
      </c>
      <c r="H2707" s="1">
        <v>5.2</v>
      </c>
      <c r="I2707">
        <f t="shared" si="212"/>
        <v>88.18</v>
      </c>
      <c r="J2707">
        <f t="shared" si="213"/>
        <v>3.5455000000000001</v>
      </c>
      <c r="K2707">
        <f t="shared" si="214"/>
        <v>2.9420559000000002</v>
      </c>
      <c r="L2707" s="1" t="s">
        <v>26</v>
      </c>
      <c r="M2707" s="1" t="s">
        <v>54</v>
      </c>
      <c r="N2707" s="1" t="s">
        <v>33</v>
      </c>
      <c r="O2707" s="1" t="s">
        <v>34</v>
      </c>
      <c r="P2707" s="1" t="s">
        <v>35</v>
      </c>
      <c r="Q2707" s="1" t="s">
        <v>36</v>
      </c>
      <c r="R2707" s="2">
        <v>41002</v>
      </c>
    </row>
    <row r="2708" spans="1:18" x14ac:dyDescent="0.25">
      <c r="A2708" s="1">
        <v>21574</v>
      </c>
      <c r="B2708" s="2">
        <v>40193</v>
      </c>
      <c r="C2708" s="2" t="str">
        <f t="shared" si="211"/>
        <v>January</v>
      </c>
      <c r="D2708" s="1" t="s">
        <v>37</v>
      </c>
      <c r="E2708" s="1">
        <v>33</v>
      </c>
      <c r="F2708" s="1">
        <f t="shared" si="210"/>
        <v>2.35</v>
      </c>
      <c r="G2708" s="1">
        <v>77.55</v>
      </c>
      <c r="H2708" s="1">
        <v>1.99</v>
      </c>
      <c r="I2708">
        <f t="shared" si="212"/>
        <v>79.539999999999992</v>
      </c>
      <c r="J2708">
        <f t="shared" si="213"/>
        <v>5.3265000000000002</v>
      </c>
      <c r="K2708">
        <f t="shared" si="214"/>
        <v>4.1307007499999999</v>
      </c>
      <c r="L2708" s="1" t="s">
        <v>26</v>
      </c>
      <c r="M2708" s="1" t="s">
        <v>58</v>
      </c>
      <c r="N2708" s="1" t="s">
        <v>28</v>
      </c>
      <c r="O2708" s="1" t="s">
        <v>29</v>
      </c>
      <c r="P2708" s="1" t="s">
        <v>43</v>
      </c>
      <c r="Q2708" s="1" t="s">
        <v>46</v>
      </c>
      <c r="R2708" s="2">
        <v>40194</v>
      </c>
    </row>
    <row r="2709" spans="1:18" x14ac:dyDescent="0.25">
      <c r="A2709" s="1">
        <v>11972</v>
      </c>
      <c r="B2709" s="2">
        <v>39816</v>
      </c>
      <c r="C2709" s="2" t="str">
        <f t="shared" si="211"/>
        <v>January</v>
      </c>
      <c r="D2709" s="1" t="s">
        <v>32</v>
      </c>
      <c r="E2709" s="1">
        <v>4</v>
      </c>
      <c r="F2709" s="1">
        <f t="shared" si="210"/>
        <v>224.1225</v>
      </c>
      <c r="G2709" s="1">
        <v>896.49</v>
      </c>
      <c r="H2709" s="1">
        <v>14.7</v>
      </c>
      <c r="I2709">
        <f t="shared" si="212"/>
        <v>911.19</v>
      </c>
      <c r="J2709">
        <f t="shared" si="213"/>
        <v>5.3265000000000002</v>
      </c>
      <c r="K2709">
        <f t="shared" si="214"/>
        <v>47.75153985</v>
      </c>
      <c r="L2709" s="1" t="s">
        <v>38</v>
      </c>
      <c r="M2709" s="1" t="s">
        <v>51</v>
      </c>
      <c r="N2709" s="1" t="s">
        <v>33</v>
      </c>
      <c r="O2709" s="1" t="s">
        <v>29</v>
      </c>
      <c r="P2709" s="1" t="s">
        <v>61</v>
      </c>
      <c r="Q2709" s="1" t="s">
        <v>40</v>
      </c>
      <c r="R2709" s="2">
        <v>39818</v>
      </c>
    </row>
    <row r="2710" spans="1:18" x14ac:dyDescent="0.25">
      <c r="A2710" s="1">
        <v>13313</v>
      </c>
      <c r="B2710" s="2">
        <v>40010</v>
      </c>
      <c r="C2710" s="2" t="str">
        <f t="shared" si="211"/>
        <v>July</v>
      </c>
      <c r="D2710" s="1" t="s">
        <v>32</v>
      </c>
      <c r="E2710" s="1">
        <v>22</v>
      </c>
      <c r="F2710" s="1">
        <f t="shared" si="210"/>
        <v>34.345454545454544</v>
      </c>
      <c r="G2710" s="1">
        <v>755.6</v>
      </c>
      <c r="H2710" s="1">
        <v>7.5</v>
      </c>
      <c r="I2710">
        <f t="shared" si="212"/>
        <v>763.1</v>
      </c>
      <c r="J2710">
        <f t="shared" si="213"/>
        <v>3.5455000000000001</v>
      </c>
      <c r="K2710">
        <f t="shared" si="214"/>
        <v>26.789798000000001</v>
      </c>
      <c r="L2710" s="1" t="s">
        <v>26</v>
      </c>
      <c r="M2710" s="1" t="s">
        <v>27</v>
      </c>
      <c r="N2710" s="1" t="s">
        <v>42</v>
      </c>
      <c r="O2710" s="1" t="s">
        <v>34</v>
      </c>
      <c r="P2710" s="1" t="s">
        <v>45</v>
      </c>
      <c r="Q2710" s="1" t="s">
        <v>24</v>
      </c>
      <c r="R2710" s="2">
        <v>40012</v>
      </c>
    </row>
    <row r="2711" spans="1:18" x14ac:dyDescent="0.25">
      <c r="A2711" s="1">
        <v>45731</v>
      </c>
      <c r="B2711" s="2">
        <v>40035</v>
      </c>
      <c r="C2711" s="2" t="str">
        <f t="shared" si="211"/>
        <v>August</v>
      </c>
      <c r="D2711" s="1" t="s">
        <v>37</v>
      </c>
      <c r="E2711" s="1">
        <v>35</v>
      </c>
      <c r="F2711" s="1">
        <f t="shared" si="210"/>
        <v>71.607642857142849</v>
      </c>
      <c r="G2711" s="1">
        <v>2506.2674999999999</v>
      </c>
      <c r="H2711" s="1">
        <v>3.3</v>
      </c>
      <c r="I2711">
        <f t="shared" si="212"/>
        <v>2509.5675000000001</v>
      </c>
      <c r="J2711">
        <f t="shared" si="213"/>
        <v>5.3265000000000002</v>
      </c>
      <c r="K2711">
        <f t="shared" si="214"/>
        <v>133.4963383875</v>
      </c>
      <c r="L2711" s="1" t="s">
        <v>26</v>
      </c>
      <c r="M2711" s="1" t="s">
        <v>58</v>
      </c>
      <c r="N2711" s="1" t="s">
        <v>21</v>
      </c>
      <c r="O2711" s="1" t="s">
        <v>29</v>
      </c>
      <c r="P2711" s="1" t="s">
        <v>30</v>
      </c>
      <c r="Q2711" s="1" t="s">
        <v>46</v>
      </c>
      <c r="R2711" s="2">
        <v>40037</v>
      </c>
    </row>
    <row r="2712" spans="1:18" x14ac:dyDescent="0.25">
      <c r="A2712" s="1">
        <v>14597</v>
      </c>
      <c r="B2712" s="2">
        <v>40420</v>
      </c>
      <c r="C2712" s="2" t="str">
        <f t="shared" si="211"/>
        <v>August</v>
      </c>
      <c r="D2712" s="1" t="s">
        <v>37</v>
      </c>
      <c r="E2712" s="1">
        <v>35</v>
      </c>
      <c r="F2712" s="1">
        <f t="shared" si="210"/>
        <v>7.6182857142857143</v>
      </c>
      <c r="G2712" s="1">
        <v>266.64</v>
      </c>
      <c r="H2712" s="1">
        <v>4.95</v>
      </c>
      <c r="I2712">
        <f t="shared" si="212"/>
        <v>271.58999999999997</v>
      </c>
      <c r="J2712">
        <f t="shared" si="213"/>
        <v>4.7610000000000001</v>
      </c>
      <c r="K2712">
        <f t="shared" si="214"/>
        <v>12.694730399999999</v>
      </c>
      <c r="L2712" s="1" t="s">
        <v>26</v>
      </c>
      <c r="M2712" s="1" t="s">
        <v>51</v>
      </c>
      <c r="N2712" s="1" t="s">
        <v>33</v>
      </c>
      <c r="O2712" s="1" t="s">
        <v>22</v>
      </c>
      <c r="P2712" s="1" t="s">
        <v>23</v>
      </c>
      <c r="Q2712" s="1" t="s">
        <v>24</v>
      </c>
      <c r="R2712" s="2">
        <v>40421</v>
      </c>
    </row>
    <row r="2713" spans="1:18" x14ac:dyDescent="0.25">
      <c r="A2713" s="1">
        <v>56672</v>
      </c>
      <c r="B2713" s="2">
        <v>41041</v>
      </c>
      <c r="C2713" s="2" t="str">
        <f t="shared" si="211"/>
        <v>May</v>
      </c>
      <c r="D2713" s="1" t="s">
        <v>25</v>
      </c>
      <c r="E2713" s="1">
        <v>45</v>
      </c>
      <c r="F2713" s="1">
        <f t="shared" si="210"/>
        <v>54.185988888888886</v>
      </c>
      <c r="G2713" s="1">
        <v>2438.3694999999998</v>
      </c>
      <c r="H2713" s="1">
        <v>8.99</v>
      </c>
      <c r="I2713">
        <f t="shared" si="212"/>
        <v>2447.3594999999996</v>
      </c>
      <c r="J2713">
        <f t="shared" si="213"/>
        <v>5.3265000000000002</v>
      </c>
      <c r="K2713">
        <f t="shared" si="214"/>
        <v>129.87975141749999</v>
      </c>
      <c r="L2713" s="1" t="s">
        <v>26</v>
      </c>
      <c r="M2713" s="1" t="s">
        <v>49</v>
      </c>
      <c r="N2713" s="1" t="s">
        <v>21</v>
      </c>
      <c r="O2713" s="1" t="s">
        <v>29</v>
      </c>
      <c r="P2713" s="1" t="s">
        <v>30</v>
      </c>
      <c r="Q2713" s="1" t="s">
        <v>24</v>
      </c>
      <c r="R2713" s="2">
        <v>41043</v>
      </c>
    </row>
    <row r="2714" spans="1:18" x14ac:dyDescent="0.25">
      <c r="A2714" s="1">
        <v>5702</v>
      </c>
      <c r="B2714" s="2">
        <v>40427</v>
      </c>
      <c r="C2714" s="2" t="str">
        <f t="shared" si="211"/>
        <v>September</v>
      </c>
      <c r="D2714" s="1" t="s">
        <v>32</v>
      </c>
      <c r="E2714" s="1">
        <v>20</v>
      </c>
      <c r="F2714" s="1">
        <f t="shared" si="210"/>
        <v>101.96950000000001</v>
      </c>
      <c r="G2714" s="1">
        <v>2039.39</v>
      </c>
      <c r="H2714" s="1">
        <v>19.989999999999998</v>
      </c>
      <c r="I2714">
        <f t="shared" si="212"/>
        <v>2059.38</v>
      </c>
      <c r="J2714">
        <f t="shared" si="213"/>
        <v>5.3265000000000002</v>
      </c>
      <c r="K2714">
        <f t="shared" si="214"/>
        <v>108.62810835000001</v>
      </c>
      <c r="L2714" s="1" t="s">
        <v>26</v>
      </c>
      <c r="M2714" s="1" t="s">
        <v>47</v>
      </c>
      <c r="N2714" s="1" t="s">
        <v>33</v>
      </c>
      <c r="O2714" s="1" t="s">
        <v>29</v>
      </c>
      <c r="P2714" s="1" t="s">
        <v>43</v>
      </c>
      <c r="Q2714" s="1" t="s">
        <v>24</v>
      </c>
      <c r="R2714" s="2">
        <v>40429</v>
      </c>
    </row>
    <row r="2715" spans="1:18" x14ac:dyDescent="0.25">
      <c r="A2715" s="1">
        <v>33699</v>
      </c>
      <c r="B2715" s="2">
        <v>40020</v>
      </c>
      <c r="C2715" s="2" t="str">
        <f t="shared" si="211"/>
        <v>July</v>
      </c>
      <c r="D2715" s="1" t="s">
        <v>18</v>
      </c>
      <c r="E2715" s="1">
        <v>13</v>
      </c>
      <c r="F2715" s="1">
        <f t="shared" si="210"/>
        <v>124.5776923076923</v>
      </c>
      <c r="G2715" s="1">
        <v>1619.51</v>
      </c>
      <c r="H2715" s="1">
        <v>70.2</v>
      </c>
      <c r="I2715">
        <f t="shared" si="212"/>
        <v>1689.71</v>
      </c>
      <c r="J2715">
        <f t="shared" si="213"/>
        <v>4.7610000000000001</v>
      </c>
      <c r="K2715">
        <f t="shared" si="214"/>
        <v>77.104871099999997</v>
      </c>
      <c r="L2715" s="1" t="s">
        <v>38</v>
      </c>
      <c r="M2715" s="1" t="s">
        <v>49</v>
      </c>
      <c r="N2715" s="1" t="s">
        <v>28</v>
      </c>
      <c r="O2715" s="1" t="s">
        <v>22</v>
      </c>
      <c r="P2715" s="1" t="s">
        <v>39</v>
      </c>
      <c r="Q2715" s="1" t="s">
        <v>40</v>
      </c>
      <c r="R2715" s="2">
        <v>40024</v>
      </c>
    </row>
    <row r="2716" spans="1:18" x14ac:dyDescent="0.25">
      <c r="A2716" s="1">
        <v>54176</v>
      </c>
      <c r="B2716" s="2">
        <v>40721</v>
      </c>
      <c r="C2716" s="2" t="str">
        <f t="shared" si="211"/>
        <v>June</v>
      </c>
      <c r="D2716" s="1" t="s">
        <v>32</v>
      </c>
      <c r="E2716" s="1">
        <v>33</v>
      </c>
      <c r="F2716" s="1">
        <f t="shared" si="210"/>
        <v>75.544545454545442</v>
      </c>
      <c r="G2716" s="1">
        <v>2492.9699999999998</v>
      </c>
      <c r="H2716" s="1">
        <v>14.52</v>
      </c>
      <c r="I2716">
        <f t="shared" si="212"/>
        <v>2507.4899999999998</v>
      </c>
      <c r="J2716">
        <f t="shared" si="213"/>
        <v>5.3265000000000002</v>
      </c>
      <c r="K2716">
        <f t="shared" si="214"/>
        <v>132.78804704999999</v>
      </c>
      <c r="L2716" s="1" t="s">
        <v>26</v>
      </c>
      <c r="M2716" s="1" t="s">
        <v>54</v>
      </c>
      <c r="N2716" s="1" t="s">
        <v>21</v>
      </c>
      <c r="O2716" s="1" t="s">
        <v>29</v>
      </c>
      <c r="P2716" s="1" t="s">
        <v>43</v>
      </c>
      <c r="Q2716" s="1" t="s">
        <v>24</v>
      </c>
      <c r="R2716" s="2">
        <v>40722</v>
      </c>
    </row>
    <row r="2717" spans="1:18" x14ac:dyDescent="0.25">
      <c r="A2717" s="1">
        <v>13569</v>
      </c>
      <c r="B2717" s="2">
        <v>40643</v>
      </c>
      <c r="C2717" s="2" t="str">
        <f t="shared" si="211"/>
        <v>April</v>
      </c>
      <c r="D2717" s="1" t="s">
        <v>37</v>
      </c>
      <c r="E2717" s="1">
        <v>13</v>
      </c>
      <c r="F2717" s="1">
        <f t="shared" si="210"/>
        <v>43.321538461538459</v>
      </c>
      <c r="G2717" s="1">
        <v>563.17999999999995</v>
      </c>
      <c r="H2717" s="1">
        <v>7.2</v>
      </c>
      <c r="I2717">
        <f t="shared" si="212"/>
        <v>570.38</v>
      </c>
      <c r="J2717">
        <f t="shared" si="213"/>
        <v>3.5455000000000001</v>
      </c>
      <c r="K2717">
        <f t="shared" si="214"/>
        <v>19.967546899999999</v>
      </c>
      <c r="L2717" s="1" t="s">
        <v>19</v>
      </c>
      <c r="M2717" s="1" t="s">
        <v>47</v>
      </c>
      <c r="N2717" s="1" t="s">
        <v>33</v>
      </c>
      <c r="O2717" s="1" t="s">
        <v>34</v>
      </c>
      <c r="P2717" s="1" t="s">
        <v>68</v>
      </c>
      <c r="Q2717" s="1" t="s">
        <v>24</v>
      </c>
      <c r="R2717" s="2">
        <v>40645</v>
      </c>
    </row>
    <row r="2718" spans="1:18" x14ac:dyDescent="0.25">
      <c r="A2718" s="1">
        <v>14023</v>
      </c>
      <c r="B2718" s="2">
        <v>40229</v>
      </c>
      <c r="C2718" s="2" t="str">
        <f t="shared" si="211"/>
        <v>February</v>
      </c>
      <c r="D2718" s="1" t="s">
        <v>32</v>
      </c>
      <c r="E2718" s="1">
        <v>48</v>
      </c>
      <c r="F2718" s="1">
        <f t="shared" si="210"/>
        <v>10.378333333333334</v>
      </c>
      <c r="G2718" s="1">
        <v>498.16</v>
      </c>
      <c r="H2718" s="1">
        <v>5.12</v>
      </c>
      <c r="I2718">
        <f t="shared" si="212"/>
        <v>503.28000000000003</v>
      </c>
      <c r="J2718">
        <f t="shared" si="213"/>
        <v>3.5455000000000001</v>
      </c>
      <c r="K2718">
        <f t="shared" si="214"/>
        <v>17.662262800000001</v>
      </c>
      <c r="L2718" s="1" t="s">
        <v>26</v>
      </c>
      <c r="M2718" s="1" t="s">
        <v>27</v>
      </c>
      <c r="N2718" s="1" t="s">
        <v>33</v>
      </c>
      <c r="O2718" s="1" t="s">
        <v>34</v>
      </c>
      <c r="P2718" s="1" t="s">
        <v>45</v>
      </c>
      <c r="Q2718" s="1" t="s">
        <v>24</v>
      </c>
      <c r="R2718" s="2">
        <v>40230</v>
      </c>
    </row>
    <row r="2719" spans="1:18" x14ac:dyDescent="0.25">
      <c r="A2719" s="1">
        <v>37188</v>
      </c>
      <c r="B2719" s="2">
        <v>40972</v>
      </c>
      <c r="C2719" s="2" t="str">
        <f t="shared" si="211"/>
        <v>March</v>
      </c>
      <c r="D2719" s="1" t="s">
        <v>37</v>
      </c>
      <c r="E2719" s="1">
        <v>24</v>
      </c>
      <c r="F2719" s="1">
        <f t="shared" si="210"/>
        <v>5.5008333333333335</v>
      </c>
      <c r="G2719" s="1">
        <v>132.02000000000001</v>
      </c>
      <c r="H2719" s="1">
        <v>8.33</v>
      </c>
      <c r="I2719">
        <f t="shared" si="212"/>
        <v>140.35000000000002</v>
      </c>
      <c r="J2719">
        <f t="shared" si="213"/>
        <v>3.5455000000000001</v>
      </c>
      <c r="K2719">
        <f t="shared" si="214"/>
        <v>4.6807691000000009</v>
      </c>
      <c r="L2719" s="1" t="s">
        <v>19</v>
      </c>
      <c r="M2719" s="1" t="s">
        <v>49</v>
      </c>
      <c r="N2719" s="1" t="s">
        <v>42</v>
      </c>
      <c r="O2719" s="1" t="s">
        <v>34</v>
      </c>
      <c r="P2719" s="1" t="s">
        <v>45</v>
      </c>
      <c r="Q2719" s="1" t="s">
        <v>24</v>
      </c>
      <c r="R2719" s="2">
        <v>40973</v>
      </c>
    </row>
    <row r="2720" spans="1:18" x14ac:dyDescent="0.25">
      <c r="A2720" s="1">
        <v>24102</v>
      </c>
      <c r="B2720" s="2">
        <v>40512</v>
      </c>
      <c r="C2720" s="2" t="str">
        <f t="shared" si="211"/>
        <v>November</v>
      </c>
      <c r="D2720" s="1" t="s">
        <v>37</v>
      </c>
      <c r="E2720" s="1">
        <v>50</v>
      </c>
      <c r="F2720" s="1">
        <f t="shared" si="210"/>
        <v>36.885199999999998</v>
      </c>
      <c r="G2720" s="1">
        <v>1844.26</v>
      </c>
      <c r="H2720" s="1">
        <v>12.9</v>
      </c>
      <c r="I2720">
        <f t="shared" si="212"/>
        <v>1857.16</v>
      </c>
      <c r="J2720">
        <f t="shared" si="213"/>
        <v>3.5455000000000001</v>
      </c>
      <c r="K2720">
        <f t="shared" si="214"/>
        <v>65.388238299999998</v>
      </c>
      <c r="L2720" s="1" t="s">
        <v>26</v>
      </c>
      <c r="M2720" s="1" t="s">
        <v>58</v>
      </c>
      <c r="N2720" s="1" t="s">
        <v>28</v>
      </c>
      <c r="O2720" s="1" t="s">
        <v>34</v>
      </c>
      <c r="P2720" s="1" t="s">
        <v>60</v>
      </c>
      <c r="Q2720" s="1" t="s">
        <v>24</v>
      </c>
      <c r="R2720" s="2">
        <v>40513</v>
      </c>
    </row>
    <row r="2721" spans="1:18" x14ac:dyDescent="0.25">
      <c r="A2721" s="1">
        <v>14116</v>
      </c>
      <c r="B2721" s="2">
        <v>40825</v>
      </c>
      <c r="C2721" s="2" t="str">
        <f t="shared" si="211"/>
        <v>October</v>
      </c>
      <c r="D2721" s="1" t="s">
        <v>25</v>
      </c>
      <c r="E2721" s="1">
        <v>1</v>
      </c>
      <c r="F2721" s="1">
        <f t="shared" si="210"/>
        <v>40.1</v>
      </c>
      <c r="G2721" s="1">
        <v>40.1</v>
      </c>
      <c r="H2721" s="1">
        <v>11.63</v>
      </c>
      <c r="I2721">
        <f t="shared" si="212"/>
        <v>51.730000000000004</v>
      </c>
      <c r="J2721">
        <f t="shared" si="213"/>
        <v>3.5455000000000001</v>
      </c>
      <c r="K2721">
        <f t="shared" si="214"/>
        <v>1.4217455000000001</v>
      </c>
      <c r="L2721" s="1" t="s">
        <v>26</v>
      </c>
      <c r="M2721" s="1" t="s">
        <v>44</v>
      </c>
      <c r="N2721" s="1" t="s">
        <v>28</v>
      </c>
      <c r="O2721" s="1" t="s">
        <v>34</v>
      </c>
      <c r="P2721" s="1" t="s">
        <v>48</v>
      </c>
      <c r="Q2721" s="1" t="s">
        <v>24</v>
      </c>
      <c r="R2721" s="2">
        <v>40827</v>
      </c>
    </row>
    <row r="2722" spans="1:18" x14ac:dyDescent="0.25">
      <c r="A2722" s="1">
        <v>17862</v>
      </c>
      <c r="B2722" s="2">
        <v>41036</v>
      </c>
      <c r="C2722" s="2" t="str">
        <f t="shared" si="211"/>
        <v>May</v>
      </c>
      <c r="D2722" s="1" t="s">
        <v>32</v>
      </c>
      <c r="E2722" s="1">
        <v>1</v>
      </c>
      <c r="F2722" s="1">
        <f t="shared" si="210"/>
        <v>28.73</v>
      </c>
      <c r="G2722" s="1">
        <v>28.73</v>
      </c>
      <c r="H2722" s="1">
        <v>6.5</v>
      </c>
      <c r="I2722">
        <f t="shared" si="212"/>
        <v>35.230000000000004</v>
      </c>
      <c r="J2722">
        <f t="shared" si="213"/>
        <v>5.3265000000000002</v>
      </c>
      <c r="K2722">
        <f t="shared" si="214"/>
        <v>1.5303034500000001</v>
      </c>
      <c r="L2722" s="1" t="s">
        <v>26</v>
      </c>
      <c r="M2722" s="1" t="s">
        <v>54</v>
      </c>
      <c r="N2722" s="1" t="s">
        <v>33</v>
      </c>
      <c r="O2722" s="1" t="s">
        <v>29</v>
      </c>
      <c r="P2722" s="1" t="s">
        <v>43</v>
      </c>
      <c r="Q2722" s="1" t="s">
        <v>24</v>
      </c>
      <c r="R2722" s="2">
        <v>41037</v>
      </c>
    </row>
    <row r="2723" spans="1:18" x14ac:dyDescent="0.25">
      <c r="A2723" s="1">
        <v>21378</v>
      </c>
      <c r="B2723" s="2">
        <v>40762</v>
      </c>
      <c r="C2723" s="2" t="str">
        <f t="shared" si="211"/>
        <v>August</v>
      </c>
      <c r="D2723" s="1" t="s">
        <v>41</v>
      </c>
      <c r="E2723" s="1">
        <v>17</v>
      </c>
      <c r="F2723" s="1">
        <f t="shared" si="210"/>
        <v>95.096470588235306</v>
      </c>
      <c r="G2723" s="1">
        <v>1616.64</v>
      </c>
      <c r="H2723" s="1">
        <v>19.989999999999998</v>
      </c>
      <c r="I2723">
        <f t="shared" si="212"/>
        <v>1636.63</v>
      </c>
      <c r="J2723">
        <f t="shared" si="213"/>
        <v>5.3265000000000002</v>
      </c>
      <c r="K2723">
        <f t="shared" si="214"/>
        <v>86.1103296</v>
      </c>
      <c r="L2723" s="1" t="s">
        <v>26</v>
      </c>
      <c r="M2723" s="1" t="s">
        <v>55</v>
      </c>
      <c r="N2723" s="1" t="s">
        <v>33</v>
      </c>
      <c r="O2723" s="1" t="s">
        <v>29</v>
      </c>
      <c r="P2723" s="1" t="s">
        <v>43</v>
      </c>
      <c r="Q2723" s="1" t="s">
        <v>24</v>
      </c>
      <c r="R2723" s="2">
        <v>40765</v>
      </c>
    </row>
    <row r="2724" spans="1:18" x14ac:dyDescent="0.25">
      <c r="A2724" s="1">
        <v>18368</v>
      </c>
      <c r="B2724" s="2">
        <v>41243</v>
      </c>
      <c r="C2724" s="2" t="str">
        <f t="shared" si="211"/>
        <v>November</v>
      </c>
      <c r="D2724" s="1" t="s">
        <v>32</v>
      </c>
      <c r="E2724" s="1">
        <v>35</v>
      </c>
      <c r="F2724" s="1">
        <f t="shared" si="210"/>
        <v>36.445999999999998</v>
      </c>
      <c r="G2724" s="1">
        <v>1275.6099999999999</v>
      </c>
      <c r="H2724" s="1">
        <v>5.08</v>
      </c>
      <c r="I2724">
        <f t="shared" si="212"/>
        <v>1280.6899999999998</v>
      </c>
      <c r="J2724">
        <f t="shared" si="213"/>
        <v>3.5455000000000001</v>
      </c>
      <c r="K2724">
        <f t="shared" si="214"/>
        <v>45.22675255</v>
      </c>
      <c r="L2724" s="1" t="s">
        <v>26</v>
      </c>
      <c r="M2724" s="1" t="s">
        <v>51</v>
      </c>
      <c r="N2724" s="1" t="s">
        <v>33</v>
      </c>
      <c r="O2724" s="1" t="s">
        <v>34</v>
      </c>
      <c r="P2724" s="1" t="s">
        <v>45</v>
      </c>
      <c r="Q2724" s="1" t="s">
        <v>36</v>
      </c>
      <c r="R2724" s="2">
        <v>41244</v>
      </c>
    </row>
    <row r="2725" spans="1:18" x14ac:dyDescent="0.25">
      <c r="A2725" s="1">
        <v>28357</v>
      </c>
      <c r="B2725" s="2">
        <v>40319</v>
      </c>
      <c r="C2725" s="2" t="str">
        <f t="shared" si="211"/>
        <v>May</v>
      </c>
      <c r="D2725" s="1" t="s">
        <v>32</v>
      </c>
      <c r="E2725" s="1">
        <v>43</v>
      </c>
      <c r="F2725" s="1">
        <f t="shared" si="210"/>
        <v>2.6379069767441861</v>
      </c>
      <c r="G2725" s="1">
        <v>113.43</v>
      </c>
      <c r="H2725" s="1">
        <v>1.02</v>
      </c>
      <c r="I2725">
        <f t="shared" si="212"/>
        <v>114.45</v>
      </c>
      <c r="J2725">
        <f t="shared" si="213"/>
        <v>3.5455000000000001</v>
      </c>
      <c r="K2725">
        <f t="shared" si="214"/>
        <v>4.0216606500000003</v>
      </c>
      <c r="L2725" s="1" t="s">
        <v>26</v>
      </c>
      <c r="M2725" s="1" t="s">
        <v>51</v>
      </c>
      <c r="N2725" s="1" t="s">
        <v>42</v>
      </c>
      <c r="O2725" s="1" t="s">
        <v>34</v>
      </c>
      <c r="P2725" s="1" t="s">
        <v>66</v>
      </c>
      <c r="Q2725" s="1" t="s">
        <v>36</v>
      </c>
      <c r="R2725" s="2">
        <v>40320</v>
      </c>
    </row>
    <row r="2726" spans="1:18" x14ac:dyDescent="0.25">
      <c r="A2726" s="1">
        <v>23268</v>
      </c>
      <c r="B2726" s="2">
        <v>40924</v>
      </c>
      <c r="C2726" s="2" t="str">
        <f t="shared" si="211"/>
        <v>January</v>
      </c>
      <c r="D2726" s="1" t="s">
        <v>25</v>
      </c>
      <c r="E2726" s="1">
        <v>5</v>
      </c>
      <c r="F2726" s="1">
        <f t="shared" si="210"/>
        <v>51.061999999999998</v>
      </c>
      <c r="G2726" s="1">
        <v>255.31</v>
      </c>
      <c r="H2726" s="1">
        <v>5.79</v>
      </c>
      <c r="I2726">
        <f t="shared" si="212"/>
        <v>261.10000000000002</v>
      </c>
      <c r="J2726">
        <f t="shared" si="213"/>
        <v>3.5455000000000001</v>
      </c>
      <c r="K2726">
        <f t="shared" si="214"/>
        <v>9.0520160500000006</v>
      </c>
      <c r="L2726" s="1" t="s">
        <v>26</v>
      </c>
      <c r="M2726" s="1" t="s">
        <v>58</v>
      </c>
      <c r="N2726" s="1" t="s">
        <v>42</v>
      </c>
      <c r="O2726" s="1" t="s">
        <v>34</v>
      </c>
      <c r="P2726" s="1" t="s">
        <v>45</v>
      </c>
      <c r="Q2726" s="1" t="s">
        <v>24</v>
      </c>
      <c r="R2726" s="2">
        <v>40926</v>
      </c>
    </row>
    <row r="2727" spans="1:18" x14ac:dyDescent="0.25">
      <c r="A2727" s="1">
        <v>4675</v>
      </c>
      <c r="B2727" s="2">
        <v>40506</v>
      </c>
      <c r="C2727" s="2" t="str">
        <f t="shared" si="211"/>
        <v>November</v>
      </c>
      <c r="D2727" s="1" t="s">
        <v>32</v>
      </c>
      <c r="E2727" s="1">
        <v>4</v>
      </c>
      <c r="F2727" s="1">
        <f t="shared" si="210"/>
        <v>4.4725000000000001</v>
      </c>
      <c r="G2727" s="1">
        <v>17.89</v>
      </c>
      <c r="H2727" s="1">
        <v>0.7</v>
      </c>
      <c r="I2727">
        <f t="shared" si="212"/>
        <v>18.59</v>
      </c>
      <c r="J2727">
        <f t="shared" si="213"/>
        <v>3.5455000000000001</v>
      </c>
      <c r="K2727">
        <f t="shared" si="214"/>
        <v>0.63428994999999999</v>
      </c>
      <c r="L2727" s="1" t="s">
        <v>26</v>
      </c>
      <c r="M2727" s="1" t="s">
        <v>54</v>
      </c>
      <c r="N2727" s="1" t="s">
        <v>21</v>
      </c>
      <c r="O2727" s="1" t="s">
        <v>34</v>
      </c>
      <c r="P2727" s="1" t="s">
        <v>35</v>
      </c>
      <c r="Q2727" s="1" t="s">
        <v>36</v>
      </c>
      <c r="R2727" s="2">
        <v>40508</v>
      </c>
    </row>
    <row r="2728" spans="1:18" x14ac:dyDescent="0.25">
      <c r="A2728" s="1">
        <v>14241</v>
      </c>
      <c r="B2728" s="2">
        <v>41074</v>
      </c>
      <c r="C2728" s="2" t="str">
        <f t="shared" si="211"/>
        <v>June</v>
      </c>
      <c r="D2728" s="1" t="s">
        <v>37</v>
      </c>
      <c r="E2728" s="1">
        <v>22</v>
      </c>
      <c r="F2728" s="1">
        <f t="shared" si="210"/>
        <v>11.983181818181817</v>
      </c>
      <c r="G2728" s="1">
        <v>263.63</v>
      </c>
      <c r="H2728" s="1">
        <v>2.36</v>
      </c>
      <c r="I2728">
        <f t="shared" si="212"/>
        <v>265.99</v>
      </c>
      <c r="J2728">
        <f t="shared" si="213"/>
        <v>3.5455000000000001</v>
      </c>
      <c r="K2728">
        <f t="shared" si="214"/>
        <v>9.3470016499999993</v>
      </c>
      <c r="L2728" s="1" t="s">
        <v>26</v>
      </c>
      <c r="M2728" s="1" t="s">
        <v>54</v>
      </c>
      <c r="N2728" s="1" t="s">
        <v>42</v>
      </c>
      <c r="O2728" s="1" t="s">
        <v>34</v>
      </c>
      <c r="P2728" s="1" t="s">
        <v>35</v>
      </c>
      <c r="Q2728" s="1" t="s">
        <v>36</v>
      </c>
      <c r="R2728" s="2">
        <v>41075</v>
      </c>
    </row>
    <row r="2729" spans="1:18" x14ac:dyDescent="0.25">
      <c r="A2729" s="1">
        <v>31973</v>
      </c>
      <c r="B2729" s="2">
        <v>40675</v>
      </c>
      <c r="C2729" s="2" t="str">
        <f t="shared" si="211"/>
        <v>May</v>
      </c>
      <c r="D2729" s="1" t="s">
        <v>32</v>
      </c>
      <c r="E2729" s="1">
        <v>15</v>
      </c>
      <c r="F2729" s="1">
        <f t="shared" si="210"/>
        <v>26.969333333333335</v>
      </c>
      <c r="G2729" s="1">
        <v>404.54</v>
      </c>
      <c r="H2729" s="1">
        <v>5.3</v>
      </c>
      <c r="I2729">
        <f t="shared" si="212"/>
        <v>409.84000000000003</v>
      </c>
      <c r="J2729">
        <f t="shared" si="213"/>
        <v>4.7610000000000001</v>
      </c>
      <c r="K2729">
        <f t="shared" si="214"/>
        <v>19.260149400000003</v>
      </c>
      <c r="L2729" s="1" t="s">
        <v>26</v>
      </c>
      <c r="M2729" s="1" t="s">
        <v>59</v>
      </c>
      <c r="N2729" s="1" t="s">
        <v>28</v>
      </c>
      <c r="O2729" s="1" t="s">
        <v>22</v>
      </c>
      <c r="P2729" s="1" t="s">
        <v>39</v>
      </c>
      <c r="Q2729" s="1" t="s">
        <v>31</v>
      </c>
      <c r="R2729" s="2">
        <v>40676</v>
      </c>
    </row>
    <row r="2730" spans="1:18" x14ac:dyDescent="0.25">
      <c r="A2730" s="1">
        <v>29218</v>
      </c>
      <c r="B2730" s="2">
        <v>41058</v>
      </c>
      <c r="C2730" s="2" t="str">
        <f t="shared" si="211"/>
        <v>May</v>
      </c>
      <c r="D2730" s="1" t="s">
        <v>18</v>
      </c>
      <c r="E2730" s="1">
        <v>26</v>
      </c>
      <c r="F2730" s="1">
        <f t="shared" si="210"/>
        <v>2.8469230769230767</v>
      </c>
      <c r="G2730" s="1">
        <v>74.02</v>
      </c>
      <c r="H2730" s="1">
        <v>0.7</v>
      </c>
      <c r="I2730">
        <f t="shared" si="212"/>
        <v>74.72</v>
      </c>
      <c r="J2730">
        <f t="shared" si="213"/>
        <v>3.5455000000000001</v>
      </c>
      <c r="K2730">
        <f t="shared" si="214"/>
        <v>2.6243791000000001</v>
      </c>
      <c r="L2730" s="1" t="s">
        <v>26</v>
      </c>
      <c r="M2730" s="1" t="s">
        <v>51</v>
      </c>
      <c r="N2730" s="1" t="s">
        <v>42</v>
      </c>
      <c r="O2730" s="1" t="s">
        <v>34</v>
      </c>
      <c r="P2730" s="1" t="s">
        <v>35</v>
      </c>
      <c r="Q2730" s="1" t="s">
        <v>36</v>
      </c>
      <c r="R2730" s="2">
        <v>41058</v>
      </c>
    </row>
    <row r="2731" spans="1:18" x14ac:dyDescent="0.25">
      <c r="A2731" s="1">
        <v>2658</v>
      </c>
      <c r="B2731" s="2">
        <v>40808</v>
      </c>
      <c r="C2731" s="2" t="str">
        <f t="shared" si="211"/>
        <v>September</v>
      </c>
      <c r="D2731" s="1" t="s">
        <v>41</v>
      </c>
      <c r="E2731" s="1">
        <v>32</v>
      </c>
      <c r="F2731" s="1">
        <f t="shared" si="210"/>
        <v>14.78125</v>
      </c>
      <c r="G2731" s="1">
        <v>473</v>
      </c>
      <c r="H2731" s="1">
        <v>10.68</v>
      </c>
      <c r="I2731">
        <f t="shared" si="212"/>
        <v>483.68</v>
      </c>
      <c r="J2731">
        <f t="shared" si="213"/>
        <v>3.5455000000000001</v>
      </c>
      <c r="K2731">
        <f t="shared" si="214"/>
        <v>16.770215</v>
      </c>
      <c r="L2731" s="1" t="s">
        <v>19</v>
      </c>
      <c r="M2731" s="1" t="s">
        <v>47</v>
      </c>
      <c r="N2731" s="1" t="s">
        <v>28</v>
      </c>
      <c r="O2731" s="1" t="s">
        <v>34</v>
      </c>
      <c r="P2731" s="1" t="s">
        <v>60</v>
      </c>
      <c r="Q2731" s="1" t="s">
        <v>24</v>
      </c>
      <c r="R2731" s="2">
        <v>40808</v>
      </c>
    </row>
    <row r="2732" spans="1:18" x14ac:dyDescent="0.25">
      <c r="A2732" s="1">
        <v>44422</v>
      </c>
      <c r="B2732" s="2">
        <v>41012</v>
      </c>
      <c r="C2732" s="2" t="str">
        <f t="shared" si="211"/>
        <v>April</v>
      </c>
      <c r="D2732" s="1" t="s">
        <v>41</v>
      </c>
      <c r="E2732" s="1">
        <v>36</v>
      </c>
      <c r="F2732" s="1">
        <f t="shared" si="210"/>
        <v>8.7174999999999994</v>
      </c>
      <c r="G2732" s="1">
        <v>313.83</v>
      </c>
      <c r="H2732" s="1">
        <v>2.99</v>
      </c>
      <c r="I2732">
        <f t="shared" si="212"/>
        <v>316.82</v>
      </c>
      <c r="J2732">
        <f t="shared" si="213"/>
        <v>3.5455000000000001</v>
      </c>
      <c r="K2732">
        <f t="shared" si="214"/>
        <v>11.126842649999999</v>
      </c>
      <c r="L2732" s="1" t="s">
        <v>26</v>
      </c>
      <c r="M2732" s="1" t="s">
        <v>56</v>
      </c>
      <c r="N2732" s="1" t="s">
        <v>33</v>
      </c>
      <c r="O2732" s="1" t="s">
        <v>34</v>
      </c>
      <c r="P2732" s="1" t="s">
        <v>48</v>
      </c>
      <c r="Q2732" s="1" t="s">
        <v>24</v>
      </c>
      <c r="R2732" s="2">
        <v>41014</v>
      </c>
    </row>
    <row r="2733" spans="1:18" x14ac:dyDescent="0.25">
      <c r="A2733" s="1">
        <v>29894</v>
      </c>
      <c r="B2733" s="2">
        <v>40428</v>
      </c>
      <c r="C2733" s="2" t="str">
        <f t="shared" si="211"/>
        <v>September</v>
      </c>
      <c r="D2733" s="1" t="s">
        <v>18</v>
      </c>
      <c r="E2733" s="1">
        <v>48</v>
      </c>
      <c r="F2733" s="1">
        <f t="shared" si="210"/>
        <v>6.2837500000000004</v>
      </c>
      <c r="G2733" s="1">
        <v>301.62</v>
      </c>
      <c r="H2733" s="1">
        <v>6.92</v>
      </c>
      <c r="I2733">
        <f t="shared" si="212"/>
        <v>308.54000000000002</v>
      </c>
      <c r="J2733">
        <f t="shared" si="213"/>
        <v>3.5455000000000001</v>
      </c>
      <c r="K2733">
        <f t="shared" si="214"/>
        <v>10.693937100000001</v>
      </c>
      <c r="L2733" s="1" t="s">
        <v>26</v>
      </c>
      <c r="M2733" s="1" t="s">
        <v>27</v>
      </c>
      <c r="N2733" s="1" t="s">
        <v>33</v>
      </c>
      <c r="O2733" s="1" t="s">
        <v>34</v>
      </c>
      <c r="P2733" s="1" t="s">
        <v>45</v>
      </c>
      <c r="Q2733" s="1" t="s">
        <v>24</v>
      </c>
      <c r="R2733" s="2">
        <v>40437</v>
      </c>
    </row>
    <row r="2734" spans="1:18" x14ac:dyDescent="0.25">
      <c r="A2734" s="1">
        <v>31392</v>
      </c>
      <c r="B2734" s="2">
        <v>40304</v>
      </c>
      <c r="C2734" s="2" t="str">
        <f t="shared" si="211"/>
        <v>May</v>
      </c>
      <c r="D2734" s="1" t="s">
        <v>18</v>
      </c>
      <c r="E2734" s="1">
        <v>21</v>
      </c>
      <c r="F2734" s="1">
        <f t="shared" si="210"/>
        <v>6.1361904761904764</v>
      </c>
      <c r="G2734" s="1">
        <v>128.86000000000001</v>
      </c>
      <c r="H2734" s="1">
        <v>5.16</v>
      </c>
      <c r="I2734">
        <f t="shared" si="212"/>
        <v>134.02000000000001</v>
      </c>
      <c r="J2734">
        <f t="shared" si="213"/>
        <v>3.5455000000000001</v>
      </c>
      <c r="K2734">
        <f t="shared" si="214"/>
        <v>4.5687313000000005</v>
      </c>
      <c r="L2734" s="1" t="s">
        <v>26</v>
      </c>
      <c r="M2734" s="1" t="s">
        <v>58</v>
      </c>
      <c r="N2734" s="1" t="s">
        <v>42</v>
      </c>
      <c r="O2734" s="1" t="s">
        <v>34</v>
      </c>
      <c r="P2734" s="1" t="s">
        <v>45</v>
      </c>
      <c r="Q2734" s="1" t="s">
        <v>24</v>
      </c>
      <c r="R2734" s="2">
        <v>40311</v>
      </c>
    </row>
    <row r="2735" spans="1:18" x14ac:dyDescent="0.25">
      <c r="A2735" s="1">
        <v>39617</v>
      </c>
      <c r="B2735" s="2">
        <v>40894</v>
      </c>
      <c r="C2735" s="2" t="str">
        <f t="shared" si="211"/>
        <v>December</v>
      </c>
      <c r="D2735" s="1" t="s">
        <v>32</v>
      </c>
      <c r="E2735" s="1">
        <v>28</v>
      </c>
      <c r="F2735" s="1">
        <f t="shared" si="210"/>
        <v>6.052142857142857</v>
      </c>
      <c r="G2735" s="1">
        <v>169.46</v>
      </c>
      <c r="H2735" s="1">
        <v>1.2</v>
      </c>
      <c r="I2735">
        <f t="shared" si="212"/>
        <v>170.66</v>
      </c>
      <c r="J2735">
        <f t="shared" si="213"/>
        <v>3.5455000000000001</v>
      </c>
      <c r="K2735">
        <f t="shared" si="214"/>
        <v>6.0082043000000009</v>
      </c>
      <c r="L2735" s="1" t="s">
        <v>26</v>
      </c>
      <c r="M2735" s="1" t="s">
        <v>20</v>
      </c>
      <c r="N2735" s="1" t="s">
        <v>28</v>
      </c>
      <c r="O2735" s="1" t="s">
        <v>34</v>
      </c>
      <c r="P2735" s="1" t="s">
        <v>35</v>
      </c>
      <c r="Q2735" s="1" t="s">
        <v>36</v>
      </c>
      <c r="R2735" s="2">
        <v>40896</v>
      </c>
    </row>
    <row r="2736" spans="1:18" x14ac:dyDescent="0.25">
      <c r="A2736" s="1">
        <v>53953</v>
      </c>
      <c r="B2736" s="2">
        <v>39899</v>
      </c>
      <c r="C2736" s="2" t="str">
        <f t="shared" si="211"/>
        <v>March</v>
      </c>
      <c r="D2736" s="1" t="s">
        <v>32</v>
      </c>
      <c r="E2736" s="1">
        <v>36</v>
      </c>
      <c r="F2736" s="1">
        <f t="shared" si="210"/>
        <v>8.5458333333333325</v>
      </c>
      <c r="G2736" s="1">
        <v>307.64999999999998</v>
      </c>
      <c r="H2736" s="1">
        <v>2.0099999999999998</v>
      </c>
      <c r="I2736">
        <f t="shared" si="212"/>
        <v>309.65999999999997</v>
      </c>
      <c r="J2736">
        <f t="shared" si="213"/>
        <v>3.5455000000000001</v>
      </c>
      <c r="K2736">
        <f t="shared" si="214"/>
        <v>10.907730750000001</v>
      </c>
      <c r="L2736" s="1" t="s">
        <v>26</v>
      </c>
      <c r="M2736" s="1" t="s">
        <v>58</v>
      </c>
      <c r="N2736" s="1" t="s">
        <v>33</v>
      </c>
      <c r="O2736" s="1" t="s">
        <v>34</v>
      </c>
      <c r="P2736" s="1" t="s">
        <v>45</v>
      </c>
      <c r="Q2736" s="1" t="s">
        <v>36</v>
      </c>
      <c r="R2736" s="2">
        <v>39900</v>
      </c>
    </row>
    <row r="2737" spans="1:18" x14ac:dyDescent="0.25">
      <c r="A2737" s="1">
        <v>43815</v>
      </c>
      <c r="B2737" s="2">
        <v>41073</v>
      </c>
      <c r="C2737" s="2" t="str">
        <f t="shared" si="211"/>
        <v>June</v>
      </c>
      <c r="D2737" s="1" t="s">
        <v>32</v>
      </c>
      <c r="E2737" s="1">
        <v>22</v>
      </c>
      <c r="F2737" s="1">
        <f t="shared" si="210"/>
        <v>56.881818181818183</v>
      </c>
      <c r="G2737" s="1">
        <v>1251.4000000000001</v>
      </c>
      <c r="H2737" s="1">
        <v>6.79</v>
      </c>
      <c r="I2737">
        <f t="shared" si="212"/>
        <v>1258.19</v>
      </c>
      <c r="J2737">
        <f t="shared" si="213"/>
        <v>3.5455000000000001</v>
      </c>
      <c r="K2737">
        <f t="shared" si="214"/>
        <v>44.368387000000006</v>
      </c>
      <c r="L2737" s="1" t="s">
        <v>26</v>
      </c>
      <c r="M2737" s="1" t="s">
        <v>20</v>
      </c>
      <c r="N2737" s="1" t="s">
        <v>42</v>
      </c>
      <c r="O2737" s="1" t="s">
        <v>34</v>
      </c>
      <c r="P2737" s="1" t="s">
        <v>45</v>
      </c>
      <c r="Q2737" s="1" t="s">
        <v>24</v>
      </c>
      <c r="R2737" s="2">
        <v>41074</v>
      </c>
    </row>
    <row r="2738" spans="1:18" x14ac:dyDescent="0.25">
      <c r="A2738" s="1">
        <v>13920</v>
      </c>
      <c r="B2738" s="2">
        <v>40095</v>
      </c>
      <c r="C2738" s="2" t="str">
        <f t="shared" si="211"/>
        <v>October</v>
      </c>
      <c r="D2738" s="1" t="s">
        <v>37</v>
      </c>
      <c r="E2738" s="1">
        <v>25</v>
      </c>
      <c r="F2738" s="1">
        <f t="shared" si="210"/>
        <v>36.052800000000005</v>
      </c>
      <c r="G2738" s="1">
        <v>901.32</v>
      </c>
      <c r="H2738" s="1">
        <v>5.08</v>
      </c>
      <c r="I2738">
        <f t="shared" si="212"/>
        <v>906.40000000000009</v>
      </c>
      <c r="J2738">
        <f t="shared" si="213"/>
        <v>3.5455000000000001</v>
      </c>
      <c r="K2738">
        <f t="shared" si="214"/>
        <v>31.956300600000006</v>
      </c>
      <c r="L2738" s="1" t="s">
        <v>19</v>
      </c>
      <c r="M2738" s="1" t="s">
        <v>59</v>
      </c>
      <c r="N2738" s="1" t="s">
        <v>42</v>
      </c>
      <c r="O2738" s="1" t="s">
        <v>34</v>
      </c>
      <c r="P2738" s="1" t="s">
        <v>45</v>
      </c>
      <c r="Q2738" s="1" t="s">
        <v>36</v>
      </c>
      <c r="R2738" s="2">
        <v>40097</v>
      </c>
    </row>
    <row r="2739" spans="1:18" x14ac:dyDescent="0.25">
      <c r="A2739" s="1">
        <v>30659</v>
      </c>
      <c r="B2739" s="2">
        <v>40799</v>
      </c>
      <c r="C2739" s="2" t="str">
        <f t="shared" si="211"/>
        <v>September</v>
      </c>
      <c r="D2739" s="1" t="s">
        <v>37</v>
      </c>
      <c r="E2739" s="1">
        <v>45</v>
      </c>
      <c r="F2739" s="1">
        <f t="shared" si="210"/>
        <v>69.26158888888888</v>
      </c>
      <c r="G2739" s="1">
        <v>3116.7714999999998</v>
      </c>
      <c r="H2739" s="1">
        <v>0.99</v>
      </c>
      <c r="I2739">
        <f t="shared" si="212"/>
        <v>3117.7614999999996</v>
      </c>
      <c r="J2739">
        <f t="shared" si="213"/>
        <v>5.3265000000000002</v>
      </c>
      <c r="K2739">
        <f t="shared" si="214"/>
        <v>166.01483394750002</v>
      </c>
      <c r="L2739" s="1" t="s">
        <v>26</v>
      </c>
      <c r="M2739" s="1" t="s">
        <v>20</v>
      </c>
      <c r="N2739" s="1" t="s">
        <v>33</v>
      </c>
      <c r="O2739" s="1" t="s">
        <v>29</v>
      </c>
      <c r="P2739" s="1" t="s">
        <v>30</v>
      </c>
      <c r="Q2739" s="1" t="s">
        <v>36</v>
      </c>
      <c r="R2739" s="2">
        <v>40801</v>
      </c>
    </row>
    <row r="2740" spans="1:18" x14ac:dyDescent="0.25">
      <c r="A2740" s="1">
        <v>3266</v>
      </c>
      <c r="B2740" s="2">
        <v>40618</v>
      </c>
      <c r="C2740" s="2" t="str">
        <f t="shared" si="211"/>
        <v>March</v>
      </c>
      <c r="D2740" s="1" t="s">
        <v>18</v>
      </c>
      <c r="E2740" s="1">
        <v>4</v>
      </c>
      <c r="F2740" s="1">
        <f t="shared" si="210"/>
        <v>4.28</v>
      </c>
      <c r="G2740" s="1">
        <v>17.12</v>
      </c>
      <c r="H2740" s="1">
        <v>1.49</v>
      </c>
      <c r="I2740">
        <f t="shared" si="212"/>
        <v>18.61</v>
      </c>
      <c r="J2740">
        <f t="shared" si="213"/>
        <v>3.5455000000000001</v>
      </c>
      <c r="K2740">
        <f t="shared" si="214"/>
        <v>0.60698960000000002</v>
      </c>
      <c r="L2740" s="1" t="s">
        <v>26</v>
      </c>
      <c r="M2740" s="1" t="s">
        <v>27</v>
      </c>
      <c r="N2740" s="1" t="s">
        <v>33</v>
      </c>
      <c r="O2740" s="1" t="s">
        <v>34</v>
      </c>
      <c r="P2740" s="1" t="s">
        <v>48</v>
      </c>
      <c r="Q2740" s="1" t="s">
        <v>24</v>
      </c>
      <c r="R2740" s="2">
        <v>40622</v>
      </c>
    </row>
    <row r="2741" spans="1:18" x14ac:dyDescent="0.25">
      <c r="A2741" s="1">
        <v>59684</v>
      </c>
      <c r="B2741" s="2">
        <v>40541</v>
      </c>
      <c r="C2741" s="2" t="str">
        <f t="shared" si="211"/>
        <v>December</v>
      </c>
      <c r="D2741" s="1" t="s">
        <v>41</v>
      </c>
      <c r="E2741" s="1">
        <v>25</v>
      </c>
      <c r="F2741" s="1">
        <f t="shared" si="210"/>
        <v>6.7355999999999998</v>
      </c>
      <c r="G2741" s="1">
        <v>168.39</v>
      </c>
      <c r="H2741" s="1">
        <v>9.68</v>
      </c>
      <c r="I2741">
        <f t="shared" si="212"/>
        <v>178.07</v>
      </c>
      <c r="J2741">
        <f t="shared" si="213"/>
        <v>3.5455000000000001</v>
      </c>
      <c r="K2741">
        <f t="shared" si="214"/>
        <v>5.9702674499999997</v>
      </c>
      <c r="L2741" s="1" t="s">
        <v>26</v>
      </c>
      <c r="M2741" s="1" t="s">
        <v>56</v>
      </c>
      <c r="N2741" s="1" t="s">
        <v>33</v>
      </c>
      <c r="O2741" s="1" t="s">
        <v>34</v>
      </c>
      <c r="P2741" s="1" t="s">
        <v>45</v>
      </c>
      <c r="Q2741" s="1" t="s">
        <v>24</v>
      </c>
      <c r="R2741" s="2">
        <v>40542</v>
      </c>
    </row>
    <row r="2742" spans="1:18" x14ac:dyDescent="0.25">
      <c r="A2742" s="1">
        <v>6018</v>
      </c>
      <c r="B2742" s="2">
        <v>41139</v>
      </c>
      <c r="C2742" s="2" t="str">
        <f t="shared" si="211"/>
        <v>August</v>
      </c>
      <c r="D2742" s="1" t="s">
        <v>18</v>
      </c>
      <c r="E2742" s="1">
        <v>39</v>
      </c>
      <c r="F2742" s="1">
        <f t="shared" si="210"/>
        <v>5.2843589743589741</v>
      </c>
      <c r="G2742" s="1">
        <v>206.09</v>
      </c>
      <c r="H2742" s="1">
        <v>2.0299999999999998</v>
      </c>
      <c r="I2742">
        <f t="shared" si="212"/>
        <v>208.12</v>
      </c>
      <c r="J2742">
        <f t="shared" si="213"/>
        <v>4.7610000000000001</v>
      </c>
      <c r="K2742">
        <f t="shared" si="214"/>
        <v>9.8119449000000003</v>
      </c>
      <c r="L2742" s="1" t="s">
        <v>26</v>
      </c>
      <c r="M2742" s="1" t="s">
        <v>54</v>
      </c>
      <c r="N2742" s="1" t="s">
        <v>42</v>
      </c>
      <c r="O2742" s="1" t="s">
        <v>22</v>
      </c>
      <c r="P2742" s="1" t="s">
        <v>23</v>
      </c>
      <c r="Q2742" s="1" t="s">
        <v>36</v>
      </c>
      <c r="R2742" s="2">
        <v>41141</v>
      </c>
    </row>
    <row r="2743" spans="1:18" x14ac:dyDescent="0.25">
      <c r="A2743" s="1">
        <v>59491</v>
      </c>
      <c r="B2743" s="2">
        <v>40992</v>
      </c>
      <c r="C2743" s="2" t="str">
        <f t="shared" si="211"/>
        <v>March</v>
      </c>
      <c r="D2743" s="1" t="s">
        <v>25</v>
      </c>
      <c r="E2743" s="1">
        <v>31</v>
      </c>
      <c r="F2743" s="1">
        <f t="shared" si="210"/>
        <v>402.26806451612902</v>
      </c>
      <c r="G2743" s="1">
        <v>12470.31</v>
      </c>
      <c r="H2743" s="1">
        <v>19.989999999999998</v>
      </c>
      <c r="I2743">
        <f t="shared" si="212"/>
        <v>12490.3</v>
      </c>
      <c r="J2743">
        <f t="shared" si="213"/>
        <v>3.5455000000000001</v>
      </c>
      <c r="K2743">
        <f t="shared" si="214"/>
        <v>442.13484104999998</v>
      </c>
      <c r="L2743" s="1" t="s">
        <v>26</v>
      </c>
      <c r="M2743" s="1" t="s">
        <v>27</v>
      </c>
      <c r="N2743" s="1" t="s">
        <v>42</v>
      </c>
      <c r="O2743" s="1" t="s">
        <v>34</v>
      </c>
      <c r="P2743" s="1" t="s">
        <v>48</v>
      </c>
      <c r="Q2743" s="1" t="s">
        <v>24</v>
      </c>
      <c r="R2743" s="2">
        <v>40995</v>
      </c>
    </row>
    <row r="2744" spans="1:18" x14ac:dyDescent="0.25">
      <c r="A2744" s="1">
        <v>29317</v>
      </c>
      <c r="B2744" s="2">
        <v>40818</v>
      </c>
      <c r="C2744" s="2" t="str">
        <f t="shared" si="211"/>
        <v>October</v>
      </c>
      <c r="D2744" s="1" t="s">
        <v>32</v>
      </c>
      <c r="E2744" s="1">
        <v>31</v>
      </c>
      <c r="F2744" s="1">
        <f t="shared" si="210"/>
        <v>4.5383870967741933</v>
      </c>
      <c r="G2744" s="1">
        <v>140.69</v>
      </c>
      <c r="H2744" s="1">
        <v>0.7</v>
      </c>
      <c r="I2744">
        <f t="shared" si="212"/>
        <v>141.38999999999999</v>
      </c>
      <c r="J2744">
        <f t="shared" si="213"/>
        <v>3.5455000000000001</v>
      </c>
      <c r="K2744">
        <f t="shared" si="214"/>
        <v>4.9881639499999997</v>
      </c>
      <c r="L2744" s="1" t="s">
        <v>26</v>
      </c>
      <c r="M2744" s="1" t="s">
        <v>51</v>
      </c>
      <c r="N2744" s="1" t="s">
        <v>33</v>
      </c>
      <c r="O2744" s="1" t="s">
        <v>34</v>
      </c>
      <c r="P2744" s="1" t="s">
        <v>66</v>
      </c>
      <c r="Q2744" s="1" t="s">
        <v>36</v>
      </c>
      <c r="R2744" s="2">
        <v>40818</v>
      </c>
    </row>
    <row r="2745" spans="1:18" x14ac:dyDescent="0.25">
      <c r="A2745" s="1">
        <v>58368</v>
      </c>
      <c r="B2745" s="2">
        <v>41099</v>
      </c>
      <c r="C2745" s="2" t="str">
        <f t="shared" si="211"/>
        <v>July</v>
      </c>
      <c r="D2745" s="1" t="s">
        <v>25</v>
      </c>
      <c r="E2745" s="1">
        <v>5</v>
      </c>
      <c r="F2745" s="1">
        <f t="shared" si="210"/>
        <v>65.085999999999999</v>
      </c>
      <c r="G2745" s="1">
        <v>325.43</v>
      </c>
      <c r="H2745" s="1">
        <v>6.88</v>
      </c>
      <c r="I2745">
        <f t="shared" si="212"/>
        <v>332.31</v>
      </c>
      <c r="J2745">
        <f t="shared" si="213"/>
        <v>3.5455000000000001</v>
      </c>
      <c r="K2745">
        <f t="shared" si="214"/>
        <v>11.538120650000002</v>
      </c>
      <c r="L2745" s="1" t="s">
        <v>19</v>
      </c>
      <c r="M2745" s="1" t="s">
        <v>55</v>
      </c>
      <c r="N2745" s="1" t="s">
        <v>33</v>
      </c>
      <c r="O2745" s="1" t="s">
        <v>34</v>
      </c>
      <c r="P2745" s="1" t="s">
        <v>60</v>
      </c>
      <c r="Q2745" s="1" t="s">
        <v>24</v>
      </c>
      <c r="R2745" s="2">
        <v>41099</v>
      </c>
    </row>
    <row r="2746" spans="1:18" x14ac:dyDescent="0.25">
      <c r="A2746" s="1">
        <v>57380</v>
      </c>
      <c r="B2746" s="2">
        <v>40836</v>
      </c>
      <c r="C2746" s="2" t="str">
        <f t="shared" si="211"/>
        <v>October</v>
      </c>
      <c r="D2746" s="1" t="s">
        <v>18</v>
      </c>
      <c r="E2746" s="1">
        <v>3</v>
      </c>
      <c r="F2746" s="1">
        <f t="shared" si="210"/>
        <v>181.96</v>
      </c>
      <c r="G2746" s="1">
        <v>545.88</v>
      </c>
      <c r="H2746" s="1">
        <v>52.2</v>
      </c>
      <c r="I2746">
        <f t="shared" si="212"/>
        <v>598.08000000000004</v>
      </c>
      <c r="J2746">
        <f t="shared" si="213"/>
        <v>4.7610000000000001</v>
      </c>
      <c r="K2746">
        <f t="shared" si="214"/>
        <v>25.9893468</v>
      </c>
      <c r="L2746" s="1" t="s">
        <v>38</v>
      </c>
      <c r="M2746" s="1" t="s">
        <v>51</v>
      </c>
      <c r="N2746" s="1" t="s">
        <v>21</v>
      </c>
      <c r="O2746" s="1" t="s">
        <v>22</v>
      </c>
      <c r="P2746" s="1" t="s">
        <v>57</v>
      </c>
      <c r="Q2746" s="1" t="s">
        <v>64</v>
      </c>
      <c r="R2746" s="2">
        <v>40840</v>
      </c>
    </row>
    <row r="2747" spans="1:18" x14ac:dyDescent="0.25">
      <c r="A2747" s="1">
        <v>21414</v>
      </c>
      <c r="B2747" s="2">
        <v>40667</v>
      </c>
      <c r="C2747" s="2" t="str">
        <f t="shared" si="211"/>
        <v>May</v>
      </c>
      <c r="D2747" s="1" t="s">
        <v>37</v>
      </c>
      <c r="E2747" s="1">
        <v>46</v>
      </c>
      <c r="F2747" s="1">
        <f t="shared" si="210"/>
        <v>79.230434782608697</v>
      </c>
      <c r="G2747" s="1">
        <v>3644.6</v>
      </c>
      <c r="H2747" s="1">
        <v>35</v>
      </c>
      <c r="I2747">
        <f t="shared" si="212"/>
        <v>3679.6</v>
      </c>
      <c r="J2747">
        <f t="shared" si="213"/>
        <v>3.5455000000000001</v>
      </c>
      <c r="K2747">
        <f t="shared" si="214"/>
        <v>129.21929299999999</v>
      </c>
      <c r="L2747" s="1" t="s">
        <v>26</v>
      </c>
      <c r="M2747" s="1" t="s">
        <v>27</v>
      </c>
      <c r="N2747" s="1" t="s">
        <v>21</v>
      </c>
      <c r="O2747" s="1" t="s">
        <v>34</v>
      </c>
      <c r="P2747" s="1" t="s">
        <v>60</v>
      </c>
      <c r="Q2747" s="1" t="s">
        <v>53</v>
      </c>
      <c r="R2747" s="2">
        <v>40669</v>
      </c>
    </row>
    <row r="2748" spans="1:18" x14ac:dyDescent="0.25">
      <c r="A2748" s="1">
        <v>9152</v>
      </c>
      <c r="B2748" s="2">
        <v>40410</v>
      </c>
      <c r="C2748" s="2" t="str">
        <f t="shared" si="211"/>
        <v>August</v>
      </c>
      <c r="D2748" s="1" t="s">
        <v>32</v>
      </c>
      <c r="E2748" s="1">
        <v>43</v>
      </c>
      <c r="F2748" s="1">
        <f t="shared" si="210"/>
        <v>6.809488372093023</v>
      </c>
      <c r="G2748" s="1">
        <v>292.80799999999999</v>
      </c>
      <c r="H2748" s="1">
        <v>5.03</v>
      </c>
      <c r="I2748">
        <f t="shared" si="212"/>
        <v>297.83799999999997</v>
      </c>
      <c r="J2748">
        <f t="shared" si="213"/>
        <v>5.3265000000000002</v>
      </c>
      <c r="K2748">
        <f t="shared" si="214"/>
        <v>15.596418120000001</v>
      </c>
      <c r="L2748" s="1" t="s">
        <v>26</v>
      </c>
      <c r="M2748" s="1" t="s">
        <v>56</v>
      </c>
      <c r="N2748" s="1" t="s">
        <v>42</v>
      </c>
      <c r="O2748" s="1" t="s">
        <v>29</v>
      </c>
      <c r="P2748" s="1" t="s">
        <v>30</v>
      </c>
      <c r="Q2748" s="1" t="s">
        <v>31</v>
      </c>
      <c r="R2748" s="2">
        <v>40410</v>
      </c>
    </row>
    <row r="2749" spans="1:18" x14ac:dyDescent="0.25">
      <c r="A2749" s="1">
        <v>14528</v>
      </c>
      <c r="B2749" s="2">
        <v>39979</v>
      </c>
      <c r="C2749" s="2" t="str">
        <f t="shared" si="211"/>
        <v>June</v>
      </c>
      <c r="D2749" s="1" t="s">
        <v>37</v>
      </c>
      <c r="E2749" s="1">
        <v>14</v>
      </c>
      <c r="F2749" s="1">
        <f t="shared" si="210"/>
        <v>5.6028571428571423</v>
      </c>
      <c r="G2749" s="1">
        <v>78.44</v>
      </c>
      <c r="H2749" s="1">
        <v>1.49</v>
      </c>
      <c r="I2749">
        <f t="shared" si="212"/>
        <v>79.929999999999993</v>
      </c>
      <c r="J2749">
        <f t="shared" si="213"/>
        <v>3.5455000000000001</v>
      </c>
      <c r="K2749">
        <f t="shared" si="214"/>
        <v>2.7810902</v>
      </c>
      <c r="L2749" s="1" t="s">
        <v>26</v>
      </c>
      <c r="M2749" s="1" t="s">
        <v>58</v>
      </c>
      <c r="N2749" s="1" t="s">
        <v>42</v>
      </c>
      <c r="O2749" s="1" t="s">
        <v>34</v>
      </c>
      <c r="P2749" s="1" t="s">
        <v>48</v>
      </c>
      <c r="Q2749" s="1" t="s">
        <v>24</v>
      </c>
      <c r="R2749" s="2">
        <v>39981</v>
      </c>
    </row>
    <row r="2750" spans="1:18" x14ac:dyDescent="0.25">
      <c r="A2750" s="1">
        <v>29860</v>
      </c>
      <c r="B2750" s="2">
        <v>40069</v>
      </c>
      <c r="C2750" s="2" t="str">
        <f t="shared" si="211"/>
        <v>September</v>
      </c>
      <c r="D2750" s="1" t="s">
        <v>37</v>
      </c>
      <c r="E2750" s="1">
        <v>48</v>
      </c>
      <c r="F2750" s="1">
        <f t="shared" si="210"/>
        <v>172.81854166666668</v>
      </c>
      <c r="G2750" s="1">
        <v>8295.2900000000009</v>
      </c>
      <c r="H2750" s="1">
        <v>19.989999999999998</v>
      </c>
      <c r="I2750">
        <f t="shared" si="212"/>
        <v>8315.2800000000007</v>
      </c>
      <c r="J2750">
        <f t="shared" si="213"/>
        <v>3.5455000000000001</v>
      </c>
      <c r="K2750">
        <f t="shared" si="214"/>
        <v>294.10950695000002</v>
      </c>
      <c r="L2750" s="1" t="s">
        <v>26</v>
      </c>
      <c r="M2750" s="1" t="s">
        <v>27</v>
      </c>
      <c r="N2750" s="1" t="s">
        <v>42</v>
      </c>
      <c r="O2750" s="1" t="s">
        <v>34</v>
      </c>
      <c r="P2750" s="1" t="s">
        <v>60</v>
      </c>
      <c r="Q2750" s="1" t="s">
        <v>24</v>
      </c>
      <c r="R2750" s="2">
        <v>40072</v>
      </c>
    </row>
    <row r="2751" spans="1:18" x14ac:dyDescent="0.25">
      <c r="A2751" s="1">
        <v>46336</v>
      </c>
      <c r="B2751" s="2">
        <v>40753</v>
      </c>
      <c r="C2751" s="2" t="str">
        <f t="shared" si="211"/>
        <v>July</v>
      </c>
      <c r="D2751" s="1" t="s">
        <v>25</v>
      </c>
      <c r="E2751" s="1">
        <v>31</v>
      </c>
      <c r="F2751" s="1">
        <f t="shared" si="210"/>
        <v>4.6403225806451607</v>
      </c>
      <c r="G2751" s="1">
        <v>143.85</v>
      </c>
      <c r="H2751" s="1">
        <v>0.71</v>
      </c>
      <c r="I2751">
        <f t="shared" si="212"/>
        <v>144.56</v>
      </c>
      <c r="J2751">
        <f t="shared" si="213"/>
        <v>3.5455000000000001</v>
      </c>
      <c r="K2751">
        <f t="shared" si="214"/>
        <v>5.1002017500000001</v>
      </c>
      <c r="L2751" s="1" t="s">
        <v>26</v>
      </c>
      <c r="M2751" s="1" t="s">
        <v>51</v>
      </c>
      <c r="N2751" s="1" t="s">
        <v>21</v>
      </c>
      <c r="O2751" s="1" t="s">
        <v>34</v>
      </c>
      <c r="P2751" s="1" t="s">
        <v>35</v>
      </c>
      <c r="Q2751" s="1" t="s">
        <v>36</v>
      </c>
      <c r="R2751" s="2">
        <v>40755</v>
      </c>
    </row>
    <row r="2752" spans="1:18" x14ac:dyDescent="0.25">
      <c r="A2752" s="1">
        <v>10944</v>
      </c>
      <c r="B2752" s="2">
        <v>40859</v>
      </c>
      <c r="C2752" s="2" t="str">
        <f t="shared" si="211"/>
        <v>November</v>
      </c>
      <c r="D2752" s="1" t="s">
        <v>25</v>
      </c>
      <c r="E2752" s="1">
        <v>9</v>
      </c>
      <c r="F2752" s="1">
        <f t="shared" si="210"/>
        <v>20.184444444444445</v>
      </c>
      <c r="G2752" s="1">
        <v>181.66</v>
      </c>
      <c r="H2752" s="1">
        <v>8.51</v>
      </c>
      <c r="I2752">
        <f t="shared" si="212"/>
        <v>190.17</v>
      </c>
      <c r="J2752">
        <f t="shared" si="213"/>
        <v>5.3265000000000002</v>
      </c>
      <c r="K2752">
        <f t="shared" si="214"/>
        <v>9.6761198999999998</v>
      </c>
      <c r="L2752" s="1" t="s">
        <v>26</v>
      </c>
      <c r="M2752" s="1" t="s">
        <v>20</v>
      </c>
      <c r="N2752" s="1" t="s">
        <v>28</v>
      </c>
      <c r="O2752" s="1" t="s">
        <v>29</v>
      </c>
      <c r="P2752" s="1" t="s">
        <v>61</v>
      </c>
      <c r="Q2752" s="1" t="s">
        <v>31</v>
      </c>
      <c r="R2752" s="2">
        <v>40861</v>
      </c>
    </row>
    <row r="2753" spans="1:18" x14ac:dyDescent="0.25">
      <c r="A2753" s="1">
        <v>14242</v>
      </c>
      <c r="B2753" s="2">
        <v>40671</v>
      </c>
      <c r="C2753" s="2" t="str">
        <f t="shared" si="211"/>
        <v>May</v>
      </c>
      <c r="D2753" s="1" t="s">
        <v>25</v>
      </c>
      <c r="E2753" s="1">
        <v>35</v>
      </c>
      <c r="F2753" s="1">
        <f t="shared" si="210"/>
        <v>30.816571428571425</v>
      </c>
      <c r="G2753" s="1">
        <v>1078.58</v>
      </c>
      <c r="H2753" s="1">
        <v>4</v>
      </c>
      <c r="I2753">
        <f t="shared" si="212"/>
        <v>1082.58</v>
      </c>
      <c r="J2753">
        <f t="shared" si="213"/>
        <v>5.3265000000000002</v>
      </c>
      <c r="K2753">
        <f t="shared" si="214"/>
        <v>57.450563700000004</v>
      </c>
      <c r="L2753" s="1" t="s">
        <v>26</v>
      </c>
      <c r="M2753" s="1" t="s">
        <v>54</v>
      </c>
      <c r="N2753" s="1" t="s">
        <v>33</v>
      </c>
      <c r="O2753" s="1" t="s">
        <v>29</v>
      </c>
      <c r="P2753" s="1" t="s">
        <v>43</v>
      </c>
      <c r="Q2753" s="1" t="s">
        <v>24</v>
      </c>
      <c r="R2753" s="2">
        <v>40673</v>
      </c>
    </row>
    <row r="2754" spans="1:18" x14ac:dyDescent="0.25">
      <c r="A2754" s="1">
        <v>2885</v>
      </c>
      <c r="B2754" s="2">
        <v>41170</v>
      </c>
      <c r="C2754" s="2" t="str">
        <f t="shared" si="211"/>
        <v>September</v>
      </c>
      <c r="D2754" s="1" t="s">
        <v>32</v>
      </c>
      <c r="E2754" s="1">
        <v>46</v>
      </c>
      <c r="F2754" s="1">
        <f t="shared" ref="F2754:F2817" si="215">G2754/E2754</f>
        <v>15.482173913043477</v>
      </c>
      <c r="G2754" s="1">
        <v>712.18</v>
      </c>
      <c r="H2754" s="1">
        <v>5.41</v>
      </c>
      <c r="I2754">
        <f t="shared" si="212"/>
        <v>717.58999999999992</v>
      </c>
      <c r="J2754">
        <f t="shared" si="213"/>
        <v>3.5455000000000001</v>
      </c>
      <c r="K2754">
        <f t="shared" si="214"/>
        <v>25.250341899999999</v>
      </c>
      <c r="L2754" s="1" t="s">
        <v>26</v>
      </c>
      <c r="M2754" s="1" t="s">
        <v>59</v>
      </c>
      <c r="N2754" s="1" t="s">
        <v>42</v>
      </c>
      <c r="O2754" s="1" t="s">
        <v>34</v>
      </c>
      <c r="P2754" s="1" t="s">
        <v>60</v>
      </c>
      <c r="Q2754" s="1" t="s">
        <v>24</v>
      </c>
      <c r="R2754" s="2">
        <v>41172</v>
      </c>
    </row>
    <row r="2755" spans="1:18" x14ac:dyDescent="0.25">
      <c r="A2755" s="1">
        <v>49797</v>
      </c>
      <c r="B2755" s="2">
        <v>40610</v>
      </c>
      <c r="C2755" s="2" t="str">
        <f t="shared" ref="C2755:C2818" si="216">TEXT(B2755,"mmmm")</f>
        <v>March</v>
      </c>
      <c r="D2755" s="1" t="s">
        <v>32</v>
      </c>
      <c r="E2755" s="1">
        <v>26</v>
      </c>
      <c r="F2755" s="1">
        <f t="shared" si="215"/>
        <v>6.6030769230769231</v>
      </c>
      <c r="G2755" s="1">
        <v>171.68</v>
      </c>
      <c r="H2755" s="1">
        <v>8.19</v>
      </c>
      <c r="I2755">
        <f t="shared" ref="I2755:I2818" si="217">G2755+H2755</f>
        <v>179.87</v>
      </c>
      <c r="J2755">
        <f t="shared" ref="J2755:J2818" si="218">IF(O2755="Furniture",4.761,IF(O2755="Technology",5.3265,IF(O2755="Office Supplies",3.5455,0)))</f>
        <v>3.5455000000000001</v>
      </c>
      <c r="K2755">
        <f t="shared" ref="K2755:K2818" si="219">(J2755*G2755)/100</f>
        <v>6.0869144000000004</v>
      </c>
      <c r="L2755" s="1" t="s">
        <v>19</v>
      </c>
      <c r="M2755" s="1" t="s">
        <v>27</v>
      </c>
      <c r="N2755" s="1" t="s">
        <v>28</v>
      </c>
      <c r="O2755" s="1" t="s">
        <v>34</v>
      </c>
      <c r="P2755" s="1" t="s">
        <v>45</v>
      </c>
      <c r="Q2755" s="1" t="s">
        <v>24</v>
      </c>
      <c r="R2755" s="2">
        <v>40611</v>
      </c>
    </row>
    <row r="2756" spans="1:18" x14ac:dyDescent="0.25">
      <c r="A2756" s="1">
        <v>51553</v>
      </c>
      <c r="B2756" s="2">
        <v>40874</v>
      </c>
      <c r="C2756" s="2" t="str">
        <f t="shared" si="216"/>
        <v>November</v>
      </c>
      <c r="D2756" s="1" t="s">
        <v>32</v>
      </c>
      <c r="E2756" s="1">
        <v>13</v>
      </c>
      <c r="F2756" s="1">
        <f t="shared" si="215"/>
        <v>5.6899999999999995</v>
      </c>
      <c r="G2756" s="1">
        <v>73.97</v>
      </c>
      <c r="H2756" s="1">
        <v>5.67</v>
      </c>
      <c r="I2756">
        <f t="shared" si="217"/>
        <v>79.64</v>
      </c>
      <c r="J2756">
        <f t="shared" si="218"/>
        <v>3.5455000000000001</v>
      </c>
      <c r="K2756">
        <f t="shared" si="219"/>
        <v>2.6226063499999999</v>
      </c>
      <c r="L2756" s="1" t="s">
        <v>26</v>
      </c>
      <c r="M2756" s="1" t="s">
        <v>51</v>
      </c>
      <c r="N2756" s="1" t="s">
        <v>28</v>
      </c>
      <c r="O2756" s="1" t="s">
        <v>34</v>
      </c>
      <c r="P2756" s="1" t="s">
        <v>45</v>
      </c>
      <c r="Q2756" s="1" t="s">
        <v>24</v>
      </c>
      <c r="R2756" s="2">
        <v>40877</v>
      </c>
    </row>
    <row r="2757" spans="1:18" x14ac:dyDescent="0.25">
      <c r="A2757" s="1">
        <v>28992</v>
      </c>
      <c r="B2757" s="2">
        <v>40805</v>
      </c>
      <c r="C2757" s="2" t="str">
        <f t="shared" si="216"/>
        <v>September</v>
      </c>
      <c r="D2757" s="1" t="s">
        <v>37</v>
      </c>
      <c r="E2757" s="1">
        <v>41</v>
      </c>
      <c r="F2757" s="1">
        <f t="shared" si="215"/>
        <v>167.41341463414633</v>
      </c>
      <c r="G2757" s="1">
        <v>6863.95</v>
      </c>
      <c r="H2757" s="1">
        <v>19.989999999999998</v>
      </c>
      <c r="I2757">
        <f t="shared" si="217"/>
        <v>6883.94</v>
      </c>
      <c r="J2757">
        <f t="shared" si="218"/>
        <v>3.5455000000000001</v>
      </c>
      <c r="K2757">
        <f t="shared" si="219"/>
        <v>243.36134724999999</v>
      </c>
      <c r="L2757" s="1" t="s">
        <v>19</v>
      </c>
      <c r="M2757" s="1" t="s">
        <v>49</v>
      </c>
      <c r="N2757" s="1" t="s">
        <v>21</v>
      </c>
      <c r="O2757" s="1" t="s">
        <v>34</v>
      </c>
      <c r="P2757" s="1" t="s">
        <v>60</v>
      </c>
      <c r="Q2757" s="1" t="s">
        <v>24</v>
      </c>
      <c r="R2757" s="2">
        <v>40806</v>
      </c>
    </row>
    <row r="2758" spans="1:18" x14ac:dyDescent="0.25">
      <c r="A2758" s="1">
        <v>42528</v>
      </c>
      <c r="B2758" s="2">
        <v>40232</v>
      </c>
      <c r="C2758" s="2" t="str">
        <f t="shared" si="216"/>
        <v>February</v>
      </c>
      <c r="D2758" s="1" t="s">
        <v>41</v>
      </c>
      <c r="E2758" s="1">
        <v>29</v>
      </c>
      <c r="F2758" s="1">
        <f t="shared" si="215"/>
        <v>6.9206896551724135</v>
      </c>
      <c r="G2758" s="1">
        <v>200.7</v>
      </c>
      <c r="H2758" s="1">
        <v>9.17</v>
      </c>
      <c r="I2758">
        <f t="shared" si="217"/>
        <v>209.86999999999998</v>
      </c>
      <c r="J2758">
        <f t="shared" si="218"/>
        <v>3.5455000000000001</v>
      </c>
      <c r="K2758">
        <f t="shared" si="219"/>
        <v>7.1158185000000005</v>
      </c>
      <c r="L2758" s="1" t="s">
        <v>26</v>
      </c>
      <c r="M2758" s="1" t="s">
        <v>49</v>
      </c>
      <c r="N2758" s="1" t="s">
        <v>21</v>
      </c>
      <c r="O2758" s="1" t="s">
        <v>34</v>
      </c>
      <c r="P2758" s="1" t="s">
        <v>45</v>
      </c>
      <c r="Q2758" s="1" t="s">
        <v>24</v>
      </c>
      <c r="R2758" s="2">
        <v>40233</v>
      </c>
    </row>
    <row r="2759" spans="1:18" x14ac:dyDescent="0.25">
      <c r="A2759" s="1">
        <v>48643</v>
      </c>
      <c r="B2759" s="2">
        <v>41200</v>
      </c>
      <c r="C2759" s="2" t="str">
        <f t="shared" si="216"/>
        <v>October</v>
      </c>
      <c r="D2759" s="1" t="s">
        <v>41</v>
      </c>
      <c r="E2759" s="1">
        <v>14</v>
      </c>
      <c r="F2759" s="1">
        <f t="shared" si="215"/>
        <v>655.12214285714276</v>
      </c>
      <c r="G2759" s="1">
        <v>9171.7099999999991</v>
      </c>
      <c r="H2759" s="1">
        <v>55.3</v>
      </c>
      <c r="I2759">
        <f t="shared" si="217"/>
        <v>9227.0099999999984</v>
      </c>
      <c r="J2759">
        <f t="shared" si="218"/>
        <v>5.3265000000000002</v>
      </c>
      <c r="K2759">
        <f t="shared" si="219"/>
        <v>488.53113314999996</v>
      </c>
      <c r="L2759" s="1" t="s">
        <v>38</v>
      </c>
      <c r="M2759" s="1" t="s">
        <v>59</v>
      </c>
      <c r="N2759" s="1" t="s">
        <v>42</v>
      </c>
      <c r="O2759" s="1" t="s">
        <v>29</v>
      </c>
      <c r="P2759" s="1" t="s">
        <v>61</v>
      </c>
      <c r="Q2759" s="1" t="s">
        <v>40</v>
      </c>
      <c r="R2759" s="2">
        <v>41202</v>
      </c>
    </row>
    <row r="2760" spans="1:18" x14ac:dyDescent="0.25">
      <c r="A2760" s="1">
        <v>35139</v>
      </c>
      <c r="B2760" s="2">
        <v>40196</v>
      </c>
      <c r="C2760" s="2" t="str">
        <f t="shared" si="216"/>
        <v>January</v>
      </c>
      <c r="D2760" s="1" t="s">
        <v>25</v>
      </c>
      <c r="E2760" s="1">
        <v>3</v>
      </c>
      <c r="F2760" s="1">
        <f t="shared" si="215"/>
        <v>3460.1133333333332</v>
      </c>
      <c r="G2760" s="1">
        <v>10380.34</v>
      </c>
      <c r="H2760" s="1">
        <v>8.73</v>
      </c>
      <c r="I2760">
        <f t="shared" si="217"/>
        <v>10389.07</v>
      </c>
      <c r="J2760">
        <f t="shared" si="218"/>
        <v>5.3265000000000002</v>
      </c>
      <c r="K2760">
        <f t="shared" si="219"/>
        <v>552.9088101000001</v>
      </c>
      <c r="L2760" s="1" t="s">
        <v>38</v>
      </c>
      <c r="M2760" s="1" t="s">
        <v>20</v>
      </c>
      <c r="N2760" s="1" t="s">
        <v>42</v>
      </c>
      <c r="O2760" s="1" t="s">
        <v>29</v>
      </c>
      <c r="P2760" s="1" t="s">
        <v>61</v>
      </c>
      <c r="Q2760" s="1" t="s">
        <v>64</v>
      </c>
      <c r="R2760" s="2">
        <v>40197</v>
      </c>
    </row>
    <row r="2761" spans="1:18" x14ac:dyDescent="0.25">
      <c r="A2761" s="1">
        <v>4545</v>
      </c>
      <c r="B2761" s="2">
        <v>40194</v>
      </c>
      <c r="C2761" s="2" t="str">
        <f t="shared" si="216"/>
        <v>January</v>
      </c>
      <c r="D2761" s="1" t="s">
        <v>32</v>
      </c>
      <c r="E2761" s="1">
        <v>33</v>
      </c>
      <c r="F2761" s="1">
        <f t="shared" si="215"/>
        <v>3.8296969696969696</v>
      </c>
      <c r="G2761" s="1">
        <v>126.38</v>
      </c>
      <c r="H2761" s="1">
        <v>1.3</v>
      </c>
      <c r="I2761">
        <f t="shared" si="217"/>
        <v>127.67999999999999</v>
      </c>
      <c r="J2761">
        <f t="shared" si="218"/>
        <v>3.5455000000000001</v>
      </c>
      <c r="K2761">
        <f t="shared" si="219"/>
        <v>4.4808028999999996</v>
      </c>
      <c r="L2761" s="1" t="s">
        <v>26</v>
      </c>
      <c r="M2761" s="1" t="s">
        <v>27</v>
      </c>
      <c r="N2761" s="1" t="s">
        <v>28</v>
      </c>
      <c r="O2761" s="1" t="s">
        <v>34</v>
      </c>
      <c r="P2761" s="1" t="s">
        <v>45</v>
      </c>
      <c r="Q2761" s="1" t="s">
        <v>36</v>
      </c>
      <c r="R2761" s="2">
        <v>40196</v>
      </c>
    </row>
    <row r="2762" spans="1:18" x14ac:dyDescent="0.25">
      <c r="A2762" s="1">
        <v>49798</v>
      </c>
      <c r="B2762" s="2">
        <v>41251</v>
      </c>
      <c r="C2762" s="2" t="str">
        <f t="shared" si="216"/>
        <v>December</v>
      </c>
      <c r="D2762" s="1" t="s">
        <v>37</v>
      </c>
      <c r="E2762" s="1">
        <v>29</v>
      </c>
      <c r="F2762" s="1">
        <f t="shared" si="215"/>
        <v>11.086206896551724</v>
      </c>
      <c r="G2762" s="1">
        <v>321.5</v>
      </c>
      <c r="H2762" s="1">
        <v>3.37</v>
      </c>
      <c r="I2762">
        <f t="shared" si="217"/>
        <v>324.87</v>
      </c>
      <c r="J2762">
        <f t="shared" si="218"/>
        <v>3.5455000000000001</v>
      </c>
      <c r="K2762">
        <f t="shared" si="219"/>
        <v>11.398782499999999</v>
      </c>
      <c r="L2762" s="1" t="s">
        <v>26</v>
      </c>
      <c r="M2762" s="1" t="s">
        <v>51</v>
      </c>
      <c r="N2762" s="1" t="s">
        <v>42</v>
      </c>
      <c r="O2762" s="1" t="s">
        <v>34</v>
      </c>
      <c r="P2762" s="1" t="s">
        <v>50</v>
      </c>
      <c r="Q2762" s="1" t="s">
        <v>46</v>
      </c>
      <c r="R2762" s="2">
        <v>41251</v>
      </c>
    </row>
    <row r="2763" spans="1:18" x14ac:dyDescent="0.25">
      <c r="A2763" s="1">
        <v>42343</v>
      </c>
      <c r="B2763" s="2">
        <v>40039</v>
      </c>
      <c r="C2763" s="2" t="str">
        <f t="shared" si="216"/>
        <v>August</v>
      </c>
      <c r="D2763" s="1" t="s">
        <v>37</v>
      </c>
      <c r="E2763" s="1">
        <v>46</v>
      </c>
      <c r="F2763" s="1">
        <f t="shared" si="215"/>
        <v>74.175652173913036</v>
      </c>
      <c r="G2763" s="1">
        <v>3412.08</v>
      </c>
      <c r="H2763" s="1">
        <v>26.85</v>
      </c>
      <c r="I2763">
        <f t="shared" si="217"/>
        <v>3438.93</v>
      </c>
      <c r="J2763">
        <f t="shared" si="218"/>
        <v>4.7610000000000001</v>
      </c>
      <c r="K2763">
        <f t="shared" si="219"/>
        <v>162.44912880000001</v>
      </c>
      <c r="L2763" s="1" t="s">
        <v>38</v>
      </c>
      <c r="M2763" s="1" t="s">
        <v>20</v>
      </c>
      <c r="N2763" s="1" t="s">
        <v>33</v>
      </c>
      <c r="O2763" s="1" t="s">
        <v>22</v>
      </c>
      <c r="P2763" s="1" t="s">
        <v>67</v>
      </c>
      <c r="Q2763" s="1" t="s">
        <v>64</v>
      </c>
      <c r="R2763" s="2">
        <v>40041</v>
      </c>
    </row>
    <row r="2764" spans="1:18" x14ac:dyDescent="0.25">
      <c r="A2764" s="1">
        <v>13476</v>
      </c>
      <c r="B2764" s="2">
        <v>40467</v>
      </c>
      <c r="C2764" s="2" t="str">
        <f t="shared" si="216"/>
        <v>October</v>
      </c>
      <c r="D2764" s="1" t="s">
        <v>32</v>
      </c>
      <c r="E2764" s="1">
        <v>3</v>
      </c>
      <c r="F2764" s="1">
        <f t="shared" si="215"/>
        <v>57.776666666666671</v>
      </c>
      <c r="G2764" s="1">
        <v>173.33</v>
      </c>
      <c r="H2764" s="1">
        <v>19.989999999999998</v>
      </c>
      <c r="I2764">
        <f t="shared" si="217"/>
        <v>193.32000000000002</v>
      </c>
      <c r="J2764">
        <f t="shared" si="218"/>
        <v>3.5455000000000001</v>
      </c>
      <c r="K2764">
        <f t="shared" si="219"/>
        <v>6.1454151500000016</v>
      </c>
      <c r="L2764" s="1" t="s">
        <v>26</v>
      </c>
      <c r="M2764" s="1" t="s">
        <v>58</v>
      </c>
      <c r="N2764" s="1" t="s">
        <v>42</v>
      </c>
      <c r="O2764" s="1" t="s">
        <v>34</v>
      </c>
      <c r="P2764" s="1" t="s">
        <v>60</v>
      </c>
      <c r="Q2764" s="1" t="s">
        <v>24</v>
      </c>
      <c r="R2764" s="2">
        <v>40468</v>
      </c>
    </row>
    <row r="2765" spans="1:18" x14ac:dyDescent="0.25">
      <c r="A2765" s="1">
        <v>20674</v>
      </c>
      <c r="B2765" s="2">
        <v>40520</v>
      </c>
      <c r="C2765" s="2" t="str">
        <f t="shared" si="216"/>
        <v>December</v>
      </c>
      <c r="D2765" s="1" t="s">
        <v>25</v>
      </c>
      <c r="E2765" s="1">
        <v>37</v>
      </c>
      <c r="F2765" s="1">
        <f t="shared" si="215"/>
        <v>478.84702702702702</v>
      </c>
      <c r="G2765" s="1">
        <v>17717.34</v>
      </c>
      <c r="H2765" s="1">
        <v>69.3</v>
      </c>
      <c r="I2765">
        <f t="shared" si="217"/>
        <v>17786.64</v>
      </c>
      <c r="J2765">
        <f t="shared" si="218"/>
        <v>5.3265000000000002</v>
      </c>
      <c r="K2765">
        <f t="shared" si="219"/>
        <v>943.71411510000007</v>
      </c>
      <c r="L2765" s="1" t="s">
        <v>38</v>
      </c>
      <c r="M2765" s="1" t="s">
        <v>27</v>
      </c>
      <c r="N2765" s="1" t="s">
        <v>33</v>
      </c>
      <c r="O2765" s="1" t="s">
        <v>29</v>
      </c>
      <c r="P2765" s="1" t="s">
        <v>61</v>
      </c>
      <c r="Q2765" s="1" t="s">
        <v>40</v>
      </c>
      <c r="R2765" s="2">
        <v>40521</v>
      </c>
    </row>
    <row r="2766" spans="1:18" x14ac:dyDescent="0.25">
      <c r="A2766" s="1">
        <v>45410</v>
      </c>
      <c r="B2766" s="2">
        <v>40044</v>
      </c>
      <c r="C2766" s="2" t="str">
        <f t="shared" si="216"/>
        <v>August</v>
      </c>
      <c r="D2766" s="1" t="s">
        <v>18</v>
      </c>
      <c r="E2766" s="1">
        <v>19</v>
      </c>
      <c r="F2766" s="1">
        <f t="shared" si="215"/>
        <v>52.176842105263155</v>
      </c>
      <c r="G2766" s="1">
        <v>991.36</v>
      </c>
      <c r="H2766" s="1">
        <v>19.989999999999998</v>
      </c>
      <c r="I2766">
        <f t="shared" si="217"/>
        <v>1011.35</v>
      </c>
      <c r="J2766">
        <f t="shared" si="218"/>
        <v>3.5455000000000001</v>
      </c>
      <c r="K2766">
        <f t="shared" si="219"/>
        <v>35.148668800000003</v>
      </c>
      <c r="L2766" s="1" t="s">
        <v>26</v>
      </c>
      <c r="M2766" s="1" t="s">
        <v>54</v>
      </c>
      <c r="N2766" s="1" t="s">
        <v>33</v>
      </c>
      <c r="O2766" s="1" t="s">
        <v>34</v>
      </c>
      <c r="P2766" s="1" t="s">
        <v>60</v>
      </c>
      <c r="Q2766" s="1" t="s">
        <v>24</v>
      </c>
      <c r="R2766" s="2">
        <v>40049</v>
      </c>
    </row>
    <row r="2767" spans="1:18" x14ac:dyDescent="0.25">
      <c r="A2767" s="1">
        <v>6823</v>
      </c>
      <c r="B2767" s="2">
        <v>40015</v>
      </c>
      <c r="C2767" s="2" t="str">
        <f t="shared" si="216"/>
        <v>July</v>
      </c>
      <c r="D2767" s="1" t="s">
        <v>32</v>
      </c>
      <c r="E2767" s="1">
        <v>50</v>
      </c>
      <c r="F2767" s="1">
        <f t="shared" si="215"/>
        <v>25.2544</v>
      </c>
      <c r="G2767" s="1">
        <v>1262.72</v>
      </c>
      <c r="H2767" s="1">
        <v>2.99</v>
      </c>
      <c r="I2767">
        <f t="shared" si="217"/>
        <v>1265.71</v>
      </c>
      <c r="J2767">
        <f t="shared" si="218"/>
        <v>3.5455000000000001</v>
      </c>
      <c r="K2767">
        <f t="shared" si="219"/>
        <v>44.769737599999999</v>
      </c>
      <c r="L2767" s="1" t="s">
        <v>26</v>
      </c>
      <c r="M2767" s="1" t="s">
        <v>27</v>
      </c>
      <c r="N2767" s="1" t="s">
        <v>28</v>
      </c>
      <c r="O2767" s="1" t="s">
        <v>34</v>
      </c>
      <c r="P2767" s="1" t="s">
        <v>48</v>
      </c>
      <c r="Q2767" s="1" t="s">
        <v>24</v>
      </c>
      <c r="R2767" s="2">
        <v>40016</v>
      </c>
    </row>
    <row r="2768" spans="1:18" x14ac:dyDescent="0.25">
      <c r="A2768" s="1">
        <v>28033</v>
      </c>
      <c r="B2768" s="2">
        <v>40435</v>
      </c>
      <c r="C2768" s="2" t="str">
        <f t="shared" si="216"/>
        <v>September</v>
      </c>
      <c r="D2768" s="1" t="s">
        <v>25</v>
      </c>
      <c r="E2768" s="1">
        <v>16</v>
      </c>
      <c r="F2768" s="1">
        <f t="shared" si="215"/>
        <v>176.68125000000001</v>
      </c>
      <c r="G2768" s="1">
        <v>2826.9</v>
      </c>
      <c r="H2768" s="1">
        <v>26.2</v>
      </c>
      <c r="I2768">
        <f t="shared" si="217"/>
        <v>2853.1</v>
      </c>
      <c r="J2768">
        <f t="shared" si="218"/>
        <v>4.7610000000000001</v>
      </c>
      <c r="K2768">
        <f t="shared" si="219"/>
        <v>134.58870899999999</v>
      </c>
      <c r="L2768" s="1" t="s">
        <v>38</v>
      </c>
      <c r="M2768" s="1" t="s">
        <v>27</v>
      </c>
      <c r="N2768" s="1" t="s">
        <v>33</v>
      </c>
      <c r="O2768" s="1" t="s">
        <v>22</v>
      </c>
      <c r="P2768" s="1" t="s">
        <v>39</v>
      </c>
      <c r="Q2768" s="1" t="s">
        <v>40</v>
      </c>
      <c r="R2768" s="2">
        <v>40437</v>
      </c>
    </row>
    <row r="2769" spans="1:18" x14ac:dyDescent="0.25">
      <c r="A2769" s="1">
        <v>12934</v>
      </c>
      <c r="B2769" s="2">
        <v>39877</v>
      </c>
      <c r="C2769" s="2" t="str">
        <f t="shared" si="216"/>
        <v>March</v>
      </c>
      <c r="D2769" s="1" t="s">
        <v>32</v>
      </c>
      <c r="E2769" s="1">
        <v>27</v>
      </c>
      <c r="F2769" s="1">
        <f t="shared" si="215"/>
        <v>3.592222222222222</v>
      </c>
      <c r="G2769" s="1">
        <v>96.99</v>
      </c>
      <c r="H2769" s="1">
        <v>3.97</v>
      </c>
      <c r="I2769">
        <f t="shared" si="217"/>
        <v>100.96</v>
      </c>
      <c r="J2769">
        <f t="shared" si="218"/>
        <v>3.5455000000000001</v>
      </c>
      <c r="K2769">
        <f t="shared" si="219"/>
        <v>3.4387804499999999</v>
      </c>
      <c r="L2769" s="1" t="s">
        <v>19</v>
      </c>
      <c r="M2769" s="1" t="s">
        <v>55</v>
      </c>
      <c r="N2769" s="1" t="s">
        <v>33</v>
      </c>
      <c r="O2769" s="1" t="s">
        <v>34</v>
      </c>
      <c r="P2769" s="1" t="s">
        <v>35</v>
      </c>
      <c r="Q2769" s="1" t="s">
        <v>36</v>
      </c>
      <c r="R2769" s="2">
        <v>39878</v>
      </c>
    </row>
    <row r="2770" spans="1:18" x14ac:dyDescent="0.25">
      <c r="A2770" s="1">
        <v>39143</v>
      </c>
      <c r="B2770" s="2">
        <v>41005</v>
      </c>
      <c r="C2770" s="2" t="str">
        <f t="shared" si="216"/>
        <v>April</v>
      </c>
      <c r="D2770" s="1" t="s">
        <v>32</v>
      </c>
      <c r="E2770" s="1">
        <v>46</v>
      </c>
      <c r="F2770" s="1">
        <f t="shared" si="215"/>
        <v>146.30586956521739</v>
      </c>
      <c r="G2770" s="1">
        <v>6730.07</v>
      </c>
      <c r="H2770" s="1">
        <v>66.27</v>
      </c>
      <c r="I2770">
        <f t="shared" si="217"/>
        <v>6796.34</v>
      </c>
      <c r="J2770">
        <f t="shared" si="218"/>
        <v>4.7610000000000001</v>
      </c>
      <c r="K2770">
        <f t="shared" si="219"/>
        <v>320.41863269999999</v>
      </c>
      <c r="L2770" s="1" t="s">
        <v>38</v>
      </c>
      <c r="M2770" s="1" t="s">
        <v>54</v>
      </c>
      <c r="N2770" s="1" t="s">
        <v>21</v>
      </c>
      <c r="O2770" s="1" t="s">
        <v>22</v>
      </c>
      <c r="P2770" s="1" t="s">
        <v>67</v>
      </c>
      <c r="Q2770" s="1" t="s">
        <v>64</v>
      </c>
      <c r="R2770" s="2">
        <v>41005</v>
      </c>
    </row>
    <row r="2771" spans="1:18" x14ac:dyDescent="0.25">
      <c r="A2771" s="1">
        <v>59361</v>
      </c>
      <c r="B2771" s="2">
        <v>41150</v>
      </c>
      <c r="C2771" s="2" t="str">
        <f t="shared" si="216"/>
        <v>August</v>
      </c>
      <c r="D2771" s="1" t="s">
        <v>25</v>
      </c>
      <c r="E2771" s="1">
        <v>45</v>
      </c>
      <c r="F2771" s="1">
        <f t="shared" si="215"/>
        <v>22.407555555555557</v>
      </c>
      <c r="G2771" s="1">
        <v>1008.34</v>
      </c>
      <c r="H2771" s="1">
        <v>6.3</v>
      </c>
      <c r="I2771">
        <f t="shared" si="217"/>
        <v>1014.64</v>
      </c>
      <c r="J2771">
        <f t="shared" si="218"/>
        <v>5.3265000000000002</v>
      </c>
      <c r="K2771">
        <f t="shared" si="219"/>
        <v>53.709230100000006</v>
      </c>
      <c r="L2771" s="1" t="s">
        <v>26</v>
      </c>
      <c r="M2771" s="1" t="s">
        <v>56</v>
      </c>
      <c r="N2771" s="1" t="s">
        <v>21</v>
      </c>
      <c r="O2771" s="1" t="s">
        <v>29</v>
      </c>
      <c r="P2771" s="1" t="s">
        <v>61</v>
      </c>
      <c r="Q2771" s="1" t="s">
        <v>31</v>
      </c>
      <c r="R2771" s="2">
        <v>41152</v>
      </c>
    </row>
    <row r="2772" spans="1:18" x14ac:dyDescent="0.25">
      <c r="A2772" s="1">
        <v>44772</v>
      </c>
      <c r="B2772" s="2">
        <v>39903</v>
      </c>
      <c r="C2772" s="2" t="str">
        <f t="shared" si="216"/>
        <v>March</v>
      </c>
      <c r="D2772" s="1" t="s">
        <v>32</v>
      </c>
      <c r="E2772" s="1">
        <v>1</v>
      </c>
      <c r="F2772" s="1">
        <f t="shared" si="215"/>
        <v>54.076999999999998</v>
      </c>
      <c r="G2772" s="1">
        <v>54.076999999999998</v>
      </c>
      <c r="H2772" s="1">
        <v>5</v>
      </c>
      <c r="I2772">
        <f t="shared" si="217"/>
        <v>59.076999999999998</v>
      </c>
      <c r="J2772">
        <f t="shared" si="218"/>
        <v>5.3265000000000002</v>
      </c>
      <c r="K2772">
        <f t="shared" si="219"/>
        <v>2.8804114049999998</v>
      </c>
      <c r="L2772" s="1" t="s">
        <v>19</v>
      </c>
      <c r="M2772" s="1" t="s">
        <v>44</v>
      </c>
      <c r="N2772" s="1" t="s">
        <v>33</v>
      </c>
      <c r="O2772" s="1" t="s">
        <v>29</v>
      </c>
      <c r="P2772" s="1" t="s">
        <v>30</v>
      </c>
      <c r="Q2772" s="1" t="s">
        <v>46</v>
      </c>
      <c r="R2772" s="2">
        <v>39905</v>
      </c>
    </row>
    <row r="2773" spans="1:18" x14ac:dyDescent="0.25">
      <c r="A2773" s="1">
        <v>31590</v>
      </c>
      <c r="B2773" s="2">
        <v>40334</v>
      </c>
      <c r="C2773" s="2" t="str">
        <f t="shared" si="216"/>
        <v>June</v>
      </c>
      <c r="D2773" s="1" t="s">
        <v>37</v>
      </c>
      <c r="E2773" s="1">
        <v>5</v>
      </c>
      <c r="F2773" s="1">
        <f t="shared" si="215"/>
        <v>8.6980000000000004</v>
      </c>
      <c r="G2773" s="1">
        <v>43.49</v>
      </c>
      <c r="H2773" s="1">
        <v>1.99</v>
      </c>
      <c r="I2773">
        <f t="shared" si="217"/>
        <v>45.480000000000004</v>
      </c>
      <c r="J2773">
        <f t="shared" si="218"/>
        <v>5.3265000000000002</v>
      </c>
      <c r="K2773">
        <f t="shared" si="219"/>
        <v>2.3164948500000002</v>
      </c>
      <c r="L2773" s="1" t="s">
        <v>26</v>
      </c>
      <c r="M2773" s="1" t="s">
        <v>47</v>
      </c>
      <c r="N2773" s="1" t="s">
        <v>33</v>
      </c>
      <c r="O2773" s="1" t="s">
        <v>29</v>
      </c>
      <c r="P2773" s="1" t="s">
        <v>43</v>
      </c>
      <c r="Q2773" s="1" t="s">
        <v>46</v>
      </c>
      <c r="R2773" s="2">
        <v>40335</v>
      </c>
    </row>
    <row r="2774" spans="1:18" x14ac:dyDescent="0.25">
      <c r="A2774" s="1">
        <v>2503</v>
      </c>
      <c r="B2774" s="2">
        <v>40348</v>
      </c>
      <c r="C2774" s="2" t="str">
        <f t="shared" si="216"/>
        <v>June</v>
      </c>
      <c r="D2774" s="1" t="s">
        <v>41</v>
      </c>
      <c r="E2774" s="1">
        <v>9</v>
      </c>
      <c r="F2774" s="1">
        <f t="shared" si="215"/>
        <v>18.017166666666668</v>
      </c>
      <c r="G2774" s="1">
        <v>162.15450000000001</v>
      </c>
      <c r="H2774" s="1">
        <v>4.8099999999999996</v>
      </c>
      <c r="I2774">
        <f t="shared" si="217"/>
        <v>166.96450000000002</v>
      </c>
      <c r="J2774">
        <f t="shared" si="218"/>
        <v>5.3265000000000002</v>
      </c>
      <c r="K2774">
        <f t="shared" si="219"/>
        <v>8.6371594425000016</v>
      </c>
      <c r="L2774" s="1" t="s">
        <v>26</v>
      </c>
      <c r="M2774" s="1" t="s">
        <v>51</v>
      </c>
      <c r="N2774" s="1" t="s">
        <v>33</v>
      </c>
      <c r="O2774" s="1" t="s">
        <v>29</v>
      </c>
      <c r="P2774" s="1" t="s">
        <v>30</v>
      </c>
      <c r="Q2774" s="1" t="s">
        <v>31</v>
      </c>
      <c r="R2774" s="2">
        <v>40350</v>
      </c>
    </row>
    <row r="2775" spans="1:18" x14ac:dyDescent="0.25">
      <c r="A2775" s="1">
        <v>57734</v>
      </c>
      <c r="B2775" s="2">
        <v>40072</v>
      </c>
      <c r="C2775" s="2" t="str">
        <f t="shared" si="216"/>
        <v>September</v>
      </c>
      <c r="D2775" s="1" t="s">
        <v>25</v>
      </c>
      <c r="E2775" s="1">
        <v>27</v>
      </c>
      <c r="F2775" s="1">
        <f t="shared" si="215"/>
        <v>16.810740740740741</v>
      </c>
      <c r="G2775" s="1">
        <v>453.89</v>
      </c>
      <c r="H2775" s="1">
        <v>12.39</v>
      </c>
      <c r="I2775">
        <f t="shared" si="217"/>
        <v>466.28</v>
      </c>
      <c r="J2775">
        <f t="shared" si="218"/>
        <v>3.5455000000000001</v>
      </c>
      <c r="K2775">
        <f t="shared" si="219"/>
        <v>16.092669950000001</v>
      </c>
      <c r="L2775" s="1" t="s">
        <v>26</v>
      </c>
      <c r="M2775" s="1" t="s">
        <v>20</v>
      </c>
      <c r="N2775" s="1" t="s">
        <v>28</v>
      </c>
      <c r="O2775" s="1" t="s">
        <v>34</v>
      </c>
      <c r="P2775" s="1" t="s">
        <v>62</v>
      </c>
      <c r="Q2775" s="1" t="s">
        <v>24</v>
      </c>
      <c r="R2775" s="2">
        <v>40074</v>
      </c>
    </row>
    <row r="2776" spans="1:18" x14ac:dyDescent="0.25">
      <c r="A2776" s="1">
        <v>52230</v>
      </c>
      <c r="B2776" s="2">
        <v>41151</v>
      </c>
      <c r="C2776" s="2" t="str">
        <f t="shared" si="216"/>
        <v>August</v>
      </c>
      <c r="D2776" s="1" t="s">
        <v>37</v>
      </c>
      <c r="E2776" s="1">
        <v>29</v>
      </c>
      <c r="F2776" s="1">
        <f t="shared" si="215"/>
        <v>93.130344827586214</v>
      </c>
      <c r="G2776" s="1">
        <v>2700.78</v>
      </c>
      <c r="H2776" s="1">
        <v>58.2</v>
      </c>
      <c r="I2776">
        <f t="shared" si="217"/>
        <v>2758.98</v>
      </c>
      <c r="J2776">
        <f t="shared" si="218"/>
        <v>4.7610000000000001</v>
      </c>
      <c r="K2776">
        <f t="shared" si="219"/>
        <v>128.58413580000001</v>
      </c>
      <c r="L2776" s="1" t="s">
        <v>38</v>
      </c>
      <c r="M2776" s="1" t="s">
        <v>51</v>
      </c>
      <c r="N2776" s="1" t="s">
        <v>21</v>
      </c>
      <c r="O2776" s="1" t="s">
        <v>22</v>
      </c>
      <c r="P2776" s="1" t="s">
        <v>39</v>
      </c>
      <c r="Q2776" s="1" t="s">
        <v>40</v>
      </c>
      <c r="R2776" s="2">
        <v>41153</v>
      </c>
    </row>
    <row r="2777" spans="1:18" x14ac:dyDescent="0.25">
      <c r="A2777" s="1">
        <v>23301</v>
      </c>
      <c r="B2777" s="2">
        <v>40651</v>
      </c>
      <c r="C2777" s="2" t="str">
        <f t="shared" si="216"/>
        <v>April</v>
      </c>
      <c r="D2777" s="1" t="s">
        <v>25</v>
      </c>
      <c r="E2777" s="1">
        <v>3</v>
      </c>
      <c r="F2777" s="1">
        <f t="shared" si="215"/>
        <v>7.8133333333333335</v>
      </c>
      <c r="G2777" s="1">
        <v>23.44</v>
      </c>
      <c r="H2777" s="1">
        <v>5.2</v>
      </c>
      <c r="I2777">
        <f t="shared" si="217"/>
        <v>28.64</v>
      </c>
      <c r="J2777">
        <f t="shared" si="218"/>
        <v>3.5455000000000001</v>
      </c>
      <c r="K2777">
        <f t="shared" si="219"/>
        <v>0.83106520000000006</v>
      </c>
      <c r="L2777" s="1" t="s">
        <v>26</v>
      </c>
      <c r="M2777" s="1" t="s">
        <v>47</v>
      </c>
      <c r="N2777" s="1" t="s">
        <v>33</v>
      </c>
      <c r="O2777" s="1" t="s">
        <v>34</v>
      </c>
      <c r="P2777" s="1" t="s">
        <v>45</v>
      </c>
      <c r="Q2777" s="1" t="s">
        <v>24</v>
      </c>
      <c r="R2777" s="2">
        <v>40653</v>
      </c>
    </row>
    <row r="2778" spans="1:18" x14ac:dyDescent="0.25">
      <c r="A2778" s="1">
        <v>56581</v>
      </c>
      <c r="B2778" s="2">
        <v>39852</v>
      </c>
      <c r="C2778" s="2" t="str">
        <f t="shared" si="216"/>
        <v>February</v>
      </c>
      <c r="D2778" s="1" t="s">
        <v>25</v>
      </c>
      <c r="E2778" s="1">
        <v>20</v>
      </c>
      <c r="F2778" s="1">
        <f t="shared" si="215"/>
        <v>101.3005</v>
      </c>
      <c r="G2778" s="1">
        <v>2026.01</v>
      </c>
      <c r="H2778" s="1">
        <v>13.99</v>
      </c>
      <c r="I2778">
        <f t="shared" si="217"/>
        <v>2040</v>
      </c>
      <c r="J2778">
        <f t="shared" si="218"/>
        <v>4.7610000000000001</v>
      </c>
      <c r="K2778">
        <f t="shared" si="219"/>
        <v>96.458336099999997</v>
      </c>
      <c r="L2778" s="1" t="s">
        <v>19</v>
      </c>
      <c r="M2778" s="1" t="s">
        <v>51</v>
      </c>
      <c r="N2778" s="1" t="s">
        <v>21</v>
      </c>
      <c r="O2778" s="1" t="s">
        <v>22</v>
      </c>
      <c r="P2778" s="1" t="s">
        <v>23</v>
      </c>
      <c r="Q2778" s="1" t="s">
        <v>31</v>
      </c>
      <c r="R2778" s="2">
        <v>39855</v>
      </c>
    </row>
    <row r="2779" spans="1:18" x14ac:dyDescent="0.25">
      <c r="A2779" s="1">
        <v>59234</v>
      </c>
      <c r="B2779" s="2">
        <v>41119</v>
      </c>
      <c r="C2779" s="2" t="str">
        <f t="shared" si="216"/>
        <v>July</v>
      </c>
      <c r="D2779" s="1" t="s">
        <v>18</v>
      </c>
      <c r="E2779" s="1">
        <v>16</v>
      </c>
      <c r="F2779" s="1">
        <f t="shared" si="215"/>
        <v>49.827500000000001</v>
      </c>
      <c r="G2779" s="1">
        <v>797.24</v>
      </c>
      <c r="H2779" s="1">
        <v>14.19</v>
      </c>
      <c r="I2779">
        <f t="shared" si="217"/>
        <v>811.43000000000006</v>
      </c>
      <c r="J2779">
        <f t="shared" si="218"/>
        <v>4.7610000000000001</v>
      </c>
      <c r="K2779">
        <f t="shared" si="219"/>
        <v>37.956596400000002</v>
      </c>
      <c r="L2779" s="1" t="s">
        <v>38</v>
      </c>
      <c r="M2779" s="1" t="s">
        <v>55</v>
      </c>
      <c r="N2779" s="1" t="s">
        <v>33</v>
      </c>
      <c r="O2779" s="1" t="s">
        <v>22</v>
      </c>
      <c r="P2779" s="1" t="s">
        <v>39</v>
      </c>
      <c r="Q2779" s="1" t="s">
        <v>40</v>
      </c>
      <c r="R2779" s="2">
        <v>41124</v>
      </c>
    </row>
    <row r="2780" spans="1:18" x14ac:dyDescent="0.25">
      <c r="A2780" s="1">
        <v>24162</v>
      </c>
      <c r="B2780" s="2">
        <v>40047</v>
      </c>
      <c r="C2780" s="2" t="str">
        <f t="shared" si="216"/>
        <v>August</v>
      </c>
      <c r="D2780" s="1" t="s">
        <v>32</v>
      </c>
      <c r="E2780" s="1">
        <v>1</v>
      </c>
      <c r="F2780" s="1">
        <f t="shared" si="215"/>
        <v>10.94</v>
      </c>
      <c r="G2780" s="1">
        <v>10.94</v>
      </c>
      <c r="H2780" s="1">
        <v>2.0299999999999998</v>
      </c>
      <c r="I2780">
        <f t="shared" si="217"/>
        <v>12.969999999999999</v>
      </c>
      <c r="J2780">
        <f t="shared" si="218"/>
        <v>3.5455000000000001</v>
      </c>
      <c r="K2780">
        <f t="shared" si="219"/>
        <v>0.38787769999999999</v>
      </c>
      <c r="L2780" s="1" t="s">
        <v>26</v>
      </c>
      <c r="M2780" s="1" t="s">
        <v>56</v>
      </c>
      <c r="N2780" s="1" t="s">
        <v>28</v>
      </c>
      <c r="O2780" s="1" t="s">
        <v>34</v>
      </c>
      <c r="P2780" s="1" t="s">
        <v>45</v>
      </c>
      <c r="Q2780" s="1" t="s">
        <v>36</v>
      </c>
      <c r="R2780" s="2">
        <v>40049</v>
      </c>
    </row>
    <row r="2781" spans="1:18" x14ac:dyDescent="0.25">
      <c r="A2781" s="1">
        <v>1444</v>
      </c>
      <c r="B2781" s="2">
        <v>40152</v>
      </c>
      <c r="C2781" s="2" t="str">
        <f t="shared" si="216"/>
        <v>December</v>
      </c>
      <c r="D2781" s="1" t="s">
        <v>41</v>
      </c>
      <c r="E2781" s="1">
        <v>13</v>
      </c>
      <c r="F2781" s="1">
        <f t="shared" si="215"/>
        <v>1217.1746153846154</v>
      </c>
      <c r="G2781" s="1">
        <v>15823.27</v>
      </c>
      <c r="H2781" s="1">
        <v>14.7</v>
      </c>
      <c r="I2781">
        <f t="shared" si="217"/>
        <v>15837.970000000001</v>
      </c>
      <c r="J2781">
        <f t="shared" si="218"/>
        <v>5.3265000000000002</v>
      </c>
      <c r="K2781">
        <f t="shared" si="219"/>
        <v>842.82647655000005</v>
      </c>
      <c r="L2781" s="1" t="s">
        <v>38</v>
      </c>
      <c r="M2781" s="1" t="s">
        <v>27</v>
      </c>
      <c r="N2781" s="1" t="s">
        <v>42</v>
      </c>
      <c r="O2781" s="1" t="s">
        <v>29</v>
      </c>
      <c r="P2781" s="1" t="s">
        <v>61</v>
      </c>
      <c r="Q2781" s="1" t="s">
        <v>40</v>
      </c>
      <c r="R2781" s="2">
        <v>40155</v>
      </c>
    </row>
    <row r="2782" spans="1:18" x14ac:dyDescent="0.25">
      <c r="A2782" s="1">
        <v>44422</v>
      </c>
      <c r="B2782" s="2">
        <v>41012</v>
      </c>
      <c r="C2782" s="2" t="str">
        <f t="shared" si="216"/>
        <v>April</v>
      </c>
      <c r="D2782" s="1" t="s">
        <v>41</v>
      </c>
      <c r="E2782" s="1">
        <v>1</v>
      </c>
      <c r="F2782" s="1">
        <f t="shared" si="215"/>
        <v>15.72</v>
      </c>
      <c r="G2782" s="1">
        <v>15.72</v>
      </c>
      <c r="H2782" s="1">
        <v>4.5</v>
      </c>
      <c r="I2782">
        <f t="shared" si="217"/>
        <v>20.22</v>
      </c>
      <c r="J2782">
        <f t="shared" si="218"/>
        <v>3.5455000000000001</v>
      </c>
      <c r="K2782">
        <f t="shared" si="219"/>
        <v>0.55735260000000009</v>
      </c>
      <c r="L2782" s="1" t="s">
        <v>26</v>
      </c>
      <c r="M2782" s="1" t="s">
        <v>56</v>
      </c>
      <c r="N2782" s="1" t="s">
        <v>33</v>
      </c>
      <c r="O2782" s="1" t="s">
        <v>34</v>
      </c>
      <c r="P2782" s="1" t="s">
        <v>68</v>
      </c>
      <c r="Q2782" s="1" t="s">
        <v>24</v>
      </c>
      <c r="R2782" s="2">
        <v>41014</v>
      </c>
    </row>
    <row r="2783" spans="1:18" x14ac:dyDescent="0.25">
      <c r="A2783" s="1">
        <v>34788</v>
      </c>
      <c r="B2783" s="2">
        <v>40126</v>
      </c>
      <c r="C2783" s="2" t="str">
        <f t="shared" si="216"/>
        <v>November</v>
      </c>
      <c r="D2783" s="1" t="s">
        <v>25</v>
      </c>
      <c r="E2783" s="1">
        <v>4</v>
      </c>
      <c r="F2783" s="1">
        <f t="shared" si="215"/>
        <v>7.6174999999999997</v>
      </c>
      <c r="G2783" s="1">
        <v>30.47</v>
      </c>
      <c r="H2783" s="1">
        <v>5.15</v>
      </c>
      <c r="I2783">
        <f t="shared" si="217"/>
        <v>35.619999999999997</v>
      </c>
      <c r="J2783">
        <f t="shared" si="218"/>
        <v>3.5455000000000001</v>
      </c>
      <c r="K2783">
        <f t="shared" si="219"/>
        <v>1.08031385</v>
      </c>
      <c r="L2783" s="1" t="s">
        <v>26</v>
      </c>
      <c r="M2783" s="1" t="s">
        <v>27</v>
      </c>
      <c r="N2783" s="1" t="s">
        <v>33</v>
      </c>
      <c r="O2783" s="1" t="s">
        <v>34</v>
      </c>
      <c r="P2783" s="1" t="s">
        <v>45</v>
      </c>
      <c r="Q2783" s="1" t="s">
        <v>24</v>
      </c>
      <c r="R2783" s="2">
        <v>40128</v>
      </c>
    </row>
    <row r="2784" spans="1:18" x14ac:dyDescent="0.25">
      <c r="A2784" s="1">
        <v>28064</v>
      </c>
      <c r="B2784" s="2">
        <v>40423</v>
      </c>
      <c r="C2784" s="2" t="str">
        <f t="shared" si="216"/>
        <v>September</v>
      </c>
      <c r="D2784" s="1" t="s">
        <v>41</v>
      </c>
      <c r="E2784" s="1">
        <v>43</v>
      </c>
      <c r="F2784" s="1">
        <f t="shared" si="215"/>
        <v>19.917441860465118</v>
      </c>
      <c r="G2784" s="1">
        <v>856.45</v>
      </c>
      <c r="H2784" s="1">
        <v>4.0999999999999996</v>
      </c>
      <c r="I2784">
        <f t="shared" si="217"/>
        <v>860.55000000000007</v>
      </c>
      <c r="J2784">
        <f t="shared" si="218"/>
        <v>3.5455000000000001</v>
      </c>
      <c r="K2784">
        <f t="shared" si="219"/>
        <v>30.365434750000006</v>
      </c>
      <c r="L2784" s="1" t="s">
        <v>26</v>
      </c>
      <c r="M2784" s="1" t="s">
        <v>27</v>
      </c>
      <c r="N2784" s="1" t="s">
        <v>42</v>
      </c>
      <c r="O2784" s="1" t="s">
        <v>34</v>
      </c>
      <c r="P2784" s="1" t="s">
        <v>35</v>
      </c>
      <c r="Q2784" s="1" t="s">
        <v>36</v>
      </c>
      <c r="R2784" s="2">
        <v>40423</v>
      </c>
    </row>
    <row r="2785" spans="1:18" x14ac:dyDescent="0.25">
      <c r="A2785" s="1">
        <v>25315</v>
      </c>
      <c r="B2785" s="2">
        <v>40514</v>
      </c>
      <c r="C2785" s="2" t="str">
        <f t="shared" si="216"/>
        <v>December</v>
      </c>
      <c r="D2785" s="1" t="s">
        <v>18</v>
      </c>
      <c r="E2785" s="1">
        <v>21</v>
      </c>
      <c r="F2785" s="1">
        <f t="shared" si="215"/>
        <v>2.940952380952381</v>
      </c>
      <c r="G2785" s="1">
        <v>61.76</v>
      </c>
      <c r="H2785" s="1">
        <v>0.93</v>
      </c>
      <c r="I2785">
        <f t="shared" si="217"/>
        <v>62.69</v>
      </c>
      <c r="J2785">
        <f t="shared" si="218"/>
        <v>3.5455000000000001</v>
      </c>
      <c r="K2785">
        <f t="shared" si="219"/>
        <v>2.1897007999999998</v>
      </c>
      <c r="L2785" s="1" t="s">
        <v>26</v>
      </c>
      <c r="M2785" s="1" t="s">
        <v>55</v>
      </c>
      <c r="N2785" s="1" t="s">
        <v>21</v>
      </c>
      <c r="O2785" s="1" t="s">
        <v>34</v>
      </c>
      <c r="P2785" s="1" t="s">
        <v>35</v>
      </c>
      <c r="Q2785" s="1" t="s">
        <v>36</v>
      </c>
      <c r="R2785" s="2">
        <v>40514</v>
      </c>
    </row>
    <row r="2786" spans="1:18" x14ac:dyDescent="0.25">
      <c r="A2786" s="1">
        <v>17253</v>
      </c>
      <c r="B2786" s="2">
        <v>40772</v>
      </c>
      <c r="C2786" s="2" t="str">
        <f t="shared" si="216"/>
        <v>August</v>
      </c>
      <c r="D2786" s="1" t="s">
        <v>37</v>
      </c>
      <c r="E2786" s="1">
        <v>13</v>
      </c>
      <c r="F2786" s="1">
        <f t="shared" si="215"/>
        <v>3.8607692307692307</v>
      </c>
      <c r="G2786" s="1">
        <v>50.19</v>
      </c>
      <c r="H2786" s="1">
        <v>6.83</v>
      </c>
      <c r="I2786">
        <f t="shared" si="217"/>
        <v>57.019999999999996</v>
      </c>
      <c r="J2786">
        <f t="shared" si="218"/>
        <v>3.5455000000000001</v>
      </c>
      <c r="K2786">
        <f t="shared" si="219"/>
        <v>1.7794864500000001</v>
      </c>
      <c r="L2786" s="1" t="s">
        <v>26</v>
      </c>
      <c r="M2786" s="1" t="s">
        <v>51</v>
      </c>
      <c r="N2786" s="1" t="s">
        <v>33</v>
      </c>
      <c r="O2786" s="1" t="s">
        <v>34</v>
      </c>
      <c r="P2786" s="1" t="s">
        <v>48</v>
      </c>
      <c r="Q2786" s="1" t="s">
        <v>24</v>
      </c>
      <c r="R2786" s="2">
        <v>40774</v>
      </c>
    </row>
    <row r="2787" spans="1:18" x14ac:dyDescent="0.25">
      <c r="A2787" s="1">
        <v>19232</v>
      </c>
      <c r="B2787" s="2">
        <v>40006</v>
      </c>
      <c r="C2787" s="2" t="str">
        <f t="shared" si="216"/>
        <v>July</v>
      </c>
      <c r="D2787" s="1" t="s">
        <v>18</v>
      </c>
      <c r="E2787" s="1">
        <v>43</v>
      </c>
      <c r="F2787" s="1">
        <f t="shared" si="215"/>
        <v>6.1716279069767443</v>
      </c>
      <c r="G2787" s="1">
        <v>265.38</v>
      </c>
      <c r="H2787" s="1">
        <v>5.22</v>
      </c>
      <c r="I2787">
        <f t="shared" si="217"/>
        <v>270.60000000000002</v>
      </c>
      <c r="J2787">
        <f t="shared" si="218"/>
        <v>4.7610000000000001</v>
      </c>
      <c r="K2787">
        <f t="shared" si="219"/>
        <v>12.634741799999999</v>
      </c>
      <c r="L2787" s="1" t="s">
        <v>26</v>
      </c>
      <c r="M2787" s="1" t="s">
        <v>54</v>
      </c>
      <c r="N2787" s="1" t="s">
        <v>28</v>
      </c>
      <c r="O2787" s="1" t="s">
        <v>22</v>
      </c>
      <c r="P2787" s="1" t="s">
        <v>23</v>
      </c>
      <c r="Q2787" s="1" t="s">
        <v>24</v>
      </c>
      <c r="R2787" s="2">
        <v>40011</v>
      </c>
    </row>
    <row r="2788" spans="1:18" x14ac:dyDescent="0.25">
      <c r="A2788" s="1">
        <v>41991</v>
      </c>
      <c r="B2788" s="2">
        <v>40895</v>
      </c>
      <c r="C2788" s="2" t="str">
        <f t="shared" si="216"/>
        <v>December</v>
      </c>
      <c r="D2788" s="1" t="s">
        <v>18</v>
      </c>
      <c r="E2788" s="1">
        <v>18</v>
      </c>
      <c r="F2788" s="1">
        <f t="shared" si="215"/>
        <v>45.216666666666669</v>
      </c>
      <c r="G2788" s="1">
        <v>813.9</v>
      </c>
      <c r="H2788" s="1">
        <v>4.8</v>
      </c>
      <c r="I2788">
        <f t="shared" si="217"/>
        <v>818.69999999999993</v>
      </c>
      <c r="J2788">
        <f t="shared" si="218"/>
        <v>4.7610000000000001</v>
      </c>
      <c r="K2788">
        <f t="shared" si="219"/>
        <v>38.749778999999997</v>
      </c>
      <c r="L2788" s="1" t="s">
        <v>26</v>
      </c>
      <c r="M2788" s="1" t="s">
        <v>55</v>
      </c>
      <c r="N2788" s="1" t="s">
        <v>33</v>
      </c>
      <c r="O2788" s="1" t="s">
        <v>22</v>
      </c>
      <c r="P2788" s="1" t="s">
        <v>23</v>
      </c>
      <c r="Q2788" s="1" t="s">
        <v>36</v>
      </c>
      <c r="R2788" s="2">
        <v>40899</v>
      </c>
    </row>
    <row r="2789" spans="1:18" x14ac:dyDescent="0.25">
      <c r="A2789" s="1">
        <v>38598</v>
      </c>
      <c r="B2789" s="2">
        <v>40040</v>
      </c>
      <c r="C2789" s="2" t="str">
        <f t="shared" si="216"/>
        <v>August</v>
      </c>
      <c r="D2789" s="1" t="s">
        <v>18</v>
      </c>
      <c r="E2789" s="1">
        <v>27</v>
      </c>
      <c r="F2789" s="1">
        <f t="shared" si="215"/>
        <v>16.722962962962963</v>
      </c>
      <c r="G2789" s="1">
        <v>451.52</v>
      </c>
      <c r="H2789" s="1">
        <v>11.28</v>
      </c>
      <c r="I2789">
        <f t="shared" si="217"/>
        <v>462.79999999999995</v>
      </c>
      <c r="J2789">
        <f t="shared" si="218"/>
        <v>5.3265000000000002</v>
      </c>
      <c r="K2789">
        <f t="shared" si="219"/>
        <v>24.050212800000001</v>
      </c>
      <c r="L2789" s="1" t="s">
        <v>26</v>
      </c>
      <c r="M2789" s="1" t="s">
        <v>51</v>
      </c>
      <c r="N2789" s="1" t="s">
        <v>21</v>
      </c>
      <c r="O2789" s="1" t="s">
        <v>29</v>
      </c>
      <c r="P2789" s="1" t="s">
        <v>61</v>
      </c>
      <c r="Q2789" s="1" t="s">
        <v>31</v>
      </c>
      <c r="R2789" s="2">
        <v>40047</v>
      </c>
    </row>
    <row r="2790" spans="1:18" x14ac:dyDescent="0.25">
      <c r="A2790" s="1">
        <v>24228</v>
      </c>
      <c r="B2790" s="2">
        <v>40011</v>
      </c>
      <c r="C2790" s="2" t="str">
        <f t="shared" si="216"/>
        <v>July</v>
      </c>
      <c r="D2790" s="1" t="s">
        <v>18</v>
      </c>
      <c r="E2790" s="1">
        <v>31</v>
      </c>
      <c r="F2790" s="1">
        <f t="shared" si="215"/>
        <v>1.9561290322580644</v>
      </c>
      <c r="G2790" s="1">
        <v>60.64</v>
      </c>
      <c r="H2790" s="1">
        <v>2.58</v>
      </c>
      <c r="I2790">
        <f t="shared" si="217"/>
        <v>63.22</v>
      </c>
      <c r="J2790">
        <f t="shared" si="218"/>
        <v>3.5455000000000001</v>
      </c>
      <c r="K2790">
        <f t="shared" si="219"/>
        <v>2.1499912000000001</v>
      </c>
      <c r="L2790" s="1" t="s">
        <v>26</v>
      </c>
      <c r="M2790" s="1" t="s">
        <v>49</v>
      </c>
      <c r="N2790" s="1" t="s">
        <v>42</v>
      </c>
      <c r="O2790" s="1" t="s">
        <v>34</v>
      </c>
      <c r="P2790" s="1" t="s">
        <v>66</v>
      </c>
      <c r="Q2790" s="1" t="s">
        <v>36</v>
      </c>
      <c r="R2790" s="2">
        <v>40015</v>
      </c>
    </row>
    <row r="2791" spans="1:18" x14ac:dyDescent="0.25">
      <c r="A2791" s="1">
        <v>27879</v>
      </c>
      <c r="B2791" s="2">
        <v>40235</v>
      </c>
      <c r="C2791" s="2" t="str">
        <f t="shared" si="216"/>
        <v>February</v>
      </c>
      <c r="D2791" s="1" t="s">
        <v>41</v>
      </c>
      <c r="E2791" s="1">
        <v>44</v>
      </c>
      <c r="F2791" s="1">
        <f t="shared" si="215"/>
        <v>15.204772727272728</v>
      </c>
      <c r="G2791" s="1">
        <v>669.01</v>
      </c>
      <c r="H2791" s="1">
        <v>1.39</v>
      </c>
      <c r="I2791">
        <f t="shared" si="217"/>
        <v>670.4</v>
      </c>
      <c r="J2791">
        <f t="shared" si="218"/>
        <v>3.5455000000000001</v>
      </c>
      <c r="K2791">
        <f t="shared" si="219"/>
        <v>23.719749550000003</v>
      </c>
      <c r="L2791" s="1" t="s">
        <v>26</v>
      </c>
      <c r="M2791" s="1" t="s">
        <v>59</v>
      </c>
      <c r="N2791" s="1" t="s">
        <v>28</v>
      </c>
      <c r="O2791" s="1" t="s">
        <v>34</v>
      </c>
      <c r="P2791" s="1" t="s">
        <v>62</v>
      </c>
      <c r="Q2791" s="1" t="s">
        <v>24</v>
      </c>
      <c r="R2791" s="2">
        <v>40236</v>
      </c>
    </row>
    <row r="2792" spans="1:18" x14ac:dyDescent="0.25">
      <c r="A2792" s="1">
        <v>5221</v>
      </c>
      <c r="B2792" s="2">
        <v>40702</v>
      </c>
      <c r="C2792" s="2" t="str">
        <f t="shared" si="216"/>
        <v>June</v>
      </c>
      <c r="D2792" s="1" t="s">
        <v>32</v>
      </c>
      <c r="E2792" s="1">
        <v>48</v>
      </c>
      <c r="F2792" s="1">
        <f t="shared" si="215"/>
        <v>28.075625000000002</v>
      </c>
      <c r="G2792" s="1">
        <v>1347.63</v>
      </c>
      <c r="H2792" s="1">
        <v>1.99</v>
      </c>
      <c r="I2792">
        <f t="shared" si="217"/>
        <v>1349.6200000000001</v>
      </c>
      <c r="J2792">
        <f t="shared" si="218"/>
        <v>5.3265000000000002</v>
      </c>
      <c r="K2792">
        <f t="shared" si="219"/>
        <v>71.781511950000009</v>
      </c>
      <c r="L2792" s="1" t="s">
        <v>26</v>
      </c>
      <c r="M2792" s="1" t="s">
        <v>54</v>
      </c>
      <c r="N2792" s="1" t="s">
        <v>33</v>
      </c>
      <c r="O2792" s="1" t="s">
        <v>29</v>
      </c>
      <c r="P2792" s="1" t="s">
        <v>43</v>
      </c>
      <c r="Q2792" s="1" t="s">
        <v>46</v>
      </c>
      <c r="R2792" s="2">
        <v>40704</v>
      </c>
    </row>
    <row r="2793" spans="1:18" x14ac:dyDescent="0.25">
      <c r="A2793" s="1">
        <v>24227</v>
      </c>
      <c r="B2793" s="2">
        <v>40406</v>
      </c>
      <c r="C2793" s="2" t="str">
        <f t="shared" si="216"/>
        <v>August</v>
      </c>
      <c r="D2793" s="1" t="s">
        <v>41</v>
      </c>
      <c r="E2793" s="1">
        <v>24</v>
      </c>
      <c r="F2793" s="1">
        <f t="shared" si="215"/>
        <v>76.702229166666669</v>
      </c>
      <c r="G2793" s="1">
        <v>1840.8534999999999</v>
      </c>
      <c r="H2793" s="1">
        <v>2.79</v>
      </c>
      <c r="I2793">
        <f t="shared" si="217"/>
        <v>1843.6434999999999</v>
      </c>
      <c r="J2793">
        <f t="shared" si="218"/>
        <v>5.3265000000000002</v>
      </c>
      <c r="K2793">
        <f t="shared" si="219"/>
        <v>98.053061677500011</v>
      </c>
      <c r="L2793" s="1" t="s">
        <v>26</v>
      </c>
      <c r="M2793" s="1" t="s">
        <v>59</v>
      </c>
      <c r="N2793" s="1" t="s">
        <v>21</v>
      </c>
      <c r="O2793" s="1" t="s">
        <v>29</v>
      </c>
      <c r="P2793" s="1" t="s">
        <v>30</v>
      </c>
      <c r="Q2793" s="1" t="s">
        <v>24</v>
      </c>
      <c r="R2793" s="2">
        <v>40408</v>
      </c>
    </row>
    <row r="2794" spans="1:18" x14ac:dyDescent="0.25">
      <c r="A2794" s="1">
        <v>17764</v>
      </c>
      <c r="B2794" s="2">
        <v>40072</v>
      </c>
      <c r="C2794" s="2" t="str">
        <f t="shared" si="216"/>
        <v>September</v>
      </c>
      <c r="D2794" s="1" t="s">
        <v>18</v>
      </c>
      <c r="E2794" s="1">
        <v>27</v>
      </c>
      <c r="F2794" s="1">
        <f t="shared" si="215"/>
        <v>23.866666666666667</v>
      </c>
      <c r="G2794" s="1">
        <v>644.4</v>
      </c>
      <c r="H2794" s="1">
        <v>16.87</v>
      </c>
      <c r="I2794">
        <f t="shared" si="217"/>
        <v>661.27</v>
      </c>
      <c r="J2794">
        <f t="shared" si="218"/>
        <v>3.5455000000000001</v>
      </c>
      <c r="K2794">
        <f t="shared" si="219"/>
        <v>22.847202000000003</v>
      </c>
      <c r="L2794" s="1" t="s">
        <v>26</v>
      </c>
      <c r="M2794" s="1" t="s">
        <v>44</v>
      </c>
      <c r="N2794" s="1" t="s">
        <v>42</v>
      </c>
      <c r="O2794" s="1" t="s">
        <v>34</v>
      </c>
      <c r="P2794" s="1" t="s">
        <v>45</v>
      </c>
      <c r="Q2794" s="1" t="s">
        <v>24</v>
      </c>
      <c r="R2794" s="2">
        <v>40072</v>
      </c>
    </row>
    <row r="2795" spans="1:18" x14ac:dyDescent="0.25">
      <c r="A2795" s="1">
        <v>22182</v>
      </c>
      <c r="B2795" s="2">
        <v>41157</v>
      </c>
      <c r="C2795" s="2" t="str">
        <f t="shared" si="216"/>
        <v>September</v>
      </c>
      <c r="D2795" s="1" t="s">
        <v>41</v>
      </c>
      <c r="E2795" s="1">
        <v>4</v>
      </c>
      <c r="F2795" s="1">
        <f t="shared" si="215"/>
        <v>13.9925</v>
      </c>
      <c r="G2795" s="1">
        <v>55.97</v>
      </c>
      <c r="H2795" s="1">
        <v>7.17</v>
      </c>
      <c r="I2795">
        <f t="shared" si="217"/>
        <v>63.14</v>
      </c>
      <c r="J2795">
        <f t="shared" si="218"/>
        <v>3.5455000000000001</v>
      </c>
      <c r="K2795">
        <f t="shared" si="219"/>
        <v>1.9844163499999998</v>
      </c>
      <c r="L2795" s="1" t="s">
        <v>26</v>
      </c>
      <c r="M2795" s="1" t="s">
        <v>54</v>
      </c>
      <c r="N2795" s="1" t="s">
        <v>28</v>
      </c>
      <c r="O2795" s="1" t="s">
        <v>34</v>
      </c>
      <c r="P2795" s="1" t="s">
        <v>48</v>
      </c>
      <c r="Q2795" s="1" t="s">
        <v>24</v>
      </c>
      <c r="R2795" s="2">
        <v>41158</v>
      </c>
    </row>
    <row r="2796" spans="1:18" x14ac:dyDescent="0.25">
      <c r="A2796" s="1">
        <v>47938</v>
      </c>
      <c r="B2796" s="2">
        <v>39988</v>
      </c>
      <c r="C2796" s="2" t="str">
        <f t="shared" si="216"/>
        <v>June</v>
      </c>
      <c r="D2796" s="1" t="s">
        <v>18</v>
      </c>
      <c r="E2796" s="1">
        <v>17</v>
      </c>
      <c r="F2796" s="1">
        <f t="shared" si="215"/>
        <v>16.685500000000001</v>
      </c>
      <c r="G2796" s="1">
        <v>283.65350000000001</v>
      </c>
      <c r="H2796" s="1">
        <v>2.5</v>
      </c>
      <c r="I2796">
        <f t="shared" si="217"/>
        <v>286.15350000000001</v>
      </c>
      <c r="J2796">
        <f t="shared" si="218"/>
        <v>5.3265000000000002</v>
      </c>
      <c r="K2796">
        <f t="shared" si="219"/>
        <v>15.108803677499999</v>
      </c>
      <c r="L2796" s="1" t="s">
        <v>26</v>
      </c>
      <c r="M2796" s="1" t="s">
        <v>56</v>
      </c>
      <c r="N2796" s="1" t="s">
        <v>33</v>
      </c>
      <c r="O2796" s="1" t="s">
        <v>29</v>
      </c>
      <c r="P2796" s="1" t="s">
        <v>30</v>
      </c>
      <c r="Q2796" s="1" t="s">
        <v>36</v>
      </c>
      <c r="R2796" s="2">
        <v>39995</v>
      </c>
    </row>
    <row r="2797" spans="1:18" x14ac:dyDescent="0.25">
      <c r="A2797" s="1">
        <v>32513</v>
      </c>
      <c r="B2797" s="2">
        <v>40941</v>
      </c>
      <c r="C2797" s="2" t="str">
        <f t="shared" si="216"/>
        <v>February</v>
      </c>
      <c r="D2797" s="1" t="s">
        <v>18</v>
      </c>
      <c r="E2797" s="1">
        <v>23</v>
      </c>
      <c r="F2797" s="1">
        <f t="shared" si="215"/>
        <v>173.13956521739129</v>
      </c>
      <c r="G2797" s="1">
        <v>3982.21</v>
      </c>
      <c r="H2797" s="1">
        <v>19.989999999999998</v>
      </c>
      <c r="I2797">
        <f t="shared" si="217"/>
        <v>4002.2</v>
      </c>
      <c r="J2797">
        <f t="shared" si="218"/>
        <v>3.5455000000000001</v>
      </c>
      <c r="K2797">
        <f t="shared" si="219"/>
        <v>141.18925554999998</v>
      </c>
      <c r="L2797" s="1" t="s">
        <v>26</v>
      </c>
      <c r="M2797" s="1" t="s">
        <v>20</v>
      </c>
      <c r="N2797" s="1" t="s">
        <v>33</v>
      </c>
      <c r="O2797" s="1" t="s">
        <v>34</v>
      </c>
      <c r="P2797" s="1" t="s">
        <v>48</v>
      </c>
      <c r="Q2797" s="1" t="s">
        <v>24</v>
      </c>
      <c r="R2797" s="2">
        <v>40946</v>
      </c>
    </row>
    <row r="2798" spans="1:18" x14ac:dyDescent="0.25">
      <c r="A2798" s="1">
        <v>40134</v>
      </c>
      <c r="B2798" s="2">
        <v>40825</v>
      </c>
      <c r="C2798" s="2" t="str">
        <f t="shared" si="216"/>
        <v>October</v>
      </c>
      <c r="D2798" s="1" t="s">
        <v>18</v>
      </c>
      <c r="E2798" s="1">
        <v>1</v>
      </c>
      <c r="F2798" s="1">
        <f t="shared" si="215"/>
        <v>9.75</v>
      </c>
      <c r="G2798" s="1">
        <v>9.75</v>
      </c>
      <c r="H2798" s="1">
        <v>4.72</v>
      </c>
      <c r="I2798">
        <f t="shared" si="217"/>
        <v>14.469999999999999</v>
      </c>
      <c r="J2798">
        <f t="shared" si="218"/>
        <v>3.5455000000000001</v>
      </c>
      <c r="K2798">
        <f t="shared" si="219"/>
        <v>0.34568625000000003</v>
      </c>
      <c r="L2798" s="1" t="s">
        <v>26</v>
      </c>
      <c r="M2798" s="1" t="s">
        <v>20</v>
      </c>
      <c r="N2798" s="1" t="s">
        <v>28</v>
      </c>
      <c r="O2798" s="1" t="s">
        <v>34</v>
      </c>
      <c r="P2798" s="1" t="s">
        <v>45</v>
      </c>
      <c r="Q2798" s="1" t="s">
        <v>24</v>
      </c>
      <c r="R2798" s="2">
        <v>40830</v>
      </c>
    </row>
    <row r="2799" spans="1:18" x14ac:dyDescent="0.25">
      <c r="A2799" s="1">
        <v>25475</v>
      </c>
      <c r="B2799" s="2">
        <v>39907</v>
      </c>
      <c r="C2799" s="2" t="str">
        <f t="shared" si="216"/>
        <v>April</v>
      </c>
      <c r="D2799" s="1" t="s">
        <v>37</v>
      </c>
      <c r="E2799" s="1">
        <v>49</v>
      </c>
      <c r="F2799" s="1">
        <f t="shared" si="215"/>
        <v>6.244081632653061</v>
      </c>
      <c r="G2799" s="1">
        <v>305.95999999999998</v>
      </c>
      <c r="H2799" s="1">
        <v>7.49</v>
      </c>
      <c r="I2799">
        <f t="shared" si="217"/>
        <v>313.45</v>
      </c>
      <c r="J2799">
        <f t="shared" si="218"/>
        <v>3.5455000000000001</v>
      </c>
      <c r="K2799">
        <f t="shared" si="219"/>
        <v>10.847811799999999</v>
      </c>
      <c r="L2799" s="1" t="s">
        <v>26</v>
      </c>
      <c r="M2799" s="1" t="s">
        <v>20</v>
      </c>
      <c r="N2799" s="1" t="s">
        <v>42</v>
      </c>
      <c r="O2799" s="1" t="s">
        <v>34</v>
      </c>
      <c r="P2799" s="1" t="s">
        <v>45</v>
      </c>
      <c r="Q2799" s="1" t="s">
        <v>24</v>
      </c>
      <c r="R2799" s="2">
        <v>39907</v>
      </c>
    </row>
    <row r="2800" spans="1:18" x14ac:dyDescent="0.25">
      <c r="A2800" s="1">
        <v>24705</v>
      </c>
      <c r="B2800" s="2">
        <v>40801</v>
      </c>
      <c r="C2800" s="2" t="str">
        <f t="shared" si="216"/>
        <v>September</v>
      </c>
      <c r="D2800" s="1" t="s">
        <v>37</v>
      </c>
      <c r="E2800" s="1">
        <v>15</v>
      </c>
      <c r="F2800" s="1">
        <f t="shared" si="215"/>
        <v>31.085333333333331</v>
      </c>
      <c r="G2800" s="1">
        <v>466.28</v>
      </c>
      <c r="H2800" s="1">
        <v>1.99</v>
      </c>
      <c r="I2800">
        <f t="shared" si="217"/>
        <v>468.27</v>
      </c>
      <c r="J2800">
        <f t="shared" si="218"/>
        <v>5.3265000000000002</v>
      </c>
      <c r="K2800">
        <f t="shared" si="219"/>
        <v>24.8364042</v>
      </c>
      <c r="L2800" s="1" t="s">
        <v>26</v>
      </c>
      <c r="M2800" s="1" t="s">
        <v>51</v>
      </c>
      <c r="N2800" s="1" t="s">
        <v>21</v>
      </c>
      <c r="O2800" s="1" t="s">
        <v>29</v>
      </c>
      <c r="P2800" s="1" t="s">
        <v>43</v>
      </c>
      <c r="Q2800" s="1" t="s">
        <v>46</v>
      </c>
      <c r="R2800" s="2">
        <v>40803</v>
      </c>
    </row>
    <row r="2801" spans="1:18" x14ac:dyDescent="0.25">
      <c r="A2801" s="1">
        <v>47714</v>
      </c>
      <c r="B2801" s="2">
        <v>40612</v>
      </c>
      <c r="C2801" s="2" t="str">
        <f t="shared" si="216"/>
        <v>March</v>
      </c>
      <c r="D2801" s="1" t="s">
        <v>41</v>
      </c>
      <c r="E2801" s="1">
        <v>29</v>
      </c>
      <c r="F2801" s="1">
        <f t="shared" si="215"/>
        <v>101.58793103448276</v>
      </c>
      <c r="G2801" s="1">
        <v>2946.05</v>
      </c>
      <c r="H2801" s="1">
        <v>41.64</v>
      </c>
      <c r="I2801">
        <f t="shared" si="217"/>
        <v>2987.69</v>
      </c>
      <c r="J2801">
        <f t="shared" si="218"/>
        <v>4.7610000000000001</v>
      </c>
      <c r="K2801">
        <f t="shared" si="219"/>
        <v>140.26144050000002</v>
      </c>
      <c r="L2801" s="1" t="s">
        <v>38</v>
      </c>
      <c r="M2801" s="1" t="s">
        <v>27</v>
      </c>
      <c r="N2801" s="1" t="s">
        <v>33</v>
      </c>
      <c r="O2801" s="1" t="s">
        <v>22</v>
      </c>
      <c r="P2801" s="1" t="s">
        <v>57</v>
      </c>
      <c r="Q2801" s="1" t="s">
        <v>64</v>
      </c>
      <c r="R2801" s="2">
        <v>40613</v>
      </c>
    </row>
    <row r="2802" spans="1:18" x14ac:dyDescent="0.25">
      <c r="A2802" s="1">
        <v>26948</v>
      </c>
      <c r="B2802" s="2">
        <v>40869</v>
      </c>
      <c r="C2802" s="2" t="str">
        <f t="shared" si="216"/>
        <v>November</v>
      </c>
      <c r="D2802" s="1" t="s">
        <v>25</v>
      </c>
      <c r="E2802" s="1">
        <v>38</v>
      </c>
      <c r="F2802" s="1">
        <f t="shared" si="215"/>
        <v>7.2076315789473684</v>
      </c>
      <c r="G2802" s="1">
        <v>273.89</v>
      </c>
      <c r="H2802" s="1">
        <v>7.72</v>
      </c>
      <c r="I2802">
        <f t="shared" si="217"/>
        <v>281.61</v>
      </c>
      <c r="J2802">
        <f t="shared" si="218"/>
        <v>3.5455000000000001</v>
      </c>
      <c r="K2802">
        <f t="shared" si="219"/>
        <v>9.7107699499999995</v>
      </c>
      <c r="L2802" s="1" t="s">
        <v>26</v>
      </c>
      <c r="M2802" s="1" t="s">
        <v>54</v>
      </c>
      <c r="N2802" s="1" t="s">
        <v>42</v>
      </c>
      <c r="O2802" s="1" t="s">
        <v>34</v>
      </c>
      <c r="P2802" s="1" t="s">
        <v>48</v>
      </c>
      <c r="Q2802" s="1" t="s">
        <v>24</v>
      </c>
      <c r="R2802" s="2">
        <v>40870</v>
      </c>
    </row>
    <row r="2803" spans="1:18" x14ac:dyDescent="0.25">
      <c r="A2803" s="1">
        <v>55431</v>
      </c>
      <c r="B2803" s="2">
        <v>41068</v>
      </c>
      <c r="C2803" s="2" t="str">
        <f t="shared" si="216"/>
        <v>June</v>
      </c>
      <c r="D2803" s="1" t="s">
        <v>32</v>
      </c>
      <c r="E2803" s="1">
        <v>13</v>
      </c>
      <c r="F2803" s="1">
        <f t="shared" si="215"/>
        <v>286.46076923076919</v>
      </c>
      <c r="G2803" s="1">
        <v>3723.99</v>
      </c>
      <c r="H2803" s="1">
        <v>19.989999999999998</v>
      </c>
      <c r="I2803">
        <f t="shared" si="217"/>
        <v>3743.9799999999996</v>
      </c>
      <c r="J2803">
        <f t="shared" si="218"/>
        <v>3.5455000000000001</v>
      </c>
      <c r="K2803">
        <f t="shared" si="219"/>
        <v>132.03406544999999</v>
      </c>
      <c r="L2803" s="1" t="s">
        <v>26</v>
      </c>
      <c r="M2803" s="1" t="s">
        <v>27</v>
      </c>
      <c r="N2803" s="1" t="s">
        <v>33</v>
      </c>
      <c r="O2803" s="1" t="s">
        <v>34</v>
      </c>
      <c r="P2803" s="1" t="s">
        <v>68</v>
      </c>
      <c r="Q2803" s="1" t="s">
        <v>24</v>
      </c>
      <c r="R2803" s="2">
        <v>41069</v>
      </c>
    </row>
    <row r="2804" spans="1:18" x14ac:dyDescent="0.25">
      <c r="A2804" s="1">
        <v>3942</v>
      </c>
      <c r="B2804" s="2">
        <v>40356</v>
      </c>
      <c r="C2804" s="2" t="str">
        <f t="shared" si="216"/>
        <v>June</v>
      </c>
      <c r="D2804" s="1" t="s">
        <v>32</v>
      </c>
      <c r="E2804" s="1">
        <v>22</v>
      </c>
      <c r="F2804" s="1">
        <f t="shared" si="215"/>
        <v>70.898886363636365</v>
      </c>
      <c r="G2804" s="1">
        <v>1559.7755</v>
      </c>
      <c r="H2804" s="1">
        <v>0.99</v>
      </c>
      <c r="I2804">
        <f t="shared" si="217"/>
        <v>1560.7655</v>
      </c>
      <c r="J2804">
        <f t="shared" si="218"/>
        <v>5.3265000000000002</v>
      </c>
      <c r="K2804">
        <f t="shared" si="219"/>
        <v>83.081442007500016</v>
      </c>
      <c r="L2804" s="1" t="s">
        <v>26</v>
      </c>
      <c r="M2804" s="1" t="s">
        <v>69</v>
      </c>
      <c r="N2804" s="1" t="s">
        <v>28</v>
      </c>
      <c r="O2804" s="1" t="s">
        <v>29</v>
      </c>
      <c r="P2804" s="1" t="s">
        <v>30</v>
      </c>
      <c r="Q2804" s="1" t="s">
        <v>36</v>
      </c>
      <c r="R2804" s="2">
        <v>40357</v>
      </c>
    </row>
    <row r="2805" spans="1:18" x14ac:dyDescent="0.25">
      <c r="A2805" s="1">
        <v>30981</v>
      </c>
      <c r="B2805" s="2">
        <v>40589</v>
      </c>
      <c r="C2805" s="2" t="str">
        <f t="shared" si="216"/>
        <v>February</v>
      </c>
      <c r="D2805" s="1" t="s">
        <v>18</v>
      </c>
      <c r="E2805" s="1">
        <v>22</v>
      </c>
      <c r="F2805" s="1">
        <f t="shared" si="215"/>
        <v>166.05545454545452</v>
      </c>
      <c r="G2805" s="1">
        <v>3653.22</v>
      </c>
      <c r="H2805" s="1">
        <v>30</v>
      </c>
      <c r="I2805">
        <f t="shared" si="217"/>
        <v>3683.22</v>
      </c>
      <c r="J2805">
        <f t="shared" si="218"/>
        <v>4.7610000000000001</v>
      </c>
      <c r="K2805">
        <f t="shared" si="219"/>
        <v>173.92980420000001</v>
      </c>
      <c r="L2805" s="1" t="s">
        <v>38</v>
      </c>
      <c r="M2805" s="1" t="s">
        <v>27</v>
      </c>
      <c r="N2805" s="1" t="s">
        <v>42</v>
      </c>
      <c r="O2805" s="1" t="s">
        <v>22</v>
      </c>
      <c r="P2805" s="1" t="s">
        <v>39</v>
      </c>
      <c r="Q2805" s="1" t="s">
        <v>40</v>
      </c>
      <c r="R2805" s="2">
        <v>40591</v>
      </c>
    </row>
    <row r="2806" spans="1:18" x14ac:dyDescent="0.25">
      <c r="A2806" s="1">
        <v>2532</v>
      </c>
      <c r="B2806" s="2">
        <v>40826</v>
      </c>
      <c r="C2806" s="2" t="str">
        <f t="shared" si="216"/>
        <v>October</v>
      </c>
      <c r="D2806" s="1" t="s">
        <v>25</v>
      </c>
      <c r="E2806" s="1">
        <v>39</v>
      </c>
      <c r="F2806" s="1">
        <f t="shared" si="215"/>
        <v>7.2325641025641021</v>
      </c>
      <c r="G2806" s="1">
        <v>282.07</v>
      </c>
      <c r="H2806" s="1">
        <v>0.49</v>
      </c>
      <c r="I2806">
        <f t="shared" si="217"/>
        <v>282.56</v>
      </c>
      <c r="J2806">
        <f t="shared" si="218"/>
        <v>3.5455000000000001</v>
      </c>
      <c r="K2806">
        <f t="shared" si="219"/>
        <v>10.000791850000001</v>
      </c>
      <c r="L2806" s="1" t="s">
        <v>26</v>
      </c>
      <c r="M2806" s="1" t="s">
        <v>65</v>
      </c>
      <c r="N2806" s="1" t="s">
        <v>33</v>
      </c>
      <c r="O2806" s="1" t="s">
        <v>34</v>
      </c>
      <c r="P2806" s="1" t="s">
        <v>63</v>
      </c>
      <c r="Q2806" s="1" t="s">
        <v>24</v>
      </c>
      <c r="R2806" s="2">
        <v>40827</v>
      </c>
    </row>
    <row r="2807" spans="1:18" x14ac:dyDescent="0.25">
      <c r="A2807" s="1">
        <v>37541</v>
      </c>
      <c r="B2807" s="2">
        <v>40235</v>
      </c>
      <c r="C2807" s="2" t="str">
        <f t="shared" si="216"/>
        <v>February</v>
      </c>
      <c r="D2807" s="1" t="s">
        <v>41</v>
      </c>
      <c r="E2807" s="1">
        <v>18</v>
      </c>
      <c r="F2807" s="1">
        <f t="shared" si="215"/>
        <v>76.283888888888882</v>
      </c>
      <c r="G2807" s="1">
        <v>1373.11</v>
      </c>
      <c r="H2807" s="1">
        <v>35</v>
      </c>
      <c r="I2807">
        <f t="shared" si="217"/>
        <v>1408.11</v>
      </c>
      <c r="J2807">
        <f t="shared" si="218"/>
        <v>3.5455000000000001</v>
      </c>
      <c r="K2807">
        <f t="shared" si="219"/>
        <v>48.68361505</v>
      </c>
      <c r="L2807" s="1" t="s">
        <v>26</v>
      </c>
      <c r="M2807" s="1" t="s">
        <v>44</v>
      </c>
      <c r="N2807" s="1" t="s">
        <v>28</v>
      </c>
      <c r="O2807" s="1" t="s">
        <v>34</v>
      </c>
      <c r="P2807" s="1" t="s">
        <v>60</v>
      </c>
      <c r="Q2807" s="1" t="s">
        <v>53</v>
      </c>
      <c r="R2807" s="2">
        <v>40237</v>
      </c>
    </row>
    <row r="2808" spans="1:18" x14ac:dyDescent="0.25">
      <c r="A2808" s="1">
        <v>19586</v>
      </c>
      <c r="B2808" s="2">
        <v>41214</v>
      </c>
      <c r="C2808" s="2" t="str">
        <f t="shared" si="216"/>
        <v>November</v>
      </c>
      <c r="D2808" s="1" t="s">
        <v>32</v>
      </c>
      <c r="E2808" s="1">
        <v>36</v>
      </c>
      <c r="F2808" s="1">
        <f t="shared" si="215"/>
        <v>1.9619444444444443</v>
      </c>
      <c r="G2808" s="1">
        <v>70.63</v>
      </c>
      <c r="H2808" s="1">
        <v>2.56</v>
      </c>
      <c r="I2808">
        <f t="shared" si="217"/>
        <v>73.19</v>
      </c>
      <c r="J2808">
        <f t="shared" si="218"/>
        <v>3.5455000000000001</v>
      </c>
      <c r="K2808">
        <f t="shared" si="219"/>
        <v>2.5041866499999998</v>
      </c>
      <c r="L2808" s="1" t="s">
        <v>26</v>
      </c>
      <c r="M2808" s="1" t="s">
        <v>56</v>
      </c>
      <c r="N2808" s="1" t="s">
        <v>42</v>
      </c>
      <c r="O2808" s="1" t="s">
        <v>34</v>
      </c>
      <c r="P2808" s="1" t="s">
        <v>50</v>
      </c>
      <c r="Q2808" s="1" t="s">
        <v>46</v>
      </c>
      <c r="R2808" s="2">
        <v>41216</v>
      </c>
    </row>
    <row r="2809" spans="1:18" x14ac:dyDescent="0.25">
      <c r="A2809" s="1">
        <v>56484</v>
      </c>
      <c r="B2809" s="2">
        <v>40868</v>
      </c>
      <c r="C2809" s="2" t="str">
        <f t="shared" si="216"/>
        <v>November</v>
      </c>
      <c r="D2809" s="1" t="s">
        <v>32</v>
      </c>
      <c r="E2809" s="1">
        <v>6</v>
      </c>
      <c r="F2809" s="1">
        <f t="shared" si="215"/>
        <v>29.430000000000003</v>
      </c>
      <c r="G2809" s="1">
        <v>176.58</v>
      </c>
      <c r="H2809" s="1">
        <v>2.99</v>
      </c>
      <c r="I2809">
        <f t="shared" si="217"/>
        <v>179.57000000000002</v>
      </c>
      <c r="J2809">
        <f t="shared" si="218"/>
        <v>3.5455000000000001</v>
      </c>
      <c r="K2809">
        <f t="shared" si="219"/>
        <v>6.2606439000000016</v>
      </c>
      <c r="L2809" s="1" t="s">
        <v>26</v>
      </c>
      <c r="M2809" s="1" t="s">
        <v>20</v>
      </c>
      <c r="N2809" s="1" t="s">
        <v>28</v>
      </c>
      <c r="O2809" s="1" t="s">
        <v>34</v>
      </c>
      <c r="P2809" s="1" t="s">
        <v>48</v>
      </c>
      <c r="Q2809" s="1" t="s">
        <v>24</v>
      </c>
      <c r="R2809" s="2">
        <v>40869</v>
      </c>
    </row>
    <row r="2810" spans="1:18" x14ac:dyDescent="0.25">
      <c r="A2810" s="1">
        <v>40065</v>
      </c>
      <c r="B2810" s="2">
        <v>40956</v>
      </c>
      <c r="C2810" s="2" t="str">
        <f t="shared" si="216"/>
        <v>February</v>
      </c>
      <c r="D2810" s="1" t="s">
        <v>25</v>
      </c>
      <c r="E2810" s="1">
        <v>4</v>
      </c>
      <c r="F2810" s="1">
        <f t="shared" si="215"/>
        <v>19.216374999999999</v>
      </c>
      <c r="G2810" s="1">
        <v>76.865499999999997</v>
      </c>
      <c r="H2810" s="1">
        <v>0.99</v>
      </c>
      <c r="I2810">
        <f t="shared" si="217"/>
        <v>77.855499999999992</v>
      </c>
      <c r="J2810">
        <f t="shared" si="218"/>
        <v>5.3265000000000002</v>
      </c>
      <c r="K2810">
        <f t="shared" si="219"/>
        <v>4.0942408575</v>
      </c>
      <c r="L2810" s="1" t="s">
        <v>19</v>
      </c>
      <c r="M2810" s="1" t="s">
        <v>51</v>
      </c>
      <c r="N2810" s="1" t="s">
        <v>21</v>
      </c>
      <c r="O2810" s="1" t="s">
        <v>29</v>
      </c>
      <c r="P2810" s="1" t="s">
        <v>30</v>
      </c>
      <c r="Q2810" s="1" t="s">
        <v>36</v>
      </c>
      <c r="R2810" s="2">
        <v>40957</v>
      </c>
    </row>
    <row r="2811" spans="1:18" x14ac:dyDescent="0.25">
      <c r="A2811" s="1">
        <v>42564</v>
      </c>
      <c r="B2811" s="2">
        <v>41164</v>
      </c>
      <c r="C2811" s="2" t="str">
        <f t="shared" si="216"/>
        <v>September</v>
      </c>
      <c r="D2811" s="1" t="s">
        <v>18</v>
      </c>
      <c r="E2811" s="1">
        <v>35</v>
      </c>
      <c r="F2811" s="1">
        <f t="shared" si="215"/>
        <v>213.39599999999999</v>
      </c>
      <c r="G2811" s="1">
        <v>7468.86</v>
      </c>
      <c r="H2811" s="1">
        <v>23.76</v>
      </c>
      <c r="I2811">
        <f t="shared" si="217"/>
        <v>7492.62</v>
      </c>
      <c r="J2811">
        <f t="shared" si="218"/>
        <v>4.7610000000000001</v>
      </c>
      <c r="K2811">
        <f t="shared" si="219"/>
        <v>355.59242460000002</v>
      </c>
      <c r="L2811" s="1" t="s">
        <v>38</v>
      </c>
      <c r="M2811" s="1" t="s">
        <v>44</v>
      </c>
      <c r="N2811" s="1" t="s">
        <v>28</v>
      </c>
      <c r="O2811" s="1" t="s">
        <v>22</v>
      </c>
      <c r="P2811" s="1" t="s">
        <v>39</v>
      </c>
      <c r="Q2811" s="1" t="s">
        <v>40</v>
      </c>
      <c r="R2811" s="2">
        <v>41171</v>
      </c>
    </row>
    <row r="2812" spans="1:18" x14ac:dyDescent="0.25">
      <c r="A2812" s="1">
        <v>52261</v>
      </c>
      <c r="B2812" s="2">
        <v>40654</v>
      </c>
      <c r="C2812" s="2" t="str">
        <f t="shared" si="216"/>
        <v>April</v>
      </c>
      <c r="D2812" s="1" t="s">
        <v>32</v>
      </c>
      <c r="E2812" s="1">
        <v>49</v>
      </c>
      <c r="F2812" s="1">
        <f t="shared" si="215"/>
        <v>209.41326530612244</v>
      </c>
      <c r="G2812" s="1">
        <v>10261.25</v>
      </c>
      <c r="H2812" s="1">
        <v>52.2</v>
      </c>
      <c r="I2812">
        <f t="shared" si="217"/>
        <v>10313.450000000001</v>
      </c>
      <c r="J2812">
        <f t="shared" si="218"/>
        <v>4.7610000000000001</v>
      </c>
      <c r="K2812">
        <f t="shared" si="219"/>
        <v>488.53811250000001</v>
      </c>
      <c r="L2812" s="1" t="s">
        <v>38</v>
      </c>
      <c r="M2812" s="1" t="s">
        <v>47</v>
      </c>
      <c r="N2812" s="1" t="s">
        <v>42</v>
      </c>
      <c r="O2812" s="1" t="s">
        <v>22</v>
      </c>
      <c r="P2812" s="1" t="s">
        <v>57</v>
      </c>
      <c r="Q2812" s="1" t="s">
        <v>64</v>
      </c>
      <c r="R2812" s="2">
        <v>40655</v>
      </c>
    </row>
    <row r="2813" spans="1:18" x14ac:dyDescent="0.25">
      <c r="A2813" s="1">
        <v>13795</v>
      </c>
      <c r="B2813" s="2">
        <v>40643</v>
      </c>
      <c r="C2813" s="2" t="str">
        <f t="shared" si="216"/>
        <v>April</v>
      </c>
      <c r="D2813" s="1" t="s">
        <v>32</v>
      </c>
      <c r="E2813" s="1">
        <v>37</v>
      </c>
      <c r="F2813" s="1">
        <f t="shared" si="215"/>
        <v>35.215945945945947</v>
      </c>
      <c r="G2813" s="1">
        <v>1302.99</v>
      </c>
      <c r="H2813" s="1">
        <v>5.09</v>
      </c>
      <c r="I2813">
        <f t="shared" si="217"/>
        <v>1308.08</v>
      </c>
      <c r="J2813">
        <f t="shared" si="218"/>
        <v>3.5455000000000001</v>
      </c>
      <c r="K2813">
        <f t="shared" si="219"/>
        <v>46.197510450000003</v>
      </c>
      <c r="L2813" s="1" t="s">
        <v>26</v>
      </c>
      <c r="M2813" s="1" t="s">
        <v>44</v>
      </c>
      <c r="N2813" s="1" t="s">
        <v>28</v>
      </c>
      <c r="O2813" s="1" t="s">
        <v>34</v>
      </c>
      <c r="P2813" s="1" t="s">
        <v>45</v>
      </c>
      <c r="Q2813" s="1" t="s">
        <v>24</v>
      </c>
      <c r="R2813" s="2">
        <v>40644</v>
      </c>
    </row>
    <row r="2814" spans="1:18" x14ac:dyDescent="0.25">
      <c r="A2814" s="1">
        <v>38498</v>
      </c>
      <c r="B2814" s="2">
        <v>41026</v>
      </c>
      <c r="C2814" s="2" t="str">
        <f t="shared" si="216"/>
        <v>April</v>
      </c>
      <c r="D2814" s="1" t="s">
        <v>37</v>
      </c>
      <c r="E2814" s="1">
        <v>1</v>
      </c>
      <c r="F2814" s="1">
        <f t="shared" si="215"/>
        <v>43.9</v>
      </c>
      <c r="G2814" s="1">
        <v>43.9</v>
      </c>
      <c r="H2814" s="1">
        <v>4.2699999999999996</v>
      </c>
      <c r="I2814">
        <f t="shared" si="217"/>
        <v>48.17</v>
      </c>
      <c r="J2814">
        <f t="shared" si="218"/>
        <v>3.5455000000000001</v>
      </c>
      <c r="K2814">
        <f t="shared" si="219"/>
        <v>1.5564745</v>
      </c>
      <c r="L2814" s="1" t="s">
        <v>26</v>
      </c>
      <c r="M2814" s="1" t="s">
        <v>27</v>
      </c>
      <c r="N2814" s="1" t="s">
        <v>33</v>
      </c>
      <c r="O2814" s="1" t="s">
        <v>34</v>
      </c>
      <c r="P2814" s="1" t="s">
        <v>35</v>
      </c>
      <c r="Q2814" s="1" t="s">
        <v>36</v>
      </c>
      <c r="R2814" s="2">
        <v>41029</v>
      </c>
    </row>
    <row r="2815" spans="1:18" x14ac:dyDescent="0.25">
      <c r="A2815" s="1">
        <v>59553</v>
      </c>
      <c r="B2815" s="2">
        <v>40494</v>
      </c>
      <c r="C2815" s="2" t="str">
        <f t="shared" si="216"/>
        <v>November</v>
      </c>
      <c r="D2815" s="1" t="s">
        <v>32</v>
      </c>
      <c r="E2815" s="1">
        <v>15</v>
      </c>
      <c r="F2815" s="1">
        <f t="shared" si="215"/>
        <v>11.437999999999999</v>
      </c>
      <c r="G2815" s="1">
        <v>171.57</v>
      </c>
      <c r="H2815" s="1">
        <v>5.01</v>
      </c>
      <c r="I2815">
        <f t="shared" si="217"/>
        <v>176.57999999999998</v>
      </c>
      <c r="J2815">
        <f t="shared" si="218"/>
        <v>3.5455000000000001</v>
      </c>
      <c r="K2815">
        <f t="shared" si="219"/>
        <v>6.08301435</v>
      </c>
      <c r="L2815" s="1" t="s">
        <v>26</v>
      </c>
      <c r="M2815" s="1" t="s">
        <v>20</v>
      </c>
      <c r="N2815" s="1" t="s">
        <v>28</v>
      </c>
      <c r="O2815" s="1" t="s">
        <v>34</v>
      </c>
      <c r="P2815" s="1" t="s">
        <v>45</v>
      </c>
      <c r="Q2815" s="1" t="s">
        <v>24</v>
      </c>
      <c r="R2815" s="2">
        <v>40495</v>
      </c>
    </row>
    <row r="2816" spans="1:18" x14ac:dyDescent="0.25">
      <c r="A2816" s="1">
        <v>32323</v>
      </c>
      <c r="B2816" s="2">
        <v>40382</v>
      </c>
      <c r="C2816" s="2" t="str">
        <f t="shared" si="216"/>
        <v>July</v>
      </c>
      <c r="D2816" s="1" t="s">
        <v>25</v>
      </c>
      <c r="E2816" s="1">
        <v>3</v>
      </c>
      <c r="F2816" s="1">
        <f t="shared" si="215"/>
        <v>9.5833333333333339</v>
      </c>
      <c r="G2816" s="1">
        <v>28.75</v>
      </c>
      <c r="H2816" s="1">
        <v>3.62</v>
      </c>
      <c r="I2816">
        <f t="shared" si="217"/>
        <v>32.369999999999997</v>
      </c>
      <c r="J2816">
        <f t="shared" si="218"/>
        <v>5.3265000000000002</v>
      </c>
      <c r="K2816">
        <f t="shared" si="219"/>
        <v>1.5313687499999999</v>
      </c>
      <c r="L2816" s="1" t="s">
        <v>26</v>
      </c>
      <c r="M2816" s="1" t="s">
        <v>27</v>
      </c>
      <c r="N2816" s="1" t="s">
        <v>28</v>
      </c>
      <c r="O2816" s="1" t="s">
        <v>29</v>
      </c>
      <c r="P2816" s="1" t="s">
        <v>43</v>
      </c>
      <c r="Q2816" s="1" t="s">
        <v>46</v>
      </c>
      <c r="R2816" s="2">
        <v>40383</v>
      </c>
    </row>
    <row r="2817" spans="1:18" x14ac:dyDescent="0.25">
      <c r="A2817" s="1">
        <v>58658</v>
      </c>
      <c r="B2817" s="2">
        <v>41071</v>
      </c>
      <c r="C2817" s="2" t="str">
        <f t="shared" si="216"/>
        <v>June</v>
      </c>
      <c r="D2817" s="1" t="s">
        <v>41</v>
      </c>
      <c r="E2817" s="1">
        <v>46</v>
      </c>
      <c r="F2817" s="1">
        <f t="shared" si="215"/>
        <v>16.539152173913045</v>
      </c>
      <c r="G2817" s="1">
        <v>760.80100000000004</v>
      </c>
      <c r="H2817" s="1">
        <v>0.99</v>
      </c>
      <c r="I2817">
        <f t="shared" si="217"/>
        <v>761.79100000000005</v>
      </c>
      <c r="J2817">
        <f t="shared" si="218"/>
        <v>5.3265000000000002</v>
      </c>
      <c r="K2817">
        <f t="shared" si="219"/>
        <v>40.524065265000004</v>
      </c>
      <c r="L2817" s="1" t="s">
        <v>26</v>
      </c>
      <c r="M2817" s="1" t="s">
        <v>51</v>
      </c>
      <c r="N2817" s="1" t="s">
        <v>21</v>
      </c>
      <c r="O2817" s="1" t="s">
        <v>29</v>
      </c>
      <c r="P2817" s="1" t="s">
        <v>30</v>
      </c>
      <c r="Q2817" s="1" t="s">
        <v>36</v>
      </c>
      <c r="R2817" s="2">
        <v>41073</v>
      </c>
    </row>
    <row r="2818" spans="1:18" x14ac:dyDescent="0.25">
      <c r="A2818" s="1">
        <v>3750</v>
      </c>
      <c r="B2818" s="2">
        <v>40662</v>
      </c>
      <c r="C2818" s="2" t="str">
        <f t="shared" si="216"/>
        <v>April</v>
      </c>
      <c r="D2818" s="1" t="s">
        <v>41</v>
      </c>
      <c r="E2818" s="1">
        <v>12</v>
      </c>
      <c r="F2818" s="1">
        <f t="shared" ref="F2818:F2881" si="220">G2818/E2818</f>
        <v>6.3466666666666667</v>
      </c>
      <c r="G2818" s="1">
        <v>76.16</v>
      </c>
      <c r="H2818" s="1">
        <v>5.2</v>
      </c>
      <c r="I2818">
        <f t="shared" si="217"/>
        <v>81.36</v>
      </c>
      <c r="J2818">
        <f t="shared" si="218"/>
        <v>3.5455000000000001</v>
      </c>
      <c r="K2818">
        <f t="shared" si="219"/>
        <v>2.7002527999999999</v>
      </c>
      <c r="L2818" s="1" t="s">
        <v>26</v>
      </c>
      <c r="M2818" s="1" t="s">
        <v>49</v>
      </c>
      <c r="N2818" s="1" t="s">
        <v>28</v>
      </c>
      <c r="O2818" s="1" t="s">
        <v>34</v>
      </c>
      <c r="P2818" s="1" t="s">
        <v>45</v>
      </c>
      <c r="Q2818" s="1" t="s">
        <v>24</v>
      </c>
      <c r="R2818" s="2">
        <v>40664</v>
      </c>
    </row>
    <row r="2819" spans="1:18" x14ac:dyDescent="0.25">
      <c r="A2819" s="1">
        <v>41413</v>
      </c>
      <c r="B2819" s="2">
        <v>40863</v>
      </c>
      <c r="C2819" s="2" t="str">
        <f t="shared" ref="C2819:C2882" si="221">TEXT(B2819,"mmmm")</f>
        <v>November</v>
      </c>
      <c r="D2819" s="1" t="s">
        <v>18</v>
      </c>
      <c r="E2819" s="1">
        <v>17</v>
      </c>
      <c r="F2819" s="1">
        <f t="shared" si="220"/>
        <v>596.15</v>
      </c>
      <c r="G2819" s="1">
        <v>10134.549999999999</v>
      </c>
      <c r="H2819" s="1">
        <v>24.49</v>
      </c>
      <c r="I2819">
        <f t="shared" ref="I2819:I2882" si="222">G2819+H2819</f>
        <v>10159.039999999999</v>
      </c>
      <c r="J2819">
        <f t="shared" ref="J2819:J2882" si="223">IF(O2819="Furniture",4.761,IF(O2819="Technology",5.3265,IF(O2819="Office Supplies",3.5455,0)))</f>
        <v>5.3265000000000002</v>
      </c>
      <c r="K2819">
        <f t="shared" ref="K2819:K2882" si="224">(J2819*G2819)/100</f>
        <v>539.81680574999996</v>
      </c>
      <c r="L2819" s="1" t="s">
        <v>26</v>
      </c>
      <c r="M2819" s="1" t="s">
        <v>20</v>
      </c>
      <c r="N2819" s="1" t="s">
        <v>33</v>
      </c>
      <c r="O2819" s="1" t="s">
        <v>29</v>
      </c>
      <c r="P2819" s="1" t="s">
        <v>52</v>
      </c>
      <c r="Q2819" s="1" t="s">
        <v>53</v>
      </c>
      <c r="R2819" s="2">
        <v>40870</v>
      </c>
    </row>
    <row r="2820" spans="1:18" x14ac:dyDescent="0.25">
      <c r="A2820" s="1">
        <v>38372</v>
      </c>
      <c r="B2820" s="2">
        <v>40313</v>
      </c>
      <c r="C2820" s="2" t="str">
        <f t="shared" si="221"/>
        <v>May</v>
      </c>
      <c r="D2820" s="1" t="s">
        <v>25</v>
      </c>
      <c r="E2820" s="1">
        <v>33</v>
      </c>
      <c r="F2820" s="1">
        <f t="shared" si="220"/>
        <v>9.4239393939393938</v>
      </c>
      <c r="G2820" s="1">
        <v>310.99</v>
      </c>
      <c r="H2820" s="1">
        <v>2.0299999999999998</v>
      </c>
      <c r="I2820">
        <f t="shared" si="222"/>
        <v>313.02</v>
      </c>
      <c r="J2820">
        <f t="shared" si="223"/>
        <v>3.5455000000000001</v>
      </c>
      <c r="K2820">
        <f t="shared" si="224"/>
        <v>11.026150449999999</v>
      </c>
      <c r="L2820" s="1" t="s">
        <v>26</v>
      </c>
      <c r="M2820" s="1" t="s">
        <v>69</v>
      </c>
      <c r="N2820" s="1" t="s">
        <v>21</v>
      </c>
      <c r="O2820" s="1" t="s">
        <v>34</v>
      </c>
      <c r="P2820" s="1" t="s">
        <v>45</v>
      </c>
      <c r="Q2820" s="1" t="s">
        <v>36</v>
      </c>
      <c r="R2820" s="2">
        <v>40314</v>
      </c>
    </row>
    <row r="2821" spans="1:18" x14ac:dyDescent="0.25">
      <c r="A2821" s="1">
        <v>4321</v>
      </c>
      <c r="B2821" s="2">
        <v>40011</v>
      </c>
      <c r="C2821" s="2" t="str">
        <f t="shared" si="221"/>
        <v>July</v>
      </c>
      <c r="D2821" s="1" t="s">
        <v>41</v>
      </c>
      <c r="E2821" s="1">
        <v>47</v>
      </c>
      <c r="F2821" s="1">
        <f t="shared" si="220"/>
        <v>32.033404255319148</v>
      </c>
      <c r="G2821" s="1">
        <v>1505.57</v>
      </c>
      <c r="H2821" s="1">
        <v>19.989999999999998</v>
      </c>
      <c r="I2821">
        <f t="shared" si="222"/>
        <v>1525.56</v>
      </c>
      <c r="J2821">
        <f t="shared" si="223"/>
        <v>3.5455000000000001</v>
      </c>
      <c r="K2821">
        <f t="shared" si="224"/>
        <v>53.379984349999994</v>
      </c>
      <c r="L2821" s="1" t="s">
        <v>19</v>
      </c>
      <c r="M2821" s="1" t="s">
        <v>27</v>
      </c>
      <c r="N2821" s="1" t="s">
        <v>33</v>
      </c>
      <c r="O2821" s="1" t="s">
        <v>34</v>
      </c>
      <c r="P2821" s="1" t="s">
        <v>63</v>
      </c>
      <c r="Q2821" s="1" t="s">
        <v>24</v>
      </c>
      <c r="R2821" s="2">
        <v>40013</v>
      </c>
    </row>
    <row r="2822" spans="1:18" x14ac:dyDescent="0.25">
      <c r="A2822" s="1">
        <v>20933</v>
      </c>
      <c r="B2822" s="2">
        <v>41147</v>
      </c>
      <c r="C2822" s="2" t="str">
        <f t="shared" si="221"/>
        <v>August</v>
      </c>
      <c r="D2822" s="1" t="s">
        <v>25</v>
      </c>
      <c r="E2822" s="1">
        <v>45</v>
      </c>
      <c r="F2822" s="1">
        <f t="shared" si="220"/>
        <v>46.210533333333338</v>
      </c>
      <c r="G2822" s="1">
        <v>2079.4740000000002</v>
      </c>
      <c r="H2822" s="1">
        <v>5</v>
      </c>
      <c r="I2822">
        <f t="shared" si="222"/>
        <v>2084.4740000000002</v>
      </c>
      <c r="J2822">
        <f t="shared" si="223"/>
        <v>5.3265000000000002</v>
      </c>
      <c r="K2822">
        <f t="shared" si="224"/>
        <v>110.76318261000002</v>
      </c>
      <c r="L2822" s="1" t="s">
        <v>26</v>
      </c>
      <c r="M2822" s="1" t="s">
        <v>59</v>
      </c>
      <c r="N2822" s="1" t="s">
        <v>33</v>
      </c>
      <c r="O2822" s="1" t="s">
        <v>29</v>
      </c>
      <c r="P2822" s="1" t="s">
        <v>30</v>
      </c>
      <c r="Q2822" s="1" t="s">
        <v>46</v>
      </c>
      <c r="R2822" s="2">
        <v>41149</v>
      </c>
    </row>
    <row r="2823" spans="1:18" x14ac:dyDescent="0.25">
      <c r="A2823" s="1">
        <v>1575</v>
      </c>
      <c r="B2823" s="2">
        <v>40798</v>
      </c>
      <c r="C2823" s="2" t="str">
        <f t="shared" si="221"/>
        <v>September</v>
      </c>
      <c r="D2823" s="1" t="s">
        <v>41</v>
      </c>
      <c r="E2823" s="1">
        <v>26</v>
      </c>
      <c r="F2823" s="1">
        <f t="shared" si="220"/>
        <v>5.1403846153846153</v>
      </c>
      <c r="G2823" s="1">
        <v>133.65</v>
      </c>
      <c r="H2823" s="1">
        <v>0.8</v>
      </c>
      <c r="I2823">
        <f t="shared" si="222"/>
        <v>134.45000000000002</v>
      </c>
      <c r="J2823">
        <f t="shared" si="223"/>
        <v>3.5455000000000001</v>
      </c>
      <c r="K2823">
        <f t="shared" si="224"/>
        <v>4.7385607500000004</v>
      </c>
      <c r="L2823" s="1" t="s">
        <v>26</v>
      </c>
      <c r="M2823" s="1" t="s">
        <v>47</v>
      </c>
      <c r="N2823" s="1" t="s">
        <v>28</v>
      </c>
      <c r="O2823" s="1" t="s">
        <v>34</v>
      </c>
      <c r="P2823" s="1" t="s">
        <v>45</v>
      </c>
      <c r="Q2823" s="1" t="s">
        <v>36</v>
      </c>
      <c r="R2823" s="2">
        <v>40800</v>
      </c>
    </row>
    <row r="2824" spans="1:18" x14ac:dyDescent="0.25">
      <c r="A2824" s="1">
        <v>55686</v>
      </c>
      <c r="B2824" s="2">
        <v>40627</v>
      </c>
      <c r="C2824" s="2" t="str">
        <f t="shared" si="221"/>
        <v>March</v>
      </c>
      <c r="D2824" s="1" t="s">
        <v>37</v>
      </c>
      <c r="E2824" s="1">
        <v>2</v>
      </c>
      <c r="F2824" s="1">
        <f t="shared" si="220"/>
        <v>81.245000000000005</v>
      </c>
      <c r="G2824" s="1">
        <v>162.49</v>
      </c>
      <c r="H2824" s="1">
        <v>0.99</v>
      </c>
      <c r="I2824">
        <f t="shared" si="222"/>
        <v>163.48000000000002</v>
      </c>
      <c r="J2824">
        <f t="shared" si="223"/>
        <v>3.5455000000000001</v>
      </c>
      <c r="K2824">
        <f t="shared" si="224"/>
        <v>5.7610829499999996</v>
      </c>
      <c r="L2824" s="1" t="s">
        <v>26</v>
      </c>
      <c r="M2824" s="1" t="s">
        <v>54</v>
      </c>
      <c r="N2824" s="1" t="s">
        <v>33</v>
      </c>
      <c r="O2824" s="1" t="s">
        <v>34</v>
      </c>
      <c r="P2824" s="1" t="s">
        <v>68</v>
      </c>
      <c r="Q2824" s="1" t="s">
        <v>24</v>
      </c>
      <c r="R2824" s="2">
        <v>40630</v>
      </c>
    </row>
    <row r="2825" spans="1:18" x14ac:dyDescent="0.25">
      <c r="A2825" s="1">
        <v>16229</v>
      </c>
      <c r="B2825" s="2">
        <v>39901</v>
      </c>
      <c r="C2825" s="2" t="str">
        <f t="shared" si="221"/>
        <v>March</v>
      </c>
      <c r="D2825" s="1" t="s">
        <v>25</v>
      </c>
      <c r="E2825" s="1">
        <v>19</v>
      </c>
      <c r="F2825" s="1">
        <f t="shared" si="220"/>
        <v>29.933868421052633</v>
      </c>
      <c r="G2825" s="1">
        <v>568.74350000000004</v>
      </c>
      <c r="H2825" s="1">
        <v>3.3</v>
      </c>
      <c r="I2825">
        <f t="shared" si="222"/>
        <v>572.04349999999999</v>
      </c>
      <c r="J2825">
        <f t="shared" si="223"/>
        <v>5.3265000000000002</v>
      </c>
      <c r="K2825">
        <f t="shared" si="224"/>
        <v>30.294122527500004</v>
      </c>
      <c r="L2825" s="1" t="s">
        <v>26</v>
      </c>
      <c r="M2825" s="1" t="s">
        <v>58</v>
      </c>
      <c r="N2825" s="1" t="s">
        <v>28</v>
      </c>
      <c r="O2825" s="1" t="s">
        <v>29</v>
      </c>
      <c r="P2825" s="1" t="s">
        <v>30</v>
      </c>
      <c r="Q2825" s="1" t="s">
        <v>46</v>
      </c>
      <c r="R2825" s="2">
        <v>39903</v>
      </c>
    </row>
    <row r="2826" spans="1:18" x14ac:dyDescent="0.25">
      <c r="A2826" s="1">
        <v>46241</v>
      </c>
      <c r="B2826" s="2">
        <v>39886</v>
      </c>
      <c r="C2826" s="2" t="str">
        <f t="shared" si="221"/>
        <v>March</v>
      </c>
      <c r="D2826" s="1" t="s">
        <v>32</v>
      </c>
      <c r="E2826" s="1">
        <v>34</v>
      </c>
      <c r="F2826" s="1">
        <f t="shared" si="220"/>
        <v>56.840588235294113</v>
      </c>
      <c r="G2826" s="1">
        <v>1932.58</v>
      </c>
      <c r="H2826" s="1">
        <v>10.84</v>
      </c>
      <c r="I2826">
        <f t="shared" si="222"/>
        <v>1943.4199999999998</v>
      </c>
      <c r="J2826">
        <f t="shared" si="223"/>
        <v>4.7610000000000001</v>
      </c>
      <c r="K2826">
        <f t="shared" si="224"/>
        <v>92.010133800000006</v>
      </c>
      <c r="L2826" s="1" t="s">
        <v>26</v>
      </c>
      <c r="M2826" s="1" t="s">
        <v>56</v>
      </c>
      <c r="N2826" s="1" t="s">
        <v>21</v>
      </c>
      <c r="O2826" s="1" t="s">
        <v>22</v>
      </c>
      <c r="P2826" s="1" t="s">
        <v>23</v>
      </c>
      <c r="Q2826" s="1" t="s">
        <v>31</v>
      </c>
      <c r="R2826" s="2">
        <v>39888</v>
      </c>
    </row>
    <row r="2827" spans="1:18" x14ac:dyDescent="0.25">
      <c r="A2827" s="1">
        <v>54501</v>
      </c>
      <c r="B2827" s="2">
        <v>41242</v>
      </c>
      <c r="C2827" s="2" t="str">
        <f t="shared" si="221"/>
        <v>November</v>
      </c>
      <c r="D2827" s="1" t="s">
        <v>37</v>
      </c>
      <c r="E2827" s="1">
        <v>36</v>
      </c>
      <c r="F2827" s="1">
        <f t="shared" si="220"/>
        <v>56.64116666666667</v>
      </c>
      <c r="G2827" s="1">
        <v>2039.0820000000001</v>
      </c>
      <c r="H2827" s="1">
        <v>4.99</v>
      </c>
      <c r="I2827">
        <f t="shared" si="222"/>
        <v>2044.0720000000001</v>
      </c>
      <c r="J2827">
        <f t="shared" si="223"/>
        <v>5.3265000000000002</v>
      </c>
      <c r="K2827">
        <f t="shared" si="224"/>
        <v>108.61170273000002</v>
      </c>
      <c r="L2827" s="1" t="s">
        <v>26</v>
      </c>
      <c r="M2827" s="1" t="s">
        <v>56</v>
      </c>
      <c r="N2827" s="1" t="s">
        <v>33</v>
      </c>
      <c r="O2827" s="1" t="s">
        <v>29</v>
      </c>
      <c r="P2827" s="1" t="s">
        <v>30</v>
      </c>
      <c r="Q2827" s="1" t="s">
        <v>24</v>
      </c>
      <c r="R2827" s="2">
        <v>41243</v>
      </c>
    </row>
    <row r="2828" spans="1:18" x14ac:dyDescent="0.25">
      <c r="A2828" s="1">
        <v>10081</v>
      </c>
      <c r="B2828" s="2">
        <v>40397</v>
      </c>
      <c r="C2828" s="2" t="str">
        <f t="shared" si="221"/>
        <v>August</v>
      </c>
      <c r="D2828" s="1" t="s">
        <v>32</v>
      </c>
      <c r="E2828" s="1">
        <v>49</v>
      </c>
      <c r="F2828" s="1">
        <f t="shared" si="220"/>
        <v>21.60061224489796</v>
      </c>
      <c r="G2828" s="1">
        <v>1058.43</v>
      </c>
      <c r="H2828" s="1">
        <v>6.68</v>
      </c>
      <c r="I2828">
        <f t="shared" si="222"/>
        <v>1065.1100000000001</v>
      </c>
      <c r="J2828">
        <f t="shared" si="223"/>
        <v>4.7610000000000001</v>
      </c>
      <c r="K2828">
        <f t="shared" si="224"/>
        <v>50.391852300000004</v>
      </c>
      <c r="L2828" s="1" t="s">
        <v>26</v>
      </c>
      <c r="M2828" s="1" t="s">
        <v>56</v>
      </c>
      <c r="N2828" s="1" t="s">
        <v>42</v>
      </c>
      <c r="O2828" s="1" t="s">
        <v>22</v>
      </c>
      <c r="P2828" s="1" t="s">
        <v>23</v>
      </c>
      <c r="Q2828" s="1" t="s">
        <v>24</v>
      </c>
      <c r="R2828" s="2">
        <v>40398</v>
      </c>
    </row>
    <row r="2829" spans="1:18" x14ac:dyDescent="0.25">
      <c r="A2829" s="1">
        <v>48515</v>
      </c>
      <c r="B2829" s="2">
        <v>40897</v>
      </c>
      <c r="C2829" s="2" t="str">
        <f t="shared" si="221"/>
        <v>December</v>
      </c>
      <c r="D2829" s="1" t="s">
        <v>37</v>
      </c>
      <c r="E2829" s="1">
        <v>47</v>
      </c>
      <c r="F2829" s="1">
        <f t="shared" si="220"/>
        <v>15.442553191489361</v>
      </c>
      <c r="G2829" s="1">
        <v>725.8</v>
      </c>
      <c r="H2829" s="1">
        <v>1.97</v>
      </c>
      <c r="I2829">
        <f t="shared" si="222"/>
        <v>727.77</v>
      </c>
      <c r="J2829">
        <f t="shared" si="223"/>
        <v>3.5455000000000001</v>
      </c>
      <c r="K2829">
        <f t="shared" si="224"/>
        <v>25.733238999999998</v>
      </c>
      <c r="L2829" s="1" t="s">
        <v>19</v>
      </c>
      <c r="M2829" s="1" t="s">
        <v>49</v>
      </c>
      <c r="N2829" s="1" t="s">
        <v>21</v>
      </c>
      <c r="O2829" s="1" t="s">
        <v>34</v>
      </c>
      <c r="P2829" s="1" t="s">
        <v>45</v>
      </c>
      <c r="Q2829" s="1" t="s">
        <v>36</v>
      </c>
      <c r="R2829" s="2">
        <v>40897</v>
      </c>
    </row>
    <row r="2830" spans="1:18" x14ac:dyDescent="0.25">
      <c r="A2830" s="1">
        <v>14785</v>
      </c>
      <c r="B2830" s="2">
        <v>40095</v>
      </c>
      <c r="C2830" s="2" t="str">
        <f t="shared" si="221"/>
        <v>October</v>
      </c>
      <c r="D2830" s="1" t="s">
        <v>25</v>
      </c>
      <c r="E2830" s="1">
        <v>25</v>
      </c>
      <c r="F2830" s="1">
        <f t="shared" si="220"/>
        <v>29.764800000000001</v>
      </c>
      <c r="G2830" s="1">
        <v>744.12</v>
      </c>
      <c r="H2830" s="1">
        <v>6.17</v>
      </c>
      <c r="I2830">
        <f t="shared" si="222"/>
        <v>750.29</v>
      </c>
      <c r="J2830">
        <f t="shared" si="223"/>
        <v>3.5455000000000001</v>
      </c>
      <c r="K2830">
        <f t="shared" si="224"/>
        <v>26.382774600000001</v>
      </c>
      <c r="L2830" s="1" t="s">
        <v>26</v>
      </c>
      <c r="M2830" s="1" t="s">
        <v>56</v>
      </c>
      <c r="N2830" s="1" t="s">
        <v>21</v>
      </c>
      <c r="O2830" s="1" t="s">
        <v>34</v>
      </c>
      <c r="P2830" s="1" t="s">
        <v>35</v>
      </c>
      <c r="Q2830" s="1" t="s">
        <v>46</v>
      </c>
      <c r="R2830" s="2">
        <v>40096</v>
      </c>
    </row>
    <row r="2831" spans="1:18" x14ac:dyDescent="0.25">
      <c r="A2831" s="1">
        <v>40065</v>
      </c>
      <c r="B2831" s="2">
        <v>40956</v>
      </c>
      <c r="C2831" s="2" t="str">
        <f t="shared" si="221"/>
        <v>February</v>
      </c>
      <c r="D2831" s="1" t="s">
        <v>25</v>
      </c>
      <c r="E2831" s="1">
        <v>49</v>
      </c>
      <c r="F2831" s="1">
        <f t="shared" si="220"/>
        <v>431.45040816326531</v>
      </c>
      <c r="G2831" s="1">
        <v>21141.07</v>
      </c>
      <c r="H2831" s="1">
        <v>24.49</v>
      </c>
      <c r="I2831">
        <f t="shared" si="222"/>
        <v>21165.56</v>
      </c>
      <c r="J2831">
        <f t="shared" si="223"/>
        <v>5.3265000000000002</v>
      </c>
      <c r="K2831">
        <f t="shared" si="224"/>
        <v>1126.0790935499999</v>
      </c>
      <c r="L2831" s="1" t="s">
        <v>26</v>
      </c>
      <c r="M2831" s="1" t="s">
        <v>51</v>
      </c>
      <c r="N2831" s="1" t="s">
        <v>21</v>
      </c>
      <c r="O2831" s="1" t="s">
        <v>29</v>
      </c>
      <c r="P2831" s="1" t="s">
        <v>52</v>
      </c>
      <c r="Q2831" s="1" t="s">
        <v>53</v>
      </c>
      <c r="R2831" s="2">
        <v>40957</v>
      </c>
    </row>
    <row r="2832" spans="1:18" x14ac:dyDescent="0.25">
      <c r="A2832" s="1">
        <v>5155</v>
      </c>
      <c r="B2832" s="2">
        <v>39975</v>
      </c>
      <c r="C2832" s="2" t="str">
        <f t="shared" si="221"/>
        <v>June</v>
      </c>
      <c r="D2832" s="1" t="s">
        <v>25</v>
      </c>
      <c r="E2832" s="1">
        <v>14</v>
      </c>
      <c r="F2832" s="1">
        <f t="shared" si="220"/>
        <v>40.657857142857146</v>
      </c>
      <c r="G2832" s="1">
        <v>569.21</v>
      </c>
      <c r="H2832" s="1">
        <v>4</v>
      </c>
      <c r="I2832">
        <f t="shared" si="222"/>
        <v>573.21</v>
      </c>
      <c r="J2832">
        <f t="shared" si="223"/>
        <v>5.3265000000000002</v>
      </c>
      <c r="K2832">
        <f t="shared" si="224"/>
        <v>30.318970650000001</v>
      </c>
      <c r="L2832" s="1" t="s">
        <v>26</v>
      </c>
      <c r="M2832" s="1" t="s">
        <v>49</v>
      </c>
      <c r="N2832" s="1" t="s">
        <v>33</v>
      </c>
      <c r="O2832" s="1" t="s">
        <v>29</v>
      </c>
      <c r="P2832" s="1" t="s">
        <v>43</v>
      </c>
      <c r="Q2832" s="1" t="s">
        <v>24</v>
      </c>
      <c r="R2832" s="2">
        <v>39976</v>
      </c>
    </row>
    <row r="2833" spans="1:18" x14ac:dyDescent="0.25">
      <c r="A2833" s="1">
        <v>26305</v>
      </c>
      <c r="B2833" s="2">
        <v>40514</v>
      </c>
      <c r="C2833" s="2" t="str">
        <f t="shared" si="221"/>
        <v>December</v>
      </c>
      <c r="D2833" s="1" t="s">
        <v>41</v>
      </c>
      <c r="E2833" s="1">
        <v>50</v>
      </c>
      <c r="F2833" s="1">
        <f t="shared" si="220"/>
        <v>22.3642</v>
      </c>
      <c r="G2833" s="1">
        <v>1118.21</v>
      </c>
      <c r="H2833" s="1">
        <v>15.1</v>
      </c>
      <c r="I2833">
        <f t="shared" si="222"/>
        <v>1133.31</v>
      </c>
      <c r="J2833">
        <f t="shared" si="223"/>
        <v>3.5455000000000001</v>
      </c>
      <c r="K2833">
        <f t="shared" si="224"/>
        <v>39.646135550000004</v>
      </c>
      <c r="L2833" s="1" t="s">
        <v>26</v>
      </c>
      <c r="M2833" s="1" t="s">
        <v>27</v>
      </c>
      <c r="N2833" s="1" t="s">
        <v>42</v>
      </c>
      <c r="O2833" s="1" t="s">
        <v>34</v>
      </c>
      <c r="P2833" s="1" t="s">
        <v>48</v>
      </c>
      <c r="Q2833" s="1" t="s">
        <v>24</v>
      </c>
      <c r="R2833" s="2">
        <v>40516</v>
      </c>
    </row>
    <row r="2834" spans="1:18" x14ac:dyDescent="0.25">
      <c r="A2834" s="1">
        <v>36800</v>
      </c>
      <c r="B2834" s="2">
        <v>40431</v>
      </c>
      <c r="C2834" s="2" t="str">
        <f t="shared" si="221"/>
        <v>September</v>
      </c>
      <c r="D2834" s="1" t="s">
        <v>25</v>
      </c>
      <c r="E2834" s="1">
        <v>4</v>
      </c>
      <c r="F2834" s="1">
        <f t="shared" si="220"/>
        <v>14.61</v>
      </c>
      <c r="G2834" s="1">
        <v>58.44</v>
      </c>
      <c r="H2834" s="1">
        <v>4.5</v>
      </c>
      <c r="I2834">
        <f t="shared" si="222"/>
        <v>62.94</v>
      </c>
      <c r="J2834">
        <f t="shared" si="223"/>
        <v>3.5455000000000001</v>
      </c>
      <c r="K2834">
        <f t="shared" si="224"/>
        <v>2.0719902000000001</v>
      </c>
      <c r="L2834" s="1" t="s">
        <v>19</v>
      </c>
      <c r="M2834" s="1" t="s">
        <v>58</v>
      </c>
      <c r="N2834" s="1" t="s">
        <v>33</v>
      </c>
      <c r="O2834" s="1" t="s">
        <v>34</v>
      </c>
      <c r="P2834" s="1" t="s">
        <v>68</v>
      </c>
      <c r="Q2834" s="1" t="s">
        <v>24</v>
      </c>
      <c r="R2834" s="2">
        <v>40432</v>
      </c>
    </row>
    <row r="2835" spans="1:18" x14ac:dyDescent="0.25">
      <c r="A2835" s="1">
        <v>4932</v>
      </c>
      <c r="B2835" s="2">
        <v>40399</v>
      </c>
      <c r="C2835" s="2" t="str">
        <f t="shared" si="221"/>
        <v>August</v>
      </c>
      <c r="D2835" s="1" t="s">
        <v>37</v>
      </c>
      <c r="E2835" s="1">
        <v>11</v>
      </c>
      <c r="F2835" s="1">
        <f t="shared" si="220"/>
        <v>9.9427272727272733</v>
      </c>
      <c r="G2835" s="1">
        <v>109.37</v>
      </c>
      <c r="H2835" s="1">
        <v>1.79</v>
      </c>
      <c r="I2835">
        <f t="shared" si="222"/>
        <v>111.16000000000001</v>
      </c>
      <c r="J2835">
        <f t="shared" si="223"/>
        <v>3.5455000000000001</v>
      </c>
      <c r="K2835">
        <f t="shared" si="224"/>
        <v>3.8777133500000001</v>
      </c>
      <c r="L2835" s="1" t="s">
        <v>26</v>
      </c>
      <c r="M2835" s="1" t="s">
        <v>27</v>
      </c>
      <c r="N2835" s="1" t="s">
        <v>33</v>
      </c>
      <c r="O2835" s="1" t="s">
        <v>34</v>
      </c>
      <c r="P2835" s="1" t="s">
        <v>45</v>
      </c>
      <c r="Q2835" s="1" t="s">
        <v>36</v>
      </c>
      <c r="R2835" s="2">
        <v>40401</v>
      </c>
    </row>
    <row r="2836" spans="1:18" x14ac:dyDescent="0.25">
      <c r="A2836" s="1">
        <v>54274</v>
      </c>
      <c r="B2836" s="2">
        <v>40505</v>
      </c>
      <c r="C2836" s="2" t="str">
        <f t="shared" si="221"/>
        <v>November</v>
      </c>
      <c r="D2836" s="1" t="s">
        <v>32</v>
      </c>
      <c r="E2836" s="1">
        <v>20</v>
      </c>
      <c r="F2836" s="1">
        <f t="shared" si="220"/>
        <v>79.152999999999992</v>
      </c>
      <c r="G2836" s="1">
        <v>1583.06</v>
      </c>
      <c r="H2836" s="1">
        <v>13.99</v>
      </c>
      <c r="I2836">
        <f t="shared" si="222"/>
        <v>1597.05</v>
      </c>
      <c r="J2836">
        <f t="shared" si="223"/>
        <v>3.5455000000000001</v>
      </c>
      <c r="K2836">
        <f t="shared" si="224"/>
        <v>56.127392300000004</v>
      </c>
      <c r="L2836" s="1" t="s">
        <v>26</v>
      </c>
      <c r="M2836" s="1" t="s">
        <v>44</v>
      </c>
      <c r="N2836" s="1" t="s">
        <v>33</v>
      </c>
      <c r="O2836" s="1" t="s">
        <v>34</v>
      </c>
      <c r="P2836" s="1" t="s">
        <v>68</v>
      </c>
      <c r="Q2836" s="1" t="s">
        <v>31</v>
      </c>
      <c r="R2836" s="2">
        <v>40507</v>
      </c>
    </row>
    <row r="2837" spans="1:18" x14ac:dyDescent="0.25">
      <c r="A2837" s="1">
        <v>16582</v>
      </c>
      <c r="B2837" s="2">
        <v>40817</v>
      </c>
      <c r="C2837" s="2" t="str">
        <f t="shared" si="221"/>
        <v>October</v>
      </c>
      <c r="D2837" s="1" t="s">
        <v>37</v>
      </c>
      <c r="E2837" s="1">
        <v>26</v>
      </c>
      <c r="F2837" s="1">
        <f t="shared" si="220"/>
        <v>260.26369230769228</v>
      </c>
      <c r="G2837" s="1">
        <v>6766.8559999999998</v>
      </c>
      <c r="H2837" s="1">
        <v>43.57</v>
      </c>
      <c r="I2837">
        <f t="shared" si="222"/>
        <v>6810.4259999999995</v>
      </c>
      <c r="J2837">
        <f t="shared" si="223"/>
        <v>4.7610000000000001</v>
      </c>
      <c r="K2837">
        <f t="shared" si="224"/>
        <v>322.17001415999999</v>
      </c>
      <c r="L2837" s="1" t="s">
        <v>38</v>
      </c>
      <c r="M2837" s="1" t="s">
        <v>49</v>
      </c>
      <c r="N2837" s="1" t="s">
        <v>42</v>
      </c>
      <c r="O2837" s="1" t="s">
        <v>22</v>
      </c>
      <c r="P2837" s="1" t="s">
        <v>57</v>
      </c>
      <c r="Q2837" s="1" t="s">
        <v>64</v>
      </c>
      <c r="R2837" s="2">
        <v>40819</v>
      </c>
    </row>
    <row r="2838" spans="1:18" x14ac:dyDescent="0.25">
      <c r="A2838" s="1">
        <v>52512</v>
      </c>
      <c r="B2838" s="2">
        <v>40731</v>
      </c>
      <c r="C2838" s="2" t="str">
        <f t="shared" si="221"/>
        <v>July</v>
      </c>
      <c r="D2838" s="1" t="s">
        <v>25</v>
      </c>
      <c r="E2838" s="1">
        <v>32</v>
      </c>
      <c r="F2838" s="1">
        <f t="shared" si="220"/>
        <v>6.1715625000000003</v>
      </c>
      <c r="G2838" s="1">
        <v>197.49</v>
      </c>
      <c r="H2838" s="1">
        <v>5.01</v>
      </c>
      <c r="I2838">
        <f t="shared" si="222"/>
        <v>202.5</v>
      </c>
      <c r="J2838">
        <f t="shared" si="223"/>
        <v>3.5455000000000001</v>
      </c>
      <c r="K2838">
        <f t="shared" si="224"/>
        <v>7.0020079500000012</v>
      </c>
      <c r="L2838" s="1" t="s">
        <v>19</v>
      </c>
      <c r="M2838" s="1" t="s">
        <v>27</v>
      </c>
      <c r="N2838" s="1" t="s">
        <v>21</v>
      </c>
      <c r="O2838" s="1" t="s">
        <v>34</v>
      </c>
      <c r="P2838" s="1" t="s">
        <v>48</v>
      </c>
      <c r="Q2838" s="1" t="s">
        <v>24</v>
      </c>
      <c r="R2838" s="2">
        <v>40733</v>
      </c>
    </row>
    <row r="2839" spans="1:18" x14ac:dyDescent="0.25">
      <c r="A2839" s="1">
        <v>11585</v>
      </c>
      <c r="B2839" s="2">
        <v>39887</v>
      </c>
      <c r="C2839" s="2" t="str">
        <f t="shared" si="221"/>
        <v>March</v>
      </c>
      <c r="D2839" s="1" t="s">
        <v>41</v>
      </c>
      <c r="E2839" s="1">
        <v>2</v>
      </c>
      <c r="F2839" s="1">
        <f t="shared" si="220"/>
        <v>100.37649999999999</v>
      </c>
      <c r="G2839" s="1">
        <v>200.75299999999999</v>
      </c>
      <c r="H2839" s="1">
        <v>8.99</v>
      </c>
      <c r="I2839">
        <f t="shared" si="222"/>
        <v>209.74299999999999</v>
      </c>
      <c r="J2839">
        <f t="shared" si="223"/>
        <v>5.3265000000000002</v>
      </c>
      <c r="K2839">
        <f t="shared" si="224"/>
        <v>10.693108544999999</v>
      </c>
      <c r="L2839" s="1" t="s">
        <v>26</v>
      </c>
      <c r="M2839" s="1" t="s">
        <v>69</v>
      </c>
      <c r="N2839" s="1" t="s">
        <v>21</v>
      </c>
      <c r="O2839" s="1" t="s">
        <v>29</v>
      </c>
      <c r="P2839" s="1" t="s">
        <v>30</v>
      </c>
      <c r="Q2839" s="1" t="s">
        <v>24</v>
      </c>
      <c r="R2839" s="2">
        <v>39888</v>
      </c>
    </row>
    <row r="2840" spans="1:18" x14ac:dyDescent="0.25">
      <c r="A2840" s="1">
        <v>40068</v>
      </c>
      <c r="B2840" s="2">
        <v>40288</v>
      </c>
      <c r="C2840" s="2" t="str">
        <f t="shared" si="221"/>
        <v>April</v>
      </c>
      <c r="D2840" s="1" t="s">
        <v>18</v>
      </c>
      <c r="E2840" s="1">
        <v>24</v>
      </c>
      <c r="F2840" s="1">
        <f t="shared" si="220"/>
        <v>279.90766666666667</v>
      </c>
      <c r="G2840" s="1">
        <v>6717.7839999999997</v>
      </c>
      <c r="H2840" s="1">
        <v>40.19</v>
      </c>
      <c r="I2840">
        <f t="shared" si="222"/>
        <v>6757.9739999999993</v>
      </c>
      <c r="J2840">
        <f t="shared" si="223"/>
        <v>4.7610000000000001</v>
      </c>
      <c r="K2840">
        <f t="shared" si="224"/>
        <v>319.83369623999999</v>
      </c>
      <c r="L2840" s="1" t="s">
        <v>38</v>
      </c>
      <c r="M2840" s="1" t="s">
        <v>20</v>
      </c>
      <c r="N2840" s="1" t="s">
        <v>42</v>
      </c>
      <c r="O2840" s="1" t="s">
        <v>22</v>
      </c>
      <c r="P2840" s="1" t="s">
        <v>57</v>
      </c>
      <c r="Q2840" s="1" t="s">
        <v>64</v>
      </c>
      <c r="R2840" s="2">
        <v>40288</v>
      </c>
    </row>
    <row r="2841" spans="1:18" x14ac:dyDescent="0.25">
      <c r="A2841" s="1">
        <v>21442</v>
      </c>
      <c r="B2841" s="2">
        <v>40172</v>
      </c>
      <c r="C2841" s="2" t="str">
        <f t="shared" si="221"/>
        <v>December</v>
      </c>
      <c r="D2841" s="1" t="s">
        <v>18</v>
      </c>
      <c r="E2841" s="1">
        <v>48</v>
      </c>
      <c r="F2841" s="1">
        <f t="shared" si="220"/>
        <v>16.311041666666664</v>
      </c>
      <c r="G2841" s="1">
        <v>782.93</v>
      </c>
      <c r="H2841" s="1">
        <v>1.39</v>
      </c>
      <c r="I2841">
        <f t="shared" si="222"/>
        <v>784.31999999999994</v>
      </c>
      <c r="J2841">
        <f t="shared" si="223"/>
        <v>3.5455000000000001</v>
      </c>
      <c r="K2841">
        <f t="shared" si="224"/>
        <v>27.758783149999999</v>
      </c>
      <c r="L2841" s="1" t="s">
        <v>26</v>
      </c>
      <c r="M2841" s="1" t="s">
        <v>56</v>
      </c>
      <c r="N2841" s="1" t="s">
        <v>21</v>
      </c>
      <c r="O2841" s="1" t="s">
        <v>34</v>
      </c>
      <c r="P2841" s="1" t="s">
        <v>62</v>
      </c>
      <c r="Q2841" s="1" t="s">
        <v>24</v>
      </c>
      <c r="R2841" s="2">
        <v>40179</v>
      </c>
    </row>
    <row r="2842" spans="1:18" x14ac:dyDescent="0.25">
      <c r="A2842" s="1">
        <v>37825</v>
      </c>
      <c r="B2842" s="2">
        <v>40016</v>
      </c>
      <c r="C2842" s="2" t="str">
        <f t="shared" si="221"/>
        <v>July</v>
      </c>
      <c r="D2842" s="1" t="s">
        <v>18</v>
      </c>
      <c r="E2842" s="1">
        <v>41</v>
      </c>
      <c r="F2842" s="1">
        <f t="shared" si="220"/>
        <v>6.9939024390243905</v>
      </c>
      <c r="G2842" s="1">
        <v>286.75</v>
      </c>
      <c r="H2842" s="1">
        <v>1.6</v>
      </c>
      <c r="I2842">
        <f t="shared" si="222"/>
        <v>288.35000000000002</v>
      </c>
      <c r="J2842">
        <f t="shared" si="223"/>
        <v>3.5455000000000001</v>
      </c>
      <c r="K2842">
        <f t="shared" si="224"/>
        <v>10.16672125</v>
      </c>
      <c r="L2842" s="1" t="s">
        <v>26</v>
      </c>
      <c r="M2842" s="1" t="s">
        <v>54</v>
      </c>
      <c r="N2842" s="1" t="s">
        <v>42</v>
      </c>
      <c r="O2842" s="1" t="s">
        <v>34</v>
      </c>
      <c r="P2842" s="1" t="s">
        <v>45</v>
      </c>
      <c r="Q2842" s="1" t="s">
        <v>36</v>
      </c>
      <c r="R2842" s="2">
        <v>40023</v>
      </c>
    </row>
    <row r="2843" spans="1:18" x14ac:dyDescent="0.25">
      <c r="A2843" s="1">
        <v>18918</v>
      </c>
      <c r="B2843" s="2">
        <v>41209</v>
      </c>
      <c r="C2843" s="2" t="str">
        <f t="shared" si="221"/>
        <v>October</v>
      </c>
      <c r="D2843" s="1" t="s">
        <v>32</v>
      </c>
      <c r="E2843" s="1">
        <v>7</v>
      </c>
      <c r="F2843" s="1">
        <f t="shared" si="220"/>
        <v>908.99142857142851</v>
      </c>
      <c r="G2843" s="1">
        <v>6362.94</v>
      </c>
      <c r="H2843" s="1">
        <v>13.99</v>
      </c>
      <c r="I2843">
        <f t="shared" si="222"/>
        <v>6376.9299999999994</v>
      </c>
      <c r="J2843">
        <f t="shared" si="223"/>
        <v>5.3265000000000002</v>
      </c>
      <c r="K2843">
        <f t="shared" si="224"/>
        <v>338.92199909999994</v>
      </c>
      <c r="L2843" s="1" t="s">
        <v>26</v>
      </c>
      <c r="M2843" s="1" t="s">
        <v>47</v>
      </c>
      <c r="N2843" s="1" t="s">
        <v>33</v>
      </c>
      <c r="O2843" s="1" t="s">
        <v>29</v>
      </c>
      <c r="P2843" s="1" t="s">
        <v>61</v>
      </c>
      <c r="Q2843" s="1" t="s">
        <v>31</v>
      </c>
      <c r="R2843" s="2">
        <v>41210</v>
      </c>
    </row>
    <row r="2844" spans="1:18" x14ac:dyDescent="0.25">
      <c r="A2844" s="1">
        <v>21024</v>
      </c>
      <c r="B2844" s="2">
        <v>40540</v>
      </c>
      <c r="C2844" s="2" t="str">
        <f t="shared" si="221"/>
        <v>December</v>
      </c>
      <c r="D2844" s="1" t="s">
        <v>41</v>
      </c>
      <c r="E2844" s="1">
        <v>34</v>
      </c>
      <c r="F2844" s="1">
        <f t="shared" si="220"/>
        <v>5.7497058823529414</v>
      </c>
      <c r="G2844" s="1">
        <v>195.49</v>
      </c>
      <c r="H2844" s="1">
        <v>1.2</v>
      </c>
      <c r="I2844">
        <f t="shared" si="222"/>
        <v>196.69</v>
      </c>
      <c r="J2844">
        <f t="shared" si="223"/>
        <v>3.5455000000000001</v>
      </c>
      <c r="K2844">
        <f t="shared" si="224"/>
        <v>6.9310979500000007</v>
      </c>
      <c r="L2844" s="1" t="s">
        <v>26</v>
      </c>
      <c r="M2844" s="1" t="s">
        <v>20</v>
      </c>
      <c r="N2844" s="1" t="s">
        <v>33</v>
      </c>
      <c r="O2844" s="1" t="s">
        <v>34</v>
      </c>
      <c r="P2844" s="1" t="s">
        <v>35</v>
      </c>
      <c r="Q2844" s="1" t="s">
        <v>36</v>
      </c>
      <c r="R2844" s="2">
        <v>40542</v>
      </c>
    </row>
    <row r="2845" spans="1:18" x14ac:dyDescent="0.25">
      <c r="A2845" s="1">
        <v>48263</v>
      </c>
      <c r="B2845" s="2">
        <v>40246</v>
      </c>
      <c r="C2845" s="2" t="str">
        <f t="shared" si="221"/>
        <v>March</v>
      </c>
      <c r="D2845" s="1" t="s">
        <v>41</v>
      </c>
      <c r="E2845" s="1">
        <v>28</v>
      </c>
      <c r="F2845" s="1">
        <f t="shared" si="220"/>
        <v>5.8650000000000002</v>
      </c>
      <c r="G2845" s="1">
        <v>164.22</v>
      </c>
      <c r="H2845" s="1">
        <v>7.5</v>
      </c>
      <c r="I2845">
        <f t="shared" si="222"/>
        <v>171.72</v>
      </c>
      <c r="J2845">
        <f t="shared" si="223"/>
        <v>3.5455000000000001</v>
      </c>
      <c r="K2845">
        <f t="shared" si="224"/>
        <v>5.8224201000000004</v>
      </c>
      <c r="L2845" s="1" t="s">
        <v>26</v>
      </c>
      <c r="M2845" s="1" t="s">
        <v>58</v>
      </c>
      <c r="N2845" s="1" t="s">
        <v>21</v>
      </c>
      <c r="O2845" s="1" t="s">
        <v>34</v>
      </c>
      <c r="P2845" s="1" t="s">
        <v>45</v>
      </c>
      <c r="Q2845" s="1" t="s">
        <v>24</v>
      </c>
      <c r="R2845" s="2">
        <v>40247</v>
      </c>
    </row>
    <row r="2846" spans="1:18" x14ac:dyDescent="0.25">
      <c r="A2846" s="1">
        <v>55490</v>
      </c>
      <c r="B2846" s="2">
        <v>40133</v>
      </c>
      <c r="C2846" s="2" t="str">
        <f t="shared" si="221"/>
        <v>November</v>
      </c>
      <c r="D2846" s="1" t="s">
        <v>41</v>
      </c>
      <c r="E2846" s="1">
        <v>3</v>
      </c>
      <c r="F2846" s="1">
        <f t="shared" si="220"/>
        <v>82.066666666666663</v>
      </c>
      <c r="G2846" s="1">
        <v>246.2</v>
      </c>
      <c r="H2846" s="1">
        <v>89.3</v>
      </c>
      <c r="I2846">
        <f t="shared" si="222"/>
        <v>335.5</v>
      </c>
      <c r="J2846">
        <f t="shared" si="223"/>
        <v>4.7610000000000001</v>
      </c>
      <c r="K2846">
        <f t="shared" si="224"/>
        <v>11.721582000000001</v>
      </c>
      <c r="L2846" s="1" t="s">
        <v>38</v>
      </c>
      <c r="M2846" s="1" t="s">
        <v>51</v>
      </c>
      <c r="N2846" s="1" t="s">
        <v>33</v>
      </c>
      <c r="O2846" s="1" t="s">
        <v>22</v>
      </c>
      <c r="P2846" s="1" t="s">
        <v>57</v>
      </c>
      <c r="Q2846" s="1" t="s">
        <v>64</v>
      </c>
      <c r="R2846" s="2">
        <v>40134</v>
      </c>
    </row>
    <row r="2847" spans="1:18" x14ac:dyDescent="0.25">
      <c r="A2847" s="1">
        <v>55525</v>
      </c>
      <c r="B2847" s="2">
        <v>39941</v>
      </c>
      <c r="C2847" s="2" t="str">
        <f t="shared" si="221"/>
        <v>May</v>
      </c>
      <c r="D2847" s="1" t="s">
        <v>18</v>
      </c>
      <c r="E2847" s="1">
        <v>1</v>
      </c>
      <c r="F2847" s="1">
        <f t="shared" si="220"/>
        <v>291.39999999999998</v>
      </c>
      <c r="G2847" s="1">
        <v>291.39999999999998</v>
      </c>
      <c r="H2847" s="1">
        <v>7.18</v>
      </c>
      <c r="I2847">
        <f t="shared" si="222"/>
        <v>298.58</v>
      </c>
      <c r="J2847">
        <f t="shared" si="223"/>
        <v>5.3265000000000002</v>
      </c>
      <c r="K2847">
        <f t="shared" si="224"/>
        <v>15.521421</v>
      </c>
      <c r="L2847" s="1" t="s">
        <v>26</v>
      </c>
      <c r="M2847" s="1" t="s">
        <v>59</v>
      </c>
      <c r="N2847" s="1" t="s">
        <v>33</v>
      </c>
      <c r="O2847" s="1" t="s">
        <v>29</v>
      </c>
      <c r="P2847" s="1" t="s">
        <v>43</v>
      </c>
      <c r="Q2847" s="1" t="s">
        <v>24</v>
      </c>
      <c r="R2847" s="2">
        <v>39941</v>
      </c>
    </row>
    <row r="2848" spans="1:18" x14ac:dyDescent="0.25">
      <c r="A2848" s="1">
        <v>54407</v>
      </c>
      <c r="B2848" s="2">
        <v>40345</v>
      </c>
      <c r="C2848" s="2" t="str">
        <f t="shared" si="221"/>
        <v>June</v>
      </c>
      <c r="D2848" s="1" t="s">
        <v>41</v>
      </c>
      <c r="E2848" s="1">
        <v>24</v>
      </c>
      <c r="F2848" s="1">
        <f t="shared" si="220"/>
        <v>391.51125000000002</v>
      </c>
      <c r="G2848" s="1">
        <v>9396.27</v>
      </c>
      <c r="H2848" s="1">
        <v>19.989999999999998</v>
      </c>
      <c r="I2848">
        <f t="shared" si="222"/>
        <v>9416.26</v>
      </c>
      <c r="J2848">
        <f t="shared" si="223"/>
        <v>3.5455000000000001</v>
      </c>
      <c r="K2848">
        <f t="shared" si="224"/>
        <v>333.14475285000003</v>
      </c>
      <c r="L2848" s="1" t="s">
        <v>26</v>
      </c>
      <c r="M2848" s="1" t="s">
        <v>27</v>
      </c>
      <c r="N2848" s="1" t="s">
        <v>33</v>
      </c>
      <c r="O2848" s="1" t="s">
        <v>34</v>
      </c>
      <c r="P2848" s="1" t="s">
        <v>48</v>
      </c>
      <c r="Q2848" s="1" t="s">
        <v>24</v>
      </c>
      <c r="R2848" s="2">
        <v>40346</v>
      </c>
    </row>
    <row r="2849" spans="1:18" x14ac:dyDescent="0.25">
      <c r="A2849" s="1">
        <v>16519</v>
      </c>
      <c r="B2849" s="2">
        <v>40704</v>
      </c>
      <c r="C2849" s="2" t="str">
        <f t="shared" si="221"/>
        <v>June</v>
      </c>
      <c r="D2849" s="1" t="s">
        <v>41</v>
      </c>
      <c r="E2849" s="1">
        <v>39</v>
      </c>
      <c r="F2849" s="1">
        <f t="shared" si="220"/>
        <v>4.0761538461538462</v>
      </c>
      <c r="G2849" s="1">
        <v>158.97</v>
      </c>
      <c r="H2849" s="1">
        <v>2.99</v>
      </c>
      <c r="I2849">
        <f t="shared" si="222"/>
        <v>161.96</v>
      </c>
      <c r="J2849">
        <f t="shared" si="223"/>
        <v>3.5455000000000001</v>
      </c>
      <c r="K2849">
        <f t="shared" si="224"/>
        <v>5.6362813500000009</v>
      </c>
      <c r="L2849" s="1" t="s">
        <v>26</v>
      </c>
      <c r="M2849" s="1" t="s">
        <v>27</v>
      </c>
      <c r="N2849" s="1" t="s">
        <v>28</v>
      </c>
      <c r="O2849" s="1" t="s">
        <v>34</v>
      </c>
      <c r="P2849" s="1" t="s">
        <v>48</v>
      </c>
      <c r="Q2849" s="1" t="s">
        <v>24</v>
      </c>
      <c r="R2849" s="2">
        <v>40706</v>
      </c>
    </row>
    <row r="2850" spans="1:18" x14ac:dyDescent="0.25">
      <c r="A2850" s="1">
        <v>25831</v>
      </c>
      <c r="B2850" s="2">
        <v>40070</v>
      </c>
      <c r="C2850" s="2" t="str">
        <f t="shared" si="221"/>
        <v>September</v>
      </c>
      <c r="D2850" s="1" t="s">
        <v>41</v>
      </c>
      <c r="E2850" s="1">
        <v>6</v>
      </c>
      <c r="F2850" s="1">
        <f t="shared" si="220"/>
        <v>41.729333333333336</v>
      </c>
      <c r="G2850" s="1">
        <v>250.376</v>
      </c>
      <c r="H2850" s="1">
        <v>4.99</v>
      </c>
      <c r="I2850">
        <f t="shared" si="222"/>
        <v>255.36600000000001</v>
      </c>
      <c r="J2850">
        <f t="shared" si="223"/>
        <v>5.3265000000000002</v>
      </c>
      <c r="K2850">
        <f t="shared" si="224"/>
        <v>13.33627764</v>
      </c>
      <c r="L2850" s="1" t="s">
        <v>26</v>
      </c>
      <c r="M2850" s="1" t="s">
        <v>54</v>
      </c>
      <c r="N2850" s="1" t="s">
        <v>42</v>
      </c>
      <c r="O2850" s="1" t="s">
        <v>29</v>
      </c>
      <c r="P2850" s="1" t="s">
        <v>30</v>
      </c>
      <c r="Q2850" s="1" t="s">
        <v>24</v>
      </c>
      <c r="R2850" s="2">
        <v>40072</v>
      </c>
    </row>
    <row r="2851" spans="1:18" x14ac:dyDescent="0.25">
      <c r="A2851" s="1">
        <v>25860</v>
      </c>
      <c r="B2851" s="2">
        <v>40180</v>
      </c>
      <c r="C2851" s="2" t="str">
        <f t="shared" si="221"/>
        <v>January</v>
      </c>
      <c r="D2851" s="1" t="s">
        <v>18</v>
      </c>
      <c r="E2851" s="1">
        <v>9</v>
      </c>
      <c r="F2851" s="1">
        <f t="shared" si="220"/>
        <v>82.244444444444454</v>
      </c>
      <c r="G2851" s="1">
        <v>740.2</v>
      </c>
      <c r="H2851" s="1">
        <v>5.01</v>
      </c>
      <c r="I2851">
        <f t="shared" si="222"/>
        <v>745.21</v>
      </c>
      <c r="J2851">
        <f t="shared" si="223"/>
        <v>3.5455000000000001</v>
      </c>
      <c r="K2851">
        <f t="shared" si="224"/>
        <v>26.243791000000002</v>
      </c>
      <c r="L2851" s="1" t="s">
        <v>19</v>
      </c>
      <c r="M2851" s="1" t="s">
        <v>58</v>
      </c>
      <c r="N2851" s="1" t="s">
        <v>21</v>
      </c>
      <c r="O2851" s="1" t="s">
        <v>34</v>
      </c>
      <c r="P2851" s="1" t="s">
        <v>62</v>
      </c>
      <c r="Q2851" s="1" t="s">
        <v>24</v>
      </c>
      <c r="R2851" s="2">
        <v>40182</v>
      </c>
    </row>
    <row r="2852" spans="1:18" x14ac:dyDescent="0.25">
      <c r="A2852" s="1">
        <v>38212</v>
      </c>
      <c r="B2852" s="2">
        <v>40637</v>
      </c>
      <c r="C2852" s="2" t="str">
        <f t="shared" si="221"/>
        <v>April</v>
      </c>
      <c r="D2852" s="1" t="s">
        <v>41</v>
      </c>
      <c r="E2852" s="1">
        <v>24</v>
      </c>
      <c r="F2852" s="1">
        <f t="shared" si="220"/>
        <v>5.15625</v>
      </c>
      <c r="G2852" s="1">
        <v>123.75</v>
      </c>
      <c r="H2852" s="1">
        <v>0.49</v>
      </c>
      <c r="I2852">
        <f t="shared" si="222"/>
        <v>124.24</v>
      </c>
      <c r="J2852">
        <f t="shared" si="223"/>
        <v>3.5455000000000001</v>
      </c>
      <c r="K2852">
        <f t="shared" si="224"/>
        <v>4.3875562500000003</v>
      </c>
      <c r="L2852" s="1" t="s">
        <v>19</v>
      </c>
      <c r="M2852" s="1" t="s">
        <v>20</v>
      </c>
      <c r="N2852" s="1" t="s">
        <v>42</v>
      </c>
      <c r="O2852" s="1" t="s">
        <v>34</v>
      </c>
      <c r="P2852" s="1" t="s">
        <v>63</v>
      </c>
      <c r="Q2852" s="1" t="s">
        <v>24</v>
      </c>
      <c r="R2852" s="2">
        <v>40638</v>
      </c>
    </row>
    <row r="2853" spans="1:18" x14ac:dyDescent="0.25">
      <c r="A2853" s="1">
        <v>22208</v>
      </c>
      <c r="B2853" s="2">
        <v>40099</v>
      </c>
      <c r="C2853" s="2" t="str">
        <f t="shared" si="221"/>
        <v>October</v>
      </c>
      <c r="D2853" s="1" t="s">
        <v>25</v>
      </c>
      <c r="E2853" s="1">
        <v>37</v>
      </c>
      <c r="F2853" s="1">
        <f t="shared" si="220"/>
        <v>30.76837837837838</v>
      </c>
      <c r="G2853" s="1">
        <v>1138.43</v>
      </c>
      <c r="H2853" s="1">
        <v>4</v>
      </c>
      <c r="I2853">
        <f t="shared" si="222"/>
        <v>1142.43</v>
      </c>
      <c r="J2853">
        <f t="shared" si="223"/>
        <v>5.3265000000000002</v>
      </c>
      <c r="K2853">
        <f t="shared" si="224"/>
        <v>60.638473950000005</v>
      </c>
      <c r="L2853" s="1" t="s">
        <v>26</v>
      </c>
      <c r="M2853" s="1" t="s">
        <v>27</v>
      </c>
      <c r="N2853" s="1" t="s">
        <v>42</v>
      </c>
      <c r="O2853" s="1" t="s">
        <v>29</v>
      </c>
      <c r="P2853" s="1" t="s">
        <v>43</v>
      </c>
      <c r="Q2853" s="1" t="s">
        <v>24</v>
      </c>
      <c r="R2853" s="2">
        <v>40101</v>
      </c>
    </row>
    <row r="2854" spans="1:18" x14ac:dyDescent="0.25">
      <c r="A2854" s="1">
        <v>36772</v>
      </c>
      <c r="B2854" s="2">
        <v>40313</v>
      </c>
      <c r="C2854" s="2" t="str">
        <f t="shared" si="221"/>
        <v>May</v>
      </c>
      <c r="D2854" s="1" t="s">
        <v>41</v>
      </c>
      <c r="E2854" s="1">
        <v>8</v>
      </c>
      <c r="F2854" s="1">
        <f t="shared" si="220"/>
        <v>2.8562500000000002</v>
      </c>
      <c r="G2854" s="1">
        <v>22.85</v>
      </c>
      <c r="H2854" s="1">
        <v>0.99</v>
      </c>
      <c r="I2854">
        <f t="shared" si="222"/>
        <v>23.84</v>
      </c>
      <c r="J2854">
        <f t="shared" si="223"/>
        <v>3.5455000000000001</v>
      </c>
      <c r="K2854">
        <f t="shared" si="224"/>
        <v>0.81014675000000014</v>
      </c>
      <c r="L2854" s="1" t="s">
        <v>26</v>
      </c>
      <c r="M2854" s="1" t="s">
        <v>51</v>
      </c>
      <c r="N2854" s="1" t="s">
        <v>42</v>
      </c>
      <c r="O2854" s="1" t="s">
        <v>34</v>
      </c>
      <c r="P2854" s="1" t="s">
        <v>63</v>
      </c>
      <c r="Q2854" s="1" t="s">
        <v>24</v>
      </c>
      <c r="R2854" s="2">
        <v>40313</v>
      </c>
    </row>
    <row r="2855" spans="1:18" x14ac:dyDescent="0.25">
      <c r="A2855" s="1">
        <v>14086</v>
      </c>
      <c r="B2855" s="2">
        <v>40471</v>
      </c>
      <c r="C2855" s="2" t="str">
        <f t="shared" si="221"/>
        <v>October</v>
      </c>
      <c r="D2855" s="1" t="s">
        <v>18</v>
      </c>
      <c r="E2855" s="1">
        <v>50</v>
      </c>
      <c r="F2855" s="1">
        <f t="shared" si="220"/>
        <v>4.7667999999999999</v>
      </c>
      <c r="G2855" s="1">
        <v>238.34</v>
      </c>
      <c r="H2855" s="1">
        <v>3.01</v>
      </c>
      <c r="I2855">
        <f t="shared" si="222"/>
        <v>241.35</v>
      </c>
      <c r="J2855">
        <f t="shared" si="223"/>
        <v>3.5455000000000001</v>
      </c>
      <c r="K2855">
        <f t="shared" si="224"/>
        <v>8.4503447000000005</v>
      </c>
      <c r="L2855" s="1" t="s">
        <v>26</v>
      </c>
      <c r="M2855" s="1" t="s">
        <v>49</v>
      </c>
      <c r="N2855" s="1" t="s">
        <v>21</v>
      </c>
      <c r="O2855" s="1" t="s">
        <v>34</v>
      </c>
      <c r="P2855" s="1" t="s">
        <v>45</v>
      </c>
      <c r="Q2855" s="1" t="s">
        <v>36</v>
      </c>
      <c r="R2855" s="2">
        <v>40478</v>
      </c>
    </row>
    <row r="2856" spans="1:18" x14ac:dyDescent="0.25">
      <c r="A2856" s="1">
        <v>43972</v>
      </c>
      <c r="B2856" s="2">
        <v>40253</v>
      </c>
      <c r="C2856" s="2" t="str">
        <f t="shared" si="221"/>
        <v>March</v>
      </c>
      <c r="D2856" s="1" t="s">
        <v>18</v>
      </c>
      <c r="E2856" s="1">
        <v>12</v>
      </c>
      <c r="F2856" s="1">
        <f t="shared" si="220"/>
        <v>59.532583333333328</v>
      </c>
      <c r="G2856" s="1">
        <v>714.39099999999996</v>
      </c>
      <c r="H2856" s="1">
        <v>8.99</v>
      </c>
      <c r="I2856">
        <f t="shared" si="222"/>
        <v>723.38099999999997</v>
      </c>
      <c r="J2856">
        <f t="shared" si="223"/>
        <v>5.3265000000000002</v>
      </c>
      <c r="K2856">
        <f t="shared" si="224"/>
        <v>38.052036614999999</v>
      </c>
      <c r="L2856" s="1" t="s">
        <v>26</v>
      </c>
      <c r="M2856" s="1" t="s">
        <v>69</v>
      </c>
      <c r="N2856" s="1" t="s">
        <v>21</v>
      </c>
      <c r="O2856" s="1" t="s">
        <v>29</v>
      </c>
      <c r="P2856" s="1" t="s">
        <v>30</v>
      </c>
      <c r="Q2856" s="1" t="s">
        <v>24</v>
      </c>
      <c r="R2856" s="2">
        <v>40255</v>
      </c>
    </row>
    <row r="2857" spans="1:18" x14ac:dyDescent="0.25">
      <c r="A2857" s="1">
        <v>41988</v>
      </c>
      <c r="B2857" s="2">
        <v>39848</v>
      </c>
      <c r="C2857" s="2" t="str">
        <f t="shared" si="221"/>
        <v>February</v>
      </c>
      <c r="D2857" s="1" t="s">
        <v>18</v>
      </c>
      <c r="E2857" s="1">
        <v>33</v>
      </c>
      <c r="F2857" s="1">
        <f t="shared" si="220"/>
        <v>139.70757575757577</v>
      </c>
      <c r="G2857" s="1">
        <v>4610.3500000000004</v>
      </c>
      <c r="H2857" s="1">
        <v>17.850000000000001</v>
      </c>
      <c r="I2857">
        <f t="shared" si="222"/>
        <v>4628.2000000000007</v>
      </c>
      <c r="J2857">
        <f t="shared" si="223"/>
        <v>5.3265000000000002</v>
      </c>
      <c r="K2857">
        <f t="shared" si="224"/>
        <v>245.57029275000005</v>
      </c>
      <c r="L2857" s="1" t="s">
        <v>38</v>
      </c>
      <c r="M2857" s="1" t="s">
        <v>20</v>
      </c>
      <c r="N2857" s="1" t="s">
        <v>42</v>
      </c>
      <c r="O2857" s="1" t="s">
        <v>29</v>
      </c>
      <c r="P2857" s="1" t="s">
        <v>61</v>
      </c>
      <c r="Q2857" s="1" t="s">
        <v>40</v>
      </c>
      <c r="R2857" s="2">
        <v>39848</v>
      </c>
    </row>
    <row r="2858" spans="1:18" x14ac:dyDescent="0.25">
      <c r="A2858" s="1">
        <v>10884</v>
      </c>
      <c r="B2858" s="2">
        <v>40142</v>
      </c>
      <c r="C2858" s="2" t="str">
        <f t="shared" si="221"/>
        <v>November</v>
      </c>
      <c r="D2858" s="1" t="s">
        <v>18</v>
      </c>
      <c r="E2858" s="1">
        <v>24</v>
      </c>
      <c r="F2858" s="1">
        <f t="shared" si="220"/>
        <v>105.24947916666667</v>
      </c>
      <c r="G2858" s="1">
        <v>2525.9875000000002</v>
      </c>
      <c r="H2858" s="1">
        <v>8.99</v>
      </c>
      <c r="I2858">
        <f t="shared" si="222"/>
        <v>2534.9775</v>
      </c>
      <c r="J2858">
        <f t="shared" si="223"/>
        <v>5.3265000000000002</v>
      </c>
      <c r="K2858">
        <f t="shared" si="224"/>
        <v>134.54672418750002</v>
      </c>
      <c r="L2858" s="1" t="s">
        <v>26</v>
      </c>
      <c r="M2858" s="1" t="s">
        <v>47</v>
      </c>
      <c r="N2858" s="1" t="s">
        <v>21</v>
      </c>
      <c r="O2858" s="1" t="s">
        <v>29</v>
      </c>
      <c r="P2858" s="1" t="s">
        <v>30</v>
      </c>
      <c r="Q2858" s="1" t="s">
        <v>24</v>
      </c>
      <c r="R2858" s="2">
        <v>40149</v>
      </c>
    </row>
    <row r="2859" spans="1:18" x14ac:dyDescent="0.25">
      <c r="A2859" s="1">
        <v>57572</v>
      </c>
      <c r="B2859" s="2">
        <v>40736</v>
      </c>
      <c r="C2859" s="2" t="str">
        <f t="shared" si="221"/>
        <v>July</v>
      </c>
      <c r="D2859" s="1" t="s">
        <v>41</v>
      </c>
      <c r="E2859" s="1">
        <v>9</v>
      </c>
      <c r="F2859" s="1">
        <f t="shared" si="220"/>
        <v>8.3644444444444446</v>
      </c>
      <c r="G2859" s="1">
        <v>75.28</v>
      </c>
      <c r="H2859" s="1">
        <v>5.83</v>
      </c>
      <c r="I2859">
        <f t="shared" si="222"/>
        <v>81.11</v>
      </c>
      <c r="J2859">
        <f t="shared" si="223"/>
        <v>3.5455000000000001</v>
      </c>
      <c r="K2859">
        <f t="shared" si="224"/>
        <v>2.6690524</v>
      </c>
      <c r="L2859" s="1" t="s">
        <v>26</v>
      </c>
      <c r="M2859" s="1" t="s">
        <v>51</v>
      </c>
      <c r="N2859" s="1" t="s">
        <v>42</v>
      </c>
      <c r="O2859" s="1" t="s">
        <v>34</v>
      </c>
      <c r="P2859" s="1" t="s">
        <v>45</v>
      </c>
      <c r="Q2859" s="1" t="s">
        <v>36</v>
      </c>
      <c r="R2859" s="2">
        <v>40737</v>
      </c>
    </row>
    <row r="2860" spans="1:18" x14ac:dyDescent="0.25">
      <c r="A2860" s="1">
        <v>43745</v>
      </c>
      <c r="B2860" s="2">
        <v>40483</v>
      </c>
      <c r="C2860" s="2" t="str">
        <f t="shared" si="221"/>
        <v>November</v>
      </c>
      <c r="D2860" s="1" t="s">
        <v>18</v>
      </c>
      <c r="E2860" s="1">
        <v>1</v>
      </c>
      <c r="F2860" s="1">
        <f t="shared" si="220"/>
        <v>4.97</v>
      </c>
      <c r="G2860" s="1">
        <v>4.97</v>
      </c>
      <c r="H2860" s="1">
        <v>1.43</v>
      </c>
      <c r="I2860">
        <f t="shared" si="222"/>
        <v>6.3999999999999995</v>
      </c>
      <c r="J2860">
        <f t="shared" si="223"/>
        <v>3.5455000000000001</v>
      </c>
      <c r="K2860">
        <f t="shared" si="224"/>
        <v>0.17621134999999999</v>
      </c>
      <c r="L2860" s="1" t="s">
        <v>26</v>
      </c>
      <c r="M2860" s="1" t="s">
        <v>59</v>
      </c>
      <c r="N2860" s="1" t="s">
        <v>33</v>
      </c>
      <c r="O2860" s="1" t="s">
        <v>34</v>
      </c>
      <c r="P2860" s="1" t="s">
        <v>66</v>
      </c>
      <c r="Q2860" s="1" t="s">
        <v>36</v>
      </c>
      <c r="R2860" s="2">
        <v>40487</v>
      </c>
    </row>
    <row r="2861" spans="1:18" x14ac:dyDescent="0.25">
      <c r="A2861" s="1">
        <v>18113</v>
      </c>
      <c r="B2861" s="2">
        <v>41149</v>
      </c>
      <c r="C2861" s="2" t="str">
        <f t="shared" si="221"/>
        <v>August</v>
      </c>
      <c r="D2861" s="1" t="s">
        <v>32</v>
      </c>
      <c r="E2861" s="1">
        <v>27</v>
      </c>
      <c r="F2861" s="1">
        <f t="shared" si="220"/>
        <v>122.81777777777778</v>
      </c>
      <c r="G2861" s="1">
        <v>3316.08</v>
      </c>
      <c r="H2861" s="1">
        <v>30</v>
      </c>
      <c r="I2861">
        <f t="shared" si="222"/>
        <v>3346.08</v>
      </c>
      <c r="J2861">
        <f t="shared" si="223"/>
        <v>4.7610000000000001</v>
      </c>
      <c r="K2861">
        <f t="shared" si="224"/>
        <v>157.87856879999998</v>
      </c>
      <c r="L2861" s="1" t="s">
        <v>38</v>
      </c>
      <c r="M2861" s="1" t="s">
        <v>44</v>
      </c>
      <c r="N2861" s="1" t="s">
        <v>21</v>
      </c>
      <c r="O2861" s="1" t="s">
        <v>22</v>
      </c>
      <c r="P2861" s="1" t="s">
        <v>39</v>
      </c>
      <c r="Q2861" s="1" t="s">
        <v>40</v>
      </c>
      <c r="R2861" s="2">
        <v>41151</v>
      </c>
    </row>
    <row r="2862" spans="1:18" x14ac:dyDescent="0.25">
      <c r="A2862" s="1">
        <v>33122</v>
      </c>
      <c r="B2862" s="2">
        <v>40348</v>
      </c>
      <c r="C2862" s="2" t="str">
        <f t="shared" si="221"/>
        <v>June</v>
      </c>
      <c r="D2862" s="1" t="s">
        <v>18</v>
      </c>
      <c r="E2862" s="1">
        <v>21</v>
      </c>
      <c r="F2862" s="1">
        <f t="shared" si="220"/>
        <v>403.26809523809521</v>
      </c>
      <c r="G2862" s="1">
        <v>8468.6299999999992</v>
      </c>
      <c r="H2862" s="1">
        <v>48.26</v>
      </c>
      <c r="I2862">
        <f t="shared" si="222"/>
        <v>8516.89</v>
      </c>
      <c r="J2862">
        <f t="shared" si="223"/>
        <v>5.3265000000000002</v>
      </c>
      <c r="K2862">
        <f t="shared" si="224"/>
        <v>451.08157694999994</v>
      </c>
      <c r="L2862" s="1" t="s">
        <v>38</v>
      </c>
      <c r="M2862" s="1" t="s">
        <v>20</v>
      </c>
      <c r="N2862" s="1" t="s">
        <v>28</v>
      </c>
      <c r="O2862" s="1" t="s">
        <v>29</v>
      </c>
      <c r="P2862" s="1" t="s">
        <v>61</v>
      </c>
      <c r="Q2862" s="1" t="s">
        <v>64</v>
      </c>
      <c r="R2862" s="2">
        <v>40355</v>
      </c>
    </row>
    <row r="2863" spans="1:18" x14ac:dyDescent="0.25">
      <c r="A2863" s="1">
        <v>46855</v>
      </c>
      <c r="B2863" s="2">
        <v>40242</v>
      </c>
      <c r="C2863" s="2" t="str">
        <f t="shared" si="221"/>
        <v>March</v>
      </c>
      <c r="D2863" s="1" t="s">
        <v>25</v>
      </c>
      <c r="E2863" s="1">
        <v>32</v>
      </c>
      <c r="F2863" s="1">
        <f t="shared" si="220"/>
        <v>1.6668750000000001</v>
      </c>
      <c r="G2863" s="1">
        <v>53.34</v>
      </c>
      <c r="H2863" s="1">
        <v>0.7</v>
      </c>
      <c r="I2863">
        <f t="shared" si="222"/>
        <v>54.040000000000006</v>
      </c>
      <c r="J2863">
        <f t="shared" si="223"/>
        <v>4.7610000000000001</v>
      </c>
      <c r="K2863">
        <f t="shared" si="224"/>
        <v>2.5395174000000003</v>
      </c>
      <c r="L2863" s="1" t="s">
        <v>26</v>
      </c>
      <c r="M2863" s="1" t="s">
        <v>27</v>
      </c>
      <c r="N2863" s="1" t="s">
        <v>33</v>
      </c>
      <c r="O2863" s="1" t="s">
        <v>22</v>
      </c>
      <c r="P2863" s="1" t="s">
        <v>23</v>
      </c>
      <c r="Q2863" s="1" t="s">
        <v>36</v>
      </c>
      <c r="R2863" s="2">
        <v>40243</v>
      </c>
    </row>
    <row r="2864" spans="1:18" x14ac:dyDescent="0.25">
      <c r="A2864" s="1">
        <v>28225</v>
      </c>
      <c r="B2864" s="2">
        <v>39835</v>
      </c>
      <c r="C2864" s="2" t="str">
        <f t="shared" si="221"/>
        <v>January</v>
      </c>
      <c r="D2864" s="1" t="s">
        <v>37</v>
      </c>
      <c r="E2864" s="1">
        <v>9</v>
      </c>
      <c r="F2864" s="1">
        <f t="shared" si="220"/>
        <v>22.893333333333331</v>
      </c>
      <c r="G2864" s="1">
        <v>206.04</v>
      </c>
      <c r="H2864" s="1">
        <v>14.39</v>
      </c>
      <c r="I2864">
        <f t="shared" si="222"/>
        <v>220.43</v>
      </c>
      <c r="J2864">
        <f t="shared" si="223"/>
        <v>4.7610000000000001</v>
      </c>
      <c r="K2864">
        <f t="shared" si="224"/>
        <v>9.8095644000000011</v>
      </c>
      <c r="L2864" s="1" t="s">
        <v>26</v>
      </c>
      <c r="M2864" s="1" t="s">
        <v>20</v>
      </c>
      <c r="N2864" s="1" t="s">
        <v>33</v>
      </c>
      <c r="O2864" s="1" t="s">
        <v>22</v>
      </c>
      <c r="P2864" s="1" t="s">
        <v>23</v>
      </c>
      <c r="Q2864" s="1" t="s">
        <v>24</v>
      </c>
      <c r="R2864" s="2">
        <v>39835</v>
      </c>
    </row>
    <row r="2865" spans="1:18" x14ac:dyDescent="0.25">
      <c r="A2865" s="1">
        <v>31495</v>
      </c>
      <c r="B2865" s="2">
        <v>40394</v>
      </c>
      <c r="C2865" s="2" t="str">
        <f t="shared" si="221"/>
        <v>August</v>
      </c>
      <c r="D2865" s="1" t="s">
        <v>18</v>
      </c>
      <c r="E2865" s="1">
        <v>20</v>
      </c>
      <c r="F2865" s="1">
        <f t="shared" si="220"/>
        <v>9.5715000000000003</v>
      </c>
      <c r="G2865" s="1">
        <v>191.43</v>
      </c>
      <c r="H2865" s="1">
        <v>2.99</v>
      </c>
      <c r="I2865">
        <f t="shared" si="222"/>
        <v>194.42000000000002</v>
      </c>
      <c r="J2865">
        <f t="shared" si="223"/>
        <v>3.5455000000000001</v>
      </c>
      <c r="K2865">
        <f t="shared" si="224"/>
        <v>6.787150650000001</v>
      </c>
      <c r="L2865" s="1" t="s">
        <v>19</v>
      </c>
      <c r="M2865" s="1" t="s">
        <v>27</v>
      </c>
      <c r="N2865" s="1" t="s">
        <v>21</v>
      </c>
      <c r="O2865" s="1" t="s">
        <v>34</v>
      </c>
      <c r="P2865" s="1" t="s">
        <v>48</v>
      </c>
      <c r="Q2865" s="1" t="s">
        <v>24</v>
      </c>
      <c r="R2865" s="2">
        <v>40398</v>
      </c>
    </row>
    <row r="2866" spans="1:18" x14ac:dyDescent="0.25">
      <c r="A2866" s="1">
        <v>2305</v>
      </c>
      <c r="B2866" s="2">
        <v>40203</v>
      </c>
      <c r="C2866" s="2" t="str">
        <f t="shared" si="221"/>
        <v>January</v>
      </c>
      <c r="D2866" s="1" t="s">
        <v>25</v>
      </c>
      <c r="E2866" s="1">
        <v>1</v>
      </c>
      <c r="F2866" s="1">
        <f t="shared" si="220"/>
        <v>12.41</v>
      </c>
      <c r="G2866" s="1">
        <v>12.41</v>
      </c>
      <c r="H2866" s="1">
        <v>5.66</v>
      </c>
      <c r="I2866">
        <f t="shared" si="222"/>
        <v>18.07</v>
      </c>
      <c r="J2866">
        <f t="shared" si="223"/>
        <v>3.5455000000000001</v>
      </c>
      <c r="K2866">
        <f t="shared" si="224"/>
        <v>0.43999655000000004</v>
      </c>
      <c r="L2866" s="1" t="s">
        <v>26</v>
      </c>
      <c r="M2866" s="1" t="s">
        <v>20</v>
      </c>
      <c r="N2866" s="1" t="s">
        <v>42</v>
      </c>
      <c r="O2866" s="1" t="s">
        <v>34</v>
      </c>
      <c r="P2866" s="1" t="s">
        <v>45</v>
      </c>
      <c r="Q2866" s="1" t="s">
        <v>24</v>
      </c>
      <c r="R2866" s="2">
        <v>40204</v>
      </c>
    </row>
    <row r="2867" spans="1:18" x14ac:dyDescent="0.25">
      <c r="A2867" s="1">
        <v>24135</v>
      </c>
      <c r="B2867" s="2">
        <v>40200</v>
      </c>
      <c r="C2867" s="2" t="str">
        <f t="shared" si="221"/>
        <v>January</v>
      </c>
      <c r="D2867" s="1" t="s">
        <v>18</v>
      </c>
      <c r="E2867" s="1">
        <v>12</v>
      </c>
      <c r="F2867" s="1">
        <f t="shared" si="220"/>
        <v>28.765833333333333</v>
      </c>
      <c r="G2867" s="1">
        <v>345.19</v>
      </c>
      <c r="H2867" s="1">
        <v>1.49</v>
      </c>
      <c r="I2867">
        <f t="shared" si="222"/>
        <v>346.68</v>
      </c>
      <c r="J2867">
        <f t="shared" si="223"/>
        <v>3.5455000000000001</v>
      </c>
      <c r="K2867">
        <f t="shared" si="224"/>
        <v>12.23871145</v>
      </c>
      <c r="L2867" s="1" t="s">
        <v>26</v>
      </c>
      <c r="M2867" s="1" t="s">
        <v>27</v>
      </c>
      <c r="N2867" s="1" t="s">
        <v>21</v>
      </c>
      <c r="O2867" s="1" t="s">
        <v>34</v>
      </c>
      <c r="P2867" s="1" t="s">
        <v>48</v>
      </c>
      <c r="Q2867" s="1" t="s">
        <v>24</v>
      </c>
      <c r="R2867" s="2">
        <v>40202</v>
      </c>
    </row>
    <row r="2868" spans="1:18" x14ac:dyDescent="0.25">
      <c r="A2868" s="1">
        <v>37603</v>
      </c>
      <c r="B2868" s="2">
        <v>40506</v>
      </c>
      <c r="C2868" s="2" t="str">
        <f t="shared" si="221"/>
        <v>November</v>
      </c>
      <c r="D2868" s="1" t="s">
        <v>41</v>
      </c>
      <c r="E2868" s="1">
        <v>23</v>
      </c>
      <c r="F2868" s="1">
        <f t="shared" si="220"/>
        <v>43.834347826086962</v>
      </c>
      <c r="G2868" s="1">
        <v>1008.19</v>
      </c>
      <c r="H2868" s="1">
        <v>1.99</v>
      </c>
      <c r="I2868">
        <f t="shared" si="222"/>
        <v>1010.1800000000001</v>
      </c>
      <c r="J2868">
        <f t="shared" si="223"/>
        <v>5.3265000000000002</v>
      </c>
      <c r="K2868">
        <f t="shared" si="224"/>
        <v>53.701240350000006</v>
      </c>
      <c r="L2868" s="1" t="s">
        <v>26</v>
      </c>
      <c r="M2868" s="1" t="s">
        <v>54</v>
      </c>
      <c r="N2868" s="1" t="s">
        <v>21</v>
      </c>
      <c r="O2868" s="1" t="s">
        <v>29</v>
      </c>
      <c r="P2868" s="1" t="s">
        <v>43</v>
      </c>
      <c r="Q2868" s="1" t="s">
        <v>46</v>
      </c>
      <c r="R2868" s="2">
        <v>40508</v>
      </c>
    </row>
    <row r="2869" spans="1:18" x14ac:dyDescent="0.25">
      <c r="A2869" s="1">
        <v>50118</v>
      </c>
      <c r="B2869" s="2">
        <v>40255</v>
      </c>
      <c r="C2869" s="2" t="str">
        <f t="shared" si="221"/>
        <v>March</v>
      </c>
      <c r="D2869" s="1" t="s">
        <v>32</v>
      </c>
      <c r="E2869" s="1">
        <v>19</v>
      </c>
      <c r="F2869" s="1">
        <f t="shared" si="220"/>
        <v>17.756842105263157</v>
      </c>
      <c r="G2869" s="1">
        <v>337.38</v>
      </c>
      <c r="H2869" s="1">
        <v>27.75</v>
      </c>
      <c r="I2869">
        <f t="shared" si="222"/>
        <v>365.13</v>
      </c>
      <c r="J2869">
        <f t="shared" si="223"/>
        <v>4.7610000000000001</v>
      </c>
      <c r="K2869">
        <f t="shared" si="224"/>
        <v>16.062661800000001</v>
      </c>
      <c r="L2869" s="1" t="s">
        <v>38</v>
      </c>
      <c r="M2869" s="1" t="s">
        <v>47</v>
      </c>
      <c r="N2869" s="1" t="s">
        <v>33</v>
      </c>
      <c r="O2869" s="1" t="s">
        <v>22</v>
      </c>
      <c r="P2869" s="1" t="s">
        <v>57</v>
      </c>
      <c r="Q2869" s="1" t="s">
        <v>64</v>
      </c>
      <c r="R2869" s="2">
        <v>40256</v>
      </c>
    </row>
    <row r="2870" spans="1:18" x14ac:dyDescent="0.25">
      <c r="A2870" s="1">
        <v>10245</v>
      </c>
      <c r="B2870" s="2">
        <v>40587</v>
      </c>
      <c r="C2870" s="2" t="str">
        <f t="shared" si="221"/>
        <v>February</v>
      </c>
      <c r="D2870" s="1" t="s">
        <v>41</v>
      </c>
      <c r="E2870" s="1">
        <v>23</v>
      </c>
      <c r="F2870" s="1">
        <f t="shared" si="220"/>
        <v>5.5291304347826085</v>
      </c>
      <c r="G2870" s="1">
        <v>127.17</v>
      </c>
      <c r="H2870" s="1">
        <v>6.98</v>
      </c>
      <c r="I2870">
        <f t="shared" si="222"/>
        <v>134.15</v>
      </c>
      <c r="J2870">
        <f t="shared" si="223"/>
        <v>3.5455000000000001</v>
      </c>
      <c r="K2870">
        <f t="shared" si="224"/>
        <v>4.5088123500000004</v>
      </c>
      <c r="L2870" s="1" t="s">
        <v>26</v>
      </c>
      <c r="M2870" s="1" t="s">
        <v>58</v>
      </c>
      <c r="N2870" s="1" t="s">
        <v>33</v>
      </c>
      <c r="O2870" s="1" t="s">
        <v>34</v>
      </c>
      <c r="P2870" s="1" t="s">
        <v>48</v>
      </c>
      <c r="Q2870" s="1" t="s">
        <v>24</v>
      </c>
      <c r="R2870" s="2">
        <v>40589</v>
      </c>
    </row>
    <row r="2871" spans="1:18" x14ac:dyDescent="0.25">
      <c r="A2871" s="1">
        <v>48615</v>
      </c>
      <c r="B2871" s="2">
        <v>41246</v>
      </c>
      <c r="C2871" s="2" t="str">
        <f t="shared" si="221"/>
        <v>December</v>
      </c>
      <c r="D2871" s="1" t="s">
        <v>18</v>
      </c>
      <c r="E2871" s="1">
        <v>4</v>
      </c>
      <c r="F2871" s="1">
        <f t="shared" si="220"/>
        <v>4.2275</v>
      </c>
      <c r="G2871" s="1">
        <v>16.91</v>
      </c>
      <c r="H2871" s="1">
        <v>0.5</v>
      </c>
      <c r="I2871">
        <f t="shared" si="222"/>
        <v>17.41</v>
      </c>
      <c r="J2871">
        <f t="shared" si="223"/>
        <v>3.5455000000000001</v>
      </c>
      <c r="K2871">
        <f t="shared" si="224"/>
        <v>0.59954405</v>
      </c>
      <c r="L2871" s="1" t="s">
        <v>26</v>
      </c>
      <c r="M2871" s="1" t="s">
        <v>27</v>
      </c>
      <c r="N2871" s="1" t="s">
        <v>33</v>
      </c>
      <c r="O2871" s="1" t="s">
        <v>34</v>
      </c>
      <c r="P2871" s="1" t="s">
        <v>63</v>
      </c>
      <c r="Q2871" s="1" t="s">
        <v>24</v>
      </c>
      <c r="R2871" s="2">
        <v>41250</v>
      </c>
    </row>
    <row r="2872" spans="1:18" x14ac:dyDescent="0.25">
      <c r="A2872" s="1">
        <v>52578</v>
      </c>
      <c r="B2872" s="2">
        <v>40609</v>
      </c>
      <c r="C2872" s="2" t="str">
        <f t="shared" si="221"/>
        <v>March</v>
      </c>
      <c r="D2872" s="1" t="s">
        <v>37</v>
      </c>
      <c r="E2872" s="1">
        <v>8</v>
      </c>
      <c r="F2872" s="1">
        <f t="shared" si="220"/>
        <v>173.977</v>
      </c>
      <c r="G2872" s="1">
        <v>1391.816</v>
      </c>
      <c r="H2872" s="1">
        <v>69</v>
      </c>
      <c r="I2872">
        <f t="shared" si="222"/>
        <v>1460.816</v>
      </c>
      <c r="J2872">
        <f t="shared" si="223"/>
        <v>4.7610000000000001</v>
      </c>
      <c r="K2872">
        <f t="shared" si="224"/>
        <v>66.264359760000005</v>
      </c>
      <c r="L2872" s="1" t="s">
        <v>26</v>
      </c>
      <c r="M2872" s="1" t="s">
        <v>51</v>
      </c>
      <c r="N2872" s="1" t="s">
        <v>21</v>
      </c>
      <c r="O2872" s="1" t="s">
        <v>22</v>
      </c>
      <c r="P2872" s="1" t="s">
        <v>57</v>
      </c>
      <c r="Q2872" s="1" t="s">
        <v>53</v>
      </c>
      <c r="R2872" s="2">
        <v>40612</v>
      </c>
    </row>
    <row r="2873" spans="1:18" x14ac:dyDescent="0.25">
      <c r="A2873" s="1">
        <v>7297</v>
      </c>
      <c r="B2873" s="2">
        <v>40070</v>
      </c>
      <c r="C2873" s="2" t="str">
        <f t="shared" si="221"/>
        <v>September</v>
      </c>
      <c r="D2873" s="1" t="s">
        <v>25</v>
      </c>
      <c r="E2873" s="1">
        <v>4</v>
      </c>
      <c r="F2873" s="1">
        <f t="shared" si="220"/>
        <v>405.23500000000001</v>
      </c>
      <c r="G2873" s="1">
        <v>1620.94</v>
      </c>
      <c r="H2873" s="1">
        <v>76.37</v>
      </c>
      <c r="I2873">
        <f t="shared" si="222"/>
        <v>1697.31</v>
      </c>
      <c r="J2873">
        <f t="shared" si="223"/>
        <v>4.7610000000000001</v>
      </c>
      <c r="K2873">
        <f t="shared" si="224"/>
        <v>77.172953400000011</v>
      </c>
      <c r="L2873" s="1" t="s">
        <v>38</v>
      </c>
      <c r="M2873" s="1" t="s">
        <v>58</v>
      </c>
      <c r="N2873" s="1" t="s">
        <v>28</v>
      </c>
      <c r="O2873" s="1" t="s">
        <v>22</v>
      </c>
      <c r="P2873" s="1" t="s">
        <v>57</v>
      </c>
      <c r="Q2873" s="1" t="s">
        <v>64</v>
      </c>
      <c r="R2873" s="2">
        <v>40071</v>
      </c>
    </row>
    <row r="2874" spans="1:18" x14ac:dyDescent="0.25">
      <c r="A2874" s="1">
        <v>15044</v>
      </c>
      <c r="B2874" s="2">
        <v>40974</v>
      </c>
      <c r="C2874" s="2" t="str">
        <f t="shared" si="221"/>
        <v>March</v>
      </c>
      <c r="D2874" s="1" t="s">
        <v>18</v>
      </c>
      <c r="E2874" s="1">
        <v>42</v>
      </c>
      <c r="F2874" s="1">
        <f t="shared" si="220"/>
        <v>40.038095238095238</v>
      </c>
      <c r="G2874" s="1">
        <v>1681.6</v>
      </c>
      <c r="H2874" s="1">
        <v>10.25</v>
      </c>
      <c r="I2874">
        <f t="shared" si="222"/>
        <v>1691.85</v>
      </c>
      <c r="J2874">
        <f t="shared" si="223"/>
        <v>5.3265000000000002</v>
      </c>
      <c r="K2874">
        <f t="shared" si="224"/>
        <v>89.570424000000003</v>
      </c>
      <c r="L2874" s="1" t="s">
        <v>26</v>
      </c>
      <c r="M2874" s="1" t="s">
        <v>55</v>
      </c>
      <c r="N2874" s="1" t="s">
        <v>33</v>
      </c>
      <c r="O2874" s="1" t="s">
        <v>29</v>
      </c>
      <c r="P2874" s="1" t="s">
        <v>43</v>
      </c>
      <c r="Q2874" s="1" t="s">
        <v>24</v>
      </c>
      <c r="R2874" s="2">
        <v>40978</v>
      </c>
    </row>
    <row r="2875" spans="1:18" x14ac:dyDescent="0.25">
      <c r="A2875" s="1">
        <v>46147</v>
      </c>
      <c r="B2875" s="2">
        <v>40558</v>
      </c>
      <c r="C2875" s="2" t="str">
        <f t="shared" si="221"/>
        <v>January</v>
      </c>
      <c r="D2875" s="1" t="s">
        <v>37</v>
      </c>
      <c r="E2875" s="1">
        <v>37</v>
      </c>
      <c r="F2875" s="1">
        <f t="shared" si="220"/>
        <v>25.02162162162162</v>
      </c>
      <c r="G2875" s="1">
        <v>925.8</v>
      </c>
      <c r="H2875" s="1">
        <v>12.98</v>
      </c>
      <c r="I2875">
        <f t="shared" si="222"/>
        <v>938.78</v>
      </c>
      <c r="J2875">
        <f t="shared" si="223"/>
        <v>3.5455000000000001</v>
      </c>
      <c r="K2875">
        <f t="shared" si="224"/>
        <v>32.824238999999999</v>
      </c>
      <c r="L2875" s="1" t="s">
        <v>26</v>
      </c>
      <c r="M2875" s="1" t="s">
        <v>56</v>
      </c>
      <c r="N2875" s="1" t="s">
        <v>33</v>
      </c>
      <c r="O2875" s="1" t="s">
        <v>34</v>
      </c>
      <c r="P2875" s="1" t="s">
        <v>48</v>
      </c>
      <c r="Q2875" s="1" t="s">
        <v>24</v>
      </c>
      <c r="R2875" s="2">
        <v>40560</v>
      </c>
    </row>
    <row r="2876" spans="1:18" x14ac:dyDescent="0.25">
      <c r="A2876" s="1">
        <v>9221</v>
      </c>
      <c r="B2876" s="2">
        <v>40546</v>
      </c>
      <c r="C2876" s="2" t="str">
        <f t="shared" si="221"/>
        <v>January</v>
      </c>
      <c r="D2876" s="1" t="s">
        <v>18</v>
      </c>
      <c r="E2876" s="1">
        <v>9</v>
      </c>
      <c r="F2876" s="1">
        <f t="shared" si="220"/>
        <v>8.8488888888888884</v>
      </c>
      <c r="G2876" s="1">
        <v>79.64</v>
      </c>
      <c r="H2876" s="1">
        <v>49</v>
      </c>
      <c r="I2876">
        <f t="shared" si="222"/>
        <v>128.63999999999999</v>
      </c>
      <c r="J2876">
        <f t="shared" si="223"/>
        <v>3.5455000000000001</v>
      </c>
      <c r="K2876">
        <f t="shared" si="224"/>
        <v>2.8236362000000002</v>
      </c>
      <c r="L2876" s="1" t="s">
        <v>26</v>
      </c>
      <c r="M2876" s="1" t="s">
        <v>51</v>
      </c>
      <c r="N2876" s="1" t="s">
        <v>21</v>
      </c>
      <c r="O2876" s="1" t="s">
        <v>34</v>
      </c>
      <c r="P2876" s="1" t="s">
        <v>68</v>
      </c>
      <c r="Q2876" s="1" t="s">
        <v>53</v>
      </c>
      <c r="R2876" s="2">
        <v>40550</v>
      </c>
    </row>
    <row r="2877" spans="1:18" x14ac:dyDescent="0.25">
      <c r="A2877" s="1">
        <v>36196</v>
      </c>
      <c r="B2877" s="2">
        <v>40761</v>
      </c>
      <c r="C2877" s="2" t="str">
        <f t="shared" si="221"/>
        <v>August</v>
      </c>
      <c r="D2877" s="1" t="s">
        <v>32</v>
      </c>
      <c r="E2877" s="1">
        <v>7</v>
      </c>
      <c r="F2877" s="1">
        <f t="shared" si="220"/>
        <v>5.572857142857143</v>
      </c>
      <c r="G2877" s="1">
        <v>39.01</v>
      </c>
      <c r="H2877" s="1">
        <v>4.32</v>
      </c>
      <c r="I2877">
        <f t="shared" si="222"/>
        <v>43.33</v>
      </c>
      <c r="J2877">
        <f t="shared" si="223"/>
        <v>5.3265000000000002</v>
      </c>
      <c r="K2877">
        <f t="shared" si="224"/>
        <v>2.07786765</v>
      </c>
      <c r="L2877" s="1" t="s">
        <v>26</v>
      </c>
      <c r="M2877" s="1" t="s">
        <v>20</v>
      </c>
      <c r="N2877" s="1" t="s">
        <v>21</v>
      </c>
      <c r="O2877" s="1" t="s">
        <v>29</v>
      </c>
      <c r="P2877" s="1" t="s">
        <v>43</v>
      </c>
      <c r="Q2877" s="1" t="s">
        <v>46</v>
      </c>
      <c r="R2877" s="2">
        <v>40763</v>
      </c>
    </row>
    <row r="2878" spans="1:18" x14ac:dyDescent="0.25">
      <c r="A2878" s="1">
        <v>54437</v>
      </c>
      <c r="B2878" s="2">
        <v>40531</v>
      </c>
      <c r="C2878" s="2" t="str">
        <f t="shared" si="221"/>
        <v>December</v>
      </c>
      <c r="D2878" s="1" t="s">
        <v>25</v>
      </c>
      <c r="E2878" s="1">
        <v>15</v>
      </c>
      <c r="F2878" s="1">
        <f t="shared" si="220"/>
        <v>43.5914</v>
      </c>
      <c r="G2878" s="1">
        <v>653.87099999999998</v>
      </c>
      <c r="H2878" s="1">
        <v>5</v>
      </c>
      <c r="I2878">
        <f t="shared" si="222"/>
        <v>658.87099999999998</v>
      </c>
      <c r="J2878">
        <f t="shared" si="223"/>
        <v>5.3265000000000002</v>
      </c>
      <c r="K2878">
        <f t="shared" si="224"/>
        <v>34.828438814999998</v>
      </c>
      <c r="L2878" s="1" t="s">
        <v>26</v>
      </c>
      <c r="M2878" s="1" t="s">
        <v>56</v>
      </c>
      <c r="N2878" s="1" t="s">
        <v>33</v>
      </c>
      <c r="O2878" s="1" t="s">
        <v>29</v>
      </c>
      <c r="P2878" s="1" t="s">
        <v>30</v>
      </c>
      <c r="Q2878" s="1" t="s">
        <v>46</v>
      </c>
      <c r="R2878" s="2">
        <v>40531</v>
      </c>
    </row>
    <row r="2879" spans="1:18" x14ac:dyDescent="0.25">
      <c r="A2879" s="1">
        <v>29831</v>
      </c>
      <c r="B2879" s="2">
        <v>40997</v>
      </c>
      <c r="C2879" s="2" t="str">
        <f t="shared" si="221"/>
        <v>March</v>
      </c>
      <c r="D2879" s="1" t="s">
        <v>37</v>
      </c>
      <c r="E2879" s="1">
        <v>29</v>
      </c>
      <c r="F2879" s="1">
        <f t="shared" si="220"/>
        <v>75.007586206896548</v>
      </c>
      <c r="G2879" s="1">
        <v>2175.2199999999998</v>
      </c>
      <c r="H2879" s="1">
        <v>60</v>
      </c>
      <c r="I2879">
        <f t="shared" si="222"/>
        <v>2235.2199999999998</v>
      </c>
      <c r="J2879">
        <f t="shared" si="223"/>
        <v>3.5455000000000001</v>
      </c>
      <c r="K2879">
        <f t="shared" si="224"/>
        <v>77.122425099999987</v>
      </c>
      <c r="L2879" s="1" t="s">
        <v>38</v>
      </c>
      <c r="M2879" s="1" t="s">
        <v>47</v>
      </c>
      <c r="N2879" s="1" t="s">
        <v>28</v>
      </c>
      <c r="O2879" s="1" t="s">
        <v>34</v>
      </c>
      <c r="P2879" s="1" t="s">
        <v>68</v>
      </c>
      <c r="Q2879" s="1" t="s">
        <v>40</v>
      </c>
      <c r="R2879" s="2">
        <v>40998</v>
      </c>
    </row>
    <row r="2880" spans="1:18" x14ac:dyDescent="0.25">
      <c r="A2880" s="1">
        <v>35300</v>
      </c>
      <c r="B2880" s="2">
        <v>40239</v>
      </c>
      <c r="C2880" s="2" t="str">
        <f t="shared" si="221"/>
        <v>March</v>
      </c>
      <c r="D2880" s="1" t="s">
        <v>41</v>
      </c>
      <c r="E2880" s="1">
        <v>35</v>
      </c>
      <c r="F2880" s="1">
        <f t="shared" si="220"/>
        <v>41.302857142857142</v>
      </c>
      <c r="G2880" s="1">
        <v>1445.6</v>
      </c>
      <c r="H2880" s="1">
        <v>8.66</v>
      </c>
      <c r="I2880">
        <f t="shared" si="222"/>
        <v>1454.26</v>
      </c>
      <c r="J2880">
        <f t="shared" si="223"/>
        <v>4.7610000000000001</v>
      </c>
      <c r="K2880">
        <f t="shared" si="224"/>
        <v>68.825015999999991</v>
      </c>
      <c r="L2880" s="1" t="s">
        <v>26</v>
      </c>
      <c r="M2880" s="1" t="s">
        <v>55</v>
      </c>
      <c r="N2880" s="1" t="s">
        <v>33</v>
      </c>
      <c r="O2880" s="1" t="s">
        <v>22</v>
      </c>
      <c r="P2880" s="1" t="s">
        <v>23</v>
      </c>
      <c r="Q2880" s="1" t="s">
        <v>31</v>
      </c>
      <c r="R2880" s="2">
        <v>40242</v>
      </c>
    </row>
    <row r="2881" spans="1:18" x14ac:dyDescent="0.25">
      <c r="A2881" s="1">
        <v>31650</v>
      </c>
      <c r="B2881" s="2">
        <v>40401</v>
      </c>
      <c r="C2881" s="2" t="str">
        <f t="shared" si="221"/>
        <v>August</v>
      </c>
      <c r="D2881" s="1" t="s">
        <v>32</v>
      </c>
      <c r="E2881" s="1">
        <v>19</v>
      </c>
      <c r="F2881" s="1">
        <f t="shared" si="220"/>
        <v>79.20894736842105</v>
      </c>
      <c r="G2881" s="1">
        <v>1504.97</v>
      </c>
      <c r="H2881" s="1">
        <v>4</v>
      </c>
      <c r="I2881">
        <f t="shared" si="222"/>
        <v>1508.97</v>
      </c>
      <c r="J2881">
        <f t="shared" si="223"/>
        <v>5.3265000000000002</v>
      </c>
      <c r="K2881">
        <f t="shared" si="224"/>
        <v>80.162227049999998</v>
      </c>
      <c r="L2881" s="1" t="s">
        <v>26</v>
      </c>
      <c r="M2881" s="1" t="s">
        <v>49</v>
      </c>
      <c r="N2881" s="1" t="s">
        <v>21</v>
      </c>
      <c r="O2881" s="1" t="s">
        <v>29</v>
      </c>
      <c r="P2881" s="1" t="s">
        <v>43</v>
      </c>
      <c r="Q2881" s="1" t="s">
        <v>24</v>
      </c>
      <c r="R2881" s="2">
        <v>40402</v>
      </c>
    </row>
    <row r="2882" spans="1:18" x14ac:dyDescent="0.25">
      <c r="A2882" s="1">
        <v>12261</v>
      </c>
      <c r="B2882" s="2">
        <v>40474</v>
      </c>
      <c r="C2882" s="2" t="str">
        <f t="shared" si="221"/>
        <v>October</v>
      </c>
      <c r="D2882" s="1" t="s">
        <v>18</v>
      </c>
      <c r="E2882" s="1">
        <v>4</v>
      </c>
      <c r="F2882" s="1">
        <f t="shared" ref="F2882:F2945" si="225">G2882/E2882</f>
        <v>5.1475</v>
      </c>
      <c r="G2882" s="1">
        <v>20.59</v>
      </c>
      <c r="H2882" s="1">
        <v>0.83</v>
      </c>
      <c r="I2882">
        <f t="shared" si="222"/>
        <v>21.419999999999998</v>
      </c>
      <c r="J2882">
        <f t="shared" si="223"/>
        <v>3.5455000000000001</v>
      </c>
      <c r="K2882">
        <f t="shared" si="224"/>
        <v>0.73001844999999999</v>
      </c>
      <c r="L2882" s="1" t="s">
        <v>19</v>
      </c>
      <c r="M2882" s="1" t="s">
        <v>27</v>
      </c>
      <c r="N2882" s="1" t="s">
        <v>33</v>
      </c>
      <c r="O2882" s="1" t="s">
        <v>34</v>
      </c>
      <c r="P2882" s="1" t="s">
        <v>35</v>
      </c>
      <c r="Q2882" s="1" t="s">
        <v>36</v>
      </c>
      <c r="R2882" s="2">
        <v>40478</v>
      </c>
    </row>
    <row r="2883" spans="1:18" x14ac:dyDescent="0.25">
      <c r="A2883" s="1">
        <v>26055</v>
      </c>
      <c r="B2883" s="2">
        <v>41238</v>
      </c>
      <c r="C2883" s="2" t="str">
        <f t="shared" ref="C2883:C2946" si="226">TEXT(B2883,"mmmm")</f>
        <v>November</v>
      </c>
      <c r="D2883" s="1" t="s">
        <v>32</v>
      </c>
      <c r="E2883" s="1">
        <v>46</v>
      </c>
      <c r="F2883" s="1">
        <f t="shared" si="225"/>
        <v>146.38086956521741</v>
      </c>
      <c r="G2883" s="1">
        <v>6733.52</v>
      </c>
      <c r="H2883" s="1">
        <v>4</v>
      </c>
      <c r="I2883">
        <f t="shared" ref="I2883:I2946" si="227">G2883+H2883</f>
        <v>6737.52</v>
      </c>
      <c r="J2883">
        <f t="shared" ref="J2883:J2946" si="228">IF(O2883="Furniture",4.761,IF(O2883="Technology",5.3265,IF(O2883="Office Supplies",3.5455,0)))</f>
        <v>5.3265000000000002</v>
      </c>
      <c r="K2883">
        <f t="shared" ref="K2883:K2946" si="229">(J2883*G2883)/100</f>
        <v>358.66094280000004</v>
      </c>
      <c r="L2883" s="1" t="s">
        <v>26</v>
      </c>
      <c r="M2883" s="1" t="s">
        <v>47</v>
      </c>
      <c r="N2883" s="1" t="s">
        <v>42</v>
      </c>
      <c r="O2883" s="1" t="s">
        <v>29</v>
      </c>
      <c r="P2883" s="1" t="s">
        <v>43</v>
      </c>
      <c r="Q2883" s="1" t="s">
        <v>24</v>
      </c>
      <c r="R2883" s="2">
        <v>41239</v>
      </c>
    </row>
    <row r="2884" spans="1:18" x14ac:dyDescent="0.25">
      <c r="A2884" s="1">
        <v>4103</v>
      </c>
      <c r="B2884" s="2">
        <v>41092</v>
      </c>
      <c r="C2884" s="2" t="str">
        <f t="shared" si="226"/>
        <v>July</v>
      </c>
      <c r="D2884" s="1" t="s">
        <v>18</v>
      </c>
      <c r="E2884" s="1">
        <v>3</v>
      </c>
      <c r="F2884" s="1">
        <f t="shared" si="225"/>
        <v>14.166666666666666</v>
      </c>
      <c r="G2884" s="1">
        <v>42.5</v>
      </c>
      <c r="H2884" s="1">
        <v>8.99</v>
      </c>
      <c r="I2884">
        <f t="shared" si="227"/>
        <v>51.49</v>
      </c>
      <c r="J2884">
        <f t="shared" si="228"/>
        <v>3.5455000000000001</v>
      </c>
      <c r="K2884">
        <f t="shared" si="229"/>
        <v>1.5068375000000001</v>
      </c>
      <c r="L2884" s="1" t="s">
        <v>26</v>
      </c>
      <c r="M2884" s="1" t="s">
        <v>49</v>
      </c>
      <c r="N2884" s="1" t="s">
        <v>42</v>
      </c>
      <c r="O2884" s="1" t="s">
        <v>34</v>
      </c>
      <c r="P2884" s="1" t="s">
        <v>35</v>
      </c>
      <c r="Q2884" s="1" t="s">
        <v>46</v>
      </c>
      <c r="R2884" s="2">
        <v>41096</v>
      </c>
    </row>
    <row r="2885" spans="1:18" x14ac:dyDescent="0.25">
      <c r="A2885" s="1">
        <v>32</v>
      </c>
      <c r="B2885" s="2">
        <v>40739</v>
      </c>
      <c r="C2885" s="2" t="str">
        <f t="shared" si="226"/>
        <v>July</v>
      </c>
      <c r="D2885" s="1" t="s">
        <v>25</v>
      </c>
      <c r="E2885" s="1">
        <v>26</v>
      </c>
      <c r="F2885" s="1">
        <f t="shared" si="225"/>
        <v>108.00307692307692</v>
      </c>
      <c r="G2885" s="1">
        <v>2808.08</v>
      </c>
      <c r="H2885" s="1">
        <v>5.81</v>
      </c>
      <c r="I2885">
        <f t="shared" si="227"/>
        <v>2813.89</v>
      </c>
      <c r="J2885">
        <f t="shared" si="228"/>
        <v>4.7610000000000001</v>
      </c>
      <c r="K2885">
        <f t="shared" si="229"/>
        <v>133.69268879999998</v>
      </c>
      <c r="L2885" s="1" t="s">
        <v>26</v>
      </c>
      <c r="M2885" s="1" t="s">
        <v>51</v>
      </c>
      <c r="N2885" s="1" t="s">
        <v>33</v>
      </c>
      <c r="O2885" s="1" t="s">
        <v>22</v>
      </c>
      <c r="P2885" s="1" t="s">
        <v>23</v>
      </c>
      <c r="Q2885" s="1" t="s">
        <v>31</v>
      </c>
      <c r="R2885" s="2">
        <v>40741</v>
      </c>
    </row>
    <row r="2886" spans="1:18" x14ac:dyDescent="0.25">
      <c r="A2886" s="1">
        <v>5092</v>
      </c>
      <c r="B2886" s="2">
        <v>40845</v>
      </c>
      <c r="C2886" s="2" t="str">
        <f t="shared" si="226"/>
        <v>October</v>
      </c>
      <c r="D2886" s="1" t="s">
        <v>18</v>
      </c>
      <c r="E2886" s="1">
        <v>25</v>
      </c>
      <c r="F2886" s="1">
        <f t="shared" si="225"/>
        <v>39.150799999999997</v>
      </c>
      <c r="G2886" s="1">
        <v>978.77</v>
      </c>
      <c r="H2886" s="1">
        <v>13.26</v>
      </c>
      <c r="I2886">
        <f t="shared" si="227"/>
        <v>992.03</v>
      </c>
      <c r="J2886">
        <f t="shared" si="228"/>
        <v>3.5455000000000001</v>
      </c>
      <c r="K2886">
        <f t="shared" si="229"/>
        <v>34.702290349999998</v>
      </c>
      <c r="L2886" s="1" t="s">
        <v>26</v>
      </c>
      <c r="M2886" s="1" t="s">
        <v>58</v>
      </c>
      <c r="N2886" s="1" t="s">
        <v>21</v>
      </c>
      <c r="O2886" s="1" t="s">
        <v>34</v>
      </c>
      <c r="P2886" s="1" t="s">
        <v>45</v>
      </c>
      <c r="Q2886" s="1" t="s">
        <v>24</v>
      </c>
      <c r="R2886" s="2">
        <v>40850</v>
      </c>
    </row>
    <row r="2887" spans="1:18" x14ac:dyDescent="0.25">
      <c r="A2887" s="1">
        <v>56672</v>
      </c>
      <c r="B2887" s="2">
        <v>41041</v>
      </c>
      <c r="C2887" s="2" t="str">
        <f t="shared" si="226"/>
        <v>May</v>
      </c>
      <c r="D2887" s="1" t="s">
        <v>25</v>
      </c>
      <c r="E2887" s="1">
        <v>8</v>
      </c>
      <c r="F2887" s="1">
        <f t="shared" si="225"/>
        <v>74.204999999999998</v>
      </c>
      <c r="G2887" s="1">
        <v>593.64</v>
      </c>
      <c r="H2887" s="1">
        <v>60</v>
      </c>
      <c r="I2887">
        <f t="shared" si="227"/>
        <v>653.64</v>
      </c>
      <c r="J2887">
        <f t="shared" si="228"/>
        <v>4.7610000000000001</v>
      </c>
      <c r="K2887">
        <f t="shared" si="229"/>
        <v>28.263200400000002</v>
      </c>
      <c r="L2887" s="1" t="s">
        <v>38</v>
      </c>
      <c r="M2887" s="1" t="s">
        <v>49</v>
      </c>
      <c r="N2887" s="1" t="s">
        <v>21</v>
      </c>
      <c r="O2887" s="1" t="s">
        <v>22</v>
      </c>
      <c r="P2887" s="1" t="s">
        <v>57</v>
      </c>
      <c r="Q2887" s="1" t="s">
        <v>40</v>
      </c>
      <c r="R2887" s="2">
        <v>41043</v>
      </c>
    </row>
    <row r="2888" spans="1:18" x14ac:dyDescent="0.25">
      <c r="A2888" s="1">
        <v>46980</v>
      </c>
      <c r="B2888" s="2">
        <v>40560</v>
      </c>
      <c r="C2888" s="2" t="str">
        <f t="shared" si="226"/>
        <v>January</v>
      </c>
      <c r="D2888" s="1" t="s">
        <v>37</v>
      </c>
      <c r="E2888" s="1">
        <v>34</v>
      </c>
      <c r="F2888" s="1">
        <f t="shared" si="225"/>
        <v>6.3617647058823534</v>
      </c>
      <c r="G2888" s="1">
        <v>216.3</v>
      </c>
      <c r="H2888" s="1">
        <v>0.5</v>
      </c>
      <c r="I2888">
        <f t="shared" si="227"/>
        <v>216.8</v>
      </c>
      <c r="J2888">
        <f t="shared" si="228"/>
        <v>3.5455000000000001</v>
      </c>
      <c r="K2888">
        <f t="shared" si="229"/>
        <v>7.6689164999999999</v>
      </c>
      <c r="L2888" s="1" t="s">
        <v>26</v>
      </c>
      <c r="M2888" s="1" t="s">
        <v>44</v>
      </c>
      <c r="N2888" s="1" t="s">
        <v>33</v>
      </c>
      <c r="O2888" s="1" t="s">
        <v>34</v>
      </c>
      <c r="P2888" s="1" t="s">
        <v>63</v>
      </c>
      <c r="Q2888" s="1" t="s">
        <v>24</v>
      </c>
      <c r="R2888" s="2">
        <v>40560</v>
      </c>
    </row>
    <row r="2889" spans="1:18" x14ac:dyDescent="0.25">
      <c r="A2889" s="1">
        <v>6241</v>
      </c>
      <c r="B2889" s="2">
        <v>40176</v>
      </c>
      <c r="C2889" s="2" t="str">
        <f t="shared" si="226"/>
        <v>December</v>
      </c>
      <c r="D2889" s="1" t="s">
        <v>18</v>
      </c>
      <c r="E2889" s="1">
        <v>29</v>
      </c>
      <c r="F2889" s="1">
        <f t="shared" si="225"/>
        <v>187.34791379310346</v>
      </c>
      <c r="G2889" s="1">
        <v>5433.0895</v>
      </c>
      <c r="H2889" s="1">
        <v>8.99</v>
      </c>
      <c r="I2889">
        <f t="shared" si="227"/>
        <v>5442.0794999999998</v>
      </c>
      <c r="J2889">
        <f t="shared" si="228"/>
        <v>5.3265000000000002</v>
      </c>
      <c r="K2889">
        <f t="shared" si="229"/>
        <v>289.39351221750002</v>
      </c>
      <c r="L2889" s="1" t="s">
        <v>26</v>
      </c>
      <c r="M2889" s="1" t="s">
        <v>56</v>
      </c>
      <c r="N2889" s="1" t="s">
        <v>28</v>
      </c>
      <c r="O2889" s="1" t="s">
        <v>29</v>
      </c>
      <c r="P2889" s="1" t="s">
        <v>30</v>
      </c>
      <c r="Q2889" s="1" t="s">
        <v>24</v>
      </c>
      <c r="R2889" s="2">
        <v>40180</v>
      </c>
    </row>
    <row r="2890" spans="1:18" x14ac:dyDescent="0.25">
      <c r="A2890" s="1">
        <v>17669</v>
      </c>
      <c r="B2890" s="2">
        <v>39932</v>
      </c>
      <c r="C2890" s="2" t="str">
        <f t="shared" si="226"/>
        <v>April</v>
      </c>
      <c r="D2890" s="1" t="s">
        <v>25</v>
      </c>
      <c r="E2890" s="1">
        <v>32</v>
      </c>
      <c r="F2890" s="1">
        <f t="shared" si="225"/>
        <v>34.875937499999999</v>
      </c>
      <c r="G2890" s="1">
        <v>1116.03</v>
      </c>
      <c r="H2890" s="1">
        <v>5.49</v>
      </c>
      <c r="I2890">
        <f t="shared" si="227"/>
        <v>1121.52</v>
      </c>
      <c r="J2890">
        <f t="shared" si="228"/>
        <v>3.5455000000000001</v>
      </c>
      <c r="K2890">
        <f t="shared" si="229"/>
        <v>39.568843649999998</v>
      </c>
      <c r="L2890" s="1" t="s">
        <v>26</v>
      </c>
      <c r="M2890" s="1" t="s">
        <v>47</v>
      </c>
      <c r="N2890" s="1" t="s">
        <v>28</v>
      </c>
      <c r="O2890" s="1" t="s">
        <v>34</v>
      </c>
      <c r="P2890" s="1" t="s">
        <v>60</v>
      </c>
      <c r="Q2890" s="1" t="s">
        <v>24</v>
      </c>
      <c r="R2890" s="2">
        <v>39933</v>
      </c>
    </row>
    <row r="2891" spans="1:18" x14ac:dyDescent="0.25">
      <c r="A2891" s="1">
        <v>16897</v>
      </c>
      <c r="B2891" s="2">
        <v>41075</v>
      </c>
      <c r="C2891" s="2" t="str">
        <f t="shared" si="226"/>
        <v>June</v>
      </c>
      <c r="D2891" s="1" t="s">
        <v>32</v>
      </c>
      <c r="E2891" s="1">
        <v>1</v>
      </c>
      <c r="F2891" s="1">
        <f t="shared" si="225"/>
        <v>379.8</v>
      </c>
      <c r="G2891" s="1">
        <v>379.8</v>
      </c>
      <c r="H2891" s="1">
        <v>58.95</v>
      </c>
      <c r="I2891">
        <f t="shared" si="227"/>
        <v>438.75</v>
      </c>
      <c r="J2891">
        <f t="shared" si="228"/>
        <v>4.7610000000000001</v>
      </c>
      <c r="K2891">
        <f t="shared" si="229"/>
        <v>18.082278000000002</v>
      </c>
      <c r="L2891" s="1" t="s">
        <v>38</v>
      </c>
      <c r="M2891" s="1" t="s">
        <v>27</v>
      </c>
      <c r="N2891" s="1" t="s">
        <v>21</v>
      </c>
      <c r="O2891" s="1" t="s">
        <v>22</v>
      </c>
      <c r="P2891" s="1" t="s">
        <v>39</v>
      </c>
      <c r="Q2891" s="1" t="s">
        <v>40</v>
      </c>
      <c r="R2891" s="2">
        <v>41077</v>
      </c>
    </row>
    <row r="2892" spans="1:18" x14ac:dyDescent="0.25">
      <c r="A2892" s="1">
        <v>29795</v>
      </c>
      <c r="B2892" s="2">
        <v>40872</v>
      </c>
      <c r="C2892" s="2" t="str">
        <f t="shared" si="226"/>
        <v>November</v>
      </c>
      <c r="D2892" s="1" t="s">
        <v>25</v>
      </c>
      <c r="E2892" s="1">
        <v>48</v>
      </c>
      <c r="F2892" s="1">
        <f t="shared" si="225"/>
        <v>174.58791666666664</v>
      </c>
      <c r="G2892" s="1">
        <v>8380.2199999999993</v>
      </c>
      <c r="H2892" s="1">
        <v>35.020000000000003</v>
      </c>
      <c r="I2892">
        <f t="shared" si="227"/>
        <v>8415.24</v>
      </c>
      <c r="J2892">
        <f t="shared" si="228"/>
        <v>4.7610000000000001</v>
      </c>
      <c r="K2892">
        <f t="shared" si="229"/>
        <v>398.98227419999995</v>
      </c>
      <c r="L2892" s="1" t="s">
        <v>38</v>
      </c>
      <c r="M2892" s="1" t="s">
        <v>44</v>
      </c>
      <c r="N2892" s="1" t="s">
        <v>28</v>
      </c>
      <c r="O2892" s="1" t="s">
        <v>22</v>
      </c>
      <c r="P2892" s="1" t="s">
        <v>67</v>
      </c>
      <c r="Q2892" s="1" t="s">
        <v>64</v>
      </c>
      <c r="R2892" s="2">
        <v>40873</v>
      </c>
    </row>
    <row r="2893" spans="1:18" x14ac:dyDescent="0.25">
      <c r="A2893" s="1">
        <v>2563</v>
      </c>
      <c r="B2893" s="2">
        <v>40500</v>
      </c>
      <c r="C2893" s="2" t="str">
        <f t="shared" si="226"/>
        <v>November</v>
      </c>
      <c r="D2893" s="1" t="s">
        <v>32</v>
      </c>
      <c r="E2893" s="1">
        <v>33</v>
      </c>
      <c r="F2893" s="1">
        <f t="shared" si="225"/>
        <v>6.3045454545454547</v>
      </c>
      <c r="G2893" s="1">
        <v>208.05</v>
      </c>
      <c r="H2893" s="1">
        <v>0.96</v>
      </c>
      <c r="I2893">
        <f t="shared" si="227"/>
        <v>209.01000000000002</v>
      </c>
      <c r="J2893">
        <f t="shared" si="228"/>
        <v>3.5455000000000001</v>
      </c>
      <c r="K2893">
        <f t="shared" si="229"/>
        <v>7.376412750000001</v>
      </c>
      <c r="L2893" s="1" t="s">
        <v>26</v>
      </c>
      <c r="M2893" s="1" t="s">
        <v>54</v>
      </c>
      <c r="N2893" s="1" t="s">
        <v>28</v>
      </c>
      <c r="O2893" s="1" t="s">
        <v>34</v>
      </c>
      <c r="P2893" s="1" t="s">
        <v>35</v>
      </c>
      <c r="Q2893" s="1" t="s">
        <v>36</v>
      </c>
      <c r="R2893" s="2">
        <v>40501</v>
      </c>
    </row>
    <row r="2894" spans="1:18" x14ac:dyDescent="0.25">
      <c r="A2894" s="1">
        <v>42852</v>
      </c>
      <c r="B2894" s="2">
        <v>40167</v>
      </c>
      <c r="C2894" s="2" t="str">
        <f t="shared" si="226"/>
        <v>December</v>
      </c>
      <c r="D2894" s="1" t="s">
        <v>32</v>
      </c>
      <c r="E2894" s="1">
        <v>13</v>
      </c>
      <c r="F2894" s="1">
        <f t="shared" si="225"/>
        <v>9.9923076923076923</v>
      </c>
      <c r="G2894" s="1">
        <v>129.9</v>
      </c>
      <c r="H2894" s="1">
        <v>9.86</v>
      </c>
      <c r="I2894">
        <f t="shared" si="227"/>
        <v>139.76</v>
      </c>
      <c r="J2894">
        <f t="shared" si="228"/>
        <v>3.5455000000000001</v>
      </c>
      <c r="K2894">
        <f t="shared" si="229"/>
        <v>4.605604500000001</v>
      </c>
      <c r="L2894" s="1" t="s">
        <v>26</v>
      </c>
      <c r="M2894" s="1" t="s">
        <v>51</v>
      </c>
      <c r="N2894" s="1" t="s">
        <v>21</v>
      </c>
      <c r="O2894" s="1" t="s">
        <v>34</v>
      </c>
      <c r="P2894" s="1" t="s">
        <v>45</v>
      </c>
      <c r="Q2894" s="1" t="s">
        <v>24</v>
      </c>
      <c r="R2894" s="2">
        <v>40169</v>
      </c>
    </row>
    <row r="2895" spans="1:18" x14ac:dyDescent="0.25">
      <c r="A2895" s="1">
        <v>30593</v>
      </c>
      <c r="B2895" s="2">
        <v>40749</v>
      </c>
      <c r="C2895" s="2" t="str">
        <f t="shared" si="226"/>
        <v>July</v>
      </c>
      <c r="D2895" s="1" t="s">
        <v>37</v>
      </c>
      <c r="E2895" s="1">
        <v>41</v>
      </c>
      <c r="F2895" s="1">
        <f t="shared" si="225"/>
        <v>34.34975609756097</v>
      </c>
      <c r="G2895" s="1">
        <v>1408.34</v>
      </c>
      <c r="H2895" s="1">
        <v>8.99</v>
      </c>
      <c r="I2895">
        <f t="shared" si="227"/>
        <v>1417.33</v>
      </c>
      <c r="J2895">
        <f t="shared" si="228"/>
        <v>3.5455000000000001</v>
      </c>
      <c r="K2895">
        <f t="shared" si="229"/>
        <v>49.932694699999999</v>
      </c>
      <c r="L2895" s="1" t="s">
        <v>26</v>
      </c>
      <c r="M2895" s="1" t="s">
        <v>27</v>
      </c>
      <c r="N2895" s="1" t="s">
        <v>28</v>
      </c>
      <c r="O2895" s="1" t="s">
        <v>34</v>
      </c>
      <c r="P2895" s="1" t="s">
        <v>35</v>
      </c>
      <c r="Q2895" s="1" t="s">
        <v>46</v>
      </c>
      <c r="R2895" s="2">
        <v>40752</v>
      </c>
    </row>
    <row r="2896" spans="1:18" x14ac:dyDescent="0.25">
      <c r="A2896" s="1">
        <v>6912</v>
      </c>
      <c r="B2896" s="2">
        <v>40887</v>
      </c>
      <c r="C2896" s="2" t="str">
        <f t="shared" si="226"/>
        <v>December</v>
      </c>
      <c r="D2896" s="1" t="s">
        <v>32</v>
      </c>
      <c r="E2896" s="1">
        <v>14</v>
      </c>
      <c r="F2896" s="1">
        <f t="shared" si="225"/>
        <v>21.037142857142857</v>
      </c>
      <c r="G2896" s="1">
        <v>294.52</v>
      </c>
      <c r="H2896" s="1">
        <v>5.94</v>
      </c>
      <c r="I2896">
        <f t="shared" si="227"/>
        <v>300.45999999999998</v>
      </c>
      <c r="J2896">
        <f t="shared" si="228"/>
        <v>3.5455000000000001</v>
      </c>
      <c r="K2896">
        <f t="shared" si="229"/>
        <v>10.442206599999999</v>
      </c>
      <c r="L2896" s="1" t="s">
        <v>26</v>
      </c>
      <c r="M2896" s="1" t="s">
        <v>49</v>
      </c>
      <c r="N2896" s="1" t="s">
        <v>28</v>
      </c>
      <c r="O2896" s="1" t="s">
        <v>34</v>
      </c>
      <c r="P2896" s="1" t="s">
        <v>68</v>
      </c>
      <c r="Q2896" s="1" t="s">
        <v>31</v>
      </c>
      <c r="R2896" s="2">
        <v>40889</v>
      </c>
    </row>
    <row r="2897" spans="1:18" x14ac:dyDescent="0.25">
      <c r="A2897" s="1">
        <v>3361</v>
      </c>
      <c r="B2897" s="2">
        <v>41143</v>
      </c>
      <c r="C2897" s="2" t="str">
        <f t="shared" si="226"/>
        <v>August</v>
      </c>
      <c r="D2897" s="1" t="s">
        <v>32</v>
      </c>
      <c r="E2897" s="1">
        <v>49</v>
      </c>
      <c r="F2897" s="1">
        <f t="shared" si="225"/>
        <v>4.3614285714285712</v>
      </c>
      <c r="G2897" s="1">
        <v>213.71</v>
      </c>
      <c r="H2897" s="1">
        <v>6.72</v>
      </c>
      <c r="I2897">
        <f t="shared" si="227"/>
        <v>220.43</v>
      </c>
      <c r="J2897">
        <f t="shared" si="228"/>
        <v>3.5455000000000001</v>
      </c>
      <c r="K2897">
        <f t="shared" si="229"/>
        <v>7.5770880500000013</v>
      </c>
      <c r="L2897" s="1" t="s">
        <v>26</v>
      </c>
      <c r="M2897" s="1" t="s">
        <v>58</v>
      </c>
      <c r="N2897" s="1" t="s">
        <v>33</v>
      </c>
      <c r="O2897" s="1" t="s">
        <v>34</v>
      </c>
      <c r="P2897" s="1" t="s">
        <v>45</v>
      </c>
      <c r="Q2897" s="1" t="s">
        <v>24</v>
      </c>
      <c r="R2897" s="2">
        <v>41143</v>
      </c>
    </row>
    <row r="2898" spans="1:18" x14ac:dyDescent="0.25">
      <c r="A2898" s="1">
        <v>55716</v>
      </c>
      <c r="B2898" s="2">
        <v>41204</v>
      </c>
      <c r="C2898" s="2" t="str">
        <f t="shared" si="226"/>
        <v>October</v>
      </c>
      <c r="D2898" s="1" t="s">
        <v>25</v>
      </c>
      <c r="E2898" s="1">
        <v>9</v>
      </c>
      <c r="F2898" s="1">
        <f t="shared" si="225"/>
        <v>1629.5055555555555</v>
      </c>
      <c r="G2898" s="1">
        <v>14665.55</v>
      </c>
      <c r="H2898" s="1">
        <v>24.49</v>
      </c>
      <c r="I2898">
        <f t="shared" si="227"/>
        <v>14690.039999999999</v>
      </c>
      <c r="J2898">
        <f t="shared" si="228"/>
        <v>3.5455000000000001</v>
      </c>
      <c r="K2898">
        <f t="shared" si="229"/>
        <v>519.96707524999999</v>
      </c>
      <c r="L2898" s="1" t="s">
        <v>26</v>
      </c>
      <c r="M2898" s="1" t="s">
        <v>27</v>
      </c>
      <c r="N2898" s="1" t="s">
        <v>42</v>
      </c>
      <c r="O2898" s="1" t="s">
        <v>34</v>
      </c>
      <c r="P2898" s="1" t="s">
        <v>50</v>
      </c>
      <c r="Q2898" s="1" t="s">
        <v>31</v>
      </c>
      <c r="R2898" s="2">
        <v>41205</v>
      </c>
    </row>
    <row r="2899" spans="1:18" x14ac:dyDescent="0.25">
      <c r="A2899" s="1">
        <v>17093</v>
      </c>
      <c r="B2899" s="2">
        <v>40950</v>
      </c>
      <c r="C2899" s="2" t="str">
        <f t="shared" si="226"/>
        <v>February</v>
      </c>
      <c r="D2899" s="1" t="s">
        <v>32</v>
      </c>
      <c r="E2899" s="1">
        <v>50</v>
      </c>
      <c r="F2899" s="1">
        <f t="shared" si="225"/>
        <v>91.001200000000011</v>
      </c>
      <c r="G2899" s="1">
        <v>4550.0600000000004</v>
      </c>
      <c r="H2899" s="1">
        <v>58.2</v>
      </c>
      <c r="I2899">
        <f t="shared" si="227"/>
        <v>4608.26</v>
      </c>
      <c r="J2899">
        <f t="shared" si="228"/>
        <v>4.7610000000000001</v>
      </c>
      <c r="K2899">
        <f t="shared" si="229"/>
        <v>216.62835660000002</v>
      </c>
      <c r="L2899" s="1" t="s">
        <v>38</v>
      </c>
      <c r="M2899" s="1" t="s">
        <v>47</v>
      </c>
      <c r="N2899" s="1" t="s">
        <v>33</v>
      </c>
      <c r="O2899" s="1" t="s">
        <v>22</v>
      </c>
      <c r="P2899" s="1" t="s">
        <v>39</v>
      </c>
      <c r="Q2899" s="1" t="s">
        <v>40</v>
      </c>
      <c r="R2899" s="2">
        <v>40952</v>
      </c>
    </row>
    <row r="2900" spans="1:18" x14ac:dyDescent="0.25">
      <c r="A2900" s="1">
        <v>13542</v>
      </c>
      <c r="B2900" s="2">
        <v>39880</v>
      </c>
      <c r="C2900" s="2" t="str">
        <f t="shared" si="226"/>
        <v>March</v>
      </c>
      <c r="D2900" s="1" t="s">
        <v>18</v>
      </c>
      <c r="E2900" s="1">
        <v>11</v>
      </c>
      <c r="F2900" s="1">
        <f t="shared" si="225"/>
        <v>324.71272727272731</v>
      </c>
      <c r="G2900" s="1">
        <v>3571.84</v>
      </c>
      <c r="H2900" s="1">
        <v>64.73</v>
      </c>
      <c r="I2900">
        <f t="shared" si="227"/>
        <v>3636.57</v>
      </c>
      <c r="J2900">
        <f t="shared" si="228"/>
        <v>4.7610000000000001</v>
      </c>
      <c r="K2900">
        <f t="shared" si="229"/>
        <v>170.05530239999999</v>
      </c>
      <c r="L2900" s="1" t="s">
        <v>38</v>
      </c>
      <c r="M2900" s="1" t="s">
        <v>54</v>
      </c>
      <c r="N2900" s="1" t="s">
        <v>21</v>
      </c>
      <c r="O2900" s="1" t="s">
        <v>22</v>
      </c>
      <c r="P2900" s="1" t="s">
        <v>39</v>
      </c>
      <c r="Q2900" s="1" t="s">
        <v>40</v>
      </c>
      <c r="R2900" s="2">
        <v>39887</v>
      </c>
    </row>
    <row r="2901" spans="1:18" x14ac:dyDescent="0.25">
      <c r="A2901" s="1">
        <v>37794</v>
      </c>
      <c r="B2901" s="2">
        <v>39896</v>
      </c>
      <c r="C2901" s="2" t="str">
        <f t="shared" si="226"/>
        <v>March</v>
      </c>
      <c r="D2901" s="1" t="s">
        <v>18</v>
      </c>
      <c r="E2901" s="1">
        <v>32</v>
      </c>
      <c r="F2901" s="1">
        <f t="shared" si="225"/>
        <v>193.6209375</v>
      </c>
      <c r="G2901" s="1">
        <v>6195.87</v>
      </c>
      <c r="H2901" s="1">
        <v>19.989999999999998</v>
      </c>
      <c r="I2901">
        <f t="shared" si="227"/>
        <v>6215.86</v>
      </c>
      <c r="J2901">
        <f t="shared" si="228"/>
        <v>3.5455000000000001</v>
      </c>
      <c r="K2901">
        <f t="shared" si="229"/>
        <v>219.67457085000001</v>
      </c>
      <c r="L2901" s="1" t="s">
        <v>26</v>
      </c>
      <c r="M2901" s="1" t="s">
        <v>56</v>
      </c>
      <c r="N2901" s="1" t="s">
        <v>28</v>
      </c>
      <c r="O2901" s="1" t="s">
        <v>34</v>
      </c>
      <c r="P2901" s="1" t="s">
        <v>60</v>
      </c>
      <c r="Q2901" s="1" t="s">
        <v>24</v>
      </c>
      <c r="R2901" s="2">
        <v>39900</v>
      </c>
    </row>
    <row r="2902" spans="1:18" x14ac:dyDescent="0.25">
      <c r="A2902" s="1">
        <v>28641</v>
      </c>
      <c r="B2902" s="2">
        <v>40828</v>
      </c>
      <c r="C2902" s="2" t="str">
        <f t="shared" si="226"/>
        <v>October</v>
      </c>
      <c r="D2902" s="1" t="s">
        <v>32</v>
      </c>
      <c r="E2902" s="1">
        <v>33</v>
      </c>
      <c r="F2902" s="1">
        <f t="shared" si="225"/>
        <v>8.4439393939393934</v>
      </c>
      <c r="G2902" s="1">
        <v>278.64999999999998</v>
      </c>
      <c r="H2902" s="1">
        <v>2.38</v>
      </c>
      <c r="I2902">
        <f t="shared" si="227"/>
        <v>281.02999999999997</v>
      </c>
      <c r="J2902">
        <f t="shared" si="228"/>
        <v>5.3265000000000002</v>
      </c>
      <c r="K2902">
        <f t="shared" si="229"/>
        <v>14.84229225</v>
      </c>
      <c r="L2902" s="1" t="s">
        <v>19</v>
      </c>
      <c r="M2902" s="1" t="s">
        <v>54</v>
      </c>
      <c r="N2902" s="1" t="s">
        <v>42</v>
      </c>
      <c r="O2902" s="1" t="s">
        <v>29</v>
      </c>
      <c r="P2902" s="1" t="s">
        <v>43</v>
      </c>
      <c r="Q2902" s="1" t="s">
        <v>46</v>
      </c>
      <c r="R2902" s="2">
        <v>40829</v>
      </c>
    </row>
    <row r="2903" spans="1:18" x14ac:dyDescent="0.25">
      <c r="A2903" s="1">
        <v>36229</v>
      </c>
      <c r="B2903" s="2">
        <v>41173</v>
      </c>
      <c r="C2903" s="2" t="str">
        <f t="shared" si="226"/>
        <v>September</v>
      </c>
      <c r="D2903" s="1" t="s">
        <v>32</v>
      </c>
      <c r="E2903" s="1">
        <v>24</v>
      </c>
      <c r="F2903" s="1">
        <f t="shared" si="225"/>
        <v>149.59708333333333</v>
      </c>
      <c r="G2903" s="1">
        <v>3590.33</v>
      </c>
      <c r="H2903" s="1">
        <v>43.75</v>
      </c>
      <c r="I2903">
        <f t="shared" si="227"/>
        <v>3634.08</v>
      </c>
      <c r="J2903">
        <f t="shared" si="228"/>
        <v>4.7610000000000001</v>
      </c>
      <c r="K2903">
        <f t="shared" si="229"/>
        <v>170.93561130000001</v>
      </c>
      <c r="L2903" s="1" t="s">
        <v>38</v>
      </c>
      <c r="M2903" s="1" t="s">
        <v>27</v>
      </c>
      <c r="N2903" s="1" t="s">
        <v>42</v>
      </c>
      <c r="O2903" s="1" t="s">
        <v>22</v>
      </c>
      <c r="P2903" s="1" t="s">
        <v>57</v>
      </c>
      <c r="Q2903" s="1" t="s">
        <v>64</v>
      </c>
      <c r="R2903" s="2">
        <v>41175</v>
      </c>
    </row>
    <row r="2904" spans="1:18" x14ac:dyDescent="0.25">
      <c r="A2904" s="1">
        <v>34086</v>
      </c>
      <c r="B2904" s="2">
        <v>41028</v>
      </c>
      <c r="C2904" s="2" t="str">
        <f t="shared" si="226"/>
        <v>April</v>
      </c>
      <c r="D2904" s="1" t="s">
        <v>25</v>
      </c>
      <c r="E2904" s="1">
        <v>41</v>
      </c>
      <c r="F2904" s="1">
        <f t="shared" si="225"/>
        <v>54.924719512195125</v>
      </c>
      <c r="G2904" s="1">
        <v>2251.9135000000001</v>
      </c>
      <c r="H2904" s="1">
        <v>2.5</v>
      </c>
      <c r="I2904">
        <f t="shared" si="227"/>
        <v>2254.4135000000001</v>
      </c>
      <c r="J2904">
        <f t="shared" si="228"/>
        <v>5.3265000000000002</v>
      </c>
      <c r="K2904">
        <f t="shared" si="229"/>
        <v>119.9481725775</v>
      </c>
      <c r="L2904" s="1" t="s">
        <v>26</v>
      </c>
      <c r="M2904" s="1" t="s">
        <v>27</v>
      </c>
      <c r="N2904" s="1" t="s">
        <v>21</v>
      </c>
      <c r="O2904" s="1" t="s">
        <v>29</v>
      </c>
      <c r="P2904" s="1" t="s">
        <v>30</v>
      </c>
      <c r="Q2904" s="1" t="s">
        <v>24</v>
      </c>
      <c r="R2904" s="2">
        <v>41030</v>
      </c>
    </row>
    <row r="2905" spans="1:18" x14ac:dyDescent="0.25">
      <c r="A2905" s="1">
        <v>33255</v>
      </c>
      <c r="B2905" s="2">
        <v>40353</v>
      </c>
      <c r="C2905" s="2" t="str">
        <f t="shared" si="226"/>
        <v>June</v>
      </c>
      <c r="D2905" s="1" t="s">
        <v>37</v>
      </c>
      <c r="E2905" s="1">
        <v>19</v>
      </c>
      <c r="F2905" s="1">
        <f t="shared" si="225"/>
        <v>5.6952631578947361</v>
      </c>
      <c r="G2905" s="1">
        <v>108.21</v>
      </c>
      <c r="H2905" s="1">
        <v>5.66</v>
      </c>
      <c r="I2905">
        <f t="shared" si="227"/>
        <v>113.86999999999999</v>
      </c>
      <c r="J2905">
        <f t="shared" si="228"/>
        <v>3.5455000000000001</v>
      </c>
      <c r="K2905">
        <f t="shared" si="229"/>
        <v>3.8365855499999997</v>
      </c>
      <c r="L2905" s="1" t="s">
        <v>19</v>
      </c>
      <c r="M2905" s="1" t="s">
        <v>27</v>
      </c>
      <c r="N2905" s="1" t="s">
        <v>42</v>
      </c>
      <c r="O2905" s="1" t="s">
        <v>34</v>
      </c>
      <c r="P2905" s="1" t="s">
        <v>45</v>
      </c>
      <c r="Q2905" s="1" t="s">
        <v>24</v>
      </c>
      <c r="R2905" s="2">
        <v>40354</v>
      </c>
    </row>
    <row r="2906" spans="1:18" x14ac:dyDescent="0.25">
      <c r="A2906" s="1">
        <v>45125</v>
      </c>
      <c r="B2906" s="2">
        <v>41057</v>
      </c>
      <c r="C2906" s="2" t="str">
        <f t="shared" si="226"/>
        <v>May</v>
      </c>
      <c r="D2906" s="1" t="s">
        <v>37</v>
      </c>
      <c r="E2906" s="1">
        <v>6</v>
      </c>
      <c r="F2906" s="1">
        <f t="shared" si="225"/>
        <v>162.58333333333334</v>
      </c>
      <c r="G2906" s="1">
        <v>975.5</v>
      </c>
      <c r="H2906" s="1">
        <v>35.020000000000003</v>
      </c>
      <c r="I2906">
        <f t="shared" si="227"/>
        <v>1010.52</v>
      </c>
      <c r="J2906">
        <f t="shared" si="228"/>
        <v>4.7610000000000001</v>
      </c>
      <c r="K2906">
        <f t="shared" si="229"/>
        <v>46.443554999999996</v>
      </c>
      <c r="L2906" s="1" t="s">
        <v>38</v>
      </c>
      <c r="M2906" s="1" t="s">
        <v>27</v>
      </c>
      <c r="N2906" s="1" t="s">
        <v>42</v>
      </c>
      <c r="O2906" s="1" t="s">
        <v>22</v>
      </c>
      <c r="P2906" s="1" t="s">
        <v>67</v>
      </c>
      <c r="Q2906" s="1" t="s">
        <v>64</v>
      </c>
      <c r="R2906" s="2">
        <v>41058</v>
      </c>
    </row>
    <row r="2907" spans="1:18" x14ac:dyDescent="0.25">
      <c r="A2907" s="1">
        <v>8323</v>
      </c>
      <c r="B2907" s="2">
        <v>40792</v>
      </c>
      <c r="C2907" s="2" t="str">
        <f t="shared" si="226"/>
        <v>September</v>
      </c>
      <c r="D2907" s="1" t="s">
        <v>25</v>
      </c>
      <c r="E2907" s="1">
        <v>45</v>
      </c>
      <c r="F2907" s="1">
        <f t="shared" si="225"/>
        <v>17.043633333333332</v>
      </c>
      <c r="G2907" s="1">
        <v>766.96349999999995</v>
      </c>
      <c r="H2907" s="1">
        <v>2.5</v>
      </c>
      <c r="I2907">
        <f t="shared" si="227"/>
        <v>769.46349999999995</v>
      </c>
      <c r="J2907">
        <f t="shared" si="228"/>
        <v>5.3265000000000002</v>
      </c>
      <c r="K2907">
        <f t="shared" si="229"/>
        <v>40.852310827499998</v>
      </c>
      <c r="L2907" s="1" t="s">
        <v>19</v>
      </c>
      <c r="M2907" s="1" t="s">
        <v>27</v>
      </c>
      <c r="N2907" s="1" t="s">
        <v>42</v>
      </c>
      <c r="O2907" s="1" t="s">
        <v>29</v>
      </c>
      <c r="P2907" s="1" t="s">
        <v>30</v>
      </c>
      <c r="Q2907" s="1" t="s">
        <v>36</v>
      </c>
      <c r="R2907" s="2">
        <v>40793</v>
      </c>
    </row>
    <row r="2908" spans="1:18" x14ac:dyDescent="0.25">
      <c r="A2908" s="1">
        <v>30467</v>
      </c>
      <c r="B2908" s="2">
        <v>40040</v>
      </c>
      <c r="C2908" s="2" t="str">
        <f t="shared" si="226"/>
        <v>August</v>
      </c>
      <c r="D2908" s="1" t="s">
        <v>37</v>
      </c>
      <c r="E2908" s="1">
        <v>5</v>
      </c>
      <c r="F2908" s="1">
        <f t="shared" si="225"/>
        <v>403.93</v>
      </c>
      <c r="G2908" s="1">
        <v>2019.65</v>
      </c>
      <c r="H2908" s="1">
        <v>19.989999999999998</v>
      </c>
      <c r="I2908">
        <f t="shared" si="227"/>
        <v>2039.64</v>
      </c>
      <c r="J2908">
        <f t="shared" si="228"/>
        <v>3.5455000000000001</v>
      </c>
      <c r="K2908">
        <f t="shared" si="229"/>
        <v>71.606690750000013</v>
      </c>
      <c r="L2908" s="1" t="s">
        <v>26</v>
      </c>
      <c r="M2908" s="1" t="s">
        <v>20</v>
      </c>
      <c r="N2908" s="1" t="s">
        <v>21</v>
      </c>
      <c r="O2908" s="1" t="s">
        <v>34</v>
      </c>
      <c r="P2908" s="1" t="s">
        <v>48</v>
      </c>
      <c r="Q2908" s="1" t="s">
        <v>24</v>
      </c>
      <c r="R2908" s="2">
        <v>40041</v>
      </c>
    </row>
    <row r="2909" spans="1:18" x14ac:dyDescent="0.25">
      <c r="A2909" s="1">
        <v>27264</v>
      </c>
      <c r="B2909" s="2">
        <v>40698</v>
      </c>
      <c r="C2909" s="2" t="str">
        <f t="shared" si="226"/>
        <v>June</v>
      </c>
      <c r="D2909" s="1" t="s">
        <v>18</v>
      </c>
      <c r="E2909" s="1">
        <v>3</v>
      </c>
      <c r="F2909" s="1">
        <f t="shared" si="225"/>
        <v>24.683333333333334</v>
      </c>
      <c r="G2909" s="1">
        <v>74.05</v>
      </c>
      <c r="H2909" s="1">
        <v>11.17</v>
      </c>
      <c r="I2909">
        <f t="shared" si="227"/>
        <v>85.22</v>
      </c>
      <c r="J2909">
        <f t="shared" si="228"/>
        <v>4.7610000000000001</v>
      </c>
      <c r="K2909">
        <f t="shared" si="229"/>
        <v>3.5255205000000003</v>
      </c>
      <c r="L2909" s="1" t="s">
        <v>26</v>
      </c>
      <c r="M2909" s="1" t="s">
        <v>44</v>
      </c>
      <c r="N2909" s="1" t="s">
        <v>28</v>
      </c>
      <c r="O2909" s="1" t="s">
        <v>22</v>
      </c>
      <c r="P2909" s="1" t="s">
        <v>23</v>
      </c>
      <c r="Q2909" s="1" t="s">
        <v>53</v>
      </c>
      <c r="R2909" s="2">
        <v>40700</v>
      </c>
    </row>
    <row r="2910" spans="1:18" x14ac:dyDescent="0.25">
      <c r="A2910" s="1">
        <v>34082</v>
      </c>
      <c r="B2910" s="2">
        <v>40844</v>
      </c>
      <c r="C2910" s="2" t="str">
        <f t="shared" si="226"/>
        <v>October</v>
      </c>
      <c r="D2910" s="1" t="s">
        <v>32</v>
      </c>
      <c r="E2910" s="1">
        <v>19</v>
      </c>
      <c r="F2910" s="1">
        <f t="shared" si="225"/>
        <v>133.48315789473682</v>
      </c>
      <c r="G2910" s="1">
        <v>2536.1799999999998</v>
      </c>
      <c r="H2910" s="1">
        <v>19.989999999999998</v>
      </c>
      <c r="I2910">
        <f t="shared" si="227"/>
        <v>2556.1699999999996</v>
      </c>
      <c r="J2910">
        <f t="shared" si="228"/>
        <v>3.5455000000000001</v>
      </c>
      <c r="K2910">
        <f t="shared" si="229"/>
        <v>89.9202619</v>
      </c>
      <c r="L2910" s="1" t="s">
        <v>26</v>
      </c>
      <c r="M2910" s="1" t="s">
        <v>27</v>
      </c>
      <c r="N2910" s="1" t="s">
        <v>33</v>
      </c>
      <c r="O2910" s="1" t="s">
        <v>34</v>
      </c>
      <c r="P2910" s="1" t="s">
        <v>60</v>
      </c>
      <c r="Q2910" s="1" t="s">
        <v>24</v>
      </c>
      <c r="R2910" s="2">
        <v>40845</v>
      </c>
    </row>
    <row r="2911" spans="1:18" x14ac:dyDescent="0.25">
      <c r="A2911" s="1">
        <v>17831</v>
      </c>
      <c r="B2911" s="2">
        <v>41207</v>
      </c>
      <c r="C2911" s="2" t="str">
        <f t="shared" si="226"/>
        <v>October</v>
      </c>
      <c r="D2911" s="1" t="s">
        <v>37</v>
      </c>
      <c r="E2911" s="1">
        <v>34</v>
      </c>
      <c r="F2911" s="1">
        <f t="shared" si="225"/>
        <v>7.0382352941176478</v>
      </c>
      <c r="G2911" s="1">
        <v>239.3</v>
      </c>
      <c r="H2911" s="1">
        <v>2.83</v>
      </c>
      <c r="I2911">
        <f t="shared" si="227"/>
        <v>242.13000000000002</v>
      </c>
      <c r="J2911">
        <f t="shared" si="228"/>
        <v>4.7610000000000001</v>
      </c>
      <c r="K2911">
        <f t="shared" si="229"/>
        <v>11.393073000000001</v>
      </c>
      <c r="L2911" s="1" t="s">
        <v>26</v>
      </c>
      <c r="M2911" s="1" t="s">
        <v>20</v>
      </c>
      <c r="N2911" s="1" t="s">
        <v>33</v>
      </c>
      <c r="O2911" s="1" t="s">
        <v>22</v>
      </c>
      <c r="P2911" s="1" t="s">
        <v>23</v>
      </c>
      <c r="Q2911" s="1" t="s">
        <v>46</v>
      </c>
      <c r="R2911" s="2">
        <v>41208</v>
      </c>
    </row>
    <row r="2912" spans="1:18" x14ac:dyDescent="0.25">
      <c r="A2912" s="1">
        <v>39808</v>
      </c>
      <c r="B2912" s="2">
        <v>41154</v>
      </c>
      <c r="C2912" s="2" t="str">
        <f t="shared" si="226"/>
        <v>September</v>
      </c>
      <c r="D2912" s="1" t="s">
        <v>18</v>
      </c>
      <c r="E2912" s="1">
        <v>50</v>
      </c>
      <c r="F2912" s="1">
        <f t="shared" si="225"/>
        <v>40.528400000000005</v>
      </c>
      <c r="G2912" s="1">
        <v>2026.42</v>
      </c>
      <c r="H2912" s="1">
        <v>9.83</v>
      </c>
      <c r="I2912">
        <f t="shared" si="227"/>
        <v>2036.25</v>
      </c>
      <c r="J2912">
        <f t="shared" si="228"/>
        <v>3.5455000000000001</v>
      </c>
      <c r="K2912">
        <f t="shared" si="229"/>
        <v>71.846721100000011</v>
      </c>
      <c r="L2912" s="1" t="s">
        <v>26</v>
      </c>
      <c r="M2912" s="1" t="s">
        <v>20</v>
      </c>
      <c r="N2912" s="1" t="s">
        <v>33</v>
      </c>
      <c r="O2912" s="1" t="s">
        <v>34</v>
      </c>
      <c r="P2912" s="1" t="s">
        <v>62</v>
      </c>
      <c r="Q2912" s="1" t="s">
        <v>24</v>
      </c>
      <c r="R2912" s="2">
        <v>41161</v>
      </c>
    </row>
    <row r="2913" spans="1:18" x14ac:dyDescent="0.25">
      <c r="A2913" s="1">
        <v>47270</v>
      </c>
      <c r="B2913" s="2">
        <v>40392</v>
      </c>
      <c r="C2913" s="2" t="str">
        <f t="shared" si="226"/>
        <v>August</v>
      </c>
      <c r="D2913" s="1" t="s">
        <v>37</v>
      </c>
      <c r="E2913" s="1">
        <v>19</v>
      </c>
      <c r="F2913" s="1">
        <f t="shared" si="225"/>
        <v>187.34805263157895</v>
      </c>
      <c r="G2913" s="1">
        <v>3559.6129999999998</v>
      </c>
      <c r="H2913" s="1">
        <v>3</v>
      </c>
      <c r="I2913">
        <f t="shared" si="227"/>
        <v>3562.6129999999998</v>
      </c>
      <c r="J2913">
        <f t="shared" si="228"/>
        <v>5.3265000000000002</v>
      </c>
      <c r="K2913">
        <f t="shared" si="229"/>
        <v>189.60278644499999</v>
      </c>
      <c r="L2913" s="1" t="s">
        <v>26</v>
      </c>
      <c r="M2913" s="1" t="s">
        <v>54</v>
      </c>
      <c r="N2913" s="1" t="s">
        <v>42</v>
      </c>
      <c r="O2913" s="1" t="s">
        <v>29</v>
      </c>
      <c r="P2913" s="1" t="s">
        <v>30</v>
      </c>
      <c r="Q2913" s="1" t="s">
        <v>24</v>
      </c>
      <c r="R2913" s="2">
        <v>40394</v>
      </c>
    </row>
    <row r="2914" spans="1:18" x14ac:dyDescent="0.25">
      <c r="A2914" s="1">
        <v>27750</v>
      </c>
      <c r="B2914" s="2">
        <v>41201</v>
      </c>
      <c r="C2914" s="2" t="str">
        <f t="shared" si="226"/>
        <v>October</v>
      </c>
      <c r="D2914" s="1" t="s">
        <v>18</v>
      </c>
      <c r="E2914" s="1">
        <v>12</v>
      </c>
      <c r="F2914" s="1">
        <f t="shared" si="225"/>
        <v>64.097499999999997</v>
      </c>
      <c r="G2914" s="1">
        <v>769.17</v>
      </c>
      <c r="H2914" s="1">
        <v>36.61</v>
      </c>
      <c r="I2914">
        <f t="shared" si="227"/>
        <v>805.78</v>
      </c>
      <c r="J2914">
        <f t="shared" si="228"/>
        <v>4.7610000000000001</v>
      </c>
      <c r="K2914">
        <f t="shared" si="229"/>
        <v>36.620183699999998</v>
      </c>
      <c r="L2914" s="1" t="s">
        <v>38</v>
      </c>
      <c r="M2914" s="1" t="s">
        <v>51</v>
      </c>
      <c r="N2914" s="1" t="s">
        <v>28</v>
      </c>
      <c r="O2914" s="1" t="s">
        <v>22</v>
      </c>
      <c r="P2914" s="1" t="s">
        <v>67</v>
      </c>
      <c r="Q2914" s="1" t="s">
        <v>64</v>
      </c>
      <c r="R2914" s="2">
        <v>41205</v>
      </c>
    </row>
    <row r="2915" spans="1:18" x14ac:dyDescent="0.25">
      <c r="A2915" s="1">
        <v>29221</v>
      </c>
      <c r="B2915" s="2">
        <v>41058</v>
      </c>
      <c r="C2915" s="2" t="str">
        <f t="shared" si="226"/>
        <v>May</v>
      </c>
      <c r="D2915" s="1" t="s">
        <v>25</v>
      </c>
      <c r="E2915" s="1">
        <v>41</v>
      </c>
      <c r="F2915" s="1">
        <f t="shared" si="225"/>
        <v>7.9348780487804875</v>
      </c>
      <c r="G2915" s="1">
        <v>325.33</v>
      </c>
      <c r="H2915" s="1">
        <v>5.83</v>
      </c>
      <c r="I2915">
        <f t="shared" si="227"/>
        <v>331.15999999999997</v>
      </c>
      <c r="J2915">
        <f t="shared" si="228"/>
        <v>3.5455000000000001</v>
      </c>
      <c r="K2915">
        <f t="shared" si="229"/>
        <v>11.53457515</v>
      </c>
      <c r="L2915" s="1" t="s">
        <v>26</v>
      </c>
      <c r="M2915" s="1" t="s">
        <v>47</v>
      </c>
      <c r="N2915" s="1" t="s">
        <v>21</v>
      </c>
      <c r="O2915" s="1" t="s">
        <v>34</v>
      </c>
      <c r="P2915" s="1" t="s">
        <v>45</v>
      </c>
      <c r="Q2915" s="1" t="s">
        <v>36</v>
      </c>
      <c r="R2915" s="2">
        <v>41061</v>
      </c>
    </row>
    <row r="2916" spans="1:18" x14ac:dyDescent="0.25">
      <c r="A2916" s="1">
        <v>2947</v>
      </c>
      <c r="B2916" s="2">
        <v>40658</v>
      </c>
      <c r="C2916" s="2" t="str">
        <f t="shared" si="226"/>
        <v>April</v>
      </c>
      <c r="D2916" s="1" t="s">
        <v>37</v>
      </c>
      <c r="E2916" s="1">
        <v>8</v>
      </c>
      <c r="F2916" s="1">
        <f t="shared" si="225"/>
        <v>7.13</v>
      </c>
      <c r="G2916" s="1">
        <v>57.04</v>
      </c>
      <c r="H2916" s="1">
        <v>6.81</v>
      </c>
      <c r="I2916">
        <f t="shared" si="227"/>
        <v>63.85</v>
      </c>
      <c r="J2916">
        <f t="shared" si="228"/>
        <v>3.5455000000000001</v>
      </c>
      <c r="K2916">
        <f t="shared" si="229"/>
        <v>2.0223532</v>
      </c>
      <c r="L2916" s="1" t="s">
        <v>26</v>
      </c>
      <c r="M2916" s="1" t="s">
        <v>27</v>
      </c>
      <c r="N2916" s="1" t="s">
        <v>21</v>
      </c>
      <c r="O2916" s="1" t="s">
        <v>34</v>
      </c>
      <c r="P2916" s="1" t="s">
        <v>45</v>
      </c>
      <c r="Q2916" s="1" t="s">
        <v>24</v>
      </c>
      <c r="R2916" s="2">
        <v>40660</v>
      </c>
    </row>
    <row r="2917" spans="1:18" x14ac:dyDescent="0.25">
      <c r="A2917" s="1">
        <v>33797</v>
      </c>
      <c r="B2917" s="2">
        <v>39824</v>
      </c>
      <c r="C2917" s="2" t="str">
        <f t="shared" si="226"/>
        <v>January</v>
      </c>
      <c r="D2917" s="1" t="s">
        <v>32</v>
      </c>
      <c r="E2917" s="1">
        <v>44</v>
      </c>
      <c r="F2917" s="1">
        <f t="shared" si="225"/>
        <v>13.056818181818182</v>
      </c>
      <c r="G2917" s="1">
        <v>574.5</v>
      </c>
      <c r="H2917" s="1">
        <v>14.37</v>
      </c>
      <c r="I2917">
        <f t="shared" si="227"/>
        <v>588.87</v>
      </c>
      <c r="J2917">
        <f t="shared" si="228"/>
        <v>4.7610000000000001</v>
      </c>
      <c r="K2917">
        <f t="shared" si="229"/>
        <v>27.351945000000001</v>
      </c>
      <c r="L2917" s="1" t="s">
        <v>26</v>
      </c>
      <c r="M2917" s="1" t="s">
        <v>58</v>
      </c>
      <c r="N2917" s="1" t="s">
        <v>28</v>
      </c>
      <c r="O2917" s="1" t="s">
        <v>22</v>
      </c>
      <c r="P2917" s="1" t="s">
        <v>23</v>
      </c>
      <c r="Q2917" s="1" t="s">
        <v>53</v>
      </c>
      <c r="R2917" s="2">
        <v>39825</v>
      </c>
    </row>
    <row r="2918" spans="1:18" x14ac:dyDescent="0.25">
      <c r="A2918" s="1">
        <v>41667</v>
      </c>
      <c r="B2918" s="2">
        <v>41080</v>
      </c>
      <c r="C2918" s="2" t="str">
        <f t="shared" si="226"/>
        <v>June</v>
      </c>
      <c r="D2918" s="1" t="s">
        <v>25</v>
      </c>
      <c r="E2918" s="1">
        <v>18</v>
      </c>
      <c r="F2918" s="1">
        <f t="shared" si="225"/>
        <v>59.01219444444444</v>
      </c>
      <c r="G2918" s="1">
        <v>1062.2194999999999</v>
      </c>
      <c r="H2918" s="1">
        <v>5.31</v>
      </c>
      <c r="I2918">
        <f t="shared" si="227"/>
        <v>1067.5294999999999</v>
      </c>
      <c r="J2918">
        <f t="shared" si="228"/>
        <v>5.3265000000000002</v>
      </c>
      <c r="K2918">
        <f t="shared" si="229"/>
        <v>56.579121667499997</v>
      </c>
      <c r="L2918" s="1" t="s">
        <v>26</v>
      </c>
      <c r="M2918" s="1" t="s">
        <v>59</v>
      </c>
      <c r="N2918" s="1" t="s">
        <v>28</v>
      </c>
      <c r="O2918" s="1" t="s">
        <v>29</v>
      </c>
      <c r="P2918" s="1" t="s">
        <v>30</v>
      </c>
      <c r="Q2918" s="1" t="s">
        <v>24</v>
      </c>
      <c r="R2918" s="2">
        <v>41083</v>
      </c>
    </row>
    <row r="2919" spans="1:18" x14ac:dyDescent="0.25">
      <c r="A2919" s="1">
        <v>51584</v>
      </c>
      <c r="B2919" s="2">
        <v>40468</v>
      </c>
      <c r="C2919" s="2" t="str">
        <f t="shared" si="226"/>
        <v>October</v>
      </c>
      <c r="D2919" s="1" t="s">
        <v>37</v>
      </c>
      <c r="E2919" s="1">
        <v>48</v>
      </c>
      <c r="F2919" s="1">
        <f t="shared" si="225"/>
        <v>117.08749999999999</v>
      </c>
      <c r="G2919" s="1">
        <v>5620.2</v>
      </c>
      <c r="H2919" s="1">
        <v>30</v>
      </c>
      <c r="I2919">
        <f t="shared" si="227"/>
        <v>5650.2</v>
      </c>
      <c r="J2919">
        <f t="shared" si="228"/>
        <v>4.7610000000000001</v>
      </c>
      <c r="K2919">
        <f t="shared" si="229"/>
        <v>267.57772199999999</v>
      </c>
      <c r="L2919" s="1" t="s">
        <v>38</v>
      </c>
      <c r="M2919" s="1" t="s">
        <v>20</v>
      </c>
      <c r="N2919" s="1" t="s">
        <v>33</v>
      </c>
      <c r="O2919" s="1" t="s">
        <v>22</v>
      </c>
      <c r="P2919" s="1" t="s">
        <v>39</v>
      </c>
      <c r="Q2919" s="1" t="s">
        <v>40</v>
      </c>
      <c r="R2919" s="2">
        <v>40469</v>
      </c>
    </row>
    <row r="2920" spans="1:18" x14ac:dyDescent="0.25">
      <c r="A2920" s="1">
        <v>17410</v>
      </c>
      <c r="B2920" s="2">
        <v>40422</v>
      </c>
      <c r="C2920" s="2" t="str">
        <f t="shared" si="226"/>
        <v>September</v>
      </c>
      <c r="D2920" s="1" t="s">
        <v>18</v>
      </c>
      <c r="E2920" s="1">
        <v>45</v>
      </c>
      <c r="F2920" s="1">
        <f t="shared" si="225"/>
        <v>8.2668888888888894</v>
      </c>
      <c r="G2920" s="1">
        <v>372.01</v>
      </c>
      <c r="H2920" s="1">
        <v>7.77</v>
      </c>
      <c r="I2920">
        <f t="shared" si="227"/>
        <v>379.78</v>
      </c>
      <c r="J2920">
        <f t="shared" si="228"/>
        <v>3.5455000000000001</v>
      </c>
      <c r="K2920">
        <f t="shared" si="229"/>
        <v>13.189614550000002</v>
      </c>
      <c r="L2920" s="1" t="s">
        <v>26</v>
      </c>
      <c r="M2920" s="1" t="s">
        <v>27</v>
      </c>
      <c r="N2920" s="1" t="s">
        <v>42</v>
      </c>
      <c r="O2920" s="1" t="s">
        <v>34</v>
      </c>
      <c r="P2920" s="1" t="s">
        <v>50</v>
      </c>
      <c r="Q2920" s="1" t="s">
        <v>46</v>
      </c>
      <c r="R2920" s="2">
        <v>40427</v>
      </c>
    </row>
    <row r="2921" spans="1:18" x14ac:dyDescent="0.25">
      <c r="A2921" s="1">
        <v>48929</v>
      </c>
      <c r="B2921" s="2">
        <v>40108</v>
      </c>
      <c r="C2921" s="2" t="str">
        <f t="shared" si="226"/>
        <v>October</v>
      </c>
      <c r="D2921" s="1" t="s">
        <v>25</v>
      </c>
      <c r="E2921" s="1">
        <v>45</v>
      </c>
      <c r="F2921" s="1">
        <f t="shared" si="225"/>
        <v>46.593333333333327</v>
      </c>
      <c r="G2921" s="1">
        <v>2096.6999999999998</v>
      </c>
      <c r="H2921" s="1">
        <v>5.86</v>
      </c>
      <c r="I2921">
        <f t="shared" si="227"/>
        <v>2102.56</v>
      </c>
      <c r="J2921">
        <f t="shared" si="228"/>
        <v>3.5455000000000001</v>
      </c>
      <c r="K2921">
        <f t="shared" si="229"/>
        <v>74.3384985</v>
      </c>
      <c r="L2921" s="1" t="s">
        <v>26</v>
      </c>
      <c r="M2921" s="1" t="s">
        <v>58</v>
      </c>
      <c r="N2921" s="1" t="s">
        <v>28</v>
      </c>
      <c r="O2921" s="1" t="s">
        <v>34</v>
      </c>
      <c r="P2921" s="1" t="s">
        <v>45</v>
      </c>
      <c r="Q2921" s="1" t="s">
        <v>24</v>
      </c>
      <c r="R2921" s="2">
        <v>40111</v>
      </c>
    </row>
    <row r="2922" spans="1:18" x14ac:dyDescent="0.25">
      <c r="A2922" s="1">
        <v>21414</v>
      </c>
      <c r="B2922" s="2">
        <v>40667</v>
      </c>
      <c r="C2922" s="2" t="str">
        <f t="shared" si="226"/>
        <v>May</v>
      </c>
      <c r="D2922" s="1" t="s">
        <v>37</v>
      </c>
      <c r="E2922" s="1">
        <v>34</v>
      </c>
      <c r="F2922" s="1">
        <f t="shared" si="225"/>
        <v>3.4679411764705881</v>
      </c>
      <c r="G2922" s="1">
        <v>117.91</v>
      </c>
      <c r="H2922" s="1">
        <v>1.0900000000000001</v>
      </c>
      <c r="I2922">
        <f t="shared" si="227"/>
        <v>119</v>
      </c>
      <c r="J2922">
        <f t="shared" si="228"/>
        <v>3.5455000000000001</v>
      </c>
      <c r="K2922">
        <f t="shared" si="229"/>
        <v>4.1804990499999999</v>
      </c>
      <c r="L2922" s="1" t="s">
        <v>26</v>
      </c>
      <c r="M2922" s="1" t="s">
        <v>27</v>
      </c>
      <c r="N2922" s="1" t="s">
        <v>21</v>
      </c>
      <c r="O2922" s="1" t="s">
        <v>34</v>
      </c>
      <c r="P2922" s="1" t="s">
        <v>45</v>
      </c>
      <c r="Q2922" s="1" t="s">
        <v>36</v>
      </c>
      <c r="R2922" s="2">
        <v>40669</v>
      </c>
    </row>
    <row r="2923" spans="1:18" x14ac:dyDescent="0.25">
      <c r="A2923" s="1">
        <v>50914</v>
      </c>
      <c r="B2923" s="2">
        <v>41093</v>
      </c>
      <c r="C2923" s="2" t="str">
        <f t="shared" si="226"/>
        <v>July</v>
      </c>
      <c r="D2923" s="1" t="s">
        <v>37</v>
      </c>
      <c r="E2923" s="1">
        <v>49</v>
      </c>
      <c r="F2923" s="1">
        <f t="shared" si="225"/>
        <v>174.52130612244898</v>
      </c>
      <c r="G2923" s="1">
        <v>8551.5439999999999</v>
      </c>
      <c r="H2923" s="1">
        <v>8.99</v>
      </c>
      <c r="I2923">
        <f t="shared" si="227"/>
        <v>8560.5339999999997</v>
      </c>
      <c r="J2923">
        <f t="shared" si="228"/>
        <v>5.3265000000000002</v>
      </c>
      <c r="K2923">
        <f t="shared" si="229"/>
        <v>455.49799116000003</v>
      </c>
      <c r="L2923" s="1" t="s">
        <v>26</v>
      </c>
      <c r="M2923" s="1" t="s">
        <v>44</v>
      </c>
      <c r="N2923" s="1" t="s">
        <v>33</v>
      </c>
      <c r="O2923" s="1" t="s">
        <v>29</v>
      </c>
      <c r="P2923" s="1" t="s">
        <v>30</v>
      </c>
      <c r="Q2923" s="1" t="s">
        <v>24</v>
      </c>
      <c r="R2923" s="2">
        <v>41093</v>
      </c>
    </row>
    <row r="2924" spans="1:18" x14ac:dyDescent="0.25">
      <c r="A2924" s="1">
        <v>33505</v>
      </c>
      <c r="B2924" s="2">
        <v>40446</v>
      </c>
      <c r="C2924" s="2" t="str">
        <f t="shared" si="226"/>
        <v>September</v>
      </c>
      <c r="D2924" s="1" t="s">
        <v>18</v>
      </c>
      <c r="E2924" s="1">
        <v>32</v>
      </c>
      <c r="F2924" s="1">
        <f t="shared" si="225"/>
        <v>3.680625</v>
      </c>
      <c r="G2924" s="1">
        <v>117.78</v>
      </c>
      <c r="H2924" s="1">
        <v>1.3</v>
      </c>
      <c r="I2924">
        <f t="shared" si="227"/>
        <v>119.08</v>
      </c>
      <c r="J2924">
        <f t="shared" si="228"/>
        <v>3.5455000000000001</v>
      </c>
      <c r="K2924">
        <f t="shared" si="229"/>
        <v>4.1758899000000005</v>
      </c>
      <c r="L2924" s="1" t="s">
        <v>26</v>
      </c>
      <c r="M2924" s="1" t="s">
        <v>27</v>
      </c>
      <c r="N2924" s="1" t="s">
        <v>21</v>
      </c>
      <c r="O2924" s="1" t="s">
        <v>34</v>
      </c>
      <c r="P2924" s="1" t="s">
        <v>45</v>
      </c>
      <c r="Q2924" s="1" t="s">
        <v>36</v>
      </c>
      <c r="R2924" s="2">
        <v>40450</v>
      </c>
    </row>
    <row r="2925" spans="1:18" x14ac:dyDescent="0.25">
      <c r="A2925" s="1">
        <v>39460</v>
      </c>
      <c r="B2925" s="2">
        <v>39935</v>
      </c>
      <c r="C2925" s="2" t="str">
        <f t="shared" si="226"/>
        <v>May</v>
      </c>
      <c r="D2925" s="1" t="s">
        <v>32</v>
      </c>
      <c r="E2925" s="1">
        <v>25</v>
      </c>
      <c r="F2925" s="1">
        <f t="shared" si="225"/>
        <v>6.8967999999999998</v>
      </c>
      <c r="G2925" s="1">
        <v>172.42</v>
      </c>
      <c r="H2925" s="1">
        <v>6.05</v>
      </c>
      <c r="I2925">
        <f t="shared" si="227"/>
        <v>178.47</v>
      </c>
      <c r="J2925">
        <f t="shared" si="228"/>
        <v>3.5455000000000001</v>
      </c>
      <c r="K2925">
        <f t="shared" si="229"/>
        <v>6.1131510999999996</v>
      </c>
      <c r="L2925" s="1" t="s">
        <v>26</v>
      </c>
      <c r="M2925" s="1" t="s">
        <v>27</v>
      </c>
      <c r="N2925" s="1" t="s">
        <v>21</v>
      </c>
      <c r="O2925" s="1" t="s">
        <v>34</v>
      </c>
      <c r="P2925" s="1" t="s">
        <v>48</v>
      </c>
      <c r="Q2925" s="1" t="s">
        <v>24</v>
      </c>
      <c r="R2925" s="2">
        <v>39937</v>
      </c>
    </row>
    <row r="2926" spans="1:18" x14ac:dyDescent="0.25">
      <c r="A2926" s="1">
        <v>34595</v>
      </c>
      <c r="B2926" s="2">
        <v>41109</v>
      </c>
      <c r="C2926" s="2" t="str">
        <f t="shared" si="226"/>
        <v>July</v>
      </c>
      <c r="D2926" s="1" t="s">
        <v>41</v>
      </c>
      <c r="E2926" s="1">
        <v>12</v>
      </c>
      <c r="F2926" s="1">
        <f t="shared" si="225"/>
        <v>40.720833333333331</v>
      </c>
      <c r="G2926" s="1">
        <v>488.65</v>
      </c>
      <c r="H2926" s="1">
        <v>17.48</v>
      </c>
      <c r="I2926">
        <f t="shared" si="227"/>
        <v>506.13</v>
      </c>
      <c r="J2926">
        <f t="shared" si="228"/>
        <v>3.5455000000000001</v>
      </c>
      <c r="K2926">
        <f t="shared" si="229"/>
        <v>17.32508575</v>
      </c>
      <c r="L2926" s="1" t="s">
        <v>26</v>
      </c>
      <c r="M2926" s="1" t="s">
        <v>49</v>
      </c>
      <c r="N2926" s="1" t="s">
        <v>28</v>
      </c>
      <c r="O2926" s="1" t="s">
        <v>34</v>
      </c>
      <c r="P2926" s="1" t="s">
        <v>45</v>
      </c>
      <c r="Q2926" s="1" t="s">
        <v>24</v>
      </c>
      <c r="R2926" s="2">
        <v>41110</v>
      </c>
    </row>
    <row r="2927" spans="1:18" x14ac:dyDescent="0.25">
      <c r="A2927" s="1">
        <v>48931</v>
      </c>
      <c r="B2927" s="2">
        <v>39981</v>
      </c>
      <c r="C2927" s="2" t="str">
        <f t="shared" si="226"/>
        <v>June</v>
      </c>
      <c r="D2927" s="1" t="s">
        <v>18</v>
      </c>
      <c r="E2927" s="1">
        <v>42</v>
      </c>
      <c r="F2927" s="1">
        <f t="shared" si="225"/>
        <v>51.175476190476189</v>
      </c>
      <c r="G2927" s="1">
        <v>2149.37</v>
      </c>
      <c r="H2927" s="1">
        <v>19.989999999999998</v>
      </c>
      <c r="I2927">
        <f t="shared" si="227"/>
        <v>2169.3599999999997</v>
      </c>
      <c r="J2927">
        <f t="shared" si="228"/>
        <v>4.7610000000000001</v>
      </c>
      <c r="K2927">
        <f t="shared" si="229"/>
        <v>102.33150569999999</v>
      </c>
      <c r="L2927" s="1" t="s">
        <v>26</v>
      </c>
      <c r="M2927" s="1" t="s">
        <v>56</v>
      </c>
      <c r="N2927" s="1" t="s">
        <v>33</v>
      </c>
      <c r="O2927" s="1" t="s">
        <v>22</v>
      </c>
      <c r="P2927" s="1" t="s">
        <v>23</v>
      </c>
      <c r="Q2927" s="1" t="s">
        <v>24</v>
      </c>
      <c r="R2927" s="2">
        <v>39986</v>
      </c>
    </row>
    <row r="2928" spans="1:18" x14ac:dyDescent="0.25">
      <c r="A2928" s="1">
        <v>25986</v>
      </c>
      <c r="B2928" s="2">
        <v>41082</v>
      </c>
      <c r="C2928" s="2" t="str">
        <f t="shared" si="226"/>
        <v>June</v>
      </c>
      <c r="D2928" s="1" t="s">
        <v>41</v>
      </c>
      <c r="E2928" s="1">
        <v>48</v>
      </c>
      <c r="F2928" s="1">
        <f t="shared" si="225"/>
        <v>5.7931249999999999</v>
      </c>
      <c r="G2928" s="1">
        <v>278.07</v>
      </c>
      <c r="H2928" s="1">
        <v>4.96</v>
      </c>
      <c r="I2928">
        <f t="shared" si="227"/>
        <v>283.02999999999997</v>
      </c>
      <c r="J2928">
        <f t="shared" si="228"/>
        <v>3.5455000000000001</v>
      </c>
      <c r="K2928">
        <f t="shared" si="229"/>
        <v>9.8589718499999996</v>
      </c>
      <c r="L2928" s="1" t="s">
        <v>26</v>
      </c>
      <c r="M2928" s="1" t="s">
        <v>47</v>
      </c>
      <c r="N2928" s="1" t="s">
        <v>21</v>
      </c>
      <c r="O2928" s="1" t="s">
        <v>34</v>
      </c>
      <c r="P2928" s="1" t="s">
        <v>45</v>
      </c>
      <c r="Q2928" s="1" t="s">
        <v>24</v>
      </c>
      <c r="R2928" s="2">
        <v>41083</v>
      </c>
    </row>
    <row r="2929" spans="1:18" x14ac:dyDescent="0.25">
      <c r="A2929" s="1">
        <v>28454</v>
      </c>
      <c r="B2929" s="2">
        <v>41127</v>
      </c>
      <c r="C2929" s="2" t="str">
        <f t="shared" si="226"/>
        <v>August</v>
      </c>
      <c r="D2929" s="1" t="s">
        <v>41</v>
      </c>
      <c r="E2929" s="1">
        <v>25</v>
      </c>
      <c r="F2929" s="1">
        <f t="shared" si="225"/>
        <v>6.2960000000000003</v>
      </c>
      <c r="G2929" s="1">
        <v>157.4</v>
      </c>
      <c r="H2929" s="1">
        <v>6.74</v>
      </c>
      <c r="I2929">
        <f t="shared" si="227"/>
        <v>164.14000000000001</v>
      </c>
      <c r="J2929">
        <f t="shared" si="228"/>
        <v>3.5455000000000001</v>
      </c>
      <c r="K2929">
        <f t="shared" si="229"/>
        <v>5.580617000000001</v>
      </c>
      <c r="L2929" s="1" t="s">
        <v>26</v>
      </c>
      <c r="M2929" s="1" t="s">
        <v>27</v>
      </c>
      <c r="N2929" s="1" t="s">
        <v>33</v>
      </c>
      <c r="O2929" s="1" t="s">
        <v>34</v>
      </c>
      <c r="P2929" s="1" t="s">
        <v>45</v>
      </c>
      <c r="Q2929" s="1" t="s">
        <v>24</v>
      </c>
      <c r="R2929" s="2">
        <v>41128</v>
      </c>
    </row>
    <row r="2930" spans="1:18" x14ac:dyDescent="0.25">
      <c r="A2930" s="1">
        <v>46528</v>
      </c>
      <c r="B2930" s="2">
        <v>40153</v>
      </c>
      <c r="C2930" s="2" t="str">
        <f t="shared" si="226"/>
        <v>December</v>
      </c>
      <c r="D2930" s="1" t="s">
        <v>41</v>
      </c>
      <c r="E2930" s="1">
        <v>23</v>
      </c>
      <c r="F2930" s="1">
        <f t="shared" si="225"/>
        <v>20.697391304347828</v>
      </c>
      <c r="G2930" s="1">
        <v>476.04</v>
      </c>
      <c r="H2930" s="1">
        <v>9.5399999999999991</v>
      </c>
      <c r="I2930">
        <f t="shared" si="227"/>
        <v>485.58000000000004</v>
      </c>
      <c r="J2930">
        <f t="shared" si="228"/>
        <v>3.5455000000000001</v>
      </c>
      <c r="K2930">
        <f t="shared" si="229"/>
        <v>16.8779982</v>
      </c>
      <c r="L2930" s="1" t="s">
        <v>26</v>
      </c>
      <c r="M2930" s="1" t="s">
        <v>27</v>
      </c>
      <c r="N2930" s="1" t="s">
        <v>42</v>
      </c>
      <c r="O2930" s="1" t="s">
        <v>34</v>
      </c>
      <c r="P2930" s="1" t="s">
        <v>45</v>
      </c>
      <c r="Q2930" s="1" t="s">
        <v>24</v>
      </c>
      <c r="R2930" s="2">
        <v>40156</v>
      </c>
    </row>
    <row r="2931" spans="1:18" x14ac:dyDescent="0.25">
      <c r="A2931" s="1">
        <v>34275</v>
      </c>
      <c r="B2931" s="2">
        <v>39995</v>
      </c>
      <c r="C2931" s="2" t="str">
        <f t="shared" si="226"/>
        <v>July</v>
      </c>
      <c r="D2931" s="1" t="s">
        <v>18</v>
      </c>
      <c r="E2931" s="1">
        <v>27</v>
      </c>
      <c r="F2931" s="1">
        <f t="shared" si="225"/>
        <v>4.5725925925925921</v>
      </c>
      <c r="G2931" s="1">
        <v>123.46</v>
      </c>
      <c r="H2931" s="1">
        <v>0.71</v>
      </c>
      <c r="I2931">
        <f t="shared" si="227"/>
        <v>124.16999999999999</v>
      </c>
      <c r="J2931">
        <f t="shared" si="228"/>
        <v>3.5455000000000001</v>
      </c>
      <c r="K2931">
        <f t="shared" si="229"/>
        <v>4.3772742999999998</v>
      </c>
      <c r="L2931" s="1" t="s">
        <v>26</v>
      </c>
      <c r="M2931" s="1" t="s">
        <v>55</v>
      </c>
      <c r="N2931" s="1" t="s">
        <v>28</v>
      </c>
      <c r="O2931" s="1" t="s">
        <v>34</v>
      </c>
      <c r="P2931" s="1" t="s">
        <v>35</v>
      </c>
      <c r="Q2931" s="1" t="s">
        <v>36</v>
      </c>
      <c r="R2931" s="2">
        <v>39997</v>
      </c>
    </row>
    <row r="2932" spans="1:18" x14ac:dyDescent="0.25">
      <c r="A2932" s="1">
        <v>6564</v>
      </c>
      <c r="B2932" s="2">
        <v>40564</v>
      </c>
      <c r="C2932" s="2" t="str">
        <f t="shared" si="226"/>
        <v>January</v>
      </c>
      <c r="D2932" s="1" t="s">
        <v>18</v>
      </c>
      <c r="E2932" s="1">
        <v>26</v>
      </c>
      <c r="F2932" s="1">
        <f t="shared" si="225"/>
        <v>17.239615384615384</v>
      </c>
      <c r="G2932" s="1">
        <v>448.23</v>
      </c>
      <c r="H2932" s="1">
        <v>4</v>
      </c>
      <c r="I2932">
        <f t="shared" si="227"/>
        <v>452.23</v>
      </c>
      <c r="J2932">
        <f t="shared" si="228"/>
        <v>5.3265000000000002</v>
      </c>
      <c r="K2932">
        <f t="shared" si="229"/>
        <v>23.874970950000002</v>
      </c>
      <c r="L2932" s="1" t="s">
        <v>26</v>
      </c>
      <c r="M2932" s="1" t="s">
        <v>47</v>
      </c>
      <c r="N2932" s="1" t="s">
        <v>21</v>
      </c>
      <c r="O2932" s="1" t="s">
        <v>29</v>
      </c>
      <c r="P2932" s="1" t="s">
        <v>43</v>
      </c>
      <c r="Q2932" s="1" t="s">
        <v>24</v>
      </c>
      <c r="R2932" s="2">
        <v>40564</v>
      </c>
    </row>
    <row r="2933" spans="1:18" x14ac:dyDescent="0.25">
      <c r="A2933" s="1">
        <v>10470</v>
      </c>
      <c r="B2933" s="2">
        <v>41033</v>
      </c>
      <c r="C2933" s="2" t="str">
        <f t="shared" si="226"/>
        <v>May</v>
      </c>
      <c r="D2933" s="1" t="s">
        <v>18</v>
      </c>
      <c r="E2933" s="1">
        <v>20</v>
      </c>
      <c r="F2933" s="1">
        <f t="shared" si="225"/>
        <v>145.657275</v>
      </c>
      <c r="G2933" s="1">
        <v>2913.1455000000001</v>
      </c>
      <c r="H2933" s="1">
        <v>4.99</v>
      </c>
      <c r="I2933">
        <f t="shared" si="227"/>
        <v>2918.1354999999999</v>
      </c>
      <c r="J2933">
        <f t="shared" si="228"/>
        <v>5.3265000000000002</v>
      </c>
      <c r="K2933">
        <f t="shared" si="229"/>
        <v>155.1686950575</v>
      </c>
      <c r="L2933" s="1" t="s">
        <v>26</v>
      </c>
      <c r="M2933" s="1" t="s">
        <v>27</v>
      </c>
      <c r="N2933" s="1" t="s">
        <v>33</v>
      </c>
      <c r="O2933" s="1" t="s">
        <v>29</v>
      </c>
      <c r="P2933" s="1" t="s">
        <v>30</v>
      </c>
      <c r="Q2933" s="1" t="s">
        <v>24</v>
      </c>
      <c r="R2933" s="2">
        <v>41035</v>
      </c>
    </row>
    <row r="2934" spans="1:18" x14ac:dyDescent="0.25">
      <c r="A2934" s="1">
        <v>10338</v>
      </c>
      <c r="B2934" s="2">
        <v>40738</v>
      </c>
      <c r="C2934" s="2" t="str">
        <f t="shared" si="226"/>
        <v>July</v>
      </c>
      <c r="D2934" s="1" t="s">
        <v>32</v>
      </c>
      <c r="E2934" s="1">
        <v>9</v>
      </c>
      <c r="F2934" s="1">
        <f t="shared" si="225"/>
        <v>88.88666666666667</v>
      </c>
      <c r="G2934" s="1">
        <v>799.98</v>
      </c>
      <c r="H2934" s="1">
        <v>14</v>
      </c>
      <c r="I2934">
        <f t="shared" si="227"/>
        <v>813.98</v>
      </c>
      <c r="J2934">
        <f t="shared" si="228"/>
        <v>5.3265000000000002</v>
      </c>
      <c r="K2934">
        <f t="shared" si="229"/>
        <v>42.610934700000008</v>
      </c>
      <c r="L2934" s="1" t="s">
        <v>38</v>
      </c>
      <c r="M2934" s="1" t="s">
        <v>69</v>
      </c>
      <c r="N2934" s="1" t="s">
        <v>33</v>
      </c>
      <c r="O2934" s="1" t="s">
        <v>29</v>
      </c>
      <c r="P2934" s="1" t="s">
        <v>61</v>
      </c>
      <c r="Q2934" s="1" t="s">
        <v>40</v>
      </c>
      <c r="R2934" s="2">
        <v>40740</v>
      </c>
    </row>
    <row r="2935" spans="1:18" x14ac:dyDescent="0.25">
      <c r="A2935" s="1">
        <v>35782</v>
      </c>
      <c r="B2935" s="2">
        <v>40760</v>
      </c>
      <c r="C2935" s="2" t="str">
        <f t="shared" si="226"/>
        <v>August</v>
      </c>
      <c r="D2935" s="1" t="s">
        <v>18</v>
      </c>
      <c r="E2935" s="1">
        <v>42</v>
      </c>
      <c r="F2935" s="1">
        <f t="shared" si="225"/>
        <v>153.02809523809523</v>
      </c>
      <c r="G2935" s="1">
        <v>6427.18</v>
      </c>
      <c r="H2935" s="1">
        <v>19.989999999999998</v>
      </c>
      <c r="I2935">
        <f t="shared" si="227"/>
        <v>6447.17</v>
      </c>
      <c r="J2935">
        <f t="shared" si="228"/>
        <v>3.5455000000000001</v>
      </c>
      <c r="K2935">
        <f t="shared" si="229"/>
        <v>227.87566690000003</v>
      </c>
      <c r="L2935" s="1" t="s">
        <v>26</v>
      </c>
      <c r="M2935" s="1" t="s">
        <v>56</v>
      </c>
      <c r="N2935" s="1" t="s">
        <v>33</v>
      </c>
      <c r="O2935" s="1" t="s">
        <v>34</v>
      </c>
      <c r="P2935" s="1" t="s">
        <v>48</v>
      </c>
      <c r="Q2935" s="1" t="s">
        <v>24</v>
      </c>
      <c r="R2935" s="2">
        <v>40767</v>
      </c>
    </row>
    <row r="2936" spans="1:18" x14ac:dyDescent="0.25">
      <c r="A2936" s="1">
        <v>20453</v>
      </c>
      <c r="B2936" s="2">
        <v>40612</v>
      </c>
      <c r="C2936" s="2" t="str">
        <f t="shared" si="226"/>
        <v>March</v>
      </c>
      <c r="D2936" s="1" t="s">
        <v>41</v>
      </c>
      <c r="E2936" s="1">
        <v>23</v>
      </c>
      <c r="F2936" s="1">
        <f t="shared" si="225"/>
        <v>19.582173913043476</v>
      </c>
      <c r="G2936" s="1">
        <v>450.39</v>
      </c>
      <c r="H2936" s="1">
        <v>6.15</v>
      </c>
      <c r="I2936">
        <f t="shared" si="227"/>
        <v>456.53999999999996</v>
      </c>
      <c r="J2936">
        <f t="shared" si="228"/>
        <v>4.7610000000000001</v>
      </c>
      <c r="K2936">
        <f t="shared" si="229"/>
        <v>21.443067900000003</v>
      </c>
      <c r="L2936" s="1" t="s">
        <v>26</v>
      </c>
      <c r="M2936" s="1" t="s">
        <v>27</v>
      </c>
      <c r="N2936" s="1" t="s">
        <v>42</v>
      </c>
      <c r="O2936" s="1" t="s">
        <v>22</v>
      </c>
      <c r="P2936" s="1" t="s">
        <v>23</v>
      </c>
      <c r="Q2936" s="1" t="s">
        <v>46</v>
      </c>
      <c r="R2936" s="2">
        <v>40614</v>
      </c>
    </row>
    <row r="2937" spans="1:18" x14ac:dyDescent="0.25">
      <c r="A2937" s="1">
        <v>1154</v>
      </c>
      <c r="B2937" s="2">
        <v>40953</v>
      </c>
      <c r="C2937" s="2" t="str">
        <f t="shared" si="226"/>
        <v>February</v>
      </c>
      <c r="D2937" s="1" t="s">
        <v>37</v>
      </c>
      <c r="E2937" s="1">
        <v>11</v>
      </c>
      <c r="F2937" s="1">
        <f t="shared" si="225"/>
        <v>60.344000000000001</v>
      </c>
      <c r="G2937" s="1">
        <v>663.78399999999999</v>
      </c>
      <c r="H2937" s="1">
        <v>69</v>
      </c>
      <c r="I2937">
        <f t="shared" si="227"/>
        <v>732.78399999999999</v>
      </c>
      <c r="J2937">
        <f t="shared" si="228"/>
        <v>4.7610000000000001</v>
      </c>
      <c r="K2937">
        <f t="shared" si="229"/>
        <v>31.602756239999998</v>
      </c>
      <c r="L2937" s="1" t="s">
        <v>26</v>
      </c>
      <c r="M2937" s="1" t="s">
        <v>65</v>
      </c>
      <c r="N2937" s="1" t="s">
        <v>42</v>
      </c>
      <c r="O2937" s="1" t="s">
        <v>22</v>
      </c>
      <c r="P2937" s="1" t="s">
        <v>57</v>
      </c>
      <c r="Q2937" s="1" t="s">
        <v>53</v>
      </c>
      <c r="R2937" s="2">
        <v>40955</v>
      </c>
    </row>
    <row r="2938" spans="1:18" x14ac:dyDescent="0.25">
      <c r="A2938" s="1">
        <v>53060</v>
      </c>
      <c r="B2938" s="2">
        <v>40259</v>
      </c>
      <c r="C2938" s="2" t="str">
        <f t="shared" si="226"/>
        <v>March</v>
      </c>
      <c r="D2938" s="1" t="s">
        <v>37</v>
      </c>
      <c r="E2938" s="1">
        <v>36</v>
      </c>
      <c r="F2938" s="1">
        <f t="shared" si="225"/>
        <v>20.529722222222222</v>
      </c>
      <c r="G2938" s="1">
        <v>739.07</v>
      </c>
      <c r="H2938" s="1">
        <v>5.99</v>
      </c>
      <c r="I2938">
        <f t="shared" si="227"/>
        <v>745.06000000000006</v>
      </c>
      <c r="J2938">
        <f t="shared" si="228"/>
        <v>5.3265000000000002</v>
      </c>
      <c r="K2938">
        <f t="shared" si="229"/>
        <v>39.366563550000002</v>
      </c>
      <c r="L2938" s="1" t="s">
        <v>26</v>
      </c>
      <c r="M2938" s="1" t="s">
        <v>20</v>
      </c>
      <c r="N2938" s="1" t="s">
        <v>21</v>
      </c>
      <c r="O2938" s="1" t="s">
        <v>29</v>
      </c>
      <c r="P2938" s="1" t="s">
        <v>43</v>
      </c>
      <c r="Q2938" s="1" t="s">
        <v>24</v>
      </c>
      <c r="R2938" s="2">
        <v>40261</v>
      </c>
    </row>
    <row r="2939" spans="1:18" x14ac:dyDescent="0.25">
      <c r="A2939" s="1">
        <v>42657</v>
      </c>
      <c r="B2939" s="2">
        <v>40819</v>
      </c>
      <c r="C2939" s="2" t="str">
        <f t="shared" si="226"/>
        <v>October</v>
      </c>
      <c r="D2939" s="1" t="s">
        <v>18</v>
      </c>
      <c r="E2939" s="1">
        <v>48</v>
      </c>
      <c r="F2939" s="1">
        <f t="shared" si="225"/>
        <v>19.69875</v>
      </c>
      <c r="G2939" s="1">
        <v>945.54</v>
      </c>
      <c r="H2939" s="1">
        <v>5.97</v>
      </c>
      <c r="I2939">
        <f t="shared" si="227"/>
        <v>951.51</v>
      </c>
      <c r="J2939">
        <f t="shared" si="228"/>
        <v>3.5455000000000001</v>
      </c>
      <c r="K2939">
        <f t="shared" si="229"/>
        <v>33.524120699999997</v>
      </c>
      <c r="L2939" s="1" t="s">
        <v>26</v>
      </c>
      <c r="M2939" s="1" t="s">
        <v>27</v>
      </c>
      <c r="N2939" s="1" t="s">
        <v>21</v>
      </c>
      <c r="O2939" s="1" t="s">
        <v>34</v>
      </c>
      <c r="P2939" s="1" t="s">
        <v>45</v>
      </c>
      <c r="Q2939" s="1" t="s">
        <v>24</v>
      </c>
      <c r="R2939" s="2">
        <v>40821</v>
      </c>
    </row>
    <row r="2940" spans="1:18" x14ac:dyDescent="0.25">
      <c r="A2940" s="1">
        <v>35046</v>
      </c>
      <c r="B2940" s="2">
        <v>40383</v>
      </c>
      <c r="C2940" s="2" t="str">
        <f t="shared" si="226"/>
        <v>July</v>
      </c>
      <c r="D2940" s="1" t="s">
        <v>41</v>
      </c>
      <c r="E2940" s="1">
        <v>45</v>
      </c>
      <c r="F2940" s="1">
        <f t="shared" si="225"/>
        <v>110.03022222222222</v>
      </c>
      <c r="G2940" s="1">
        <v>4951.3599999999997</v>
      </c>
      <c r="H2940" s="1">
        <v>5.81</v>
      </c>
      <c r="I2940">
        <f t="shared" si="227"/>
        <v>4957.17</v>
      </c>
      <c r="J2940">
        <f t="shared" si="228"/>
        <v>4.7610000000000001</v>
      </c>
      <c r="K2940">
        <f t="shared" si="229"/>
        <v>235.7342496</v>
      </c>
      <c r="L2940" s="1" t="s">
        <v>19</v>
      </c>
      <c r="M2940" s="1" t="s">
        <v>51</v>
      </c>
      <c r="N2940" s="1" t="s">
        <v>33</v>
      </c>
      <c r="O2940" s="1" t="s">
        <v>22</v>
      </c>
      <c r="P2940" s="1" t="s">
        <v>23</v>
      </c>
      <c r="Q2940" s="1" t="s">
        <v>31</v>
      </c>
      <c r="R2940" s="2">
        <v>40384</v>
      </c>
    </row>
    <row r="2941" spans="1:18" x14ac:dyDescent="0.25">
      <c r="A2941" s="1">
        <v>12352</v>
      </c>
      <c r="B2941" s="2">
        <v>40991</v>
      </c>
      <c r="C2941" s="2" t="str">
        <f t="shared" si="226"/>
        <v>March</v>
      </c>
      <c r="D2941" s="1" t="s">
        <v>41</v>
      </c>
      <c r="E2941" s="1">
        <v>5</v>
      </c>
      <c r="F2941" s="1">
        <f t="shared" si="225"/>
        <v>7.3719999999999999</v>
      </c>
      <c r="G2941" s="1">
        <v>36.86</v>
      </c>
      <c r="H2941" s="1">
        <v>8.49</v>
      </c>
      <c r="I2941">
        <f t="shared" si="227"/>
        <v>45.35</v>
      </c>
      <c r="J2941">
        <f t="shared" si="228"/>
        <v>3.5455000000000001</v>
      </c>
      <c r="K2941">
        <f t="shared" si="229"/>
        <v>1.3068713000000001</v>
      </c>
      <c r="L2941" s="1" t="s">
        <v>26</v>
      </c>
      <c r="M2941" s="1" t="s">
        <v>44</v>
      </c>
      <c r="N2941" s="1" t="s">
        <v>33</v>
      </c>
      <c r="O2941" s="1" t="s">
        <v>34</v>
      </c>
      <c r="P2941" s="1" t="s">
        <v>48</v>
      </c>
      <c r="Q2941" s="1" t="s">
        <v>24</v>
      </c>
      <c r="R2941" s="2">
        <v>40992</v>
      </c>
    </row>
    <row r="2942" spans="1:18" x14ac:dyDescent="0.25">
      <c r="A2942" s="1">
        <v>52896</v>
      </c>
      <c r="B2942" s="2">
        <v>40473</v>
      </c>
      <c r="C2942" s="2" t="str">
        <f t="shared" si="226"/>
        <v>October</v>
      </c>
      <c r="D2942" s="1" t="s">
        <v>25</v>
      </c>
      <c r="E2942" s="1">
        <v>24</v>
      </c>
      <c r="F2942" s="1">
        <f t="shared" si="225"/>
        <v>371.67</v>
      </c>
      <c r="G2942" s="1">
        <v>8920.08</v>
      </c>
      <c r="H2942" s="1">
        <v>19.989999999999998</v>
      </c>
      <c r="I2942">
        <f t="shared" si="227"/>
        <v>8940.07</v>
      </c>
      <c r="J2942">
        <f t="shared" si="228"/>
        <v>3.5455000000000001</v>
      </c>
      <c r="K2942">
        <f t="shared" si="229"/>
        <v>316.26143640000004</v>
      </c>
      <c r="L2942" s="1" t="s">
        <v>26</v>
      </c>
      <c r="M2942" s="1" t="s">
        <v>27</v>
      </c>
      <c r="N2942" s="1" t="s">
        <v>42</v>
      </c>
      <c r="O2942" s="1" t="s">
        <v>34</v>
      </c>
      <c r="P2942" s="1" t="s">
        <v>48</v>
      </c>
      <c r="Q2942" s="1" t="s">
        <v>24</v>
      </c>
      <c r="R2942" s="2">
        <v>40476</v>
      </c>
    </row>
    <row r="2943" spans="1:18" x14ac:dyDescent="0.25">
      <c r="A2943" s="1">
        <v>52160</v>
      </c>
      <c r="B2943" s="2">
        <v>40727</v>
      </c>
      <c r="C2943" s="2" t="str">
        <f t="shared" si="226"/>
        <v>July</v>
      </c>
      <c r="D2943" s="1" t="s">
        <v>37</v>
      </c>
      <c r="E2943" s="1">
        <v>6</v>
      </c>
      <c r="F2943" s="1">
        <f t="shared" si="225"/>
        <v>105.24983333333334</v>
      </c>
      <c r="G2943" s="1">
        <v>631.49900000000002</v>
      </c>
      <c r="H2943" s="1">
        <v>8.08</v>
      </c>
      <c r="I2943">
        <f t="shared" si="227"/>
        <v>639.57900000000006</v>
      </c>
      <c r="J2943">
        <f t="shared" si="228"/>
        <v>5.3265000000000002</v>
      </c>
      <c r="K2943">
        <f t="shared" si="229"/>
        <v>33.636794235000004</v>
      </c>
      <c r="L2943" s="1" t="s">
        <v>26</v>
      </c>
      <c r="M2943" s="1" t="s">
        <v>56</v>
      </c>
      <c r="N2943" s="1" t="s">
        <v>33</v>
      </c>
      <c r="O2943" s="1" t="s">
        <v>29</v>
      </c>
      <c r="P2943" s="1" t="s">
        <v>30</v>
      </c>
      <c r="Q2943" s="1" t="s">
        <v>24</v>
      </c>
      <c r="R2943" s="2">
        <v>40729</v>
      </c>
    </row>
    <row r="2944" spans="1:18" x14ac:dyDescent="0.25">
      <c r="A2944" s="1">
        <v>16518</v>
      </c>
      <c r="B2944" s="2">
        <v>41181</v>
      </c>
      <c r="C2944" s="2" t="str">
        <f t="shared" si="226"/>
        <v>September</v>
      </c>
      <c r="D2944" s="1" t="s">
        <v>37</v>
      </c>
      <c r="E2944" s="1">
        <v>36</v>
      </c>
      <c r="F2944" s="1">
        <f t="shared" si="225"/>
        <v>73.025625000000005</v>
      </c>
      <c r="G2944" s="1">
        <v>2628.9225000000001</v>
      </c>
      <c r="H2944" s="1">
        <v>0.99</v>
      </c>
      <c r="I2944">
        <f t="shared" si="227"/>
        <v>2629.9124999999999</v>
      </c>
      <c r="J2944">
        <f t="shared" si="228"/>
        <v>5.3265000000000002</v>
      </c>
      <c r="K2944">
        <f t="shared" si="229"/>
        <v>140.02955696250001</v>
      </c>
      <c r="L2944" s="1" t="s">
        <v>26</v>
      </c>
      <c r="M2944" s="1" t="s">
        <v>51</v>
      </c>
      <c r="N2944" s="1" t="s">
        <v>33</v>
      </c>
      <c r="O2944" s="1" t="s">
        <v>29</v>
      </c>
      <c r="P2944" s="1" t="s">
        <v>30</v>
      </c>
      <c r="Q2944" s="1" t="s">
        <v>36</v>
      </c>
      <c r="R2944" s="2">
        <v>41184</v>
      </c>
    </row>
    <row r="2945" spans="1:18" x14ac:dyDescent="0.25">
      <c r="A2945" s="1">
        <v>38372</v>
      </c>
      <c r="B2945" s="2">
        <v>40313</v>
      </c>
      <c r="C2945" s="2" t="str">
        <f t="shared" si="226"/>
        <v>May</v>
      </c>
      <c r="D2945" s="1" t="s">
        <v>25</v>
      </c>
      <c r="E2945" s="1">
        <v>46</v>
      </c>
      <c r="F2945" s="1">
        <f t="shared" si="225"/>
        <v>22.909565217391304</v>
      </c>
      <c r="G2945" s="1">
        <v>1053.8399999999999</v>
      </c>
      <c r="H2945" s="1">
        <v>21.2</v>
      </c>
      <c r="I2945">
        <f t="shared" si="227"/>
        <v>1075.04</v>
      </c>
      <c r="J2945">
        <f t="shared" si="228"/>
        <v>4.7610000000000001</v>
      </c>
      <c r="K2945">
        <f t="shared" si="229"/>
        <v>50.173322399999996</v>
      </c>
      <c r="L2945" s="1" t="s">
        <v>26</v>
      </c>
      <c r="M2945" s="1" t="s">
        <v>49</v>
      </c>
      <c r="N2945" s="1" t="s">
        <v>21</v>
      </c>
      <c r="O2945" s="1" t="s">
        <v>22</v>
      </c>
      <c r="P2945" s="1" t="s">
        <v>23</v>
      </c>
      <c r="Q2945" s="1" t="s">
        <v>31</v>
      </c>
      <c r="R2945" s="2">
        <v>40313</v>
      </c>
    </row>
    <row r="2946" spans="1:18" x14ac:dyDescent="0.25">
      <c r="A2946" s="1">
        <v>49987</v>
      </c>
      <c r="B2946" s="2">
        <v>40562</v>
      </c>
      <c r="C2946" s="2" t="str">
        <f t="shared" si="226"/>
        <v>January</v>
      </c>
      <c r="D2946" s="1" t="s">
        <v>25</v>
      </c>
      <c r="E2946" s="1">
        <v>14</v>
      </c>
      <c r="F2946" s="1">
        <f t="shared" ref="F2946:F3009" si="230">G2946/E2946</f>
        <v>17.306000000000001</v>
      </c>
      <c r="G2946" s="1">
        <v>242.28399999999999</v>
      </c>
      <c r="H2946" s="1">
        <v>0.99</v>
      </c>
      <c r="I2946">
        <f t="shared" si="227"/>
        <v>243.274</v>
      </c>
      <c r="J2946">
        <f t="shared" si="228"/>
        <v>5.3265000000000002</v>
      </c>
      <c r="K2946">
        <f t="shared" si="229"/>
        <v>12.905257260000001</v>
      </c>
      <c r="L2946" s="1" t="s">
        <v>26</v>
      </c>
      <c r="M2946" s="1" t="s">
        <v>56</v>
      </c>
      <c r="N2946" s="1" t="s">
        <v>21</v>
      </c>
      <c r="O2946" s="1" t="s">
        <v>29</v>
      </c>
      <c r="P2946" s="1" t="s">
        <v>30</v>
      </c>
      <c r="Q2946" s="1" t="s">
        <v>36</v>
      </c>
      <c r="R2946" s="2">
        <v>40564</v>
      </c>
    </row>
    <row r="2947" spans="1:18" x14ac:dyDescent="0.25">
      <c r="A2947" s="1">
        <v>11875</v>
      </c>
      <c r="B2947" s="2">
        <v>41141</v>
      </c>
      <c r="C2947" s="2" t="str">
        <f t="shared" ref="C2947:C3010" si="231">TEXT(B2947,"mmmm")</f>
        <v>August</v>
      </c>
      <c r="D2947" s="1" t="s">
        <v>41</v>
      </c>
      <c r="E2947" s="1">
        <v>19</v>
      </c>
      <c r="F2947" s="1">
        <f t="shared" si="230"/>
        <v>12.77</v>
      </c>
      <c r="G2947" s="1">
        <v>242.63</v>
      </c>
      <c r="H2947" s="1">
        <v>6.27</v>
      </c>
      <c r="I2947">
        <f t="shared" ref="I2947:I3010" si="232">G2947+H2947</f>
        <v>248.9</v>
      </c>
      <c r="J2947">
        <f t="shared" ref="J2947:J3010" si="233">IF(O2947="Furniture",4.761,IF(O2947="Technology",5.3265,IF(O2947="Office Supplies",3.5455,0)))</f>
        <v>3.5455000000000001</v>
      </c>
      <c r="K2947">
        <f t="shared" ref="K2947:K3010" si="234">(J2947*G2947)/100</f>
        <v>8.602446650000001</v>
      </c>
      <c r="L2947" s="1" t="s">
        <v>26</v>
      </c>
      <c r="M2947" s="1" t="s">
        <v>20</v>
      </c>
      <c r="N2947" s="1" t="s">
        <v>28</v>
      </c>
      <c r="O2947" s="1" t="s">
        <v>34</v>
      </c>
      <c r="P2947" s="1" t="s">
        <v>60</v>
      </c>
      <c r="Q2947" s="1" t="s">
        <v>31</v>
      </c>
      <c r="R2947" s="2">
        <v>41142</v>
      </c>
    </row>
    <row r="2948" spans="1:18" x14ac:dyDescent="0.25">
      <c r="A2948" s="1">
        <v>15109</v>
      </c>
      <c r="B2948" s="2">
        <v>40526</v>
      </c>
      <c r="C2948" s="2" t="str">
        <f t="shared" si="231"/>
        <v>December</v>
      </c>
      <c r="D2948" s="1" t="s">
        <v>32</v>
      </c>
      <c r="E2948" s="1">
        <v>23</v>
      </c>
      <c r="F2948" s="1">
        <f t="shared" si="230"/>
        <v>11.425217391304347</v>
      </c>
      <c r="G2948" s="1">
        <v>262.77999999999997</v>
      </c>
      <c r="H2948" s="1">
        <v>3.37</v>
      </c>
      <c r="I2948">
        <f t="shared" si="232"/>
        <v>266.14999999999998</v>
      </c>
      <c r="J2948">
        <f t="shared" si="233"/>
        <v>3.5455000000000001</v>
      </c>
      <c r="K2948">
        <f t="shared" si="234"/>
        <v>9.3168648999999988</v>
      </c>
      <c r="L2948" s="1" t="s">
        <v>26</v>
      </c>
      <c r="M2948" s="1" t="s">
        <v>56</v>
      </c>
      <c r="N2948" s="1" t="s">
        <v>42</v>
      </c>
      <c r="O2948" s="1" t="s">
        <v>34</v>
      </c>
      <c r="P2948" s="1" t="s">
        <v>50</v>
      </c>
      <c r="Q2948" s="1" t="s">
        <v>46</v>
      </c>
      <c r="R2948" s="2">
        <v>40527</v>
      </c>
    </row>
    <row r="2949" spans="1:18" x14ac:dyDescent="0.25">
      <c r="A2949" s="1">
        <v>42918</v>
      </c>
      <c r="B2949" s="2">
        <v>40685</v>
      </c>
      <c r="C2949" s="2" t="str">
        <f t="shared" si="231"/>
        <v>May</v>
      </c>
      <c r="D2949" s="1" t="s">
        <v>25</v>
      </c>
      <c r="E2949" s="1">
        <v>38</v>
      </c>
      <c r="F2949" s="1">
        <f t="shared" si="230"/>
        <v>12.340789473684211</v>
      </c>
      <c r="G2949" s="1">
        <v>468.95</v>
      </c>
      <c r="H2949" s="1">
        <v>7.19</v>
      </c>
      <c r="I2949">
        <f t="shared" si="232"/>
        <v>476.14</v>
      </c>
      <c r="J2949">
        <f t="shared" si="233"/>
        <v>3.5455000000000001</v>
      </c>
      <c r="K2949">
        <f t="shared" si="234"/>
        <v>16.62662225</v>
      </c>
      <c r="L2949" s="1" t="s">
        <v>19</v>
      </c>
      <c r="M2949" s="1" t="s">
        <v>49</v>
      </c>
      <c r="N2949" s="1" t="s">
        <v>33</v>
      </c>
      <c r="O2949" s="1" t="s">
        <v>34</v>
      </c>
      <c r="P2949" s="1" t="s">
        <v>48</v>
      </c>
      <c r="Q2949" s="1" t="s">
        <v>24</v>
      </c>
      <c r="R2949" s="2">
        <v>40687</v>
      </c>
    </row>
    <row r="2950" spans="1:18" x14ac:dyDescent="0.25">
      <c r="A2950" s="1">
        <v>55908</v>
      </c>
      <c r="B2950" s="2">
        <v>39956</v>
      </c>
      <c r="C2950" s="2" t="str">
        <f t="shared" si="231"/>
        <v>May</v>
      </c>
      <c r="D2950" s="1" t="s">
        <v>25</v>
      </c>
      <c r="E2950" s="1">
        <v>44</v>
      </c>
      <c r="F2950" s="1">
        <f t="shared" si="230"/>
        <v>41.931136363636362</v>
      </c>
      <c r="G2950" s="1">
        <v>1844.97</v>
      </c>
      <c r="H2950" s="1">
        <v>2.99</v>
      </c>
      <c r="I2950">
        <f t="shared" si="232"/>
        <v>1847.96</v>
      </c>
      <c r="J2950">
        <f t="shared" si="233"/>
        <v>3.5455000000000001</v>
      </c>
      <c r="K2950">
        <f t="shared" si="234"/>
        <v>65.413411350000004</v>
      </c>
      <c r="L2950" s="1" t="s">
        <v>26</v>
      </c>
      <c r="M2950" s="1" t="s">
        <v>49</v>
      </c>
      <c r="N2950" s="1" t="s">
        <v>33</v>
      </c>
      <c r="O2950" s="1" t="s">
        <v>34</v>
      </c>
      <c r="P2950" s="1" t="s">
        <v>48</v>
      </c>
      <c r="Q2950" s="1" t="s">
        <v>24</v>
      </c>
      <c r="R2950" s="2">
        <v>39957</v>
      </c>
    </row>
    <row r="2951" spans="1:18" x14ac:dyDescent="0.25">
      <c r="A2951" s="1">
        <v>6179</v>
      </c>
      <c r="B2951" s="2">
        <v>39966</v>
      </c>
      <c r="C2951" s="2" t="str">
        <f t="shared" si="231"/>
        <v>June</v>
      </c>
      <c r="D2951" s="1" t="s">
        <v>32</v>
      </c>
      <c r="E2951" s="1">
        <v>15</v>
      </c>
      <c r="F2951" s="1">
        <f t="shared" si="230"/>
        <v>179.38343333333333</v>
      </c>
      <c r="G2951" s="1">
        <v>2690.7514999999999</v>
      </c>
      <c r="H2951" s="1">
        <v>8.08</v>
      </c>
      <c r="I2951">
        <f t="shared" si="232"/>
        <v>2698.8314999999998</v>
      </c>
      <c r="J2951">
        <f t="shared" si="233"/>
        <v>5.3265000000000002</v>
      </c>
      <c r="K2951">
        <f t="shared" si="234"/>
        <v>143.3228786475</v>
      </c>
      <c r="L2951" s="1" t="s">
        <v>26</v>
      </c>
      <c r="M2951" s="1" t="s">
        <v>58</v>
      </c>
      <c r="N2951" s="1" t="s">
        <v>21</v>
      </c>
      <c r="O2951" s="1" t="s">
        <v>29</v>
      </c>
      <c r="P2951" s="1" t="s">
        <v>30</v>
      </c>
      <c r="Q2951" s="1" t="s">
        <v>24</v>
      </c>
      <c r="R2951" s="2">
        <v>39968</v>
      </c>
    </row>
    <row r="2952" spans="1:18" x14ac:dyDescent="0.25">
      <c r="A2952" s="1">
        <v>2530</v>
      </c>
      <c r="B2952" s="2">
        <v>39892</v>
      </c>
      <c r="C2952" s="2" t="str">
        <f t="shared" si="231"/>
        <v>March</v>
      </c>
      <c r="D2952" s="1" t="s">
        <v>41</v>
      </c>
      <c r="E2952" s="1">
        <v>9</v>
      </c>
      <c r="F2952" s="1">
        <f t="shared" si="230"/>
        <v>2.6066666666666669</v>
      </c>
      <c r="G2952" s="1">
        <v>23.46</v>
      </c>
      <c r="H2952" s="1">
        <v>0.5</v>
      </c>
      <c r="I2952">
        <f t="shared" si="232"/>
        <v>23.96</v>
      </c>
      <c r="J2952">
        <f t="shared" si="233"/>
        <v>3.5455000000000001</v>
      </c>
      <c r="K2952">
        <f t="shared" si="234"/>
        <v>0.83177429999999997</v>
      </c>
      <c r="L2952" s="1" t="s">
        <v>26</v>
      </c>
      <c r="M2952" s="1" t="s">
        <v>20</v>
      </c>
      <c r="N2952" s="1" t="s">
        <v>33</v>
      </c>
      <c r="O2952" s="1" t="s">
        <v>34</v>
      </c>
      <c r="P2952" s="1" t="s">
        <v>63</v>
      </c>
      <c r="Q2952" s="1" t="s">
        <v>24</v>
      </c>
      <c r="R2952" s="2">
        <v>39894</v>
      </c>
    </row>
    <row r="2953" spans="1:18" x14ac:dyDescent="0.25">
      <c r="A2953" s="1">
        <v>9124</v>
      </c>
      <c r="B2953" s="2">
        <v>40832</v>
      </c>
      <c r="C2953" s="2" t="str">
        <f t="shared" si="231"/>
        <v>October</v>
      </c>
      <c r="D2953" s="1" t="s">
        <v>18</v>
      </c>
      <c r="E2953" s="1">
        <v>29</v>
      </c>
      <c r="F2953" s="1">
        <f t="shared" si="230"/>
        <v>5.4275862068965521</v>
      </c>
      <c r="G2953" s="1">
        <v>157.4</v>
      </c>
      <c r="H2953" s="1">
        <v>7.28</v>
      </c>
      <c r="I2953">
        <f t="shared" si="232"/>
        <v>164.68</v>
      </c>
      <c r="J2953">
        <f t="shared" si="233"/>
        <v>3.5455000000000001</v>
      </c>
      <c r="K2953">
        <f t="shared" si="234"/>
        <v>5.580617000000001</v>
      </c>
      <c r="L2953" s="1" t="s">
        <v>26</v>
      </c>
      <c r="M2953" s="1" t="s">
        <v>56</v>
      </c>
      <c r="N2953" s="1" t="s">
        <v>28</v>
      </c>
      <c r="O2953" s="1" t="s">
        <v>34</v>
      </c>
      <c r="P2953" s="1" t="s">
        <v>45</v>
      </c>
      <c r="Q2953" s="1" t="s">
        <v>24</v>
      </c>
      <c r="R2953" s="2">
        <v>40837</v>
      </c>
    </row>
    <row r="2954" spans="1:18" x14ac:dyDescent="0.25">
      <c r="A2954" s="1">
        <v>33862</v>
      </c>
      <c r="B2954" s="2">
        <v>40351</v>
      </c>
      <c r="C2954" s="2" t="str">
        <f t="shared" si="231"/>
        <v>June</v>
      </c>
      <c r="D2954" s="1" t="s">
        <v>32</v>
      </c>
      <c r="E2954" s="1">
        <v>22</v>
      </c>
      <c r="F2954" s="1">
        <f t="shared" si="230"/>
        <v>5.7077272727272721</v>
      </c>
      <c r="G2954" s="1">
        <v>125.57</v>
      </c>
      <c r="H2954" s="1">
        <v>5.3</v>
      </c>
      <c r="I2954">
        <f t="shared" si="232"/>
        <v>130.87</v>
      </c>
      <c r="J2954">
        <f t="shared" si="233"/>
        <v>3.5455000000000001</v>
      </c>
      <c r="K2954">
        <f t="shared" si="234"/>
        <v>4.4520843499999998</v>
      </c>
      <c r="L2954" s="1" t="s">
        <v>26</v>
      </c>
      <c r="M2954" s="1" t="s">
        <v>49</v>
      </c>
      <c r="N2954" s="1" t="s">
        <v>21</v>
      </c>
      <c r="O2954" s="1" t="s">
        <v>34</v>
      </c>
      <c r="P2954" s="1" t="s">
        <v>62</v>
      </c>
      <c r="Q2954" s="1" t="s">
        <v>24</v>
      </c>
      <c r="R2954" s="2">
        <v>40352</v>
      </c>
    </row>
    <row r="2955" spans="1:18" x14ac:dyDescent="0.25">
      <c r="A2955" s="1">
        <v>48032</v>
      </c>
      <c r="B2955" s="2">
        <v>40416</v>
      </c>
      <c r="C2955" s="2" t="str">
        <f t="shared" si="231"/>
        <v>August</v>
      </c>
      <c r="D2955" s="1" t="s">
        <v>25</v>
      </c>
      <c r="E2955" s="1">
        <v>42</v>
      </c>
      <c r="F2955" s="1">
        <f t="shared" si="230"/>
        <v>7.361190476190477</v>
      </c>
      <c r="G2955" s="1">
        <v>309.17</v>
      </c>
      <c r="H2955" s="1">
        <v>9.23</v>
      </c>
      <c r="I2955">
        <f t="shared" si="232"/>
        <v>318.40000000000003</v>
      </c>
      <c r="J2955">
        <f t="shared" si="233"/>
        <v>3.5455000000000001</v>
      </c>
      <c r="K2955">
        <f t="shared" si="234"/>
        <v>10.961622350000001</v>
      </c>
      <c r="L2955" s="1" t="s">
        <v>26</v>
      </c>
      <c r="M2955" s="1" t="s">
        <v>56</v>
      </c>
      <c r="N2955" s="1" t="s">
        <v>33</v>
      </c>
      <c r="O2955" s="1" t="s">
        <v>34</v>
      </c>
      <c r="P2955" s="1" t="s">
        <v>68</v>
      </c>
      <c r="Q2955" s="1" t="s">
        <v>24</v>
      </c>
      <c r="R2955" s="2">
        <v>40417</v>
      </c>
    </row>
    <row r="2956" spans="1:18" x14ac:dyDescent="0.25">
      <c r="A2956" s="1">
        <v>57700</v>
      </c>
      <c r="B2956" s="2">
        <v>40859</v>
      </c>
      <c r="C2956" s="2" t="str">
        <f t="shared" si="231"/>
        <v>November</v>
      </c>
      <c r="D2956" s="1" t="s">
        <v>41</v>
      </c>
      <c r="E2956" s="1">
        <v>38</v>
      </c>
      <c r="F2956" s="1">
        <f t="shared" si="230"/>
        <v>47.537631578947369</v>
      </c>
      <c r="G2956" s="1">
        <v>1806.43</v>
      </c>
      <c r="H2956" s="1">
        <v>3.61</v>
      </c>
      <c r="I2956">
        <f t="shared" si="232"/>
        <v>1810.04</v>
      </c>
      <c r="J2956">
        <f t="shared" si="233"/>
        <v>5.3265000000000002</v>
      </c>
      <c r="K2956">
        <f t="shared" si="234"/>
        <v>96.219493950000015</v>
      </c>
      <c r="L2956" s="1" t="s">
        <v>26</v>
      </c>
      <c r="M2956" s="1" t="s">
        <v>58</v>
      </c>
      <c r="N2956" s="1" t="s">
        <v>33</v>
      </c>
      <c r="O2956" s="1" t="s">
        <v>29</v>
      </c>
      <c r="P2956" s="1" t="s">
        <v>43</v>
      </c>
      <c r="Q2956" s="1" t="s">
        <v>46</v>
      </c>
      <c r="R2956" s="2">
        <v>40859</v>
      </c>
    </row>
    <row r="2957" spans="1:18" x14ac:dyDescent="0.25">
      <c r="A2957" s="1">
        <v>37891</v>
      </c>
      <c r="B2957" s="2">
        <v>40836</v>
      </c>
      <c r="C2957" s="2" t="str">
        <f t="shared" si="231"/>
        <v>October</v>
      </c>
      <c r="D2957" s="1" t="s">
        <v>25</v>
      </c>
      <c r="E2957" s="1">
        <v>21</v>
      </c>
      <c r="F2957" s="1">
        <f t="shared" si="230"/>
        <v>2.0990476190476191</v>
      </c>
      <c r="G2957" s="1">
        <v>44.08</v>
      </c>
      <c r="H2957" s="1">
        <v>0.7</v>
      </c>
      <c r="I2957">
        <f t="shared" si="232"/>
        <v>44.78</v>
      </c>
      <c r="J2957">
        <f t="shared" si="233"/>
        <v>3.5455000000000001</v>
      </c>
      <c r="K2957">
        <f t="shared" si="234"/>
        <v>1.5628564</v>
      </c>
      <c r="L2957" s="1" t="s">
        <v>19</v>
      </c>
      <c r="M2957" s="1" t="s">
        <v>27</v>
      </c>
      <c r="N2957" s="1" t="s">
        <v>28</v>
      </c>
      <c r="O2957" s="1" t="s">
        <v>34</v>
      </c>
      <c r="P2957" s="1" t="s">
        <v>66</v>
      </c>
      <c r="Q2957" s="1" t="s">
        <v>36</v>
      </c>
      <c r="R2957" s="2">
        <v>40838</v>
      </c>
    </row>
    <row r="2958" spans="1:18" x14ac:dyDescent="0.25">
      <c r="A2958" s="1">
        <v>8994</v>
      </c>
      <c r="B2958" s="2">
        <v>39910</v>
      </c>
      <c r="C2958" s="2" t="str">
        <f t="shared" si="231"/>
        <v>April</v>
      </c>
      <c r="D2958" s="1" t="s">
        <v>18</v>
      </c>
      <c r="E2958" s="1">
        <v>36</v>
      </c>
      <c r="F2958" s="1">
        <f t="shared" si="230"/>
        <v>39.537499999999994</v>
      </c>
      <c r="G2958" s="1">
        <v>1423.35</v>
      </c>
      <c r="H2958" s="1">
        <v>19.989999999999998</v>
      </c>
      <c r="I2958">
        <f t="shared" si="232"/>
        <v>1443.34</v>
      </c>
      <c r="J2958">
        <f t="shared" si="233"/>
        <v>5.3265000000000002</v>
      </c>
      <c r="K2958">
        <f t="shared" si="234"/>
        <v>75.814737749999992</v>
      </c>
      <c r="L2958" s="1" t="s">
        <v>26</v>
      </c>
      <c r="M2958" s="1" t="s">
        <v>55</v>
      </c>
      <c r="N2958" s="1" t="s">
        <v>33</v>
      </c>
      <c r="O2958" s="1" t="s">
        <v>29</v>
      </c>
      <c r="P2958" s="1" t="s">
        <v>43</v>
      </c>
      <c r="Q2958" s="1" t="s">
        <v>24</v>
      </c>
      <c r="R2958" s="2">
        <v>39912</v>
      </c>
    </row>
    <row r="2959" spans="1:18" x14ac:dyDescent="0.25">
      <c r="A2959" s="1">
        <v>12869</v>
      </c>
      <c r="B2959" s="2">
        <v>39838</v>
      </c>
      <c r="C2959" s="2" t="str">
        <f t="shared" si="231"/>
        <v>January</v>
      </c>
      <c r="D2959" s="1" t="s">
        <v>32</v>
      </c>
      <c r="E2959" s="1">
        <v>15</v>
      </c>
      <c r="F2959" s="1">
        <f t="shared" si="230"/>
        <v>102.16546666666666</v>
      </c>
      <c r="G2959" s="1">
        <v>1532.482</v>
      </c>
      <c r="H2959" s="1">
        <v>8.99</v>
      </c>
      <c r="I2959">
        <f t="shared" si="232"/>
        <v>1541.472</v>
      </c>
      <c r="J2959">
        <f t="shared" si="233"/>
        <v>5.3265000000000002</v>
      </c>
      <c r="K2959">
        <f t="shared" si="234"/>
        <v>81.627653730000006</v>
      </c>
      <c r="L2959" s="1" t="s">
        <v>26</v>
      </c>
      <c r="M2959" s="1" t="s">
        <v>54</v>
      </c>
      <c r="N2959" s="1" t="s">
        <v>21</v>
      </c>
      <c r="O2959" s="1" t="s">
        <v>29</v>
      </c>
      <c r="P2959" s="1" t="s">
        <v>30</v>
      </c>
      <c r="Q2959" s="1" t="s">
        <v>24</v>
      </c>
      <c r="R2959" s="2">
        <v>39841</v>
      </c>
    </row>
    <row r="2960" spans="1:18" x14ac:dyDescent="0.25">
      <c r="A2960" s="1">
        <v>18688</v>
      </c>
      <c r="B2960" s="2">
        <v>40607</v>
      </c>
      <c r="C2960" s="2" t="str">
        <f t="shared" si="231"/>
        <v>March</v>
      </c>
      <c r="D2960" s="1" t="s">
        <v>32</v>
      </c>
      <c r="E2960" s="1">
        <v>41</v>
      </c>
      <c r="F2960" s="1">
        <f t="shared" si="230"/>
        <v>96.382329268292679</v>
      </c>
      <c r="G2960" s="1">
        <v>3951.6754999999998</v>
      </c>
      <c r="H2960" s="1">
        <v>4.2</v>
      </c>
      <c r="I2960">
        <f t="shared" si="232"/>
        <v>3955.8754999999996</v>
      </c>
      <c r="J2960">
        <f t="shared" si="233"/>
        <v>5.3265000000000002</v>
      </c>
      <c r="K2960">
        <f t="shared" si="234"/>
        <v>210.48599550750001</v>
      </c>
      <c r="L2960" s="1" t="s">
        <v>26</v>
      </c>
      <c r="M2960" s="1" t="s">
        <v>51</v>
      </c>
      <c r="N2960" s="1" t="s">
        <v>42</v>
      </c>
      <c r="O2960" s="1" t="s">
        <v>29</v>
      </c>
      <c r="P2960" s="1" t="s">
        <v>30</v>
      </c>
      <c r="Q2960" s="1" t="s">
        <v>24</v>
      </c>
      <c r="R2960" s="2">
        <v>40608</v>
      </c>
    </row>
    <row r="2961" spans="1:18" x14ac:dyDescent="0.25">
      <c r="A2961" s="1">
        <v>6211</v>
      </c>
      <c r="B2961" s="2">
        <v>40140</v>
      </c>
      <c r="C2961" s="2" t="str">
        <f t="shared" si="231"/>
        <v>November</v>
      </c>
      <c r="D2961" s="1" t="s">
        <v>37</v>
      </c>
      <c r="E2961" s="1">
        <v>28</v>
      </c>
      <c r="F2961" s="1">
        <f t="shared" si="230"/>
        <v>2.4185714285714286</v>
      </c>
      <c r="G2961" s="1">
        <v>67.72</v>
      </c>
      <c r="H2961" s="1">
        <v>6.05</v>
      </c>
      <c r="I2961">
        <f t="shared" si="232"/>
        <v>73.77</v>
      </c>
      <c r="J2961">
        <f t="shared" si="233"/>
        <v>3.5455000000000001</v>
      </c>
      <c r="K2961">
        <f t="shared" si="234"/>
        <v>2.4010126000000001</v>
      </c>
      <c r="L2961" s="1" t="s">
        <v>26</v>
      </c>
      <c r="M2961" s="1" t="s">
        <v>54</v>
      </c>
      <c r="N2961" s="1" t="s">
        <v>33</v>
      </c>
      <c r="O2961" s="1" t="s">
        <v>34</v>
      </c>
      <c r="P2961" s="1" t="s">
        <v>48</v>
      </c>
      <c r="Q2961" s="1" t="s">
        <v>24</v>
      </c>
      <c r="R2961" s="2">
        <v>40142</v>
      </c>
    </row>
    <row r="2962" spans="1:18" x14ac:dyDescent="0.25">
      <c r="A2962" s="1">
        <v>10053</v>
      </c>
      <c r="B2962" s="2">
        <v>40918</v>
      </c>
      <c r="C2962" s="2" t="str">
        <f t="shared" si="231"/>
        <v>January</v>
      </c>
      <c r="D2962" s="1" t="s">
        <v>25</v>
      </c>
      <c r="E2962" s="1">
        <v>44</v>
      </c>
      <c r="F2962" s="1">
        <f t="shared" si="230"/>
        <v>154.89159090909089</v>
      </c>
      <c r="G2962" s="1">
        <v>6815.23</v>
      </c>
      <c r="H2962" s="1">
        <v>39.25</v>
      </c>
      <c r="I2962">
        <f t="shared" si="232"/>
        <v>6854.48</v>
      </c>
      <c r="J2962">
        <f t="shared" si="233"/>
        <v>4.7610000000000001</v>
      </c>
      <c r="K2962">
        <f t="shared" si="234"/>
        <v>324.4731003</v>
      </c>
      <c r="L2962" s="1" t="s">
        <v>38</v>
      </c>
      <c r="M2962" s="1" t="s">
        <v>54</v>
      </c>
      <c r="N2962" s="1" t="s">
        <v>28</v>
      </c>
      <c r="O2962" s="1" t="s">
        <v>22</v>
      </c>
      <c r="P2962" s="1" t="s">
        <v>57</v>
      </c>
      <c r="Q2962" s="1" t="s">
        <v>64</v>
      </c>
      <c r="R2962" s="2">
        <v>40920</v>
      </c>
    </row>
    <row r="2963" spans="1:18" x14ac:dyDescent="0.25">
      <c r="A2963" s="1">
        <v>49824</v>
      </c>
      <c r="B2963" s="2">
        <v>40624</v>
      </c>
      <c r="C2963" s="2" t="str">
        <f t="shared" si="231"/>
        <v>March</v>
      </c>
      <c r="D2963" s="1" t="s">
        <v>25</v>
      </c>
      <c r="E2963" s="1">
        <v>33</v>
      </c>
      <c r="F2963" s="1">
        <f t="shared" si="230"/>
        <v>57.582606060606061</v>
      </c>
      <c r="G2963" s="1">
        <v>1900.2260000000001</v>
      </c>
      <c r="H2963" s="1">
        <v>5.31</v>
      </c>
      <c r="I2963">
        <f t="shared" si="232"/>
        <v>1905.5360000000001</v>
      </c>
      <c r="J2963">
        <f t="shared" si="233"/>
        <v>5.3265000000000002</v>
      </c>
      <c r="K2963">
        <f t="shared" si="234"/>
        <v>101.21553789000001</v>
      </c>
      <c r="L2963" s="1" t="s">
        <v>19</v>
      </c>
      <c r="M2963" s="1" t="s">
        <v>49</v>
      </c>
      <c r="N2963" s="1" t="s">
        <v>28</v>
      </c>
      <c r="O2963" s="1" t="s">
        <v>29</v>
      </c>
      <c r="P2963" s="1" t="s">
        <v>30</v>
      </c>
      <c r="Q2963" s="1" t="s">
        <v>24</v>
      </c>
      <c r="R2963" s="2">
        <v>40625</v>
      </c>
    </row>
    <row r="2964" spans="1:18" x14ac:dyDescent="0.25">
      <c r="A2964" s="1">
        <v>45317</v>
      </c>
      <c r="B2964" s="2">
        <v>40969</v>
      </c>
      <c r="C2964" s="2" t="str">
        <f t="shared" si="231"/>
        <v>March</v>
      </c>
      <c r="D2964" s="1" t="s">
        <v>18</v>
      </c>
      <c r="E2964" s="1">
        <v>36</v>
      </c>
      <c r="F2964" s="1">
        <f t="shared" si="230"/>
        <v>39.887500000000003</v>
      </c>
      <c r="G2964" s="1">
        <v>1435.95</v>
      </c>
      <c r="H2964" s="1">
        <v>1.99</v>
      </c>
      <c r="I2964">
        <f t="shared" si="232"/>
        <v>1437.94</v>
      </c>
      <c r="J2964">
        <f t="shared" si="233"/>
        <v>5.3265000000000002</v>
      </c>
      <c r="K2964">
        <f t="shared" si="234"/>
        <v>76.485876750000003</v>
      </c>
      <c r="L2964" s="1" t="s">
        <v>26</v>
      </c>
      <c r="M2964" s="1" t="s">
        <v>58</v>
      </c>
      <c r="N2964" s="1" t="s">
        <v>28</v>
      </c>
      <c r="O2964" s="1" t="s">
        <v>29</v>
      </c>
      <c r="P2964" s="1" t="s">
        <v>43</v>
      </c>
      <c r="Q2964" s="1" t="s">
        <v>46</v>
      </c>
      <c r="R2964" s="2">
        <v>40976</v>
      </c>
    </row>
    <row r="2965" spans="1:18" x14ac:dyDescent="0.25">
      <c r="A2965" s="1">
        <v>6757</v>
      </c>
      <c r="B2965" s="2">
        <v>40940</v>
      </c>
      <c r="C2965" s="2" t="str">
        <f t="shared" si="231"/>
        <v>February</v>
      </c>
      <c r="D2965" s="1" t="s">
        <v>41</v>
      </c>
      <c r="E2965" s="1">
        <v>27</v>
      </c>
      <c r="F2965" s="1">
        <f t="shared" si="230"/>
        <v>32.21407407407407</v>
      </c>
      <c r="G2965" s="1">
        <v>869.78</v>
      </c>
      <c r="H2965" s="1">
        <v>8.2200000000000006</v>
      </c>
      <c r="I2965">
        <f t="shared" si="232"/>
        <v>878</v>
      </c>
      <c r="J2965">
        <f t="shared" si="233"/>
        <v>3.5455000000000001</v>
      </c>
      <c r="K2965">
        <f t="shared" si="234"/>
        <v>30.838049900000001</v>
      </c>
      <c r="L2965" s="1" t="s">
        <v>26</v>
      </c>
      <c r="M2965" s="1" t="s">
        <v>51</v>
      </c>
      <c r="N2965" s="1" t="s">
        <v>28</v>
      </c>
      <c r="O2965" s="1" t="s">
        <v>34</v>
      </c>
      <c r="P2965" s="1" t="s">
        <v>60</v>
      </c>
      <c r="Q2965" s="1" t="s">
        <v>24</v>
      </c>
      <c r="R2965" s="2">
        <v>40942</v>
      </c>
    </row>
    <row r="2966" spans="1:18" x14ac:dyDescent="0.25">
      <c r="A2966" s="1">
        <v>29889</v>
      </c>
      <c r="B2966" s="2">
        <v>40151</v>
      </c>
      <c r="C2966" s="2" t="str">
        <f t="shared" si="231"/>
        <v>December</v>
      </c>
      <c r="D2966" s="1" t="s">
        <v>32</v>
      </c>
      <c r="E2966" s="1">
        <v>44</v>
      </c>
      <c r="F2966" s="1">
        <f t="shared" si="230"/>
        <v>5.5340909090909092</v>
      </c>
      <c r="G2966" s="1">
        <v>243.5</v>
      </c>
      <c r="H2966" s="1">
        <v>1.67</v>
      </c>
      <c r="I2966">
        <f t="shared" si="232"/>
        <v>245.17</v>
      </c>
      <c r="J2966">
        <f t="shared" si="233"/>
        <v>3.5455000000000001</v>
      </c>
      <c r="K2966">
        <f t="shared" si="234"/>
        <v>8.6332924999999996</v>
      </c>
      <c r="L2966" s="1" t="s">
        <v>26</v>
      </c>
      <c r="M2966" s="1" t="s">
        <v>27</v>
      </c>
      <c r="N2966" s="1" t="s">
        <v>28</v>
      </c>
      <c r="O2966" s="1" t="s">
        <v>34</v>
      </c>
      <c r="P2966" s="1" t="s">
        <v>35</v>
      </c>
      <c r="Q2966" s="1" t="s">
        <v>36</v>
      </c>
      <c r="R2966" s="2">
        <v>40154</v>
      </c>
    </row>
    <row r="2967" spans="1:18" x14ac:dyDescent="0.25">
      <c r="A2967" s="1">
        <v>56003</v>
      </c>
      <c r="B2967" s="2">
        <v>40274</v>
      </c>
      <c r="C2967" s="2" t="str">
        <f t="shared" si="231"/>
        <v>April</v>
      </c>
      <c r="D2967" s="1" t="s">
        <v>37</v>
      </c>
      <c r="E2967" s="1">
        <v>13</v>
      </c>
      <c r="F2967" s="1">
        <f t="shared" si="230"/>
        <v>141.19</v>
      </c>
      <c r="G2967" s="1">
        <v>1835.47</v>
      </c>
      <c r="H2967" s="1">
        <v>16.010000000000002</v>
      </c>
      <c r="I2967">
        <f t="shared" si="232"/>
        <v>1851.48</v>
      </c>
      <c r="J2967">
        <f t="shared" si="233"/>
        <v>4.7610000000000001</v>
      </c>
      <c r="K2967">
        <f t="shared" si="234"/>
        <v>87.386726699999997</v>
      </c>
      <c r="L2967" s="1" t="s">
        <v>38</v>
      </c>
      <c r="M2967" s="1" t="s">
        <v>27</v>
      </c>
      <c r="N2967" s="1" t="s">
        <v>21</v>
      </c>
      <c r="O2967" s="1" t="s">
        <v>22</v>
      </c>
      <c r="P2967" s="1" t="s">
        <v>57</v>
      </c>
      <c r="Q2967" s="1" t="s">
        <v>64</v>
      </c>
      <c r="R2967" s="2">
        <v>40275</v>
      </c>
    </row>
    <row r="2968" spans="1:18" x14ac:dyDescent="0.25">
      <c r="A2968" s="1">
        <v>47909</v>
      </c>
      <c r="B2968" s="2">
        <v>40246</v>
      </c>
      <c r="C2968" s="2" t="str">
        <f t="shared" si="231"/>
        <v>March</v>
      </c>
      <c r="D2968" s="1" t="s">
        <v>41</v>
      </c>
      <c r="E2968" s="1">
        <v>22</v>
      </c>
      <c r="F2968" s="1">
        <f t="shared" si="230"/>
        <v>10.011818181818182</v>
      </c>
      <c r="G2968" s="1">
        <v>220.26</v>
      </c>
      <c r="H2968" s="1">
        <v>4.68</v>
      </c>
      <c r="I2968">
        <f t="shared" si="232"/>
        <v>224.94</v>
      </c>
      <c r="J2968">
        <f t="shared" si="233"/>
        <v>3.5455000000000001</v>
      </c>
      <c r="K2968">
        <f t="shared" si="234"/>
        <v>7.8093183000000002</v>
      </c>
      <c r="L2968" s="1" t="s">
        <v>26</v>
      </c>
      <c r="M2968" s="1" t="s">
        <v>59</v>
      </c>
      <c r="N2968" s="1" t="s">
        <v>42</v>
      </c>
      <c r="O2968" s="1" t="s">
        <v>34</v>
      </c>
      <c r="P2968" s="1" t="s">
        <v>50</v>
      </c>
      <c r="Q2968" s="1" t="s">
        <v>46</v>
      </c>
      <c r="R2968" s="2">
        <v>40247</v>
      </c>
    </row>
    <row r="2969" spans="1:18" x14ac:dyDescent="0.25">
      <c r="A2969" s="1">
        <v>17698</v>
      </c>
      <c r="B2969" s="2">
        <v>41042</v>
      </c>
      <c r="C2969" s="2" t="str">
        <f t="shared" si="231"/>
        <v>May</v>
      </c>
      <c r="D2969" s="1" t="s">
        <v>25</v>
      </c>
      <c r="E2969" s="1">
        <v>22</v>
      </c>
      <c r="F2969" s="1">
        <f t="shared" si="230"/>
        <v>50.829613636363639</v>
      </c>
      <c r="G2969" s="1">
        <v>1118.2515000000001</v>
      </c>
      <c r="H2969" s="1">
        <v>8.99</v>
      </c>
      <c r="I2969">
        <f t="shared" si="232"/>
        <v>1127.2415000000001</v>
      </c>
      <c r="J2969">
        <f t="shared" si="233"/>
        <v>5.3265000000000002</v>
      </c>
      <c r="K2969">
        <f t="shared" si="234"/>
        <v>59.563666147500008</v>
      </c>
      <c r="L2969" s="1" t="s">
        <v>26</v>
      </c>
      <c r="M2969" s="1" t="s">
        <v>58</v>
      </c>
      <c r="N2969" s="1" t="s">
        <v>33</v>
      </c>
      <c r="O2969" s="1" t="s">
        <v>29</v>
      </c>
      <c r="P2969" s="1" t="s">
        <v>30</v>
      </c>
      <c r="Q2969" s="1" t="s">
        <v>24</v>
      </c>
      <c r="R2969" s="2">
        <v>41044</v>
      </c>
    </row>
    <row r="2970" spans="1:18" x14ac:dyDescent="0.25">
      <c r="A2970" s="1">
        <v>7078</v>
      </c>
      <c r="B2970" s="2">
        <v>40279</v>
      </c>
      <c r="C2970" s="2" t="str">
        <f t="shared" si="231"/>
        <v>April</v>
      </c>
      <c r="D2970" s="1" t="s">
        <v>25</v>
      </c>
      <c r="E2970" s="1">
        <v>9</v>
      </c>
      <c r="F2970" s="1">
        <f t="shared" si="230"/>
        <v>12.457777777777778</v>
      </c>
      <c r="G2970" s="1">
        <v>112.12</v>
      </c>
      <c r="H2970" s="1">
        <v>6.12</v>
      </c>
      <c r="I2970">
        <f t="shared" si="232"/>
        <v>118.24000000000001</v>
      </c>
      <c r="J2970">
        <f t="shared" si="233"/>
        <v>3.5455000000000001</v>
      </c>
      <c r="K2970">
        <f t="shared" si="234"/>
        <v>3.9752146000000006</v>
      </c>
      <c r="L2970" s="1" t="s">
        <v>26</v>
      </c>
      <c r="M2970" s="1" t="s">
        <v>51</v>
      </c>
      <c r="N2970" s="1" t="s">
        <v>33</v>
      </c>
      <c r="O2970" s="1" t="s">
        <v>34</v>
      </c>
      <c r="P2970" s="1" t="s">
        <v>68</v>
      </c>
      <c r="Q2970" s="1" t="s">
        <v>31</v>
      </c>
      <c r="R2970" s="2">
        <v>40281</v>
      </c>
    </row>
    <row r="2971" spans="1:18" x14ac:dyDescent="0.25">
      <c r="A2971" s="1">
        <v>49988</v>
      </c>
      <c r="B2971" s="2">
        <v>40532</v>
      </c>
      <c r="C2971" s="2" t="str">
        <f t="shared" si="231"/>
        <v>December</v>
      </c>
      <c r="D2971" s="1" t="s">
        <v>25</v>
      </c>
      <c r="E2971" s="1">
        <v>43</v>
      </c>
      <c r="F2971" s="1">
        <f t="shared" si="230"/>
        <v>179.79279069767443</v>
      </c>
      <c r="G2971" s="1">
        <v>7731.09</v>
      </c>
      <c r="H2971" s="1">
        <v>35</v>
      </c>
      <c r="I2971">
        <f t="shared" si="232"/>
        <v>7766.09</v>
      </c>
      <c r="J2971">
        <f t="shared" si="233"/>
        <v>3.5455000000000001</v>
      </c>
      <c r="K2971">
        <f t="shared" si="234"/>
        <v>274.10579595000002</v>
      </c>
      <c r="L2971" s="1" t="s">
        <v>26</v>
      </c>
      <c r="M2971" s="1" t="s">
        <v>49</v>
      </c>
      <c r="N2971" s="1" t="s">
        <v>42</v>
      </c>
      <c r="O2971" s="1" t="s">
        <v>34</v>
      </c>
      <c r="P2971" s="1" t="s">
        <v>60</v>
      </c>
      <c r="Q2971" s="1" t="s">
        <v>53</v>
      </c>
      <c r="R2971" s="2">
        <v>40535</v>
      </c>
    </row>
    <row r="2972" spans="1:18" x14ac:dyDescent="0.25">
      <c r="A2972" s="1">
        <v>29766</v>
      </c>
      <c r="B2972" s="2">
        <v>39893</v>
      </c>
      <c r="C2972" s="2" t="str">
        <f t="shared" si="231"/>
        <v>March</v>
      </c>
      <c r="D2972" s="1" t="s">
        <v>41</v>
      </c>
      <c r="E2972" s="1">
        <v>40</v>
      </c>
      <c r="F2972" s="1">
        <f t="shared" si="230"/>
        <v>165.91659999999999</v>
      </c>
      <c r="G2972" s="1">
        <v>6636.6639999999998</v>
      </c>
      <c r="H2972" s="1">
        <v>8.99</v>
      </c>
      <c r="I2972">
        <f t="shared" si="232"/>
        <v>6645.6539999999995</v>
      </c>
      <c r="J2972">
        <f t="shared" si="233"/>
        <v>5.3265000000000002</v>
      </c>
      <c r="K2972">
        <f t="shared" si="234"/>
        <v>353.50190796000004</v>
      </c>
      <c r="L2972" s="1" t="s">
        <v>26</v>
      </c>
      <c r="M2972" s="1" t="s">
        <v>59</v>
      </c>
      <c r="N2972" s="1" t="s">
        <v>21</v>
      </c>
      <c r="O2972" s="1" t="s">
        <v>29</v>
      </c>
      <c r="P2972" s="1" t="s">
        <v>30</v>
      </c>
      <c r="Q2972" s="1" t="s">
        <v>24</v>
      </c>
      <c r="R2972" s="2">
        <v>39893</v>
      </c>
    </row>
    <row r="2973" spans="1:18" x14ac:dyDescent="0.25">
      <c r="A2973" s="1">
        <v>36160</v>
      </c>
      <c r="B2973" s="2">
        <v>41235</v>
      </c>
      <c r="C2973" s="2" t="str">
        <f t="shared" si="231"/>
        <v>November</v>
      </c>
      <c r="D2973" s="1" t="s">
        <v>18</v>
      </c>
      <c r="E2973" s="1">
        <v>12</v>
      </c>
      <c r="F2973" s="1">
        <f t="shared" si="230"/>
        <v>184.90758333333335</v>
      </c>
      <c r="G2973" s="1">
        <v>2218.8910000000001</v>
      </c>
      <c r="H2973" s="1">
        <v>8.99</v>
      </c>
      <c r="I2973">
        <f t="shared" si="232"/>
        <v>2227.8809999999999</v>
      </c>
      <c r="J2973">
        <f t="shared" si="233"/>
        <v>5.3265000000000002</v>
      </c>
      <c r="K2973">
        <f t="shared" si="234"/>
        <v>118.18922911500002</v>
      </c>
      <c r="L2973" s="1" t="s">
        <v>19</v>
      </c>
      <c r="M2973" s="1" t="s">
        <v>20</v>
      </c>
      <c r="N2973" s="1" t="s">
        <v>42</v>
      </c>
      <c r="O2973" s="1" t="s">
        <v>29</v>
      </c>
      <c r="P2973" s="1" t="s">
        <v>30</v>
      </c>
      <c r="Q2973" s="1" t="s">
        <v>24</v>
      </c>
      <c r="R2973" s="2">
        <v>41242</v>
      </c>
    </row>
    <row r="2974" spans="1:18" x14ac:dyDescent="0.25">
      <c r="A2974" s="1">
        <v>57478</v>
      </c>
      <c r="B2974" s="2">
        <v>40454</v>
      </c>
      <c r="C2974" s="2" t="str">
        <f t="shared" si="231"/>
        <v>October</v>
      </c>
      <c r="D2974" s="1" t="s">
        <v>37</v>
      </c>
      <c r="E2974" s="1">
        <v>36</v>
      </c>
      <c r="F2974" s="1">
        <f t="shared" si="230"/>
        <v>1.7647222222222223</v>
      </c>
      <c r="G2974" s="1">
        <v>63.53</v>
      </c>
      <c r="H2974" s="1">
        <v>0.79</v>
      </c>
      <c r="I2974">
        <f t="shared" si="232"/>
        <v>64.320000000000007</v>
      </c>
      <c r="J2974">
        <f t="shared" si="233"/>
        <v>3.5455000000000001</v>
      </c>
      <c r="K2974">
        <f t="shared" si="234"/>
        <v>2.25245615</v>
      </c>
      <c r="L2974" s="1" t="s">
        <v>26</v>
      </c>
      <c r="M2974" s="1" t="s">
        <v>54</v>
      </c>
      <c r="N2974" s="1" t="s">
        <v>42</v>
      </c>
      <c r="O2974" s="1" t="s">
        <v>34</v>
      </c>
      <c r="P2974" s="1" t="s">
        <v>66</v>
      </c>
      <c r="Q2974" s="1" t="s">
        <v>36</v>
      </c>
      <c r="R2974" s="2">
        <v>40455</v>
      </c>
    </row>
    <row r="2975" spans="1:18" x14ac:dyDescent="0.25">
      <c r="A2975" s="1">
        <v>14406</v>
      </c>
      <c r="B2975" s="2">
        <v>40245</v>
      </c>
      <c r="C2975" s="2" t="str">
        <f t="shared" si="231"/>
        <v>March</v>
      </c>
      <c r="D2975" s="1" t="s">
        <v>41</v>
      </c>
      <c r="E2975" s="1">
        <v>35</v>
      </c>
      <c r="F2975" s="1">
        <f t="shared" si="230"/>
        <v>66.561314285714289</v>
      </c>
      <c r="G2975" s="1">
        <v>2329.6460000000002</v>
      </c>
      <c r="H2975" s="1">
        <v>0.99</v>
      </c>
      <c r="I2975">
        <f t="shared" si="232"/>
        <v>2330.636</v>
      </c>
      <c r="J2975">
        <f t="shared" si="233"/>
        <v>5.3265000000000002</v>
      </c>
      <c r="K2975">
        <f t="shared" si="234"/>
        <v>124.08859419000002</v>
      </c>
      <c r="L2975" s="1" t="s">
        <v>19</v>
      </c>
      <c r="M2975" s="1" t="s">
        <v>58</v>
      </c>
      <c r="N2975" s="1" t="s">
        <v>33</v>
      </c>
      <c r="O2975" s="1" t="s">
        <v>29</v>
      </c>
      <c r="P2975" s="1" t="s">
        <v>30</v>
      </c>
      <c r="Q2975" s="1" t="s">
        <v>36</v>
      </c>
      <c r="R2975" s="2">
        <v>40247</v>
      </c>
    </row>
    <row r="2976" spans="1:18" x14ac:dyDescent="0.25">
      <c r="A2976" s="1">
        <v>57029</v>
      </c>
      <c r="B2976" s="2">
        <v>40610</v>
      </c>
      <c r="C2976" s="2" t="str">
        <f t="shared" si="231"/>
        <v>March</v>
      </c>
      <c r="D2976" s="1" t="s">
        <v>37</v>
      </c>
      <c r="E2976" s="1">
        <v>17</v>
      </c>
      <c r="F2976" s="1">
        <f t="shared" si="230"/>
        <v>4.367647058823529</v>
      </c>
      <c r="G2976" s="1">
        <v>74.25</v>
      </c>
      <c r="H2976" s="1">
        <v>5.26</v>
      </c>
      <c r="I2976">
        <f t="shared" si="232"/>
        <v>79.510000000000005</v>
      </c>
      <c r="J2976">
        <f t="shared" si="233"/>
        <v>3.5455000000000001</v>
      </c>
      <c r="K2976">
        <f t="shared" si="234"/>
        <v>2.6325337499999999</v>
      </c>
      <c r="L2976" s="1" t="s">
        <v>26</v>
      </c>
      <c r="M2976" s="1" t="s">
        <v>49</v>
      </c>
      <c r="N2976" s="1" t="s">
        <v>21</v>
      </c>
      <c r="O2976" s="1" t="s">
        <v>34</v>
      </c>
      <c r="P2976" s="1" t="s">
        <v>48</v>
      </c>
      <c r="Q2976" s="1" t="s">
        <v>24</v>
      </c>
      <c r="R2976" s="2">
        <v>40611</v>
      </c>
    </row>
    <row r="2977" spans="1:18" x14ac:dyDescent="0.25">
      <c r="A2977" s="1">
        <v>52258</v>
      </c>
      <c r="B2977" s="2">
        <v>39854</v>
      </c>
      <c r="C2977" s="2" t="str">
        <f t="shared" si="231"/>
        <v>February</v>
      </c>
      <c r="D2977" s="1" t="s">
        <v>18</v>
      </c>
      <c r="E2977" s="1">
        <v>5</v>
      </c>
      <c r="F2977" s="1">
        <f t="shared" si="230"/>
        <v>12.77</v>
      </c>
      <c r="G2977" s="1">
        <v>63.85</v>
      </c>
      <c r="H2977" s="1">
        <v>2.85</v>
      </c>
      <c r="I2977">
        <f t="shared" si="232"/>
        <v>66.7</v>
      </c>
      <c r="J2977">
        <f t="shared" si="233"/>
        <v>4.7610000000000001</v>
      </c>
      <c r="K2977">
        <f t="shared" si="234"/>
        <v>3.0398985000000001</v>
      </c>
      <c r="L2977" s="1" t="s">
        <v>26</v>
      </c>
      <c r="M2977" s="1" t="s">
        <v>56</v>
      </c>
      <c r="N2977" s="1" t="s">
        <v>28</v>
      </c>
      <c r="O2977" s="1" t="s">
        <v>22</v>
      </c>
      <c r="P2977" s="1" t="s">
        <v>23</v>
      </c>
      <c r="Q2977" s="1" t="s">
        <v>46</v>
      </c>
      <c r="R2977" s="2">
        <v>39861</v>
      </c>
    </row>
    <row r="2978" spans="1:18" x14ac:dyDescent="0.25">
      <c r="A2978" s="1">
        <v>39267</v>
      </c>
      <c r="B2978" s="2">
        <v>40196</v>
      </c>
      <c r="C2978" s="2" t="str">
        <f t="shared" si="231"/>
        <v>January</v>
      </c>
      <c r="D2978" s="1" t="s">
        <v>25</v>
      </c>
      <c r="E2978" s="1">
        <v>26</v>
      </c>
      <c r="F2978" s="1">
        <f t="shared" si="230"/>
        <v>16.551153846153845</v>
      </c>
      <c r="G2978" s="1">
        <v>430.33</v>
      </c>
      <c r="H2978" s="1">
        <v>5.03</v>
      </c>
      <c r="I2978">
        <f t="shared" si="232"/>
        <v>435.35999999999996</v>
      </c>
      <c r="J2978">
        <f t="shared" si="233"/>
        <v>4.7610000000000001</v>
      </c>
      <c r="K2978">
        <f t="shared" si="234"/>
        <v>20.488011299999997</v>
      </c>
      <c r="L2978" s="1" t="s">
        <v>26</v>
      </c>
      <c r="M2978" s="1" t="s">
        <v>54</v>
      </c>
      <c r="N2978" s="1" t="s">
        <v>42</v>
      </c>
      <c r="O2978" s="1" t="s">
        <v>22</v>
      </c>
      <c r="P2978" s="1" t="s">
        <v>23</v>
      </c>
      <c r="Q2978" s="1" t="s">
        <v>24</v>
      </c>
      <c r="R2978" s="2">
        <v>40198</v>
      </c>
    </row>
    <row r="2979" spans="1:18" x14ac:dyDescent="0.25">
      <c r="A2979" s="1">
        <v>22085</v>
      </c>
      <c r="B2979" s="2">
        <v>40977</v>
      </c>
      <c r="C2979" s="2" t="str">
        <f t="shared" si="231"/>
        <v>March</v>
      </c>
      <c r="D2979" s="1" t="s">
        <v>18</v>
      </c>
      <c r="E2979" s="1">
        <v>41</v>
      </c>
      <c r="F2979" s="1">
        <f t="shared" si="230"/>
        <v>6.4782926829268295</v>
      </c>
      <c r="G2979" s="1">
        <v>265.61</v>
      </c>
      <c r="H2979" s="1">
        <v>7.37</v>
      </c>
      <c r="I2979">
        <f t="shared" si="232"/>
        <v>272.98</v>
      </c>
      <c r="J2979">
        <f t="shared" si="233"/>
        <v>3.5455000000000001</v>
      </c>
      <c r="K2979">
        <f t="shared" si="234"/>
        <v>9.4172025500000007</v>
      </c>
      <c r="L2979" s="1" t="s">
        <v>26</v>
      </c>
      <c r="M2979" s="1" t="s">
        <v>56</v>
      </c>
      <c r="N2979" s="1" t="s">
        <v>42</v>
      </c>
      <c r="O2979" s="1" t="s">
        <v>34</v>
      </c>
      <c r="P2979" s="1" t="s">
        <v>45</v>
      </c>
      <c r="Q2979" s="1" t="s">
        <v>24</v>
      </c>
      <c r="R2979" s="2">
        <v>40979</v>
      </c>
    </row>
    <row r="2980" spans="1:18" x14ac:dyDescent="0.25">
      <c r="A2980" s="1">
        <v>2631</v>
      </c>
      <c r="B2980" s="2">
        <v>40444</v>
      </c>
      <c r="C2980" s="2" t="str">
        <f t="shared" si="231"/>
        <v>September</v>
      </c>
      <c r="D2980" s="1" t="s">
        <v>18</v>
      </c>
      <c r="E2980" s="1">
        <v>27</v>
      </c>
      <c r="F2980" s="1">
        <f t="shared" si="230"/>
        <v>39.944074074074074</v>
      </c>
      <c r="G2980" s="1">
        <v>1078.49</v>
      </c>
      <c r="H2980" s="1">
        <v>1.99</v>
      </c>
      <c r="I2980">
        <f t="shared" si="232"/>
        <v>1080.48</v>
      </c>
      <c r="J2980">
        <f t="shared" si="233"/>
        <v>5.3265000000000002</v>
      </c>
      <c r="K2980">
        <f t="shared" si="234"/>
        <v>57.445769850000005</v>
      </c>
      <c r="L2980" s="1" t="s">
        <v>26</v>
      </c>
      <c r="M2980" s="1" t="s">
        <v>65</v>
      </c>
      <c r="N2980" s="1" t="s">
        <v>33</v>
      </c>
      <c r="O2980" s="1" t="s">
        <v>29</v>
      </c>
      <c r="P2980" s="1" t="s">
        <v>43</v>
      </c>
      <c r="Q2980" s="1" t="s">
        <v>46</v>
      </c>
      <c r="R2980" s="2">
        <v>40446</v>
      </c>
    </row>
    <row r="2981" spans="1:18" x14ac:dyDescent="0.25">
      <c r="A2981" s="1">
        <v>31681</v>
      </c>
      <c r="B2981" s="2">
        <v>41220</v>
      </c>
      <c r="C2981" s="2" t="str">
        <f t="shared" si="231"/>
        <v>November</v>
      </c>
      <c r="D2981" s="1" t="s">
        <v>32</v>
      </c>
      <c r="E2981" s="1">
        <v>38</v>
      </c>
      <c r="F2981" s="1">
        <f t="shared" si="230"/>
        <v>5.5821052631578949</v>
      </c>
      <c r="G2981" s="1">
        <v>212.12</v>
      </c>
      <c r="H2981" s="1">
        <v>5.66</v>
      </c>
      <c r="I2981">
        <f t="shared" si="232"/>
        <v>217.78</v>
      </c>
      <c r="J2981">
        <f t="shared" si="233"/>
        <v>3.5455000000000001</v>
      </c>
      <c r="K2981">
        <f t="shared" si="234"/>
        <v>7.5207145999999998</v>
      </c>
      <c r="L2981" s="1" t="s">
        <v>26</v>
      </c>
      <c r="M2981" s="1" t="s">
        <v>56</v>
      </c>
      <c r="N2981" s="1" t="s">
        <v>33</v>
      </c>
      <c r="O2981" s="1" t="s">
        <v>34</v>
      </c>
      <c r="P2981" s="1" t="s">
        <v>45</v>
      </c>
      <c r="Q2981" s="1" t="s">
        <v>24</v>
      </c>
      <c r="R2981" s="2">
        <v>41221</v>
      </c>
    </row>
    <row r="2982" spans="1:18" x14ac:dyDescent="0.25">
      <c r="A2982" s="1">
        <v>56515</v>
      </c>
      <c r="B2982" s="2">
        <v>40690</v>
      </c>
      <c r="C2982" s="2" t="str">
        <f t="shared" si="231"/>
        <v>May</v>
      </c>
      <c r="D2982" s="1" t="s">
        <v>41</v>
      </c>
      <c r="E2982" s="1">
        <v>18</v>
      </c>
      <c r="F2982" s="1">
        <f t="shared" si="230"/>
        <v>7.0344444444444445</v>
      </c>
      <c r="G2982" s="1">
        <v>126.62</v>
      </c>
      <c r="H2982" s="1">
        <v>0.5</v>
      </c>
      <c r="I2982">
        <f t="shared" si="232"/>
        <v>127.12</v>
      </c>
      <c r="J2982">
        <f t="shared" si="233"/>
        <v>3.5455000000000001</v>
      </c>
      <c r="K2982">
        <f t="shared" si="234"/>
        <v>4.4893121000000002</v>
      </c>
      <c r="L2982" s="1" t="s">
        <v>19</v>
      </c>
      <c r="M2982" s="1" t="s">
        <v>58</v>
      </c>
      <c r="N2982" s="1" t="s">
        <v>28</v>
      </c>
      <c r="O2982" s="1" t="s">
        <v>34</v>
      </c>
      <c r="P2982" s="1" t="s">
        <v>63</v>
      </c>
      <c r="Q2982" s="1" t="s">
        <v>24</v>
      </c>
      <c r="R2982" s="2">
        <v>40691</v>
      </c>
    </row>
    <row r="2983" spans="1:18" x14ac:dyDescent="0.25">
      <c r="A2983" s="1">
        <v>31493</v>
      </c>
      <c r="B2983" s="2">
        <v>40103</v>
      </c>
      <c r="C2983" s="2" t="str">
        <f t="shared" si="231"/>
        <v>October</v>
      </c>
      <c r="D2983" s="1" t="s">
        <v>25</v>
      </c>
      <c r="E2983" s="1">
        <v>8</v>
      </c>
      <c r="F2983" s="1">
        <f t="shared" si="230"/>
        <v>14.05875</v>
      </c>
      <c r="G2983" s="1">
        <v>112.47</v>
      </c>
      <c r="H2983" s="1">
        <v>6.02</v>
      </c>
      <c r="I2983">
        <f t="shared" si="232"/>
        <v>118.49</v>
      </c>
      <c r="J2983">
        <f t="shared" si="233"/>
        <v>4.7610000000000001</v>
      </c>
      <c r="K2983">
        <f t="shared" si="234"/>
        <v>5.3546967000000008</v>
      </c>
      <c r="L2983" s="1" t="s">
        <v>19</v>
      </c>
      <c r="M2983" s="1" t="s">
        <v>56</v>
      </c>
      <c r="N2983" s="1" t="s">
        <v>42</v>
      </c>
      <c r="O2983" s="1" t="s">
        <v>22</v>
      </c>
      <c r="P2983" s="1" t="s">
        <v>23</v>
      </c>
      <c r="Q2983" s="1" t="s">
        <v>46</v>
      </c>
      <c r="R2983" s="2">
        <v>40104</v>
      </c>
    </row>
    <row r="2984" spans="1:18" x14ac:dyDescent="0.25">
      <c r="A2984" s="1">
        <v>41413</v>
      </c>
      <c r="B2984" s="2">
        <v>40863</v>
      </c>
      <c r="C2984" s="2" t="str">
        <f t="shared" si="231"/>
        <v>November</v>
      </c>
      <c r="D2984" s="1" t="s">
        <v>18</v>
      </c>
      <c r="E2984" s="1">
        <v>46</v>
      </c>
      <c r="F2984" s="1">
        <f t="shared" si="230"/>
        <v>38.383478260869566</v>
      </c>
      <c r="G2984" s="1">
        <v>1765.64</v>
      </c>
      <c r="H2984" s="1">
        <v>14.45</v>
      </c>
      <c r="I2984">
        <f t="shared" si="232"/>
        <v>1780.0900000000001</v>
      </c>
      <c r="J2984">
        <f t="shared" si="233"/>
        <v>4.7610000000000001</v>
      </c>
      <c r="K2984">
        <f t="shared" si="234"/>
        <v>84.062120399999998</v>
      </c>
      <c r="L2984" s="1" t="s">
        <v>26</v>
      </c>
      <c r="M2984" s="1" t="s">
        <v>20</v>
      </c>
      <c r="N2984" s="1" t="s">
        <v>33</v>
      </c>
      <c r="O2984" s="1" t="s">
        <v>22</v>
      </c>
      <c r="P2984" s="1" t="s">
        <v>23</v>
      </c>
      <c r="Q2984" s="1" t="s">
        <v>53</v>
      </c>
      <c r="R2984" s="2">
        <v>40865</v>
      </c>
    </row>
    <row r="2985" spans="1:18" x14ac:dyDescent="0.25">
      <c r="A2985" s="1">
        <v>33570</v>
      </c>
      <c r="B2985" s="2">
        <v>41259</v>
      </c>
      <c r="C2985" s="2" t="str">
        <f t="shared" si="231"/>
        <v>December</v>
      </c>
      <c r="D2985" s="1" t="s">
        <v>32</v>
      </c>
      <c r="E2985" s="1">
        <v>1</v>
      </c>
      <c r="F2985" s="1">
        <f t="shared" si="230"/>
        <v>1500.82</v>
      </c>
      <c r="G2985" s="1">
        <v>1500.82</v>
      </c>
      <c r="H2985" s="1">
        <v>29.7</v>
      </c>
      <c r="I2985">
        <f t="shared" si="232"/>
        <v>1530.52</v>
      </c>
      <c r="J2985">
        <f t="shared" si="233"/>
        <v>5.3265000000000002</v>
      </c>
      <c r="K2985">
        <f t="shared" si="234"/>
        <v>79.941177299999993</v>
      </c>
      <c r="L2985" s="1" t="s">
        <v>38</v>
      </c>
      <c r="M2985" s="1" t="s">
        <v>20</v>
      </c>
      <c r="N2985" s="1" t="s">
        <v>33</v>
      </c>
      <c r="O2985" s="1" t="s">
        <v>29</v>
      </c>
      <c r="P2985" s="1" t="s">
        <v>61</v>
      </c>
      <c r="Q2985" s="1" t="s">
        <v>40</v>
      </c>
      <c r="R2985" s="2">
        <v>41261</v>
      </c>
    </row>
    <row r="2986" spans="1:18" x14ac:dyDescent="0.25">
      <c r="A2986" s="1">
        <v>58818</v>
      </c>
      <c r="B2986" s="2">
        <v>39918</v>
      </c>
      <c r="C2986" s="2" t="str">
        <f t="shared" si="231"/>
        <v>April</v>
      </c>
      <c r="D2986" s="1" t="s">
        <v>37</v>
      </c>
      <c r="E2986" s="1">
        <v>20</v>
      </c>
      <c r="F2986" s="1">
        <f t="shared" si="230"/>
        <v>217.65100000000001</v>
      </c>
      <c r="G2986" s="1">
        <v>4353.0200000000004</v>
      </c>
      <c r="H2986" s="1">
        <v>28.16</v>
      </c>
      <c r="I2986">
        <f t="shared" si="232"/>
        <v>4381.18</v>
      </c>
      <c r="J2986">
        <f t="shared" si="233"/>
        <v>4.7610000000000001</v>
      </c>
      <c r="K2986">
        <f t="shared" si="234"/>
        <v>207.2472822</v>
      </c>
      <c r="L2986" s="1" t="s">
        <v>38</v>
      </c>
      <c r="M2986" s="1" t="s">
        <v>59</v>
      </c>
      <c r="N2986" s="1" t="s">
        <v>21</v>
      </c>
      <c r="O2986" s="1" t="s">
        <v>22</v>
      </c>
      <c r="P2986" s="1" t="s">
        <v>39</v>
      </c>
      <c r="Q2986" s="1" t="s">
        <v>40</v>
      </c>
      <c r="R2986" s="2">
        <v>39920</v>
      </c>
    </row>
    <row r="2987" spans="1:18" x14ac:dyDescent="0.25">
      <c r="A2987" s="1">
        <v>58496</v>
      </c>
      <c r="B2987" s="2">
        <v>40705</v>
      </c>
      <c r="C2987" s="2" t="str">
        <f t="shared" si="231"/>
        <v>June</v>
      </c>
      <c r="D2987" s="1" t="s">
        <v>32</v>
      </c>
      <c r="E2987" s="1">
        <v>20</v>
      </c>
      <c r="F2987" s="1">
        <f t="shared" si="230"/>
        <v>6.8985000000000003</v>
      </c>
      <c r="G2987" s="1">
        <v>137.97</v>
      </c>
      <c r="H2987" s="1">
        <v>10.050000000000001</v>
      </c>
      <c r="I2987">
        <f t="shared" si="232"/>
        <v>148.02000000000001</v>
      </c>
      <c r="J2987">
        <f t="shared" si="233"/>
        <v>3.5455000000000001</v>
      </c>
      <c r="K2987">
        <f t="shared" si="234"/>
        <v>4.8917263499999999</v>
      </c>
      <c r="L2987" s="1" t="s">
        <v>26</v>
      </c>
      <c r="M2987" s="1" t="s">
        <v>49</v>
      </c>
      <c r="N2987" s="1" t="s">
        <v>28</v>
      </c>
      <c r="O2987" s="1" t="s">
        <v>34</v>
      </c>
      <c r="P2987" s="1" t="s">
        <v>45</v>
      </c>
      <c r="Q2987" s="1" t="s">
        <v>24</v>
      </c>
      <c r="R2987" s="2">
        <v>40707</v>
      </c>
    </row>
    <row r="2988" spans="1:18" x14ac:dyDescent="0.25">
      <c r="A2988" s="1">
        <v>25828</v>
      </c>
      <c r="B2988" s="2">
        <v>40505</v>
      </c>
      <c r="C2988" s="2" t="str">
        <f t="shared" si="231"/>
        <v>November</v>
      </c>
      <c r="D2988" s="1" t="s">
        <v>32</v>
      </c>
      <c r="E2988" s="1">
        <v>31</v>
      </c>
      <c r="F2988" s="1">
        <f t="shared" si="230"/>
        <v>291.65354838709681</v>
      </c>
      <c r="G2988" s="1">
        <v>9041.26</v>
      </c>
      <c r="H2988" s="1">
        <v>61.76</v>
      </c>
      <c r="I2988">
        <f t="shared" si="232"/>
        <v>9103.02</v>
      </c>
      <c r="J2988">
        <f t="shared" si="233"/>
        <v>4.7610000000000001</v>
      </c>
      <c r="K2988">
        <f t="shared" si="234"/>
        <v>430.45438860000002</v>
      </c>
      <c r="L2988" s="1" t="s">
        <v>38</v>
      </c>
      <c r="M2988" s="1" t="s">
        <v>54</v>
      </c>
      <c r="N2988" s="1" t="s">
        <v>28</v>
      </c>
      <c r="O2988" s="1" t="s">
        <v>22</v>
      </c>
      <c r="P2988" s="1" t="s">
        <v>57</v>
      </c>
      <c r="Q2988" s="1" t="s">
        <v>64</v>
      </c>
      <c r="R2988" s="2">
        <v>40505</v>
      </c>
    </row>
    <row r="2989" spans="1:18" x14ac:dyDescent="0.25">
      <c r="A2989" s="1">
        <v>37572</v>
      </c>
      <c r="B2989" s="2">
        <v>40393</v>
      </c>
      <c r="C2989" s="2" t="str">
        <f t="shared" si="231"/>
        <v>August</v>
      </c>
      <c r="D2989" s="1" t="s">
        <v>25</v>
      </c>
      <c r="E2989" s="1">
        <v>22</v>
      </c>
      <c r="F2989" s="1">
        <f t="shared" si="230"/>
        <v>5.6340909090909088</v>
      </c>
      <c r="G2989" s="1">
        <v>123.95</v>
      </c>
      <c r="H2989" s="1">
        <v>2.99</v>
      </c>
      <c r="I2989">
        <f t="shared" si="232"/>
        <v>126.94</v>
      </c>
      <c r="J2989">
        <f t="shared" si="233"/>
        <v>3.5455000000000001</v>
      </c>
      <c r="K2989">
        <f t="shared" si="234"/>
        <v>4.3946472500000002</v>
      </c>
      <c r="L2989" s="1" t="s">
        <v>26</v>
      </c>
      <c r="M2989" s="1" t="s">
        <v>27</v>
      </c>
      <c r="N2989" s="1" t="s">
        <v>33</v>
      </c>
      <c r="O2989" s="1" t="s">
        <v>34</v>
      </c>
      <c r="P2989" s="1" t="s">
        <v>48</v>
      </c>
      <c r="Q2989" s="1" t="s">
        <v>24</v>
      </c>
      <c r="R2989" s="2">
        <v>40395</v>
      </c>
    </row>
    <row r="2990" spans="1:18" x14ac:dyDescent="0.25">
      <c r="A2990" s="1">
        <v>16481</v>
      </c>
      <c r="B2990" s="2">
        <v>40592</v>
      </c>
      <c r="C2990" s="2" t="str">
        <f t="shared" si="231"/>
        <v>February</v>
      </c>
      <c r="D2990" s="1" t="s">
        <v>18</v>
      </c>
      <c r="E2990" s="1">
        <v>47</v>
      </c>
      <c r="F2990" s="1">
        <f t="shared" si="230"/>
        <v>431.17489361702133</v>
      </c>
      <c r="G2990" s="1">
        <v>20265.22</v>
      </c>
      <c r="H2990" s="1">
        <v>14.7</v>
      </c>
      <c r="I2990">
        <f t="shared" si="232"/>
        <v>20279.920000000002</v>
      </c>
      <c r="J2990">
        <f t="shared" si="233"/>
        <v>5.3265000000000002</v>
      </c>
      <c r="K2990">
        <f t="shared" si="234"/>
        <v>1079.4269433000002</v>
      </c>
      <c r="L2990" s="1" t="s">
        <v>38</v>
      </c>
      <c r="M2990" s="1" t="s">
        <v>47</v>
      </c>
      <c r="N2990" s="1" t="s">
        <v>33</v>
      </c>
      <c r="O2990" s="1" t="s">
        <v>29</v>
      </c>
      <c r="P2990" s="1" t="s">
        <v>61</v>
      </c>
      <c r="Q2990" s="1" t="s">
        <v>40</v>
      </c>
      <c r="R2990" s="2">
        <v>40597</v>
      </c>
    </row>
    <row r="2991" spans="1:18" x14ac:dyDescent="0.25">
      <c r="A2991" s="1">
        <v>12641</v>
      </c>
      <c r="B2991" s="2">
        <v>40596</v>
      </c>
      <c r="C2991" s="2" t="str">
        <f t="shared" si="231"/>
        <v>February</v>
      </c>
      <c r="D2991" s="1" t="s">
        <v>18</v>
      </c>
      <c r="E2991" s="1">
        <v>25</v>
      </c>
      <c r="F2991" s="1">
        <f t="shared" si="230"/>
        <v>27.049600000000002</v>
      </c>
      <c r="G2991" s="1">
        <v>676.24</v>
      </c>
      <c r="H2991" s="1">
        <v>5.86</v>
      </c>
      <c r="I2991">
        <f t="shared" si="232"/>
        <v>682.1</v>
      </c>
      <c r="J2991">
        <f t="shared" si="233"/>
        <v>3.5455000000000001</v>
      </c>
      <c r="K2991">
        <f t="shared" si="234"/>
        <v>23.976089200000001</v>
      </c>
      <c r="L2991" s="1" t="s">
        <v>26</v>
      </c>
      <c r="M2991" s="1" t="s">
        <v>51</v>
      </c>
      <c r="N2991" s="1" t="s">
        <v>42</v>
      </c>
      <c r="O2991" s="1" t="s">
        <v>34</v>
      </c>
      <c r="P2991" s="1" t="s">
        <v>45</v>
      </c>
      <c r="Q2991" s="1" t="s">
        <v>24</v>
      </c>
      <c r="R2991" s="2">
        <v>40600</v>
      </c>
    </row>
    <row r="2992" spans="1:18" x14ac:dyDescent="0.25">
      <c r="A2992" s="1">
        <v>9537</v>
      </c>
      <c r="B2992" s="2">
        <v>40587</v>
      </c>
      <c r="C2992" s="2" t="str">
        <f t="shared" si="231"/>
        <v>February</v>
      </c>
      <c r="D2992" s="1" t="s">
        <v>32</v>
      </c>
      <c r="E2992" s="1">
        <v>6</v>
      </c>
      <c r="F2992" s="1">
        <f t="shared" si="230"/>
        <v>151.00333333333333</v>
      </c>
      <c r="G2992" s="1">
        <v>906.02</v>
      </c>
      <c r="H2992" s="1">
        <v>66.27</v>
      </c>
      <c r="I2992">
        <f t="shared" si="232"/>
        <v>972.29</v>
      </c>
      <c r="J2992">
        <f t="shared" si="233"/>
        <v>4.7610000000000001</v>
      </c>
      <c r="K2992">
        <f t="shared" si="234"/>
        <v>43.135612199999997</v>
      </c>
      <c r="L2992" s="1" t="s">
        <v>38</v>
      </c>
      <c r="M2992" s="1" t="s">
        <v>55</v>
      </c>
      <c r="N2992" s="1" t="s">
        <v>28</v>
      </c>
      <c r="O2992" s="1" t="s">
        <v>22</v>
      </c>
      <c r="P2992" s="1" t="s">
        <v>67</v>
      </c>
      <c r="Q2992" s="1" t="s">
        <v>64</v>
      </c>
      <c r="R2992" s="2">
        <v>40589</v>
      </c>
    </row>
    <row r="2993" spans="1:18" x14ac:dyDescent="0.25">
      <c r="A2993" s="1">
        <v>36640</v>
      </c>
      <c r="B2993" s="2">
        <v>40865</v>
      </c>
      <c r="C2993" s="2" t="str">
        <f t="shared" si="231"/>
        <v>November</v>
      </c>
      <c r="D2993" s="1" t="s">
        <v>32</v>
      </c>
      <c r="E2993" s="1">
        <v>18</v>
      </c>
      <c r="F2993" s="1">
        <f t="shared" si="230"/>
        <v>23.132777777777775</v>
      </c>
      <c r="G2993" s="1">
        <v>416.39</v>
      </c>
      <c r="H2993" s="1">
        <v>1.99</v>
      </c>
      <c r="I2993">
        <f t="shared" si="232"/>
        <v>418.38</v>
      </c>
      <c r="J2993">
        <f t="shared" si="233"/>
        <v>5.3265000000000002</v>
      </c>
      <c r="K2993">
        <f t="shared" si="234"/>
        <v>22.179013350000002</v>
      </c>
      <c r="L2993" s="1" t="s">
        <v>19</v>
      </c>
      <c r="M2993" s="1" t="s">
        <v>47</v>
      </c>
      <c r="N2993" s="1" t="s">
        <v>33</v>
      </c>
      <c r="O2993" s="1" t="s">
        <v>29</v>
      </c>
      <c r="P2993" s="1" t="s">
        <v>43</v>
      </c>
      <c r="Q2993" s="1" t="s">
        <v>46</v>
      </c>
      <c r="R2993" s="2">
        <v>40867</v>
      </c>
    </row>
    <row r="2994" spans="1:18" x14ac:dyDescent="0.25">
      <c r="A2994" s="1">
        <v>52516</v>
      </c>
      <c r="B2994" s="2">
        <v>40913</v>
      </c>
      <c r="C2994" s="2" t="str">
        <f t="shared" si="231"/>
        <v>January</v>
      </c>
      <c r="D2994" s="1" t="s">
        <v>25</v>
      </c>
      <c r="E2994" s="1">
        <v>50</v>
      </c>
      <c r="F2994" s="1">
        <f t="shared" si="230"/>
        <v>99.241</v>
      </c>
      <c r="G2994" s="1">
        <v>4962.05</v>
      </c>
      <c r="H2994" s="1">
        <v>56.14</v>
      </c>
      <c r="I2994">
        <f t="shared" si="232"/>
        <v>5018.1900000000005</v>
      </c>
      <c r="J2994">
        <f t="shared" si="233"/>
        <v>5.3265000000000002</v>
      </c>
      <c r="K2994">
        <f t="shared" si="234"/>
        <v>264.30359325000001</v>
      </c>
      <c r="L2994" s="1" t="s">
        <v>38</v>
      </c>
      <c r="M2994" s="1" t="s">
        <v>27</v>
      </c>
      <c r="N2994" s="1" t="s">
        <v>33</v>
      </c>
      <c r="O2994" s="1" t="s">
        <v>29</v>
      </c>
      <c r="P2994" s="1" t="s">
        <v>61</v>
      </c>
      <c r="Q2994" s="1" t="s">
        <v>64</v>
      </c>
      <c r="R2994" s="2">
        <v>40913</v>
      </c>
    </row>
    <row r="2995" spans="1:18" x14ac:dyDescent="0.25">
      <c r="A2995" s="1">
        <v>19361</v>
      </c>
      <c r="B2995" s="2">
        <v>41175</v>
      </c>
      <c r="C2995" s="2" t="str">
        <f t="shared" si="231"/>
        <v>September</v>
      </c>
      <c r="D2995" s="1" t="s">
        <v>18</v>
      </c>
      <c r="E2995" s="1">
        <v>21</v>
      </c>
      <c r="F2995" s="1">
        <f t="shared" si="230"/>
        <v>25.503333333333337</v>
      </c>
      <c r="G2995" s="1">
        <v>535.57000000000005</v>
      </c>
      <c r="H2995" s="1">
        <v>8.99</v>
      </c>
      <c r="I2995">
        <f t="shared" si="232"/>
        <v>544.56000000000006</v>
      </c>
      <c r="J2995">
        <f t="shared" si="233"/>
        <v>4.7610000000000001</v>
      </c>
      <c r="K2995">
        <f t="shared" si="234"/>
        <v>25.498487700000005</v>
      </c>
      <c r="L2995" s="1" t="s">
        <v>26</v>
      </c>
      <c r="M2995" s="1" t="s">
        <v>54</v>
      </c>
      <c r="N2995" s="1" t="s">
        <v>21</v>
      </c>
      <c r="O2995" s="1" t="s">
        <v>22</v>
      </c>
      <c r="P2995" s="1" t="s">
        <v>23</v>
      </c>
      <c r="Q2995" s="1" t="s">
        <v>46</v>
      </c>
      <c r="R2995" s="2">
        <v>41177</v>
      </c>
    </row>
    <row r="2996" spans="1:18" x14ac:dyDescent="0.25">
      <c r="A2996" s="1">
        <v>47877</v>
      </c>
      <c r="B2996" s="2">
        <v>40053</v>
      </c>
      <c r="C2996" s="2" t="str">
        <f t="shared" si="231"/>
        <v>August</v>
      </c>
      <c r="D2996" s="1" t="s">
        <v>41</v>
      </c>
      <c r="E2996" s="1">
        <v>49</v>
      </c>
      <c r="F2996" s="1">
        <f t="shared" si="230"/>
        <v>164.46857142857144</v>
      </c>
      <c r="G2996" s="1">
        <v>8058.96</v>
      </c>
      <c r="H2996" s="1">
        <v>69</v>
      </c>
      <c r="I2996">
        <f t="shared" si="232"/>
        <v>8127.96</v>
      </c>
      <c r="J2996">
        <f t="shared" si="233"/>
        <v>4.7610000000000001</v>
      </c>
      <c r="K2996">
        <f t="shared" si="234"/>
        <v>383.68708559999999</v>
      </c>
      <c r="L2996" s="1" t="s">
        <v>26</v>
      </c>
      <c r="M2996" s="1" t="s">
        <v>20</v>
      </c>
      <c r="N2996" s="1" t="s">
        <v>42</v>
      </c>
      <c r="O2996" s="1" t="s">
        <v>22</v>
      </c>
      <c r="P2996" s="1" t="s">
        <v>57</v>
      </c>
      <c r="Q2996" s="1" t="s">
        <v>53</v>
      </c>
      <c r="R2996" s="2">
        <v>40055</v>
      </c>
    </row>
    <row r="2997" spans="1:18" x14ac:dyDescent="0.25">
      <c r="A2997" s="1">
        <v>5538</v>
      </c>
      <c r="B2997" s="2">
        <v>40536</v>
      </c>
      <c r="C2997" s="2" t="str">
        <f t="shared" si="231"/>
        <v>December</v>
      </c>
      <c r="D2997" s="1" t="s">
        <v>37</v>
      </c>
      <c r="E2997" s="1">
        <v>43</v>
      </c>
      <c r="F2997" s="1">
        <f t="shared" si="230"/>
        <v>29.79720930232558</v>
      </c>
      <c r="G2997" s="1">
        <v>1281.28</v>
      </c>
      <c r="H2997" s="1">
        <v>6.27</v>
      </c>
      <c r="I2997">
        <f t="shared" si="232"/>
        <v>1287.55</v>
      </c>
      <c r="J2997">
        <f t="shared" si="233"/>
        <v>3.5455000000000001</v>
      </c>
      <c r="K2997">
        <f t="shared" si="234"/>
        <v>45.427782399999998</v>
      </c>
      <c r="L2997" s="1" t="s">
        <v>26</v>
      </c>
      <c r="M2997" s="1" t="s">
        <v>56</v>
      </c>
      <c r="N2997" s="1" t="s">
        <v>21</v>
      </c>
      <c r="O2997" s="1" t="s">
        <v>34</v>
      </c>
      <c r="P2997" s="1" t="s">
        <v>48</v>
      </c>
      <c r="Q2997" s="1" t="s">
        <v>24</v>
      </c>
      <c r="R2997" s="2">
        <v>40538</v>
      </c>
    </row>
    <row r="2998" spans="1:18" x14ac:dyDescent="0.25">
      <c r="A2998" s="1">
        <v>19559</v>
      </c>
      <c r="B2998" s="2">
        <v>40283</v>
      </c>
      <c r="C2998" s="2" t="str">
        <f t="shared" si="231"/>
        <v>April</v>
      </c>
      <c r="D2998" s="1" t="s">
        <v>25</v>
      </c>
      <c r="E2998" s="1">
        <v>31</v>
      </c>
      <c r="F2998" s="1">
        <f t="shared" si="230"/>
        <v>8.4119354838709679</v>
      </c>
      <c r="G2998" s="1">
        <v>260.77</v>
      </c>
      <c r="H2998" s="1">
        <v>4.82</v>
      </c>
      <c r="I2998">
        <f t="shared" si="232"/>
        <v>265.58999999999997</v>
      </c>
      <c r="J2998">
        <f t="shared" si="233"/>
        <v>3.5455000000000001</v>
      </c>
      <c r="K2998">
        <f t="shared" si="234"/>
        <v>9.2456003500000001</v>
      </c>
      <c r="L2998" s="1" t="s">
        <v>26</v>
      </c>
      <c r="M2998" s="1" t="s">
        <v>51</v>
      </c>
      <c r="N2998" s="1" t="s">
        <v>28</v>
      </c>
      <c r="O2998" s="1" t="s">
        <v>34</v>
      </c>
      <c r="P2998" s="1" t="s">
        <v>45</v>
      </c>
      <c r="Q2998" s="1" t="s">
        <v>24</v>
      </c>
      <c r="R2998" s="2">
        <v>40285</v>
      </c>
    </row>
    <row r="2999" spans="1:18" x14ac:dyDescent="0.25">
      <c r="A2999" s="1">
        <v>30048</v>
      </c>
      <c r="B2999" s="2">
        <v>40707</v>
      </c>
      <c r="C2999" s="2" t="str">
        <f t="shared" si="231"/>
        <v>June</v>
      </c>
      <c r="D2999" s="1" t="s">
        <v>41</v>
      </c>
      <c r="E2999" s="1">
        <v>44</v>
      </c>
      <c r="F2999" s="1">
        <f t="shared" si="230"/>
        <v>176.48022727272726</v>
      </c>
      <c r="G2999" s="1">
        <v>7765.13</v>
      </c>
      <c r="H2999" s="1">
        <v>55.24</v>
      </c>
      <c r="I2999">
        <f t="shared" si="232"/>
        <v>7820.37</v>
      </c>
      <c r="J2999">
        <f t="shared" si="233"/>
        <v>3.5455000000000001</v>
      </c>
      <c r="K2999">
        <f t="shared" si="234"/>
        <v>275.31268415</v>
      </c>
      <c r="L2999" s="1" t="s">
        <v>38</v>
      </c>
      <c r="M2999" s="1" t="s">
        <v>55</v>
      </c>
      <c r="N2999" s="1" t="s">
        <v>42</v>
      </c>
      <c r="O2999" s="1" t="s">
        <v>34</v>
      </c>
      <c r="P2999" s="1" t="s">
        <v>68</v>
      </c>
      <c r="Q2999" s="1" t="s">
        <v>40</v>
      </c>
      <c r="R2999" s="2">
        <v>40709</v>
      </c>
    </row>
    <row r="3000" spans="1:18" x14ac:dyDescent="0.25">
      <c r="A3000" s="1">
        <v>23844</v>
      </c>
      <c r="B3000" s="2">
        <v>40000</v>
      </c>
      <c r="C3000" s="2" t="str">
        <f t="shared" si="231"/>
        <v>July</v>
      </c>
      <c r="D3000" s="1" t="s">
        <v>32</v>
      </c>
      <c r="E3000" s="1">
        <v>40</v>
      </c>
      <c r="F3000" s="1">
        <f t="shared" si="230"/>
        <v>46.533999999999999</v>
      </c>
      <c r="G3000" s="1">
        <v>1861.36</v>
      </c>
      <c r="H3000" s="1">
        <v>4.62</v>
      </c>
      <c r="I3000">
        <f t="shared" si="232"/>
        <v>1865.9799999999998</v>
      </c>
      <c r="J3000">
        <f t="shared" si="233"/>
        <v>3.5455000000000001</v>
      </c>
      <c r="K3000">
        <f t="shared" si="234"/>
        <v>65.994518799999994</v>
      </c>
      <c r="L3000" s="1" t="s">
        <v>26</v>
      </c>
      <c r="M3000" s="1" t="s">
        <v>58</v>
      </c>
      <c r="N3000" s="1" t="s">
        <v>42</v>
      </c>
      <c r="O3000" s="1" t="s">
        <v>34</v>
      </c>
      <c r="P3000" s="1" t="s">
        <v>68</v>
      </c>
      <c r="Q3000" s="1" t="s">
        <v>24</v>
      </c>
      <c r="R3000" s="2">
        <v>40002</v>
      </c>
    </row>
    <row r="3001" spans="1:18" x14ac:dyDescent="0.25">
      <c r="A3001" s="1">
        <v>9761</v>
      </c>
      <c r="B3001" s="2">
        <v>40930</v>
      </c>
      <c r="C3001" s="2" t="str">
        <f t="shared" si="231"/>
        <v>January</v>
      </c>
      <c r="D3001" s="1" t="s">
        <v>32</v>
      </c>
      <c r="E3001" s="1">
        <v>23</v>
      </c>
      <c r="F3001" s="1">
        <f t="shared" si="230"/>
        <v>5.8126086956521741</v>
      </c>
      <c r="G3001" s="1">
        <v>133.69</v>
      </c>
      <c r="H3001" s="1">
        <v>7.15</v>
      </c>
      <c r="I3001">
        <f t="shared" si="232"/>
        <v>140.84</v>
      </c>
      <c r="J3001">
        <f t="shared" si="233"/>
        <v>3.5455000000000001</v>
      </c>
      <c r="K3001">
        <f t="shared" si="234"/>
        <v>4.7399789500000002</v>
      </c>
      <c r="L3001" s="1" t="s">
        <v>26</v>
      </c>
      <c r="M3001" s="1" t="s">
        <v>27</v>
      </c>
      <c r="N3001" s="1" t="s">
        <v>28</v>
      </c>
      <c r="O3001" s="1" t="s">
        <v>34</v>
      </c>
      <c r="P3001" s="1" t="s">
        <v>45</v>
      </c>
      <c r="Q3001" s="1" t="s">
        <v>24</v>
      </c>
      <c r="R3001" s="2">
        <v>40932</v>
      </c>
    </row>
    <row r="3002" spans="1:18" x14ac:dyDescent="0.25">
      <c r="A3002" s="1">
        <v>37443</v>
      </c>
      <c r="B3002" s="2">
        <v>40283</v>
      </c>
      <c r="C3002" s="2" t="str">
        <f t="shared" si="231"/>
        <v>April</v>
      </c>
      <c r="D3002" s="1" t="s">
        <v>32</v>
      </c>
      <c r="E3002" s="1">
        <v>21</v>
      </c>
      <c r="F3002" s="1">
        <f t="shared" si="230"/>
        <v>103.46200000000002</v>
      </c>
      <c r="G3002" s="1">
        <v>2172.7020000000002</v>
      </c>
      <c r="H3002" s="1">
        <v>2.5</v>
      </c>
      <c r="I3002">
        <f t="shared" si="232"/>
        <v>2175.2020000000002</v>
      </c>
      <c r="J3002">
        <f t="shared" si="233"/>
        <v>5.3265000000000002</v>
      </c>
      <c r="K3002">
        <f t="shared" si="234"/>
        <v>115.72897203000002</v>
      </c>
      <c r="L3002" s="1" t="s">
        <v>26</v>
      </c>
      <c r="M3002" s="1" t="s">
        <v>49</v>
      </c>
      <c r="N3002" s="1" t="s">
        <v>28</v>
      </c>
      <c r="O3002" s="1" t="s">
        <v>29</v>
      </c>
      <c r="P3002" s="1" t="s">
        <v>30</v>
      </c>
      <c r="Q3002" s="1" t="s">
        <v>24</v>
      </c>
      <c r="R3002" s="2">
        <v>40285</v>
      </c>
    </row>
    <row r="3003" spans="1:18" x14ac:dyDescent="0.25">
      <c r="A3003" s="1">
        <v>52320</v>
      </c>
      <c r="B3003" s="2">
        <v>41176</v>
      </c>
      <c r="C3003" s="2" t="str">
        <f t="shared" si="231"/>
        <v>September</v>
      </c>
      <c r="D3003" s="1" t="s">
        <v>18</v>
      </c>
      <c r="E3003" s="1">
        <v>41</v>
      </c>
      <c r="F3003" s="1">
        <f t="shared" si="230"/>
        <v>2.7463414634146339</v>
      </c>
      <c r="G3003" s="1">
        <v>112.6</v>
      </c>
      <c r="H3003" s="1">
        <v>1.01</v>
      </c>
      <c r="I3003">
        <f t="shared" si="232"/>
        <v>113.61</v>
      </c>
      <c r="J3003">
        <f t="shared" si="233"/>
        <v>3.5455000000000001</v>
      </c>
      <c r="K3003">
        <f t="shared" si="234"/>
        <v>3.9922330000000001</v>
      </c>
      <c r="L3003" s="1" t="s">
        <v>26</v>
      </c>
      <c r="M3003" s="1" t="s">
        <v>51</v>
      </c>
      <c r="N3003" s="1" t="s">
        <v>42</v>
      </c>
      <c r="O3003" s="1" t="s">
        <v>34</v>
      </c>
      <c r="P3003" s="1" t="s">
        <v>35</v>
      </c>
      <c r="Q3003" s="1" t="s">
        <v>36</v>
      </c>
      <c r="R3003" s="2">
        <v>41180</v>
      </c>
    </row>
    <row r="3004" spans="1:18" x14ac:dyDescent="0.25">
      <c r="A3004" s="1">
        <v>38944</v>
      </c>
      <c r="B3004" s="2">
        <v>40288</v>
      </c>
      <c r="C3004" s="2" t="str">
        <f t="shared" si="231"/>
        <v>April</v>
      </c>
      <c r="D3004" s="1" t="s">
        <v>41</v>
      </c>
      <c r="E3004" s="1">
        <v>46</v>
      </c>
      <c r="F3004" s="1">
        <f t="shared" si="230"/>
        <v>535.64782608695646</v>
      </c>
      <c r="G3004" s="1">
        <v>24639.8</v>
      </c>
      <c r="H3004" s="1">
        <v>26</v>
      </c>
      <c r="I3004">
        <f t="shared" si="232"/>
        <v>24665.8</v>
      </c>
      <c r="J3004">
        <f t="shared" si="233"/>
        <v>4.7610000000000001</v>
      </c>
      <c r="K3004">
        <f t="shared" si="234"/>
        <v>1173.100878</v>
      </c>
      <c r="L3004" s="1" t="s">
        <v>38</v>
      </c>
      <c r="M3004" s="1" t="s">
        <v>51</v>
      </c>
      <c r="N3004" s="1" t="s">
        <v>28</v>
      </c>
      <c r="O3004" s="1" t="s">
        <v>22</v>
      </c>
      <c r="P3004" s="1" t="s">
        <v>39</v>
      </c>
      <c r="Q3004" s="1" t="s">
        <v>40</v>
      </c>
      <c r="R3004" s="2">
        <v>40289</v>
      </c>
    </row>
    <row r="3005" spans="1:18" x14ac:dyDescent="0.25">
      <c r="A3005" s="1">
        <v>15616</v>
      </c>
      <c r="B3005" s="2">
        <v>40991</v>
      </c>
      <c r="C3005" s="2" t="str">
        <f t="shared" si="231"/>
        <v>March</v>
      </c>
      <c r="D3005" s="1" t="s">
        <v>37</v>
      </c>
      <c r="E3005" s="1">
        <v>34</v>
      </c>
      <c r="F3005" s="1">
        <f t="shared" si="230"/>
        <v>3.9429411764705882</v>
      </c>
      <c r="G3005" s="1">
        <v>134.06</v>
      </c>
      <c r="H3005" s="1">
        <v>1.17</v>
      </c>
      <c r="I3005">
        <f t="shared" si="232"/>
        <v>135.22999999999999</v>
      </c>
      <c r="J3005">
        <f t="shared" si="233"/>
        <v>3.5455000000000001</v>
      </c>
      <c r="K3005">
        <f t="shared" si="234"/>
        <v>4.7530973000000003</v>
      </c>
      <c r="L3005" s="1" t="s">
        <v>26</v>
      </c>
      <c r="M3005" s="1" t="s">
        <v>47</v>
      </c>
      <c r="N3005" s="1" t="s">
        <v>33</v>
      </c>
      <c r="O3005" s="1" t="s">
        <v>34</v>
      </c>
      <c r="P3005" s="1" t="s">
        <v>35</v>
      </c>
      <c r="Q3005" s="1" t="s">
        <v>36</v>
      </c>
      <c r="R3005" s="2">
        <v>40993</v>
      </c>
    </row>
    <row r="3006" spans="1:18" x14ac:dyDescent="0.25">
      <c r="A3006" s="1">
        <v>43010</v>
      </c>
      <c r="B3006" s="2">
        <v>41191</v>
      </c>
      <c r="C3006" s="2" t="str">
        <f t="shared" si="231"/>
        <v>October</v>
      </c>
      <c r="D3006" s="1" t="s">
        <v>37</v>
      </c>
      <c r="E3006" s="1">
        <v>24</v>
      </c>
      <c r="F3006" s="1">
        <f t="shared" si="230"/>
        <v>10.230416666666667</v>
      </c>
      <c r="G3006" s="1">
        <v>245.53</v>
      </c>
      <c r="H3006" s="1">
        <v>2.27</v>
      </c>
      <c r="I3006">
        <f t="shared" si="232"/>
        <v>247.8</v>
      </c>
      <c r="J3006">
        <f t="shared" si="233"/>
        <v>3.5455000000000001</v>
      </c>
      <c r="K3006">
        <f t="shared" si="234"/>
        <v>8.7052661499999999</v>
      </c>
      <c r="L3006" s="1" t="s">
        <v>26</v>
      </c>
      <c r="M3006" s="1" t="s">
        <v>20</v>
      </c>
      <c r="N3006" s="1" t="s">
        <v>42</v>
      </c>
      <c r="O3006" s="1" t="s">
        <v>34</v>
      </c>
      <c r="P3006" s="1" t="s">
        <v>45</v>
      </c>
      <c r="Q3006" s="1" t="s">
        <v>36</v>
      </c>
      <c r="R3006" s="2">
        <v>41193</v>
      </c>
    </row>
    <row r="3007" spans="1:18" x14ac:dyDescent="0.25">
      <c r="A3007" s="1">
        <v>23777</v>
      </c>
      <c r="B3007" s="2">
        <v>41239</v>
      </c>
      <c r="C3007" s="2" t="str">
        <f t="shared" si="231"/>
        <v>November</v>
      </c>
      <c r="D3007" s="1" t="s">
        <v>32</v>
      </c>
      <c r="E3007" s="1">
        <v>16</v>
      </c>
      <c r="F3007" s="1">
        <f t="shared" si="230"/>
        <v>30.481249999999999</v>
      </c>
      <c r="G3007" s="1">
        <v>487.7</v>
      </c>
      <c r="H3007" s="1">
        <v>6.72</v>
      </c>
      <c r="I3007">
        <f t="shared" si="232"/>
        <v>494.42</v>
      </c>
      <c r="J3007">
        <f t="shared" si="233"/>
        <v>3.5455000000000001</v>
      </c>
      <c r="K3007">
        <f t="shared" si="234"/>
        <v>17.291403499999998</v>
      </c>
      <c r="L3007" s="1" t="s">
        <v>26</v>
      </c>
      <c r="M3007" s="1" t="s">
        <v>59</v>
      </c>
      <c r="N3007" s="1" t="s">
        <v>21</v>
      </c>
      <c r="O3007" s="1" t="s">
        <v>34</v>
      </c>
      <c r="P3007" s="1" t="s">
        <v>60</v>
      </c>
      <c r="Q3007" s="1" t="s">
        <v>24</v>
      </c>
      <c r="R3007" s="2">
        <v>41240</v>
      </c>
    </row>
    <row r="3008" spans="1:18" x14ac:dyDescent="0.25">
      <c r="A3008" s="1">
        <v>9472</v>
      </c>
      <c r="B3008" s="2">
        <v>40710</v>
      </c>
      <c r="C3008" s="2" t="str">
        <f t="shared" si="231"/>
        <v>June</v>
      </c>
      <c r="D3008" s="1" t="s">
        <v>37</v>
      </c>
      <c r="E3008" s="1">
        <v>17</v>
      </c>
      <c r="F3008" s="1">
        <f t="shared" si="230"/>
        <v>3.171176470588235</v>
      </c>
      <c r="G3008" s="1">
        <v>53.91</v>
      </c>
      <c r="H3008" s="1">
        <v>0.49</v>
      </c>
      <c r="I3008">
        <f t="shared" si="232"/>
        <v>54.4</v>
      </c>
      <c r="J3008">
        <f t="shared" si="233"/>
        <v>3.5455000000000001</v>
      </c>
      <c r="K3008">
        <f t="shared" si="234"/>
        <v>1.9113790499999999</v>
      </c>
      <c r="L3008" s="1" t="s">
        <v>26</v>
      </c>
      <c r="M3008" s="1" t="s">
        <v>49</v>
      </c>
      <c r="N3008" s="1" t="s">
        <v>42</v>
      </c>
      <c r="O3008" s="1" t="s">
        <v>34</v>
      </c>
      <c r="P3008" s="1" t="s">
        <v>63</v>
      </c>
      <c r="Q3008" s="1" t="s">
        <v>24</v>
      </c>
      <c r="R3008" s="2">
        <v>40713</v>
      </c>
    </row>
    <row r="3009" spans="1:18" x14ac:dyDescent="0.25">
      <c r="A3009" s="1">
        <v>2848</v>
      </c>
      <c r="B3009" s="2">
        <v>40977</v>
      </c>
      <c r="C3009" s="2" t="str">
        <f t="shared" si="231"/>
        <v>March</v>
      </c>
      <c r="D3009" s="1" t="s">
        <v>37</v>
      </c>
      <c r="E3009" s="1">
        <v>8</v>
      </c>
      <c r="F3009" s="1">
        <f t="shared" si="230"/>
        <v>107.947875</v>
      </c>
      <c r="G3009" s="1">
        <v>863.58299999999997</v>
      </c>
      <c r="H3009" s="1">
        <v>8.99</v>
      </c>
      <c r="I3009">
        <f t="shared" si="232"/>
        <v>872.57299999999998</v>
      </c>
      <c r="J3009">
        <f t="shared" si="233"/>
        <v>5.3265000000000002</v>
      </c>
      <c r="K3009">
        <f t="shared" si="234"/>
        <v>45.998748495000001</v>
      </c>
      <c r="L3009" s="1" t="s">
        <v>26</v>
      </c>
      <c r="M3009" s="1" t="s">
        <v>20</v>
      </c>
      <c r="N3009" s="1" t="s">
        <v>42</v>
      </c>
      <c r="O3009" s="1" t="s">
        <v>29</v>
      </c>
      <c r="P3009" s="1" t="s">
        <v>30</v>
      </c>
      <c r="Q3009" s="1" t="s">
        <v>24</v>
      </c>
      <c r="R3009" s="2">
        <v>40979</v>
      </c>
    </row>
    <row r="3010" spans="1:18" x14ac:dyDescent="0.25">
      <c r="A3010" s="1">
        <v>52929</v>
      </c>
      <c r="B3010" s="2">
        <v>40641</v>
      </c>
      <c r="C3010" s="2" t="str">
        <f t="shared" si="231"/>
        <v>April</v>
      </c>
      <c r="D3010" s="1" t="s">
        <v>25</v>
      </c>
      <c r="E3010" s="1">
        <v>20</v>
      </c>
      <c r="F3010" s="1">
        <f t="shared" ref="F3010:F3073" si="235">G3010/E3010</f>
        <v>3.8994999999999997</v>
      </c>
      <c r="G3010" s="1">
        <v>77.989999999999995</v>
      </c>
      <c r="H3010" s="1">
        <v>0.99</v>
      </c>
      <c r="I3010">
        <f t="shared" si="232"/>
        <v>78.97999999999999</v>
      </c>
      <c r="J3010">
        <f t="shared" si="233"/>
        <v>3.5455000000000001</v>
      </c>
      <c r="K3010">
        <f t="shared" si="234"/>
        <v>2.7651354499999998</v>
      </c>
      <c r="L3010" s="1" t="s">
        <v>26</v>
      </c>
      <c r="M3010" s="1" t="s">
        <v>44</v>
      </c>
      <c r="N3010" s="1" t="s">
        <v>28</v>
      </c>
      <c r="O3010" s="1" t="s">
        <v>34</v>
      </c>
      <c r="P3010" s="1" t="s">
        <v>66</v>
      </c>
      <c r="Q3010" s="1" t="s">
        <v>36</v>
      </c>
      <c r="R3010" s="2">
        <v>40642</v>
      </c>
    </row>
    <row r="3011" spans="1:18" x14ac:dyDescent="0.25">
      <c r="A3011" s="1">
        <v>12579</v>
      </c>
      <c r="B3011" s="2">
        <v>40710</v>
      </c>
      <c r="C3011" s="2" t="str">
        <f t="shared" ref="C3011:C3074" si="236">TEXT(B3011,"mmmm")</f>
        <v>June</v>
      </c>
      <c r="D3011" s="1" t="s">
        <v>32</v>
      </c>
      <c r="E3011" s="1">
        <v>5</v>
      </c>
      <c r="F3011" s="1">
        <f t="shared" si="235"/>
        <v>14.065999999999999</v>
      </c>
      <c r="G3011" s="1">
        <v>70.33</v>
      </c>
      <c r="H3011" s="1">
        <v>1.97</v>
      </c>
      <c r="I3011">
        <f t="shared" ref="I3011:I3074" si="237">G3011+H3011</f>
        <v>72.3</v>
      </c>
      <c r="J3011">
        <f t="shared" ref="J3011:J3074" si="238">IF(O3011="Furniture",4.761,IF(O3011="Technology",5.3265,IF(O3011="Office Supplies",3.5455,0)))</f>
        <v>3.5455000000000001</v>
      </c>
      <c r="K3011">
        <f t="shared" ref="K3011:K3074" si="239">(J3011*G3011)/100</f>
        <v>2.4935501499999999</v>
      </c>
      <c r="L3011" s="1" t="s">
        <v>26</v>
      </c>
      <c r="M3011" s="1" t="s">
        <v>20</v>
      </c>
      <c r="N3011" s="1" t="s">
        <v>42</v>
      </c>
      <c r="O3011" s="1" t="s">
        <v>34</v>
      </c>
      <c r="P3011" s="1" t="s">
        <v>45</v>
      </c>
      <c r="Q3011" s="1" t="s">
        <v>36</v>
      </c>
      <c r="R3011" s="2">
        <v>40710</v>
      </c>
    </row>
    <row r="3012" spans="1:18" x14ac:dyDescent="0.25">
      <c r="A3012" s="1">
        <v>612</v>
      </c>
      <c r="B3012" s="2">
        <v>41202</v>
      </c>
      <c r="C3012" s="2" t="str">
        <f t="shared" si="236"/>
        <v>October</v>
      </c>
      <c r="D3012" s="1" t="s">
        <v>41</v>
      </c>
      <c r="E3012" s="1">
        <v>43</v>
      </c>
      <c r="F3012" s="1">
        <f t="shared" si="235"/>
        <v>58.862500000000004</v>
      </c>
      <c r="G3012" s="1">
        <v>2531.0875000000001</v>
      </c>
      <c r="H3012" s="1">
        <v>2.5</v>
      </c>
      <c r="I3012">
        <f t="shared" si="237"/>
        <v>2533.5875000000001</v>
      </c>
      <c r="J3012">
        <f t="shared" si="238"/>
        <v>5.3265000000000002</v>
      </c>
      <c r="K3012">
        <f t="shared" si="239"/>
        <v>134.81837568750001</v>
      </c>
      <c r="L3012" s="1" t="s">
        <v>26</v>
      </c>
      <c r="M3012" s="1" t="s">
        <v>56</v>
      </c>
      <c r="N3012" s="1" t="s">
        <v>33</v>
      </c>
      <c r="O3012" s="1" t="s">
        <v>29</v>
      </c>
      <c r="P3012" s="1" t="s">
        <v>30</v>
      </c>
      <c r="Q3012" s="1" t="s">
        <v>24</v>
      </c>
      <c r="R3012" s="2">
        <v>41204</v>
      </c>
    </row>
    <row r="3013" spans="1:18" x14ac:dyDescent="0.25">
      <c r="A3013" s="1">
        <v>640</v>
      </c>
      <c r="B3013" s="2">
        <v>40200</v>
      </c>
      <c r="C3013" s="2" t="str">
        <f t="shared" si="236"/>
        <v>January</v>
      </c>
      <c r="D3013" s="1" t="s">
        <v>25</v>
      </c>
      <c r="E3013" s="1">
        <v>24</v>
      </c>
      <c r="F3013" s="1">
        <f t="shared" si="235"/>
        <v>19.365416666666665</v>
      </c>
      <c r="G3013" s="1">
        <v>464.77</v>
      </c>
      <c r="H3013" s="1">
        <v>9.5399999999999991</v>
      </c>
      <c r="I3013">
        <f t="shared" si="237"/>
        <v>474.31</v>
      </c>
      <c r="J3013">
        <f t="shared" si="238"/>
        <v>3.5455000000000001</v>
      </c>
      <c r="K3013">
        <f t="shared" si="239"/>
        <v>16.47842035</v>
      </c>
      <c r="L3013" s="1" t="s">
        <v>26</v>
      </c>
      <c r="M3013" s="1" t="s">
        <v>27</v>
      </c>
      <c r="N3013" s="1" t="s">
        <v>21</v>
      </c>
      <c r="O3013" s="1" t="s">
        <v>34</v>
      </c>
      <c r="P3013" s="1" t="s">
        <v>45</v>
      </c>
      <c r="Q3013" s="1" t="s">
        <v>24</v>
      </c>
      <c r="R3013" s="2">
        <v>40201</v>
      </c>
    </row>
    <row r="3014" spans="1:18" x14ac:dyDescent="0.25">
      <c r="A3014" s="1">
        <v>2883</v>
      </c>
      <c r="B3014" s="2">
        <v>40565</v>
      </c>
      <c r="C3014" s="2" t="str">
        <f t="shared" si="236"/>
        <v>January</v>
      </c>
      <c r="D3014" s="1" t="s">
        <v>18</v>
      </c>
      <c r="E3014" s="1">
        <v>34</v>
      </c>
      <c r="F3014" s="1">
        <f t="shared" si="235"/>
        <v>63.362941176470592</v>
      </c>
      <c r="G3014" s="1">
        <v>2154.34</v>
      </c>
      <c r="H3014" s="1">
        <v>6.88</v>
      </c>
      <c r="I3014">
        <f t="shared" si="237"/>
        <v>2161.2200000000003</v>
      </c>
      <c r="J3014">
        <f t="shared" si="238"/>
        <v>3.5455000000000001</v>
      </c>
      <c r="K3014">
        <f t="shared" si="239"/>
        <v>76.382124700000006</v>
      </c>
      <c r="L3014" s="1" t="s">
        <v>26</v>
      </c>
      <c r="M3014" s="1" t="s">
        <v>20</v>
      </c>
      <c r="N3014" s="1" t="s">
        <v>21</v>
      </c>
      <c r="O3014" s="1" t="s">
        <v>34</v>
      </c>
      <c r="P3014" s="1" t="s">
        <v>60</v>
      </c>
      <c r="Q3014" s="1" t="s">
        <v>24</v>
      </c>
      <c r="R3014" s="2">
        <v>40567</v>
      </c>
    </row>
    <row r="3015" spans="1:18" x14ac:dyDescent="0.25">
      <c r="A3015" s="1">
        <v>10212</v>
      </c>
      <c r="B3015" s="2">
        <v>40321</v>
      </c>
      <c r="C3015" s="2" t="str">
        <f t="shared" si="236"/>
        <v>May</v>
      </c>
      <c r="D3015" s="1" t="s">
        <v>18</v>
      </c>
      <c r="E3015" s="1">
        <v>22</v>
      </c>
      <c r="F3015" s="1">
        <f t="shared" si="235"/>
        <v>58.007727272727273</v>
      </c>
      <c r="G3015" s="1">
        <v>1276.17</v>
      </c>
      <c r="H3015" s="1">
        <v>6.79</v>
      </c>
      <c r="I3015">
        <f t="shared" si="237"/>
        <v>1282.96</v>
      </c>
      <c r="J3015">
        <f t="shared" si="238"/>
        <v>3.5455000000000001</v>
      </c>
      <c r="K3015">
        <f t="shared" si="239"/>
        <v>45.246607350000005</v>
      </c>
      <c r="L3015" s="1" t="s">
        <v>26</v>
      </c>
      <c r="M3015" s="1" t="s">
        <v>51</v>
      </c>
      <c r="N3015" s="1" t="s">
        <v>21</v>
      </c>
      <c r="O3015" s="1" t="s">
        <v>34</v>
      </c>
      <c r="P3015" s="1" t="s">
        <v>45</v>
      </c>
      <c r="Q3015" s="1" t="s">
        <v>24</v>
      </c>
      <c r="R3015" s="2">
        <v>40325</v>
      </c>
    </row>
    <row r="3016" spans="1:18" x14ac:dyDescent="0.25">
      <c r="A3016" s="1">
        <v>47621</v>
      </c>
      <c r="B3016" s="2">
        <v>40005</v>
      </c>
      <c r="C3016" s="2" t="str">
        <f t="shared" si="236"/>
        <v>July</v>
      </c>
      <c r="D3016" s="1" t="s">
        <v>37</v>
      </c>
      <c r="E3016" s="1">
        <v>16</v>
      </c>
      <c r="F3016" s="1">
        <f t="shared" si="235"/>
        <v>14.421250000000001</v>
      </c>
      <c r="G3016" s="1">
        <v>230.74</v>
      </c>
      <c r="H3016" s="1">
        <v>5.3</v>
      </c>
      <c r="I3016">
        <f t="shared" si="237"/>
        <v>236.04000000000002</v>
      </c>
      <c r="J3016">
        <f t="shared" si="238"/>
        <v>4.7610000000000001</v>
      </c>
      <c r="K3016">
        <f t="shared" si="239"/>
        <v>10.985531399999999</v>
      </c>
      <c r="L3016" s="1" t="s">
        <v>19</v>
      </c>
      <c r="M3016" s="1" t="s">
        <v>49</v>
      </c>
      <c r="N3016" s="1" t="s">
        <v>42</v>
      </c>
      <c r="O3016" s="1" t="s">
        <v>22</v>
      </c>
      <c r="P3016" s="1" t="s">
        <v>23</v>
      </c>
      <c r="Q3016" s="1" t="s">
        <v>36</v>
      </c>
      <c r="R3016" s="2">
        <v>40007</v>
      </c>
    </row>
    <row r="3017" spans="1:18" x14ac:dyDescent="0.25">
      <c r="A3017" s="1">
        <v>21827</v>
      </c>
      <c r="B3017" s="2">
        <v>41222</v>
      </c>
      <c r="C3017" s="2" t="str">
        <f t="shared" si="236"/>
        <v>November</v>
      </c>
      <c r="D3017" s="1" t="s">
        <v>32</v>
      </c>
      <c r="E3017" s="1">
        <v>21</v>
      </c>
      <c r="F3017" s="1">
        <f t="shared" si="235"/>
        <v>74.331428571428575</v>
      </c>
      <c r="G3017" s="1">
        <v>1560.96</v>
      </c>
      <c r="H3017" s="1">
        <v>4</v>
      </c>
      <c r="I3017">
        <f t="shared" si="237"/>
        <v>1564.96</v>
      </c>
      <c r="J3017">
        <f t="shared" si="238"/>
        <v>5.3265000000000002</v>
      </c>
      <c r="K3017">
        <f t="shared" si="239"/>
        <v>83.144534400000012</v>
      </c>
      <c r="L3017" s="1" t="s">
        <v>19</v>
      </c>
      <c r="M3017" s="1" t="s">
        <v>47</v>
      </c>
      <c r="N3017" s="1" t="s">
        <v>33</v>
      </c>
      <c r="O3017" s="1" t="s">
        <v>29</v>
      </c>
      <c r="P3017" s="1" t="s">
        <v>43</v>
      </c>
      <c r="Q3017" s="1" t="s">
        <v>24</v>
      </c>
      <c r="R3017" s="2">
        <v>41223</v>
      </c>
    </row>
    <row r="3018" spans="1:18" x14ac:dyDescent="0.25">
      <c r="A3018" s="1">
        <v>6117</v>
      </c>
      <c r="B3018" s="2">
        <v>41264</v>
      </c>
      <c r="C3018" s="2" t="str">
        <f t="shared" si="236"/>
        <v>December</v>
      </c>
      <c r="D3018" s="1" t="s">
        <v>37</v>
      </c>
      <c r="E3018" s="1">
        <v>7</v>
      </c>
      <c r="F3018" s="1">
        <f t="shared" si="235"/>
        <v>22.432857142857141</v>
      </c>
      <c r="G3018" s="1">
        <v>157.03</v>
      </c>
      <c r="H3018" s="1">
        <v>5.08</v>
      </c>
      <c r="I3018">
        <f t="shared" si="237"/>
        <v>162.11000000000001</v>
      </c>
      <c r="J3018">
        <f t="shared" si="238"/>
        <v>4.7610000000000001</v>
      </c>
      <c r="K3018">
        <f t="shared" si="239"/>
        <v>7.4761983000000001</v>
      </c>
      <c r="L3018" s="1" t="s">
        <v>26</v>
      </c>
      <c r="M3018" s="1" t="s">
        <v>51</v>
      </c>
      <c r="N3018" s="1" t="s">
        <v>42</v>
      </c>
      <c r="O3018" s="1" t="s">
        <v>22</v>
      </c>
      <c r="P3018" s="1" t="s">
        <v>23</v>
      </c>
      <c r="Q3018" s="1" t="s">
        <v>46</v>
      </c>
      <c r="R3018" s="2">
        <v>41265</v>
      </c>
    </row>
    <row r="3019" spans="1:18" x14ac:dyDescent="0.25">
      <c r="A3019" s="1">
        <v>21890</v>
      </c>
      <c r="B3019" s="2">
        <v>40567</v>
      </c>
      <c r="C3019" s="2" t="str">
        <f t="shared" si="236"/>
        <v>January</v>
      </c>
      <c r="D3019" s="1" t="s">
        <v>32</v>
      </c>
      <c r="E3019" s="1">
        <v>27</v>
      </c>
      <c r="F3019" s="1">
        <f t="shared" si="235"/>
        <v>3.0333333333333337</v>
      </c>
      <c r="G3019" s="1">
        <v>81.900000000000006</v>
      </c>
      <c r="H3019" s="1">
        <v>0.96</v>
      </c>
      <c r="I3019">
        <f t="shared" si="237"/>
        <v>82.86</v>
      </c>
      <c r="J3019">
        <f t="shared" si="238"/>
        <v>3.5455000000000001</v>
      </c>
      <c r="K3019">
        <f t="shared" si="239"/>
        <v>2.9037645000000003</v>
      </c>
      <c r="L3019" s="1" t="s">
        <v>26</v>
      </c>
      <c r="M3019" s="1" t="s">
        <v>69</v>
      </c>
      <c r="N3019" s="1" t="s">
        <v>28</v>
      </c>
      <c r="O3019" s="1" t="s">
        <v>34</v>
      </c>
      <c r="P3019" s="1" t="s">
        <v>35</v>
      </c>
      <c r="Q3019" s="1" t="s">
        <v>36</v>
      </c>
      <c r="R3019" s="2">
        <v>40569</v>
      </c>
    </row>
    <row r="3020" spans="1:18" x14ac:dyDescent="0.25">
      <c r="A3020" s="1">
        <v>7072</v>
      </c>
      <c r="B3020" s="2">
        <v>40943</v>
      </c>
      <c r="C3020" s="2" t="str">
        <f t="shared" si="236"/>
        <v>February</v>
      </c>
      <c r="D3020" s="1" t="s">
        <v>37</v>
      </c>
      <c r="E3020" s="1">
        <v>29</v>
      </c>
      <c r="F3020" s="1">
        <f t="shared" si="235"/>
        <v>8.9175862068965515</v>
      </c>
      <c r="G3020" s="1">
        <v>258.61</v>
      </c>
      <c r="H3020" s="1">
        <v>5.6</v>
      </c>
      <c r="I3020">
        <f t="shared" si="237"/>
        <v>264.21000000000004</v>
      </c>
      <c r="J3020">
        <f t="shared" si="238"/>
        <v>3.5455000000000001</v>
      </c>
      <c r="K3020">
        <f t="shared" si="239"/>
        <v>9.1690175500000013</v>
      </c>
      <c r="L3020" s="1" t="s">
        <v>26</v>
      </c>
      <c r="M3020" s="1" t="s">
        <v>27</v>
      </c>
      <c r="N3020" s="1" t="s">
        <v>33</v>
      </c>
      <c r="O3020" s="1" t="s">
        <v>34</v>
      </c>
      <c r="P3020" s="1" t="s">
        <v>48</v>
      </c>
      <c r="Q3020" s="1" t="s">
        <v>24</v>
      </c>
      <c r="R3020" s="2">
        <v>40943</v>
      </c>
    </row>
    <row r="3021" spans="1:18" x14ac:dyDescent="0.25">
      <c r="A3021" s="1">
        <v>35046</v>
      </c>
      <c r="B3021" s="2">
        <v>40383</v>
      </c>
      <c r="C3021" s="2" t="str">
        <f t="shared" si="236"/>
        <v>July</v>
      </c>
      <c r="D3021" s="1" t="s">
        <v>41</v>
      </c>
      <c r="E3021" s="1">
        <v>13</v>
      </c>
      <c r="F3021" s="1">
        <f t="shared" si="235"/>
        <v>275.68230769230769</v>
      </c>
      <c r="G3021" s="1">
        <v>3583.87</v>
      </c>
      <c r="H3021" s="1">
        <v>69.55</v>
      </c>
      <c r="I3021">
        <f t="shared" si="237"/>
        <v>3653.42</v>
      </c>
      <c r="J3021">
        <f t="shared" si="238"/>
        <v>4.7610000000000001</v>
      </c>
      <c r="K3021">
        <f t="shared" si="239"/>
        <v>170.62805069999999</v>
      </c>
      <c r="L3021" s="1" t="s">
        <v>38</v>
      </c>
      <c r="M3021" s="1" t="s">
        <v>51</v>
      </c>
      <c r="N3021" s="1" t="s">
        <v>33</v>
      </c>
      <c r="O3021" s="1" t="s">
        <v>22</v>
      </c>
      <c r="P3021" s="1" t="s">
        <v>39</v>
      </c>
      <c r="Q3021" s="1" t="s">
        <v>40</v>
      </c>
      <c r="R3021" s="2">
        <v>40384</v>
      </c>
    </row>
    <row r="3022" spans="1:18" x14ac:dyDescent="0.25">
      <c r="A3022" s="1">
        <v>21703</v>
      </c>
      <c r="B3022" s="2">
        <v>39874</v>
      </c>
      <c r="C3022" s="2" t="str">
        <f t="shared" si="236"/>
        <v>March</v>
      </c>
      <c r="D3022" s="1" t="s">
        <v>32</v>
      </c>
      <c r="E3022" s="1">
        <v>3</v>
      </c>
      <c r="F3022" s="1">
        <f t="shared" si="235"/>
        <v>4.003333333333333</v>
      </c>
      <c r="G3022" s="1">
        <v>12.01</v>
      </c>
      <c r="H3022" s="1">
        <v>0.5</v>
      </c>
      <c r="I3022">
        <f t="shared" si="237"/>
        <v>12.51</v>
      </c>
      <c r="J3022">
        <f t="shared" si="238"/>
        <v>3.5455000000000001</v>
      </c>
      <c r="K3022">
        <f t="shared" si="239"/>
        <v>0.42581454999999996</v>
      </c>
      <c r="L3022" s="1" t="s">
        <v>26</v>
      </c>
      <c r="M3022" s="1" t="s">
        <v>59</v>
      </c>
      <c r="N3022" s="1" t="s">
        <v>28</v>
      </c>
      <c r="O3022" s="1" t="s">
        <v>34</v>
      </c>
      <c r="P3022" s="1" t="s">
        <v>63</v>
      </c>
      <c r="Q3022" s="1" t="s">
        <v>24</v>
      </c>
      <c r="R3022" s="2">
        <v>39876</v>
      </c>
    </row>
    <row r="3023" spans="1:18" x14ac:dyDescent="0.25">
      <c r="A3023" s="1">
        <v>35364</v>
      </c>
      <c r="B3023" s="2">
        <v>40159</v>
      </c>
      <c r="C3023" s="2" t="str">
        <f t="shared" si="236"/>
        <v>December</v>
      </c>
      <c r="D3023" s="1" t="s">
        <v>37</v>
      </c>
      <c r="E3023" s="1">
        <v>37</v>
      </c>
      <c r="F3023" s="1">
        <f t="shared" si="235"/>
        <v>429.64891891891892</v>
      </c>
      <c r="G3023" s="1">
        <v>15897.01</v>
      </c>
      <c r="H3023" s="1">
        <v>110.2</v>
      </c>
      <c r="I3023">
        <f t="shared" si="237"/>
        <v>16007.210000000001</v>
      </c>
      <c r="J3023">
        <f t="shared" si="238"/>
        <v>4.7610000000000001</v>
      </c>
      <c r="K3023">
        <f t="shared" si="239"/>
        <v>756.85664610000003</v>
      </c>
      <c r="L3023" s="1" t="s">
        <v>38</v>
      </c>
      <c r="M3023" s="1" t="s">
        <v>20</v>
      </c>
      <c r="N3023" s="1" t="s">
        <v>33</v>
      </c>
      <c r="O3023" s="1" t="s">
        <v>22</v>
      </c>
      <c r="P3023" s="1" t="s">
        <v>57</v>
      </c>
      <c r="Q3023" s="1" t="s">
        <v>64</v>
      </c>
      <c r="R3023" s="2">
        <v>40160</v>
      </c>
    </row>
    <row r="3024" spans="1:18" x14ac:dyDescent="0.25">
      <c r="A3024" s="1">
        <v>27744</v>
      </c>
      <c r="B3024" s="2">
        <v>40393</v>
      </c>
      <c r="C3024" s="2" t="str">
        <f t="shared" si="236"/>
        <v>August</v>
      </c>
      <c r="D3024" s="1" t="s">
        <v>37</v>
      </c>
      <c r="E3024" s="1">
        <v>22</v>
      </c>
      <c r="F3024" s="1">
        <f t="shared" si="235"/>
        <v>4.8495454545454546</v>
      </c>
      <c r="G3024" s="1">
        <v>106.69</v>
      </c>
      <c r="H3024" s="1">
        <v>5.83</v>
      </c>
      <c r="I3024">
        <f t="shared" si="237"/>
        <v>112.52</v>
      </c>
      <c r="J3024">
        <f t="shared" si="238"/>
        <v>3.5455000000000001</v>
      </c>
      <c r="K3024">
        <f t="shared" si="239"/>
        <v>3.7826939499999996</v>
      </c>
      <c r="L3024" s="1" t="s">
        <v>26</v>
      </c>
      <c r="M3024" s="1" t="s">
        <v>47</v>
      </c>
      <c r="N3024" s="1" t="s">
        <v>33</v>
      </c>
      <c r="O3024" s="1" t="s">
        <v>34</v>
      </c>
      <c r="P3024" s="1" t="s">
        <v>48</v>
      </c>
      <c r="Q3024" s="1" t="s">
        <v>24</v>
      </c>
      <c r="R3024" s="2">
        <v>40394</v>
      </c>
    </row>
    <row r="3025" spans="1:18" x14ac:dyDescent="0.25">
      <c r="A3025" s="1">
        <v>30243</v>
      </c>
      <c r="B3025" s="2">
        <v>40303</v>
      </c>
      <c r="C3025" s="2" t="str">
        <f t="shared" si="236"/>
        <v>May</v>
      </c>
      <c r="D3025" s="1" t="s">
        <v>37</v>
      </c>
      <c r="E3025" s="1">
        <v>44</v>
      </c>
      <c r="F3025" s="1">
        <f t="shared" si="235"/>
        <v>55.348181818181821</v>
      </c>
      <c r="G3025" s="1">
        <v>2435.3200000000002</v>
      </c>
      <c r="H3025" s="1">
        <v>3.5</v>
      </c>
      <c r="I3025">
        <f t="shared" si="237"/>
        <v>2438.8200000000002</v>
      </c>
      <c r="J3025">
        <f t="shared" si="238"/>
        <v>3.5455000000000001</v>
      </c>
      <c r="K3025">
        <f t="shared" si="239"/>
        <v>86.344270600000002</v>
      </c>
      <c r="L3025" s="1" t="s">
        <v>26</v>
      </c>
      <c r="M3025" s="1" t="s">
        <v>55</v>
      </c>
      <c r="N3025" s="1" t="s">
        <v>33</v>
      </c>
      <c r="O3025" s="1" t="s">
        <v>34</v>
      </c>
      <c r="P3025" s="1" t="s">
        <v>68</v>
      </c>
      <c r="Q3025" s="1" t="s">
        <v>24</v>
      </c>
      <c r="R3025" s="2">
        <v>40305</v>
      </c>
    </row>
    <row r="3026" spans="1:18" x14ac:dyDescent="0.25">
      <c r="A3026" s="1">
        <v>6368</v>
      </c>
      <c r="B3026" s="2">
        <v>39866</v>
      </c>
      <c r="C3026" s="2" t="str">
        <f t="shared" si="236"/>
        <v>February</v>
      </c>
      <c r="D3026" s="1" t="s">
        <v>32</v>
      </c>
      <c r="E3026" s="1">
        <v>40</v>
      </c>
      <c r="F3026" s="1">
        <f t="shared" si="235"/>
        <v>477.51125000000002</v>
      </c>
      <c r="G3026" s="1">
        <v>19100.45</v>
      </c>
      <c r="H3026" s="1">
        <v>14.7</v>
      </c>
      <c r="I3026">
        <f t="shared" si="237"/>
        <v>19115.150000000001</v>
      </c>
      <c r="J3026">
        <f t="shared" si="238"/>
        <v>5.3265000000000002</v>
      </c>
      <c r="K3026">
        <f t="shared" si="239"/>
        <v>1017.38546925</v>
      </c>
      <c r="L3026" s="1" t="s">
        <v>38</v>
      </c>
      <c r="M3026" s="1" t="s">
        <v>20</v>
      </c>
      <c r="N3026" s="1" t="s">
        <v>33</v>
      </c>
      <c r="O3026" s="1" t="s">
        <v>29</v>
      </c>
      <c r="P3026" s="1" t="s">
        <v>61</v>
      </c>
      <c r="Q3026" s="1" t="s">
        <v>40</v>
      </c>
      <c r="R3026" s="2">
        <v>39866</v>
      </c>
    </row>
    <row r="3027" spans="1:18" x14ac:dyDescent="0.25">
      <c r="A3027" s="1">
        <v>45380</v>
      </c>
      <c r="B3027" s="2">
        <v>39933</v>
      </c>
      <c r="C3027" s="2" t="str">
        <f t="shared" si="236"/>
        <v>April</v>
      </c>
      <c r="D3027" s="1" t="s">
        <v>37</v>
      </c>
      <c r="E3027" s="1">
        <v>34</v>
      </c>
      <c r="F3027" s="1">
        <f t="shared" si="235"/>
        <v>56.264250000000004</v>
      </c>
      <c r="G3027" s="1">
        <v>1912.9845</v>
      </c>
      <c r="H3027" s="1">
        <v>8.8000000000000007</v>
      </c>
      <c r="I3027">
        <f t="shared" si="237"/>
        <v>1921.7845</v>
      </c>
      <c r="J3027">
        <f t="shared" si="238"/>
        <v>5.3265000000000002</v>
      </c>
      <c r="K3027">
        <f t="shared" si="239"/>
        <v>101.89511939250001</v>
      </c>
      <c r="L3027" s="1" t="s">
        <v>19</v>
      </c>
      <c r="M3027" s="1" t="s">
        <v>20</v>
      </c>
      <c r="N3027" s="1" t="s">
        <v>21</v>
      </c>
      <c r="O3027" s="1" t="s">
        <v>29</v>
      </c>
      <c r="P3027" s="1" t="s">
        <v>30</v>
      </c>
      <c r="Q3027" s="1" t="s">
        <v>24</v>
      </c>
      <c r="R3027" s="2">
        <v>39934</v>
      </c>
    </row>
    <row r="3028" spans="1:18" x14ac:dyDescent="0.25">
      <c r="A3028" s="1">
        <v>13383</v>
      </c>
      <c r="B3028" s="2">
        <v>41075</v>
      </c>
      <c r="C3028" s="2" t="str">
        <f t="shared" si="236"/>
        <v>June</v>
      </c>
      <c r="D3028" s="1" t="s">
        <v>32</v>
      </c>
      <c r="E3028" s="1">
        <v>35</v>
      </c>
      <c r="F3028" s="1">
        <f t="shared" si="235"/>
        <v>21.42942857142857</v>
      </c>
      <c r="G3028" s="1">
        <v>750.03</v>
      </c>
      <c r="H3028" s="1">
        <v>35</v>
      </c>
      <c r="I3028">
        <f t="shared" si="237"/>
        <v>785.03</v>
      </c>
      <c r="J3028">
        <f t="shared" si="238"/>
        <v>3.5455000000000001</v>
      </c>
      <c r="K3028">
        <f t="shared" si="239"/>
        <v>26.592313650000001</v>
      </c>
      <c r="L3028" s="1" t="s">
        <v>26</v>
      </c>
      <c r="M3028" s="1" t="s">
        <v>27</v>
      </c>
      <c r="N3028" s="1" t="s">
        <v>21</v>
      </c>
      <c r="O3028" s="1" t="s">
        <v>34</v>
      </c>
      <c r="P3028" s="1" t="s">
        <v>60</v>
      </c>
      <c r="Q3028" s="1" t="s">
        <v>53</v>
      </c>
      <c r="R3028" s="2">
        <v>41077</v>
      </c>
    </row>
    <row r="3029" spans="1:18" x14ac:dyDescent="0.25">
      <c r="A3029" s="1">
        <v>40965</v>
      </c>
      <c r="B3029" s="2">
        <v>40137</v>
      </c>
      <c r="C3029" s="2" t="str">
        <f t="shared" si="236"/>
        <v>November</v>
      </c>
      <c r="D3029" s="1" t="s">
        <v>41</v>
      </c>
      <c r="E3029" s="1">
        <v>39</v>
      </c>
      <c r="F3029" s="1">
        <f t="shared" si="235"/>
        <v>47.081717948717944</v>
      </c>
      <c r="G3029" s="1">
        <v>1836.1869999999999</v>
      </c>
      <c r="H3029" s="1">
        <v>5</v>
      </c>
      <c r="I3029">
        <f t="shared" si="237"/>
        <v>1841.1869999999999</v>
      </c>
      <c r="J3029">
        <f t="shared" si="238"/>
        <v>5.3265000000000002</v>
      </c>
      <c r="K3029">
        <f t="shared" si="239"/>
        <v>97.80450055499999</v>
      </c>
      <c r="L3029" s="1" t="s">
        <v>26</v>
      </c>
      <c r="M3029" s="1" t="s">
        <v>27</v>
      </c>
      <c r="N3029" s="1" t="s">
        <v>33</v>
      </c>
      <c r="O3029" s="1" t="s">
        <v>29</v>
      </c>
      <c r="P3029" s="1" t="s">
        <v>30</v>
      </c>
      <c r="Q3029" s="1" t="s">
        <v>46</v>
      </c>
      <c r="R3029" s="2">
        <v>40139</v>
      </c>
    </row>
    <row r="3030" spans="1:18" x14ac:dyDescent="0.25">
      <c r="A3030" s="1">
        <v>28550</v>
      </c>
      <c r="B3030" s="2">
        <v>40622</v>
      </c>
      <c r="C3030" s="2" t="str">
        <f t="shared" si="236"/>
        <v>March</v>
      </c>
      <c r="D3030" s="1" t="s">
        <v>32</v>
      </c>
      <c r="E3030" s="1">
        <v>44</v>
      </c>
      <c r="F3030" s="1">
        <f t="shared" si="235"/>
        <v>489.3695454545454</v>
      </c>
      <c r="G3030" s="1">
        <v>21532.26</v>
      </c>
      <c r="H3030" s="1">
        <v>69.3</v>
      </c>
      <c r="I3030">
        <f t="shared" si="237"/>
        <v>21601.559999999998</v>
      </c>
      <c r="J3030">
        <f t="shared" si="238"/>
        <v>5.3265000000000002</v>
      </c>
      <c r="K3030">
        <f t="shared" si="239"/>
        <v>1146.9158289</v>
      </c>
      <c r="L3030" s="1" t="s">
        <v>38</v>
      </c>
      <c r="M3030" s="1" t="s">
        <v>54</v>
      </c>
      <c r="N3030" s="1" t="s">
        <v>33</v>
      </c>
      <c r="O3030" s="1" t="s">
        <v>29</v>
      </c>
      <c r="P3030" s="1" t="s">
        <v>61</v>
      </c>
      <c r="Q3030" s="1" t="s">
        <v>40</v>
      </c>
      <c r="R3030" s="2">
        <v>40625</v>
      </c>
    </row>
    <row r="3031" spans="1:18" x14ac:dyDescent="0.25">
      <c r="A3031" s="1">
        <v>46503</v>
      </c>
      <c r="B3031" s="2">
        <v>40853</v>
      </c>
      <c r="C3031" s="2" t="str">
        <f t="shared" si="236"/>
        <v>November</v>
      </c>
      <c r="D3031" s="1" t="s">
        <v>32</v>
      </c>
      <c r="E3031" s="1">
        <v>26</v>
      </c>
      <c r="F3031" s="1">
        <f t="shared" si="235"/>
        <v>46.030442307692311</v>
      </c>
      <c r="G3031" s="1">
        <v>1196.7915</v>
      </c>
      <c r="H3031" s="1">
        <v>1.25</v>
      </c>
      <c r="I3031">
        <f t="shared" si="237"/>
        <v>1198.0415</v>
      </c>
      <c r="J3031">
        <f t="shared" si="238"/>
        <v>5.3265000000000002</v>
      </c>
      <c r="K3031">
        <f t="shared" si="239"/>
        <v>63.74709924750001</v>
      </c>
      <c r="L3031" s="1" t="s">
        <v>26</v>
      </c>
      <c r="M3031" s="1" t="s">
        <v>27</v>
      </c>
      <c r="N3031" s="1" t="s">
        <v>28</v>
      </c>
      <c r="O3031" s="1" t="s">
        <v>29</v>
      </c>
      <c r="P3031" s="1" t="s">
        <v>30</v>
      </c>
      <c r="Q3031" s="1" t="s">
        <v>46</v>
      </c>
      <c r="R3031" s="2">
        <v>40856</v>
      </c>
    </row>
    <row r="3032" spans="1:18" x14ac:dyDescent="0.25">
      <c r="A3032" s="1">
        <v>56640</v>
      </c>
      <c r="B3032" s="2">
        <v>40780</v>
      </c>
      <c r="C3032" s="2" t="str">
        <f t="shared" si="236"/>
        <v>August</v>
      </c>
      <c r="D3032" s="1" t="s">
        <v>25</v>
      </c>
      <c r="E3032" s="1">
        <v>2</v>
      </c>
      <c r="F3032" s="1">
        <f t="shared" si="235"/>
        <v>14.654999999999999</v>
      </c>
      <c r="G3032" s="1">
        <v>29.31</v>
      </c>
      <c r="H3032" s="1">
        <v>5.43</v>
      </c>
      <c r="I3032">
        <f t="shared" si="237"/>
        <v>34.739999999999995</v>
      </c>
      <c r="J3032">
        <f t="shared" si="238"/>
        <v>3.5455000000000001</v>
      </c>
      <c r="K3032">
        <f t="shared" si="239"/>
        <v>1.0391860500000001</v>
      </c>
      <c r="L3032" s="1" t="s">
        <v>26</v>
      </c>
      <c r="M3032" s="1" t="s">
        <v>20</v>
      </c>
      <c r="N3032" s="1" t="s">
        <v>33</v>
      </c>
      <c r="O3032" s="1" t="s">
        <v>34</v>
      </c>
      <c r="P3032" s="1" t="s">
        <v>45</v>
      </c>
      <c r="Q3032" s="1" t="s">
        <v>24</v>
      </c>
      <c r="R3032" s="2">
        <v>40781</v>
      </c>
    </row>
    <row r="3033" spans="1:18" x14ac:dyDescent="0.25">
      <c r="A3033" s="1">
        <v>21477</v>
      </c>
      <c r="B3033" s="2">
        <v>40684</v>
      </c>
      <c r="C3033" s="2" t="str">
        <f t="shared" si="236"/>
        <v>May</v>
      </c>
      <c r="D3033" s="1" t="s">
        <v>18</v>
      </c>
      <c r="E3033" s="1">
        <v>40</v>
      </c>
      <c r="F3033" s="1">
        <f t="shared" si="235"/>
        <v>6.9700000000000006</v>
      </c>
      <c r="G3033" s="1">
        <v>278.8</v>
      </c>
      <c r="H3033" s="1">
        <v>2</v>
      </c>
      <c r="I3033">
        <f t="shared" si="237"/>
        <v>280.8</v>
      </c>
      <c r="J3033">
        <f t="shared" si="238"/>
        <v>3.5455000000000001</v>
      </c>
      <c r="K3033">
        <f t="shared" si="239"/>
        <v>9.8848540000000007</v>
      </c>
      <c r="L3033" s="1" t="s">
        <v>26</v>
      </c>
      <c r="M3033" s="1" t="s">
        <v>54</v>
      </c>
      <c r="N3033" s="1" t="s">
        <v>42</v>
      </c>
      <c r="O3033" s="1" t="s">
        <v>34</v>
      </c>
      <c r="P3033" s="1" t="s">
        <v>45</v>
      </c>
      <c r="Q3033" s="1" t="s">
        <v>36</v>
      </c>
      <c r="R3033" s="2">
        <v>40686</v>
      </c>
    </row>
    <row r="3034" spans="1:18" x14ac:dyDescent="0.25">
      <c r="A3034" s="1">
        <v>14913</v>
      </c>
      <c r="B3034" s="2">
        <v>39858</v>
      </c>
      <c r="C3034" s="2" t="str">
        <f t="shared" si="236"/>
        <v>February</v>
      </c>
      <c r="D3034" s="1" t="s">
        <v>25</v>
      </c>
      <c r="E3034" s="1">
        <v>47</v>
      </c>
      <c r="F3034" s="1">
        <f t="shared" si="235"/>
        <v>21.349574468085105</v>
      </c>
      <c r="G3034" s="1">
        <v>1003.43</v>
      </c>
      <c r="H3034" s="1">
        <v>8.68</v>
      </c>
      <c r="I3034">
        <f t="shared" si="237"/>
        <v>1012.1099999999999</v>
      </c>
      <c r="J3034">
        <f t="shared" si="238"/>
        <v>3.5455000000000001</v>
      </c>
      <c r="K3034">
        <f t="shared" si="239"/>
        <v>35.576610649999999</v>
      </c>
      <c r="L3034" s="1" t="s">
        <v>26</v>
      </c>
      <c r="M3034" s="1" t="s">
        <v>54</v>
      </c>
      <c r="N3034" s="1" t="s">
        <v>21</v>
      </c>
      <c r="O3034" s="1" t="s">
        <v>34</v>
      </c>
      <c r="P3034" s="1" t="s">
        <v>45</v>
      </c>
      <c r="Q3034" s="1" t="s">
        <v>24</v>
      </c>
      <c r="R3034" s="2">
        <v>39859</v>
      </c>
    </row>
    <row r="3035" spans="1:18" x14ac:dyDescent="0.25">
      <c r="A3035" s="1">
        <v>53605</v>
      </c>
      <c r="B3035" s="2">
        <v>40393</v>
      </c>
      <c r="C3035" s="2" t="str">
        <f t="shared" si="236"/>
        <v>August</v>
      </c>
      <c r="D3035" s="1" t="s">
        <v>41</v>
      </c>
      <c r="E3035" s="1">
        <v>19</v>
      </c>
      <c r="F3035" s="1">
        <f t="shared" si="235"/>
        <v>26.657368421052631</v>
      </c>
      <c r="G3035" s="1">
        <v>506.49</v>
      </c>
      <c r="H3035" s="1">
        <v>5.37</v>
      </c>
      <c r="I3035">
        <f t="shared" si="237"/>
        <v>511.86</v>
      </c>
      <c r="J3035">
        <f t="shared" si="238"/>
        <v>3.5455000000000001</v>
      </c>
      <c r="K3035">
        <f t="shared" si="239"/>
        <v>17.957602950000002</v>
      </c>
      <c r="L3035" s="1" t="s">
        <v>26</v>
      </c>
      <c r="M3035" s="1" t="s">
        <v>59</v>
      </c>
      <c r="N3035" s="1" t="s">
        <v>21</v>
      </c>
      <c r="O3035" s="1" t="s">
        <v>34</v>
      </c>
      <c r="P3035" s="1" t="s">
        <v>68</v>
      </c>
      <c r="Q3035" s="1" t="s">
        <v>31</v>
      </c>
      <c r="R3035" s="2">
        <v>40395</v>
      </c>
    </row>
    <row r="3036" spans="1:18" x14ac:dyDescent="0.25">
      <c r="A3036" s="1">
        <v>16864</v>
      </c>
      <c r="B3036" s="2">
        <v>41211</v>
      </c>
      <c r="C3036" s="2" t="str">
        <f t="shared" si="236"/>
        <v>October</v>
      </c>
      <c r="D3036" s="1" t="s">
        <v>32</v>
      </c>
      <c r="E3036" s="1">
        <v>42</v>
      </c>
      <c r="F3036" s="1">
        <f t="shared" si="235"/>
        <v>305.64547619047619</v>
      </c>
      <c r="G3036" s="1">
        <v>12837.11</v>
      </c>
      <c r="H3036" s="1">
        <v>43.57</v>
      </c>
      <c r="I3036">
        <f t="shared" si="237"/>
        <v>12880.68</v>
      </c>
      <c r="J3036">
        <f t="shared" si="238"/>
        <v>4.7610000000000001</v>
      </c>
      <c r="K3036">
        <f t="shared" si="239"/>
        <v>611.17480710000007</v>
      </c>
      <c r="L3036" s="1" t="s">
        <v>38</v>
      </c>
      <c r="M3036" s="1" t="s">
        <v>47</v>
      </c>
      <c r="N3036" s="1" t="s">
        <v>21</v>
      </c>
      <c r="O3036" s="1" t="s">
        <v>22</v>
      </c>
      <c r="P3036" s="1" t="s">
        <v>57</v>
      </c>
      <c r="Q3036" s="1" t="s">
        <v>64</v>
      </c>
      <c r="R3036" s="2">
        <v>41211</v>
      </c>
    </row>
    <row r="3037" spans="1:18" x14ac:dyDescent="0.25">
      <c r="A3037" s="1">
        <v>53891</v>
      </c>
      <c r="B3037" s="2">
        <v>39835</v>
      </c>
      <c r="C3037" s="2" t="str">
        <f t="shared" si="236"/>
        <v>January</v>
      </c>
      <c r="D3037" s="1" t="s">
        <v>25</v>
      </c>
      <c r="E3037" s="1">
        <v>25</v>
      </c>
      <c r="F3037" s="1">
        <f t="shared" si="235"/>
        <v>102.83776</v>
      </c>
      <c r="G3037" s="1">
        <v>2570.944</v>
      </c>
      <c r="H3037" s="1">
        <v>5.92</v>
      </c>
      <c r="I3037">
        <f t="shared" si="237"/>
        <v>2576.864</v>
      </c>
      <c r="J3037">
        <f t="shared" si="238"/>
        <v>5.3265000000000002</v>
      </c>
      <c r="K3037">
        <f t="shared" si="239"/>
        <v>136.94133216</v>
      </c>
      <c r="L3037" s="1" t="s">
        <v>19</v>
      </c>
      <c r="M3037" s="1" t="s">
        <v>59</v>
      </c>
      <c r="N3037" s="1" t="s">
        <v>42</v>
      </c>
      <c r="O3037" s="1" t="s">
        <v>29</v>
      </c>
      <c r="P3037" s="1" t="s">
        <v>30</v>
      </c>
      <c r="Q3037" s="1" t="s">
        <v>24</v>
      </c>
      <c r="R3037" s="2">
        <v>39836</v>
      </c>
    </row>
    <row r="3038" spans="1:18" x14ac:dyDescent="0.25">
      <c r="A3038" s="1">
        <v>32389</v>
      </c>
      <c r="B3038" s="2">
        <v>40482</v>
      </c>
      <c r="C3038" s="2" t="str">
        <f t="shared" si="236"/>
        <v>October</v>
      </c>
      <c r="D3038" s="1" t="s">
        <v>41</v>
      </c>
      <c r="E3038" s="1">
        <v>23</v>
      </c>
      <c r="F3038" s="1">
        <f t="shared" si="235"/>
        <v>40.611739130434785</v>
      </c>
      <c r="G3038" s="1">
        <v>934.07</v>
      </c>
      <c r="H3038" s="1">
        <v>10.25</v>
      </c>
      <c r="I3038">
        <f t="shared" si="237"/>
        <v>944.32</v>
      </c>
      <c r="J3038">
        <f t="shared" si="238"/>
        <v>5.3265000000000002</v>
      </c>
      <c r="K3038">
        <f t="shared" si="239"/>
        <v>49.753238550000006</v>
      </c>
      <c r="L3038" s="1" t="s">
        <v>26</v>
      </c>
      <c r="M3038" s="1" t="s">
        <v>58</v>
      </c>
      <c r="N3038" s="1" t="s">
        <v>28</v>
      </c>
      <c r="O3038" s="1" t="s">
        <v>29</v>
      </c>
      <c r="P3038" s="1" t="s">
        <v>43</v>
      </c>
      <c r="Q3038" s="1" t="s">
        <v>24</v>
      </c>
      <c r="R3038" s="2">
        <v>40484</v>
      </c>
    </row>
    <row r="3039" spans="1:18" x14ac:dyDescent="0.25">
      <c r="A3039" s="1">
        <v>47554</v>
      </c>
      <c r="B3039" s="2">
        <v>40250</v>
      </c>
      <c r="C3039" s="2" t="str">
        <f t="shared" si="236"/>
        <v>March</v>
      </c>
      <c r="D3039" s="1" t="s">
        <v>18</v>
      </c>
      <c r="E3039" s="1">
        <v>47</v>
      </c>
      <c r="F3039" s="1">
        <f t="shared" si="235"/>
        <v>7.7495744680851066</v>
      </c>
      <c r="G3039" s="1">
        <v>364.23</v>
      </c>
      <c r="H3039" s="1">
        <v>4</v>
      </c>
      <c r="I3039">
        <f t="shared" si="237"/>
        <v>368.23</v>
      </c>
      <c r="J3039">
        <f t="shared" si="238"/>
        <v>4.7610000000000001</v>
      </c>
      <c r="K3039">
        <f t="shared" si="239"/>
        <v>17.340990300000001</v>
      </c>
      <c r="L3039" s="1" t="s">
        <v>26</v>
      </c>
      <c r="M3039" s="1" t="s">
        <v>54</v>
      </c>
      <c r="N3039" s="1" t="s">
        <v>33</v>
      </c>
      <c r="O3039" s="1" t="s">
        <v>22</v>
      </c>
      <c r="P3039" s="1" t="s">
        <v>23</v>
      </c>
      <c r="Q3039" s="1" t="s">
        <v>36</v>
      </c>
      <c r="R3039" s="2">
        <v>40257</v>
      </c>
    </row>
    <row r="3040" spans="1:18" x14ac:dyDescent="0.25">
      <c r="A3040" s="1">
        <v>16579</v>
      </c>
      <c r="B3040" s="2">
        <v>40524</v>
      </c>
      <c r="C3040" s="2" t="str">
        <f t="shared" si="236"/>
        <v>December</v>
      </c>
      <c r="D3040" s="1" t="s">
        <v>32</v>
      </c>
      <c r="E3040" s="1">
        <v>23</v>
      </c>
      <c r="F3040" s="1">
        <f t="shared" si="235"/>
        <v>7.7056521739130428</v>
      </c>
      <c r="G3040" s="1">
        <v>177.23</v>
      </c>
      <c r="H3040" s="1">
        <v>3.12</v>
      </c>
      <c r="I3040">
        <f t="shared" si="237"/>
        <v>180.35</v>
      </c>
      <c r="J3040">
        <f t="shared" si="238"/>
        <v>3.5455000000000001</v>
      </c>
      <c r="K3040">
        <f t="shared" si="239"/>
        <v>6.2836896500000003</v>
      </c>
      <c r="L3040" s="1" t="s">
        <v>26</v>
      </c>
      <c r="M3040" s="1" t="s">
        <v>54</v>
      </c>
      <c r="N3040" s="1" t="s">
        <v>21</v>
      </c>
      <c r="O3040" s="1" t="s">
        <v>34</v>
      </c>
      <c r="P3040" s="1" t="s">
        <v>35</v>
      </c>
      <c r="Q3040" s="1" t="s">
        <v>36</v>
      </c>
      <c r="R3040" s="2">
        <v>40525</v>
      </c>
    </row>
    <row r="3041" spans="1:18" x14ac:dyDescent="0.25">
      <c r="A3041" s="1">
        <v>53026</v>
      </c>
      <c r="B3041" s="2">
        <v>40965</v>
      </c>
      <c r="C3041" s="2" t="str">
        <f t="shared" si="236"/>
        <v>February</v>
      </c>
      <c r="D3041" s="1" t="s">
        <v>18</v>
      </c>
      <c r="E3041" s="1">
        <v>35</v>
      </c>
      <c r="F3041" s="1">
        <f t="shared" si="235"/>
        <v>9.2234285714285704</v>
      </c>
      <c r="G3041" s="1">
        <v>322.82</v>
      </c>
      <c r="H3041" s="1">
        <v>3.98</v>
      </c>
      <c r="I3041">
        <f t="shared" si="237"/>
        <v>326.8</v>
      </c>
      <c r="J3041">
        <f t="shared" si="238"/>
        <v>3.5455000000000001</v>
      </c>
      <c r="K3041">
        <f t="shared" si="239"/>
        <v>11.4455831</v>
      </c>
      <c r="L3041" s="1" t="s">
        <v>26</v>
      </c>
      <c r="M3041" s="1" t="s">
        <v>51</v>
      </c>
      <c r="N3041" s="1" t="s">
        <v>21</v>
      </c>
      <c r="O3041" s="1" t="s">
        <v>34</v>
      </c>
      <c r="P3041" s="1" t="s">
        <v>50</v>
      </c>
      <c r="Q3041" s="1" t="s">
        <v>46</v>
      </c>
      <c r="R3041" s="2">
        <v>40971</v>
      </c>
    </row>
    <row r="3042" spans="1:18" x14ac:dyDescent="0.25">
      <c r="A3042" s="1">
        <v>44294</v>
      </c>
      <c r="B3042" s="2">
        <v>39967</v>
      </c>
      <c r="C3042" s="2" t="str">
        <f t="shared" si="236"/>
        <v>June</v>
      </c>
      <c r="D3042" s="1" t="s">
        <v>18</v>
      </c>
      <c r="E3042" s="1">
        <v>8</v>
      </c>
      <c r="F3042" s="1">
        <f t="shared" si="235"/>
        <v>55.880062500000001</v>
      </c>
      <c r="G3042" s="1">
        <v>447.04050000000001</v>
      </c>
      <c r="H3042" s="1">
        <v>8.99</v>
      </c>
      <c r="I3042">
        <f t="shared" si="237"/>
        <v>456.03050000000002</v>
      </c>
      <c r="J3042">
        <f t="shared" si="238"/>
        <v>5.3265000000000002</v>
      </c>
      <c r="K3042">
        <f t="shared" si="239"/>
        <v>23.8116122325</v>
      </c>
      <c r="L3042" s="1" t="s">
        <v>26</v>
      </c>
      <c r="M3042" s="1" t="s">
        <v>51</v>
      </c>
      <c r="N3042" s="1" t="s">
        <v>21</v>
      </c>
      <c r="O3042" s="1" t="s">
        <v>29</v>
      </c>
      <c r="P3042" s="1" t="s">
        <v>30</v>
      </c>
      <c r="Q3042" s="1" t="s">
        <v>24</v>
      </c>
      <c r="R3042" s="2">
        <v>39969</v>
      </c>
    </row>
    <row r="3043" spans="1:18" x14ac:dyDescent="0.25">
      <c r="A3043" s="1">
        <v>47270</v>
      </c>
      <c r="B3043" s="2">
        <v>40392</v>
      </c>
      <c r="C3043" s="2" t="str">
        <f t="shared" si="236"/>
        <v>August</v>
      </c>
      <c r="D3043" s="1" t="s">
        <v>37</v>
      </c>
      <c r="E3043" s="1">
        <v>9</v>
      </c>
      <c r="F3043" s="1">
        <f t="shared" si="235"/>
        <v>6.7777777777777777</v>
      </c>
      <c r="G3043" s="1">
        <v>61</v>
      </c>
      <c r="H3043" s="1">
        <v>6.81</v>
      </c>
      <c r="I3043">
        <f t="shared" si="237"/>
        <v>67.81</v>
      </c>
      <c r="J3043">
        <f t="shared" si="238"/>
        <v>3.5455000000000001</v>
      </c>
      <c r="K3043">
        <f t="shared" si="239"/>
        <v>2.1627549999999998</v>
      </c>
      <c r="L3043" s="1" t="s">
        <v>26</v>
      </c>
      <c r="M3043" s="1" t="s">
        <v>54</v>
      </c>
      <c r="N3043" s="1" t="s">
        <v>42</v>
      </c>
      <c r="O3043" s="1" t="s">
        <v>34</v>
      </c>
      <c r="P3043" s="1" t="s">
        <v>45</v>
      </c>
      <c r="Q3043" s="1" t="s">
        <v>24</v>
      </c>
      <c r="R3043" s="2">
        <v>40394</v>
      </c>
    </row>
    <row r="3044" spans="1:18" x14ac:dyDescent="0.25">
      <c r="A3044" s="1">
        <v>52964</v>
      </c>
      <c r="B3044" s="2">
        <v>40268</v>
      </c>
      <c r="C3044" s="2" t="str">
        <f t="shared" si="236"/>
        <v>March</v>
      </c>
      <c r="D3044" s="1" t="s">
        <v>37</v>
      </c>
      <c r="E3044" s="1">
        <v>44</v>
      </c>
      <c r="F3044" s="1">
        <f t="shared" si="235"/>
        <v>130.35886363636362</v>
      </c>
      <c r="G3044" s="1">
        <v>5735.79</v>
      </c>
      <c r="H3044" s="1">
        <v>24.49</v>
      </c>
      <c r="I3044">
        <f t="shared" si="237"/>
        <v>5760.28</v>
      </c>
      <c r="J3044">
        <f t="shared" si="238"/>
        <v>4.7610000000000001</v>
      </c>
      <c r="K3044">
        <f t="shared" si="239"/>
        <v>273.08096189999998</v>
      </c>
      <c r="L3044" s="1" t="s">
        <v>26</v>
      </c>
      <c r="M3044" s="1" t="s">
        <v>44</v>
      </c>
      <c r="N3044" s="1" t="s">
        <v>33</v>
      </c>
      <c r="O3044" s="1" t="s">
        <v>22</v>
      </c>
      <c r="P3044" s="1" t="s">
        <v>23</v>
      </c>
      <c r="Q3044" s="1" t="s">
        <v>53</v>
      </c>
      <c r="R3044" s="2">
        <v>40269</v>
      </c>
    </row>
    <row r="3045" spans="1:18" x14ac:dyDescent="0.25">
      <c r="A3045" s="1">
        <v>10752</v>
      </c>
      <c r="B3045" s="2">
        <v>40796</v>
      </c>
      <c r="C3045" s="2" t="str">
        <f t="shared" si="236"/>
        <v>September</v>
      </c>
      <c r="D3045" s="1" t="s">
        <v>37</v>
      </c>
      <c r="E3045" s="1">
        <v>5</v>
      </c>
      <c r="F3045" s="1">
        <f t="shared" si="235"/>
        <v>19.076000000000001</v>
      </c>
      <c r="G3045" s="1">
        <v>95.38</v>
      </c>
      <c r="H3045" s="1">
        <v>13.18</v>
      </c>
      <c r="I3045">
        <f t="shared" si="237"/>
        <v>108.56</v>
      </c>
      <c r="J3045">
        <f t="shared" si="238"/>
        <v>3.5455000000000001</v>
      </c>
      <c r="K3045">
        <f t="shared" si="239"/>
        <v>3.3816978999999998</v>
      </c>
      <c r="L3045" s="1" t="s">
        <v>26</v>
      </c>
      <c r="M3045" s="1" t="s">
        <v>49</v>
      </c>
      <c r="N3045" s="1" t="s">
        <v>28</v>
      </c>
      <c r="O3045" s="1" t="s">
        <v>34</v>
      </c>
      <c r="P3045" s="1" t="s">
        <v>48</v>
      </c>
      <c r="Q3045" s="1" t="s">
        <v>24</v>
      </c>
      <c r="R3045" s="2">
        <v>40797</v>
      </c>
    </row>
    <row r="3046" spans="1:18" x14ac:dyDescent="0.25">
      <c r="A3046" s="1">
        <v>19745</v>
      </c>
      <c r="B3046" s="2">
        <v>41261</v>
      </c>
      <c r="C3046" s="2" t="str">
        <f t="shared" si="236"/>
        <v>December</v>
      </c>
      <c r="D3046" s="1" t="s">
        <v>25</v>
      </c>
      <c r="E3046" s="1">
        <v>50</v>
      </c>
      <c r="F3046" s="1">
        <f t="shared" si="235"/>
        <v>16.66</v>
      </c>
      <c r="G3046" s="1">
        <v>833</v>
      </c>
      <c r="H3046" s="1">
        <v>1.39</v>
      </c>
      <c r="I3046">
        <f t="shared" si="237"/>
        <v>834.39</v>
      </c>
      <c r="J3046">
        <f t="shared" si="238"/>
        <v>3.5455000000000001</v>
      </c>
      <c r="K3046">
        <f t="shared" si="239"/>
        <v>29.534015</v>
      </c>
      <c r="L3046" s="1" t="s">
        <v>26</v>
      </c>
      <c r="M3046" s="1" t="s">
        <v>51</v>
      </c>
      <c r="N3046" s="1" t="s">
        <v>28</v>
      </c>
      <c r="O3046" s="1" t="s">
        <v>34</v>
      </c>
      <c r="P3046" s="1" t="s">
        <v>62</v>
      </c>
      <c r="Q3046" s="1" t="s">
        <v>24</v>
      </c>
      <c r="R3046" s="2">
        <v>41262</v>
      </c>
    </row>
    <row r="3047" spans="1:18" x14ac:dyDescent="0.25">
      <c r="A3047" s="1">
        <v>7812</v>
      </c>
      <c r="B3047" s="2">
        <v>40653</v>
      </c>
      <c r="C3047" s="2" t="str">
        <f t="shared" si="236"/>
        <v>April</v>
      </c>
      <c r="D3047" s="1" t="s">
        <v>18</v>
      </c>
      <c r="E3047" s="1">
        <v>17</v>
      </c>
      <c r="F3047" s="1">
        <f t="shared" si="235"/>
        <v>27.994117647058822</v>
      </c>
      <c r="G3047" s="1">
        <v>475.9</v>
      </c>
      <c r="H3047" s="1">
        <v>19.46</v>
      </c>
      <c r="I3047">
        <f t="shared" si="237"/>
        <v>495.35999999999996</v>
      </c>
      <c r="J3047">
        <f t="shared" si="238"/>
        <v>4.7610000000000001</v>
      </c>
      <c r="K3047">
        <f t="shared" si="239"/>
        <v>22.657599000000001</v>
      </c>
      <c r="L3047" s="1" t="s">
        <v>26</v>
      </c>
      <c r="M3047" s="1" t="s">
        <v>47</v>
      </c>
      <c r="N3047" s="1" t="s">
        <v>33</v>
      </c>
      <c r="O3047" s="1" t="s">
        <v>22</v>
      </c>
      <c r="P3047" s="1" t="s">
        <v>23</v>
      </c>
      <c r="Q3047" s="1" t="s">
        <v>24</v>
      </c>
      <c r="R3047" s="2">
        <v>40660</v>
      </c>
    </row>
    <row r="3048" spans="1:18" x14ac:dyDescent="0.25">
      <c r="A3048" s="1">
        <v>55874</v>
      </c>
      <c r="B3048" s="2">
        <v>39860</v>
      </c>
      <c r="C3048" s="2" t="str">
        <f t="shared" si="236"/>
        <v>February</v>
      </c>
      <c r="D3048" s="1" t="s">
        <v>41</v>
      </c>
      <c r="E3048" s="1">
        <v>24</v>
      </c>
      <c r="F3048" s="1">
        <f t="shared" si="235"/>
        <v>5.3970833333333337</v>
      </c>
      <c r="G3048" s="1">
        <v>129.53</v>
      </c>
      <c r="H3048" s="1">
        <v>1.39</v>
      </c>
      <c r="I3048">
        <f t="shared" si="237"/>
        <v>130.91999999999999</v>
      </c>
      <c r="J3048">
        <f t="shared" si="238"/>
        <v>3.5455000000000001</v>
      </c>
      <c r="K3048">
        <f t="shared" si="239"/>
        <v>4.59248615</v>
      </c>
      <c r="L3048" s="1" t="s">
        <v>26</v>
      </c>
      <c r="M3048" s="1" t="s">
        <v>51</v>
      </c>
      <c r="N3048" s="1" t="s">
        <v>28</v>
      </c>
      <c r="O3048" s="1" t="s">
        <v>34</v>
      </c>
      <c r="P3048" s="1" t="s">
        <v>62</v>
      </c>
      <c r="Q3048" s="1" t="s">
        <v>24</v>
      </c>
      <c r="R3048" s="2">
        <v>39860</v>
      </c>
    </row>
    <row r="3049" spans="1:18" x14ac:dyDescent="0.25">
      <c r="A3049" s="1">
        <v>48672</v>
      </c>
      <c r="B3049" s="2">
        <v>41269</v>
      </c>
      <c r="C3049" s="2" t="str">
        <f t="shared" si="236"/>
        <v>December</v>
      </c>
      <c r="D3049" s="1" t="s">
        <v>25</v>
      </c>
      <c r="E3049" s="1">
        <v>43</v>
      </c>
      <c r="F3049" s="1">
        <f t="shared" si="235"/>
        <v>5.9465116279069763</v>
      </c>
      <c r="G3049" s="1">
        <v>255.7</v>
      </c>
      <c r="H3049" s="1">
        <v>3.37</v>
      </c>
      <c r="I3049">
        <f t="shared" si="237"/>
        <v>259.07</v>
      </c>
      <c r="J3049">
        <f t="shared" si="238"/>
        <v>3.5455000000000001</v>
      </c>
      <c r="K3049">
        <f t="shared" si="239"/>
        <v>9.0658434999999997</v>
      </c>
      <c r="L3049" s="1" t="s">
        <v>26</v>
      </c>
      <c r="M3049" s="1" t="s">
        <v>20</v>
      </c>
      <c r="N3049" s="1" t="s">
        <v>28</v>
      </c>
      <c r="O3049" s="1" t="s">
        <v>34</v>
      </c>
      <c r="P3049" s="1" t="s">
        <v>66</v>
      </c>
      <c r="Q3049" s="1" t="s">
        <v>36</v>
      </c>
      <c r="R3049" s="2">
        <v>41269</v>
      </c>
    </row>
    <row r="3050" spans="1:18" x14ac:dyDescent="0.25">
      <c r="A3050" s="1">
        <v>23911</v>
      </c>
      <c r="B3050" s="2">
        <v>41061</v>
      </c>
      <c r="C3050" s="2" t="str">
        <f t="shared" si="236"/>
        <v>June</v>
      </c>
      <c r="D3050" s="1" t="s">
        <v>37</v>
      </c>
      <c r="E3050" s="1">
        <v>19</v>
      </c>
      <c r="F3050" s="1">
        <f t="shared" si="235"/>
        <v>50.287368421052633</v>
      </c>
      <c r="G3050" s="1">
        <v>955.46</v>
      </c>
      <c r="H3050" s="1">
        <v>6.5</v>
      </c>
      <c r="I3050">
        <f t="shared" si="237"/>
        <v>961.96</v>
      </c>
      <c r="J3050">
        <f t="shared" si="238"/>
        <v>5.3265000000000002</v>
      </c>
      <c r="K3050">
        <f t="shared" si="239"/>
        <v>50.892576900000002</v>
      </c>
      <c r="L3050" s="1" t="s">
        <v>26</v>
      </c>
      <c r="M3050" s="1" t="s">
        <v>51</v>
      </c>
      <c r="N3050" s="1" t="s">
        <v>42</v>
      </c>
      <c r="O3050" s="1" t="s">
        <v>29</v>
      </c>
      <c r="P3050" s="1" t="s">
        <v>43</v>
      </c>
      <c r="Q3050" s="1" t="s">
        <v>24</v>
      </c>
      <c r="R3050" s="2">
        <v>41062</v>
      </c>
    </row>
    <row r="3051" spans="1:18" x14ac:dyDescent="0.25">
      <c r="A3051" s="1">
        <v>36707</v>
      </c>
      <c r="B3051" s="2">
        <v>40146</v>
      </c>
      <c r="C3051" s="2" t="str">
        <f t="shared" si="236"/>
        <v>November</v>
      </c>
      <c r="D3051" s="1" t="s">
        <v>41</v>
      </c>
      <c r="E3051" s="1">
        <v>47</v>
      </c>
      <c r="F3051" s="1">
        <f t="shared" si="235"/>
        <v>3.8676595744680853</v>
      </c>
      <c r="G3051" s="1">
        <v>181.78</v>
      </c>
      <c r="H3051" s="1">
        <v>0.71</v>
      </c>
      <c r="I3051">
        <f t="shared" si="237"/>
        <v>182.49</v>
      </c>
      <c r="J3051">
        <f t="shared" si="238"/>
        <v>3.5455000000000001</v>
      </c>
      <c r="K3051">
        <f t="shared" si="239"/>
        <v>6.4450098999999996</v>
      </c>
      <c r="L3051" s="1" t="s">
        <v>26</v>
      </c>
      <c r="M3051" s="1" t="s">
        <v>44</v>
      </c>
      <c r="N3051" s="1" t="s">
        <v>42</v>
      </c>
      <c r="O3051" s="1" t="s">
        <v>34</v>
      </c>
      <c r="P3051" s="1" t="s">
        <v>66</v>
      </c>
      <c r="Q3051" s="1" t="s">
        <v>36</v>
      </c>
      <c r="R3051" s="2">
        <v>40147</v>
      </c>
    </row>
    <row r="3052" spans="1:18" x14ac:dyDescent="0.25">
      <c r="A3052" s="1">
        <v>47461</v>
      </c>
      <c r="B3052" s="2">
        <v>40293</v>
      </c>
      <c r="C3052" s="2" t="str">
        <f t="shared" si="236"/>
        <v>April</v>
      </c>
      <c r="D3052" s="1" t="s">
        <v>25</v>
      </c>
      <c r="E3052" s="1">
        <v>34</v>
      </c>
      <c r="F3052" s="1">
        <f t="shared" si="235"/>
        <v>8.5155882352941177</v>
      </c>
      <c r="G3052" s="1">
        <v>289.52999999999997</v>
      </c>
      <c r="H3052" s="1">
        <v>2.99</v>
      </c>
      <c r="I3052">
        <f t="shared" si="237"/>
        <v>292.52</v>
      </c>
      <c r="J3052">
        <f t="shared" si="238"/>
        <v>3.5455000000000001</v>
      </c>
      <c r="K3052">
        <f t="shared" si="239"/>
        <v>10.26528615</v>
      </c>
      <c r="L3052" s="1" t="s">
        <v>19</v>
      </c>
      <c r="M3052" s="1" t="s">
        <v>20</v>
      </c>
      <c r="N3052" s="1" t="s">
        <v>28</v>
      </c>
      <c r="O3052" s="1" t="s">
        <v>34</v>
      </c>
      <c r="P3052" s="1" t="s">
        <v>48</v>
      </c>
      <c r="Q3052" s="1" t="s">
        <v>24</v>
      </c>
      <c r="R3052" s="2">
        <v>40294</v>
      </c>
    </row>
    <row r="3053" spans="1:18" x14ac:dyDescent="0.25">
      <c r="A3053" s="1">
        <v>18023</v>
      </c>
      <c r="B3053" s="2">
        <v>40598</v>
      </c>
      <c r="C3053" s="2" t="str">
        <f t="shared" si="236"/>
        <v>February</v>
      </c>
      <c r="D3053" s="1" t="s">
        <v>41</v>
      </c>
      <c r="E3053" s="1">
        <v>38</v>
      </c>
      <c r="F3053" s="1">
        <f t="shared" si="235"/>
        <v>118.48052631578948</v>
      </c>
      <c r="G3053" s="1">
        <v>4502.26</v>
      </c>
      <c r="H3053" s="1">
        <v>26.3</v>
      </c>
      <c r="I3053">
        <f t="shared" si="237"/>
        <v>4528.5600000000004</v>
      </c>
      <c r="J3053">
        <f t="shared" si="238"/>
        <v>5.3265000000000002</v>
      </c>
      <c r="K3053">
        <f t="shared" si="239"/>
        <v>239.81287890000004</v>
      </c>
      <c r="L3053" s="1" t="s">
        <v>38</v>
      </c>
      <c r="M3053" s="1" t="s">
        <v>49</v>
      </c>
      <c r="N3053" s="1" t="s">
        <v>42</v>
      </c>
      <c r="O3053" s="1" t="s">
        <v>29</v>
      </c>
      <c r="P3053" s="1" t="s">
        <v>61</v>
      </c>
      <c r="Q3053" s="1" t="s">
        <v>40</v>
      </c>
      <c r="R3053" s="2">
        <v>40599</v>
      </c>
    </row>
    <row r="3054" spans="1:18" x14ac:dyDescent="0.25">
      <c r="A3054" s="1">
        <v>36005</v>
      </c>
      <c r="B3054" s="2">
        <v>40438</v>
      </c>
      <c r="C3054" s="2" t="str">
        <f t="shared" si="236"/>
        <v>September</v>
      </c>
      <c r="D3054" s="1" t="s">
        <v>18</v>
      </c>
      <c r="E3054" s="1">
        <v>1</v>
      </c>
      <c r="F3054" s="1">
        <f t="shared" si="235"/>
        <v>29.65</v>
      </c>
      <c r="G3054" s="1">
        <v>29.65</v>
      </c>
      <c r="H3054" s="1">
        <v>7.69</v>
      </c>
      <c r="I3054">
        <f t="shared" si="237"/>
        <v>37.339999999999996</v>
      </c>
      <c r="J3054">
        <f t="shared" si="238"/>
        <v>3.5455000000000001</v>
      </c>
      <c r="K3054">
        <f t="shared" si="239"/>
        <v>1.0512407500000001</v>
      </c>
      <c r="L3054" s="1" t="s">
        <v>19</v>
      </c>
      <c r="M3054" s="1" t="s">
        <v>69</v>
      </c>
      <c r="N3054" s="1" t="s">
        <v>28</v>
      </c>
      <c r="O3054" s="1" t="s">
        <v>34</v>
      </c>
      <c r="P3054" s="1" t="s">
        <v>60</v>
      </c>
      <c r="Q3054" s="1" t="s">
        <v>24</v>
      </c>
      <c r="R3054" s="2">
        <v>40442</v>
      </c>
    </row>
    <row r="3055" spans="1:18" x14ac:dyDescent="0.25">
      <c r="A3055" s="1">
        <v>39878</v>
      </c>
      <c r="B3055" s="2">
        <v>40607</v>
      </c>
      <c r="C3055" s="2" t="str">
        <f t="shared" si="236"/>
        <v>March</v>
      </c>
      <c r="D3055" s="1" t="s">
        <v>32</v>
      </c>
      <c r="E3055" s="1">
        <v>50</v>
      </c>
      <c r="F3055" s="1">
        <f t="shared" si="235"/>
        <v>153.2748</v>
      </c>
      <c r="G3055" s="1">
        <v>7663.74</v>
      </c>
      <c r="H3055" s="1">
        <v>39.25</v>
      </c>
      <c r="I3055">
        <f t="shared" si="237"/>
        <v>7702.99</v>
      </c>
      <c r="J3055">
        <f t="shared" si="238"/>
        <v>4.7610000000000001</v>
      </c>
      <c r="K3055">
        <f t="shared" si="239"/>
        <v>364.87066140000002</v>
      </c>
      <c r="L3055" s="1" t="s">
        <v>38</v>
      </c>
      <c r="M3055" s="1" t="s">
        <v>49</v>
      </c>
      <c r="N3055" s="1" t="s">
        <v>33</v>
      </c>
      <c r="O3055" s="1" t="s">
        <v>22</v>
      </c>
      <c r="P3055" s="1" t="s">
        <v>57</v>
      </c>
      <c r="Q3055" s="1" t="s">
        <v>64</v>
      </c>
      <c r="R3055" s="2">
        <v>40609</v>
      </c>
    </row>
    <row r="3056" spans="1:18" x14ac:dyDescent="0.25">
      <c r="A3056" s="1">
        <v>14081</v>
      </c>
      <c r="B3056" s="2">
        <v>40457</v>
      </c>
      <c r="C3056" s="2" t="str">
        <f t="shared" si="236"/>
        <v>October</v>
      </c>
      <c r="D3056" s="1" t="s">
        <v>25</v>
      </c>
      <c r="E3056" s="1">
        <v>31</v>
      </c>
      <c r="F3056" s="1">
        <f t="shared" si="235"/>
        <v>47.61677419354838</v>
      </c>
      <c r="G3056" s="1">
        <v>1476.12</v>
      </c>
      <c r="H3056" s="1">
        <v>46.59</v>
      </c>
      <c r="I3056">
        <f t="shared" si="237"/>
        <v>1522.7099999999998</v>
      </c>
      <c r="J3056">
        <f t="shared" si="238"/>
        <v>4.7610000000000001</v>
      </c>
      <c r="K3056">
        <f t="shared" si="239"/>
        <v>70.278073199999994</v>
      </c>
      <c r="L3056" s="1" t="s">
        <v>38</v>
      </c>
      <c r="M3056" s="1" t="s">
        <v>49</v>
      </c>
      <c r="N3056" s="1" t="s">
        <v>42</v>
      </c>
      <c r="O3056" s="1" t="s">
        <v>22</v>
      </c>
      <c r="P3056" s="1" t="s">
        <v>57</v>
      </c>
      <c r="Q3056" s="1" t="s">
        <v>64</v>
      </c>
      <c r="R3056" s="2">
        <v>40458</v>
      </c>
    </row>
    <row r="3057" spans="1:18" x14ac:dyDescent="0.25">
      <c r="A3057" s="1">
        <v>48452</v>
      </c>
      <c r="B3057" s="2">
        <v>40460</v>
      </c>
      <c r="C3057" s="2" t="str">
        <f t="shared" si="236"/>
        <v>October</v>
      </c>
      <c r="D3057" s="1" t="s">
        <v>25</v>
      </c>
      <c r="E3057" s="1">
        <v>44</v>
      </c>
      <c r="F3057" s="1">
        <f t="shared" si="235"/>
        <v>4.2118181818181819</v>
      </c>
      <c r="G3057" s="1">
        <v>185.32</v>
      </c>
      <c r="H3057" s="1">
        <v>6.92</v>
      </c>
      <c r="I3057">
        <f t="shared" si="237"/>
        <v>192.23999999999998</v>
      </c>
      <c r="J3057">
        <f t="shared" si="238"/>
        <v>4.7610000000000001</v>
      </c>
      <c r="K3057">
        <f t="shared" si="239"/>
        <v>8.8230852000000013</v>
      </c>
      <c r="L3057" s="1" t="s">
        <v>26</v>
      </c>
      <c r="M3057" s="1" t="s">
        <v>58</v>
      </c>
      <c r="N3057" s="1" t="s">
        <v>33</v>
      </c>
      <c r="O3057" s="1" t="s">
        <v>22</v>
      </c>
      <c r="P3057" s="1" t="s">
        <v>23</v>
      </c>
      <c r="Q3057" s="1" t="s">
        <v>24</v>
      </c>
      <c r="R3057" s="2">
        <v>40461</v>
      </c>
    </row>
    <row r="3058" spans="1:18" x14ac:dyDescent="0.25">
      <c r="A3058" s="1">
        <v>10982</v>
      </c>
      <c r="B3058" s="2">
        <v>41253</v>
      </c>
      <c r="C3058" s="2" t="str">
        <f t="shared" si="236"/>
        <v>December</v>
      </c>
      <c r="D3058" s="1" t="s">
        <v>32</v>
      </c>
      <c r="E3058" s="1">
        <v>30</v>
      </c>
      <c r="F3058" s="1">
        <f t="shared" si="235"/>
        <v>122.18033333333332</v>
      </c>
      <c r="G3058" s="1">
        <v>3665.41</v>
      </c>
      <c r="H3058" s="1">
        <v>19.989999999999998</v>
      </c>
      <c r="I3058">
        <f t="shared" si="237"/>
        <v>3685.3999999999996</v>
      </c>
      <c r="J3058">
        <f t="shared" si="238"/>
        <v>3.5455000000000001</v>
      </c>
      <c r="K3058">
        <f t="shared" si="239"/>
        <v>129.95711154999998</v>
      </c>
      <c r="L3058" s="1" t="s">
        <v>26</v>
      </c>
      <c r="M3058" s="1" t="s">
        <v>51</v>
      </c>
      <c r="N3058" s="1" t="s">
        <v>42</v>
      </c>
      <c r="O3058" s="1" t="s">
        <v>34</v>
      </c>
      <c r="P3058" s="1" t="s">
        <v>48</v>
      </c>
      <c r="Q3058" s="1" t="s">
        <v>24</v>
      </c>
      <c r="R3058" s="2">
        <v>41255</v>
      </c>
    </row>
    <row r="3059" spans="1:18" x14ac:dyDescent="0.25">
      <c r="A3059" s="1">
        <v>3845</v>
      </c>
      <c r="B3059" s="2">
        <v>41024</v>
      </c>
      <c r="C3059" s="2" t="str">
        <f t="shared" si="236"/>
        <v>April</v>
      </c>
      <c r="D3059" s="1" t="s">
        <v>37</v>
      </c>
      <c r="E3059" s="1">
        <v>22</v>
      </c>
      <c r="F3059" s="1">
        <f t="shared" si="235"/>
        <v>21.623636363636365</v>
      </c>
      <c r="G3059" s="1">
        <v>475.72</v>
      </c>
      <c r="H3059" s="1">
        <v>10.49</v>
      </c>
      <c r="I3059">
        <f t="shared" si="237"/>
        <v>486.21000000000004</v>
      </c>
      <c r="J3059">
        <f t="shared" si="238"/>
        <v>4.7610000000000001</v>
      </c>
      <c r="K3059">
        <f t="shared" si="239"/>
        <v>22.649029200000001</v>
      </c>
      <c r="L3059" s="1" t="s">
        <v>26</v>
      </c>
      <c r="M3059" s="1" t="s">
        <v>51</v>
      </c>
      <c r="N3059" s="1" t="s">
        <v>21</v>
      </c>
      <c r="O3059" s="1" t="s">
        <v>22</v>
      </c>
      <c r="P3059" s="1" t="s">
        <v>23</v>
      </c>
      <c r="Q3059" s="1" t="s">
        <v>24</v>
      </c>
      <c r="R3059" s="2">
        <v>41026</v>
      </c>
    </row>
    <row r="3060" spans="1:18" x14ac:dyDescent="0.25">
      <c r="A3060" s="1">
        <v>57409</v>
      </c>
      <c r="B3060" s="2">
        <v>40137</v>
      </c>
      <c r="C3060" s="2" t="str">
        <f t="shared" si="236"/>
        <v>November</v>
      </c>
      <c r="D3060" s="1" t="s">
        <v>32</v>
      </c>
      <c r="E3060" s="1">
        <v>1</v>
      </c>
      <c r="F3060" s="1">
        <f t="shared" si="235"/>
        <v>90.88</v>
      </c>
      <c r="G3060" s="1">
        <v>90.88</v>
      </c>
      <c r="H3060" s="1">
        <v>7.18</v>
      </c>
      <c r="I3060">
        <f t="shared" si="237"/>
        <v>98.06</v>
      </c>
      <c r="J3060">
        <f t="shared" si="238"/>
        <v>5.3265000000000002</v>
      </c>
      <c r="K3060">
        <f t="shared" si="239"/>
        <v>4.8407232000000002</v>
      </c>
      <c r="L3060" s="1" t="s">
        <v>26</v>
      </c>
      <c r="M3060" s="1" t="s">
        <v>27</v>
      </c>
      <c r="N3060" s="1" t="s">
        <v>28</v>
      </c>
      <c r="O3060" s="1" t="s">
        <v>29</v>
      </c>
      <c r="P3060" s="1" t="s">
        <v>43</v>
      </c>
      <c r="Q3060" s="1" t="s">
        <v>24</v>
      </c>
      <c r="R3060" s="2">
        <v>40138</v>
      </c>
    </row>
    <row r="3061" spans="1:18" x14ac:dyDescent="0.25">
      <c r="A3061" s="1">
        <v>41059</v>
      </c>
      <c r="B3061" s="2">
        <v>40435</v>
      </c>
      <c r="C3061" s="2" t="str">
        <f t="shared" si="236"/>
        <v>September</v>
      </c>
      <c r="D3061" s="1" t="s">
        <v>41</v>
      </c>
      <c r="E3061" s="1">
        <v>45</v>
      </c>
      <c r="F3061" s="1">
        <f t="shared" si="235"/>
        <v>397.43399999999997</v>
      </c>
      <c r="G3061" s="1">
        <v>17884.53</v>
      </c>
      <c r="H3061" s="1">
        <v>42.52</v>
      </c>
      <c r="I3061">
        <f t="shared" si="237"/>
        <v>17927.05</v>
      </c>
      <c r="J3061">
        <f t="shared" si="238"/>
        <v>4.7610000000000001</v>
      </c>
      <c r="K3061">
        <f t="shared" si="239"/>
        <v>851.48247330000004</v>
      </c>
      <c r="L3061" s="1" t="s">
        <v>38</v>
      </c>
      <c r="M3061" s="1" t="s">
        <v>27</v>
      </c>
      <c r="N3061" s="1" t="s">
        <v>33</v>
      </c>
      <c r="O3061" s="1" t="s">
        <v>22</v>
      </c>
      <c r="P3061" s="1" t="s">
        <v>57</v>
      </c>
      <c r="Q3061" s="1" t="s">
        <v>64</v>
      </c>
      <c r="R3061" s="2">
        <v>40436</v>
      </c>
    </row>
    <row r="3062" spans="1:18" x14ac:dyDescent="0.25">
      <c r="A3062" s="1">
        <v>44992</v>
      </c>
      <c r="B3062" s="2">
        <v>41267</v>
      </c>
      <c r="C3062" s="2" t="str">
        <f t="shared" si="236"/>
        <v>December</v>
      </c>
      <c r="D3062" s="1" t="s">
        <v>37</v>
      </c>
      <c r="E3062" s="1">
        <v>32</v>
      </c>
      <c r="F3062" s="1">
        <f t="shared" si="235"/>
        <v>52.297812499999999</v>
      </c>
      <c r="G3062" s="1">
        <v>1673.53</v>
      </c>
      <c r="H3062" s="1">
        <v>10.17</v>
      </c>
      <c r="I3062">
        <f t="shared" si="237"/>
        <v>1683.7</v>
      </c>
      <c r="J3062">
        <f t="shared" si="238"/>
        <v>5.3265000000000002</v>
      </c>
      <c r="K3062">
        <f t="shared" si="239"/>
        <v>89.14057545</v>
      </c>
      <c r="L3062" s="1" t="s">
        <v>26</v>
      </c>
      <c r="M3062" s="1" t="s">
        <v>27</v>
      </c>
      <c r="N3062" s="1" t="s">
        <v>33</v>
      </c>
      <c r="O3062" s="1" t="s">
        <v>29</v>
      </c>
      <c r="P3062" s="1" t="s">
        <v>61</v>
      </c>
      <c r="Q3062" s="1" t="s">
        <v>31</v>
      </c>
      <c r="R3062" s="2">
        <v>41269</v>
      </c>
    </row>
    <row r="3063" spans="1:18" x14ac:dyDescent="0.25">
      <c r="A3063" s="1">
        <v>58371</v>
      </c>
      <c r="B3063" s="2">
        <v>40309</v>
      </c>
      <c r="C3063" s="2" t="str">
        <f t="shared" si="236"/>
        <v>May</v>
      </c>
      <c r="D3063" s="1" t="s">
        <v>41</v>
      </c>
      <c r="E3063" s="1">
        <v>44</v>
      </c>
      <c r="F3063" s="1">
        <f t="shared" si="235"/>
        <v>6.8879545454545452</v>
      </c>
      <c r="G3063" s="1">
        <v>303.07</v>
      </c>
      <c r="H3063" s="1">
        <v>9.68</v>
      </c>
      <c r="I3063">
        <f t="shared" si="237"/>
        <v>312.75</v>
      </c>
      <c r="J3063">
        <f t="shared" si="238"/>
        <v>3.5455000000000001</v>
      </c>
      <c r="K3063">
        <f t="shared" si="239"/>
        <v>10.745346850000001</v>
      </c>
      <c r="L3063" s="1" t="s">
        <v>26</v>
      </c>
      <c r="M3063" s="1" t="s">
        <v>20</v>
      </c>
      <c r="N3063" s="1" t="s">
        <v>21</v>
      </c>
      <c r="O3063" s="1" t="s">
        <v>34</v>
      </c>
      <c r="P3063" s="1" t="s">
        <v>45</v>
      </c>
      <c r="Q3063" s="1" t="s">
        <v>24</v>
      </c>
      <c r="R3063" s="2">
        <v>40310</v>
      </c>
    </row>
    <row r="3064" spans="1:18" x14ac:dyDescent="0.25">
      <c r="A3064" s="1">
        <v>52448</v>
      </c>
      <c r="B3064" s="2">
        <v>40431</v>
      </c>
      <c r="C3064" s="2" t="str">
        <f t="shared" si="236"/>
        <v>September</v>
      </c>
      <c r="D3064" s="1" t="s">
        <v>32</v>
      </c>
      <c r="E3064" s="1">
        <v>22</v>
      </c>
      <c r="F3064" s="1">
        <f t="shared" si="235"/>
        <v>307.61045454545456</v>
      </c>
      <c r="G3064" s="1">
        <v>6767.43</v>
      </c>
      <c r="H3064" s="1">
        <v>58.95</v>
      </c>
      <c r="I3064">
        <f t="shared" si="237"/>
        <v>6826.38</v>
      </c>
      <c r="J3064">
        <f t="shared" si="238"/>
        <v>4.7610000000000001</v>
      </c>
      <c r="K3064">
        <f t="shared" si="239"/>
        <v>322.1973423</v>
      </c>
      <c r="L3064" s="1" t="s">
        <v>38</v>
      </c>
      <c r="M3064" s="1" t="s">
        <v>20</v>
      </c>
      <c r="N3064" s="1" t="s">
        <v>33</v>
      </c>
      <c r="O3064" s="1" t="s">
        <v>22</v>
      </c>
      <c r="P3064" s="1" t="s">
        <v>39</v>
      </c>
      <c r="Q3064" s="1" t="s">
        <v>40</v>
      </c>
      <c r="R3064" s="2">
        <v>40432</v>
      </c>
    </row>
    <row r="3065" spans="1:18" x14ac:dyDescent="0.25">
      <c r="A3065" s="1">
        <v>231</v>
      </c>
      <c r="B3065" s="2">
        <v>40084</v>
      </c>
      <c r="C3065" s="2" t="str">
        <f t="shared" si="236"/>
        <v>September</v>
      </c>
      <c r="D3065" s="1" t="s">
        <v>25</v>
      </c>
      <c r="E3065" s="1">
        <v>2</v>
      </c>
      <c r="F3065" s="1">
        <f t="shared" si="235"/>
        <v>344.87</v>
      </c>
      <c r="G3065" s="1">
        <v>689.74</v>
      </c>
      <c r="H3065" s="1">
        <v>19.989999999999998</v>
      </c>
      <c r="I3065">
        <f t="shared" si="237"/>
        <v>709.73</v>
      </c>
      <c r="J3065">
        <f t="shared" si="238"/>
        <v>3.5455000000000001</v>
      </c>
      <c r="K3065">
        <f t="shared" si="239"/>
        <v>24.454731700000004</v>
      </c>
      <c r="L3065" s="1" t="s">
        <v>26</v>
      </c>
      <c r="M3065" s="1" t="s">
        <v>56</v>
      </c>
      <c r="N3065" s="1" t="s">
        <v>28</v>
      </c>
      <c r="O3065" s="1" t="s">
        <v>34</v>
      </c>
      <c r="P3065" s="1" t="s">
        <v>68</v>
      </c>
      <c r="Q3065" s="1" t="s">
        <v>24</v>
      </c>
      <c r="R3065" s="2">
        <v>40086</v>
      </c>
    </row>
    <row r="3066" spans="1:18" x14ac:dyDescent="0.25">
      <c r="A3066" s="1">
        <v>52416</v>
      </c>
      <c r="B3066" s="2">
        <v>39844</v>
      </c>
      <c r="C3066" s="2" t="str">
        <f t="shared" si="236"/>
        <v>January</v>
      </c>
      <c r="D3066" s="1" t="s">
        <v>32</v>
      </c>
      <c r="E3066" s="1">
        <v>6</v>
      </c>
      <c r="F3066" s="1">
        <f t="shared" si="235"/>
        <v>8.3016666666666676</v>
      </c>
      <c r="G3066" s="1">
        <v>49.81</v>
      </c>
      <c r="H3066" s="1">
        <v>5.83</v>
      </c>
      <c r="I3066">
        <f t="shared" si="237"/>
        <v>55.64</v>
      </c>
      <c r="J3066">
        <f t="shared" si="238"/>
        <v>3.5455000000000001</v>
      </c>
      <c r="K3066">
        <f t="shared" si="239"/>
        <v>1.76601355</v>
      </c>
      <c r="L3066" s="1" t="s">
        <v>26</v>
      </c>
      <c r="M3066" s="1" t="s">
        <v>27</v>
      </c>
      <c r="N3066" s="1" t="s">
        <v>33</v>
      </c>
      <c r="O3066" s="1" t="s">
        <v>34</v>
      </c>
      <c r="P3066" s="1" t="s">
        <v>45</v>
      </c>
      <c r="Q3066" s="1" t="s">
        <v>36</v>
      </c>
      <c r="R3066" s="2">
        <v>39846</v>
      </c>
    </row>
    <row r="3067" spans="1:18" x14ac:dyDescent="0.25">
      <c r="A3067" s="1">
        <v>59681</v>
      </c>
      <c r="B3067" s="2">
        <v>39975</v>
      </c>
      <c r="C3067" s="2" t="str">
        <f t="shared" si="236"/>
        <v>June</v>
      </c>
      <c r="D3067" s="1" t="s">
        <v>37</v>
      </c>
      <c r="E3067" s="1">
        <v>23</v>
      </c>
      <c r="F3067" s="1">
        <f t="shared" si="235"/>
        <v>9.7539130434782617</v>
      </c>
      <c r="G3067" s="1">
        <v>224.34</v>
      </c>
      <c r="H3067" s="1">
        <v>6.19</v>
      </c>
      <c r="I3067">
        <f t="shared" si="237"/>
        <v>230.53</v>
      </c>
      <c r="J3067">
        <f t="shared" si="238"/>
        <v>3.5455000000000001</v>
      </c>
      <c r="K3067">
        <f t="shared" si="239"/>
        <v>7.9539746999999998</v>
      </c>
      <c r="L3067" s="1" t="s">
        <v>19</v>
      </c>
      <c r="M3067" s="1" t="s">
        <v>20</v>
      </c>
      <c r="N3067" s="1" t="s">
        <v>28</v>
      </c>
      <c r="O3067" s="1" t="s">
        <v>34</v>
      </c>
      <c r="P3067" s="1" t="s">
        <v>48</v>
      </c>
      <c r="Q3067" s="1" t="s">
        <v>24</v>
      </c>
      <c r="R3067" s="2">
        <v>39977</v>
      </c>
    </row>
    <row r="3068" spans="1:18" x14ac:dyDescent="0.25">
      <c r="A3068" s="1">
        <v>25318</v>
      </c>
      <c r="B3068" s="2">
        <v>40866</v>
      </c>
      <c r="C3068" s="2" t="str">
        <f t="shared" si="236"/>
        <v>November</v>
      </c>
      <c r="D3068" s="1" t="s">
        <v>37</v>
      </c>
      <c r="E3068" s="1">
        <v>22</v>
      </c>
      <c r="F3068" s="1">
        <f t="shared" si="235"/>
        <v>20.041818181818183</v>
      </c>
      <c r="G3068" s="1">
        <v>440.92</v>
      </c>
      <c r="H3068" s="1">
        <v>10.49</v>
      </c>
      <c r="I3068">
        <f t="shared" si="237"/>
        <v>451.41</v>
      </c>
      <c r="J3068">
        <f t="shared" si="238"/>
        <v>4.7610000000000001</v>
      </c>
      <c r="K3068">
        <f t="shared" si="239"/>
        <v>20.9922012</v>
      </c>
      <c r="L3068" s="1" t="s">
        <v>19</v>
      </c>
      <c r="M3068" s="1" t="s">
        <v>44</v>
      </c>
      <c r="N3068" s="1" t="s">
        <v>28</v>
      </c>
      <c r="O3068" s="1" t="s">
        <v>22</v>
      </c>
      <c r="P3068" s="1" t="s">
        <v>23</v>
      </c>
      <c r="Q3068" s="1" t="s">
        <v>24</v>
      </c>
      <c r="R3068" s="2">
        <v>40868</v>
      </c>
    </row>
    <row r="3069" spans="1:18" x14ac:dyDescent="0.25">
      <c r="A3069" s="1">
        <v>8933</v>
      </c>
      <c r="B3069" s="2">
        <v>40458</v>
      </c>
      <c r="C3069" s="2" t="str">
        <f t="shared" si="236"/>
        <v>October</v>
      </c>
      <c r="D3069" s="1" t="s">
        <v>25</v>
      </c>
      <c r="E3069" s="1">
        <v>37</v>
      </c>
      <c r="F3069" s="1">
        <f t="shared" si="235"/>
        <v>41.088108108108109</v>
      </c>
      <c r="G3069" s="1">
        <v>1520.26</v>
      </c>
      <c r="H3069" s="1">
        <v>2.99</v>
      </c>
      <c r="I3069">
        <f t="shared" si="237"/>
        <v>1523.25</v>
      </c>
      <c r="J3069">
        <f t="shared" si="238"/>
        <v>3.5455000000000001</v>
      </c>
      <c r="K3069">
        <f t="shared" si="239"/>
        <v>53.900818299999997</v>
      </c>
      <c r="L3069" s="1" t="s">
        <v>26</v>
      </c>
      <c r="M3069" s="1" t="s">
        <v>59</v>
      </c>
      <c r="N3069" s="1" t="s">
        <v>21</v>
      </c>
      <c r="O3069" s="1" t="s">
        <v>34</v>
      </c>
      <c r="P3069" s="1" t="s">
        <v>48</v>
      </c>
      <c r="Q3069" s="1" t="s">
        <v>24</v>
      </c>
      <c r="R3069" s="2">
        <v>40459</v>
      </c>
    </row>
    <row r="3070" spans="1:18" x14ac:dyDescent="0.25">
      <c r="A3070" s="1">
        <v>9665</v>
      </c>
      <c r="B3070" s="2">
        <v>39926</v>
      </c>
      <c r="C3070" s="2" t="str">
        <f t="shared" si="236"/>
        <v>April</v>
      </c>
      <c r="D3070" s="1" t="s">
        <v>18</v>
      </c>
      <c r="E3070" s="1">
        <v>49</v>
      </c>
      <c r="F3070" s="1">
        <f t="shared" si="235"/>
        <v>195.50244897959186</v>
      </c>
      <c r="G3070" s="1">
        <v>9579.6200000000008</v>
      </c>
      <c r="H3070" s="1">
        <v>110.2</v>
      </c>
      <c r="I3070">
        <f t="shared" si="237"/>
        <v>9689.8200000000015</v>
      </c>
      <c r="J3070">
        <f t="shared" si="238"/>
        <v>4.7610000000000001</v>
      </c>
      <c r="K3070">
        <f t="shared" si="239"/>
        <v>456.08570820000006</v>
      </c>
      <c r="L3070" s="1" t="s">
        <v>38</v>
      </c>
      <c r="M3070" s="1" t="s">
        <v>27</v>
      </c>
      <c r="N3070" s="1" t="s">
        <v>42</v>
      </c>
      <c r="O3070" s="1" t="s">
        <v>22</v>
      </c>
      <c r="P3070" s="1" t="s">
        <v>57</v>
      </c>
      <c r="Q3070" s="1" t="s">
        <v>64</v>
      </c>
      <c r="R3070" s="2">
        <v>39928</v>
      </c>
    </row>
    <row r="3071" spans="1:18" x14ac:dyDescent="0.25">
      <c r="A3071" s="1">
        <v>40997</v>
      </c>
      <c r="B3071" s="2">
        <v>39924</v>
      </c>
      <c r="C3071" s="2" t="str">
        <f t="shared" si="236"/>
        <v>April</v>
      </c>
      <c r="D3071" s="1" t="s">
        <v>18</v>
      </c>
      <c r="E3071" s="1">
        <v>37</v>
      </c>
      <c r="F3071" s="1">
        <f t="shared" si="235"/>
        <v>23.83081081081081</v>
      </c>
      <c r="G3071" s="1">
        <v>881.74</v>
      </c>
      <c r="H3071" s="1">
        <v>8.99</v>
      </c>
      <c r="I3071">
        <f t="shared" si="237"/>
        <v>890.73</v>
      </c>
      <c r="J3071">
        <f t="shared" si="238"/>
        <v>3.5455000000000001</v>
      </c>
      <c r="K3071">
        <f t="shared" si="239"/>
        <v>31.262091699999999</v>
      </c>
      <c r="L3071" s="1" t="s">
        <v>26</v>
      </c>
      <c r="M3071" s="1" t="s">
        <v>27</v>
      </c>
      <c r="N3071" s="1" t="s">
        <v>28</v>
      </c>
      <c r="O3071" s="1" t="s">
        <v>34</v>
      </c>
      <c r="P3071" s="1" t="s">
        <v>35</v>
      </c>
      <c r="Q3071" s="1" t="s">
        <v>46</v>
      </c>
      <c r="R3071" s="2">
        <v>39931</v>
      </c>
    </row>
    <row r="3072" spans="1:18" x14ac:dyDescent="0.25">
      <c r="A3072" s="1">
        <v>48192</v>
      </c>
      <c r="B3072" s="2">
        <v>40163</v>
      </c>
      <c r="C3072" s="2" t="str">
        <f t="shared" si="236"/>
        <v>December</v>
      </c>
      <c r="D3072" s="1" t="s">
        <v>37</v>
      </c>
      <c r="E3072" s="1">
        <v>15</v>
      </c>
      <c r="F3072" s="1">
        <f t="shared" si="235"/>
        <v>151.84466666666668</v>
      </c>
      <c r="G3072" s="1">
        <v>2277.67</v>
      </c>
      <c r="H3072" s="1">
        <v>36.090000000000003</v>
      </c>
      <c r="I3072">
        <f t="shared" si="237"/>
        <v>2313.7600000000002</v>
      </c>
      <c r="J3072">
        <f t="shared" si="238"/>
        <v>4.7610000000000001</v>
      </c>
      <c r="K3072">
        <f t="shared" si="239"/>
        <v>108.43986870000001</v>
      </c>
      <c r="L3072" s="1" t="s">
        <v>38</v>
      </c>
      <c r="M3072" s="1" t="s">
        <v>20</v>
      </c>
      <c r="N3072" s="1" t="s">
        <v>21</v>
      </c>
      <c r="O3072" s="1" t="s">
        <v>22</v>
      </c>
      <c r="P3072" s="1" t="s">
        <v>67</v>
      </c>
      <c r="Q3072" s="1" t="s">
        <v>64</v>
      </c>
      <c r="R3072" s="2">
        <v>40164</v>
      </c>
    </row>
    <row r="3073" spans="1:18" x14ac:dyDescent="0.25">
      <c r="A3073" s="1">
        <v>43460</v>
      </c>
      <c r="B3073" s="2">
        <v>41071</v>
      </c>
      <c r="C3073" s="2" t="str">
        <f t="shared" si="236"/>
        <v>June</v>
      </c>
      <c r="D3073" s="1" t="s">
        <v>41</v>
      </c>
      <c r="E3073" s="1">
        <v>2</v>
      </c>
      <c r="F3073" s="1">
        <f t="shared" si="235"/>
        <v>12.545</v>
      </c>
      <c r="G3073" s="1">
        <v>25.09</v>
      </c>
      <c r="H3073" s="1">
        <v>8.94</v>
      </c>
      <c r="I3073">
        <f t="shared" si="237"/>
        <v>34.03</v>
      </c>
      <c r="J3073">
        <f t="shared" si="238"/>
        <v>3.5455000000000001</v>
      </c>
      <c r="K3073">
        <f t="shared" si="239"/>
        <v>0.88956595000000005</v>
      </c>
      <c r="L3073" s="1" t="s">
        <v>26</v>
      </c>
      <c r="M3073" s="1" t="s">
        <v>69</v>
      </c>
      <c r="N3073" s="1" t="s">
        <v>33</v>
      </c>
      <c r="O3073" s="1" t="s">
        <v>34</v>
      </c>
      <c r="P3073" s="1" t="s">
        <v>48</v>
      </c>
      <c r="Q3073" s="1" t="s">
        <v>24</v>
      </c>
      <c r="R3073" s="2">
        <v>41072</v>
      </c>
    </row>
    <row r="3074" spans="1:18" x14ac:dyDescent="0.25">
      <c r="A3074" s="1">
        <v>36448</v>
      </c>
      <c r="B3074" s="2">
        <v>40431</v>
      </c>
      <c r="C3074" s="2" t="str">
        <f t="shared" si="236"/>
        <v>September</v>
      </c>
      <c r="D3074" s="1" t="s">
        <v>41</v>
      </c>
      <c r="E3074" s="1">
        <v>6</v>
      </c>
      <c r="F3074" s="1">
        <f t="shared" ref="F3074:F3137" si="240">G3074/E3074</f>
        <v>6.1083333333333334</v>
      </c>
      <c r="G3074" s="1">
        <v>36.65</v>
      </c>
      <c r="H3074" s="1">
        <v>0.91</v>
      </c>
      <c r="I3074">
        <f t="shared" si="237"/>
        <v>37.559999999999995</v>
      </c>
      <c r="J3074">
        <f t="shared" si="238"/>
        <v>3.5455000000000001</v>
      </c>
      <c r="K3074">
        <f t="shared" si="239"/>
        <v>1.2994257500000002</v>
      </c>
      <c r="L3074" s="1" t="s">
        <v>26</v>
      </c>
      <c r="M3074" s="1" t="s">
        <v>27</v>
      </c>
      <c r="N3074" s="1" t="s">
        <v>21</v>
      </c>
      <c r="O3074" s="1" t="s">
        <v>34</v>
      </c>
      <c r="P3074" s="1" t="s">
        <v>35</v>
      </c>
      <c r="Q3074" s="1" t="s">
        <v>36</v>
      </c>
      <c r="R3074" s="2">
        <v>40431</v>
      </c>
    </row>
    <row r="3075" spans="1:18" x14ac:dyDescent="0.25">
      <c r="A3075" s="1">
        <v>4389</v>
      </c>
      <c r="B3075" s="2">
        <v>39937</v>
      </c>
      <c r="C3075" s="2" t="str">
        <f t="shared" ref="C3075:C3138" si="241">TEXT(B3075,"mmmm")</f>
        <v>May</v>
      </c>
      <c r="D3075" s="1" t="s">
        <v>41</v>
      </c>
      <c r="E3075" s="1">
        <v>42</v>
      </c>
      <c r="F3075" s="1">
        <f t="shared" si="240"/>
        <v>58.458952380952375</v>
      </c>
      <c r="G3075" s="1">
        <v>2455.2759999999998</v>
      </c>
      <c r="H3075" s="1">
        <v>5.63</v>
      </c>
      <c r="I3075">
        <f t="shared" ref="I3075:I3138" si="242">G3075+H3075</f>
        <v>2460.9059999999999</v>
      </c>
      <c r="J3075">
        <f t="shared" ref="J3075:J3138" si="243">IF(O3075="Furniture",4.761,IF(O3075="Technology",5.3265,IF(O3075="Office Supplies",3.5455,0)))</f>
        <v>5.3265000000000002</v>
      </c>
      <c r="K3075">
        <f t="shared" ref="K3075:K3138" si="244">(J3075*G3075)/100</f>
        <v>130.78027614000001</v>
      </c>
      <c r="L3075" s="1" t="s">
        <v>19</v>
      </c>
      <c r="M3075" s="1" t="s">
        <v>51</v>
      </c>
      <c r="N3075" s="1" t="s">
        <v>33</v>
      </c>
      <c r="O3075" s="1" t="s">
        <v>29</v>
      </c>
      <c r="P3075" s="1" t="s">
        <v>30</v>
      </c>
      <c r="Q3075" s="1" t="s">
        <v>24</v>
      </c>
      <c r="R3075" s="2">
        <v>39937</v>
      </c>
    </row>
    <row r="3076" spans="1:18" x14ac:dyDescent="0.25">
      <c r="A3076" s="1">
        <v>25447</v>
      </c>
      <c r="B3076" s="2">
        <v>41052</v>
      </c>
      <c r="C3076" s="2" t="str">
        <f t="shared" si="241"/>
        <v>May</v>
      </c>
      <c r="D3076" s="1" t="s">
        <v>32</v>
      </c>
      <c r="E3076" s="1">
        <v>25</v>
      </c>
      <c r="F3076" s="1">
        <f t="shared" si="240"/>
        <v>21.448400000000003</v>
      </c>
      <c r="G3076" s="1">
        <v>536.21</v>
      </c>
      <c r="H3076" s="1">
        <v>8.99</v>
      </c>
      <c r="I3076">
        <f t="shared" si="242"/>
        <v>545.20000000000005</v>
      </c>
      <c r="J3076">
        <f t="shared" si="243"/>
        <v>4.7610000000000001</v>
      </c>
      <c r="K3076">
        <f t="shared" si="244"/>
        <v>25.528958100000004</v>
      </c>
      <c r="L3076" s="1" t="s">
        <v>26</v>
      </c>
      <c r="M3076" s="1" t="s">
        <v>54</v>
      </c>
      <c r="N3076" s="1" t="s">
        <v>33</v>
      </c>
      <c r="O3076" s="1" t="s">
        <v>22</v>
      </c>
      <c r="P3076" s="1" t="s">
        <v>23</v>
      </c>
      <c r="Q3076" s="1" t="s">
        <v>46</v>
      </c>
      <c r="R3076" s="2">
        <v>41053</v>
      </c>
    </row>
    <row r="3077" spans="1:18" x14ac:dyDescent="0.25">
      <c r="A3077" s="1">
        <v>51333</v>
      </c>
      <c r="B3077" s="2">
        <v>41186</v>
      </c>
      <c r="C3077" s="2" t="str">
        <f t="shared" si="241"/>
        <v>October</v>
      </c>
      <c r="D3077" s="1" t="s">
        <v>32</v>
      </c>
      <c r="E3077" s="1">
        <v>25</v>
      </c>
      <c r="F3077" s="1">
        <f t="shared" si="240"/>
        <v>9.4944000000000006</v>
      </c>
      <c r="G3077" s="1">
        <v>237.36</v>
      </c>
      <c r="H3077" s="1">
        <v>9.86</v>
      </c>
      <c r="I3077">
        <f t="shared" si="242"/>
        <v>247.22000000000003</v>
      </c>
      <c r="J3077">
        <f t="shared" si="243"/>
        <v>3.5455000000000001</v>
      </c>
      <c r="K3077">
        <f t="shared" si="244"/>
        <v>8.4155987999999997</v>
      </c>
      <c r="L3077" s="1" t="s">
        <v>26</v>
      </c>
      <c r="M3077" s="1" t="s">
        <v>56</v>
      </c>
      <c r="N3077" s="1" t="s">
        <v>33</v>
      </c>
      <c r="O3077" s="1" t="s">
        <v>34</v>
      </c>
      <c r="P3077" s="1" t="s">
        <v>45</v>
      </c>
      <c r="Q3077" s="1" t="s">
        <v>24</v>
      </c>
      <c r="R3077" s="2">
        <v>41188</v>
      </c>
    </row>
    <row r="3078" spans="1:18" x14ac:dyDescent="0.25">
      <c r="A3078" s="1">
        <v>31492</v>
      </c>
      <c r="B3078" s="2">
        <v>40466</v>
      </c>
      <c r="C3078" s="2" t="str">
        <f t="shared" si="241"/>
        <v>October</v>
      </c>
      <c r="D3078" s="1" t="s">
        <v>37</v>
      </c>
      <c r="E3078" s="1">
        <v>23</v>
      </c>
      <c r="F3078" s="1">
        <f t="shared" si="240"/>
        <v>93.436086956521748</v>
      </c>
      <c r="G3078" s="1">
        <v>2149.0300000000002</v>
      </c>
      <c r="H3078" s="1">
        <v>19.989999999999998</v>
      </c>
      <c r="I3078">
        <f t="shared" si="242"/>
        <v>2169.02</v>
      </c>
      <c r="J3078">
        <f t="shared" si="243"/>
        <v>3.5455000000000001</v>
      </c>
      <c r="K3078">
        <f t="shared" si="244"/>
        <v>76.19385865000001</v>
      </c>
      <c r="L3078" s="1" t="s">
        <v>26</v>
      </c>
      <c r="M3078" s="1" t="s">
        <v>44</v>
      </c>
      <c r="N3078" s="1" t="s">
        <v>28</v>
      </c>
      <c r="O3078" s="1" t="s">
        <v>34</v>
      </c>
      <c r="P3078" s="1" t="s">
        <v>60</v>
      </c>
      <c r="Q3078" s="1" t="s">
        <v>24</v>
      </c>
      <c r="R3078" s="2">
        <v>40467</v>
      </c>
    </row>
    <row r="3079" spans="1:18" x14ac:dyDescent="0.25">
      <c r="A3079" s="1">
        <v>23877</v>
      </c>
      <c r="B3079" s="2">
        <v>40006</v>
      </c>
      <c r="C3079" s="2" t="str">
        <f t="shared" si="241"/>
        <v>July</v>
      </c>
      <c r="D3079" s="1" t="s">
        <v>32</v>
      </c>
      <c r="E3079" s="1">
        <v>35</v>
      </c>
      <c r="F3079" s="1">
        <f t="shared" si="240"/>
        <v>10.896000000000001</v>
      </c>
      <c r="G3079" s="1">
        <v>381.36</v>
      </c>
      <c r="H3079" s="1">
        <v>1.99</v>
      </c>
      <c r="I3079">
        <f t="shared" si="242"/>
        <v>383.35</v>
      </c>
      <c r="J3079">
        <f t="shared" si="243"/>
        <v>5.3265000000000002</v>
      </c>
      <c r="K3079">
        <f t="shared" si="244"/>
        <v>20.313140400000002</v>
      </c>
      <c r="L3079" s="1" t="s">
        <v>19</v>
      </c>
      <c r="M3079" s="1" t="s">
        <v>47</v>
      </c>
      <c r="N3079" s="1" t="s">
        <v>42</v>
      </c>
      <c r="O3079" s="1" t="s">
        <v>29</v>
      </c>
      <c r="P3079" s="1" t="s">
        <v>43</v>
      </c>
      <c r="Q3079" s="1" t="s">
        <v>46</v>
      </c>
      <c r="R3079" s="2">
        <v>40008</v>
      </c>
    </row>
    <row r="3080" spans="1:18" x14ac:dyDescent="0.25">
      <c r="A3080" s="1">
        <v>8642</v>
      </c>
      <c r="B3080" s="2">
        <v>40194</v>
      </c>
      <c r="C3080" s="2" t="str">
        <f t="shared" si="241"/>
        <v>January</v>
      </c>
      <c r="D3080" s="1" t="s">
        <v>25</v>
      </c>
      <c r="E3080" s="1">
        <v>13</v>
      </c>
      <c r="F3080" s="1">
        <f t="shared" si="240"/>
        <v>10.233846153846153</v>
      </c>
      <c r="G3080" s="1">
        <v>133.04</v>
      </c>
      <c r="H3080" s="1">
        <v>0.99</v>
      </c>
      <c r="I3080">
        <f t="shared" si="242"/>
        <v>134.03</v>
      </c>
      <c r="J3080">
        <f t="shared" si="243"/>
        <v>3.5455000000000001</v>
      </c>
      <c r="K3080">
        <f t="shared" si="244"/>
        <v>4.7169331999999997</v>
      </c>
      <c r="L3080" s="1" t="s">
        <v>26</v>
      </c>
      <c r="M3080" s="1" t="s">
        <v>54</v>
      </c>
      <c r="N3080" s="1" t="s">
        <v>33</v>
      </c>
      <c r="O3080" s="1" t="s">
        <v>34</v>
      </c>
      <c r="P3080" s="1" t="s">
        <v>63</v>
      </c>
      <c r="Q3080" s="1" t="s">
        <v>24</v>
      </c>
      <c r="R3080" s="2">
        <v>40195</v>
      </c>
    </row>
    <row r="3081" spans="1:18" x14ac:dyDescent="0.25">
      <c r="A3081" s="1">
        <v>50242</v>
      </c>
      <c r="B3081" s="2">
        <v>40378</v>
      </c>
      <c r="C3081" s="2" t="str">
        <f t="shared" si="241"/>
        <v>July</v>
      </c>
      <c r="D3081" s="1" t="s">
        <v>32</v>
      </c>
      <c r="E3081" s="1">
        <v>8</v>
      </c>
      <c r="F3081" s="1">
        <f t="shared" si="240"/>
        <v>173.9705625</v>
      </c>
      <c r="G3081" s="1">
        <v>1391.7645</v>
      </c>
      <c r="H3081" s="1">
        <v>8.99</v>
      </c>
      <c r="I3081">
        <f t="shared" si="242"/>
        <v>1400.7545</v>
      </c>
      <c r="J3081">
        <f t="shared" si="243"/>
        <v>5.3265000000000002</v>
      </c>
      <c r="K3081">
        <f t="shared" si="244"/>
        <v>74.132336092499997</v>
      </c>
      <c r="L3081" s="1" t="s">
        <v>26</v>
      </c>
      <c r="M3081" s="1" t="s">
        <v>56</v>
      </c>
      <c r="N3081" s="1" t="s">
        <v>33</v>
      </c>
      <c r="O3081" s="1" t="s">
        <v>29</v>
      </c>
      <c r="P3081" s="1" t="s">
        <v>30</v>
      </c>
      <c r="Q3081" s="1" t="s">
        <v>24</v>
      </c>
      <c r="R3081" s="2">
        <v>40380</v>
      </c>
    </row>
    <row r="3082" spans="1:18" x14ac:dyDescent="0.25">
      <c r="A3082" s="1">
        <v>14119</v>
      </c>
      <c r="B3082" s="2">
        <v>40329</v>
      </c>
      <c r="C3082" s="2" t="str">
        <f t="shared" si="241"/>
        <v>May</v>
      </c>
      <c r="D3082" s="1" t="s">
        <v>18</v>
      </c>
      <c r="E3082" s="1">
        <v>35</v>
      </c>
      <c r="F3082" s="1">
        <f t="shared" si="240"/>
        <v>45.687742857142858</v>
      </c>
      <c r="G3082" s="1">
        <v>1599.0709999999999</v>
      </c>
      <c r="H3082" s="1">
        <v>3.3</v>
      </c>
      <c r="I3082">
        <f t="shared" si="242"/>
        <v>1602.3709999999999</v>
      </c>
      <c r="J3082">
        <f t="shared" si="243"/>
        <v>5.3265000000000002</v>
      </c>
      <c r="K3082">
        <f t="shared" si="244"/>
        <v>85.174516815000004</v>
      </c>
      <c r="L3082" s="1" t="s">
        <v>26</v>
      </c>
      <c r="M3082" s="1" t="s">
        <v>27</v>
      </c>
      <c r="N3082" s="1" t="s">
        <v>42</v>
      </c>
      <c r="O3082" s="1" t="s">
        <v>29</v>
      </c>
      <c r="P3082" s="1" t="s">
        <v>30</v>
      </c>
      <c r="Q3082" s="1" t="s">
        <v>46</v>
      </c>
      <c r="R3082" s="2">
        <v>40334</v>
      </c>
    </row>
    <row r="3083" spans="1:18" x14ac:dyDescent="0.25">
      <c r="A3083" s="1">
        <v>34880</v>
      </c>
      <c r="B3083" s="2">
        <v>40072</v>
      </c>
      <c r="C3083" s="2" t="str">
        <f t="shared" si="241"/>
        <v>September</v>
      </c>
      <c r="D3083" s="1" t="s">
        <v>25</v>
      </c>
      <c r="E3083" s="1">
        <v>44</v>
      </c>
      <c r="F3083" s="1">
        <f t="shared" si="240"/>
        <v>6.4631818181818179</v>
      </c>
      <c r="G3083" s="1">
        <v>284.38</v>
      </c>
      <c r="H3083" s="1">
        <v>5.19</v>
      </c>
      <c r="I3083">
        <f t="shared" si="242"/>
        <v>289.57</v>
      </c>
      <c r="J3083">
        <f t="shared" si="243"/>
        <v>3.5455000000000001</v>
      </c>
      <c r="K3083">
        <f t="shared" si="244"/>
        <v>10.0826929</v>
      </c>
      <c r="L3083" s="1" t="s">
        <v>26</v>
      </c>
      <c r="M3083" s="1" t="s">
        <v>55</v>
      </c>
      <c r="N3083" s="1" t="s">
        <v>42</v>
      </c>
      <c r="O3083" s="1" t="s">
        <v>34</v>
      </c>
      <c r="P3083" s="1" t="s">
        <v>45</v>
      </c>
      <c r="Q3083" s="1" t="s">
        <v>24</v>
      </c>
      <c r="R3083" s="2">
        <v>40073</v>
      </c>
    </row>
    <row r="3084" spans="1:18" x14ac:dyDescent="0.25">
      <c r="A3084" s="1">
        <v>35110</v>
      </c>
      <c r="B3084" s="2">
        <v>40834</v>
      </c>
      <c r="C3084" s="2" t="str">
        <f t="shared" si="241"/>
        <v>October</v>
      </c>
      <c r="D3084" s="1" t="s">
        <v>25</v>
      </c>
      <c r="E3084" s="1">
        <v>49</v>
      </c>
      <c r="F3084" s="1">
        <f t="shared" si="240"/>
        <v>29.292244897959183</v>
      </c>
      <c r="G3084" s="1">
        <v>1435.32</v>
      </c>
      <c r="H3084" s="1">
        <v>1.99</v>
      </c>
      <c r="I3084">
        <f t="shared" si="242"/>
        <v>1437.31</v>
      </c>
      <c r="J3084">
        <f t="shared" si="243"/>
        <v>5.3265000000000002</v>
      </c>
      <c r="K3084">
        <f t="shared" si="244"/>
        <v>76.452319799999998</v>
      </c>
      <c r="L3084" s="1" t="s">
        <v>26</v>
      </c>
      <c r="M3084" s="1" t="s">
        <v>27</v>
      </c>
      <c r="N3084" s="1" t="s">
        <v>33</v>
      </c>
      <c r="O3084" s="1" t="s">
        <v>29</v>
      </c>
      <c r="P3084" s="1" t="s">
        <v>43</v>
      </c>
      <c r="Q3084" s="1" t="s">
        <v>46</v>
      </c>
      <c r="R3084" s="2">
        <v>40836</v>
      </c>
    </row>
    <row r="3085" spans="1:18" x14ac:dyDescent="0.25">
      <c r="A3085" s="1">
        <v>15109</v>
      </c>
      <c r="B3085" s="2">
        <v>40526</v>
      </c>
      <c r="C3085" s="2" t="str">
        <f t="shared" si="241"/>
        <v>December</v>
      </c>
      <c r="D3085" s="1" t="s">
        <v>32</v>
      </c>
      <c r="E3085" s="1">
        <v>10</v>
      </c>
      <c r="F3085" s="1">
        <f t="shared" si="240"/>
        <v>14.215</v>
      </c>
      <c r="G3085" s="1">
        <v>142.15</v>
      </c>
      <c r="H3085" s="1">
        <v>9.3699999999999992</v>
      </c>
      <c r="I3085">
        <f t="shared" si="242"/>
        <v>151.52000000000001</v>
      </c>
      <c r="J3085">
        <f t="shared" si="243"/>
        <v>3.5455000000000001</v>
      </c>
      <c r="K3085">
        <f t="shared" si="244"/>
        <v>5.03992825</v>
      </c>
      <c r="L3085" s="1" t="s">
        <v>26</v>
      </c>
      <c r="M3085" s="1" t="s">
        <v>56</v>
      </c>
      <c r="N3085" s="1" t="s">
        <v>42</v>
      </c>
      <c r="O3085" s="1" t="s">
        <v>34</v>
      </c>
      <c r="P3085" s="1" t="s">
        <v>60</v>
      </c>
      <c r="Q3085" s="1" t="s">
        <v>24</v>
      </c>
      <c r="R3085" s="2">
        <v>40528</v>
      </c>
    </row>
    <row r="3086" spans="1:18" x14ac:dyDescent="0.25">
      <c r="A3086" s="1">
        <v>50663</v>
      </c>
      <c r="B3086" s="2">
        <v>40491</v>
      </c>
      <c r="C3086" s="2" t="str">
        <f t="shared" si="241"/>
        <v>November</v>
      </c>
      <c r="D3086" s="1" t="s">
        <v>37</v>
      </c>
      <c r="E3086" s="1">
        <v>26</v>
      </c>
      <c r="F3086" s="1">
        <f t="shared" si="240"/>
        <v>62.109230769230763</v>
      </c>
      <c r="G3086" s="1">
        <v>1614.84</v>
      </c>
      <c r="H3086" s="1">
        <v>49</v>
      </c>
      <c r="I3086">
        <f t="shared" si="242"/>
        <v>1663.84</v>
      </c>
      <c r="J3086">
        <f t="shared" si="243"/>
        <v>3.5455000000000001</v>
      </c>
      <c r="K3086">
        <f t="shared" si="244"/>
        <v>57.2541522</v>
      </c>
      <c r="L3086" s="1" t="s">
        <v>19</v>
      </c>
      <c r="M3086" s="1" t="s">
        <v>27</v>
      </c>
      <c r="N3086" s="1" t="s">
        <v>21</v>
      </c>
      <c r="O3086" s="1" t="s">
        <v>34</v>
      </c>
      <c r="P3086" s="1" t="s">
        <v>68</v>
      </c>
      <c r="Q3086" s="1" t="s">
        <v>53</v>
      </c>
      <c r="R3086" s="2">
        <v>40492</v>
      </c>
    </row>
    <row r="3087" spans="1:18" x14ac:dyDescent="0.25">
      <c r="A3087" s="1">
        <v>48642</v>
      </c>
      <c r="B3087" s="2">
        <v>40210</v>
      </c>
      <c r="C3087" s="2" t="str">
        <f t="shared" si="241"/>
        <v>February</v>
      </c>
      <c r="D3087" s="1" t="s">
        <v>25</v>
      </c>
      <c r="E3087" s="1">
        <v>50</v>
      </c>
      <c r="F3087" s="1">
        <f t="shared" si="240"/>
        <v>83.19256</v>
      </c>
      <c r="G3087" s="1">
        <v>4159.6279999999997</v>
      </c>
      <c r="H3087" s="1">
        <v>4.9000000000000004</v>
      </c>
      <c r="I3087">
        <f t="shared" si="242"/>
        <v>4164.5279999999993</v>
      </c>
      <c r="J3087">
        <f t="shared" si="243"/>
        <v>5.3265000000000002</v>
      </c>
      <c r="K3087">
        <f t="shared" si="244"/>
        <v>221.56258542</v>
      </c>
      <c r="L3087" s="1" t="s">
        <v>19</v>
      </c>
      <c r="M3087" s="1" t="s">
        <v>49</v>
      </c>
      <c r="N3087" s="1" t="s">
        <v>42</v>
      </c>
      <c r="O3087" s="1" t="s">
        <v>29</v>
      </c>
      <c r="P3087" s="1" t="s">
        <v>30</v>
      </c>
      <c r="Q3087" s="1" t="s">
        <v>24</v>
      </c>
      <c r="R3087" s="2">
        <v>40210</v>
      </c>
    </row>
    <row r="3088" spans="1:18" x14ac:dyDescent="0.25">
      <c r="A3088" s="1">
        <v>41606</v>
      </c>
      <c r="B3088" s="2">
        <v>39987</v>
      </c>
      <c r="C3088" s="2" t="str">
        <f t="shared" si="241"/>
        <v>June</v>
      </c>
      <c r="D3088" s="1" t="s">
        <v>25</v>
      </c>
      <c r="E3088" s="1">
        <v>23</v>
      </c>
      <c r="F3088" s="1">
        <f t="shared" si="240"/>
        <v>196.29826086956521</v>
      </c>
      <c r="G3088" s="1">
        <v>4514.8599999999997</v>
      </c>
      <c r="H3088" s="1">
        <v>55.96</v>
      </c>
      <c r="I3088">
        <f t="shared" si="242"/>
        <v>4570.82</v>
      </c>
      <c r="J3088">
        <f t="shared" si="243"/>
        <v>4.7610000000000001</v>
      </c>
      <c r="K3088">
        <f t="shared" si="244"/>
        <v>214.95248459999999</v>
      </c>
      <c r="L3088" s="1" t="s">
        <v>38</v>
      </c>
      <c r="M3088" s="1" t="s">
        <v>27</v>
      </c>
      <c r="N3088" s="1" t="s">
        <v>28</v>
      </c>
      <c r="O3088" s="1" t="s">
        <v>22</v>
      </c>
      <c r="P3088" s="1" t="s">
        <v>67</v>
      </c>
      <c r="Q3088" s="1" t="s">
        <v>64</v>
      </c>
      <c r="R3088" s="2">
        <v>39988</v>
      </c>
    </row>
    <row r="3089" spans="1:18" x14ac:dyDescent="0.25">
      <c r="A3089" s="1">
        <v>30499</v>
      </c>
      <c r="B3089" s="2">
        <v>41212</v>
      </c>
      <c r="C3089" s="2" t="str">
        <f t="shared" si="241"/>
        <v>October</v>
      </c>
      <c r="D3089" s="1" t="s">
        <v>25</v>
      </c>
      <c r="E3089" s="1">
        <v>16</v>
      </c>
      <c r="F3089" s="1">
        <f t="shared" si="240"/>
        <v>5.7537500000000001</v>
      </c>
      <c r="G3089" s="1">
        <v>92.06</v>
      </c>
      <c r="H3089" s="1">
        <v>2.5</v>
      </c>
      <c r="I3089">
        <f t="shared" si="242"/>
        <v>94.56</v>
      </c>
      <c r="J3089">
        <f t="shared" si="243"/>
        <v>3.5455000000000001</v>
      </c>
      <c r="K3089">
        <f t="shared" si="244"/>
        <v>3.2639873000000001</v>
      </c>
      <c r="L3089" s="1" t="s">
        <v>26</v>
      </c>
      <c r="M3089" s="1" t="s">
        <v>55</v>
      </c>
      <c r="N3089" s="1" t="s">
        <v>21</v>
      </c>
      <c r="O3089" s="1" t="s">
        <v>34</v>
      </c>
      <c r="P3089" s="1" t="s">
        <v>62</v>
      </c>
      <c r="Q3089" s="1" t="s">
        <v>24</v>
      </c>
      <c r="R3089" s="2">
        <v>41214</v>
      </c>
    </row>
    <row r="3090" spans="1:18" x14ac:dyDescent="0.25">
      <c r="A3090" s="1">
        <v>57253</v>
      </c>
      <c r="B3090" s="2">
        <v>39818</v>
      </c>
      <c r="C3090" s="2" t="str">
        <f t="shared" si="241"/>
        <v>January</v>
      </c>
      <c r="D3090" s="1" t="s">
        <v>37</v>
      </c>
      <c r="E3090" s="1">
        <v>29</v>
      </c>
      <c r="F3090" s="1">
        <f t="shared" si="240"/>
        <v>22.535862068965518</v>
      </c>
      <c r="G3090" s="1">
        <v>653.54</v>
      </c>
      <c r="H3090" s="1">
        <v>53.03</v>
      </c>
      <c r="I3090">
        <f t="shared" si="242"/>
        <v>706.56999999999994</v>
      </c>
      <c r="J3090">
        <f t="shared" si="243"/>
        <v>4.7610000000000001</v>
      </c>
      <c r="K3090">
        <f t="shared" si="244"/>
        <v>31.115039400000001</v>
      </c>
      <c r="L3090" s="1" t="s">
        <v>38</v>
      </c>
      <c r="M3090" s="1" t="s">
        <v>27</v>
      </c>
      <c r="N3090" s="1" t="s">
        <v>21</v>
      </c>
      <c r="O3090" s="1" t="s">
        <v>22</v>
      </c>
      <c r="P3090" s="1" t="s">
        <v>39</v>
      </c>
      <c r="Q3090" s="1" t="s">
        <v>40</v>
      </c>
      <c r="R3090" s="2">
        <v>39820</v>
      </c>
    </row>
    <row r="3091" spans="1:18" x14ac:dyDescent="0.25">
      <c r="A3091" s="1">
        <v>30853</v>
      </c>
      <c r="B3091" s="2">
        <v>40751</v>
      </c>
      <c r="C3091" s="2" t="str">
        <f t="shared" si="241"/>
        <v>July</v>
      </c>
      <c r="D3091" s="1" t="s">
        <v>41</v>
      </c>
      <c r="E3091" s="1">
        <v>40</v>
      </c>
      <c r="F3091" s="1">
        <f t="shared" si="240"/>
        <v>6.3505000000000003</v>
      </c>
      <c r="G3091" s="1">
        <v>254.02</v>
      </c>
      <c r="H3091" s="1">
        <v>0.5</v>
      </c>
      <c r="I3091">
        <f t="shared" si="242"/>
        <v>254.52</v>
      </c>
      <c r="J3091">
        <f t="shared" si="243"/>
        <v>3.5455000000000001</v>
      </c>
      <c r="K3091">
        <f t="shared" si="244"/>
        <v>9.0062791000000004</v>
      </c>
      <c r="L3091" s="1" t="s">
        <v>26</v>
      </c>
      <c r="M3091" s="1" t="s">
        <v>54</v>
      </c>
      <c r="N3091" s="1" t="s">
        <v>28</v>
      </c>
      <c r="O3091" s="1" t="s">
        <v>34</v>
      </c>
      <c r="P3091" s="1" t="s">
        <v>63</v>
      </c>
      <c r="Q3091" s="1" t="s">
        <v>24</v>
      </c>
      <c r="R3091" s="2">
        <v>40754</v>
      </c>
    </row>
    <row r="3092" spans="1:18" x14ac:dyDescent="0.25">
      <c r="A3092" s="1">
        <v>4931</v>
      </c>
      <c r="B3092" s="2">
        <v>40133</v>
      </c>
      <c r="C3092" s="2" t="str">
        <f t="shared" si="241"/>
        <v>November</v>
      </c>
      <c r="D3092" s="1" t="s">
        <v>37</v>
      </c>
      <c r="E3092" s="1">
        <v>45</v>
      </c>
      <c r="F3092" s="1">
        <f t="shared" si="240"/>
        <v>95.171666666666681</v>
      </c>
      <c r="G3092" s="1">
        <v>4282.7250000000004</v>
      </c>
      <c r="H3092" s="1">
        <v>2.5</v>
      </c>
      <c r="I3092">
        <f t="shared" si="242"/>
        <v>4285.2250000000004</v>
      </c>
      <c r="J3092">
        <f t="shared" si="243"/>
        <v>5.3265000000000002</v>
      </c>
      <c r="K3092">
        <f t="shared" si="244"/>
        <v>228.11934712500002</v>
      </c>
      <c r="L3092" s="1" t="s">
        <v>26</v>
      </c>
      <c r="M3092" s="1" t="s">
        <v>47</v>
      </c>
      <c r="N3092" s="1" t="s">
        <v>33</v>
      </c>
      <c r="O3092" s="1" t="s">
        <v>29</v>
      </c>
      <c r="P3092" s="1" t="s">
        <v>30</v>
      </c>
      <c r="Q3092" s="1" t="s">
        <v>24</v>
      </c>
      <c r="R3092" s="2">
        <v>40135</v>
      </c>
    </row>
    <row r="3093" spans="1:18" x14ac:dyDescent="0.25">
      <c r="A3093" s="1">
        <v>10243</v>
      </c>
      <c r="B3093" s="2">
        <v>40901</v>
      </c>
      <c r="C3093" s="2" t="str">
        <f t="shared" si="241"/>
        <v>December</v>
      </c>
      <c r="D3093" s="1" t="s">
        <v>25</v>
      </c>
      <c r="E3093" s="1">
        <v>12</v>
      </c>
      <c r="F3093" s="1">
        <f t="shared" si="240"/>
        <v>2.3675000000000002</v>
      </c>
      <c r="G3093" s="1">
        <v>28.41</v>
      </c>
      <c r="H3093" s="1">
        <v>4.7699999999999996</v>
      </c>
      <c r="I3093">
        <f t="shared" si="242"/>
        <v>33.18</v>
      </c>
      <c r="J3093">
        <f t="shared" si="243"/>
        <v>3.5455000000000001</v>
      </c>
      <c r="K3093">
        <f t="shared" si="244"/>
        <v>1.00727655</v>
      </c>
      <c r="L3093" s="1" t="s">
        <v>26</v>
      </c>
      <c r="M3093" s="1" t="s">
        <v>59</v>
      </c>
      <c r="N3093" s="1" t="s">
        <v>21</v>
      </c>
      <c r="O3093" s="1" t="s">
        <v>34</v>
      </c>
      <c r="P3093" s="1" t="s">
        <v>48</v>
      </c>
      <c r="Q3093" s="1" t="s">
        <v>24</v>
      </c>
      <c r="R3093" s="2">
        <v>40902</v>
      </c>
    </row>
    <row r="3094" spans="1:18" x14ac:dyDescent="0.25">
      <c r="A3094" s="1">
        <v>52673</v>
      </c>
      <c r="B3094" s="2">
        <v>41037</v>
      </c>
      <c r="C3094" s="2" t="str">
        <f t="shared" si="241"/>
        <v>May</v>
      </c>
      <c r="D3094" s="1" t="s">
        <v>41</v>
      </c>
      <c r="E3094" s="1">
        <v>4</v>
      </c>
      <c r="F3094" s="1">
        <f t="shared" si="240"/>
        <v>6.6025</v>
      </c>
      <c r="G3094" s="1">
        <v>26.41</v>
      </c>
      <c r="H3094" s="1">
        <v>5.74</v>
      </c>
      <c r="I3094">
        <f t="shared" si="242"/>
        <v>32.15</v>
      </c>
      <c r="J3094">
        <f t="shared" si="243"/>
        <v>3.5455000000000001</v>
      </c>
      <c r="K3094">
        <f t="shared" si="244"/>
        <v>0.93636655000000002</v>
      </c>
      <c r="L3094" s="1" t="s">
        <v>26</v>
      </c>
      <c r="M3094" s="1" t="s">
        <v>51</v>
      </c>
      <c r="N3094" s="1" t="s">
        <v>33</v>
      </c>
      <c r="O3094" s="1" t="s">
        <v>34</v>
      </c>
      <c r="P3094" s="1" t="s">
        <v>48</v>
      </c>
      <c r="Q3094" s="1" t="s">
        <v>24</v>
      </c>
      <c r="R3094" s="2">
        <v>41039</v>
      </c>
    </row>
    <row r="3095" spans="1:18" x14ac:dyDescent="0.25">
      <c r="A3095" s="1">
        <v>21479</v>
      </c>
      <c r="B3095" s="2">
        <v>40053</v>
      </c>
      <c r="C3095" s="2" t="str">
        <f t="shared" si="241"/>
        <v>August</v>
      </c>
      <c r="D3095" s="1" t="s">
        <v>41</v>
      </c>
      <c r="E3095" s="1">
        <v>41</v>
      </c>
      <c r="F3095" s="1">
        <f t="shared" si="240"/>
        <v>7.1014634146341473</v>
      </c>
      <c r="G3095" s="1">
        <v>291.16000000000003</v>
      </c>
      <c r="H3095" s="1">
        <v>6.57</v>
      </c>
      <c r="I3095">
        <f t="shared" si="242"/>
        <v>297.73</v>
      </c>
      <c r="J3095">
        <f t="shared" si="243"/>
        <v>3.5455000000000001</v>
      </c>
      <c r="K3095">
        <f t="shared" si="244"/>
        <v>10.3230778</v>
      </c>
      <c r="L3095" s="1" t="s">
        <v>19</v>
      </c>
      <c r="M3095" s="1" t="s">
        <v>27</v>
      </c>
      <c r="N3095" s="1" t="s">
        <v>42</v>
      </c>
      <c r="O3095" s="1" t="s">
        <v>34</v>
      </c>
      <c r="P3095" s="1" t="s">
        <v>45</v>
      </c>
      <c r="Q3095" s="1" t="s">
        <v>24</v>
      </c>
      <c r="R3095" s="2">
        <v>40054</v>
      </c>
    </row>
    <row r="3096" spans="1:18" x14ac:dyDescent="0.25">
      <c r="A3096" s="1">
        <v>55300</v>
      </c>
      <c r="B3096" s="2">
        <v>39864</v>
      </c>
      <c r="C3096" s="2" t="str">
        <f t="shared" si="241"/>
        <v>February</v>
      </c>
      <c r="D3096" s="1" t="s">
        <v>25</v>
      </c>
      <c r="E3096" s="1">
        <v>37</v>
      </c>
      <c r="F3096" s="1">
        <f t="shared" si="240"/>
        <v>4.3213513513513506</v>
      </c>
      <c r="G3096" s="1">
        <v>159.88999999999999</v>
      </c>
      <c r="H3096" s="1">
        <v>6.89</v>
      </c>
      <c r="I3096">
        <f t="shared" si="242"/>
        <v>166.77999999999997</v>
      </c>
      <c r="J3096">
        <f t="shared" si="243"/>
        <v>3.5455000000000001</v>
      </c>
      <c r="K3096">
        <f t="shared" si="244"/>
        <v>5.6688999500000001</v>
      </c>
      <c r="L3096" s="1" t="s">
        <v>26</v>
      </c>
      <c r="M3096" s="1" t="s">
        <v>27</v>
      </c>
      <c r="N3096" s="1" t="s">
        <v>21</v>
      </c>
      <c r="O3096" s="1" t="s">
        <v>34</v>
      </c>
      <c r="P3096" s="1" t="s">
        <v>68</v>
      </c>
      <c r="Q3096" s="1" t="s">
        <v>24</v>
      </c>
      <c r="R3096" s="2">
        <v>39866</v>
      </c>
    </row>
    <row r="3097" spans="1:18" x14ac:dyDescent="0.25">
      <c r="A3097" s="1">
        <v>31495</v>
      </c>
      <c r="B3097" s="2">
        <v>40394</v>
      </c>
      <c r="C3097" s="2" t="str">
        <f t="shared" si="241"/>
        <v>August</v>
      </c>
      <c r="D3097" s="1" t="s">
        <v>18</v>
      </c>
      <c r="E3097" s="1">
        <v>34</v>
      </c>
      <c r="F3097" s="1">
        <f t="shared" si="240"/>
        <v>36.319117647058818</v>
      </c>
      <c r="G3097" s="1">
        <v>1234.8499999999999</v>
      </c>
      <c r="H3097" s="1">
        <v>8.2200000000000006</v>
      </c>
      <c r="I3097">
        <f t="shared" si="242"/>
        <v>1243.07</v>
      </c>
      <c r="J3097">
        <f t="shared" si="243"/>
        <v>3.5455000000000001</v>
      </c>
      <c r="K3097">
        <f t="shared" si="244"/>
        <v>43.781606750000002</v>
      </c>
      <c r="L3097" s="1" t="s">
        <v>26</v>
      </c>
      <c r="M3097" s="1" t="s">
        <v>27</v>
      </c>
      <c r="N3097" s="1" t="s">
        <v>21</v>
      </c>
      <c r="O3097" s="1" t="s">
        <v>34</v>
      </c>
      <c r="P3097" s="1" t="s">
        <v>60</v>
      </c>
      <c r="Q3097" s="1" t="s">
        <v>24</v>
      </c>
      <c r="R3097" s="2">
        <v>40401</v>
      </c>
    </row>
    <row r="3098" spans="1:18" x14ac:dyDescent="0.25">
      <c r="A3098" s="1">
        <v>19492</v>
      </c>
      <c r="B3098" s="2">
        <v>40524</v>
      </c>
      <c r="C3098" s="2" t="str">
        <f t="shared" si="241"/>
        <v>December</v>
      </c>
      <c r="D3098" s="1" t="s">
        <v>25</v>
      </c>
      <c r="E3098" s="1">
        <v>33</v>
      </c>
      <c r="F3098" s="1">
        <f t="shared" si="240"/>
        <v>21.627272727272729</v>
      </c>
      <c r="G3098" s="1">
        <v>713.7</v>
      </c>
      <c r="H3098" s="1">
        <v>2.87</v>
      </c>
      <c r="I3098">
        <f t="shared" si="242"/>
        <v>716.57</v>
      </c>
      <c r="J3098">
        <f t="shared" si="243"/>
        <v>3.5455000000000001</v>
      </c>
      <c r="K3098">
        <f t="shared" si="244"/>
        <v>25.304233499999999</v>
      </c>
      <c r="L3098" s="1" t="s">
        <v>26</v>
      </c>
      <c r="M3098" s="1" t="s">
        <v>56</v>
      </c>
      <c r="N3098" s="1" t="s">
        <v>28</v>
      </c>
      <c r="O3098" s="1" t="s">
        <v>34</v>
      </c>
      <c r="P3098" s="1" t="s">
        <v>35</v>
      </c>
      <c r="Q3098" s="1" t="s">
        <v>46</v>
      </c>
      <c r="R3098" s="2">
        <v>40525</v>
      </c>
    </row>
    <row r="3099" spans="1:18" x14ac:dyDescent="0.25">
      <c r="A3099" s="1">
        <v>36772</v>
      </c>
      <c r="B3099" s="2">
        <v>40313</v>
      </c>
      <c r="C3099" s="2" t="str">
        <f t="shared" si="241"/>
        <v>May</v>
      </c>
      <c r="D3099" s="1" t="s">
        <v>41</v>
      </c>
      <c r="E3099" s="1">
        <v>47</v>
      </c>
      <c r="F3099" s="1">
        <f t="shared" si="240"/>
        <v>5.9670212765957444</v>
      </c>
      <c r="G3099" s="1">
        <v>280.45</v>
      </c>
      <c r="H3099" s="1">
        <v>6.35</v>
      </c>
      <c r="I3099">
        <f t="shared" si="242"/>
        <v>286.8</v>
      </c>
      <c r="J3099">
        <f t="shared" si="243"/>
        <v>3.5455000000000001</v>
      </c>
      <c r="K3099">
        <f t="shared" si="244"/>
        <v>9.9433547499999992</v>
      </c>
      <c r="L3099" s="1" t="s">
        <v>26</v>
      </c>
      <c r="M3099" s="1" t="s">
        <v>51</v>
      </c>
      <c r="N3099" s="1" t="s">
        <v>42</v>
      </c>
      <c r="O3099" s="1" t="s">
        <v>34</v>
      </c>
      <c r="P3099" s="1" t="s">
        <v>45</v>
      </c>
      <c r="Q3099" s="1" t="s">
        <v>24</v>
      </c>
      <c r="R3099" s="2">
        <v>40313</v>
      </c>
    </row>
    <row r="3100" spans="1:18" x14ac:dyDescent="0.25">
      <c r="A3100" s="1">
        <v>49381</v>
      </c>
      <c r="B3100" s="2">
        <v>41256</v>
      </c>
      <c r="C3100" s="2" t="str">
        <f t="shared" si="241"/>
        <v>December</v>
      </c>
      <c r="D3100" s="1" t="s">
        <v>32</v>
      </c>
      <c r="E3100" s="1">
        <v>21</v>
      </c>
      <c r="F3100" s="1">
        <f t="shared" si="240"/>
        <v>73.214285714285708</v>
      </c>
      <c r="G3100" s="1">
        <v>1537.5</v>
      </c>
      <c r="H3100" s="1">
        <v>35</v>
      </c>
      <c r="I3100">
        <f t="shared" si="242"/>
        <v>1572.5</v>
      </c>
      <c r="J3100">
        <f t="shared" si="243"/>
        <v>3.5455000000000001</v>
      </c>
      <c r="K3100">
        <f t="shared" si="244"/>
        <v>54.512062499999999</v>
      </c>
      <c r="L3100" s="1" t="s">
        <v>26</v>
      </c>
      <c r="M3100" s="1" t="s">
        <v>49</v>
      </c>
      <c r="N3100" s="1" t="s">
        <v>21</v>
      </c>
      <c r="O3100" s="1" t="s">
        <v>34</v>
      </c>
      <c r="P3100" s="1" t="s">
        <v>60</v>
      </c>
      <c r="Q3100" s="1" t="s">
        <v>53</v>
      </c>
      <c r="R3100" s="2">
        <v>41257</v>
      </c>
    </row>
    <row r="3101" spans="1:18" x14ac:dyDescent="0.25">
      <c r="A3101" s="1">
        <v>46117</v>
      </c>
      <c r="B3101" s="2">
        <v>40685</v>
      </c>
      <c r="C3101" s="2" t="str">
        <f t="shared" si="241"/>
        <v>May</v>
      </c>
      <c r="D3101" s="1" t="s">
        <v>18</v>
      </c>
      <c r="E3101" s="1">
        <v>22</v>
      </c>
      <c r="F3101" s="1">
        <f t="shared" si="240"/>
        <v>53.103636363636362</v>
      </c>
      <c r="G3101" s="1">
        <v>1168.28</v>
      </c>
      <c r="H3101" s="1">
        <v>14.19</v>
      </c>
      <c r="I3101">
        <f t="shared" si="242"/>
        <v>1182.47</v>
      </c>
      <c r="J3101">
        <f t="shared" si="243"/>
        <v>4.7610000000000001</v>
      </c>
      <c r="K3101">
        <f t="shared" si="244"/>
        <v>55.621810800000006</v>
      </c>
      <c r="L3101" s="1" t="s">
        <v>38</v>
      </c>
      <c r="M3101" s="1" t="s">
        <v>27</v>
      </c>
      <c r="N3101" s="1" t="s">
        <v>42</v>
      </c>
      <c r="O3101" s="1" t="s">
        <v>22</v>
      </c>
      <c r="P3101" s="1" t="s">
        <v>39</v>
      </c>
      <c r="Q3101" s="1" t="s">
        <v>40</v>
      </c>
      <c r="R3101" s="2">
        <v>40689</v>
      </c>
    </row>
    <row r="3102" spans="1:18" x14ac:dyDescent="0.25">
      <c r="A3102" s="1">
        <v>55651</v>
      </c>
      <c r="B3102" s="2">
        <v>40975</v>
      </c>
      <c r="C3102" s="2" t="str">
        <f t="shared" si="241"/>
        <v>March</v>
      </c>
      <c r="D3102" s="1" t="s">
        <v>41</v>
      </c>
      <c r="E3102" s="1">
        <v>11</v>
      </c>
      <c r="F3102" s="1">
        <f t="shared" si="240"/>
        <v>90.520363636363641</v>
      </c>
      <c r="G3102" s="1">
        <v>995.72400000000005</v>
      </c>
      <c r="H3102" s="1">
        <v>2.5</v>
      </c>
      <c r="I3102">
        <f t="shared" si="242"/>
        <v>998.22400000000005</v>
      </c>
      <c r="J3102">
        <f t="shared" si="243"/>
        <v>5.3265000000000002</v>
      </c>
      <c r="K3102">
        <f t="shared" si="244"/>
        <v>53.037238860000009</v>
      </c>
      <c r="L3102" s="1" t="s">
        <v>26</v>
      </c>
      <c r="M3102" s="1" t="s">
        <v>20</v>
      </c>
      <c r="N3102" s="1" t="s">
        <v>33</v>
      </c>
      <c r="O3102" s="1" t="s">
        <v>29</v>
      </c>
      <c r="P3102" s="1" t="s">
        <v>30</v>
      </c>
      <c r="Q3102" s="1" t="s">
        <v>24</v>
      </c>
      <c r="R3102" s="2">
        <v>40976</v>
      </c>
    </row>
    <row r="3103" spans="1:18" x14ac:dyDescent="0.25">
      <c r="A3103" s="1">
        <v>32871</v>
      </c>
      <c r="B3103" s="2">
        <v>41208</v>
      </c>
      <c r="C3103" s="2" t="str">
        <f t="shared" si="241"/>
        <v>October</v>
      </c>
      <c r="D3103" s="1" t="s">
        <v>25</v>
      </c>
      <c r="E3103" s="1">
        <v>9</v>
      </c>
      <c r="F3103" s="1">
        <f t="shared" si="240"/>
        <v>11.991111111111111</v>
      </c>
      <c r="G3103" s="1">
        <v>107.92</v>
      </c>
      <c r="H3103" s="1">
        <v>6.5</v>
      </c>
      <c r="I3103">
        <f t="shared" si="242"/>
        <v>114.42</v>
      </c>
      <c r="J3103">
        <f t="shared" si="243"/>
        <v>5.3265000000000002</v>
      </c>
      <c r="K3103">
        <f t="shared" si="244"/>
        <v>5.748358800000001</v>
      </c>
      <c r="L3103" s="1" t="s">
        <v>26</v>
      </c>
      <c r="M3103" s="1" t="s">
        <v>27</v>
      </c>
      <c r="N3103" s="1" t="s">
        <v>28</v>
      </c>
      <c r="O3103" s="1" t="s">
        <v>29</v>
      </c>
      <c r="P3103" s="1" t="s">
        <v>43</v>
      </c>
      <c r="Q3103" s="1" t="s">
        <v>24</v>
      </c>
      <c r="R3103" s="2">
        <v>41210</v>
      </c>
    </row>
    <row r="3104" spans="1:18" x14ac:dyDescent="0.25">
      <c r="A3104" s="1">
        <v>10209</v>
      </c>
      <c r="B3104" s="2">
        <v>40511</v>
      </c>
      <c r="C3104" s="2" t="str">
        <f t="shared" si="241"/>
        <v>November</v>
      </c>
      <c r="D3104" s="1" t="s">
        <v>41</v>
      </c>
      <c r="E3104" s="1">
        <v>14</v>
      </c>
      <c r="F3104" s="1">
        <f t="shared" si="240"/>
        <v>32.967857142857142</v>
      </c>
      <c r="G3104" s="1">
        <v>461.55</v>
      </c>
      <c r="H3104" s="1">
        <v>19.989999999999998</v>
      </c>
      <c r="I3104">
        <f t="shared" si="242"/>
        <v>481.54</v>
      </c>
      <c r="J3104">
        <f t="shared" si="243"/>
        <v>4.7610000000000001</v>
      </c>
      <c r="K3104">
        <f t="shared" si="244"/>
        <v>21.9743955</v>
      </c>
      <c r="L3104" s="1" t="s">
        <v>26</v>
      </c>
      <c r="M3104" s="1" t="s">
        <v>69</v>
      </c>
      <c r="N3104" s="1" t="s">
        <v>33</v>
      </c>
      <c r="O3104" s="1" t="s">
        <v>22</v>
      </c>
      <c r="P3104" s="1" t="s">
        <v>23</v>
      </c>
      <c r="Q3104" s="1" t="s">
        <v>24</v>
      </c>
      <c r="R3104" s="2">
        <v>40511</v>
      </c>
    </row>
    <row r="3105" spans="1:18" x14ac:dyDescent="0.25">
      <c r="A3105" s="1">
        <v>12323</v>
      </c>
      <c r="B3105" s="2">
        <v>40635</v>
      </c>
      <c r="C3105" s="2" t="str">
        <f t="shared" si="241"/>
        <v>April</v>
      </c>
      <c r="D3105" s="1" t="s">
        <v>32</v>
      </c>
      <c r="E3105" s="1">
        <v>4</v>
      </c>
      <c r="F3105" s="1">
        <f t="shared" si="240"/>
        <v>9.1999999999999993</v>
      </c>
      <c r="G3105" s="1">
        <v>36.799999999999997</v>
      </c>
      <c r="H3105" s="1">
        <v>5.21</v>
      </c>
      <c r="I3105">
        <f t="shared" si="242"/>
        <v>42.01</v>
      </c>
      <c r="J3105">
        <f t="shared" si="243"/>
        <v>4.7610000000000001</v>
      </c>
      <c r="K3105">
        <f t="shared" si="244"/>
        <v>1.7520479999999998</v>
      </c>
      <c r="L3105" s="1" t="s">
        <v>26</v>
      </c>
      <c r="M3105" s="1" t="s">
        <v>27</v>
      </c>
      <c r="N3105" s="1" t="s">
        <v>33</v>
      </c>
      <c r="O3105" s="1" t="s">
        <v>22</v>
      </c>
      <c r="P3105" s="1" t="s">
        <v>23</v>
      </c>
      <c r="Q3105" s="1" t="s">
        <v>24</v>
      </c>
      <c r="R3105" s="2">
        <v>40637</v>
      </c>
    </row>
    <row r="3106" spans="1:18" x14ac:dyDescent="0.25">
      <c r="A3106" s="1">
        <v>2593</v>
      </c>
      <c r="B3106" s="2">
        <v>40424</v>
      </c>
      <c r="C3106" s="2" t="str">
        <f t="shared" si="241"/>
        <v>September</v>
      </c>
      <c r="D3106" s="1" t="s">
        <v>25</v>
      </c>
      <c r="E3106" s="1">
        <v>5</v>
      </c>
      <c r="F3106" s="1">
        <f t="shared" si="240"/>
        <v>400.82399999999996</v>
      </c>
      <c r="G3106" s="1">
        <v>2004.12</v>
      </c>
      <c r="H3106" s="1">
        <v>19.989999999999998</v>
      </c>
      <c r="I3106">
        <f t="shared" si="242"/>
        <v>2024.11</v>
      </c>
      <c r="J3106">
        <f t="shared" si="243"/>
        <v>3.5455000000000001</v>
      </c>
      <c r="K3106">
        <f t="shared" si="244"/>
        <v>71.056074600000002</v>
      </c>
      <c r="L3106" s="1" t="s">
        <v>19</v>
      </c>
      <c r="M3106" s="1" t="s">
        <v>54</v>
      </c>
      <c r="N3106" s="1" t="s">
        <v>33</v>
      </c>
      <c r="O3106" s="1" t="s">
        <v>34</v>
      </c>
      <c r="P3106" s="1" t="s">
        <v>48</v>
      </c>
      <c r="Q3106" s="1" t="s">
        <v>24</v>
      </c>
      <c r="R3106" s="2">
        <v>40426</v>
      </c>
    </row>
    <row r="3107" spans="1:18" x14ac:dyDescent="0.25">
      <c r="A3107" s="1">
        <v>27201</v>
      </c>
      <c r="B3107" s="2">
        <v>41115</v>
      </c>
      <c r="C3107" s="2" t="str">
        <f t="shared" si="241"/>
        <v>July</v>
      </c>
      <c r="D3107" s="1" t="s">
        <v>25</v>
      </c>
      <c r="E3107" s="1">
        <v>45</v>
      </c>
      <c r="F3107" s="1">
        <f t="shared" si="240"/>
        <v>77.78</v>
      </c>
      <c r="G3107" s="1">
        <v>3500.1</v>
      </c>
      <c r="H3107" s="1">
        <v>89.3</v>
      </c>
      <c r="I3107">
        <f t="shared" si="242"/>
        <v>3589.4</v>
      </c>
      <c r="J3107">
        <f t="shared" si="243"/>
        <v>4.7610000000000001</v>
      </c>
      <c r="K3107">
        <f t="shared" si="244"/>
        <v>166.63976099999999</v>
      </c>
      <c r="L3107" s="1" t="s">
        <v>38</v>
      </c>
      <c r="M3107" s="1" t="s">
        <v>27</v>
      </c>
      <c r="N3107" s="1" t="s">
        <v>33</v>
      </c>
      <c r="O3107" s="1" t="s">
        <v>22</v>
      </c>
      <c r="P3107" s="1" t="s">
        <v>57</v>
      </c>
      <c r="Q3107" s="1" t="s">
        <v>64</v>
      </c>
      <c r="R3107" s="2">
        <v>41115</v>
      </c>
    </row>
    <row r="3108" spans="1:18" x14ac:dyDescent="0.25">
      <c r="A3108" s="1">
        <v>56740</v>
      </c>
      <c r="B3108" s="2">
        <v>41198</v>
      </c>
      <c r="C3108" s="2" t="str">
        <f t="shared" si="241"/>
        <v>October</v>
      </c>
      <c r="D3108" s="1" t="s">
        <v>37</v>
      </c>
      <c r="E3108" s="1">
        <v>33</v>
      </c>
      <c r="F3108" s="1">
        <f t="shared" si="240"/>
        <v>20.066969696969696</v>
      </c>
      <c r="G3108" s="1">
        <v>662.21</v>
      </c>
      <c r="H3108" s="1">
        <v>3.62</v>
      </c>
      <c r="I3108">
        <f t="shared" si="242"/>
        <v>665.83</v>
      </c>
      <c r="J3108">
        <f t="shared" si="243"/>
        <v>4.7610000000000001</v>
      </c>
      <c r="K3108">
        <f t="shared" si="244"/>
        <v>31.527818100000005</v>
      </c>
      <c r="L3108" s="1" t="s">
        <v>26</v>
      </c>
      <c r="M3108" s="1" t="s">
        <v>58</v>
      </c>
      <c r="N3108" s="1" t="s">
        <v>21</v>
      </c>
      <c r="O3108" s="1" t="s">
        <v>22</v>
      </c>
      <c r="P3108" s="1" t="s">
        <v>23</v>
      </c>
      <c r="Q3108" s="1" t="s">
        <v>36</v>
      </c>
      <c r="R3108" s="2">
        <v>41205</v>
      </c>
    </row>
    <row r="3109" spans="1:18" x14ac:dyDescent="0.25">
      <c r="A3109" s="1">
        <v>27463</v>
      </c>
      <c r="B3109" s="2">
        <v>40130</v>
      </c>
      <c r="C3109" s="2" t="str">
        <f t="shared" si="241"/>
        <v>November</v>
      </c>
      <c r="D3109" s="1" t="s">
        <v>41</v>
      </c>
      <c r="E3109" s="1">
        <v>10</v>
      </c>
      <c r="F3109" s="1">
        <f t="shared" si="240"/>
        <v>5.452</v>
      </c>
      <c r="G3109" s="1">
        <v>54.52</v>
      </c>
      <c r="H3109" s="1">
        <v>4.72</v>
      </c>
      <c r="I3109">
        <f t="shared" si="242"/>
        <v>59.24</v>
      </c>
      <c r="J3109">
        <f t="shared" si="243"/>
        <v>3.5455000000000001</v>
      </c>
      <c r="K3109">
        <f t="shared" si="244"/>
        <v>1.9330066000000001</v>
      </c>
      <c r="L3109" s="1" t="s">
        <v>26</v>
      </c>
      <c r="M3109" s="1" t="s">
        <v>51</v>
      </c>
      <c r="N3109" s="1" t="s">
        <v>21</v>
      </c>
      <c r="O3109" s="1" t="s">
        <v>34</v>
      </c>
      <c r="P3109" s="1" t="s">
        <v>45</v>
      </c>
      <c r="Q3109" s="1" t="s">
        <v>24</v>
      </c>
      <c r="R3109" s="2">
        <v>40131</v>
      </c>
    </row>
    <row r="3110" spans="1:18" x14ac:dyDescent="0.25">
      <c r="A3110" s="1">
        <v>358</v>
      </c>
      <c r="B3110" s="2">
        <v>40440</v>
      </c>
      <c r="C3110" s="2" t="str">
        <f t="shared" si="241"/>
        <v>September</v>
      </c>
      <c r="D3110" s="1" t="s">
        <v>25</v>
      </c>
      <c r="E3110" s="1">
        <v>33</v>
      </c>
      <c r="F3110" s="1">
        <f t="shared" si="240"/>
        <v>49.724242424242426</v>
      </c>
      <c r="G3110" s="1">
        <v>1640.9</v>
      </c>
      <c r="H3110" s="1">
        <v>54.11</v>
      </c>
      <c r="I3110">
        <f t="shared" si="242"/>
        <v>1695.01</v>
      </c>
      <c r="J3110">
        <f t="shared" si="243"/>
        <v>4.7610000000000001</v>
      </c>
      <c r="K3110">
        <f t="shared" si="244"/>
        <v>78.123249000000001</v>
      </c>
      <c r="L3110" s="1" t="s">
        <v>38</v>
      </c>
      <c r="M3110" s="1" t="s">
        <v>51</v>
      </c>
      <c r="N3110" s="1" t="s">
        <v>33</v>
      </c>
      <c r="O3110" s="1" t="s">
        <v>22</v>
      </c>
      <c r="P3110" s="1" t="s">
        <v>67</v>
      </c>
      <c r="Q3110" s="1" t="s">
        <v>64</v>
      </c>
      <c r="R3110" s="2">
        <v>40442</v>
      </c>
    </row>
    <row r="3111" spans="1:18" x14ac:dyDescent="0.25">
      <c r="A3111" s="1">
        <v>44737</v>
      </c>
      <c r="B3111" s="2">
        <v>41232</v>
      </c>
      <c r="C3111" s="2" t="str">
        <f t="shared" si="241"/>
        <v>November</v>
      </c>
      <c r="D3111" s="1" t="s">
        <v>41</v>
      </c>
      <c r="E3111" s="1">
        <v>11</v>
      </c>
      <c r="F3111" s="1">
        <f t="shared" si="240"/>
        <v>70.34</v>
      </c>
      <c r="G3111" s="1">
        <v>773.74</v>
      </c>
      <c r="H3111" s="1">
        <v>35</v>
      </c>
      <c r="I3111">
        <f t="shared" si="242"/>
        <v>808.74</v>
      </c>
      <c r="J3111">
        <f t="shared" si="243"/>
        <v>3.5455000000000001</v>
      </c>
      <c r="K3111">
        <f t="shared" si="244"/>
        <v>27.432951700000004</v>
      </c>
      <c r="L3111" s="1" t="s">
        <v>26</v>
      </c>
      <c r="M3111" s="1" t="s">
        <v>27</v>
      </c>
      <c r="N3111" s="1" t="s">
        <v>42</v>
      </c>
      <c r="O3111" s="1" t="s">
        <v>34</v>
      </c>
      <c r="P3111" s="1" t="s">
        <v>60</v>
      </c>
      <c r="Q3111" s="1" t="s">
        <v>53</v>
      </c>
      <c r="R3111" s="2">
        <v>41233</v>
      </c>
    </row>
    <row r="3112" spans="1:18" x14ac:dyDescent="0.25">
      <c r="A3112" s="1">
        <v>33284</v>
      </c>
      <c r="B3112" s="2">
        <v>40999</v>
      </c>
      <c r="C3112" s="2" t="str">
        <f t="shared" si="241"/>
        <v>March</v>
      </c>
      <c r="D3112" s="1" t="s">
        <v>18</v>
      </c>
      <c r="E3112" s="1">
        <v>21</v>
      </c>
      <c r="F3112" s="1">
        <f t="shared" si="240"/>
        <v>22.875714285714285</v>
      </c>
      <c r="G3112" s="1">
        <v>480.39</v>
      </c>
      <c r="H3112" s="1">
        <v>8.99</v>
      </c>
      <c r="I3112">
        <f t="shared" si="242"/>
        <v>489.38</v>
      </c>
      <c r="J3112">
        <f t="shared" si="243"/>
        <v>4.7610000000000001</v>
      </c>
      <c r="K3112">
        <f t="shared" si="244"/>
        <v>22.871367899999999</v>
      </c>
      <c r="L3112" s="1" t="s">
        <v>26</v>
      </c>
      <c r="M3112" s="1" t="s">
        <v>20</v>
      </c>
      <c r="N3112" s="1" t="s">
        <v>33</v>
      </c>
      <c r="O3112" s="1" t="s">
        <v>22</v>
      </c>
      <c r="P3112" s="1" t="s">
        <v>23</v>
      </c>
      <c r="Q3112" s="1" t="s">
        <v>46</v>
      </c>
      <c r="R3112" s="2">
        <v>41001</v>
      </c>
    </row>
    <row r="3113" spans="1:18" x14ac:dyDescent="0.25">
      <c r="A3113" s="1">
        <v>49153</v>
      </c>
      <c r="B3113" s="2">
        <v>41118</v>
      </c>
      <c r="C3113" s="2" t="str">
        <f t="shared" si="241"/>
        <v>July</v>
      </c>
      <c r="D3113" s="1" t="s">
        <v>41</v>
      </c>
      <c r="E3113" s="1">
        <v>31</v>
      </c>
      <c r="F3113" s="1">
        <f t="shared" si="240"/>
        <v>72.444516129032266</v>
      </c>
      <c r="G3113" s="1">
        <v>2245.7800000000002</v>
      </c>
      <c r="H3113" s="1">
        <v>30</v>
      </c>
      <c r="I3113">
        <f t="shared" si="242"/>
        <v>2275.7800000000002</v>
      </c>
      <c r="J3113">
        <f t="shared" si="243"/>
        <v>4.7610000000000001</v>
      </c>
      <c r="K3113">
        <f t="shared" si="244"/>
        <v>106.92158580000002</v>
      </c>
      <c r="L3113" s="1" t="s">
        <v>38</v>
      </c>
      <c r="M3113" s="1" t="s">
        <v>20</v>
      </c>
      <c r="N3113" s="1" t="s">
        <v>28</v>
      </c>
      <c r="O3113" s="1" t="s">
        <v>22</v>
      </c>
      <c r="P3113" s="1" t="s">
        <v>39</v>
      </c>
      <c r="Q3113" s="1" t="s">
        <v>40</v>
      </c>
      <c r="R3113" s="2">
        <v>41118</v>
      </c>
    </row>
    <row r="3114" spans="1:18" x14ac:dyDescent="0.25">
      <c r="A3114" s="1">
        <v>10310</v>
      </c>
      <c r="B3114" s="2">
        <v>39849</v>
      </c>
      <c r="C3114" s="2" t="str">
        <f t="shared" si="241"/>
        <v>February</v>
      </c>
      <c r="D3114" s="1" t="s">
        <v>18</v>
      </c>
      <c r="E3114" s="1">
        <v>48</v>
      </c>
      <c r="F3114" s="1">
        <f t="shared" si="240"/>
        <v>2.9137500000000003</v>
      </c>
      <c r="G3114" s="1">
        <v>139.86000000000001</v>
      </c>
      <c r="H3114" s="1">
        <v>1.01</v>
      </c>
      <c r="I3114">
        <f t="shared" si="242"/>
        <v>140.87</v>
      </c>
      <c r="J3114">
        <f t="shared" si="243"/>
        <v>3.5455000000000001</v>
      </c>
      <c r="K3114">
        <f t="shared" si="244"/>
        <v>4.9587363000000009</v>
      </c>
      <c r="L3114" s="1" t="s">
        <v>26</v>
      </c>
      <c r="M3114" s="1" t="s">
        <v>20</v>
      </c>
      <c r="N3114" s="1" t="s">
        <v>28</v>
      </c>
      <c r="O3114" s="1" t="s">
        <v>34</v>
      </c>
      <c r="P3114" s="1" t="s">
        <v>35</v>
      </c>
      <c r="Q3114" s="1" t="s">
        <v>36</v>
      </c>
      <c r="R3114" s="2">
        <v>39853</v>
      </c>
    </row>
    <row r="3115" spans="1:18" x14ac:dyDescent="0.25">
      <c r="A3115" s="1">
        <v>39654</v>
      </c>
      <c r="B3115" s="2">
        <v>41182</v>
      </c>
      <c r="C3115" s="2" t="str">
        <f t="shared" si="241"/>
        <v>September</v>
      </c>
      <c r="D3115" s="1" t="s">
        <v>41</v>
      </c>
      <c r="E3115" s="1">
        <v>39</v>
      </c>
      <c r="F3115" s="1">
        <f t="shared" si="240"/>
        <v>21.952564102564104</v>
      </c>
      <c r="G3115" s="1">
        <v>856.15</v>
      </c>
      <c r="H3115" s="1">
        <v>2.99</v>
      </c>
      <c r="I3115">
        <f t="shared" si="242"/>
        <v>859.14</v>
      </c>
      <c r="J3115">
        <f t="shared" si="243"/>
        <v>3.5455000000000001</v>
      </c>
      <c r="K3115">
        <f t="shared" si="244"/>
        <v>30.354798249999998</v>
      </c>
      <c r="L3115" s="1" t="s">
        <v>19</v>
      </c>
      <c r="M3115" s="1" t="s">
        <v>20</v>
      </c>
      <c r="N3115" s="1" t="s">
        <v>33</v>
      </c>
      <c r="O3115" s="1" t="s">
        <v>34</v>
      </c>
      <c r="P3115" s="1" t="s">
        <v>48</v>
      </c>
      <c r="Q3115" s="1" t="s">
        <v>24</v>
      </c>
      <c r="R3115" s="2">
        <v>41183</v>
      </c>
    </row>
    <row r="3116" spans="1:18" x14ac:dyDescent="0.25">
      <c r="A3116" s="1">
        <v>27969</v>
      </c>
      <c r="B3116" s="2">
        <v>40337</v>
      </c>
      <c r="C3116" s="2" t="str">
        <f t="shared" si="241"/>
        <v>June</v>
      </c>
      <c r="D3116" s="1" t="s">
        <v>18</v>
      </c>
      <c r="E3116" s="1">
        <v>9</v>
      </c>
      <c r="F3116" s="1">
        <f t="shared" si="240"/>
        <v>81.413333333333341</v>
      </c>
      <c r="G3116" s="1">
        <v>732.72</v>
      </c>
      <c r="H3116" s="1">
        <v>6.13</v>
      </c>
      <c r="I3116">
        <f t="shared" si="242"/>
        <v>738.85</v>
      </c>
      <c r="J3116">
        <f t="shared" si="243"/>
        <v>5.3265000000000002</v>
      </c>
      <c r="K3116">
        <f t="shared" si="244"/>
        <v>39.028330800000006</v>
      </c>
      <c r="L3116" s="1" t="s">
        <v>26</v>
      </c>
      <c r="M3116" s="1" t="s">
        <v>47</v>
      </c>
      <c r="N3116" s="1" t="s">
        <v>42</v>
      </c>
      <c r="O3116" s="1" t="s">
        <v>29</v>
      </c>
      <c r="P3116" s="1" t="s">
        <v>43</v>
      </c>
      <c r="Q3116" s="1" t="s">
        <v>24</v>
      </c>
      <c r="R3116" s="2">
        <v>40341</v>
      </c>
    </row>
    <row r="3117" spans="1:18" x14ac:dyDescent="0.25">
      <c r="A3117" s="1">
        <v>18307</v>
      </c>
      <c r="B3117" s="2">
        <v>40211</v>
      </c>
      <c r="C3117" s="2" t="str">
        <f t="shared" si="241"/>
        <v>February</v>
      </c>
      <c r="D3117" s="1" t="s">
        <v>18</v>
      </c>
      <c r="E3117" s="1">
        <v>34</v>
      </c>
      <c r="F3117" s="1">
        <f t="shared" si="240"/>
        <v>7.2114705882352936</v>
      </c>
      <c r="G3117" s="1">
        <v>245.19</v>
      </c>
      <c r="H3117" s="1">
        <v>2.35</v>
      </c>
      <c r="I3117">
        <f t="shared" si="242"/>
        <v>247.54</v>
      </c>
      <c r="J3117">
        <f t="shared" si="243"/>
        <v>3.5455000000000001</v>
      </c>
      <c r="K3117">
        <f t="shared" si="244"/>
        <v>8.6932114499999997</v>
      </c>
      <c r="L3117" s="1" t="s">
        <v>26</v>
      </c>
      <c r="M3117" s="1" t="s">
        <v>54</v>
      </c>
      <c r="N3117" s="1" t="s">
        <v>33</v>
      </c>
      <c r="O3117" s="1" t="s">
        <v>34</v>
      </c>
      <c r="P3117" s="1" t="s">
        <v>35</v>
      </c>
      <c r="Q3117" s="1" t="s">
        <v>36</v>
      </c>
      <c r="R3117" s="2">
        <v>40211</v>
      </c>
    </row>
    <row r="3118" spans="1:18" x14ac:dyDescent="0.25">
      <c r="A3118" s="1">
        <v>41063</v>
      </c>
      <c r="B3118" s="2">
        <v>41234</v>
      </c>
      <c r="C3118" s="2" t="str">
        <f t="shared" si="241"/>
        <v>November</v>
      </c>
      <c r="D3118" s="1" t="s">
        <v>18</v>
      </c>
      <c r="E3118" s="1">
        <v>10</v>
      </c>
      <c r="F3118" s="1">
        <f t="shared" si="240"/>
        <v>30.836300000000001</v>
      </c>
      <c r="G3118" s="1">
        <v>308.363</v>
      </c>
      <c r="H3118" s="1">
        <v>0.99</v>
      </c>
      <c r="I3118">
        <f t="shared" si="242"/>
        <v>309.35300000000001</v>
      </c>
      <c r="J3118">
        <f t="shared" si="243"/>
        <v>5.3265000000000002</v>
      </c>
      <c r="K3118">
        <f t="shared" si="244"/>
        <v>16.424955194999999</v>
      </c>
      <c r="L3118" s="1" t="s">
        <v>26</v>
      </c>
      <c r="M3118" s="1" t="s">
        <v>44</v>
      </c>
      <c r="N3118" s="1" t="s">
        <v>42</v>
      </c>
      <c r="O3118" s="1" t="s">
        <v>29</v>
      </c>
      <c r="P3118" s="1" t="s">
        <v>30</v>
      </c>
      <c r="Q3118" s="1" t="s">
        <v>46</v>
      </c>
      <c r="R3118" s="2">
        <v>41241</v>
      </c>
    </row>
    <row r="3119" spans="1:18" x14ac:dyDescent="0.25">
      <c r="A3119" s="1">
        <v>54369</v>
      </c>
      <c r="B3119" s="2">
        <v>39874</v>
      </c>
      <c r="C3119" s="2" t="str">
        <f t="shared" si="241"/>
        <v>March</v>
      </c>
      <c r="D3119" s="1" t="s">
        <v>32</v>
      </c>
      <c r="E3119" s="1">
        <v>47</v>
      </c>
      <c r="F3119" s="1">
        <f t="shared" si="240"/>
        <v>8.9591489361702124</v>
      </c>
      <c r="G3119" s="1">
        <v>421.08</v>
      </c>
      <c r="H3119" s="1">
        <v>1.99</v>
      </c>
      <c r="I3119">
        <f t="shared" si="242"/>
        <v>423.07</v>
      </c>
      <c r="J3119">
        <f t="shared" si="243"/>
        <v>5.3265000000000002</v>
      </c>
      <c r="K3119">
        <f t="shared" si="244"/>
        <v>22.4288262</v>
      </c>
      <c r="L3119" s="1" t="s">
        <v>19</v>
      </c>
      <c r="M3119" s="1" t="s">
        <v>27</v>
      </c>
      <c r="N3119" s="1" t="s">
        <v>21</v>
      </c>
      <c r="O3119" s="1" t="s">
        <v>29</v>
      </c>
      <c r="P3119" s="1" t="s">
        <v>43</v>
      </c>
      <c r="Q3119" s="1" t="s">
        <v>46</v>
      </c>
      <c r="R3119" s="2">
        <v>39876</v>
      </c>
    </row>
    <row r="3120" spans="1:18" x14ac:dyDescent="0.25">
      <c r="A3120" s="1">
        <v>13282</v>
      </c>
      <c r="B3120" s="2">
        <v>41038</v>
      </c>
      <c r="C3120" s="2" t="str">
        <f t="shared" si="241"/>
        <v>May</v>
      </c>
      <c r="D3120" s="1" t="s">
        <v>18</v>
      </c>
      <c r="E3120" s="1">
        <v>22</v>
      </c>
      <c r="F3120" s="1">
        <f t="shared" si="240"/>
        <v>34.720454545454544</v>
      </c>
      <c r="G3120" s="1">
        <v>763.85</v>
      </c>
      <c r="H3120" s="1">
        <v>7.53</v>
      </c>
      <c r="I3120">
        <f t="shared" si="242"/>
        <v>771.38</v>
      </c>
      <c r="J3120">
        <f t="shared" si="243"/>
        <v>5.3265000000000002</v>
      </c>
      <c r="K3120">
        <f t="shared" si="244"/>
        <v>40.686470249999999</v>
      </c>
      <c r="L3120" s="1" t="s">
        <v>26</v>
      </c>
      <c r="M3120" s="1" t="s">
        <v>51</v>
      </c>
      <c r="N3120" s="1" t="s">
        <v>33</v>
      </c>
      <c r="O3120" s="1" t="s">
        <v>29</v>
      </c>
      <c r="P3120" s="1" t="s">
        <v>43</v>
      </c>
      <c r="Q3120" s="1" t="s">
        <v>24</v>
      </c>
      <c r="R3120" s="2">
        <v>41043</v>
      </c>
    </row>
    <row r="3121" spans="1:18" x14ac:dyDescent="0.25">
      <c r="A3121" s="1">
        <v>47329</v>
      </c>
      <c r="B3121" s="2">
        <v>40219</v>
      </c>
      <c r="C3121" s="2" t="str">
        <f t="shared" si="241"/>
        <v>February</v>
      </c>
      <c r="D3121" s="1" t="s">
        <v>18</v>
      </c>
      <c r="E3121" s="1">
        <v>2</v>
      </c>
      <c r="F3121" s="1">
        <f t="shared" si="240"/>
        <v>13.32</v>
      </c>
      <c r="G3121" s="1">
        <v>26.64</v>
      </c>
      <c r="H3121" s="1">
        <v>2.36</v>
      </c>
      <c r="I3121">
        <f t="shared" si="242"/>
        <v>29</v>
      </c>
      <c r="J3121">
        <f t="shared" si="243"/>
        <v>3.5455000000000001</v>
      </c>
      <c r="K3121">
        <f t="shared" si="244"/>
        <v>0.94452120000000006</v>
      </c>
      <c r="L3121" s="1" t="s">
        <v>19</v>
      </c>
      <c r="M3121" s="1" t="s">
        <v>20</v>
      </c>
      <c r="N3121" s="1" t="s">
        <v>42</v>
      </c>
      <c r="O3121" s="1" t="s">
        <v>34</v>
      </c>
      <c r="P3121" s="1" t="s">
        <v>35</v>
      </c>
      <c r="Q3121" s="1" t="s">
        <v>36</v>
      </c>
      <c r="R3121" s="2">
        <v>40224</v>
      </c>
    </row>
    <row r="3122" spans="1:18" x14ac:dyDescent="0.25">
      <c r="A3122" s="1">
        <v>48199</v>
      </c>
      <c r="B3122" s="2">
        <v>39831</v>
      </c>
      <c r="C3122" s="2" t="str">
        <f t="shared" si="241"/>
        <v>January</v>
      </c>
      <c r="D3122" s="1" t="s">
        <v>32</v>
      </c>
      <c r="E3122" s="1">
        <v>47</v>
      </c>
      <c r="F3122" s="1">
        <f t="shared" si="240"/>
        <v>14.307659574468087</v>
      </c>
      <c r="G3122" s="1">
        <v>672.46</v>
      </c>
      <c r="H3122" s="1">
        <v>1.39</v>
      </c>
      <c r="I3122">
        <f t="shared" si="242"/>
        <v>673.85</v>
      </c>
      <c r="J3122">
        <f t="shared" si="243"/>
        <v>3.5455000000000001</v>
      </c>
      <c r="K3122">
        <f t="shared" si="244"/>
        <v>23.842069300000002</v>
      </c>
      <c r="L3122" s="1" t="s">
        <v>26</v>
      </c>
      <c r="M3122" s="1" t="s">
        <v>55</v>
      </c>
      <c r="N3122" s="1" t="s">
        <v>33</v>
      </c>
      <c r="O3122" s="1" t="s">
        <v>34</v>
      </c>
      <c r="P3122" s="1" t="s">
        <v>62</v>
      </c>
      <c r="Q3122" s="1" t="s">
        <v>24</v>
      </c>
      <c r="R3122" s="2">
        <v>39834</v>
      </c>
    </row>
    <row r="3123" spans="1:18" x14ac:dyDescent="0.25">
      <c r="A3123" s="1">
        <v>11846</v>
      </c>
      <c r="B3123" s="2">
        <v>40288</v>
      </c>
      <c r="C3123" s="2" t="str">
        <f t="shared" si="241"/>
        <v>April</v>
      </c>
      <c r="D3123" s="1" t="s">
        <v>18</v>
      </c>
      <c r="E3123" s="1">
        <v>28</v>
      </c>
      <c r="F3123" s="1">
        <f t="shared" si="240"/>
        <v>25.265714285714289</v>
      </c>
      <c r="G3123" s="1">
        <v>707.44</v>
      </c>
      <c r="H3123" s="1">
        <v>8.7899999999999991</v>
      </c>
      <c r="I3123">
        <f t="shared" si="242"/>
        <v>716.23</v>
      </c>
      <c r="J3123">
        <f t="shared" si="243"/>
        <v>3.5455000000000001</v>
      </c>
      <c r="K3123">
        <f t="shared" si="244"/>
        <v>25.082285200000001</v>
      </c>
      <c r="L3123" s="1" t="s">
        <v>19</v>
      </c>
      <c r="M3123" s="1" t="s">
        <v>51</v>
      </c>
      <c r="N3123" s="1" t="s">
        <v>33</v>
      </c>
      <c r="O3123" s="1" t="s">
        <v>34</v>
      </c>
      <c r="P3123" s="1" t="s">
        <v>60</v>
      </c>
      <c r="Q3123" s="1" t="s">
        <v>24</v>
      </c>
      <c r="R3123" s="2">
        <v>40295</v>
      </c>
    </row>
    <row r="3124" spans="1:18" x14ac:dyDescent="0.25">
      <c r="A3124" s="1">
        <v>54528</v>
      </c>
      <c r="B3124" s="2">
        <v>40547</v>
      </c>
      <c r="C3124" s="2" t="str">
        <f t="shared" si="241"/>
        <v>January</v>
      </c>
      <c r="D3124" s="1" t="s">
        <v>41</v>
      </c>
      <c r="E3124" s="1">
        <v>15</v>
      </c>
      <c r="F3124" s="1">
        <f t="shared" si="240"/>
        <v>6.1353333333333335</v>
      </c>
      <c r="G3124" s="1">
        <v>92.03</v>
      </c>
      <c r="H3124" s="1">
        <v>0.91</v>
      </c>
      <c r="I3124">
        <f t="shared" si="242"/>
        <v>92.94</v>
      </c>
      <c r="J3124">
        <f t="shared" si="243"/>
        <v>3.5455000000000001</v>
      </c>
      <c r="K3124">
        <f t="shared" si="244"/>
        <v>3.2629236500000003</v>
      </c>
      <c r="L3124" s="1" t="s">
        <v>26</v>
      </c>
      <c r="M3124" s="1" t="s">
        <v>49</v>
      </c>
      <c r="N3124" s="1" t="s">
        <v>21</v>
      </c>
      <c r="O3124" s="1" t="s">
        <v>34</v>
      </c>
      <c r="P3124" s="1" t="s">
        <v>35</v>
      </c>
      <c r="Q3124" s="1" t="s">
        <v>36</v>
      </c>
      <c r="R3124" s="2">
        <v>40548</v>
      </c>
    </row>
    <row r="3125" spans="1:18" x14ac:dyDescent="0.25">
      <c r="A3125" s="1">
        <v>59047</v>
      </c>
      <c r="B3125" s="2">
        <v>40571</v>
      </c>
      <c r="C3125" s="2" t="str">
        <f t="shared" si="241"/>
        <v>January</v>
      </c>
      <c r="D3125" s="1" t="s">
        <v>32</v>
      </c>
      <c r="E3125" s="1">
        <v>26</v>
      </c>
      <c r="F3125" s="1">
        <f t="shared" si="240"/>
        <v>4.3788461538461538</v>
      </c>
      <c r="G3125" s="1">
        <v>113.85</v>
      </c>
      <c r="H3125" s="1">
        <v>6.6</v>
      </c>
      <c r="I3125">
        <f t="shared" si="242"/>
        <v>120.44999999999999</v>
      </c>
      <c r="J3125">
        <f t="shared" si="243"/>
        <v>4.7610000000000001</v>
      </c>
      <c r="K3125">
        <f t="shared" si="244"/>
        <v>5.4203985000000001</v>
      </c>
      <c r="L3125" s="1" t="s">
        <v>26</v>
      </c>
      <c r="M3125" s="1" t="s">
        <v>55</v>
      </c>
      <c r="N3125" s="1" t="s">
        <v>33</v>
      </c>
      <c r="O3125" s="1" t="s">
        <v>22</v>
      </c>
      <c r="P3125" s="1" t="s">
        <v>23</v>
      </c>
      <c r="Q3125" s="1" t="s">
        <v>24</v>
      </c>
      <c r="R3125" s="2">
        <v>40573</v>
      </c>
    </row>
    <row r="3126" spans="1:18" x14ac:dyDescent="0.25">
      <c r="A3126" s="1">
        <v>34660</v>
      </c>
      <c r="B3126" s="2">
        <v>40789</v>
      </c>
      <c r="C3126" s="2" t="str">
        <f t="shared" si="241"/>
        <v>September</v>
      </c>
      <c r="D3126" s="1" t="s">
        <v>32</v>
      </c>
      <c r="E3126" s="1">
        <v>4</v>
      </c>
      <c r="F3126" s="1">
        <f t="shared" si="240"/>
        <v>6.1924999999999999</v>
      </c>
      <c r="G3126" s="1">
        <v>24.77</v>
      </c>
      <c r="H3126" s="1">
        <v>5.68</v>
      </c>
      <c r="I3126">
        <f t="shared" si="242"/>
        <v>30.45</v>
      </c>
      <c r="J3126">
        <f t="shared" si="243"/>
        <v>3.5455000000000001</v>
      </c>
      <c r="K3126">
        <f t="shared" si="244"/>
        <v>0.87822034999999998</v>
      </c>
      <c r="L3126" s="1" t="s">
        <v>26</v>
      </c>
      <c r="M3126" s="1" t="s">
        <v>54</v>
      </c>
      <c r="N3126" s="1" t="s">
        <v>42</v>
      </c>
      <c r="O3126" s="1" t="s">
        <v>34</v>
      </c>
      <c r="P3126" s="1" t="s">
        <v>48</v>
      </c>
      <c r="Q3126" s="1" t="s">
        <v>24</v>
      </c>
      <c r="R3126" s="2">
        <v>40790</v>
      </c>
    </row>
    <row r="3127" spans="1:18" x14ac:dyDescent="0.25">
      <c r="A3127" s="1">
        <v>58658</v>
      </c>
      <c r="B3127" s="2">
        <v>41071</v>
      </c>
      <c r="C3127" s="2" t="str">
        <f t="shared" si="241"/>
        <v>June</v>
      </c>
      <c r="D3127" s="1" t="s">
        <v>41</v>
      </c>
      <c r="E3127" s="1">
        <v>7</v>
      </c>
      <c r="F3127" s="1">
        <f t="shared" si="240"/>
        <v>126.17571428571429</v>
      </c>
      <c r="G3127" s="1">
        <v>883.23</v>
      </c>
      <c r="H3127" s="1">
        <v>58.64</v>
      </c>
      <c r="I3127">
        <f t="shared" si="242"/>
        <v>941.87</v>
      </c>
      <c r="J3127">
        <f t="shared" si="243"/>
        <v>4.7610000000000001</v>
      </c>
      <c r="K3127">
        <f t="shared" si="244"/>
        <v>42.0505803</v>
      </c>
      <c r="L3127" s="1" t="s">
        <v>38</v>
      </c>
      <c r="M3127" s="1" t="s">
        <v>51</v>
      </c>
      <c r="N3127" s="1" t="s">
        <v>21</v>
      </c>
      <c r="O3127" s="1" t="s">
        <v>22</v>
      </c>
      <c r="P3127" s="1" t="s">
        <v>67</v>
      </c>
      <c r="Q3127" s="1" t="s">
        <v>64</v>
      </c>
      <c r="R3127" s="2">
        <v>41072</v>
      </c>
    </row>
    <row r="3128" spans="1:18" x14ac:dyDescent="0.25">
      <c r="A3128" s="1">
        <v>6115</v>
      </c>
      <c r="B3128" s="2">
        <v>40432</v>
      </c>
      <c r="C3128" s="2" t="str">
        <f t="shared" si="241"/>
        <v>September</v>
      </c>
      <c r="D3128" s="1" t="s">
        <v>41</v>
      </c>
      <c r="E3128" s="1">
        <v>25</v>
      </c>
      <c r="F3128" s="1">
        <f t="shared" si="240"/>
        <v>16.363199999999999</v>
      </c>
      <c r="G3128" s="1">
        <v>409.08</v>
      </c>
      <c r="H3128" s="1">
        <v>5.03</v>
      </c>
      <c r="I3128">
        <f t="shared" si="242"/>
        <v>414.10999999999996</v>
      </c>
      <c r="J3128">
        <f t="shared" si="243"/>
        <v>4.7610000000000001</v>
      </c>
      <c r="K3128">
        <f t="shared" si="244"/>
        <v>19.476298799999999</v>
      </c>
      <c r="L3128" s="1" t="s">
        <v>26</v>
      </c>
      <c r="M3128" s="1" t="s">
        <v>20</v>
      </c>
      <c r="N3128" s="1" t="s">
        <v>21</v>
      </c>
      <c r="O3128" s="1" t="s">
        <v>22</v>
      </c>
      <c r="P3128" s="1" t="s">
        <v>23</v>
      </c>
      <c r="Q3128" s="1" t="s">
        <v>24</v>
      </c>
      <c r="R3128" s="2">
        <v>40433</v>
      </c>
    </row>
    <row r="3129" spans="1:18" x14ac:dyDescent="0.25">
      <c r="A3129" s="1">
        <v>12452</v>
      </c>
      <c r="B3129" s="2">
        <v>40519</v>
      </c>
      <c r="C3129" s="2" t="str">
        <f t="shared" si="241"/>
        <v>December</v>
      </c>
      <c r="D3129" s="1" t="s">
        <v>41</v>
      </c>
      <c r="E3129" s="1">
        <v>38</v>
      </c>
      <c r="F3129" s="1">
        <f t="shared" si="240"/>
        <v>54.300526315789476</v>
      </c>
      <c r="G3129" s="1">
        <v>2063.42</v>
      </c>
      <c r="H3129" s="1">
        <v>5.15</v>
      </c>
      <c r="I3129">
        <f t="shared" si="242"/>
        <v>2068.5700000000002</v>
      </c>
      <c r="J3129">
        <f t="shared" si="243"/>
        <v>3.5455000000000001</v>
      </c>
      <c r="K3129">
        <f t="shared" si="244"/>
        <v>73.158556099999998</v>
      </c>
      <c r="L3129" s="1" t="s">
        <v>26</v>
      </c>
      <c r="M3129" s="1" t="s">
        <v>27</v>
      </c>
      <c r="N3129" s="1" t="s">
        <v>33</v>
      </c>
      <c r="O3129" s="1" t="s">
        <v>34</v>
      </c>
      <c r="P3129" s="1" t="s">
        <v>45</v>
      </c>
      <c r="Q3129" s="1" t="s">
        <v>24</v>
      </c>
      <c r="R3129" s="2">
        <v>40521</v>
      </c>
    </row>
    <row r="3130" spans="1:18" x14ac:dyDescent="0.25">
      <c r="A3130" s="1">
        <v>20103</v>
      </c>
      <c r="B3130" s="2">
        <v>40220</v>
      </c>
      <c r="C3130" s="2" t="str">
        <f t="shared" si="241"/>
        <v>February</v>
      </c>
      <c r="D3130" s="1" t="s">
        <v>41</v>
      </c>
      <c r="E3130" s="1">
        <v>25</v>
      </c>
      <c r="F3130" s="1">
        <f t="shared" si="240"/>
        <v>29.072800000000001</v>
      </c>
      <c r="G3130" s="1">
        <v>726.82</v>
      </c>
      <c r="H3130" s="1">
        <v>8.65</v>
      </c>
      <c r="I3130">
        <f t="shared" si="242"/>
        <v>735.47</v>
      </c>
      <c r="J3130">
        <f t="shared" si="243"/>
        <v>5.3265000000000002</v>
      </c>
      <c r="K3130">
        <f t="shared" si="244"/>
        <v>38.714067300000004</v>
      </c>
      <c r="L3130" s="1" t="s">
        <v>19</v>
      </c>
      <c r="M3130" s="1" t="s">
        <v>56</v>
      </c>
      <c r="N3130" s="1" t="s">
        <v>28</v>
      </c>
      <c r="O3130" s="1" t="s">
        <v>29</v>
      </c>
      <c r="P3130" s="1" t="s">
        <v>43</v>
      </c>
      <c r="Q3130" s="1" t="s">
        <v>24</v>
      </c>
      <c r="R3130" s="2">
        <v>40222</v>
      </c>
    </row>
    <row r="3131" spans="1:18" x14ac:dyDescent="0.25">
      <c r="A3131" s="1">
        <v>34660</v>
      </c>
      <c r="B3131" s="2">
        <v>40789</v>
      </c>
      <c r="C3131" s="2" t="str">
        <f t="shared" si="241"/>
        <v>September</v>
      </c>
      <c r="D3131" s="1" t="s">
        <v>32</v>
      </c>
      <c r="E3131" s="1">
        <v>36</v>
      </c>
      <c r="F3131" s="1">
        <f t="shared" si="240"/>
        <v>106.45472222222222</v>
      </c>
      <c r="G3131" s="1">
        <v>3832.37</v>
      </c>
      <c r="H3131" s="1">
        <v>5.81</v>
      </c>
      <c r="I3131">
        <f t="shared" si="242"/>
        <v>3838.18</v>
      </c>
      <c r="J3131">
        <f t="shared" si="243"/>
        <v>4.7610000000000001</v>
      </c>
      <c r="K3131">
        <f t="shared" si="244"/>
        <v>182.45913570000002</v>
      </c>
      <c r="L3131" s="1" t="s">
        <v>26</v>
      </c>
      <c r="M3131" s="1" t="s">
        <v>54</v>
      </c>
      <c r="N3131" s="1" t="s">
        <v>42</v>
      </c>
      <c r="O3131" s="1" t="s">
        <v>22</v>
      </c>
      <c r="P3131" s="1" t="s">
        <v>23</v>
      </c>
      <c r="Q3131" s="1" t="s">
        <v>31</v>
      </c>
      <c r="R3131" s="2">
        <v>40791</v>
      </c>
    </row>
    <row r="3132" spans="1:18" x14ac:dyDescent="0.25">
      <c r="A3132" s="1">
        <v>29223</v>
      </c>
      <c r="B3132" s="2">
        <v>40928</v>
      </c>
      <c r="C3132" s="2" t="str">
        <f t="shared" si="241"/>
        <v>January</v>
      </c>
      <c r="D3132" s="1" t="s">
        <v>25</v>
      </c>
      <c r="E3132" s="1">
        <v>48</v>
      </c>
      <c r="F3132" s="1">
        <f t="shared" si="240"/>
        <v>514.60666666666668</v>
      </c>
      <c r="G3132" s="1">
        <v>24701.119999999999</v>
      </c>
      <c r="H3132" s="1">
        <v>26</v>
      </c>
      <c r="I3132">
        <f t="shared" si="242"/>
        <v>24727.119999999999</v>
      </c>
      <c r="J3132">
        <f t="shared" si="243"/>
        <v>4.7610000000000001</v>
      </c>
      <c r="K3132">
        <f t="shared" si="244"/>
        <v>1176.0203231999999</v>
      </c>
      <c r="L3132" s="1" t="s">
        <v>38</v>
      </c>
      <c r="M3132" s="1" t="s">
        <v>49</v>
      </c>
      <c r="N3132" s="1" t="s">
        <v>42</v>
      </c>
      <c r="O3132" s="1" t="s">
        <v>22</v>
      </c>
      <c r="P3132" s="1" t="s">
        <v>39</v>
      </c>
      <c r="Q3132" s="1" t="s">
        <v>40</v>
      </c>
      <c r="R3132" s="2">
        <v>40930</v>
      </c>
    </row>
    <row r="3133" spans="1:18" x14ac:dyDescent="0.25">
      <c r="A3133" s="1">
        <v>50017</v>
      </c>
      <c r="B3133" s="2">
        <v>41233</v>
      </c>
      <c r="C3133" s="2" t="str">
        <f t="shared" si="241"/>
        <v>November</v>
      </c>
      <c r="D3133" s="1" t="s">
        <v>18</v>
      </c>
      <c r="E3133" s="1">
        <v>24</v>
      </c>
      <c r="F3133" s="1">
        <f t="shared" si="240"/>
        <v>83.922083333333333</v>
      </c>
      <c r="G3133" s="1">
        <v>2014.13</v>
      </c>
      <c r="H3133" s="1">
        <v>35</v>
      </c>
      <c r="I3133">
        <f t="shared" si="242"/>
        <v>2049.13</v>
      </c>
      <c r="J3133">
        <f t="shared" si="243"/>
        <v>3.5455000000000001</v>
      </c>
      <c r="K3133">
        <f t="shared" si="244"/>
        <v>71.410979150000003</v>
      </c>
      <c r="L3133" s="1" t="s">
        <v>26</v>
      </c>
      <c r="M3133" s="1" t="s">
        <v>27</v>
      </c>
      <c r="N3133" s="1" t="s">
        <v>42</v>
      </c>
      <c r="O3133" s="1" t="s">
        <v>34</v>
      </c>
      <c r="P3133" s="1" t="s">
        <v>60</v>
      </c>
      <c r="Q3133" s="1" t="s">
        <v>53</v>
      </c>
      <c r="R3133" s="2">
        <v>41233</v>
      </c>
    </row>
    <row r="3134" spans="1:18" x14ac:dyDescent="0.25">
      <c r="A3134" s="1">
        <v>46631</v>
      </c>
      <c r="B3134" s="2">
        <v>40979</v>
      </c>
      <c r="C3134" s="2" t="str">
        <f t="shared" si="241"/>
        <v>March</v>
      </c>
      <c r="D3134" s="1" t="s">
        <v>32</v>
      </c>
      <c r="E3134" s="1">
        <v>39</v>
      </c>
      <c r="F3134" s="1">
        <f t="shared" si="240"/>
        <v>23.867692307692309</v>
      </c>
      <c r="G3134" s="1">
        <v>930.84</v>
      </c>
      <c r="H3134" s="1">
        <v>16.920000000000002</v>
      </c>
      <c r="I3134">
        <f t="shared" si="242"/>
        <v>947.76</v>
      </c>
      <c r="J3134">
        <f t="shared" si="243"/>
        <v>3.5455000000000001</v>
      </c>
      <c r="K3134">
        <f t="shared" si="244"/>
        <v>33.002932200000004</v>
      </c>
      <c r="L3134" s="1" t="s">
        <v>26</v>
      </c>
      <c r="M3134" s="1" t="s">
        <v>20</v>
      </c>
      <c r="N3134" s="1" t="s">
        <v>33</v>
      </c>
      <c r="O3134" s="1" t="s">
        <v>34</v>
      </c>
      <c r="P3134" s="1" t="s">
        <v>45</v>
      </c>
      <c r="Q3134" s="1" t="s">
        <v>24</v>
      </c>
      <c r="R3134" s="2">
        <v>40981</v>
      </c>
    </row>
    <row r="3135" spans="1:18" x14ac:dyDescent="0.25">
      <c r="A3135" s="1">
        <v>36737</v>
      </c>
      <c r="B3135" s="2">
        <v>40252</v>
      </c>
      <c r="C3135" s="2" t="str">
        <f t="shared" si="241"/>
        <v>March</v>
      </c>
      <c r="D3135" s="1" t="s">
        <v>32</v>
      </c>
      <c r="E3135" s="1">
        <v>10</v>
      </c>
      <c r="F3135" s="1">
        <f t="shared" si="240"/>
        <v>99.989000000000004</v>
      </c>
      <c r="G3135" s="1">
        <v>999.89</v>
      </c>
      <c r="H3135" s="1">
        <v>19.989999999999998</v>
      </c>
      <c r="I3135">
        <f t="shared" si="242"/>
        <v>1019.88</v>
      </c>
      <c r="J3135">
        <f t="shared" si="243"/>
        <v>5.3265000000000002</v>
      </c>
      <c r="K3135">
        <f t="shared" si="244"/>
        <v>53.259140850000001</v>
      </c>
      <c r="L3135" s="1" t="s">
        <v>26</v>
      </c>
      <c r="M3135" s="1" t="s">
        <v>20</v>
      </c>
      <c r="N3135" s="1" t="s">
        <v>21</v>
      </c>
      <c r="O3135" s="1" t="s">
        <v>29</v>
      </c>
      <c r="P3135" s="1" t="s">
        <v>43</v>
      </c>
      <c r="Q3135" s="1" t="s">
        <v>24</v>
      </c>
      <c r="R3135" s="2">
        <v>40253</v>
      </c>
    </row>
    <row r="3136" spans="1:18" x14ac:dyDescent="0.25">
      <c r="A3136" s="1">
        <v>11174</v>
      </c>
      <c r="B3136" s="2">
        <v>39912</v>
      </c>
      <c r="C3136" s="2" t="str">
        <f t="shared" si="241"/>
        <v>April</v>
      </c>
      <c r="D3136" s="1" t="s">
        <v>41</v>
      </c>
      <c r="E3136" s="1">
        <v>30</v>
      </c>
      <c r="F3136" s="1">
        <f t="shared" si="240"/>
        <v>106.56676666666667</v>
      </c>
      <c r="G3136" s="1">
        <v>3197.0030000000002</v>
      </c>
      <c r="H3136" s="1">
        <v>7.69</v>
      </c>
      <c r="I3136">
        <f t="shared" si="242"/>
        <v>3204.6930000000002</v>
      </c>
      <c r="J3136">
        <f t="shared" si="243"/>
        <v>5.3265000000000002</v>
      </c>
      <c r="K3136">
        <f t="shared" si="244"/>
        <v>170.28836479500001</v>
      </c>
      <c r="L3136" s="1" t="s">
        <v>26</v>
      </c>
      <c r="M3136" s="1" t="s">
        <v>47</v>
      </c>
      <c r="N3136" s="1" t="s">
        <v>33</v>
      </c>
      <c r="O3136" s="1" t="s">
        <v>29</v>
      </c>
      <c r="P3136" s="1" t="s">
        <v>30</v>
      </c>
      <c r="Q3136" s="1" t="s">
        <v>24</v>
      </c>
      <c r="R3136" s="2">
        <v>39913</v>
      </c>
    </row>
    <row r="3137" spans="1:18" x14ac:dyDescent="0.25">
      <c r="A3137" s="1">
        <v>19457</v>
      </c>
      <c r="B3137" s="2">
        <v>40006</v>
      </c>
      <c r="C3137" s="2" t="str">
        <f t="shared" si="241"/>
        <v>July</v>
      </c>
      <c r="D3137" s="1" t="s">
        <v>25</v>
      </c>
      <c r="E3137" s="1">
        <v>33</v>
      </c>
      <c r="F3137" s="1">
        <f t="shared" si="240"/>
        <v>170.87266666666665</v>
      </c>
      <c r="G3137" s="1">
        <v>5638.7979999999998</v>
      </c>
      <c r="H3137" s="1">
        <v>3</v>
      </c>
      <c r="I3137">
        <f t="shared" si="242"/>
        <v>5641.7979999999998</v>
      </c>
      <c r="J3137">
        <f t="shared" si="243"/>
        <v>5.3265000000000002</v>
      </c>
      <c r="K3137">
        <f t="shared" si="244"/>
        <v>300.35057547000002</v>
      </c>
      <c r="L3137" s="1" t="s">
        <v>19</v>
      </c>
      <c r="M3137" s="1" t="s">
        <v>51</v>
      </c>
      <c r="N3137" s="1" t="s">
        <v>33</v>
      </c>
      <c r="O3137" s="1" t="s">
        <v>29</v>
      </c>
      <c r="P3137" s="1" t="s">
        <v>30</v>
      </c>
      <c r="Q3137" s="1" t="s">
        <v>24</v>
      </c>
      <c r="R3137" s="2">
        <v>40008</v>
      </c>
    </row>
    <row r="3138" spans="1:18" x14ac:dyDescent="0.25">
      <c r="A3138" s="1">
        <v>4004</v>
      </c>
      <c r="B3138" s="2">
        <v>40304</v>
      </c>
      <c r="C3138" s="2" t="str">
        <f t="shared" si="241"/>
        <v>May</v>
      </c>
      <c r="D3138" s="1" t="s">
        <v>41</v>
      </c>
      <c r="E3138" s="1">
        <v>14</v>
      </c>
      <c r="F3138" s="1">
        <f t="shared" ref="F3138:F3201" si="245">G3138/E3138</f>
        <v>4.5371428571428574</v>
      </c>
      <c r="G3138" s="1">
        <v>63.52</v>
      </c>
      <c r="H3138" s="1">
        <v>0.71</v>
      </c>
      <c r="I3138">
        <f t="shared" si="242"/>
        <v>64.23</v>
      </c>
      <c r="J3138">
        <f t="shared" si="243"/>
        <v>3.5455000000000001</v>
      </c>
      <c r="K3138">
        <f t="shared" si="244"/>
        <v>2.2521016000000005</v>
      </c>
      <c r="L3138" s="1" t="s">
        <v>26</v>
      </c>
      <c r="M3138" s="1" t="s">
        <v>49</v>
      </c>
      <c r="N3138" s="1" t="s">
        <v>33</v>
      </c>
      <c r="O3138" s="1" t="s">
        <v>34</v>
      </c>
      <c r="P3138" s="1" t="s">
        <v>35</v>
      </c>
      <c r="Q3138" s="1" t="s">
        <v>36</v>
      </c>
      <c r="R3138" s="2">
        <v>40307</v>
      </c>
    </row>
    <row r="3139" spans="1:18" x14ac:dyDescent="0.25">
      <c r="A3139" s="1">
        <v>58626</v>
      </c>
      <c r="B3139" s="2">
        <v>40907</v>
      </c>
      <c r="C3139" s="2" t="str">
        <f t="shared" ref="C3139:C3202" si="246">TEXT(B3139,"mmmm")</f>
        <v>December</v>
      </c>
      <c r="D3139" s="1" t="s">
        <v>25</v>
      </c>
      <c r="E3139" s="1">
        <v>18</v>
      </c>
      <c r="F3139" s="1">
        <f t="shared" si="245"/>
        <v>46.419444444444444</v>
      </c>
      <c r="G3139" s="1">
        <v>835.55</v>
      </c>
      <c r="H3139" s="1">
        <v>1.99</v>
      </c>
      <c r="I3139">
        <f t="shared" ref="I3139:I3202" si="247">G3139+H3139</f>
        <v>837.54</v>
      </c>
      <c r="J3139">
        <f t="shared" ref="J3139:J3202" si="248">IF(O3139="Furniture",4.761,IF(O3139="Technology",5.3265,IF(O3139="Office Supplies",3.5455,0)))</f>
        <v>5.3265000000000002</v>
      </c>
      <c r="K3139">
        <f t="shared" ref="K3139:K3202" si="249">(J3139*G3139)/100</f>
        <v>44.505570749999997</v>
      </c>
      <c r="L3139" s="1" t="s">
        <v>26</v>
      </c>
      <c r="M3139" s="1" t="s">
        <v>55</v>
      </c>
      <c r="N3139" s="1" t="s">
        <v>28</v>
      </c>
      <c r="O3139" s="1" t="s">
        <v>29</v>
      </c>
      <c r="P3139" s="1" t="s">
        <v>43</v>
      </c>
      <c r="Q3139" s="1" t="s">
        <v>46</v>
      </c>
      <c r="R3139" s="2">
        <v>40908</v>
      </c>
    </row>
    <row r="3140" spans="1:18" x14ac:dyDescent="0.25">
      <c r="A3140" s="1">
        <v>56804</v>
      </c>
      <c r="B3140" s="2">
        <v>40629</v>
      </c>
      <c r="C3140" s="2" t="str">
        <f t="shared" si="246"/>
        <v>March</v>
      </c>
      <c r="D3140" s="1" t="s">
        <v>37</v>
      </c>
      <c r="E3140" s="1">
        <v>41</v>
      </c>
      <c r="F3140" s="1">
        <f t="shared" si="245"/>
        <v>3.3280487804878045</v>
      </c>
      <c r="G3140" s="1">
        <v>136.44999999999999</v>
      </c>
      <c r="H3140" s="1">
        <v>6.27</v>
      </c>
      <c r="I3140">
        <f t="shared" si="247"/>
        <v>142.72</v>
      </c>
      <c r="J3140">
        <f t="shared" si="248"/>
        <v>3.5455000000000001</v>
      </c>
      <c r="K3140">
        <f t="shared" si="249"/>
        <v>4.8378347499999999</v>
      </c>
      <c r="L3140" s="1" t="s">
        <v>26</v>
      </c>
      <c r="M3140" s="1" t="s">
        <v>54</v>
      </c>
      <c r="N3140" s="1" t="s">
        <v>42</v>
      </c>
      <c r="O3140" s="1" t="s">
        <v>34</v>
      </c>
      <c r="P3140" s="1" t="s">
        <v>48</v>
      </c>
      <c r="Q3140" s="1" t="s">
        <v>24</v>
      </c>
      <c r="R3140" s="2">
        <v>40631</v>
      </c>
    </row>
    <row r="3141" spans="1:18" x14ac:dyDescent="0.25">
      <c r="A3141" s="1">
        <v>41671</v>
      </c>
      <c r="B3141" s="2">
        <v>41246</v>
      </c>
      <c r="C3141" s="2" t="str">
        <f t="shared" si="246"/>
        <v>December</v>
      </c>
      <c r="D3141" s="1" t="s">
        <v>37</v>
      </c>
      <c r="E3141" s="1">
        <v>49</v>
      </c>
      <c r="F3141" s="1">
        <f t="shared" si="245"/>
        <v>13.038979591836734</v>
      </c>
      <c r="G3141" s="1">
        <v>638.91</v>
      </c>
      <c r="H3141" s="1">
        <v>3.14</v>
      </c>
      <c r="I3141">
        <f t="shared" si="247"/>
        <v>642.04999999999995</v>
      </c>
      <c r="J3141">
        <f t="shared" si="248"/>
        <v>3.5455000000000001</v>
      </c>
      <c r="K3141">
        <f t="shared" si="249"/>
        <v>22.652554049999999</v>
      </c>
      <c r="L3141" s="1" t="s">
        <v>26</v>
      </c>
      <c r="M3141" s="1" t="s">
        <v>20</v>
      </c>
      <c r="N3141" s="1" t="s">
        <v>33</v>
      </c>
      <c r="O3141" s="1" t="s">
        <v>34</v>
      </c>
      <c r="P3141" s="1" t="s">
        <v>50</v>
      </c>
      <c r="Q3141" s="1" t="s">
        <v>46</v>
      </c>
      <c r="R3141" s="2">
        <v>41248</v>
      </c>
    </row>
    <row r="3142" spans="1:18" x14ac:dyDescent="0.25">
      <c r="A3142" s="1">
        <v>37798</v>
      </c>
      <c r="B3142" s="2">
        <v>41217</v>
      </c>
      <c r="C3142" s="2" t="str">
        <f t="shared" si="246"/>
        <v>November</v>
      </c>
      <c r="D3142" s="1" t="s">
        <v>25</v>
      </c>
      <c r="E3142" s="1">
        <v>23</v>
      </c>
      <c r="F3142" s="1">
        <f t="shared" si="245"/>
        <v>272.90565217391304</v>
      </c>
      <c r="G3142" s="1">
        <v>6276.83</v>
      </c>
      <c r="H3142" s="1">
        <v>48.8</v>
      </c>
      <c r="I3142">
        <f t="shared" si="247"/>
        <v>6325.63</v>
      </c>
      <c r="J3142">
        <f t="shared" si="248"/>
        <v>4.7610000000000001</v>
      </c>
      <c r="K3142">
        <f t="shared" si="249"/>
        <v>298.83987630000001</v>
      </c>
      <c r="L3142" s="1" t="s">
        <v>38</v>
      </c>
      <c r="M3142" s="1" t="s">
        <v>20</v>
      </c>
      <c r="N3142" s="1" t="s">
        <v>21</v>
      </c>
      <c r="O3142" s="1" t="s">
        <v>22</v>
      </c>
      <c r="P3142" s="1" t="s">
        <v>39</v>
      </c>
      <c r="Q3142" s="1" t="s">
        <v>40</v>
      </c>
      <c r="R3142" s="2">
        <v>41217</v>
      </c>
    </row>
    <row r="3143" spans="1:18" x14ac:dyDescent="0.25">
      <c r="A3143" s="1">
        <v>49668</v>
      </c>
      <c r="B3143" s="2">
        <v>40149</v>
      </c>
      <c r="C3143" s="2" t="str">
        <f t="shared" si="246"/>
        <v>December</v>
      </c>
      <c r="D3143" s="1" t="s">
        <v>18</v>
      </c>
      <c r="E3143" s="1">
        <v>25</v>
      </c>
      <c r="F3143" s="1">
        <f t="shared" si="245"/>
        <v>3.7288000000000001</v>
      </c>
      <c r="G3143" s="1">
        <v>93.22</v>
      </c>
      <c r="H3143" s="1">
        <v>0.94</v>
      </c>
      <c r="I3143">
        <f t="shared" si="247"/>
        <v>94.16</v>
      </c>
      <c r="J3143">
        <f t="shared" si="248"/>
        <v>3.5455000000000001</v>
      </c>
      <c r="K3143">
        <f t="shared" si="249"/>
        <v>3.3051151000000001</v>
      </c>
      <c r="L3143" s="1" t="s">
        <v>26</v>
      </c>
      <c r="M3143" s="1" t="s">
        <v>27</v>
      </c>
      <c r="N3143" s="1" t="s">
        <v>42</v>
      </c>
      <c r="O3143" s="1" t="s">
        <v>34</v>
      </c>
      <c r="P3143" s="1" t="s">
        <v>66</v>
      </c>
      <c r="Q3143" s="1" t="s">
        <v>36</v>
      </c>
      <c r="R3143" s="2">
        <v>40156</v>
      </c>
    </row>
    <row r="3144" spans="1:18" x14ac:dyDescent="0.25">
      <c r="A3144" s="1">
        <v>58658</v>
      </c>
      <c r="B3144" s="2">
        <v>41071</v>
      </c>
      <c r="C3144" s="2" t="str">
        <f t="shared" si="246"/>
        <v>June</v>
      </c>
      <c r="D3144" s="1" t="s">
        <v>41</v>
      </c>
      <c r="E3144" s="1">
        <v>41</v>
      </c>
      <c r="F3144" s="1">
        <f t="shared" si="245"/>
        <v>22.371951219512194</v>
      </c>
      <c r="G3144" s="1">
        <v>917.25</v>
      </c>
      <c r="H3144" s="1">
        <v>6.5</v>
      </c>
      <c r="I3144">
        <f t="shared" si="247"/>
        <v>923.75</v>
      </c>
      <c r="J3144">
        <f t="shared" si="248"/>
        <v>5.3265000000000002</v>
      </c>
      <c r="K3144">
        <f t="shared" si="249"/>
        <v>48.857321250000005</v>
      </c>
      <c r="L3144" s="1" t="s">
        <v>26</v>
      </c>
      <c r="M3144" s="1" t="s">
        <v>51</v>
      </c>
      <c r="N3144" s="1" t="s">
        <v>21</v>
      </c>
      <c r="O3144" s="1" t="s">
        <v>29</v>
      </c>
      <c r="P3144" s="1" t="s">
        <v>43</v>
      </c>
      <c r="Q3144" s="1" t="s">
        <v>24</v>
      </c>
      <c r="R3144" s="2">
        <v>41072</v>
      </c>
    </row>
    <row r="3145" spans="1:18" x14ac:dyDescent="0.25">
      <c r="A3145" s="1">
        <v>59173</v>
      </c>
      <c r="B3145" s="2">
        <v>40532</v>
      </c>
      <c r="C3145" s="2" t="str">
        <f t="shared" si="246"/>
        <v>December</v>
      </c>
      <c r="D3145" s="1" t="s">
        <v>25</v>
      </c>
      <c r="E3145" s="1">
        <v>27</v>
      </c>
      <c r="F3145" s="1">
        <f t="shared" si="245"/>
        <v>107.29592592592591</v>
      </c>
      <c r="G3145" s="1">
        <v>2896.99</v>
      </c>
      <c r="H3145" s="1">
        <v>35.840000000000003</v>
      </c>
      <c r="I3145">
        <f t="shared" si="247"/>
        <v>2932.83</v>
      </c>
      <c r="J3145">
        <f t="shared" si="248"/>
        <v>4.7610000000000001</v>
      </c>
      <c r="K3145">
        <f t="shared" si="249"/>
        <v>137.9256939</v>
      </c>
      <c r="L3145" s="1" t="s">
        <v>38</v>
      </c>
      <c r="M3145" s="1" t="s">
        <v>20</v>
      </c>
      <c r="N3145" s="1" t="s">
        <v>42</v>
      </c>
      <c r="O3145" s="1" t="s">
        <v>22</v>
      </c>
      <c r="P3145" s="1" t="s">
        <v>67</v>
      </c>
      <c r="Q3145" s="1" t="s">
        <v>64</v>
      </c>
      <c r="R3145" s="2">
        <v>40533</v>
      </c>
    </row>
    <row r="3146" spans="1:18" x14ac:dyDescent="0.25">
      <c r="A3146" s="1">
        <v>22117</v>
      </c>
      <c r="B3146" s="2">
        <v>40402</v>
      </c>
      <c r="C3146" s="2" t="str">
        <f t="shared" si="246"/>
        <v>August</v>
      </c>
      <c r="D3146" s="1" t="s">
        <v>37</v>
      </c>
      <c r="E3146" s="1">
        <v>5</v>
      </c>
      <c r="F3146" s="1">
        <f t="shared" si="245"/>
        <v>3.8340000000000005</v>
      </c>
      <c r="G3146" s="1">
        <v>19.170000000000002</v>
      </c>
      <c r="H3146" s="1">
        <v>3.97</v>
      </c>
      <c r="I3146">
        <f t="shared" si="247"/>
        <v>23.14</v>
      </c>
      <c r="J3146">
        <f t="shared" si="248"/>
        <v>3.5455000000000001</v>
      </c>
      <c r="K3146">
        <f t="shared" si="249"/>
        <v>0.67967235000000004</v>
      </c>
      <c r="L3146" s="1" t="s">
        <v>26</v>
      </c>
      <c r="M3146" s="1" t="s">
        <v>54</v>
      </c>
      <c r="N3146" s="1" t="s">
        <v>42</v>
      </c>
      <c r="O3146" s="1" t="s">
        <v>34</v>
      </c>
      <c r="P3146" s="1" t="s">
        <v>35</v>
      </c>
      <c r="Q3146" s="1" t="s">
        <v>36</v>
      </c>
      <c r="R3146" s="2">
        <v>40405</v>
      </c>
    </row>
    <row r="3147" spans="1:18" x14ac:dyDescent="0.25">
      <c r="A3147" s="1">
        <v>32902</v>
      </c>
      <c r="B3147" s="2">
        <v>40971</v>
      </c>
      <c r="C3147" s="2" t="str">
        <f t="shared" si="246"/>
        <v>March</v>
      </c>
      <c r="D3147" s="1" t="s">
        <v>25</v>
      </c>
      <c r="E3147" s="1">
        <v>8</v>
      </c>
      <c r="F3147" s="1">
        <f t="shared" si="245"/>
        <v>8.0124999999999993</v>
      </c>
      <c r="G3147" s="1">
        <v>64.099999999999994</v>
      </c>
      <c r="H3147" s="1">
        <v>8.3699999999999992</v>
      </c>
      <c r="I3147">
        <f t="shared" si="247"/>
        <v>72.47</v>
      </c>
      <c r="J3147">
        <f t="shared" si="248"/>
        <v>3.5455000000000001</v>
      </c>
      <c r="K3147">
        <f t="shared" si="249"/>
        <v>2.2726655</v>
      </c>
      <c r="L3147" s="1" t="s">
        <v>26</v>
      </c>
      <c r="M3147" s="1" t="s">
        <v>20</v>
      </c>
      <c r="N3147" s="1" t="s">
        <v>42</v>
      </c>
      <c r="O3147" s="1" t="s">
        <v>34</v>
      </c>
      <c r="P3147" s="1" t="s">
        <v>50</v>
      </c>
      <c r="Q3147" s="1" t="s">
        <v>46</v>
      </c>
      <c r="R3147" s="2">
        <v>40973</v>
      </c>
    </row>
    <row r="3148" spans="1:18" x14ac:dyDescent="0.25">
      <c r="A3148" s="1">
        <v>23844</v>
      </c>
      <c r="B3148" s="2">
        <v>40000</v>
      </c>
      <c r="C3148" s="2" t="str">
        <f t="shared" si="246"/>
        <v>July</v>
      </c>
      <c r="D3148" s="1" t="s">
        <v>32</v>
      </c>
      <c r="E3148" s="1">
        <v>11</v>
      </c>
      <c r="F3148" s="1">
        <f t="shared" si="245"/>
        <v>3.0018181818181819</v>
      </c>
      <c r="G3148" s="1">
        <v>33.020000000000003</v>
      </c>
      <c r="H3148" s="1">
        <v>0.5</v>
      </c>
      <c r="I3148">
        <f t="shared" si="247"/>
        <v>33.520000000000003</v>
      </c>
      <c r="J3148">
        <f t="shared" si="248"/>
        <v>3.5455000000000001</v>
      </c>
      <c r="K3148">
        <f t="shared" si="249"/>
        <v>1.1707241000000002</v>
      </c>
      <c r="L3148" s="1" t="s">
        <v>26</v>
      </c>
      <c r="M3148" s="1" t="s">
        <v>58</v>
      </c>
      <c r="N3148" s="1" t="s">
        <v>42</v>
      </c>
      <c r="O3148" s="1" t="s">
        <v>34</v>
      </c>
      <c r="P3148" s="1" t="s">
        <v>63</v>
      </c>
      <c r="Q3148" s="1" t="s">
        <v>24</v>
      </c>
      <c r="R3148" s="2">
        <v>40001</v>
      </c>
    </row>
    <row r="3149" spans="1:18" x14ac:dyDescent="0.25">
      <c r="A3149" s="1">
        <v>710</v>
      </c>
      <c r="B3149" s="2">
        <v>40179</v>
      </c>
      <c r="C3149" s="2" t="str">
        <f t="shared" si="246"/>
        <v>January</v>
      </c>
      <c r="D3149" s="1" t="s">
        <v>18</v>
      </c>
      <c r="E3149" s="1">
        <v>42</v>
      </c>
      <c r="F3149" s="1">
        <f t="shared" si="245"/>
        <v>3.851666666666667</v>
      </c>
      <c r="G3149" s="1">
        <v>161.77000000000001</v>
      </c>
      <c r="H3149" s="1">
        <v>5.47</v>
      </c>
      <c r="I3149">
        <f t="shared" si="247"/>
        <v>167.24</v>
      </c>
      <c r="J3149">
        <f t="shared" si="248"/>
        <v>3.5455000000000001</v>
      </c>
      <c r="K3149">
        <f t="shared" si="249"/>
        <v>5.7355553500000012</v>
      </c>
      <c r="L3149" s="1" t="s">
        <v>26</v>
      </c>
      <c r="M3149" s="1" t="s">
        <v>56</v>
      </c>
      <c r="N3149" s="1" t="s">
        <v>33</v>
      </c>
      <c r="O3149" s="1" t="s">
        <v>34</v>
      </c>
      <c r="P3149" s="1" t="s">
        <v>48</v>
      </c>
      <c r="Q3149" s="1" t="s">
        <v>24</v>
      </c>
      <c r="R3149" s="2">
        <v>40183</v>
      </c>
    </row>
    <row r="3150" spans="1:18" x14ac:dyDescent="0.25">
      <c r="A3150" s="1">
        <v>5860</v>
      </c>
      <c r="B3150" s="2">
        <v>40958</v>
      </c>
      <c r="C3150" s="2" t="str">
        <f t="shared" si="246"/>
        <v>February</v>
      </c>
      <c r="D3150" s="1" t="s">
        <v>32</v>
      </c>
      <c r="E3150" s="1">
        <v>12</v>
      </c>
      <c r="F3150" s="1">
        <f t="shared" si="245"/>
        <v>4.7275</v>
      </c>
      <c r="G3150" s="1">
        <v>56.73</v>
      </c>
      <c r="H3150" s="1">
        <v>0.71</v>
      </c>
      <c r="I3150">
        <f t="shared" si="247"/>
        <v>57.44</v>
      </c>
      <c r="J3150">
        <f t="shared" si="248"/>
        <v>3.5455000000000001</v>
      </c>
      <c r="K3150">
        <f t="shared" si="249"/>
        <v>2.0113621500000001</v>
      </c>
      <c r="L3150" s="1" t="s">
        <v>26</v>
      </c>
      <c r="M3150" s="1" t="s">
        <v>51</v>
      </c>
      <c r="N3150" s="1" t="s">
        <v>21</v>
      </c>
      <c r="O3150" s="1" t="s">
        <v>34</v>
      </c>
      <c r="P3150" s="1" t="s">
        <v>35</v>
      </c>
      <c r="Q3150" s="1" t="s">
        <v>36</v>
      </c>
      <c r="R3150" s="2">
        <v>40960</v>
      </c>
    </row>
    <row r="3151" spans="1:18" x14ac:dyDescent="0.25">
      <c r="A3151" s="1">
        <v>58310</v>
      </c>
      <c r="B3151" s="2">
        <v>39867</v>
      </c>
      <c r="C3151" s="2" t="str">
        <f t="shared" si="246"/>
        <v>February</v>
      </c>
      <c r="D3151" s="1" t="s">
        <v>37</v>
      </c>
      <c r="E3151" s="1">
        <v>22</v>
      </c>
      <c r="F3151" s="1">
        <f t="shared" si="245"/>
        <v>37.94590909090909</v>
      </c>
      <c r="G3151" s="1">
        <v>834.81</v>
      </c>
      <c r="H3151" s="1">
        <v>12.9</v>
      </c>
      <c r="I3151">
        <f t="shared" si="247"/>
        <v>847.70999999999992</v>
      </c>
      <c r="J3151">
        <f t="shared" si="248"/>
        <v>3.5455000000000001</v>
      </c>
      <c r="K3151">
        <f t="shared" si="249"/>
        <v>29.59818855</v>
      </c>
      <c r="L3151" s="1" t="s">
        <v>26</v>
      </c>
      <c r="M3151" s="1" t="s">
        <v>56</v>
      </c>
      <c r="N3151" s="1" t="s">
        <v>42</v>
      </c>
      <c r="O3151" s="1" t="s">
        <v>34</v>
      </c>
      <c r="P3151" s="1" t="s">
        <v>60</v>
      </c>
      <c r="Q3151" s="1" t="s">
        <v>24</v>
      </c>
      <c r="R3151" s="2">
        <v>39868</v>
      </c>
    </row>
    <row r="3152" spans="1:18" x14ac:dyDescent="0.25">
      <c r="A3152" s="1">
        <v>2914</v>
      </c>
      <c r="B3152" s="2">
        <v>40239</v>
      </c>
      <c r="C3152" s="2" t="str">
        <f t="shared" si="246"/>
        <v>March</v>
      </c>
      <c r="D3152" s="1" t="s">
        <v>41</v>
      </c>
      <c r="E3152" s="1">
        <v>3</v>
      </c>
      <c r="F3152" s="1">
        <f t="shared" si="245"/>
        <v>20.96</v>
      </c>
      <c r="G3152" s="1">
        <v>62.88</v>
      </c>
      <c r="H3152" s="1">
        <v>9.5399999999999991</v>
      </c>
      <c r="I3152">
        <f t="shared" si="247"/>
        <v>72.42</v>
      </c>
      <c r="J3152">
        <f t="shared" si="248"/>
        <v>3.5455000000000001</v>
      </c>
      <c r="K3152">
        <f t="shared" si="249"/>
        <v>2.2294104000000003</v>
      </c>
      <c r="L3152" s="1" t="s">
        <v>26</v>
      </c>
      <c r="M3152" s="1" t="s">
        <v>47</v>
      </c>
      <c r="N3152" s="1" t="s">
        <v>21</v>
      </c>
      <c r="O3152" s="1" t="s">
        <v>34</v>
      </c>
      <c r="P3152" s="1" t="s">
        <v>45</v>
      </c>
      <c r="Q3152" s="1" t="s">
        <v>24</v>
      </c>
      <c r="R3152" s="2">
        <v>40240</v>
      </c>
    </row>
    <row r="3153" spans="1:18" x14ac:dyDescent="0.25">
      <c r="A3153" s="1">
        <v>8545</v>
      </c>
      <c r="B3153" s="2">
        <v>39981</v>
      </c>
      <c r="C3153" s="2" t="str">
        <f t="shared" si="246"/>
        <v>June</v>
      </c>
      <c r="D3153" s="1" t="s">
        <v>18</v>
      </c>
      <c r="E3153" s="1">
        <v>25</v>
      </c>
      <c r="F3153" s="1">
        <f t="shared" si="245"/>
        <v>4.55</v>
      </c>
      <c r="G3153" s="1">
        <v>113.75</v>
      </c>
      <c r="H3153" s="1">
        <v>5.34</v>
      </c>
      <c r="I3153">
        <f t="shared" si="247"/>
        <v>119.09</v>
      </c>
      <c r="J3153">
        <f t="shared" si="248"/>
        <v>3.5455000000000001</v>
      </c>
      <c r="K3153">
        <f t="shared" si="249"/>
        <v>4.0330062500000006</v>
      </c>
      <c r="L3153" s="1" t="s">
        <v>26</v>
      </c>
      <c r="M3153" s="1" t="s">
        <v>20</v>
      </c>
      <c r="N3153" s="1" t="s">
        <v>28</v>
      </c>
      <c r="O3153" s="1" t="s">
        <v>34</v>
      </c>
      <c r="P3153" s="1" t="s">
        <v>48</v>
      </c>
      <c r="Q3153" s="1" t="s">
        <v>24</v>
      </c>
      <c r="R3153" s="2">
        <v>39985</v>
      </c>
    </row>
    <row r="3154" spans="1:18" x14ac:dyDescent="0.25">
      <c r="A3154" s="1">
        <v>33889</v>
      </c>
      <c r="B3154" s="2">
        <v>40488</v>
      </c>
      <c r="C3154" s="2" t="str">
        <f t="shared" si="246"/>
        <v>November</v>
      </c>
      <c r="D3154" s="1" t="s">
        <v>18</v>
      </c>
      <c r="E3154" s="1">
        <v>46</v>
      </c>
      <c r="F3154" s="1">
        <f t="shared" si="245"/>
        <v>196.65934782608696</v>
      </c>
      <c r="G3154" s="1">
        <v>9046.33</v>
      </c>
      <c r="H3154" s="1">
        <v>55.24</v>
      </c>
      <c r="I3154">
        <f t="shared" si="247"/>
        <v>9101.57</v>
      </c>
      <c r="J3154">
        <f t="shared" si="248"/>
        <v>3.5455000000000001</v>
      </c>
      <c r="K3154">
        <f t="shared" si="249"/>
        <v>320.73763015000003</v>
      </c>
      <c r="L3154" s="1" t="s">
        <v>38</v>
      </c>
      <c r="M3154" s="1" t="s">
        <v>27</v>
      </c>
      <c r="N3154" s="1" t="s">
        <v>28</v>
      </c>
      <c r="O3154" s="1" t="s">
        <v>34</v>
      </c>
      <c r="P3154" s="1" t="s">
        <v>68</v>
      </c>
      <c r="Q3154" s="1" t="s">
        <v>40</v>
      </c>
      <c r="R3154" s="2">
        <v>40493</v>
      </c>
    </row>
    <row r="3155" spans="1:18" x14ac:dyDescent="0.25">
      <c r="A3155" s="1">
        <v>48003</v>
      </c>
      <c r="B3155" s="2">
        <v>40934</v>
      </c>
      <c r="C3155" s="2" t="str">
        <f t="shared" si="246"/>
        <v>January</v>
      </c>
      <c r="D3155" s="1" t="s">
        <v>41</v>
      </c>
      <c r="E3155" s="1">
        <v>12</v>
      </c>
      <c r="F3155" s="1">
        <f t="shared" si="245"/>
        <v>7.3383333333333338</v>
      </c>
      <c r="G3155" s="1">
        <v>88.06</v>
      </c>
      <c r="H3155" s="1">
        <v>9.68</v>
      </c>
      <c r="I3155">
        <f t="shared" si="247"/>
        <v>97.740000000000009</v>
      </c>
      <c r="J3155">
        <f t="shared" si="248"/>
        <v>4.7610000000000001</v>
      </c>
      <c r="K3155">
        <f t="shared" si="249"/>
        <v>4.1925366000000004</v>
      </c>
      <c r="L3155" s="1" t="s">
        <v>26</v>
      </c>
      <c r="M3155" s="1" t="s">
        <v>27</v>
      </c>
      <c r="N3155" s="1" t="s">
        <v>21</v>
      </c>
      <c r="O3155" s="1" t="s">
        <v>22</v>
      </c>
      <c r="P3155" s="1" t="s">
        <v>23</v>
      </c>
      <c r="Q3155" s="1" t="s">
        <v>46</v>
      </c>
      <c r="R3155" s="2">
        <v>40936</v>
      </c>
    </row>
    <row r="3156" spans="1:18" x14ac:dyDescent="0.25">
      <c r="A3156" s="1">
        <v>31266</v>
      </c>
      <c r="B3156" s="2">
        <v>41185</v>
      </c>
      <c r="C3156" s="2" t="str">
        <f t="shared" si="246"/>
        <v>October</v>
      </c>
      <c r="D3156" s="1" t="s">
        <v>25</v>
      </c>
      <c r="E3156" s="1">
        <v>16</v>
      </c>
      <c r="F3156" s="1">
        <f t="shared" si="245"/>
        <v>410.859375</v>
      </c>
      <c r="G3156" s="1">
        <v>6573.75</v>
      </c>
      <c r="H3156" s="1">
        <v>12.06</v>
      </c>
      <c r="I3156">
        <f t="shared" si="247"/>
        <v>6585.81</v>
      </c>
      <c r="J3156">
        <f t="shared" si="248"/>
        <v>5.3265000000000002</v>
      </c>
      <c r="K3156">
        <f t="shared" si="249"/>
        <v>350.15079374999999</v>
      </c>
      <c r="L3156" s="1" t="s">
        <v>38</v>
      </c>
      <c r="M3156" s="1" t="s">
        <v>27</v>
      </c>
      <c r="N3156" s="1" t="s">
        <v>33</v>
      </c>
      <c r="O3156" s="1" t="s">
        <v>29</v>
      </c>
      <c r="P3156" s="1" t="s">
        <v>61</v>
      </c>
      <c r="Q3156" s="1" t="s">
        <v>64</v>
      </c>
      <c r="R3156" s="2">
        <v>41186</v>
      </c>
    </row>
    <row r="3157" spans="1:18" x14ac:dyDescent="0.25">
      <c r="A3157" s="1">
        <v>48261</v>
      </c>
      <c r="B3157" s="2">
        <v>40620</v>
      </c>
      <c r="C3157" s="2" t="str">
        <f t="shared" si="246"/>
        <v>March</v>
      </c>
      <c r="D3157" s="1" t="s">
        <v>41</v>
      </c>
      <c r="E3157" s="1">
        <v>15</v>
      </c>
      <c r="F3157" s="1">
        <f t="shared" si="245"/>
        <v>142.04399999999998</v>
      </c>
      <c r="G3157" s="1">
        <v>2130.66</v>
      </c>
      <c r="H3157" s="1">
        <v>30</v>
      </c>
      <c r="I3157">
        <f t="shared" si="247"/>
        <v>2160.66</v>
      </c>
      <c r="J3157">
        <f t="shared" si="248"/>
        <v>4.7610000000000001</v>
      </c>
      <c r="K3157">
        <f t="shared" si="249"/>
        <v>101.44072259999999</v>
      </c>
      <c r="L3157" s="1" t="s">
        <v>38</v>
      </c>
      <c r="M3157" s="1" t="s">
        <v>27</v>
      </c>
      <c r="N3157" s="1" t="s">
        <v>42</v>
      </c>
      <c r="O3157" s="1" t="s">
        <v>22</v>
      </c>
      <c r="P3157" s="1" t="s">
        <v>39</v>
      </c>
      <c r="Q3157" s="1" t="s">
        <v>40</v>
      </c>
      <c r="R3157" s="2">
        <v>40621</v>
      </c>
    </row>
    <row r="3158" spans="1:18" x14ac:dyDescent="0.25">
      <c r="A3158" s="1">
        <v>40801</v>
      </c>
      <c r="B3158" s="2">
        <v>41091</v>
      </c>
      <c r="C3158" s="2" t="str">
        <f t="shared" si="246"/>
        <v>July</v>
      </c>
      <c r="D3158" s="1" t="s">
        <v>32</v>
      </c>
      <c r="E3158" s="1">
        <v>20</v>
      </c>
      <c r="F3158" s="1">
        <f t="shared" si="245"/>
        <v>6.4580000000000002</v>
      </c>
      <c r="G3158" s="1">
        <v>129.16</v>
      </c>
      <c r="H3158" s="1">
        <v>6.22</v>
      </c>
      <c r="I3158">
        <f t="shared" si="247"/>
        <v>135.38</v>
      </c>
      <c r="J3158">
        <f t="shared" si="248"/>
        <v>3.5455000000000001</v>
      </c>
      <c r="K3158">
        <f t="shared" si="249"/>
        <v>4.5793678</v>
      </c>
      <c r="L3158" s="1" t="s">
        <v>26</v>
      </c>
      <c r="M3158" s="1" t="s">
        <v>20</v>
      </c>
      <c r="N3158" s="1" t="s">
        <v>33</v>
      </c>
      <c r="O3158" s="1" t="s">
        <v>34</v>
      </c>
      <c r="P3158" s="1" t="s">
        <v>45</v>
      </c>
      <c r="Q3158" s="1" t="s">
        <v>24</v>
      </c>
      <c r="R3158" s="2">
        <v>41091</v>
      </c>
    </row>
    <row r="3159" spans="1:18" x14ac:dyDescent="0.25">
      <c r="A3159" s="1">
        <v>1127</v>
      </c>
      <c r="B3159" s="2">
        <v>40804</v>
      </c>
      <c r="C3159" s="2" t="str">
        <f t="shared" si="246"/>
        <v>September</v>
      </c>
      <c r="D3159" s="1" t="s">
        <v>32</v>
      </c>
      <c r="E3159" s="1">
        <v>48</v>
      </c>
      <c r="F3159" s="1">
        <f t="shared" si="245"/>
        <v>111.26041666666667</v>
      </c>
      <c r="G3159" s="1">
        <v>5340.5</v>
      </c>
      <c r="H3159" s="1">
        <v>13.99</v>
      </c>
      <c r="I3159">
        <f t="shared" si="247"/>
        <v>5354.49</v>
      </c>
      <c r="J3159">
        <f t="shared" si="248"/>
        <v>4.7610000000000001</v>
      </c>
      <c r="K3159">
        <f t="shared" si="249"/>
        <v>254.26120500000002</v>
      </c>
      <c r="L3159" s="1" t="s">
        <v>26</v>
      </c>
      <c r="M3159" s="1" t="s">
        <v>27</v>
      </c>
      <c r="N3159" s="1" t="s">
        <v>21</v>
      </c>
      <c r="O3159" s="1" t="s">
        <v>22</v>
      </c>
      <c r="P3159" s="1" t="s">
        <v>23</v>
      </c>
      <c r="Q3159" s="1" t="s">
        <v>31</v>
      </c>
      <c r="R3159" s="2">
        <v>40805</v>
      </c>
    </row>
    <row r="3160" spans="1:18" x14ac:dyDescent="0.25">
      <c r="A3160" s="1">
        <v>28934</v>
      </c>
      <c r="B3160" s="2">
        <v>41241</v>
      </c>
      <c r="C3160" s="2" t="str">
        <f t="shared" si="246"/>
        <v>November</v>
      </c>
      <c r="D3160" s="1" t="s">
        <v>41</v>
      </c>
      <c r="E3160" s="1">
        <v>26</v>
      </c>
      <c r="F3160" s="1">
        <f t="shared" si="245"/>
        <v>153.85961538461538</v>
      </c>
      <c r="G3160" s="1">
        <v>4000.35</v>
      </c>
      <c r="H3160" s="1">
        <v>30</v>
      </c>
      <c r="I3160">
        <f t="shared" si="247"/>
        <v>4030.35</v>
      </c>
      <c r="J3160">
        <f t="shared" si="248"/>
        <v>4.7610000000000001</v>
      </c>
      <c r="K3160">
        <f t="shared" si="249"/>
        <v>190.45666349999999</v>
      </c>
      <c r="L3160" s="1" t="s">
        <v>38</v>
      </c>
      <c r="M3160" s="1" t="s">
        <v>51</v>
      </c>
      <c r="N3160" s="1" t="s">
        <v>21</v>
      </c>
      <c r="O3160" s="1" t="s">
        <v>22</v>
      </c>
      <c r="P3160" s="1" t="s">
        <v>39</v>
      </c>
      <c r="Q3160" s="1" t="s">
        <v>40</v>
      </c>
      <c r="R3160" s="2">
        <v>41243</v>
      </c>
    </row>
    <row r="3161" spans="1:18" x14ac:dyDescent="0.25">
      <c r="A3161" s="1">
        <v>41760</v>
      </c>
      <c r="B3161" s="2">
        <v>40935</v>
      </c>
      <c r="C3161" s="2" t="str">
        <f t="shared" si="246"/>
        <v>January</v>
      </c>
      <c r="D3161" s="1" t="s">
        <v>18</v>
      </c>
      <c r="E3161" s="1">
        <v>21</v>
      </c>
      <c r="F3161" s="1">
        <f t="shared" si="245"/>
        <v>318.50761904761902</v>
      </c>
      <c r="G3161" s="1">
        <v>6688.66</v>
      </c>
      <c r="H3161" s="1">
        <v>19.989999999999998</v>
      </c>
      <c r="I3161">
        <f t="shared" si="247"/>
        <v>6708.65</v>
      </c>
      <c r="J3161">
        <f t="shared" si="248"/>
        <v>3.5455000000000001</v>
      </c>
      <c r="K3161">
        <f t="shared" si="249"/>
        <v>237.14644029999999</v>
      </c>
      <c r="L3161" s="1" t="s">
        <v>26</v>
      </c>
      <c r="M3161" s="1" t="s">
        <v>51</v>
      </c>
      <c r="N3161" s="1" t="s">
        <v>28</v>
      </c>
      <c r="O3161" s="1" t="s">
        <v>34</v>
      </c>
      <c r="P3161" s="1" t="s">
        <v>48</v>
      </c>
      <c r="Q3161" s="1" t="s">
        <v>24</v>
      </c>
      <c r="R3161" s="2">
        <v>40940</v>
      </c>
    </row>
    <row r="3162" spans="1:18" x14ac:dyDescent="0.25">
      <c r="A3162" s="1">
        <v>8995</v>
      </c>
      <c r="B3162" s="2">
        <v>40680</v>
      </c>
      <c r="C3162" s="2" t="str">
        <f t="shared" si="246"/>
        <v>May</v>
      </c>
      <c r="D3162" s="1" t="s">
        <v>25</v>
      </c>
      <c r="E3162" s="1">
        <v>42</v>
      </c>
      <c r="F3162" s="1">
        <f t="shared" si="245"/>
        <v>6.3419047619047619</v>
      </c>
      <c r="G3162" s="1">
        <v>266.36</v>
      </c>
      <c r="H3162" s="1">
        <v>8.19</v>
      </c>
      <c r="I3162">
        <f t="shared" si="247"/>
        <v>274.55</v>
      </c>
      <c r="J3162">
        <f t="shared" si="248"/>
        <v>3.5455000000000001</v>
      </c>
      <c r="K3162">
        <f t="shared" si="249"/>
        <v>9.4437938000000017</v>
      </c>
      <c r="L3162" s="1" t="s">
        <v>26</v>
      </c>
      <c r="M3162" s="1" t="s">
        <v>44</v>
      </c>
      <c r="N3162" s="1" t="s">
        <v>21</v>
      </c>
      <c r="O3162" s="1" t="s">
        <v>34</v>
      </c>
      <c r="P3162" s="1" t="s">
        <v>45</v>
      </c>
      <c r="Q3162" s="1" t="s">
        <v>24</v>
      </c>
      <c r="R3162" s="2">
        <v>40681</v>
      </c>
    </row>
    <row r="3163" spans="1:18" x14ac:dyDescent="0.25">
      <c r="A3163" s="1">
        <v>38145</v>
      </c>
      <c r="B3163" s="2">
        <v>40068</v>
      </c>
      <c r="C3163" s="2" t="str">
        <f t="shared" si="246"/>
        <v>September</v>
      </c>
      <c r="D3163" s="1" t="s">
        <v>32</v>
      </c>
      <c r="E3163" s="1">
        <v>33</v>
      </c>
      <c r="F3163" s="1">
        <f t="shared" si="245"/>
        <v>1.8460606060606062</v>
      </c>
      <c r="G3163" s="1">
        <v>60.92</v>
      </c>
      <c r="H3163" s="1">
        <v>1.49</v>
      </c>
      <c r="I3163">
        <f t="shared" si="247"/>
        <v>62.410000000000004</v>
      </c>
      <c r="J3163">
        <f t="shared" si="248"/>
        <v>3.5455000000000001</v>
      </c>
      <c r="K3163">
        <f t="shared" si="249"/>
        <v>2.1599186000000001</v>
      </c>
      <c r="L3163" s="1" t="s">
        <v>26</v>
      </c>
      <c r="M3163" s="1" t="s">
        <v>27</v>
      </c>
      <c r="N3163" s="1" t="s">
        <v>28</v>
      </c>
      <c r="O3163" s="1" t="s">
        <v>34</v>
      </c>
      <c r="P3163" s="1" t="s">
        <v>48</v>
      </c>
      <c r="Q3163" s="1" t="s">
        <v>24</v>
      </c>
      <c r="R3163" s="2">
        <v>40070</v>
      </c>
    </row>
    <row r="3164" spans="1:18" x14ac:dyDescent="0.25">
      <c r="A3164" s="1">
        <v>8704</v>
      </c>
      <c r="B3164" s="2">
        <v>40724</v>
      </c>
      <c r="C3164" s="2" t="str">
        <f t="shared" si="246"/>
        <v>June</v>
      </c>
      <c r="D3164" s="1" t="s">
        <v>41</v>
      </c>
      <c r="E3164" s="1">
        <v>38</v>
      </c>
      <c r="F3164" s="1">
        <f t="shared" si="245"/>
        <v>2.1002631578947368</v>
      </c>
      <c r="G3164" s="1">
        <v>79.81</v>
      </c>
      <c r="H3164" s="1">
        <v>1</v>
      </c>
      <c r="I3164">
        <f t="shared" si="247"/>
        <v>80.81</v>
      </c>
      <c r="J3164">
        <f t="shared" si="248"/>
        <v>3.5455000000000001</v>
      </c>
      <c r="K3164">
        <f t="shared" si="249"/>
        <v>2.8296635500000002</v>
      </c>
      <c r="L3164" s="1" t="s">
        <v>26</v>
      </c>
      <c r="M3164" s="1" t="s">
        <v>59</v>
      </c>
      <c r="N3164" s="1" t="s">
        <v>42</v>
      </c>
      <c r="O3164" s="1" t="s">
        <v>34</v>
      </c>
      <c r="P3164" s="1" t="s">
        <v>35</v>
      </c>
      <c r="Q3164" s="1" t="s">
        <v>36</v>
      </c>
      <c r="R3164" s="2">
        <v>40725</v>
      </c>
    </row>
    <row r="3165" spans="1:18" x14ac:dyDescent="0.25">
      <c r="A3165" s="1">
        <v>13156</v>
      </c>
      <c r="B3165" s="2">
        <v>40821</v>
      </c>
      <c r="C3165" s="2" t="str">
        <f t="shared" si="246"/>
        <v>October</v>
      </c>
      <c r="D3165" s="1" t="s">
        <v>18</v>
      </c>
      <c r="E3165" s="1">
        <v>12</v>
      </c>
      <c r="F3165" s="1">
        <f t="shared" si="245"/>
        <v>41.834166666666668</v>
      </c>
      <c r="G3165" s="1">
        <v>502.01</v>
      </c>
      <c r="H3165" s="1">
        <v>9.1999999999999993</v>
      </c>
      <c r="I3165">
        <f t="shared" si="247"/>
        <v>511.21</v>
      </c>
      <c r="J3165">
        <f t="shared" si="248"/>
        <v>4.7610000000000001</v>
      </c>
      <c r="K3165">
        <f t="shared" si="249"/>
        <v>23.900696100000001</v>
      </c>
      <c r="L3165" s="1" t="s">
        <v>26</v>
      </c>
      <c r="M3165" s="1" t="s">
        <v>49</v>
      </c>
      <c r="N3165" s="1" t="s">
        <v>33</v>
      </c>
      <c r="O3165" s="1" t="s">
        <v>22</v>
      </c>
      <c r="P3165" s="1" t="s">
        <v>23</v>
      </c>
      <c r="Q3165" s="1" t="s">
        <v>36</v>
      </c>
      <c r="R3165" s="2">
        <v>40826</v>
      </c>
    </row>
    <row r="3166" spans="1:18" x14ac:dyDescent="0.25">
      <c r="A3166" s="1">
        <v>24448</v>
      </c>
      <c r="B3166" s="2">
        <v>40945</v>
      </c>
      <c r="C3166" s="2" t="str">
        <f t="shared" si="246"/>
        <v>February</v>
      </c>
      <c r="D3166" s="1" t="s">
        <v>25</v>
      </c>
      <c r="E3166" s="1">
        <v>46</v>
      </c>
      <c r="F3166" s="1">
        <f t="shared" si="245"/>
        <v>239.91652173913045</v>
      </c>
      <c r="G3166" s="1">
        <v>11036.16</v>
      </c>
      <c r="H3166" s="1">
        <v>59.24</v>
      </c>
      <c r="I3166">
        <f t="shared" si="247"/>
        <v>11095.4</v>
      </c>
      <c r="J3166">
        <f t="shared" si="248"/>
        <v>4.7610000000000001</v>
      </c>
      <c r="K3166">
        <f t="shared" si="249"/>
        <v>525.43157759999997</v>
      </c>
      <c r="L3166" s="1" t="s">
        <v>38</v>
      </c>
      <c r="M3166" s="1" t="s">
        <v>56</v>
      </c>
      <c r="N3166" s="1" t="s">
        <v>33</v>
      </c>
      <c r="O3166" s="1" t="s">
        <v>22</v>
      </c>
      <c r="P3166" s="1" t="s">
        <v>57</v>
      </c>
      <c r="Q3166" s="1" t="s">
        <v>64</v>
      </c>
      <c r="R3166" s="2">
        <v>40947</v>
      </c>
    </row>
    <row r="3167" spans="1:18" x14ac:dyDescent="0.25">
      <c r="A3167" s="1">
        <v>999</v>
      </c>
      <c r="B3167" s="2">
        <v>40425</v>
      </c>
      <c r="C3167" s="2" t="str">
        <f t="shared" si="246"/>
        <v>September</v>
      </c>
      <c r="D3167" s="1" t="s">
        <v>18</v>
      </c>
      <c r="E3167" s="1">
        <v>6</v>
      </c>
      <c r="F3167" s="1">
        <f t="shared" si="245"/>
        <v>97.273333333333326</v>
      </c>
      <c r="G3167" s="1">
        <v>583.64</v>
      </c>
      <c r="H3167" s="1">
        <v>19.989999999999998</v>
      </c>
      <c r="I3167">
        <f t="shared" si="247"/>
        <v>603.63</v>
      </c>
      <c r="J3167">
        <f t="shared" si="248"/>
        <v>3.5455000000000001</v>
      </c>
      <c r="K3167">
        <f t="shared" si="249"/>
        <v>20.692956199999998</v>
      </c>
      <c r="L3167" s="1" t="s">
        <v>26</v>
      </c>
      <c r="M3167" s="1" t="s">
        <v>27</v>
      </c>
      <c r="N3167" s="1" t="s">
        <v>42</v>
      </c>
      <c r="O3167" s="1" t="s">
        <v>34</v>
      </c>
      <c r="P3167" s="1" t="s">
        <v>60</v>
      </c>
      <c r="Q3167" s="1" t="s">
        <v>24</v>
      </c>
      <c r="R3167" s="2">
        <v>40432</v>
      </c>
    </row>
    <row r="3168" spans="1:18" x14ac:dyDescent="0.25">
      <c r="A3168" s="1">
        <v>58720</v>
      </c>
      <c r="B3168" s="2">
        <v>40244</v>
      </c>
      <c r="C3168" s="2" t="str">
        <f t="shared" si="246"/>
        <v>March</v>
      </c>
      <c r="D3168" s="1" t="s">
        <v>32</v>
      </c>
      <c r="E3168" s="1">
        <v>6</v>
      </c>
      <c r="F3168" s="1">
        <f t="shared" si="245"/>
        <v>33.770000000000003</v>
      </c>
      <c r="G3168" s="1">
        <v>202.62</v>
      </c>
      <c r="H3168" s="1">
        <v>8.74</v>
      </c>
      <c r="I3168">
        <f t="shared" si="247"/>
        <v>211.36</v>
      </c>
      <c r="J3168">
        <f t="shared" si="248"/>
        <v>3.5455000000000001</v>
      </c>
      <c r="K3168">
        <f t="shared" si="249"/>
        <v>7.1838921000000004</v>
      </c>
      <c r="L3168" s="1" t="s">
        <v>19</v>
      </c>
      <c r="M3168" s="1" t="s">
        <v>27</v>
      </c>
      <c r="N3168" s="1" t="s">
        <v>42</v>
      </c>
      <c r="O3168" s="1" t="s">
        <v>34</v>
      </c>
      <c r="P3168" s="1" t="s">
        <v>45</v>
      </c>
      <c r="Q3168" s="1" t="s">
        <v>24</v>
      </c>
      <c r="R3168" s="2">
        <v>40245</v>
      </c>
    </row>
    <row r="3169" spans="1:18" x14ac:dyDescent="0.25">
      <c r="A3169" s="1">
        <v>22950</v>
      </c>
      <c r="B3169" s="2">
        <v>40898</v>
      </c>
      <c r="C3169" s="2" t="str">
        <f t="shared" si="246"/>
        <v>December</v>
      </c>
      <c r="D3169" s="1" t="s">
        <v>18</v>
      </c>
      <c r="E3169" s="1">
        <v>29</v>
      </c>
      <c r="F3169" s="1">
        <f t="shared" si="245"/>
        <v>60.555517241379306</v>
      </c>
      <c r="G3169" s="1">
        <v>1756.11</v>
      </c>
      <c r="H3169" s="1">
        <v>35</v>
      </c>
      <c r="I3169">
        <f t="shared" si="247"/>
        <v>1791.11</v>
      </c>
      <c r="J3169">
        <f t="shared" si="248"/>
        <v>3.5455000000000001</v>
      </c>
      <c r="K3169">
        <f t="shared" si="249"/>
        <v>62.262880049999993</v>
      </c>
      <c r="L3169" s="1" t="s">
        <v>26</v>
      </c>
      <c r="M3169" s="1" t="s">
        <v>27</v>
      </c>
      <c r="N3169" s="1" t="s">
        <v>33</v>
      </c>
      <c r="O3169" s="1" t="s">
        <v>34</v>
      </c>
      <c r="P3169" s="1" t="s">
        <v>60</v>
      </c>
      <c r="Q3169" s="1" t="s">
        <v>53</v>
      </c>
      <c r="R3169" s="2">
        <v>40905</v>
      </c>
    </row>
    <row r="3170" spans="1:18" x14ac:dyDescent="0.25">
      <c r="A3170" s="1">
        <v>50849</v>
      </c>
      <c r="B3170" s="2">
        <v>41186</v>
      </c>
      <c r="C3170" s="2" t="str">
        <f t="shared" si="246"/>
        <v>October</v>
      </c>
      <c r="D3170" s="1" t="s">
        <v>18</v>
      </c>
      <c r="E3170" s="1">
        <v>47</v>
      </c>
      <c r="F3170" s="1">
        <f t="shared" si="245"/>
        <v>6.5397872340425529</v>
      </c>
      <c r="G3170" s="1">
        <v>307.37</v>
      </c>
      <c r="H3170" s="1">
        <v>9.17</v>
      </c>
      <c r="I3170">
        <f t="shared" si="247"/>
        <v>316.54000000000002</v>
      </c>
      <c r="J3170">
        <f t="shared" si="248"/>
        <v>3.5455000000000001</v>
      </c>
      <c r="K3170">
        <f t="shared" si="249"/>
        <v>10.897803350000002</v>
      </c>
      <c r="L3170" s="1" t="s">
        <v>19</v>
      </c>
      <c r="M3170" s="1" t="s">
        <v>51</v>
      </c>
      <c r="N3170" s="1" t="s">
        <v>42</v>
      </c>
      <c r="O3170" s="1" t="s">
        <v>34</v>
      </c>
      <c r="P3170" s="1" t="s">
        <v>45</v>
      </c>
      <c r="Q3170" s="1" t="s">
        <v>24</v>
      </c>
      <c r="R3170" s="2">
        <v>41191</v>
      </c>
    </row>
    <row r="3171" spans="1:18" x14ac:dyDescent="0.25">
      <c r="A3171" s="1">
        <v>32611</v>
      </c>
      <c r="B3171" s="2">
        <v>40052</v>
      </c>
      <c r="C3171" s="2" t="str">
        <f t="shared" si="246"/>
        <v>August</v>
      </c>
      <c r="D3171" s="1" t="s">
        <v>41</v>
      </c>
      <c r="E3171" s="1">
        <v>16</v>
      </c>
      <c r="F3171" s="1">
        <f t="shared" si="245"/>
        <v>2.11</v>
      </c>
      <c r="G3171" s="1">
        <v>33.76</v>
      </c>
      <c r="H3171" s="1">
        <v>1.49</v>
      </c>
      <c r="I3171">
        <f t="shared" si="247"/>
        <v>35.25</v>
      </c>
      <c r="J3171">
        <f t="shared" si="248"/>
        <v>3.5455000000000001</v>
      </c>
      <c r="K3171">
        <f t="shared" si="249"/>
        <v>1.1969608</v>
      </c>
      <c r="L3171" s="1" t="s">
        <v>26</v>
      </c>
      <c r="M3171" s="1" t="s">
        <v>20</v>
      </c>
      <c r="N3171" s="1" t="s">
        <v>33</v>
      </c>
      <c r="O3171" s="1" t="s">
        <v>34</v>
      </c>
      <c r="P3171" s="1" t="s">
        <v>48</v>
      </c>
      <c r="Q3171" s="1" t="s">
        <v>24</v>
      </c>
      <c r="R3171" s="2">
        <v>40054</v>
      </c>
    </row>
    <row r="3172" spans="1:18" x14ac:dyDescent="0.25">
      <c r="A3172" s="1">
        <v>30625</v>
      </c>
      <c r="B3172" s="2">
        <v>40217</v>
      </c>
      <c r="C3172" s="2" t="str">
        <f t="shared" si="246"/>
        <v>February</v>
      </c>
      <c r="D3172" s="1" t="s">
        <v>37</v>
      </c>
      <c r="E3172" s="1">
        <v>37</v>
      </c>
      <c r="F3172" s="1">
        <f t="shared" si="245"/>
        <v>12.944324324324324</v>
      </c>
      <c r="G3172" s="1">
        <v>478.94</v>
      </c>
      <c r="H3172" s="1">
        <v>7.17</v>
      </c>
      <c r="I3172">
        <f t="shared" si="247"/>
        <v>486.11</v>
      </c>
      <c r="J3172">
        <f t="shared" si="248"/>
        <v>3.5455000000000001</v>
      </c>
      <c r="K3172">
        <f t="shared" si="249"/>
        <v>16.980817699999999</v>
      </c>
      <c r="L3172" s="1" t="s">
        <v>26</v>
      </c>
      <c r="M3172" s="1" t="s">
        <v>59</v>
      </c>
      <c r="N3172" s="1" t="s">
        <v>33</v>
      </c>
      <c r="O3172" s="1" t="s">
        <v>34</v>
      </c>
      <c r="P3172" s="1" t="s">
        <v>48</v>
      </c>
      <c r="Q3172" s="1" t="s">
        <v>24</v>
      </c>
      <c r="R3172" s="2">
        <v>40217</v>
      </c>
    </row>
    <row r="3173" spans="1:18" x14ac:dyDescent="0.25">
      <c r="A3173" s="1">
        <v>34148</v>
      </c>
      <c r="B3173" s="2">
        <v>41142</v>
      </c>
      <c r="C3173" s="2" t="str">
        <f t="shared" si="246"/>
        <v>August</v>
      </c>
      <c r="D3173" s="1" t="s">
        <v>37</v>
      </c>
      <c r="E3173" s="1">
        <v>33</v>
      </c>
      <c r="F3173" s="1">
        <f t="shared" si="245"/>
        <v>4.1451515151515146</v>
      </c>
      <c r="G3173" s="1">
        <v>136.79</v>
      </c>
      <c r="H3173" s="1">
        <v>0.99</v>
      </c>
      <c r="I3173">
        <f t="shared" si="247"/>
        <v>137.78</v>
      </c>
      <c r="J3173">
        <f t="shared" si="248"/>
        <v>3.5455000000000001</v>
      </c>
      <c r="K3173">
        <f t="shared" si="249"/>
        <v>4.84988945</v>
      </c>
      <c r="L3173" s="1" t="s">
        <v>26</v>
      </c>
      <c r="M3173" s="1" t="s">
        <v>49</v>
      </c>
      <c r="N3173" s="1" t="s">
        <v>28</v>
      </c>
      <c r="O3173" s="1" t="s">
        <v>34</v>
      </c>
      <c r="P3173" s="1" t="s">
        <v>63</v>
      </c>
      <c r="Q3173" s="1" t="s">
        <v>24</v>
      </c>
      <c r="R3173" s="2">
        <v>41143</v>
      </c>
    </row>
    <row r="3174" spans="1:18" x14ac:dyDescent="0.25">
      <c r="A3174" s="1">
        <v>36643</v>
      </c>
      <c r="B3174" s="2">
        <v>39867</v>
      </c>
      <c r="C3174" s="2" t="str">
        <f t="shared" si="246"/>
        <v>February</v>
      </c>
      <c r="D3174" s="1" t="s">
        <v>37</v>
      </c>
      <c r="E3174" s="1">
        <v>30</v>
      </c>
      <c r="F3174" s="1">
        <f t="shared" si="245"/>
        <v>34.167333333333332</v>
      </c>
      <c r="G3174" s="1">
        <v>1025.02</v>
      </c>
      <c r="H3174" s="1">
        <v>8.74</v>
      </c>
      <c r="I3174">
        <f t="shared" si="247"/>
        <v>1033.76</v>
      </c>
      <c r="J3174">
        <f t="shared" si="248"/>
        <v>3.5455000000000001</v>
      </c>
      <c r="K3174">
        <f t="shared" si="249"/>
        <v>36.342084100000001</v>
      </c>
      <c r="L3174" s="1" t="s">
        <v>26</v>
      </c>
      <c r="M3174" s="1" t="s">
        <v>27</v>
      </c>
      <c r="N3174" s="1" t="s">
        <v>33</v>
      </c>
      <c r="O3174" s="1" t="s">
        <v>34</v>
      </c>
      <c r="P3174" s="1" t="s">
        <v>60</v>
      </c>
      <c r="Q3174" s="1" t="s">
        <v>24</v>
      </c>
      <c r="R3174" s="2">
        <v>39868</v>
      </c>
    </row>
    <row r="3175" spans="1:18" x14ac:dyDescent="0.25">
      <c r="A3175" s="1">
        <v>18340</v>
      </c>
      <c r="B3175" s="2">
        <v>40711</v>
      </c>
      <c r="C3175" s="2" t="str">
        <f t="shared" si="246"/>
        <v>June</v>
      </c>
      <c r="D3175" s="1" t="s">
        <v>41</v>
      </c>
      <c r="E3175" s="1">
        <v>20</v>
      </c>
      <c r="F3175" s="1">
        <f t="shared" si="245"/>
        <v>7.4325000000000001</v>
      </c>
      <c r="G3175" s="1">
        <v>148.65</v>
      </c>
      <c r="H3175" s="1">
        <v>11.15</v>
      </c>
      <c r="I3175">
        <f t="shared" si="247"/>
        <v>159.80000000000001</v>
      </c>
      <c r="J3175">
        <f t="shared" si="248"/>
        <v>3.5455000000000001</v>
      </c>
      <c r="K3175">
        <f t="shared" si="249"/>
        <v>5.27038575</v>
      </c>
      <c r="L3175" s="1" t="s">
        <v>19</v>
      </c>
      <c r="M3175" s="1" t="s">
        <v>54</v>
      </c>
      <c r="N3175" s="1" t="s">
        <v>21</v>
      </c>
      <c r="O3175" s="1" t="s">
        <v>34</v>
      </c>
      <c r="P3175" s="1" t="s">
        <v>45</v>
      </c>
      <c r="Q3175" s="1" t="s">
        <v>24</v>
      </c>
      <c r="R3175" s="2">
        <v>40712</v>
      </c>
    </row>
    <row r="3176" spans="1:18" x14ac:dyDescent="0.25">
      <c r="A3176" s="1">
        <v>29095</v>
      </c>
      <c r="B3176" s="2">
        <v>40610</v>
      </c>
      <c r="C3176" s="2" t="str">
        <f t="shared" si="246"/>
        <v>March</v>
      </c>
      <c r="D3176" s="1" t="s">
        <v>32</v>
      </c>
      <c r="E3176" s="1">
        <v>40</v>
      </c>
      <c r="F3176" s="1">
        <f t="shared" si="245"/>
        <v>7.2917500000000004</v>
      </c>
      <c r="G3176" s="1">
        <v>291.67</v>
      </c>
      <c r="H3176" s="1">
        <v>2.99</v>
      </c>
      <c r="I3176">
        <f t="shared" si="247"/>
        <v>294.66000000000003</v>
      </c>
      <c r="J3176">
        <f t="shared" si="248"/>
        <v>3.5455000000000001</v>
      </c>
      <c r="K3176">
        <f t="shared" si="249"/>
        <v>10.341159850000002</v>
      </c>
      <c r="L3176" s="1" t="s">
        <v>26</v>
      </c>
      <c r="M3176" s="1" t="s">
        <v>44</v>
      </c>
      <c r="N3176" s="1" t="s">
        <v>28</v>
      </c>
      <c r="O3176" s="1" t="s">
        <v>34</v>
      </c>
      <c r="P3176" s="1" t="s">
        <v>48</v>
      </c>
      <c r="Q3176" s="1" t="s">
        <v>24</v>
      </c>
      <c r="R3176" s="2">
        <v>40611</v>
      </c>
    </row>
    <row r="3177" spans="1:18" x14ac:dyDescent="0.25">
      <c r="A3177" s="1">
        <v>33573</v>
      </c>
      <c r="B3177" s="2">
        <v>40455</v>
      </c>
      <c r="C3177" s="2" t="str">
        <f t="shared" si="246"/>
        <v>October</v>
      </c>
      <c r="D3177" s="1" t="s">
        <v>37</v>
      </c>
      <c r="E3177" s="1">
        <v>15</v>
      </c>
      <c r="F3177" s="1">
        <f t="shared" si="245"/>
        <v>151.50399999999999</v>
      </c>
      <c r="G3177" s="1">
        <v>2272.56</v>
      </c>
      <c r="H3177" s="1">
        <v>16.010000000000002</v>
      </c>
      <c r="I3177">
        <f t="shared" si="247"/>
        <v>2288.5700000000002</v>
      </c>
      <c r="J3177">
        <f t="shared" si="248"/>
        <v>4.7610000000000001</v>
      </c>
      <c r="K3177">
        <f t="shared" si="249"/>
        <v>108.1965816</v>
      </c>
      <c r="L3177" s="1" t="s">
        <v>38</v>
      </c>
      <c r="M3177" s="1" t="s">
        <v>27</v>
      </c>
      <c r="N3177" s="1" t="s">
        <v>33</v>
      </c>
      <c r="O3177" s="1" t="s">
        <v>22</v>
      </c>
      <c r="P3177" s="1" t="s">
        <v>57</v>
      </c>
      <c r="Q3177" s="1" t="s">
        <v>64</v>
      </c>
      <c r="R3177" s="2">
        <v>40455</v>
      </c>
    </row>
    <row r="3178" spans="1:18" x14ac:dyDescent="0.25">
      <c r="A3178" s="1">
        <v>31845</v>
      </c>
      <c r="B3178" s="2">
        <v>41204</v>
      </c>
      <c r="C3178" s="2" t="str">
        <f t="shared" si="246"/>
        <v>October</v>
      </c>
      <c r="D3178" s="1" t="s">
        <v>18</v>
      </c>
      <c r="E3178" s="1">
        <v>11</v>
      </c>
      <c r="F3178" s="1">
        <f t="shared" si="245"/>
        <v>10.413636363636364</v>
      </c>
      <c r="G3178" s="1">
        <v>114.55</v>
      </c>
      <c r="H3178" s="1">
        <v>2.06</v>
      </c>
      <c r="I3178">
        <f t="shared" si="247"/>
        <v>116.61</v>
      </c>
      <c r="J3178">
        <f t="shared" si="248"/>
        <v>3.5455000000000001</v>
      </c>
      <c r="K3178">
        <f t="shared" si="249"/>
        <v>4.0613702499999995</v>
      </c>
      <c r="L3178" s="1" t="s">
        <v>26</v>
      </c>
      <c r="M3178" s="1" t="s">
        <v>69</v>
      </c>
      <c r="N3178" s="1" t="s">
        <v>33</v>
      </c>
      <c r="O3178" s="1" t="s">
        <v>34</v>
      </c>
      <c r="P3178" s="1" t="s">
        <v>45</v>
      </c>
      <c r="Q3178" s="1" t="s">
        <v>36</v>
      </c>
      <c r="R3178" s="2">
        <v>41211</v>
      </c>
    </row>
    <row r="3179" spans="1:18" x14ac:dyDescent="0.25">
      <c r="A3179" s="1">
        <v>32007</v>
      </c>
      <c r="B3179" s="2">
        <v>40579</v>
      </c>
      <c r="C3179" s="2" t="str">
        <f t="shared" si="246"/>
        <v>February</v>
      </c>
      <c r="D3179" s="1" t="s">
        <v>18</v>
      </c>
      <c r="E3179" s="1">
        <v>41</v>
      </c>
      <c r="F3179" s="1">
        <f t="shared" si="245"/>
        <v>425.57926829268291</v>
      </c>
      <c r="G3179" s="1">
        <v>17448.75</v>
      </c>
      <c r="H3179" s="1">
        <v>75.23</v>
      </c>
      <c r="I3179">
        <f t="shared" si="247"/>
        <v>17523.98</v>
      </c>
      <c r="J3179">
        <f t="shared" si="248"/>
        <v>4.7610000000000001</v>
      </c>
      <c r="K3179">
        <f t="shared" si="249"/>
        <v>830.73498749999999</v>
      </c>
      <c r="L3179" s="1" t="s">
        <v>38</v>
      </c>
      <c r="M3179" s="1" t="s">
        <v>51</v>
      </c>
      <c r="N3179" s="1" t="s">
        <v>21</v>
      </c>
      <c r="O3179" s="1" t="s">
        <v>22</v>
      </c>
      <c r="P3179" s="1" t="s">
        <v>57</v>
      </c>
      <c r="Q3179" s="1" t="s">
        <v>64</v>
      </c>
      <c r="R3179" s="2">
        <v>40583</v>
      </c>
    </row>
    <row r="3180" spans="1:18" x14ac:dyDescent="0.25">
      <c r="A3180" s="1">
        <v>29862</v>
      </c>
      <c r="B3180" s="2">
        <v>40713</v>
      </c>
      <c r="C3180" s="2" t="str">
        <f t="shared" si="246"/>
        <v>June</v>
      </c>
      <c r="D3180" s="1" t="s">
        <v>41</v>
      </c>
      <c r="E3180" s="1">
        <v>34</v>
      </c>
      <c r="F3180" s="1">
        <f t="shared" si="245"/>
        <v>6.3129411764705878</v>
      </c>
      <c r="G3180" s="1">
        <v>214.64</v>
      </c>
      <c r="H3180" s="1">
        <v>5.86</v>
      </c>
      <c r="I3180">
        <f t="shared" si="247"/>
        <v>220.5</v>
      </c>
      <c r="J3180">
        <f t="shared" si="248"/>
        <v>3.5455000000000001</v>
      </c>
      <c r="K3180">
        <f t="shared" si="249"/>
        <v>7.6100612000000005</v>
      </c>
      <c r="L3180" s="1" t="s">
        <v>26</v>
      </c>
      <c r="M3180" s="1" t="s">
        <v>27</v>
      </c>
      <c r="N3180" s="1" t="s">
        <v>33</v>
      </c>
      <c r="O3180" s="1" t="s">
        <v>34</v>
      </c>
      <c r="P3180" s="1" t="s">
        <v>45</v>
      </c>
      <c r="Q3180" s="1" t="s">
        <v>24</v>
      </c>
      <c r="R3180" s="2">
        <v>40715</v>
      </c>
    </row>
    <row r="3181" spans="1:18" x14ac:dyDescent="0.25">
      <c r="A3181" s="1">
        <v>14596</v>
      </c>
      <c r="B3181" s="2">
        <v>39823</v>
      </c>
      <c r="C3181" s="2" t="str">
        <f t="shared" si="246"/>
        <v>January</v>
      </c>
      <c r="D3181" s="1" t="s">
        <v>37</v>
      </c>
      <c r="E3181" s="1">
        <v>24</v>
      </c>
      <c r="F3181" s="1">
        <f t="shared" si="245"/>
        <v>8.2966666666666669</v>
      </c>
      <c r="G3181" s="1">
        <v>199.12</v>
      </c>
      <c r="H3181" s="1">
        <v>0.96</v>
      </c>
      <c r="I3181">
        <f t="shared" si="247"/>
        <v>200.08</v>
      </c>
      <c r="J3181">
        <f t="shared" si="248"/>
        <v>4.7610000000000001</v>
      </c>
      <c r="K3181">
        <f t="shared" si="249"/>
        <v>9.4801032000000003</v>
      </c>
      <c r="L3181" s="1" t="s">
        <v>26</v>
      </c>
      <c r="M3181" s="1" t="s">
        <v>27</v>
      </c>
      <c r="N3181" s="1" t="s">
        <v>33</v>
      </c>
      <c r="O3181" s="1" t="s">
        <v>22</v>
      </c>
      <c r="P3181" s="1" t="s">
        <v>23</v>
      </c>
      <c r="Q3181" s="1" t="s">
        <v>36</v>
      </c>
      <c r="R3181" s="2">
        <v>39825</v>
      </c>
    </row>
    <row r="3182" spans="1:18" x14ac:dyDescent="0.25">
      <c r="A3182" s="1">
        <v>32292</v>
      </c>
      <c r="B3182" s="2">
        <v>40954</v>
      </c>
      <c r="C3182" s="2" t="str">
        <f t="shared" si="246"/>
        <v>February</v>
      </c>
      <c r="D3182" s="1" t="s">
        <v>18</v>
      </c>
      <c r="E3182" s="1">
        <v>49</v>
      </c>
      <c r="F3182" s="1">
        <f t="shared" si="245"/>
        <v>102.21961224489797</v>
      </c>
      <c r="G3182" s="1">
        <v>5008.7610000000004</v>
      </c>
      <c r="H3182" s="1">
        <v>5.99</v>
      </c>
      <c r="I3182">
        <f t="shared" si="247"/>
        <v>5014.7510000000002</v>
      </c>
      <c r="J3182">
        <f t="shared" si="248"/>
        <v>5.3265000000000002</v>
      </c>
      <c r="K3182">
        <f t="shared" si="249"/>
        <v>266.79165466500001</v>
      </c>
      <c r="L3182" s="1" t="s">
        <v>26</v>
      </c>
      <c r="M3182" s="1" t="s">
        <v>49</v>
      </c>
      <c r="N3182" s="1" t="s">
        <v>33</v>
      </c>
      <c r="O3182" s="1" t="s">
        <v>29</v>
      </c>
      <c r="P3182" s="1" t="s">
        <v>30</v>
      </c>
      <c r="Q3182" s="1" t="s">
        <v>24</v>
      </c>
      <c r="R3182" s="2">
        <v>40961</v>
      </c>
    </row>
    <row r="3183" spans="1:18" x14ac:dyDescent="0.25">
      <c r="A3183" s="1">
        <v>45958</v>
      </c>
      <c r="B3183" s="2">
        <v>40688</v>
      </c>
      <c r="C3183" s="2" t="str">
        <f t="shared" si="246"/>
        <v>May</v>
      </c>
      <c r="D3183" s="1" t="s">
        <v>41</v>
      </c>
      <c r="E3183" s="1">
        <v>28</v>
      </c>
      <c r="F3183" s="1">
        <f t="shared" si="245"/>
        <v>628.54964285714289</v>
      </c>
      <c r="G3183" s="1">
        <v>17599.39</v>
      </c>
      <c r="H3183" s="1">
        <v>24.49</v>
      </c>
      <c r="I3183">
        <f t="shared" si="247"/>
        <v>17623.88</v>
      </c>
      <c r="J3183">
        <f t="shared" si="248"/>
        <v>5.3265000000000002</v>
      </c>
      <c r="K3183">
        <f t="shared" si="249"/>
        <v>937.43150835000006</v>
      </c>
      <c r="L3183" s="1" t="s">
        <v>26</v>
      </c>
      <c r="M3183" s="1" t="s">
        <v>47</v>
      </c>
      <c r="N3183" s="1" t="s">
        <v>28</v>
      </c>
      <c r="O3183" s="1" t="s">
        <v>29</v>
      </c>
      <c r="P3183" s="1" t="s">
        <v>52</v>
      </c>
      <c r="Q3183" s="1" t="s">
        <v>53</v>
      </c>
      <c r="R3183" s="2">
        <v>40689</v>
      </c>
    </row>
    <row r="3184" spans="1:18" x14ac:dyDescent="0.25">
      <c r="A3184" s="1">
        <v>9923</v>
      </c>
      <c r="B3184" s="2">
        <v>40091</v>
      </c>
      <c r="C3184" s="2" t="str">
        <f t="shared" si="246"/>
        <v>October</v>
      </c>
      <c r="D3184" s="1" t="s">
        <v>25</v>
      </c>
      <c r="E3184" s="1">
        <v>27</v>
      </c>
      <c r="F3184" s="1">
        <f t="shared" si="245"/>
        <v>2.3596296296296297</v>
      </c>
      <c r="G3184" s="1">
        <v>63.71</v>
      </c>
      <c r="H3184" s="1">
        <v>5.33</v>
      </c>
      <c r="I3184">
        <f t="shared" si="247"/>
        <v>69.040000000000006</v>
      </c>
      <c r="J3184">
        <f t="shared" si="248"/>
        <v>4.7610000000000001</v>
      </c>
      <c r="K3184">
        <f t="shared" si="249"/>
        <v>3.0332330999999999</v>
      </c>
      <c r="L3184" s="1" t="s">
        <v>26</v>
      </c>
      <c r="M3184" s="1" t="s">
        <v>58</v>
      </c>
      <c r="N3184" s="1" t="s">
        <v>33</v>
      </c>
      <c r="O3184" s="1" t="s">
        <v>22</v>
      </c>
      <c r="P3184" s="1" t="s">
        <v>23</v>
      </c>
      <c r="Q3184" s="1" t="s">
        <v>24</v>
      </c>
      <c r="R3184" s="2">
        <v>40091</v>
      </c>
    </row>
    <row r="3185" spans="1:18" x14ac:dyDescent="0.25">
      <c r="A3185" s="1">
        <v>19431</v>
      </c>
      <c r="B3185" s="2">
        <v>39956</v>
      </c>
      <c r="C3185" s="2" t="str">
        <f t="shared" si="246"/>
        <v>May</v>
      </c>
      <c r="D3185" s="1" t="s">
        <v>32</v>
      </c>
      <c r="E3185" s="1">
        <v>4</v>
      </c>
      <c r="F3185" s="1">
        <f t="shared" si="245"/>
        <v>4.2050000000000001</v>
      </c>
      <c r="G3185" s="1">
        <v>16.82</v>
      </c>
      <c r="H3185" s="1">
        <v>1.17</v>
      </c>
      <c r="I3185">
        <f t="shared" si="247"/>
        <v>17.990000000000002</v>
      </c>
      <c r="J3185">
        <f t="shared" si="248"/>
        <v>3.5455000000000001</v>
      </c>
      <c r="K3185">
        <f t="shared" si="249"/>
        <v>0.59635310000000008</v>
      </c>
      <c r="L3185" s="1" t="s">
        <v>26</v>
      </c>
      <c r="M3185" s="1" t="s">
        <v>27</v>
      </c>
      <c r="N3185" s="1" t="s">
        <v>42</v>
      </c>
      <c r="O3185" s="1" t="s">
        <v>34</v>
      </c>
      <c r="P3185" s="1" t="s">
        <v>35</v>
      </c>
      <c r="Q3185" s="1" t="s">
        <v>36</v>
      </c>
      <c r="R3185" s="2">
        <v>39958</v>
      </c>
    </row>
    <row r="3186" spans="1:18" x14ac:dyDescent="0.25">
      <c r="A3186" s="1">
        <v>548</v>
      </c>
      <c r="B3186" s="2">
        <v>40076</v>
      </c>
      <c r="C3186" s="2" t="str">
        <f t="shared" si="246"/>
        <v>September</v>
      </c>
      <c r="D3186" s="1" t="s">
        <v>37</v>
      </c>
      <c r="E3186" s="1">
        <v>26</v>
      </c>
      <c r="F3186" s="1">
        <f t="shared" si="245"/>
        <v>105.89201923076924</v>
      </c>
      <c r="G3186" s="1">
        <v>2753.1925000000001</v>
      </c>
      <c r="H3186" s="1">
        <v>4.2</v>
      </c>
      <c r="I3186">
        <f t="shared" si="247"/>
        <v>2757.3924999999999</v>
      </c>
      <c r="J3186">
        <f t="shared" si="248"/>
        <v>5.3265000000000002</v>
      </c>
      <c r="K3186">
        <f t="shared" si="249"/>
        <v>146.64879851250001</v>
      </c>
      <c r="L3186" s="1" t="s">
        <v>26</v>
      </c>
      <c r="M3186" s="1" t="s">
        <v>54</v>
      </c>
      <c r="N3186" s="1" t="s">
        <v>42</v>
      </c>
      <c r="O3186" s="1" t="s">
        <v>29</v>
      </c>
      <c r="P3186" s="1" t="s">
        <v>30</v>
      </c>
      <c r="Q3186" s="1" t="s">
        <v>24</v>
      </c>
      <c r="R3186" s="2">
        <v>40078</v>
      </c>
    </row>
    <row r="3187" spans="1:18" x14ac:dyDescent="0.25">
      <c r="A3187" s="1">
        <v>34374</v>
      </c>
      <c r="B3187" s="2">
        <v>39994</v>
      </c>
      <c r="C3187" s="2" t="str">
        <f t="shared" si="246"/>
        <v>June</v>
      </c>
      <c r="D3187" s="1" t="s">
        <v>18</v>
      </c>
      <c r="E3187" s="1">
        <v>42</v>
      </c>
      <c r="F3187" s="1">
        <f t="shared" si="245"/>
        <v>8.2040476190476195</v>
      </c>
      <c r="G3187" s="1">
        <v>344.57</v>
      </c>
      <c r="H3187" s="1">
        <v>1.99</v>
      </c>
      <c r="I3187">
        <f t="shared" si="247"/>
        <v>346.56</v>
      </c>
      <c r="J3187">
        <f t="shared" si="248"/>
        <v>5.3265000000000002</v>
      </c>
      <c r="K3187">
        <f t="shared" si="249"/>
        <v>18.353521049999998</v>
      </c>
      <c r="L3187" s="1" t="s">
        <v>26</v>
      </c>
      <c r="M3187" s="1" t="s">
        <v>51</v>
      </c>
      <c r="N3187" s="1" t="s">
        <v>28</v>
      </c>
      <c r="O3187" s="1" t="s">
        <v>29</v>
      </c>
      <c r="P3187" s="1" t="s">
        <v>43</v>
      </c>
      <c r="Q3187" s="1" t="s">
        <v>46</v>
      </c>
      <c r="R3187" s="2">
        <v>40001</v>
      </c>
    </row>
    <row r="3188" spans="1:18" x14ac:dyDescent="0.25">
      <c r="A3188" s="1">
        <v>41760</v>
      </c>
      <c r="B3188" s="2">
        <v>40935</v>
      </c>
      <c r="C3188" s="2" t="str">
        <f t="shared" si="246"/>
        <v>January</v>
      </c>
      <c r="D3188" s="1" t="s">
        <v>18</v>
      </c>
      <c r="E3188" s="1">
        <v>40</v>
      </c>
      <c r="F3188" s="1">
        <f t="shared" si="245"/>
        <v>80.803337499999998</v>
      </c>
      <c r="G3188" s="1">
        <v>3232.1334999999999</v>
      </c>
      <c r="H3188" s="1">
        <v>8.99</v>
      </c>
      <c r="I3188">
        <f t="shared" si="247"/>
        <v>3241.1234999999997</v>
      </c>
      <c r="J3188">
        <f t="shared" si="248"/>
        <v>5.3265000000000002</v>
      </c>
      <c r="K3188">
        <f t="shared" si="249"/>
        <v>172.15959087750002</v>
      </c>
      <c r="L3188" s="1" t="s">
        <v>26</v>
      </c>
      <c r="M3188" s="1" t="s">
        <v>51</v>
      </c>
      <c r="N3188" s="1" t="s">
        <v>28</v>
      </c>
      <c r="O3188" s="1" t="s">
        <v>29</v>
      </c>
      <c r="P3188" s="1" t="s">
        <v>30</v>
      </c>
      <c r="Q3188" s="1" t="s">
        <v>24</v>
      </c>
      <c r="R3188" s="2">
        <v>40940</v>
      </c>
    </row>
    <row r="3189" spans="1:18" x14ac:dyDescent="0.25">
      <c r="A3189" s="1">
        <v>55140</v>
      </c>
      <c r="B3189" s="2">
        <v>40363</v>
      </c>
      <c r="C3189" s="2" t="str">
        <f t="shared" si="246"/>
        <v>July</v>
      </c>
      <c r="D3189" s="1" t="s">
        <v>37</v>
      </c>
      <c r="E3189" s="1">
        <v>39</v>
      </c>
      <c r="F3189" s="1">
        <f t="shared" si="245"/>
        <v>11.251282051282052</v>
      </c>
      <c r="G3189" s="1">
        <v>438.8</v>
      </c>
      <c r="H3189" s="1">
        <v>6.96</v>
      </c>
      <c r="I3189">
        <f t="shared" si="247"/>
        <v>445.76</v>
      </c>
      <c r="J3189">
        <f t="shared" si="248"/>
        <v>3.5455000000000001</v>
      </c>
      <c r="K3189">
        <f t="shared" si="249"/>
        <v>15.557653999999999</v>
      </c>
      <c r="L3189" s="1" t="s">
        <v>26</v>
      </c>
      <c r="M3189" s="1" t="s">
        <v>27</v>
      </c>
      <c r="N3189" s="1" t="s">
        <v>33</v>
      </c>
      <c r="O3189" s="1" t="s">
        <v>34</v>
      </c>
      <c r="P3189" s="1" t="s">
        <v>68</v>
      </c>
      <c r="Q3189" s="1" t="s">
        <v>31</v>
      </c>
      <c r="R3189" s="2">
        <v>40365</v>
      </c>
    </row>
    <row r="3190" spans="1:18" x14ac:dyDescent="0.25">
      <c r="A3190" s="1">
        <v>59491</v>
      </c>
      <c r="B3190" s="2">
        <v>40992</v>
      </c>
      <c r="C3190" s="2" t="str">
        <f t="shared" si="246"/>
        <v>March</v>
      </c>
      <c r="D3190" s="1" t="s">
        <v>25</v>
      </c>
      <c r="E3190" s="1">
        <v>46</v>
      </c>
      <c r="F3190" s="1">
        <f t="shared" si="245"/>
        <v>12.23804347826087</v>
      </c>
      <c r="G3190" s="1">
        <v>562.95000000000005</v>
      </c>
      <c r="H3190" s="1">
        <v>2.85</v>
      </c>
      <c r="I3190">
        <f t="shared" si="247"/>
        <v>565.80000000000007</v>
      </c>
      <c r="J3190">
        <f t="shared" si="248"/>
        <v>4.7610000000000001</v>
      </c>
      <c r="K3190">
        <f t="shared" si="249"/>
        <v>26.802049500000003</v>
      </c>
      <c r="L3190" s="1" t="s">
        <v>26</v>
      </c>
      <c r="M3190" s="1" t="s">
        <v>54</v>
      </c>
      <c r="N3190" s="1" t="s">
        <v>42</v>
      </c>
      <c r="O3190" s="1" t="s">
        <v>22</v>
      </c>
      <c r="P3190" s="1" t="s">
        <v>23</v>
      </c>
      <c r="Q3190" s="1" t="s">
        <v>46</v>
      </c>
      <c r="R3190" s="2">
        <v>40994</v>
      </c>
    </row>
    <row r="3191" spans="1:18" x14ac:dyDescent="0.25">
      <c r="A3191" s="1">
        <v>44452</v>
      </c>
      <c r="B3191" s="2">
        <v>40886</v>
      </c>
      <c r="C3191" s="2" t="str">
        <f t="shared" si="246"/>
        <v>December</v>
      </c>
      <c r="D3191" s="1" t="s">
        <v>32</v>
      </c>
      <c r="E3191" s="1">
        <v>50</v>
      </c>
      <c r="F3191" s="1">
        <f t="shared" si="245"/>
        <v>6.6053999999999995</v>
      </c>
      <c r="G3191" s="1">
        <v>330.27</v>
      </c>
      <c r="H3191" s="1">
        <v>7.86</v>
      </c>
      <c r="I3191">
        <f t="shared" si="247"/>
        <v>338.13</v>
      </c>
      <c r="J3191">
        <f t="shared" si="248"/>
        <v>3.5455000000000001</v>
      </c>
      <c r="K3191">
        <f t="shared" si="249"/>
        <v>11.70972285</v>
      </c>
      <c r="L3191" s="1" t="s">
        <v>26</v>
      </c>
      <c r="M3191" s="1" t="s">
        <v>54</v>
      </c>
      <c r="N3191" s="1" t="s">
        <v>42</v>
      </c>
      <c r="O3191" s="1" t="s">
        <v>34</v>
      </c>
      <c r="P3191" s="1" t="s">
        <v>45</v>
      </c>
      <c r="Q3191" s="1" t="s">
        <v>24</v>
      </c>
      <c r="R3191" s="2">
        <v>40888</v>
      </c>
    </row>
    <row r="3192" spans="1:18" x14ac:dyDescent="0.25">
      <c r="A3192" s="1">
        <v>32800</v>
      </c>
      <c r="B3192" s="2">
        <v>39834</v>
      </c>
      <c r="C3192" s="2" t="str">
        <f t="shared" si="246"/>
        <v>January</v>
      </c>
      <c r="D3192" s="1" t="s">
        <v>32</v>
      </c>
      <c r="E3192" s="1">
        <v>19</v>
      </c>
      <c r="F3192" s="1">
        <f t="shared" si="245"/>
        <v>18.638421052631578</v>
      </c>
      <c r="G3192" s="1">
        <v>354.13</v>
      </c>
      <c r="H3192" s="1">
        <v>8.68</v>
      </c>
      <c r="I3192">
        <f t="shared" si="247"/>
        <v>362.81</v>
      </c>
      <c r="J3192">
        <f t="shared" si="248"/>
        <v>3.5455000000000001</v>
      </c>
      <c r="K3192">
        <f t="shared" si="249"/>
        <v>12.555679150000001</v>
      </c>
      <c r="L3192" s="1" t="s">
        <v>26</v>
      </c>
      <c r="M3192" s="1" t="s">
        <v>51</v>
      </c>
      <c r="N3192" s="1" t="s">
        <v>42</v>
      </c>
      <c r="O3192" s="1" t="s">
        <v>34</v>
      </c>
      <c r="P3192" s="1" t="s">
        <v>45</v>
      </c>
      <c r="Q3192" s="1" t="s">
        <v>24</v>
      </c>
      <c r="R3192" s="2">
        <v>39835</v>
      </c>
    </row>
    <row r="3193" spans="1:18" x14ac:dyDescent="0.25">
      <c r="A3193" s="1">
        <v>33253</v>
      </c>
      <c r="B3193" s="2">
        <v>40877</v>
      </c>
      <c r="C3193" s="2" t="str">
        <f t="shared" si="246"/>
        <v>November</v>
      </c>
      <c r="D3193" s="1" t="s">
        <v>32</v>
      </c>
      <c r="E3193" s="1">
        <v>17</v>
      </c>
      <c r="F3193" s="1">
        <f t="shared" si="245"/>
        <v>30.835999999999999</v>
      </c>
      <c r="G3193" s="1">
        <v>524.21199999999999</v>
      </c>
      <c r="H3193" s="1">
        <v>3.3</v>
      </c>
      <c r="I3193">
        <f t="shared" si="247"/>
        <v>527.51199999999994</v>
      </c>
      <c r="J3193">
        <f t="shared" si="248"/>
        <v>5.3265000000000002</v>
      </c>
      <c r="K3193">
        <f t="shared" si="249"/>
        <v>27.922152180000001</v>
      </c>
      <c r="L3193" s="1" t="s">
        <v>26</v>
      </c>
      <c r="M3193" s="1" t="s">
        <v>58</v>
      </c>
      <c r="N3193" s="1" t="s">
        <v>42</v>
      </c>
      <c r="O3193" s="1" t="s">
        <v>29</v>
      </c>
      <c r="P3193" s="1" t="s">
        <v>30</v>
      </c>
      <c r="Q3193" s="1" t="s">
        <v>46</v>
      </c>
      <c r="R3193" s="2">
        <v>40879</v>
      </c>
    </row>
    <row r="3194" spans="1:18" x14ac:dyDescent="0.25">
      <c r="A3194" s="1">
        <v>34822</v>
      </c>
      <c r="B3194" s="2">
        <v>41100</v>
      </c>
      <c r="C3194" s="2" t="str">
        <f t="shared" si="246"/>
        <v>July</v>
      </c>
      <c r="D3194" s="1" t="s">
        <v>32</v>
      </c>
      <c r="E3194" s="1">
        <v>23</v>
      </c>
      <c r="F3194" s="1">
        <f t="shared" si="245"/>
        <v>43.065217391304351</v>
      </c>
      <c r="G3194" s="1">
        <v>990.5</v>
      </c>
      <c r="H3194" s="1">
        <v>1.99</v>
      </c>
      <c r="I3194">
        <f t="shared" si="247"/>
        <v>992.49</v>
      </c>
      <c r="J3194">
        <f t="shared" si="248"/>
        <v>5.3265000000000002</v>
      </c>
      <c r="K3194">
        <f t="shared" si="249"/>
        <v>52.758982500000002</v>
      </c>
      <c r="L3194" s="1" t="s">
        <v>26</v>
      </c>
      <c r="M3194" s="1" t="s">
        <v>20</v>
      </c>
      <c r="N3194" s="1" t="s">
        <v>21</v>
      </c>
      <c r="O3194" s="1" t="s">
        <v>29</v>
      </c>
      <c r="P3194" s="1" t="s">
        <v>43</v>
      </c>
      <c r="Q3194" s="1" t="s">
        <v>46</v>
      </c>
      <c r="R3194" s="2">
        <v>41101</v>
      </c>
    </row>
    <row r="3195" spans="1:18" x14ac:dyDescent="0.25">
      <c r="A3195" s="1">
        <v>44867</v>
      </c>
      <c r="B3195" s="2">
        <v>40020</v>
      </c>
      <c r="C3195" s="2" t="str">
        <f t="shared" si="246"/>
        <v>July</v>
      </c>
      <c r="D3195" s="1" t="s">
        <v>25</v>
      </c>
      <c r="E3195" s="1">
        <v>40</v>
      </c>
      <c r="F3195" s="1">
        <f t="shared" si="245"/>
        <v>535.64774999999997</v>
      </c>
      <c r="G3195" s="1">
        <v>21425.91</v>
      </c>
      <c r="H3195" s="1">
        <v>26</v>
      </c>
      <c r="I3195">
        <f t="shared" si="247"/>
        <v>21451.91</v>
      </c>
      <c r="J3195">
        <f t="shared" si="248"/>
        <v>4.7610000000000001</v>
      </c>
      <c r="K3195">
        <f t="shared" si="249"/>
        <v>1020.0875751</v>
      </c>
      <c r="L3195" s="1" t="s">
        <v>38</v>
      </c>
      <c r="M3195" s="1" t="s">
        <v>27</v>
      </c>
      <c r="N3195" s="1" t="s">
        <v>42</v>
      </c>
      <c r="O3195" s="1" t="s">
        <v>22</v>
      </c>
      <c r="P3195" s="1" t="s">
        <v>39</v>
      </c>
      <c r="Q3195" s="1" t="s">
        <v>40</v>
      </c>
      <c r="R3195" s="2">
        <v>40022</v>
      </c>
    </row>
    <row r="3196" spans="1:18" x14ac:dyDescent="0.25">
      <c r="A3196" s="1">
        <v>39079</v>
      </c>
      <c r="B3196" s="2">
        <v>40793</v>
      </c>
      <c r="C3196" s="2" t="str">
        <f t="shared" si="246"/>
        <v>September</v>
      </c>
      <c r="D3196" s="1" t="s">
        <v>25</v>
      </c>
      <c r="E3196" s="1">
        <v>46</v>
      </c>
      <c r="F3196" s="1">
        <f t="shared" si="245"/>
        <v>1.6434782608695651</v>
      </c>
      <c r="G3196" s="1">
        <v>75.599999999999994</v>
      </c>
      <c r="H3196" s="1">
        <v>5.28</v>
      </c>
      <c r="I3196">
        <f t="shared" si="247"/>
        <v>80.88</v>
      </c>
      <c r="J3196">
        <f t="shared" si="248"/>
        <v>3.5455000000000001</v>
      </c>
      <c r="K3196">
        <f t="shared" si="249"/>
        <v>2.6803980000000003</v>
      </c>
      <c r="L3196" s="1" t="s">
        <v>26</v>
      </c>
      <c r="M3196" s="1" t="s">
        <v>49</v>
      </c>
      <c r="N3196" s="1" t="s">
        <v>28</v>
      </c>
      <c r="O3196" s="1" t="s">
        <v>34</v>
      </c>
      <c r="P3196" s="1" t="s">
        <v>48</v>
      </c>
      <c r="Q3196" s="1" t="s">
        <v>24</v>
      </c>
      <c r="R3196" s="2">
        <v>40793</v>
      </c>
    </row>
    <row r="3197" spans="1:18" x14ac:dyDescent="0.25">
      <c r="A3197" s="1">
        <v>14406</v>
      </c>
      <c r="B3197" s="2">
        <v>40245</v>
      </c>
      <c r="C3197" s="2" t="str">
        <f t="shared" si="246"/>
        <v>March</v>
      </c>
      <c r="D3197" s="1" t="s">
        <v>41</v>
      </c>
      <c r="E3197" s="1">
        <v>37</v>
      </c>
      <c r="F3197" s="1">
        <f t="shared" si="245"/>
        <v>151.64432432432432</v>
      </c>
      <c r="G3197" s="1">
        <v>5610.84</v>
      </c>
      <c r="H3197" s="1">
        <v>13.99</v>
      </c>
      <c r="I3197">
        <f t="shared" si="247"/>
        <v>5624.83</v>
      </c>
      <c r="J3197">
        <f t="shared" si="248"/>
        <v>5.3265000000000002</v>
      </c>
      <c r="K3197">
        <f t="shared" si="249"/>
        <v>298.86139260000004</v>
      </c>
      <c r="L3197" s="1" t="s">
        <v>26</v>
      </c>
      <c r="M3197" s="1" t="s">
        <v>58</v>
      </c>
      <c r="N3197" s="1" t="s">
        <v>33</v>
      </c>
      <c r="O3197" s="1" t="s">
        <v>29</v>
      </c>
      <c r="P3197" s="1" t="s">
        <v>61</v>
      </c>
      <c r="Q3197" s="1" t="s">
        <v>31</v>
      </c>
      <c r="R3197" s="2">
        <v>40247</v>
      </c>
    </row>
    <row r="3198" spans="1:18" x14ac:dyDescent="0.25">
      <c r="A3198" s="1">
        <v>42691</v>
      </c>
      <c r="B3198" s="2">
        <v>40322</v>
      </c>
      <c r="C3198" s="2" t="str">
        <f t="shared" si="246"/>
        <v>May</v>
      </c>
      <c r="D3198" s="1" t="s">
        <v>18</v>
      </c>
      <c r="E3198" s="1">
        <v>7</v>
      </c>
      <c r="F3198" s="1">
        <f t="shared" si="245"/>
        <v>152.80571428571429</v>
      </c>
      <c r="G3198" s="1">
        <v>1069.6400000000001</v>
      </c>
      <c r="H3198" s="1">
        <v>19.989999999999998</v>
      </c>
      <c r="I3198">
        <f t="shared" si="247"/>
        <v>1089.6300000000001</v>
      </c>
      <c r="J3198">
        <f t="shared" si="248"/>
        <v>3.5455000000000001</v>
      </c>
      <c r="K3198">
        <f t="shared" si="249"/>
        <v>37.924086200000005</v>
      </c>
      <c r="L3198" s="1" t="s">
        <v>26</v>
      </c>
      <c r="M3198" s="1" t="s">
        <v>20</v>
      </c>
      <c r="N3198" s="1" t="s">
        <v>42</v>
      </c>
      <c r="O3198" s="1" t="s">
        <v>34</v>
      </c>
      <c r="P3198" s="1" t="s">
        <v>60</v>
      </c>
      <c r="Q3198" s="1" t="s">
        <v>24</v>
      </c>
      <c r="R3198" s="2">
        <v>40326</v>
      </c>
    </row>
    <row r="3199" spans="1:18" x14ac:dyDescent="0.25">
      <c r="A3199" s="1">
        <v>43553</v>
      </c>
      <c r="B3199" s="2">
        <v>39947</v>
      </c>
      <c r="C3199" s="2" t="str">
        <f t="shared" si="246"/>
        <v>May</v>
      </c>
      <c r="D3199" s="1" t="s">
        <v>32</v>
      </c>
      <c r="E3199" s="1">
        <v>29</v>
      </c>
      <c r="F3199" s="1">
        <f t="shared" si="245"/>
        <v>4.9410344827586208</v>
      </c>
      <c r="G3199" s="1">
        <v>143.29</v>
      </c>
      <c r="H3199" s="1">
        <v>4.72</v>
      </c>
      <c r="I3199">
        <f t="shared" si="247"/>
        <v>148.01</v>
      </c>
      <c r="J3199">
        <f t="shared" si="248"/>
        <v>3.5455000000000001</v>
      </c>
      <c r="K3199">
        <f t="shared" si="249"/>
        <v>5.08034695</v>
      </c>
      <c r="L3199" s="1" t="s">
        <v>26</v>
      </c>
      <c r="M3199" s="1" t="s">
        <v>49</v>
      </c>
      <c r="N3199" s="1" t="s">
        <v>33</v>
      </c>
      <c r="O3199" s="1" t="s">
        <v>34</v>
      </c>
      <c r="P3199" s="1" t="s">
        <v>45</v>
      </c>
      <c r="Q3199" s="1" t="s">
        <v>24</v>
      </c>
      <c r="R3199" s="2">
        <v>39948</v>
      </c>
    </row>
    <row r="3200" spans="1:18" x14ac:dyDescent="0.25">
      <c r="A3200" s="1">
        <v>48455</v>
      </c>
      <c r="B3200" s="2">
        <v>39966</v>
      </c>
      <c r="C3200" s="2" t="str">
        <f t="shared" si="246"/>
        <v>June</v>
      </c>
      <c r="D3200" s="1" t="s">
        <v>37</v>
      </c>
      <c r="E3200" s="1">
        <v>34</v>
      </c>
      <c r="F3200" s="1">
        <f t="shared" si="245"/>
        <v>24.044999999999998</v>
      </c>
      <c r="G3200" s="1">
        <v>817.53</v>
      </c>
      <c r="H3200" s="1">
        <v>11.54</v>
      </c>
      <c r="I3200">
        <f t="shared" si="247"/>
        <v>829.06999999999994</v>
      </c>
      <c r="J3200">
        <f t="shared" si="248"/>
        <v>3.5455000000000001</v>
      </c>
      <c r="K3200">
        <f t="shared" si="249"/>
        <v>28.985526150000002</v>
      </c>
      <c r="L3200" s="1" t="s">
        <v>26</v>
      </c>
      <c r="M3200" s="1" t="s">
        <v>69</v>
      </c>
      <c r="N3200" s="1" t="s">
        <v>28</v>
      </c>
      <c r="O3200" s="1" t="s">
        <v>34</v>
      </c>
      <c r="P3200" s="1" t="s">
        <v>45</v>
      </c>
      <c r="Q3200" s="1" t="s">
        <v>24</v>
      </c>
      <c r="R3200" s="2">
        <v>39967</v>
      </c>
    </row>
    <row r="3201" spans="1:18" x14ac:dyDescent="0.25">
      <c r="A3201" s="1">
        <v>47203</v>
      </c>
      <c r="B3201" s="2">
        <v>40165</v>
      </c>
      <c r="C3201" s="2" t="str">
        <f t="shared" si="246"/>
        <v>December</v>
      </c>
      <c r="D3201" s="1" t="s">
        <v>37</v>
      </c>
      <c r="E3201" s="1">
        <v>8</v>
      </c>
      <c r="F3201" s="1">
        <f t="shared" si="245"/>
        <v>16.147500000000001</v>
      </c>
      <c r="G3201" s="1">
        <v>129.18</v>
      </c>
      <c r="H3201" s="1">
        <v>4</v>
      </c>
      <c r="I3201">
        <f t="shared" si="247"/>
        <v>133.18</v>
      </c>
      <c r="J3201">
        <f t="shared" si="248"/>
        <v>5.3265000000000002</v>
      </c>
      <c r="K3201">
        <f t="shared" si="249"/>
        <v>6.8807727000000014</v>
      </c>
      <c r="L3201" s="1" t="s">
        <v>26</v>
      </c>
      <c r="M3201" s="1" t="s">
        <v>54</v>
      </c>
      <c r="N3201" s="1" t="s">
        <v>33</v>
      </c>
      <c r="O3201" s="1" t="s">
        <v>29</v>
      </c>
      <c r="P3201" s="1" t="s">
        <v>43</v>
      </c>
      <c r="Q3201" s="1" t="s">
        <v>24</v>
      </c>
      <c r="R3201" s="2">
        <v>40166</v>
      </c>
    </row>
    <row r="3202" spans="1:18" x14ac:dyDescent="0.25">
      <c r="A3202" s="1">
        <v>11841</v>
      </c>
      <c r="B3202" s="2">
        <v>40288</v>
      </c>
      <c r="C3202" s="2" t="str">
        <f t="shared" si="246"/>
        <v>April</v>
      </c>
      <c r="D3202" s="1" t="s">
        <v>41</v>
      </c>
      <c r="E3202" s="1">
        <v>46</v>
      </c>
      <c r="F3202" s="1">
        <f t="shared" ref="F3202:F3265" si="250">G3202/E3202</f>
        <v>11.592391304347826</v>
      </c>
      <c r="G3202" s="1">
        <v>533.25</v>
      </c>
      <c r="H3202" s="1">
        <v>5.81</v>
      </c>
      <c r="I3202">
        <f t="shared" si="247"/>
        <v>539.05999999999995</v>
      </c>
      <c r="J3202">
        <f t="shared" si="248"/>
        <v>3.5455000000000001</v>
      </c>
      <c r="K3202">
        <f t="shared" si="249"/>
        <v>18.906378750000002</v>
      </c>
      <c r="L3202" s="1" t="s">
        <v>26</v>
      </c>
      <c r="M3202" s="1" t="s">
        <v>27</v>
      </c>
      <c r="N3202" s="1" t="s">
        <v>33</v>
      </c>
      <c r="O3202" s="1" t="s">
        <v>34</v>
      </c>
      <c r="P3202" s="1" t="s">
        <v>35</v>
      </c>
      <c r="Q3202" s="1" t="s">
        <v>46</v>
      </c>
      <c r="R3202" s="2">
        <v>40288</v>
      </c>
    </row>
    <row r="3203" spans="1:18" x14ac:dyDescent="0.25">
      <c r="A3203" s="1">
        <v>5445</v>
      </c>
      <c r="B3203" s="2">
        <v>40384</v>
      </c>
      <c r="C3203" s="2" t="str">
        <f t="shared" ref="C3203:C3266" si="251">TEXT(B3203,"mmmm")</f>
        <v>July</v>
      </c>
      <c r="D3203" s="1" t="s">
        <v>18</v>
      </c>
      <c r="E3203" s="1">
        <v>4</v>
      </c>
      <c r="F3203" s="1">
        <f t="shared" si="250"/>
        <v>7.3550000000000004</v>
      </c>
      <c r="G3203" s="1">
        <v>29.42</v>
      </c>
      <c r="H3203" s="1">
        <v>0.5</v>
      </c>
      <c r="I3203">
        <f t="shared" ref="I3203:I3266" si="252">G3203+H3203</f>
        <v>29.92</v>
      </c>
      <c r="J3203">
        <f t="shared" ref="J3203:J3266" si="253">IF(O3203="Furniture",4.761,IF(O3203="Technology",5.3265,IF(O3203="Office Supplies",3.5455,0)))</f>
        <v>3.5455000000000001</v>
      </c>
      <c r="K3203">
        <f t="shared" ref="K3203:K3266" si="254">(J3203*G3203)/100</f>
        <v>1.0430861000000002</v>
      </c>
      <c r="L3203" s="1" t="s">
        <v>19</v>
      </c>
      <c r="M3203" s="1" t="s">
        <v>27</v>
      </c>
      <c r="N3203" s="1" t="s">
        <v>42</v>
      </c>
      <c r="O3203" s="1" t="s">
        <v>34</v>
      </c>
      <c r="P3203" s="1" t="s">
        <v>63</v>
      </c>
      <c r="Q3203" s="1" t="s">
        <v>24</v>
      </c>
      <c r="R3203" s="2">
        <v>40389</v>
      </c>
    </row>
    <row r="3204" spans="1:18" x14ac:dyDescent="0.25">
      <c r="A3204" s="1">
        <v>16548</v>
      </c>
      <c r="B3204" s="2">
        <v>40944</v>
      </c>
      <c r="C3204" s="2" t="str">
        <f t="shared" si="251"/>
        <v>February</v>
      </c>
      <c r="D3204" s="1" t="s">
        <v>32</v>
      </c>
      <c r="E3204" s="1">
        <v>40</v>
      </c>
      <c r="F3204" s="1">
        <f t="shared" si="250"/>
        <v>75.721500000000006</v>
      </c>
      <c r="G3204" s="1">
        <v>3028.86</v>
      </c>
      <c r="H3204" s="1">
        <v>69</v>
      </c>
      <c r="I3204">
        <f t="shared" si="252"/>
        <v>3097.86</v>
      </c>
      <c r="J3204">
        <f t="shared" si="253"/>
        <v>4.7610000000000001</v>
      </c>
      <c r="K3204">
        <f t="shared" si="254"/>
        <v>144.20402460000003</v>
      </c>
      <c r="L3204" s="1" t="s">
        <v>26</v>
      </c>
      <c r="M3204" s="1" t="s">
        <v>58</v>
      </c>
      <c r="N3204" s="1" t="s">
        <v>21</v>
      </c>
      <c r="O3204" s="1" t="s">
        <v>22</v>
      </c>
      <c r="P3204" s="1" t="s">
        <v>57</v>
      </c>
      <c r="Q3204" s="1" t="s">
        <v>53</v>
      </c>
      <c r="R3204" s="2">
        <v>40946</v>
      </c>
    </row>
    <row r="3205" spans="1:18" x14ac:dyDescent="0.25">
      <c r="A3205" s="1">
        <v>22118</v>
      </c>
      <c r="B3205" s="2">
        <v>39831</v>
      </c>
      <c r="C3205" s="2" t="str">
        <f t="shared" si="251"/>
        <v>January</v>
      </c>
      <c r="D3205" s="1" t="s">
        <v>25</v>
      </c>
      <c r="E3205" s="1">
        <v>50</v>
      </c>
      <c r="F3205" s="1">
        <f t="shared" si="250"/>
        <v>56.8508</v>
      </c>
      <c r="G3205" s="1">
        <v>2842.54</v>
      </c>
      <c r="H3205" s="1">
        <v>1.49</v>
      </c>
      <c r="I3205">
        <f t="shared" si="252"/>
        <v>2844.0299999999997</v>
      </c>
      <c r="J3205">
        <f t="shared" si="253"/>
        <v>3.5455000000000001</v>
      </c>
      <c r="K3205">
        <f t="shared" si="254"/>
        <v>100.78225570000001</v>
      </c>
      <c r="L3205" s="1" t="s">
        <v>26</v>
      </c>
      <c r="M3205" s="1" t="s">
        <v>56</v>
      </c>
      <c r="N3205" s="1" t="s">
        <v>33</v>
      </c>
      <c r="O3205" s="1" t="s">
        <v>34</v>
      </c>
      <c r="P3205" s="1" t="s">
        <v>48</v>
      </c>
      <c r="Q3205" s="1" t="s">
        <v>24</v>
      </c>
      <c r="R3205" s="2">
        <v>39831</v>
      </c>
    </row>
    <row r="3206" spans="1:18" x14ac:dyDescent="0.25">
      <c r="A3206" s="1">
        <v>41474</v>
      </c>
      <c r="B3206" s="2">
        <v>39923</v>
      </c>
      <c r="C3206" s="2" t="str">
        <f t="shared" si="251"/>
        <v>April</v>
      </c>
      <c r="D3206" s="1" t="s">
        <v>32</v>
      </c>
      <c r="E3206" s="1">
        <v>35</v>
      </c>
      <c r="F3206" s="1">
        <f t="shared" si="250"/>
        <v>104.02371428571428</v>
      </c>
      <c r="G3206" s="1">
        <v>3640.83</v>
      </c>
      <c r="H3206" s="1">
        <v>35.840000000000003</v>
      </c>
      <c r="I3206">
        <f t="shared" si="252"/>
        <v>3676.67</v>
      </c>
      <c r="J3206">
        <f t="shared" si="253"/>
        <v>4.7610000000000001</v>
      </c>
      <c r="K3206">
        <f t="shared" si="254"/>
        <v>173.3399163</v>
      </c>
      <c r="L3206" s="1" t="s">
        <v>38</v>
      </c>
      <c r="M3206" s="1" t="s">
        <v>27</v>
      </c>
      <c r="N3206" s="1" t="s">
        <v>33</v>
      </c>
      <c r="O3206" s="1" t="s">
        <v>22</v>
      </c>
      <c r="P3206" s="1" t="s">
        <v>67</v>
      </c>
      <c r="Q3206" s="1" t="s">
        <v>64</v>
      </c>
      <c r="R3206" s="2">
        <v>39925</v>
      </c>
    </row>
    <row r="3207" spans="1:18" x14ac:dyDescent="0.25">
      <c r="A3207" s="1">
        <v>25861</v>
      </c>
      <c r="B3207" s="2">
        <v>41128</v>
      </c>
      <c r="C3207" s="2" t="str">
        <f t="shared" si="251"/>
        <v>August</v>
      </c>
      <c r="D3207" s="1" t="s">
        <v>25</v>
      </c>
      <c r="E3207" s="1">
        <v>44</v>
      </c>
      <c r="F3207" s="1">
        <f t="shared" si="250"/>
        <v>540.35363636363638</v>
      </c>
      <c r="G3207" s="1">
        <v>23775.56</v>
      </c>
      <c r="H3207" s="1">
        <v>14.7</v>
      </c>
      <c r="I3207">
        <f t="shared" si="252"/>
        <v>23790.260000000002</v>
      </c>
      <c r="J3207">
        <f t="shared" si="253"/>
        <v>5.3265000000000002</v>
      </c>
      <c r="K3207">
        <f t="shared" si="254"/>
        <v>1266.4052034000001</v>
      </c>
      <c r="L3207" s="1" t="s">
        <v>38</v>
      </c>
      <c r="M3207" s="1" t="s">
        <v>51</v>
      </c>
      <c r="N3207" s="1" t="s">
        <v>28</v>
      </c>
      <c r="O3207" s="1" t="s">
        <v>29</v>
      </c>
      <c r="P3207" s="1" t="s">
        <v>61</v>
      </c>
      <c r="Q3207" s="1" t="s">
        <v>40</v>
      </c>
      <c r="R3207" s="2">
        <v>41129</v>
      </c>
    </row>
    <row r="3208" spans="1:18" x14ac:dyDescent="0.25">
      <c r="A3208" s="1">
        <v>38915</v>
      </c>
      <c r="B3208" s="2">
        <v>40073</v>
      </c>
      <c r="C3208" s="2" t="str">
        <f t="shared" si="251"/>
        <v>September</v>
      </c>
      <c r="D3208" s="1" t="s">
        <v>41</v>
      </c>
      <c r="E3208" s="1">
        <v>12</v>
      </c>
      <c r="F3208" s="1">
        <f t="shared" si="250"/>
        <v>8.0608333333333331</v>
      </c>
      <c r="G3208" s="1">
        <v>96.73</v>
      </c>
      <c r="H3208" s="1">
        <v>9.23</v>
      </c>
      <c r="I3208">
        <f t="shared" si="252"/>
        <v>105.96000000000001</v>
      </c>
      <c r="J3208">
        <f t="shared" si="253"/>
        <v>3.5455000000000001</v>
      </c>
      <c r="K3208">
        <f t="shared" si="254"/>
        <v>3.4295621500000006</v>
      </c>
      <c r="L3208" s="1" t="s">
        <v>26</v>
      </c>
      <c r="M3208" s="1" t="s">
        <v>27</v>
      </c>
      <c r="N3208" s="1" t="s">
        <v>33</v>
      </c>
      <c r="O3208" s="1" t="s">
        <v>34</v>
      </c>
      <c r="P3208" s="1" t="s">
        <v>68</v>
      </c>
      <c r="Q3208" s="1" t="s">
        <v>24</v>
      </c>
      <c r="R3208" s="2">
        <v>40074</v>
      </c>
    </row>
    <row r="3209" spans="1:18" x14ac:dyDescent="0.25">
      <c r="A3209" s="1">
        <v>50533</v>
      </c>
      <c r="B3209" s="2">
        <v>40694</v>
      </c>
      <c r="C3209" s="2" t="str">
        <f t="shared" si="251"/>
        <v>May</v>
      </c>
      <c r="D3209" s="1" t="s">
        <v>32</v>
      </c>
      <c r="E3209" s="1">
        <v>32</v>
      </c>
      <c r="F3209" s="1">
        <f t="shared" si="250"/>
        <v>61.708125000000003</v>
      </c>
      <c r="G3209" s="1">
        <v>1974.66</v>
      </c>
      <c r="H3209" s="1">
        <v>35</v>
      </c>
      <c r="I3209">
        <f t="shared" si="252"/>
        <v>2009.66</v>
      </c>
      <c r="J3209">
        <f t="shared" si="253"/>
        <v>3.5455000000000001</v>
      </c>
      <c r="K3209">
        <f t="shared" si="254"/>
        <v>70.011570300000002</v>
      </c>
      <c r="L3209" s="1" t="s">
        <v>19</v>
      </c>
      <c r="M3209" s="1" t="s">
        <v>27</v>
      </c>
      <c r="N3209" s="1" t="s">
        <v>28</v>
      </c>
      <c r="O3209" s="1" t="s">
        <v>34</v>
      </c>
      <c r="P3209" s="1" t="s">
        <v>60</v>
      </c>
      <c r="Q3209" s="1" t="s">
        <v>53</v>
      </c>
      <c r="R3209" s="2">
        <v>40696</v>
      </c>
    </row>
    <row r="3210" spans="1:18" x14ac:dyDescent="0.25">
      <c r="A3210" s="1">
        <v>41383</v>
      </c>
      <c r="B3210" s="2">
        <v>40310</v>
      </c>
      <c r="C3210" s="2" t="str">
        <f t="shared" si="251"/>
        <v>May</v>
      </c>
      <c r="D3210" s="1" t="s">
        <v>18</v>
      </c>
      <c r="E3210" s="1">
        <v>36</v>
      </c>
      <c r="F3210" s="1">
        <f t="shared" si="250"/>
        <v>40.262500000000003</v>
      </c>
      <c r="G3210" s="1">
        <v>1449.45</v>
      </c>
      <c r="H3210" s="1">
        <v>2.99</v>
      </c>
      <c r="I3210">
        <f t="shared" si="252"/>
        <v>1452.44</v>
      </c>
      <c r="J3210">
        <f t="shared" si="253"/>
        <v>3.5455000000000001</v>
      </c>
      <c r="K3210">
        <f t="shared" si="254"/>
        <v>51.390249750000002</v>
      </c>
      <c r="L3210" s="1" t="s">
        <v>26</v>
      </c>
      <c r="M3210" s="1" t="s">
        <v>58</v>
      </c>
      <c r="N3210" s="1" t="s">
        <v>28</v>
      </c>
      <c r="O3210" s="1" t="s">
        <v>34</v>
      </c>
      <c r="P3210" s="1" t="s">
        <v>48</v>
      </c>
      <c r="Q3210" s="1" t="s">
        <v>24</v>
      </c>
      <c r="R3210" s="2">
        <v>40317</v>
      </c>
    </row>
    <row r="3211" spans="1:18" x14ac:dyDescent="0.25">
      <c r="A3211" s="1">
        <v>23297</v>
      </c>
      <c r="B3211" s="2">
        <v>41092</v>
      </c>
      <c r="C3211" s="2" t="str">
        <f t="shared" si="251"/>
        <v>July</v>
      </c>
      <c r="D3211" s="1" t="s">
        <v>37</v>
      </c>
      <c r="E3211" s="1">
        <v>20</v>
      </c>
      <c r="F3211" s="1">
        <f t="shared" si="250"/>
        <v>24.934000000000001</v>
      </c>
      <c r="G3211" s="1">
        <v>498.68</v>
      </c>
      <c r="H3211" s="1">
        <v>5.37</v>
      </c>
      <c r="I3211">
        <f t="shared" si="252"/>
        <v>504.05</v>
      </c>
      <c r="J3211">
        <f t="shared" si="253"/>
        <v>3.5455000000000001</v>
      </c>
      <c r="K3211">
        <f t="shared" si="254"/>
        <v>17.680699400000002</v>
      </c>
      <c r="L3211" s="1" t="s">
        <v>26</v>
      </c>
      <c r="M3211" s="1" t="s">
        <v>47</v>
      </c>
      <c r="N3211" s="1" t="s">
        <v>33</v>
      </c>
      <c r="O3211" s="1" t="s">
        <v>34</v>
      </c>
      <c r="P3211" s="1" t="s">
        <v>68</v>
      </c>
      <c r="Q3211" s="1" t="s">
        <v>31</v>
      </c>
      <c r="R3211" s="2">
        <v>41094</v>
      </c>
    </row>
    <row r="3212" spans="1:18" x14ac:dyDescent="0.25">
      <c r="A3212" s="1">
        <v>57476</v>
      </c>
      <c r="B3212" s="2">
        <v>39888</v>
      </c>
      <c r="C3212" s="2" t="str">
        <f t="shared" si="251"/>
        <v>March</v>
      </c>
      <c r="D3212" s="1" t="s">
        <v>25</v>
      </c>
      <c r="E3212" s="1">
        <v>17</v>
      </c>
      <c r="F3212" s="1">
        <f t="shared" si="250"/>
        <v>21.053529411764707</v>
      </c>
      <c r="G3212" s="1">
        <v>357.91</v>
      </c>
      <c r="H3212" s="1">
        <v>8.99</v>
      </c>
      <c r="I3212">
        <f t="shared" si="252"/>
        <v>366.90000000000003</v>
      </c>
      <c r="J3212">
        <f t="shared" si="253"/>
        <v>3.5455000000000001</v>
      </c>
      <c r="K3212">
        <f t="shared" si="254"/>
        <v>12.689699050000002</v>
      </c>
      <c r="L3212" s="1" t="s">
        <v>26</v>
      </c>
      <c r="M3212" s="1" t="s">
        <v>20</v>
      </c>
      <c r="N3212" s="1" t="s">
        <v>28</v>
      </c>
      <c r="O3212" s="1" t="s">
        <v>34</v>
      </c>
      <c r="P3212" s="1" t="s">
        <v>35</v>
      </c>
      <c r="Q3212" s="1" t="s">
        <v>46</v>
      </c>
      <c r="R3212" s="2">
        <v>39890</v>
      </c>
    </row>
    <row r="3213" spans="1:18" x14ac:dyDescent="0.25">
      <c r="A3213" s="1">
        <v>38498</v>
      </c>
      <c r="B3213" s="2">
        <v>41026</v>
      </c>
      <c r="C3213" s="2" t="str">
        <f t="shared" si="251"/>
        <v>April</v>
      </c>
      <c r="D3213" s="1" t="s">
        <v>37</v>
      </c>
      <c r="E3213" s="1">
        <v>30</v>
      </c>
      <c r="F3213" s="1">
        <f t="shared" si="250"/>
        <v>109.83833333333334</v>
      </c>
      <c r="G3213" s="1">
        <v>3295.15</v>
      </c>
      <c r="H3213" s="1">
        <v>1.99</v>
      </c>
      <c r="I3213">
        <f t="shared" si="252"/>
        <v>3297.14</v>
      </c>
      <c r="J3213">
        <f t="shared" si="253"/>
        <v>5.3265000000000002</v>
      </c>
      <c r="K3213">
        <f t="shared" si="254"/>
        <v>175.51616475000003</v>
      </c>
      <c r="L3213" s="1" t="s">
        <v>26</v>
      </c>
      <c r="M3213" s="1" t="s">
        <v>27</v>
      </c>
      <c r="N3213" s="1" t="s">
        <v>33</v>
      </c>
      <c r="O3213" s="1" t="s">
        <v>29</v>
      </c>
      <c r="P3213" s="1" t="s">
        <v>43</v>
      </c>
      <c r="Q3213" s="1" t="s">
        <v>46</v>
      </c>
      <c r="R3213" s="2">
        <v>41028</v>
      </c>
    </row>
    <row r="3214" spans="1:18" x14ac:dyDescent="0.25">
      <c r="A3214" s="1">
        <v>17858</v>
      </c>
      <c r="B3214" s="2">
        <v>40446</v>
      </c>
      <c r="C3214" s="2" t="str">
        <f t="shared" si="251"/>
        <v>September</v>
      </c>
      <c r="D3214" s="1" t="s">
        <v>41</v>
      </c>
      <c r="E3214" s="1">
        <v>12</v>
      </c>
      <c r="F3214" s="1">
        <f t="shared" si="250"/>
        <v>32.141666666666666</v>
      </c>
      <c r="G3214" s="1">
        <v>385.7</v>
      </c>
      <c r="H3214" s="1">
        <v>6.5</v>
      </c>
      <c r="I3214">
        <f t="shared" si="252"/>
        <v>392.2</v>
      </c>
      <c r="J3214">
        <f t="shared" si="253"/>
        <v>5.3265000000000002</v>
      </c>
      <c r="K3214">
        <f t="shared" si="254"/>
        <v>20.544310500000002</v>
      </c>
      <c r="L3214" s="1" t="s">
        <v>26</v>
      </c>
      <c r="M3214" s="1" t="s">
        <v>27</v>
      </c>
      <c r="N3214" s="1" t="s">
        <v>21</v>
      </c>
      <c r="O3214" s="1" t="s">
        <v>29</v>
      </c>
      <c r="P3214" s="1" t="s">
        <v>43</v>
      </c>
      <c r="Q3214" s="1" t="s">
        <v>24</v>
      </c>
      <c r="R3214" s="2">
        <v>40447</v>
      </c>
    </row>
    <row r="3215" spans="1:18" x14ac:dyDescent="0.25">
      <c r="A3215" s="1">
        <v>22243</v>
      </c>
      <c r="B3215" s="2">
        <v>39828</v>
      </c>
      <c r="C3215" s="2" t="str">
        <f t="shared" si="251"/>
        <v>January</v>
      </c>
      <c r="D3215" s="1" t="s">
        <v>37</v>
      </c>
      <c r="E3215" s="1">
        <v>9</v>
      </c>
      <c r="F3215" s="1">
        <f t="shared" si="250"/>
        <v>2.7511111111111113</v>
      </c>
      <c r="G3215" s="1">
        <v>24.76</v>
      </c>
      <c r="H3215" s="1">
        <v>0.7</v>
      </c>
      <c r="I3215">
        <f t="shared" si="252"/>
        <v>25.46</v>
      </c>
      <c r="J3215">
        <f t="shared" si="253"/>
        <v>3.5455000000000001</v>
      </c>
      <c r="K3215">
        <f t="shared" si="254"/>
        <v>0.87786580000000014</v>
      </c>
      <c r="L3215" s="1" t="s">
        <v>26</v>
      </c>
      <c r="M3215" s="1" t="s">
        <v>54</v>
      </c>
      <c r="N3215" s="1" t="s">
        <v>21</v>
      </c>
      <c r="O3215" s="1" t="s">
        <v>34</v>
      </c>
      <c r="P3215" s="1" t="s">
        <v>35</v>
      </c>
      <c r="Q3215" s="1" t="s">
        <v>36</v>
      </c>
      <c r="R3215" s="2">
        <v>39829</v>
      </c>
    </row>
    <row r="3216" spans="1:18" x14ac:dyDescent="0.25">
      <c r="A3216" s="1">
        <v>40647</v>
      </c>
      <c r="B3216" s="2">
        <v>40042</v>
      </c>
      <c r="C3216" s="2" t="str">
        <f t="shared" si="251"/>
        <v>August</v>
      </c>
      <c r="D3216" s="1" t="s">
        <v>25</v>
      </c>
      <c r="E3216" s="1">
        <v>47</v>
      </c>
      <c r="F3216" s="1">
        <f t="shared" si="250"/>
        <v>42.173617021276598</v>
      </c>
      <c r="G3216" s="1">
        <v>1982.16</v>
      </c>
      <c r="H3216" s="1">
        <v>19.989999999999998</v>
      </c>
      <c r="I3216">
        <f t="shared" si="252"/>
        <v>2002.15</v>
      </c>
      <c r="J3216">
        <f t="shared" si="253"/>
        <v>3.5455000000000001</v>
      </c>
      <c r="K3216">
        <f t="shared" si="254"/>
        <v>70.277482800000001</v>
      </c>
      <c r="L3216" s="1" t="s">
        <v>26</v>
      </c>
      <c r="M3216" s="1" t="s">
        <v>27</v>
      </c>
      <c r="N3216" s="1" t="s">
        <v>33</v>
      </c>
      <c r="O3216" s="1" t="s">
        <v>34</v>
      </c>
      <c r="P3216" s="1" t="s">
        <v>45</v>
      </c>
      <c r="Q3216" s="1" t="s">
        <v>24</v>
      </c>
      <c r="R3216" s="2">
        <v>40043</v>
      </c>
    </row>
    <row r="3217" spans="1:18" x14ac:dyDescent="0.25">
      <c r="A3217" s="1">
        <v>56710</v>
      </c>
      <c r="B3217" s="2">
        <v>40309</v>
      </c>
      <c r="C3217" s="2" t="str">
        <f t="shared" si="251"/>
        <v>May</v>
      </c>
      <c r="D3217" s="1" t="s">
        <v>32</v>
      </c>
      <c r="E3217" s="1">
        <v>16</v>
      </c>
      <c r="F3217" s="1">
        <f t="shared" si="250"/>
        <v>52.120406250000002</v>
      </c>
      <c r="G3217" s="1">
        <v>833.92650000000003</v>
      </c>
      <c r="H3217" s="1">
        <v>3.99</v>
      </c>
      <c r="I3217">
        <f t="shared" si="252"/>
        <v>837.91650000000004</v>
      </c>
      <c r="J3217">
        <f t="shared" si="253"/>
        <v>5.3265000000000002</v>
      </c>
      <c r="K3217">
        <f t="shared" si="254"/>
        <v>44.419095022500002</v>
      </c>
      <c r="L3217" s="1" t="s">
        <v>26</v>
      </c>
      <c r="M3217" s="1" t="s">
        <v>27</v>
      </c>
      <c r="N3217" s="1" t="s">
        <v>21</v>
      </c>
      <c r="O3217" s="1" t="s">
        <v>29</v>
      </c>
      <c r="P3217" s="1" t="s">
        <v>30</v>
      </c>
      <c r="Q3217" s="1" t="s">
        <v>24</v>
      </c>
      <c r="R3217" s="2">
        <v>40310</v>
      </c>
    </row>
    <row r="3218" spans="1:18" x14ac:dyDescent="0.25">
      <c r="A3218" s="1">
        <v>19361</v>
      </c>
      <c r="B3218" s="2">
        <v>41175</v>
      </c>
      <c r="C3218" s="2" t="str">
        <f t="shared" si="251"/>
        <v>September</v>
      </c>
      <c r="D3218" s="1" t="s">
        <v>18</v>
      </c>
      <c r="E3218" s="1">
        <v>43</v>
      </c>
      <c r="F3218" s="1">
        <f t="shared" si="250"/>
        <v>8.4788372093023252</v>
      </c>
      <c r="G3218" s="1">
        <v>364.59</v>
      </c>
      <c r="H3218" s="1">
        <v>5.16</v>
      </c>
      <c r="I3218">
        <f t="shared" si="252"/>
        <v>369.75</v>
      </c>
      <c r="J3218">
        <f t="shared" si="253"/>
        <v>3.5455000000000001</v>
      </c>
      <c r="K3218">
        <f t="shared" si="254"/>
        <v>12.926538450000001</v>
      </c>
      <c r="L3218" s="1" t="s">
        <v>26</v>
      </c>
      <c r="M3218" s="1" t="s">
        <v>56</v>
      </c>
      <c r="N3218" s="1" t="s">
        <v>21</v>
      </c>
      <c r="O3218" s="1" t="s">
        <v>34</v>
      </c>
      <c r="P3218" s="1" t="s">
        <v>45</v>
      </c>
      <c r="Q3218" s="1" t="s">
        <v>36</v>
      </c>
      <c r="R3218" s="2">
        <v>41182</v>
      </c>
    </row>
    <row r="3219" spans="1:18" x14ac:dyDescent="0.25">
      <c r="A3219" s="1">
        <v>50016</v>
      </c>
      <c r="B3219" s="2">
        <v>39908</v>
      </c>
      <c r="C3219" s="2" t="str">
        <f t="shared" si="251"/>
        <v>April</v>
      </c>
      <c r="D3219" s="1" t="s">
        <v>25</v>
      </c>
      <c r="E3219" s="1">
        <v>15</v>
      </c>
      <c r="F3219" s="1">
        <f t="shared" si="250"/>
        <v>72.90903333333334</v>
      </c>
      <c r="G3219" s="1">
        <v>1093.6355000000001</v>
      </c>
      <c r="H3219" s="1">
        <v>0.99</v>
      </c>
      <c r="I3219">
        <f t="shared" si="252"/>
        <v>1094.6255000000001</v>
      </c>
      <c r="J3219">
        <f t="shared" si="253"/>
        <v>5.3265000000000002</v>
      </c>
      <c r="K3219">
        <f t="shared" si="254"/>
        <v>58.252494907500001</v>
      </c>
      <c r="L3219" s="1" t="s">
        <v>26</v>
      </c>
      <c r="M3219" s="1" t="s">
        <v>54</v>
      </c>
      <c r="N3219" s="1" t="s">
        <v>21</v>
      </c>
      <c r="O3219" s="1" t="s">
        <v>29</v>
      </c>
      <c r="P3219" s="1" t="s">
        <v>30</v>
      </c>
      <c r="Q3219" s="1" t="s">
        <v>36</v>
      </c>
      <c r="R3219" s="2">
        <v>39910</v>
      </c>
    </row>
    <row r="3220" spans="1:18" x14ac:dyDescent="0.25">
      <c r="A3220" s="1">
        <v>26758</v>
      </c>
      <c r="B3220" s="2">
        <v>39956</v>
      </c>
      <c r="C3220" s="2" t="str">
        <f t="shared" si="251"/>
        <v>May</v>
      </c>
      <c r="D3220" s="1" t="s">
        <v>32</v>
      </c>
      <c r="E3220" s="1">
        <v>37</v>
      </c>
      <c r="F3220" s="1">
        <f t="shared" si="250"/>
        <v>2.9278378378378376</v>
      </c>
      <c r="G3220" s="1">
        <v>108.33</v>
      </c>
      <c r="H3220" s="1">
        <v>0.7</v>
      </c>
      <c r="I3220">
        <f t="shared" si="252"/>
        <v>109.03</v>
      </c>
      <c r="J3220">
        <f t="shared" si="253"/>
        <v>3.5455000000000001</v>
      </c>
      <c r="K3220">
        <f t="shared" si="254"/>
        <v>3.84084015</v>
      </c>
      <c r="L3220" s="1" t="s">
        <v>26</v>
      </c>
      <c r="M3220" s="1" t="s">
        <v>54</v>
      </c>
      <c r="N3220" s="1" t="s">
        <v>42</v>
      </c>
      <c r="O3220" s="1" t="s">
        <v>34</v>
      </c>
      <c r="P3220" s="1" t="s">
        <v>35</v>
      </c>
      <c r="Q3220" s="1" t="s">
        <v>36</v>
      </c>
      <c r="R3220" s="2">
        <v>39958</v>
      </c>
    </row>
    <row r="3221" spans="1:18" x14ac:dyDescent="0.25">
      <c r="A3221" s="1">
        <v>5217</v>
      </c>
      <c r="B3221" s="2">
        <v>40828</v>
      </c>
      <c r="C3221" s="2" t="str">
        <f t="shared" si="251"/>
        <v>October</v>
      </c>
      <c r="D3221" s="1" t="s">
        <v>25</v>
      </c>
      <c r="E3221" s="1">
        <v>11</v>
      </c>
      <c r="F3221" s="1">
        <f t="shared" si="250"/>
        <v>3.060909090909091</v>
      </c>
      <c r="G3221" s="1">
        <v>33.67</v>
      </c>
      <c r="H3221" s="1">
        <v>0.99</v>
      </c>
      <c r="I3221">
        <f t="shared" si="252"/>
        <v>34.660000000000004</v>
      </c>
      <c r="J3221">
        <f t="shared" si="253"/>
        <v>3.5455000000000001</v>
      </c>
      <c r="K3221">
        <f t="shared" si="254"/>
        <v>1.19376985</v>
      </c>
      <c r="L3221" s="1" t="s">
        <v>26</v>
      </c>
      <c r="M3221" s="1" t="s">
        <v>54</v>
      </c>
      <c r="N3221" s="1" t="s">
        <v>42</v>
      </c>
      <c r="O3221" s="1" t="s">
        <v>34</v>
      </c>
      <c r="P3221" s="1" t="s">
        <v>63</v>
      </c>
      <c r="Q3221" s="1" t="s">
        <v>24</v>
      </c>
      <c r="R3221" s="2">
        <v>40830</v>
      </c>
    </row>
    <row r="3222" spans="1:18" x14ac:dyDescent="0.25">
      <c r="A3222" s="1">
        <v>38496</v>
      </c>
      <c r="B3222" s="2">
        <v>40229</v>
      </c>
      <c r="C3222" s="2" t="str">
        <f t="shared" si="251"/>
        <v>February</v>
      </c>
      <c r="D3222" s="1" t="s">
        <v>37</v>
      </c>
      <c r="E3222" s="1">
        <v>23</v>
      </c>
      <c r="F3222" s="1">
        <f t="shared" si="250"/>
        <v>5.0682608695652167</v>
      </c>
      <c r="G3222" s="1">
        <v>116.57</v>
      </c>
      <c r="H3222" s="1">
        <v>4.72</v>
      </c>
      <c r="I3222">
        <f t="shared" si="252"/>
        <v>121.28999999999999</v>
      </c>
      <c r="J3222">
        <f t="shared" si="253"/>
        <v>3.5455000000000001</v>
      </c>
      <c r="K3222">
        <f t="shared" si="254"/>
        <v>4.1329893499999999</v>
      </c>
      <c r="L3222" s="1" t="s">
        <v>26</v>
      </c>
      <c r="M3222" s="1" t="s">
        <v>27</v>
      </c>
      <c r="N3222" s="1" t="s">
        <v>33</v>
      </c>
      <c r="O3222" s="1" t="s">
        <v>34</v>
      </c>
      <c r="P3222" s="1" t="s">
        <v>45</v>
      </c>
      <c r="Q3222" s="1" t="s">
        <v>24</v>
      </c>
      <c r="R3222" s="2">
        <v>40231</v>
      </c>
    </row>
    <row r="3223" spans="1:18" x14ac:dyDescent="0.25">
      <c r="A3223" s="1">
        <v>50692</v>
      </c>
      <c r="B3223" s="2">
        <v>40438</v>
      </c>
      <c r="C3223" s="2" t="str">
        <f t="shared" si="251"/>
        <v>September</v>
      </c>
      <c r="D3223" s="1" t="s">
        <v>25</v>
      </c>
      <c r="E3223" s="1">
        <v>28</v>
      </c>
      <c r="F3223" s="1">
        <f t="shared" si="250"/>
        <v>11.7125</v>
      </c>
      <c r="G3223" s="1">
        <v>327.95</v>
      </c>
      <c r="H3223" s="1">
        <v>5.14</v>
      </c>
      <c r="I3223">
        <f t="shared" si="252"/>
        <v>333.09</v>
      </c>
      <c r="J3223">
        <f t="shared" si="253"/>
        <v>3.5455000000000001</v>
      </c>
      <c r="K3223">
        <f t="shared" si="254"/>
        <v>11.62746725</v>
      </c>
      <c r="L3223" s="1" t="s">
        <v>26</v>
      </c>
      <c r="M3223" s="1" t="s">
        <v>49</v>
      </c>
      <c r="N3223" s="1" t="s">
        <v>33</v>
      </c>
      <c r="O3223" s="1" t="s">
        <v>34</v>
      </c>
      <c r="P3223" s="1" t="s">
        <v>48</v>
      </c>
      <c r="Q3223" s="1" t="s">
        <v>24</v>
      </c>
      <c r="R3223" s="2">
        <v>40440</v>
      </c>
    </row>
    <row r="3224" spans="1:18" x14ac:dyDescent="0.25">
      <c r="A3224" s="1">
        <v>54307</v>
      </c>
      <c r="B3224" s="2">
        <v>40916</v>
      </c>
      <c r="C3224" s="2" t="str">
        <f t="shared" si="251"/>
        <v>January</v>
      </c>
      <c r="D3224" s="1" t="s">
        <v>25</v>
      </c>
      <c r="E3224" s="1">
        <v>41</v>
      </c>
      <c r="F3224" s="1">
        <f t="shared" si="250"/>
        <v>4.8363414634146338</v>
      </c>
      <c r="G3224" s="1">
        <v>198.29</v>
      </c>
      <c r="H3224" s="1">
        <v>5.68</v>
      </c>
      <c r="I3224">
        <f t="shared" si="252"/>
        <v>203.97</v>
      </c>
      <c r="J3224">
        <f t="shared" si="253"/>
        <v>3.5455000000000001</v>
      </c>
      <c r="K3224">
        <f t="shared" si="254"/>
        <v>7.0303719500000001</v>
      </c>
      <c r="L3224" s="1" t="s">
        <v>26</v>
      </c>
      <c r="M3224" s="1" t="s">
        <v>20</v>
      </c>
      <c r="N3224" s="1" t="s">
        <v>33</v>
      </c>
      <c r="O3224" s="1" t="s">
        <v>34</v>
      </c>
      <c r="P3224" s="1" t="s">
        <v>48</v>
      </c>
      <c r="Q3224" s="1" t="s">
        <v>24</v>
      </c>
      <c r="R3224" s="2">
        <v>40917</v>
      </c>
    </row>
    <row r="3225" spans="1:18" x14ac:dyDescent="0.25">
      <c r="A3225" s="1">
        <v>2882</v>
      </c>
      <c r="B3225" s="2">
        <v>40776</v>
      </c>
      <c r="C3225" s="2" t="str">
        <f t="shared" si="251"/>
        <v>August</v>
      </c>
      <c r="D3225" s="1" t="s">
        <v>25</v>
      </c>
      <c r="E3225" s="1">
        <v>9</v>
      </c>
      <c r="F3225" s="1">
        <f t="shared" si="250"/>
        <v>39.635555555555555</v>
      </c>
      <c r="G3225" s="1">
        <v>356.72</v>
      </c>
      <c r="H3225" s="1">
        <v>1.99</v>
      </c>
      <c r="I3225">
        <f t="shared" si="252"/>
        <v>358.71000000000004</v>
      </c>
      <c r="J3225">
        <f t="shared" si="253"/>
        <v>5.3265000000000002</v>
      </c>
      <c r="K3225">
        <f t="shared" si="254"/>
        <v>19.000690800000001</v>
      </c>
      <c r="L3225" s="1" t="s">
        <v>26</v>
      </c>
      <c r="M3225" s="1" t="s">
        <v>51</v>
      </c>
      <c r="N3225" s="1" t="s">
        <v>21</v>
      </c>
      <c r="O3225" s="1" t="s">
        <v>29</v>
      </c>
      <c r="P3225" s="1" t="s">
        <v>43</v>
      </c>
      <c r="Q3225" s="1" t="s">
        <v>46</v>
      </c>
      <c r="R3225" s="2">
        <v>40777</v>
      </c>
    </row>
    <row r="3226" spans="1:18" x14ac:dyDescent="0.25">
      <c r="A3226" s="1">
        <v>13540</v>
      </c>
      <c r="B3226" s="2">
        <v>40321</v>
      </c>
      <c r="C3226" s="2" t="str">
        <f t="shared" si="251"/>
        <v>May</v>
      </c>
      <c r="D3226" s="1" t="s">
        <v>25</v>
      </c>
      <c r="E3226" s="1">
        <v>16</v>
      </c>
      <c r="F3226" s="1">
        <f t="shared" si="250"/>
        <v>2.183125</v>
      </c>
      <c r="G3226" s="1">
        <v>34.93</v>
      </c>
      <c r="H3226" s="1">
        <v>0.78</v>
      </c>
      <c r="I3226">
        <f t="shared" si="252"/>
        <v>35.71</v>
      </c>
      <c r="J3226">
        <f t="shared" si="253"/>
        <v>3.5455000000000001</v>
      </c>
      <c r="K3226">
        <f t="shared" si="254"/>
        <v>1.2384431500000002</v>
      </c>
      <c r="L3226" s="1" t="s">
        <v>26</v>
      </c>
      <c r="M3226" s="1" t="s">
        <v>56</v>
      </c>
      <c r="N3226" s="1" t="s">
        <v>21</v>
      </c>
      <c r="O3226" s="1" t="s">
        <v>34</v>
      </c>
      <c r="P3226" s="1" t="s">
        <v>66</v>
      </c>
      <c r="Q3226" s="1" t="s">
        <v>36</v>
      </c>
      <c r="R3226" s="2">
        <v>40321</v>
      </c>
    </row>
    <row r="3227" spans="1:18" x14ac:dyDescent="0.25">
      <c r="A3227" s="1">
        <v>835</v>
      </c>
      <c r="B3227" s="2">
        <v>40823</v>
      </c>
      <c r="C3227" s="2" t="str">
        <f t="shared" si="251"/>
        <v>October</v>
      </c>
      <c r="D3227" s="1" t="s">
        <v>32</v>
      </c>
      <c r="E3227" s="1">
        <v>18</v>
      </c>
      <c r="F3227" s="1">
        <f t="shared" si="250"/>
        <v>6.9533333333333331</v>
      </c>
      <c r="G3227" s="1">
        <v>125.16</v>
      </c>
      <c r="H3227" s="1">
        <v>5.14</v>
      </c>
      <c r="I3227">
        <f t="shared" si="252"/>
        <v>130.29999999999998</v>
      </c>
      <c r="J3227">
        <f t="shared" si="253"/>
        <v>3.5455000000000001</v>
      </c>
      <c r="K3227">
        <f t="shared" si="254"/>
        <v>4.4375477999999999</v>
      </c>
      <c r="L3227" s="1" t="s">
        <v>26</v>
      </c>
      <c r="M3227" s="1" t="s">
        <v>27</v>
      </c>
      <c r="N3227" s="1" t="s">
        <v>28</v>
      </c>
      <c r="O3227" s="1" t="s">
        <v>34</v>
      </c>
      <c r="P3227" s="1" t="s">
        <v>45</v>
      </c>
      <c r="Q3227" s="1" t="s">
        <v>24</v>
      </c>
      <c r="R3227" s="2">
        <v>40824</v>
      </c>
    </row>
    <row r="3228" spans="1:18" x14ac:dyDescent="0.25">
      <c r="A3228" s="1">
        <v>14176</v>
      </c>
      <c r="B3228" s="2">
        <v>39884</v>
      </c>
      <c r="C3228" s="2" t="str">
        <f t="shared" si="251"/>
        <v>March</v>
      </c>
      <c r="D3228" s="1" t="s">
        <v>18</v>
      </c>
      <c r="E3228" s="1">
        <v>39</v>
      </c>
      <c r="F3228" s="1">
        <f t="shared" si="250"/>
        <v>31.627628205128204</v>
      </c>
      <c r="G3228" s="1">
        <v>1233.4775</v>
      </c>
      <c r="H3228" s="1">
        <v>5.99</v>
      </c>
      <c r="I3228">
        <f t="shared" si="252"/>
        <v>1239.4675</v>
      </c>
      <c r="J3228">
        <f t="shared" si="253"/>
        <v>5.3265000000000002</v>
      </c>
      <c r="K3228">
        <f t="shared" si="254"/>
        <v>65.701179037499998</v>
      </c>
      <c r="L3228" s="1" t="s">
        <v>26</v>
      </c>
      <c r="M3228" s="1" t="s">
        <v>51</v>
      </c>
      <c r="N3228" s="1" t="s">
        <v>28</v>
      </c>
      <c r="O3228" s="1" t="s">
        <v>29</v>
      </c>
      <c r="P3228" s="1" t="s">
        <v>30</v>
      </c>
      <c r="Q3228" s="1" t="s">
        <v>36</v>
      </c>
      <c r="R3228" s="2">
        <v>39891</v>
      </c>
    </row>
    <row r="3229" spans="1:18" x14ac:dyDescent="0.25">
      <c r="A3229" s="1">
        <v>42758</v>
      </c>
      <c r="B3229" s="2">
        <v>41223</v>
      </c>
      <c r="C3229" s="2" t="str">
        <f t="shared" si="251"/>
        <v>November</v>
      </c>
      <c r="D3229" s="1" t="s">
        <v>37</v>
      </c>
      <c r="E3229" s="1">
        <v>42</v>
      </c>
      <c r="F3229" s="1">
        <f t="shared" si="250"/>
        <v>15.192142857142859</v>
      </c>
      <c r="G3229" s="1">
        <v>638.07000000000005</v>
      </c>
      <c r="H3229" s="1">
        <v>1.97</v>
      </c>
      <c r="I3229">
        <f t="shared" si="252"/>
        <v>640.04000000000008</v>
      </c>
      <c r="J3229">
        <f t="shared" si="253"/>
        <v>3.5455000000000001</v>
      </c>
      <c r="K3229">
        <f t="shared" si="254"/>
        <v>22.622771850000003</v>
      </c>
      <c r="L3229" s="1" t="s">
        <v>26</v>
      </c>
      <c r="M3229" s="1" t="s">
        <v>49</v>
      </c>
      <c r="N3229" s="1" t="s">
        <v>42</v>
      </c>
      <c r="O3229" s="1" t="s">
        <v>34</v>
      </c>
      <c r="P3229" s="1" t="s">
        <v>45</v>
      </c>
      <c r="Q3229" s="1" t="s">
        <v>36</v>
      </c>
      <c r="R3229" s="2">
        <v>41224</v>
      </c>
    </row>
    <row r="3230" spans="1:18" x14ac:dyDescent="0.25">
      <c r="A3230" s="1">
        <v>16897</v>
      </c>
      <c r="B3230" s="2">
        <v>41075</v>
      </c>
      <c r="C3230" s="2" t="str">
        <f t="shared" si="251"/>
        <v>June</v>
      </c>
      <c r="D3230" s="1" t="s">
        <v>32</v>
      </c>
      <c r="E3230" s="1">
        <v>48</v>
      </c>
      <c r="F3230" s="1">
        <f t="shared" si="250"/>
        <v>2.2437499999999999</v>
      </c>
      <c r="G3230" s="1">
        <v>107.7</v>
      </c>
      <c r="H3230" s="1">
        <v>1</v>
      </c>
      <c r="I3230">
        <f t="shared" si="252"/>
        <v>108.7</v>
      </c>
      <c r="J3230">
        <f t="shared" si="253"/>
        <v>3.5455000000000001</v>
      </c>
      <c r="K3230">
        <f t="shared" si="254"/>
        <v>3.8185035000000003</v>
      </c>
      <c r="L3230" s="1" t="s">
        <v>26</v>
      </c>
      <c r="M3230" s="1" t="s">
        <v>27</v>
      </c>
      <c r="N3230" s="1" t="s">
        <v>21</v>
      </c>
      <c r="O3230" s="1" t="s">
        <v>34</v>
      </c>
      <c r="P3230" s="1" t="s">
        <v>35</v>
      </c>
      <c r="Q3230" s="1" t="s">
        <v>36</v>
      </c>
      <c r="R3230" s="2">
        <v>41077</v>
      </c>
    </row>
    <row r="3231" spans="1:18" x14ac:dyDescent="0.25">
      <c r="A3231" s="1">
        <v>49889</v>
      </c>
      <c r="B3231" s="2">
        <v>41255</v>
      </c>
      <c r="C3231" s="2" t="str">
        <f t="shared" si="251"/>
        <v>December</v>
      </c>
      <c r="D3231" s="1" t="s">
        <v>37</v>
      </c>
      <c r="E3231" s="1">
        <v>21</v>
      </c>
      <c r="F3231" s="1">
        <f t="shared" si="250"/>
        <v>2.9495238095238094</v>
      </c>
      <c r="G3231" s="1">
        <v>61.94</v>
      </c>
      <c r="H3231" s="1">
        <v>2.0299999999999998</v>
      </c>
      <c r="I3231">
        <f t="shared" si="252"/>
        <v>63.97</v>
      </c>
      <c r="J3231">
        <f t="shared" si="253"/>
        <v>3.5455000000000001</v>
      </c>
      <c r="K3231">
        <f t="shared" si="254"/>
        <v>2.1960826999999998</v>
      </c>
      <c r="L3231" s="1" t="s">
        <v>19</v>
      </c>
      <c r="M3231" s="1" t="s">
        <v>27</v>
      </c>
      <c r="N3231" s="1" t="s">
        <v>42</v>
      </c>
      <c r="O3231" s="1" t="s">
        <v>34</v>
      </c>
      <c r="P3231" s="1" t="s">
        <v>35</v>
      </c>
      <c r="Q3231" s="1" t="s">
        <v>36</v>
      </c>
      <c r="R3231" s="2">
        <v>41257</v>
      </c>
    </row>
    <row r="3232" spans="1:18" x14ac:dyDescent="0.25">
      <c r="A3232" s="1">
        <v>58470</v>
      </c>
      <c r="B3232" s="2">
        <v>40702</v>
      </c>
      <c r="C3232" s="2" t="str">
        <f t="shared" si="251"/>
        <v>June</v>
      </c>
      <c r="D3232" s="1" t="s">
        <v>25</v>
      </c>
      <c r="E3232" s="1">
        <v>45</v>
      </c>
      <c r="F3232" s="1">
        <f t="shared" si="250"/>
        <v>18.980888888888888</v>
      </c>
      <c r="G3232" s="1">
        <v>854.14</v>
      </c>
      <c r="H3232" s="1">
        <v>9.0299999999999994</v>
      </c>
      <c r="I3232">
        <f t="shared" si="252"/>
        <v>863.17</v>
      </c>
      <c r="J3232">
        <f t="shared" si="253"/>
        <v>3.5455000000000001</v>
      </c>
      <c r="K3232">
        <f t="shared" si="254"/>
        <v>30.2835337</v>
      </c>
      <c r="L3232" s="1" t="s">
        <v>26</v>
      </c>
      <c r="M3232" s="1" t="s">
        <v>20</v>
      </c>
      <c r="N3232" s="1" t="s">
        <v>28</v>
      </c>
      <c r="O3232" s="1" t="s">
        <v>34</v>
      </c>
      <c r="P3232" s="1" t="s">
        <v>45</v>
      </c>
      <c r="Q3232" s="1" t="s">
        <v>24</v>
      </c>
      <c r="R3232" s="2">
        <v>40704</v>
      </c>
    </row>
    <row r="3233" spans="1:18" x14ac:dyDescent="0.25">
      <c r="A3233" s="1">
        <v>8133</v>
      </c>
      <c r="B3233" s="2">
        <v>40600</v>
      </c>
      <c r="C3233" s="2" t="str">
        <f t="shared" si="251"/>
        <v>February</v>
      </c>
      <c r="D3233" s="1" t="s">
        <v>41</v>
      </c>
      <c r="E3233" s="1">
        <v>11</v>
      </c>
      <c r="F3233" s="1">
        <f t="shared" si="250"/>
        <v>36.866363636363637</v>
      </c>
      <c r="G3233" s="1">
        <v>405.53</v>
      </c>
      <c r="H3233" s="1">
        <v>5.09</v>
      </c>
      <c r="I3233">
        <f t="shared" si="252"/>
        <v>410.61999999999995</v>
      </c>
      <c r="J3233">
        <f t="shared" si="253"/>
        <v>3.5455000000000001</v>
      </c>
      <c r="K3233">
        <f t="shared" si="254"/>
        <v>14.37806615</v>
      </c>
      <c r="L3233" s="1" t="s">
        <v>26</v>
      </c>
      <c r="M3233" s="1" t="s">
        <v>54</v>
      </c>
      <c r="N3233" s="1" t="s">
        <v>33</v>
      </c>
      <c r="O3233" s="1" t="s">
        <v>34</v>
      </c>
      <c r="P3233" s="1" t="s">
        <v>45</v>
      </c>
      <c r="Q3233" s="1" t="s">
        <v>24</v>
      </c>
      <c r="R3233" s="2">
        <v>40601</v>
      </c>
    </row>
    <row r="3234" spans="1:18" x14ac:dyDescent="0.25">
      <c r="A3234" s="1">
        <v>12389</v>
      </c>
      <c r="B3234" s="2">
        <v>40029</v>
      </c>
      <c r="C3234" s="2" t="str">
        <f t="shared" si="251"/>
        <v>August</v>
      </c>
      <c r="D3234" s="1" t="s">
        <v>41</v>
      </c>
      <c r="E3234" s="1">
        <v>16</v>
      </c>
      <c r="F3234" s="1">
        <f t="shared" si="250"/>
        <v>11.815</v>
      </c>
      <c r="G3234" s="1">
        <v>189.04</v>
      </c>
      <c r="H3234" s="1">
        <v>8.6</v>
      </c>
      <c r="I3234">
        <f t="shared" si="252"/>
        <v>197.64</v>
      </c>
      <c r="J3234">
        <f t="shared" si="253"/>
        <v>3.5455000000000001</v>
      </c>
      <c r="K3234">
        <f t="shared" si="254"/>
        <v>6.7024131999999996</v>
      </c>
      <c r="L3234" s="1" t="s">
        <v>26</v>
      </c>
      <c r="M3234" s="1" t="s">
        <v>58</v>
      </c>
      <c r="N3234" s="1" t="s">
        <v>33</v>
      </c>
      <c r="O3234" s="1" t="s">
        <v>34</v>
      </c>
      <c r="P3234" s="1" t="s">
        <v>60</v>
      </c>
      <c r="Q3234" s="1" t="s">
        <v>24</v>
      </c>
      <c r="R3234" s="2">
        <v>40030</v>
      </c>
    </row>
    <row r="3235" spans="1:18" x14ac:dyDescent="0.25">
      <c r="A3235" s="1">
        <v>69</v>
      </c>
      <c r="B3235" s="2">
        <v>39967</v>
      </c>
      <c r="C3235" s="2" t="str">
        <f t="shared" si="251"/>
        <v>June</v>
      </c>
      <c r="D3235" s="1" t="s">
        <v>32</v>
      </c>
      <c r="E3235" s="1">
        <v>28</v>
      </c>
      <c r="F3235" s="1">
        <f t="shared" si="250"/>
        <v>1.8403571428571428</v>
      </c>
      <c r="G3235" s="1">
        <v>51.53</v>
      </c>
      <c r="H3235" s="1">
        <v>0.7</v>
      </c>
      <c r="I3235">
        <f t="shared" si="252"/>
        <v>52.230000000000004</v>
      </c>
      <c r="J3235">
        <f t="shared" si="253"/>
        <v>3.5455000000000001</v>
      </c>
      <c r="K3235">
        <f t="shared" si="254"/>
        <v>1.8269961500000003</v>
      </c>
      <c r="L3235" s="1" t="s">
        <v>19</v>
      </c>
      <c r="M3235" s="1" t="s">
        <v>54</v>
      </c>
      <c r="N3235" s="1" t="s">
        <v>33</v>
      </c>
      <c r="O3235" s="1" t="s">
        <v>34</v>
      </c>
      <c r="P3235" s="1" t="s">
        <v>35</v>
      </c>
      <c r="Q3235" s="1" t="s">
        <v>36</v>
      </c>
      <c r="R3235" s="2">
        <v>39969</v>
      </c>
    </row>
    <row r="3236" spans="1:18" x14ac:dyDescent="0.25">
      <c r="A3236" s="1">
        <v>29988</v>
      </c>
      <c r="B3236" s="2">
        <v>39976</v>
      </c>
      <c r="C3236" s="2" t="str">
        <f t="shared" si="251"/>
        <v>June</v>
      </c>
      <c r="D3236" s="1" t="s">
        <v>25</v>
      </c>
      <c r="E3236" s="1">
        <v>12</v>
      </c>
      <c r="F3236" s="1">
        <f t="shared" si="250"/>
        <v>431.45</v>
      </c>
      <c r="G3236" s="1">
        <v>5177.3999999999996</v>
      </c>
      <c r="H3236" s="1">
        <v>49</v>
      </c>
      <c r="I3236">
        <f t="shared" si="252"/>
        <v>5226.3999999999996</v>
      </c>
      <c r="J3236">
        <f t="shared" si="253"/>
        <v>5.3265000000000002</v>
      </c>
      <c r="K3236">
        <f t="shared" si="254"/>
        <v>275.77421099999998</v>
      </c>
      <c r="L3236" s="1" t="s">
        <v>38</v>
      </c>
      <c r="M3236" s="1" t="s">
        <v>51</v>
      </c>
      <c r="N3236" s="1" t="s">
        <v>33</v>
      </c>
      <c r="O3236" s="1" t="s">
        <v>29</v>
      </c>
      <c r="P3236" s="1" t="s">
        <v>52</v>
      </c>
      <c r="Q3236" s="1" t="s">
        <v>40</v>
      </c>
      <c r="R3236" s="2">
        <v>39978</v>
      </c>
    </row>
    <row r="3237" spans="1:18" x14ac:dyDescent="0.25">
      <c r="A3237" s="1">
        <v>2497</v>
      </c>
      <c r="B3237" s="2">
        <v>41147</v>
      </c>
      <c r="C3237" s="2" t="str">
        <f t="shared" si="251"/>
        <v>August</v>
      </c>
      <c r="D3237" s="1" t="s">
        <v>37</v>
      </c>
      <c r="E3237" s="1">
        <v>21</v>
      </c>
      <c r="F3237" s="1">
        <f t="shared" si="250"/>
        <v>172.81511904761905</v>
      </c>
      <c r="G3237" s="1">
        <v>3629.1174999999998</v>
      </c>
      <c r="H3237" s="1">
        <v>5.26</v>
      </c>
      <c r="I3237">
        <f t="shared" si="252"/>
        <v>3634.3775000000001</v>
      </c>
      <c r="J3237">
        <f t="shared" si="253"/>
        <v>5.3265000000000002</v>
      </c>
      <c r="K3237">
        <f t="shared" si="254"/>
        <v>193.3049436375</v>
      </c>
      <c r="L3237" s="1" t="s">
        <v>26</v>
      </c>
      <c r="M3237" s="1" t="s">
        <v>56</v>
      </c>
      <c r="N3237" s="1" t="s">
        <v>33</v>
      </c>
      <c r="O3237" s="1" t="s">
        <v>29</v>
      </c>
      <c r="P3237" s="1" t="s">
        <v>30</v>
      </c>
      <c r="Q3237" s="1" t="s">
        <v>24</v>
      </c>
      <c r="R3237" s="2">
        <v>41149</v>
      </c>
    </row>
    <row r="3238" spans="1:18" x14ac:dyDescent="0.25">
      <c r="A3238" s="1">
        <v>22849</v>
      </c>
      <c r="B3238" s="2">
        <v>40588</v>
      </c>
      <c r="C3238" s="2" t="str">
        <f t="shared" si="251"/>
        <v>February</v>
      </c>
      <c r="D3238" s="1" t="s">
        <v>32</v>
      </c>
      <c r="E3238" s="1">
        <v>27</v>
      </c>
      <c r="F3238" s="1">
        <f t="shared" si="250"/>
        <v>11.295555555555556</v>
      </c>
      <c r="G3238" s="1">
        <v>304.98</v>
      </c>
      <c r="H3238" s="1">
        <v>5.63</v>
      </c>
      <c r="I3238">
        <f t="shared" si="252"/>
        <v>310.61</v>
      </c>
      <c r="J3238">
        <f t="shared" si="253"/>
        <v>3.5455000000000001</v>
      </c>
      <c r="K3238">
        <f t="shared" si="254"/>
        <v>10.813065900000002</v>
      </c>
      <c r="L3238" s="1" t="s">
        <v>26</v>
      </c>
      <c r="M3238" s="1" t="s">
        <v>27</v>
      </c>
      <c r="N3238" s="1" t="s">
        <v>33</v>
      </c>
      <c r="O3238" s="1" t="s">
        <v>34</v>
      </c>
      <c r="P3238" s="1" t="s">
        <v>48</v>
      </c>
      <c r="Q3238" s="1" t="s">
        <v>24</v>
      </c>
      <c r="R3238" s="2">
        <v>40589</v>
      </c>
    </row>
    <row r="3239" spans="1:18" x14ac:dyDescent="0.25">
      <c r="A3239" s="1">
        <v>29826</v>
      </c>
      <c r="B3239" s="2">
        <v>40080</v>
      </c>
      <c r="C3239" s="2" t="str">
        <f t="shared" si="251"/>
        <v>September</v>
      </c>
      <c r="D3239" s="1" t="s">
        <v>37</v>
      </c>
      <c r="E3239" s="1">
        <v>9</v>
      </c>
      <c r="F3239" s="1">
        <f t="shared" si="250"/>
        <v>17.514444444444443</v>
      </c>
      <c r="G3239" s="1">
        <v>157.63</v>
      </c>
      <c r="H3239" s="1">
        <v>4</v>
      </c>
      <c r="I3239">
        <f t="shared" si="252"/>
        <v>161.63</v>
      </c>
      <c r="J3239">
        <f t="shared" si="253"/>
        <v>5.3265000000000002</v>
      </c>
      <c r="K3239">
        <f t="shared" si="254"/>
        <v>8.3961619499999998</v>
      </c>
      <c r="L3239" s="1" t="s">
        <v>26</v>
      </c>
      <c r="M3239" s="1" t="s">
        <v>20</v>
      </c>
      <c r="N3239" s="1" t="s">
        <v>21</v>
      </c>
      <c r="O3239" s="1" t="s">
        <v>29</v>
      </c>
      <c r="P3239" s="1" t="s">
        <v>43</v>
      </c>
      <c r="Q3239" s="1" t="s">
        <v>24</v>
      </c>
      <c r="R3239" s="2">
        <v>40081</v>
      </c>
    </row>
    <row r="3240" spans="1:18" x14ac:dyDescent="0.25">
      <c r="A3240" s="1">
        <v>56646</v>
      </c>
      <c r="B3240" s="2">
        <v>40317</v>
      </c>
      <c r="C3240" s="2" t="str">
        <f t="shared" si="251"/>
        <v>May</v>
      </c>
      <c r="D3240" s="1" t="s">
        <v>37</v>
      </c>
      <c r="E3240" s="1">
        <v>41</v>
      </c>
      <c r="F3240" s="1">
        <f t="shared" si="250"/>
        <v>103.836</v>
      </c>
      <c r="G3240" s="1">
        <v>4257.2759999999998</v>
      </c>
      <c r="H3240" s="1">
        <v>2.5</v>
      </c>
      <c r="I3240">
        <f t="shared" si="252"/>
        <v>4259.7759999999998</v>
      </c>
      <c r="J3240">
        <f t="shared" si="253"/>
        <v>5.3265000000000002</v>
      </c>
      <c r="K3240">
        <f t="shared" si="254"/>
        <v>226.76380614000001</v>
      </c>
      <c r="L3240" s="1" t="s">
        <v>26</v>
      </c>
      <c r="M3240" s="1" t="s">
        <v>27</v>
      </c>
      <c r="N3240" s="1" t="s">
        <v>42</v>
      </c>
      <c r="O3240" s="1" t="s">
        <v>29</v>
      </c>
      <c r="P3240" s="1" t="s">
        <v>30</v>
      </c>
      <c r="Q3240" s="1" t="s">
        <v>24</v>
      </c>
      <c r="R3240" s="2">
        <v>40318</v>
      </c>
    </row>
    <row r="3241" spans="1:18" x14ac:dyDescent="0.25">
      <c r="A3241" s="1">
        <v>13635</v>
      </c>
      <c r="B3241" s="2">
        <v>39934</v>
      </c>
      <c r="C3241" s="2" t="str">
        <f t="shared" si="251"/>
        <v>May</v>
      </c>
      <c r="D3241" s="1" t="s">
        <v>37</v>
      </c>
      <c r="E3241" s="1">
        <v>49</v>
      </c>
      <c r="F3241" s="1">
        <f t="shared" si="250"/>
        <v>6.8222448979591839</v>
      </c>
      <c r="G3241" s="1">
        <v>334.29</v>
      </c>
      <c r="H3241" s="1">
        <v>7.37</v>
      </c>
      <c r="I3241">
        <f t="shared" si="252"/>
        <v>341.66</v>
      </c>
      <c r="J3241">
        <f t="shared" si="253"/>
        <v>3.5455000000000001</v>
      </c>
      <c r="K3241">
        <f t="shared" si="254"/>
        <v>11.852251950000003</v>
      </c>
      <c r="L3241" s="1" t="s">
        <v>26</v>
      </c>
      <c r="M3241" s="1" t="s">
        <v>54</v>
      </c>
      <c r="N3241" s="1" t="s">
        <v>42</v>
      </c>
      <c r="O3241" s="1" t="s">
        <v>34</v>
      </c>
      <c r="P3241" s="1" t="s">
        <v>45</v>
      </c>
      <c r="Q3241" s="1" t="s">
        <v>24</v>
      </c>
      <c r="R3241" s="2">
        <v>39936</v>
      </c>
    </row>
    <row r="3242" spans="1:18" x14ac:dyDescent="0.25">
      <c r="A3242" s="1">
        <v>58853</v>
      </c>
      <c r="B3242" s="2">
        <v>41042</v>
      </c>
      <c r="C3242" s="2" t="str">
        <f t="shared" si="251"/>
        <v>May</v>
      </c>
      <c r="D3242" s="1" t="s">
        <v>37</v>
      </c>
      <c r="E3242" s="1">
        <v>27</v>
      </c>
      <c r="F3242" s="1">
        <f t="shared" si="250"/>
        <v>196.57407407407408</v>
      </c>
      <c r="G3242" s="1">
        <v>5307.5</v>
      </c>
      <c r="H3242" s="1">
        <v>23.76</v>
      </c>
      <c r="I3242">
        <f t="shared" si="252"/>
        <v>5331.26</v>
      </c>
      <c r="J3242">
        <f t="shared" si="253"/>
        <v>4.7610000000000001</v>
      </c>
      <c r="K3242">
        <f t="shared" si="254"/>
        <v>252.69007500000001</v>
      </c>
      <c r="L3242" s="1" t="s">
        <v>38</v>
      </c>
      <c r="M3242" s="1" t="s">
        <v>27</v>
      </c>
      <c r="N3242" s="1" t="s">
        <v>42</v>
      </c>
      <c r="O3242" s="1" t="s">
        <v>22</v>
      </c>
      <c r="P3242" s="1" t="s">
        <v>39</v>
      </c>
      <c r="Q3242" s="1" t="s">
        <v>40</v>
      </c>
      <c r="R3242" s="2">
        <v>41043</v>
      </c>
    </row>
    <row r="3243" spans="1:18" x14ac:dyDescent="0.25">
      <c r="A3243" s="1">
        <v>54051</v>
      </c>
      <c r="B3243" s="2">
        <v>40766</v>
      </c>
      <c r="C3243" s="2" t="str">
        <f t="shared" si="251"/>
        <v>August</v>
      </c>
      <c r="D3243" s="1" t="s">
        <v>41</v>
      </c>
      <c r="E3243" s="1">
        <v>23</v>
      </c>
      <c r="F3243" s="1">
        <f t="shared" si="250"/>
        <v>143.53608695652173</v>
      </c>
      <c r="G3243" s="1">
        <v>3301.33</v>
      </c>
      <c r="H3243" s="1">
        <v>36.090000000000003</v>
      </c>
      <c r="I3243">
        <f t="shared" si="252"/>
        <v>3337.42</v>
      </c>
      <c r="J3243">
        <f t="shared" si="253"/>
        <v>4.7610000000000001</v>
      </c>
      <c r="K3243">
        <f t="shared" si="254"/>
        <v>157.17632130000001</v>
      </c>
      <c r="L3243" s="1" t="s">
        <v>38</v>
      </c>
      <c r="M3243" s="1" t="s">
        <v>51</v>
      </c>
      <c r="N3243" s="1" t="s">
        <v>33</v>
      </c>
      <c r="O3243" s="1" t="s">
        <v>22</v>
      </c>
      <c r="P3243" s="1" t="s">
        <v>67</v>
      </c>
      <c r="Q3243" s="1" t="s">
        <v>64</v>
      </c>
      <c r="R3243" s="2">
        <v>40768</v>
      </c>
    </row>
    <row r="3244" spans="1:18" x14ac:dyDescent="0.25">
      <c r="A3244" s="1">
        <v>26439</v>
      </c>
      <c r="B3244" s="2">
        <v>40801</v>
      </c>
      <c r="C3244" s="2" t="str">
        <f t="shared" si="251"/>
        <v>September</v>
      </c>
      <c r="D3244" s="1" t="s">
        <v>41</v>
      </c>
      <c r="E3244" s="1">
        <v>38</v>
      </c>
      <c r="F3244" s="1">
        <f t="shared" si="250"/>
        <v>32.390263157894736</v>
      </c>
      <c r="G3244" s="1">
        <v>1230.83</v>
      </c>
      <c r="H3244" s="1">
        <v>6.5</v>
      </c>
      <c r="I3244">
        <f t="shared" si="252"/>
        <v>1237.33</v>
      </c>
      <c r="J3244">
        <f t="shared" si="253"/>
        <v>5.3265000000000002</v>
      </c>
      <c r="K3244">
        <f t="shared" si="254"/>
        <v>65.560159949999999</v>
      </c>
      <c r="L3244" s="1" t="s">
        <v>26</v>
      </c>
      <c r="M3244" s="1" t="s">
        <v>54</v>
      </c>
      <c r="N3244" s="1" t="s">
        <v>33</v>
      </c>
      <c r="O3244" s="1" t="s">
        <v>29</v>
      </c>
      <c r="P3244" s="1" t="s">
        <v>43</v>
      </c>
      <c r="Q3244" s="1" t="s">
        <v>24</v>
      </c>
      <c r="R3244" s="2">
        <v>40802</v>
      </c>
    </row>
    <row r="3245" spans="1:18" x14ac:dyDescent="0.25">
      <c r="A3245" s="1">
        <v>5347</v>
      </c>
      <c r="B3245" s="2">
        <v>40595</v>
      </c>
      <c r="C3245" s="2" t="str">
        <f t="shared" si="251"/>
        <v>February</v>
      </c>
      <c r="D3245" s="1" t="s">
        <v>41</v>
      </c>
      <c r="E3245" s="1">
        <v>7</v>
      </c>
      <c r="F3245" s="1">
        <f t="shared" si="250"/>
        <v>75.079285714285703</v>
      </c>
      <c r="G3245" s="1">
        <v>525.55499999999995</v>
      </c>
      <c r="H3245" s="1">
        <v>1.25</v>
      </c>
      <c r="I3245">
        <f t="shared" si="252"/>
        <v>526.80499999999995</v>
      </c>
      <c r="J3245">
        <f t="shared" si="253"/>
        <v>5.3265000000000002</v>
      </c>
      <c r="K3245">
        <f t="shared" si="254"/>
        <v>27.993687074999997</v>
      </c>
      <c r="L3245" s="1" t="s">
        <v>26</v>
      </c>
      <c r="M3245" s="1" t="s">
        <v>51</v>
      </c>
      <c r="N3245" s="1" t="s">
        <v>33</v>
      </c>
      <c r="O3245" s="1" t="s">
        <v>29</v>
      </c>
      <c r="P3245" s="1" t="s">
        <v>30</v>
      </c>
      <c r="Q3245" s="1" t="s">
        <v>46</v>
      </c>
      <c r="R3245" s="2">
        <v>40597</v>
      </c>
    </row>
    <row r="3246" spans="1:18" x14ac:dyDescent="0.25">
      <c r="A3246" s="1">
        <v>19841</v>
      </c>
      <c r="B3246" s="2">
        <v>40538</v>
      </c>
      <c r="C3246" s="2" t="str">
        <f t="shared" si="251"/>
        <v>December</v>
      </c>
      <c r="D3246" s="1" t="s">
        <v>18</v>
      </c>
      <c r="E3246" s="1">
        <v>17</v>
      </c>
      <c r="F3246" s="1">
        <f t="shared" si="250"/>
        <v>12.532941176470588</v>
      </c>
      <c r="G3246" s="1">
        <v>213.06</v>
      </c>
      <c r="H3246" s="1">
        <v>5.81</v>
      </c>
      <c r="I3246">
        <f t="shared" si="252"/>
        <v>218.87</v>
      </c>
      <c r="J3246">
        <f t="shared" si="253"/>
        <v>3.5455000000000001</v>
      </c>
      <c r="K3246">
        <f t="shared" si="254"/>
        <v>7.5540422999999999</v>
      </c>
      <c r="L3246" s="1" t="s">
        <v>26</v>
      </c>
      <c r="M3246" s="1" t="s">
        <v>49</v>
      </c>
      <c r="N3246" s="1" t="s">
        <v>33</v>
      </c>
      <c r="O3246" s="1" t="s">
        <v>34</v>
      </c>
      <c r="P3246" s="1" t="s">
        <v>35</v>
      </c>
      <c r="Q3246" s="1" t="s">
        <v>46</v>
      </c>
      <c r="R3246" s="2">
        <v>40565</v>
      </c>
    </row>
    <row r="3247" spans="1:18" x14ac:dyDescent="0.25">
      <c r="A3247" s="1">
        <v>28161</v>
      </c>
      <c r="B3247" s="2">
        <v>39979</v>
      </c>
      <c r="C3247" s="2" t="str">
        <f t="shared" si="251"/>
        <v>June</v>
      </c>
      <c r="D3247" s="1" t="s">
        <v>32</v>
      </c>
      <c r="E3247" s="1">
        <v>15</v>
      </c>
      <c r="F3247" s="1">
        <f t="shared" si="250"/>
        <v>335.22066666666672</v>
      </c>
      <c r="G3247" s="1">
        <v>5028.3100000000004</v>
      </c>
      <c r="H3247" s="1">
        <v>30</v>
      </c>
      <c r="I3247">
        <f t="shared" si="252"/>
        <v>5058.3100000000004</v>
      </c>
      <c r="J3247">
        <f t="shared" si="253"/>
        <v>4.7610000000000001</v>
      </c>
      <c r="K3247">
        <f t="shared" si="254"/>
        <v>239.39783910000003</v>
      </c>
      <c r="L3247" s="1" t="s">
        <v>38</v>
      </c>
      <c r="M3247" s="1" t="s">
        <v>49</v>
      </c>
      <c r="N3247" s="1" t="s">
        <v>21</v>
      </c>
      <c r="O3247" s="1" t="s">
        <v>22</v>
      </c>
      <c r="P3247" s="1" t="s">
        <v>39</v>
      </c>
      <c r="Q3247" s="1" t="s">
        <v>40</v>
      </c>
      <c r="R3247" s="2">
        <v>39981</v>
      </c>
    </row>
    <row r="3248" spans="1:18" x14ac:dyDescent="0.25">
      <c r="A3248" s="1">
        <v>2309</v>
      </c>
      <c r="B3248" s="2">
        <v>40789</v>
      </c>
      <c r="C3248" s="2" t="str">
        <f t="shared" si="251"/>
        <v>September</v>
      </c>
      <c r="D3248" s="1" t="s">
        <v>18</v>
      </c>
      <c r="E3248" s="1">
        <v>7</v>
      </c>
      <c r="F3248" s="1">
        <f t="shared" si="250"/>
        <v>3.858571428571429</v>
      </c>
      <c r="G3248" s="1">
        <v>27.01</v>
      </c>
      <c r="H3248" s="1">
        <v>1.49</v>
      </c>
      <c r="I3248">
        <f t="shared" si="252"/>
        <v>28.5</v>
      </c>
      <c r="J3248">
        <f t="shared" si="253"/>
        <v>3.5455000000000001</v>
      </c>
      <c r="K3248">
        <f t="shared" si="254"/>
        <v>0.95763955000000012</v>
      </c>
      <c r="L3248" s="1" t="s">
        <v>26</v>
      </c>
      <c r="M3248" s="1" t="s">
        <v>47</v>
      </c>
      <c r="N3248" s="1" t="s">
        <v>21</v>
      </c>
      <c r="O3248" s="1" t="s">
        <v>34</v>
      </c>
      <c r="P3248" s="1" t="s">
        <v>48</v>
      </c>
      <c r="Q3248" s="1" t="s">
        <v>24</v>
      </c>
      <c r="R3248" s="2">
        <v>40791</v>
      </c>
    </row>
    <row r="3249" spans="1:18" x14ac:dyDescent="0.25">
      <c r="A3249" s="1">
        <v>20451</v>
      </c>
      <c r="B3249" s="2">
        <v>41054</v>
      </c>
      <c r="C3249" s="2" t="str">
        <f t="shared" si="251"/>
        <v>May</v>
      </c>
      <c r="D3249" s="1" t="s">
        <v>37</v>
      </c>
      <c r="E3249" s="1">
        <v>6</v>
      </c>
      <c r="F3249" s="1">
        <f t="shared" si="250"/>
        <v>8.9533333333333331</v>
      </c>
      <c r="G3249" s="1">
        <v>53.72</v>
      </c>
      <c r="H3249" s="1">
        <v>2.0099999999999998</v>
      </c>
      <c r="I3249">
        <f t="shared" si="252"/>
        <v>55.73</v>
      </c>
      <c r="J3249">
        <f t="shared" si="253"/>
        <v>3.5455000000000001</v>
      </c>
      <c r="K3249">
        <f t="shared" si="254"/>
        <v>1.9046425999999999</v>
      </c>
      <c r="L3249" s="1" t="s">
        <v>26</v>
      </c>
      <c r="M3249" s="1" t="s">
        <v>27</v>
      </c>
      <c r="N3249" s="1" t="s">
        <v>33</v>
      </c>
      <c r="O3249" s="1" t="s">
        <v>34</v>
      </c>
      <c r="P3249" s="1" t="s">
        <v>45</v>
      </c>
      <c r="Q3249" s="1" t="s">
        <v>36</v>
      </c>
      <c r="R3249" s="2">
        <v>41056</v>
      </c>
    </row>
    <row r="3250" spans="1:18" x14ac:dyDescent="0.25">
      <c r="A3250" s="1">
        <v>22663</v>
      </c>
      <c r="B3250" s="2">
        <v>40919</v>
      </c>
      <c r="C3250" s="2" t="str">
        <f t="shared" si="251"/>
        <v>January</v>
      </c>
      <c r="D3250" s="1" t="s">
        <v>18</v>
      </c>
      <c r="E3250" s="1">
        <v>35</v>
      </c>
      <c r="F3250" s="1">
        <f t="shared" si="250"/>
        <v>281.2317142857143</v>
      </c>
      <c r="G3250" s="1">
        <v>9843.11</v>
      </c>
      <c r="H3250" s="1">
        <v>57</v>
      </c>
      <c r="I3250">
        <f t="shared" si="252"/>
        <v>9900.11</v>
      </c>
      <c r="J3250">
        <f t="shared" si="253"/>
        <v>4.7610000000000001</v>
      </c>
      <c r="K3250">
        <f t="shared" si="254"/>
        <v>468.63046710000003</v>
      </c>
      <c r="L3250" s="1" t="s">
        <v>38</v>
      </c>
      <c r="M3250" s="1" t="s">
        <v>56</v>
      </c>
      <c r="N3250" s="1" t="s">
        <v>33</v>
      </c>
      <c r="O3250" s="1" t="s">
        <v>22</v>
      </c>
      <c r="P3250" s="1" t="s">
        <v>39</v>
      </c>
      <c r="Q3250" s="1" t="s">
        <v>40</v>
      </c>
      <c r="R3250" s="2">
        <v>40919</v>
      </c>
    </row>
    <row r="3251" spans="1:18" x14ac:dyDescent="0.25">
      <c r="A3251" s="1">
        <v>21927</v>
      </c>
      <c r="B3251" s="2">
        <v>40887</v>
      </c>
      <c r="C3251" s="2" t="str">
        <f t="shared" si="251"/>
        <v>December</v>
      </c>
      <c r="D3251" s="1" t="s">
        <v>25</v>
      </c>
      <c r="E3251" s="1">
        <v>23</v>
      </c>
      <c r="F3251" s="1">
        <f t="shared" si="250"/>
        <v>357.61913043478262</v>
      </c>
      <c r="G3251" s="1">
        <v>8225.24</v>
      </c>
      <c r="H3251" s="1">
        <v>30</v>
      </c>
      <c r="I3251">
        <f t="shared" si="252"/>
        <v>8255.24</v>
      </c>
      <c r="J3251">
        <f t="shared" si="253"/>
        <v>4.7610000000000001</v>
      </c>
      <c r="K3251">
        <f t="shared" si="254"/>
        <v>391.60367639999998</v>
      </c>
      <c r="L3251" s="1" t="s">
        <v>38</v>
      </c>
      <c r="M3251" s="1" t="s">
        <v>47</v>
      </c>
      <c r="N3251" s="1" t="s">
        <v>42</v>
      </c>
      <c r="O3251" s="1" t="s">
        <v>22</v>
      </c>
      <c r="P3251" s="1" t="s">
        <v>39</v>
      </c>
      <c r="Q3251" s="1" t="s">
        <v>40</v>
      </c>
      <c r="R3251" s="2">
        <v>40888</v>
      </c>
    </row>
    <row r="3252" spans="1:18" x14ac:dyDescent="0.25">
      <c r="A3252" s="1">
        <v>53283</v>
      </c>
      <c r="B3252" s="2">
        <v>40844</v>
      </c>
      <c r="C3252" s="2" t="str">
        <f t="shared" si="251"/>
        <v>October</v>
      </c>
      <c r="D3252" s="1" t="s">
        <v>25</v>
      </c>
      <c r="E3252" s="1">
        <v>2</v>
      </c>
      <c r="F3252" s="1">
        <f t="shared" si="250"/>
        <v>12.535</v>
      </c>
      <c r="G3252" s="1">
        <v>25.07</v>
      </c>
      <c r="H3252" s="1">
        <v>5.76</v>
      </c>
      <c r="I3252">
        <f t="shared" si="252"/>
        <v>30.83</v>
      </c>
      <c r="J3252">
        <f t="shared" si="253"/>
        <v>5.3265000000000002</v>
      </c>
      <c r="K3252">
        <f t="shared" si="254"/>
        <v>1.33535355</v>
      </c>
      <c r="L3252" s="1" t="s">
        <v>26</v>
      </c>
      <c r="M3252" s="1" t="s">
        <v>20</v>
      </c>
      <c r="N3252" s="1" t="s">
        <v>42</v>
      </c>
      <c r="O3252" s="1" t="s">
        <v>29</v>
      </c>
      <c r="P3252" s="1" t="s">
        <v>61</v>
      </c>
      <c r="Q3252" s="1" t="s">
        <v>31</v>
      </c>
      <c r="R3252" s="2">
        <v>40845</v>
      </c>
    </row>
    <row r="3253" spans="1:18" x14ac:dyDescent="0.25">
      <c r="A3253" s="1">
        <v>18593</v>
      </c>
      <c r="B3253" s="2">
        <v>40808</v>
      </c>
      <c r="C3253" s="2" t="str">
        <f t="shared" si="251"/>
        <v>September</v>
      </c>
      <c r="D3253" s="1" t="s">
        <v>25</v>
      </c>
      <c r="E3253" s="1">
        <v>23</v>
      </c>
      <c r="F3253" s="1">
        <f t="shared" si="250"/>
        <v>285.74086956521739</v>
      </c>
      <c r="G3253" s="1">
        <v>6572.04</v>
      </c>
      <c r="H3253" s="1">
        <v>7.18</v>
      </c>
      <c r="I3253">
        <f t="shared" si="252"/>
        <v>6579.22</v>
      </c>
      <c r="J3253">
        <f t="shared" si="253"/>
        <v>5.3265000000000002</v>
      </c>
      <c r="K3253">
        <f t="shared" si="254"/>
        <v>350.05971060000002</v>
      </c>
      <c r="L3253" s="1" t="s">
        <v>26</v>
      </c>
      <c r="M3253" s="1" t="s">
        <v>51</v>
      </c>
      <c r="N3253" s="1" t="s">
        <v>33</v>
      </c>
      <c r="O3253" s="1" t="s">
        <v>29</v>
      </c>
      <c r="P3253" s="1" t="s">
        <v>43</v>
      </c>
      <c r="Q3253" s="1" t="s">
        <v>24</v>
      </c>
      <c r="R3253" s="2">
        <v>40809</v>
      </c>
    </row>
    <row r="3254" spans="1:18" x14ac:dyDescent="0.25">
      <c r="A3254" s="1">
        <v>41765</v>
      </c>
      <c r="B3254" s="2">
        <v>40156</v>
      </c>
      <c r="C3254" s="2" t="str">
        <f t="shared" si="251"/>
        <v>December</v>
      </c>
      <c r="D3254" s="1" t="s">
        <v>41</v>
      </c>
      <c r="E3254" s="1">
        <v>41</v>
      </c>
      <c r="F3254" s="1">
        <f t="shared" si="250"/>
        <v>4.9997560975609758</v>
      </c>
      <c r="G3254" s="1">
        <v>204.99</v>
      </c>
      <c r="H3254" s="1">
        <v>4.95</v>
      </c>
      <c r="I3254">
        <f t="shared" si="252"/>
        <v>209.94</v>
      </c>
      <c r="J3254">
        <f t="shared" si="253"/>
        <v>3.5455000000000001</v>
      </c>
      <c r="K3254">
        <f t="shared" si="254"/>
        <v>7.2679204500000001</v>
      </c>
      <c r="L3254" s="1" t="s">
        <v>26</v>
      </c>
      <c r="M3254" s="1" t="s">
        <v>27</v>
      </c>
      <c r="N3254" s="1" t="s">
        <v>42</v>
      </c>
      <c r="O3254" s="1" t="s">
        <v>34</v>
      </c>
      <c r="P3254" s="1" t="s">
        <v>48</v>
      </c>
      <c r="Q3254" s="1" t="s">
        <v>24</v>
      </c>
      <c r="R3254" s="2">
        <v>40158</v>
      </c>
    </row>
    <row r="3255" spans="1:18" x14ac:dyDescent="0.25">
      <c r="A3255" s="1">
        <v>44613</v>
      </c>
      <c r="B3255" s="2">
        <v>40420</v>
      </c>
      <c r="C3255" s="2" t="str">
        <f t="shared" si="251"/>
        <v>August</v>
      </c>
      <c r="D3255" s="1" t="s">
        <v>25</v>
      </c>
      <c r="E3255" s="1">
        <v>17</v>
      </c>
      <c r="F3255" s="1">
        <f t="shared" si="250"/>
        <v>7.1030000000000006</v>
      </c>
      <c r="G3255" s="1">
        <v>120.751</v>
      </c>
      <c r="H3255" s="1">
        <v>5.03</v>
      </c>
      <c r="I3255">
        <f t="shared" si="252"/>
        <v>125.78100000000001</v>
      </c>
      <c r="J3255">
        <f t="shared" si="253"/>
        <v>5.3265000000000002</v>
      </c>
      <c r="K3255">
        <f t="shared" si="254"/>
        <v>6.4318020150000006</v>
      </c>
      <c r="L3255" s="1" t="s">
        <v>26</v>
      </c>
      <c r="M3255" s="1" t="s">
        <v>54</v>
      </c>
      <c r="N3255" s="1" t="s">
        <v>28</v>
      </c>
      <c r="O3255" s="1" t="s">
        <v>29</v>
      </c>
      <c r="P3255" s="1" t="s">
        <v>30</v>
      </c>
      <c r="Q3255" s="1" t="s">
        <v>31</v>
      </c>
      <c r="R3255" s="2">
        <v>40421</v>
      </c>
    </row>
    <row r="3256" spans="1:18" x14ac:dyDescent="0.25">
      <c r="A3256" s="1">
        <v>36708</v>
      </c>
      <c r="B3256" s="2">
        <v>40805</v>
      </c>
      <c r="C3256" s="2" t="str">
        <f t="shared" si="251"/>
        <v>September</v>
      </c>
      <c r="D3256" s="1" t="s">
        <v>32</v>
      </c>
      <c r="E3256" s="1">
        <v>25</v>
      </c>
      <c r="F3256" s="1">
        <f t="shared" si="250"/>
        <v>104.57482</v>
      </c>
      <c r="G3256" s="1">
        <v>2614.3705</v>
      </c>
      <c r="H3256" s="1">
        <v>7.69</v>
      </c>
      <c r="I3256">
        <f t="shared" si="252"/>
        <v>2622.0605</v>
      </c>
      <c r="J3256">
        <f t="shared" si="253"/>
        <v>5.3265000000000002</v>
      </c>
      <c r="K3256">
        <f t="shared" si="254"/>
        <v>139.25444468250001</v>
      </c>
      <c r="L3256" s="1" t="s">
        <v>26</v>
      </c>
      <c r="M3256" s="1" t="s">
        <v>54</v>
      </c>
      <c r="N3256" s="1" t="s">
        <v>33</v>
      </c>
      <c r="O3256" s="1" t="s">
        <v>29</v>
      </c>
      <c r="P3256" s="1" t="s">
        <v>30</v>
      </c>
      <c r="Q3256" s="1" t="s">
        <v>24</v>
      </c>
      <c r="R3256" s="2">
        <v>40807</v>
      </c>
    </row>
    <row r="3257" spans="1:18" x14ac:dyDescent="0.25">
      <c r="A3257" s="1">
        <v>41888</v>
      </c>
      <c r="B3257" s="2">
        <v>39872</v>
      </c>
      <c r="C3257" s="2" t="str">
        <f t="shared" si="251"/>
        <v>February</v>
      </c>
      <c r="D3257" s="1" t="s">
        <v>18</v>
      </c>
      <c r="E3257" s="1">
        <v>18</v>
      </c>
      <c r="F3257" s="1">
        <f t="shared" si="250"/>
        <v>109.97055555555556</v>
      </c>
      <c r="G3257" s="1">
        <v>1979.47</v>
      </c>
      <c r="H3257" s="1">
        <v>9.07</v>
      </c>
      <c r="I3257">
        <f t="shared" si="252"/>
        <v>1988.54</v>
      </c>
      <c r="J3257">
        <f t="shared" si="253"/>
        <v>3.5455000000000001</v>
      </c>
      <c r="K3257">
        <f t="shared" si="254"/>
        <v>70.182108850000006</v>
      </c>
      <c r="L3257" s="1" t="s">
        <v>26</v>
      </c>
      <c r="M3257" s="1" t="s">
        <v>20</v>
      </c>
      <c r="N3257" s="1" t="s">
        <v>33</v>
      </c>
      <c r="O3257" s="1" t="s">
        <v>34</v>
      </c>
      <c r="P3257" s="1" t="s">
        <v>48</v>
      </c>
      <c r="Q3257" s="1" t="s">
        <v>24</v>
      </c>
      <c r="R3257" s="2">
        <v>39881</v>
      </c>
    </row>
    <row r="3258" spans="1:18" x14ac:dyDescent="0.25">
      <c r="A3258" s="1">
        <v>31111</v>
      </c>
      <c r="B3258" s="2">
        <v>40049</v>
      </c>
      <c r="C3258" s="2" t="str">
        <f t="shared" si="251"/>
        <v>August</v>
      </c>
      <c r="D3258" s="1" t="s">
        <v>32</v>
      </c>
      <c r="E3258" s="1">
        <v>27</v>
      </c>
      <c r="F3258" s="1">
        <f t="shared" si="250"/>
        <v>8.0714814814814826</v>
      </c>
      <c r="G3258" s="1">
        <v>217.93</v>
      </c>
      <c r="H3258" s="1">
        <v>5.83</v>
      </c>
      <c r="I3258">
        <f t="shared" si="252"/>
        <v>223.76000000000002</v>
      </c>
      <c r="J3258">
        <f t="shared" si="253"/>
        <v>3.5455000000000001</v>
      </c>
      <c r="K3258">
        <f t="shared" si="254"/>
        <v>7.7267081500000003</v>
      </c>
      <c r="L3258" s="1" t="s">
        <v>26</v>
      </c>
      <c r="M3258" s="1" t="s">
        <v>44</v>
      </c>
      <c r="N3258" s="1" t="s">
        <v>33</v>
      </c>
      <c r="O3258" s="1" t="s">
        <v>34</v>
      </c>
      <c r="P3258" s="1" t="s">
        <v>45</v>
      </c>
      <c r="Q3258" s="1" t="s">
        <v>36</v>
      </c>
      <c r="R3258" s="2">
        <v>40051</v>
      </c>
    </row>
    <row r="3259" spans="1:18" x14ac:dyDescent="0.25">
      <c r="A3259" s="1">
        <v>38976</v>
      </c>
      <c r="B3259" s="2">
        <v>40537</v>
      </c>
      <c r="C3259" s="2" t="str">
        <f t="shared" si="251"/>
        <v>December</v>
      </c>
      <c r="D3259" s="1" t="s">
        <v>37</v>
      </c>
      <c r="E3259" s="1">
        <v>46</v>
      </c>
      <c r="F3259" s="1">
        <f t="shared" si="250"/>
        <v>20.538260869565217</v>
      </c>
      <c r="G3259" s="1">
        <v>944.76</v>
      </c>
      <c r="H3259" s="1">
        <v>8.68</v>
      </c>
      <c r="I3259">
        <f t="shared" si="252"/>
        <v>953.43999999999994</v>
      </c>
      <c r="J3259">
        <f t="shared" si="253"/>
        <v>3.5455000000000001</v>
      </c>
      <c r="K3259">
        <f t="shared" si="254"/>
        <v>33.496465800000003</v>
      </c>
      <c r="L3259" s="1" t="s">
        <v>26</v>
      </c>
      <c r="M3259" s="1" t="s">
        <v>49</v>
      </c>
      <c r="N3259" s="1" t="s">
        <v>33</v>
      </c>
      <c r="O3259" s="1" t="s">
        <v>34</v>
      </c>
      <c r="P3259" s="1" t="s">
        <v>45</v>
      </c>
      <c r="Q3259" s="1" t="s">
        <v>24</v>
      </c>
      <c r="R3259" s="2">
        <v>40539</v>
      </c>
    </row>
    <row r="3260" spans="1:18" x14ac:dyDescent="0.25">
      <c r="A3260" s="1">
        <v>17735</v>
      </c>
      <c r="B3260" s="2">
        <v>41102</v>
      </c>
      <c r="C3260" s="2" t="str">
        <f t="shared" si="251"/>
        <v>July</v>
      </c>
      <c r="D3260" s="1" t="s">
        <v>18</v>
      </c>
      <c r="E3260" s="1">
        <v>45</v>
      </c>
      <c r="F3260" s="1">
        <f t="shared" si="250"/>
        <v>6.9255555555555555</v>
      </c>
      <c r="G3260" s="1">
        <v>311.64999999999998</v>
      </c>
      <c r="H3260" s="1">
        <v>5.48</v>
      </c>
      <c r="I3260">
        <f t="shared" si="252"/>
        <v>317.13</v>
      </c>
      <c r="J3260">
        <f t="shared" si="253"/>
        <v>3.5455000000000001</v>
      </c>
      <c r="K3260">
        <f t="shared" si="254"/>
        <v>11.049550749999998</v>
      </c>
      <c r="L3260" s="1" t="s">
        <v>26</v>
      </c>
      <c r="M3260" s="1" t="s">
        <v>27</v>
      </c>
      <c r="N3260" s="1" t="s">
        <v>21</v>
      </c>
      <c r="O3260" s="1" t="s">
        <v>34</v>
      </c>
      <c r="P3260" s="1" t="s">
        <v>48</v>
      </c>
      <c r="Q3260" s="1" t="s">
        <v>24</v>
      </c>
      <c r="R3260" s="2">
        <v>41107</v>
      </c>
    </row>
    <row r="3261" spans="1:18" x14ac:dyDescent="0.25">
      <c r="A3261" s="1">
        <v>10535</v>
      </c>
      <c r="B3261" s="2">
        <v>40690</v>
      </c>
      <c r="C3261" s="2" t="str">
        <f t="shared" si="251"/>
        <v>May</v>
      </c>
      <c r="D3261" s="1" t="s">
        <v>18</v>
      </c>
      <c r="E3261" s="1">
        <v>25</v>
      </c>
      <c r="F3261" s="1">
        <f t="shared" si="250"/>
        <v>34.1952</v>
      </c>
      <c r="G3261" s="1">
        <v>854.88</v>
      </c>
      <c r="H3261" s="1">
        <v>19.989999999999998</v>
      </c>
      <c r="I3261">
        <f t="shared" si="252"/>
        <v>874.87</v>
      </c>
      <c r="J3261">
        <f t="shared" si="253"/>
        <v>4.7610000000000001</v>
      </c>
      <c r="K3261">
        <f t="shared" si="254"/>
        <v>40.700836800000005</v>
      </c>
      <c r="L3261" s="1" t="s">
        <v>26</v>
      </c>
      <c r="M3261" s="1" t="s">
        <v>44</v>
      </c>
      <c r="N3261" s="1" t="s">
        <v>33</v>
      </c>
      <c r="O3261" s="1" t="s">
        <v>22</v>
      </c>
      <c r="P3261" s="1" t="s">
        <v>23</v>
      </c>
      <c r="Q3261" s="1" t="s">
        <v>24</v>
      </c>
      <c r="R3261" s="2">
        <v>40692</v>
      </c>
    </row>
    <row r="3262" spans="1:18" x14ac:dyDescent="0.25">
      <c r="A3262" s="1">
        <v>26145</v>
      </c>
      <c r="B3262" s="2">
        <v>40728</v>
      </c>
      <c r="C3262" s="2" t="str">
        <f t="shared" si="251"/>
        <v>July</v>
      </c>
      <c r="D3262" s="1" t="s">
        <v>18</v>
      </c>
      <c r="E3262" s="1">
        <v>27</v>
      </c>
      <c r="F3262" s="1">
        <f t="shared" si="250"/>
        <v>27.225555555555555</v>
      </c>
      <c r="G3262" s="1">
        <v>735.09</v>
      </c>
      <c r="H3262" s="1">
        <v>7.87</v>
      </c>
      <c r="I3262">
        <f t="shared" si="252"/>
        <v>742.96</v>
      </c>
      <c r="J3262">
        <f t="shared" si="253"/>
        <v>4.7610000000000001</v>
      </c>
      <c r="K3262">
        <f t="shared" si="254"/>
        <v>34.997634900000001</v>
      </c>
      <c r="L3262" s="1" t="s">
        <v>26</v>
      </c>
      <c r="M3262" s="1" t="s">
        <v>27</v>
      </c>
      <c r="N3262" s="1" t="s">
        <v>33</v>
      </c>
      <c r="O3262" s="1" t="s">
        <v>22</v>
      </c>
      <c r="P3262" s="1" t="s">
        <v>23</v>
      </c>
      <c r="Q3262" s="1" t="s">
        <v>24</v>
      </c>
      <c r="R3262" s="2">
        <v>40730</v>
      </c>
    </row>
    <row r="3263" spans="1:18" x14ac:dyDescent="0.25">
      <c r="A3263" s="1">
        <v>48576</v>
      </c>
      <c r="B3263" s="2">
        <v>41244</v>
      </c>
      <c r="C3263" s="2" t="str">
        <f t="shared" si="251"/>
        <v>December</v>
      </c>
      <c r="D3263" s="1" t="s">
        <v>32</v>
      </c>
      <c r="E3263" s="1">
        <v>47</v>
      </c>
      <c r="F3263" s="1">
        <f t="shared" si="250"/>
        <v>6.7378723404255316</v>
      </c>
      <c r="G3263" s="1">
        <v>316.68</v>
      </c>
      <c r="H3263" s="1">
        <v>7.49</v>
      </c>
      <c r="I3263">
        <f t="shared" si="252"/>
        <v>324.17</v>
      </c>
      <c r="J3263">
        <f t="shared" si="253"/>
        <v>3.5455000000000001</v>
      </c>
      <c r="K3263">
        <f t="shared" si="254"/>
        <v>11.227889400000002</v>
      </c>
      <c r="L3263" s="1" t="s">
        <v>26</v>
      </c>
      <c r="M3263" s="1" t="s">
        <v>27</v>
      </c>
      <c r="N3263" s="1" t="s">
        <v>42</v>
      </c>
      <c r="O3263" s="1" t="s">
        <v>34</v>
      </c>
      <c r="P3263" s="1" t="s">
        <v>45</v>
      </c>
      <c r="Q3263" s="1" t="s">
        <v>24</v>
      </c>
      <c r="R3263" s="2">
        <v>41246</v>
      </c>
    </row>
    <row r="3264" spans="1:18" x14ac:dyDescent="0.25">
      <c r="A3264" s="1">
        <v>43013</v>
      </c>
      <c r="B3264" s="2">
        <v>40655</v>
      </c>
      <c r="C3264" s="2" t="str">
        <f t="shared" si="251"/>
        <v>April</v>
      </c>
      <c r="D3264" s="1" t="s">
        <v>18</v>
      </c>
      <c r="E3264" s="1">
        <v>43</v>
      </c>
      <c r="F3264" s="1">
        <f t="shared" si="250"/>
        <v>33.449534883720929</v>
      </c>
      <c r="G3264" s="1">
        <v>1438.33</v>
      </c>
      <c r="H3264" s="1">
        <v>8.2200000000000006</v>
      </c>
      <c r="I3264">
        <f t="shared" si="252"/>
        <v>1446.55</v>
      </c>
      <c r="J3264">
        <f t="shared" si="253"/>
        <v>3.5455000000000001</v>
      </c>
      <c r="K3264">
        <f t="shared" si="254"/>
        <v>50.995990149999997</v>
      </c>
      <c r="L3264" s="1" t="s">
        <v>26</v>
      </c>
      <c r="M3264" s="1" t="s">
        <v>20</v>
      </c>
      <c r="N3264" s="1" t="s">
        <v>42</v>
      </c>
      <c r="O3264" s="1" t="s">
        <v>34</v>
      </c>
      <c r="P3264" s="1" t="s">
        <v>60</v>
      </c>
      <c r="Q3264" s="1" t="s">
        <v>24</v>
      </c>
      <c r="R3264" s="2">
        <v>40660</v>
      </c>
    </row>
    <row r="3265" spans="1:18" x14ac:dyDescent="0.25">
      <c r="A3265" s="1">
        <v>11682</v>
      </c>
      <c r="B3265" s="2">
        <v>40363</v>
      </c>
      <c r="C3265" s="2" t="str">
        <f t="shared" si="251"/>
        <v>July</v>
      </c>
      <c r="D3265" s="1" t="s">
        <v>18</v>
      </c>
      <c r="E3265" s="1">
        <v>5</v>
      </c>
      <c r="F3265" s="1">
        <f t="shared" si="250"/>
        <v>20.436</v>
      </c>
      <c r="G3265" s="1">
        <v>102.18</v>
      </c>
      <c r="H3265" s="1">
        <v>4</v>
      </c>
      <c r="I3265">
        <f t="shared" si="252"/>
        <v>106.18</v>
      </c>
      <c r="J3265">
        <f t="shared" si="253"/>
        <v>5.3265000000000002</v>
      </c>
      <c r="K3265">
        <f t="shared" si="254"/>
        <v>5.4426177000000004</v>
      </c>
      <c r="L3265" s="1" t="s">
        <v>26</v>
      </c>
      <c r="M3265" s="1" t="s">
        <v>47</v>
      </c>
      <c r="N3265" s="1" t="s">
        <v>42</v>
      </c>
      <c r="O3265" s="1" t="s">
        <v>29</v>
      </c>
      <c r="P3265" s="1" t="s">
        <v>43</v>
      </c>
      <c r="Q3265" s="1" t="s">
        <v>24</v>
      </c>
      <c r="R3265" s="2">
        <v>40370</v>
      </c>
    </row>
    <row r="3266" spans="1:18" x14ac:dyDescent="0.25">
      <c r="A3266" s="1">
        <v>39749</v>
      </c>
      <c r="B3266" s="2">
        <v>40356</v>
      </c>
      <c r="C3266" s="2" t="str">
        <f t="shared" si="251"/>
        <v>June</v>
      </c>
      <c r="D3266" s="1" t="s">
        <v>25</v>
      </c>
      <c r="E3266" s="1">
        <v>14</v>
      </c>
      <c r="F3266" s="1">
        <f t="shared" ref="F3266:F3329" si="255">G3266/E3266</f>
        <v>8.9507142857142856</v>
      </c>
      <c r="G3266" s="1">
        <v>125.31</v>
      </c>
      <c r="H3266" s="1">
        <v>4.95</v>
      </c>
      <c r="I3266">
        <f t="shared" si="252"/>
        <v>130.26</v>
      </c>
      <c r="J3266">
        <f t="shared" si="253"/>
        <v>4.7610000000000001</v>
      </c>
      <c r="K3266">
        <f t="shared" si="254"/>
        <v>5.9660091</v>
      </c>
      <c r="L3266" s="1" t="s">
        <v>26</v>
      </c>
      <c r="M3266" s="1" t="s">
        <v>27</v>
      </c>
      <c r="N3266" s="1" t="s">
        <v>21</v>
      </c>
      <c r="O3266" s="1" t="s">
        <v>22</v>
      </c>
      <c r="P3266" s="1" t="s">
        <v>23</v>
      </c>
      <c r="Q3266" s="1" t="s">
        <v>24</v>
      </c>
      <c r="R3266" s="2">
        <v>40358</v>
      </c>
    </row>
    <row r="3267" spans="1:18" x14ac:dyDescent="0.25">
      <c r="A3267" s="1">
        <v>56900</v>
      </c>
      <c r="B3267" s="2">
        <v>40873</v>
      </c>
      <c r="C3267" s="2" t="str">
        <f t="shared" ref="C3267:C3330" si="256">TEXT(B3267,"mmmm")</f>
        <v>November</v>
      </c>
      <c r="D3267" s="1" t="s">
        <v>32</v>
      </c>
      <c r="E3267" s="1">
        <v>16</v>
      </c>
      <c r="F3267" s="1">
        <f t="shared" si="255"/>
        <v>3.395</v>
      </c>
      <c r="G3267" s="1">
        <v>54.32</v>
      </c>
      <c r="H3267" s="1">
        <v>0.7</v>
      </c>
      <c r="I3267">
        <f t="shared" ref="I3267:I3330" si="257">G3267+H3267</f>
        <v>55.02</v>
      </c>
      <c r="J3267">
        <f t="shared" ref="J3267:J3330" si="258">IF(O3267="Furniture",4.761,IF(O3267="Technology",5.3265,IF(O3267="Office Supplies",3.5455,0)))</f>
        <v>3.5455000000000001</v>
      </c>
      <c r="K3267">
        <f t="shared" ref="K3267:K3330" si="259">(J3267*G3267)/100</f>
        <v>1.9259156000000002</v>
      </c>
      <c r="L3267" s="1" t="s">
        <v>26</v>
      </c>
      <c r="M3267" s="1" t="s">
        <v>58</v>
      </c>
      <c r="N3267" s="1" t="s">
        <v>28</v>
      </c>
      <c r="O3267" s="1" t="s">
        <v>34</v>
      </c>
      <c r="P3267" s="1" t="s">
        <v>66</v>
      </c>
      <c r="Q3267" s="1" t="s">
        <v>36</v>
      </c>
      <c r="R3267" s="2">
        <v>40875</v>
      </c>
    </row>
    <row r="3268" spans="1:18" x14ac:dyDescent="0.25">
      <c r="A3268" s="1">
        <v>20518</v>
      </c>
      <c r="B3268" s="2">
        <v>40091</v>
      </c>
      <c r="C3268" s="2" t="str">
        <f t="shared" si="256"/>
        <v>October</v>
      </c>
      <c r="D3268" s="1" t="s">
        <v>37</v>
      </c>
      <c r="E3268" s="1">
        <v>49</v>
      </c>
      <c r="F3268" s="1">
        <f t="shared" si="255"/>
        <v>168.41553061224491</v>
      </c>
      <c r="G3268" s="1">
        <v>8252.3610000000008</v>
      </c>
      <c r="H3268" s="1">
        <v>4.2</v>
      </c>
      <c r="I3268">
        <f t="shared" si="257"/>
        <v>8256.5610000000015</v>
      </c>
      <c r="J3268">
        <f t="shared" si="258"/>
        <v>5.3265000000000002</v>
      </c>
      <c r="K3268">
        <f t="shared" si="259"/>
        <v>439.56200866500001</v>
      </c>
      <c r="L3268" s="1" t="s">
        <v>26</v>
      </c>
      <c r="M3268" s="1" t="s">
        <v>49</v>
      </c>
      <c r="N3268" s="1" t="s">
        <v>33</v>
      </c>
      <c r="O3268" s="1" t="s">
        <v>29</v>
      </c>
      <c r="P3268" s="1" t="s">
        <v>30</v>
      </c>
      <c r="Q3268" s="1" t="s">
        <v>24</v>
      </c>
      <c r="R3268" s="2">
        <v>40092</v>
      </c>
    </row>
    <row r="3269" spans="1:18" x14ac:dyDescent="0.25">
      <c r="A3269" s="1">
        <v>21602</v>
      </c>
      <c r="B3269" s="2">
        <v>39995</v>
      </c>
      <c r="C3269" s="2" t="str">
        <f t="shared" si="256"/>
        <v>July</v>
      </c>
      <c r="D3269" s="1" t="s">
        <v>37</v>
      </c>
      <c r="E3269" s="1">
        <v>6</v>
      </c>
      <c r="F3269" s="1">
        <f t="shared" si="255"/>
        <v>361.76833333333337</v>
      </c>
      <c r="G3269" s="1">
        <v>2170.61</v>
      </c>
      <c r="H3269" s="1">
        <v>40.19</v>
      </c>
      <c r="I3269">
        <f t="shared" si="257"/>
        <v>2210.8000000000002</v>
      </c>
      <c r="J3269">
        <f t="shared" si="258"/>
        <v>4.7610000000000001</v>
      </c>
      <c r="K3269">
        <f t="shared" si="259"/>
        <v>103.34274210000001</v>
      </c>
      <c r="L3269" s="1" t="s">
        <v>38</v>
      </c>
      <c r="M3269" s="1" t="s">
        <v>54</v>
      </c>
      <c r="N3269" s="1" t="s">
        <v>28</v>
      </c>
      <c r="O3269" s="1" t="s">
        <v>22</v>
      </c>
      <c r="P3269" s="1" t="s">
        <v>57</v>
      </c>
      <c r="Q3269" s="1" t="s">
        <v>64</v>
      </c>
      <c r="R3269" s="2">
        <v>39998</v>
      </c>
    </row>
    <row r="3270" spans="1:18" x14ac:dyDescent="0.25">
      <c r="A3270" s="1">
        <v>39367</v>
      </c>
      <c r="B3270" s="2">
        <v>40031</v>
      </c>
      <c r="C3270" s="2" t="str">
        <f t="shared" si="256"/>
        <v>August</v>
      </c>
      <c r="D3270" s="1" t="s">
        <v>37</v>
      </c>
      <c r="E3270" s="1">
        <v>30</v>
      </c>
      <c r="F3270" s="1">
        <f t="shared" si="255"/>
        <v>4.6530000000000005</v>
      </c>
      <c r="G3270" s="1">
        <v>139.59</v>
      </c>
      <c r="H3270" s="1">
        <v>2.5</v>
      </c>
      <c r="I3270">
        <f t="shared" si="257"/>
        <v>142.09</v>
      </c>
      <c r="J3270">
        <f t="shared" si="258"/>
        <v>3.5455000000000001</v>
      </c>
      <c r="K3270">
        <f t="shared" si="259"/>
        <v>4.9491634500000004</v>
      </c>
      <c r="L3270" s="1" t="s">
        <v>26</v>
      </c>
      <c r="M3270" s="1" t="s">
        <v>20</v>
      </c>
      <c r="N3270" s="1" t="s">
        <v>28</v>
      </c>
      <c r="O3270" s="1" t="s">
        <v>34</v>
      </c>
      <c r="P3270" s="1" t="s">
        <v>62</v>
      </c>
      <c r="Q3270" s="1" t="s">
        <v>24</v>
      </c>
      <c r="R3270" s="2">
        <v>40033</v>
      </c>
    </row>
    <row r="3271" spans="1:18" x14ac:dyDescent="0.25">
      <c r="A3271" s="1">
        <v>32835</v>
      </c>
      <c r="B3271" s="2">
        <v>41097</v>
      </c>
      <c r="C3271" s="2" t="str">
        <f t="shared" si="256"/>
        <v>July</v>
      </c>
      <c r="D3271" s="1" t="s">
        <v>41</v>
      </c>
      <c r="E3271" s="1">
        <v>15</v>
      </c>
      <c r="F3271" s="1">
        <f t="shared" si="255"/>
        <v>38.162166666666664</v>
      </c>
      <c r="G3271" s="1">
        <v>572.4325</v>
      </c>
      <c r="H3271" s="1">
        <v>4.99</v>
      </c>
      <c r="I3271">
        <f t="shared" si="257"/>
        <v>577.42250000000001</v>
      </c>
      <c r="J3271">
        <f t="shared" si="258"/>
        <v>5.3265000000000002</v>
      </c>
      <c r="K3271">
        <f t="shared" si="259"/>
        <v>30.490617112500004</v>
      </c>
      <c r="L3271" s="1" t="s">
        <v>26</v>
      </c>
      <c r="M3271" s="1" t="s">
        <v>55</v>
      </c>
      <c r="N3271" s="1" t="s">
        <v>33</v>
      </c>
      <c r="O3271" s="1" t="s">
        <v>29</v>
      </c>
      <c r="P3271" s="1" t="s">
        <v>30</v>
      </c>
      <c r="Q3271" s="1" t="s">
        <v>24</v>
      </c>
      <c r="R3271" s="2">
        <v>41099</v>
      </c>
    </row>
    <row r="3272" spans="1:18" x14ac:dyDescent="0.25">
      <c r="A3272" s="1">
        <v>54020</v>
      </c>
      <c r="B3272" s="2">
        <v>40939</v>
      </c>
      <c r="C3272" s="2" t="str">
        <f t="shared" si="256"/>
        <v>January</v>
      </c>
      <c r="D3272" s="1" t="s">
        <v>18</v>
      </c>
      <c r="E3272" s="1">
        <v>43</v>
      </c>
      <c r="F3272" s="1">
        <f t="shared" si="255"/>
        <v>6.2920930232558137</v>
      </c>
      <c r="G3272" s="1">
        <v>270.56</v>
      </c>
      <c r="H3272" s="1">
        <v>6.86</v>
      </c>
      <c r="I3272">
        <f t="shared" si="257"/>
        <v>277.42</v>
      </c>
      <c r="J3272">
        <f t="shared" si="258"/>
        <v>3.5455000000000001</v>
      </c>
      <c r="K3272">
        <f t="shared" si="259"/>
        <v>9.5927047999999999</v>
      </c>
      <c r="L3272" s="1" t="s">
        <v>26</v>
      </c>
      <c r="M3272" s="1" t="s">
        <v>49</v>
      </c>
      <c r="N3272" s="1" t="s">
        <v>33</v>
      </c>
      <c r="O3272" s="1" t="s">
        <v>34</v>
      </c>
      <c r="P3272" s="1" t="s">
        <v>45</v>
      </c>
      <c r="Q3272" s="1" t="s">
        <v>24</v>
      </c>
      <c r="R3272" s="2">
        <v>40944</v>
      </c>
    </row>
    <row r="3273" spans="1:18" x14ac:dyDescent="0.25">
      <c r="A3273" s="1">
        <v>58884</v>
      </c>
      <c r="B3273" s="2">
        <v>40623</v>
      </c>
      <c r="C3273" s="2" t="str">
        <f t="shared" si="256"/>
        <v>March</v>
      </c>
      <c r="D3273" s="1" t="s">
        <v>18</v>
      </c>
      <c r="E3273" s="1">
        <v>29</v>
      </c>
      <c r="F3273" s="1">
        <f t="shared" si="255"/>
        <v>3.0234482758620693</v>
      </c>
      <c r="G3273" s="1">
        <v>87.68</v>
      </c>
      <c r="H3273" s="1">
        <v>0.99</v>
      </c>
      <c r="I3273">
        <f t="shared" si="257"/>
        <v>88.67</v>
      </c>
      <c r="J3273">
        <f t="shared" si="258"/>
        <v>3.5455000000000001</v>
      </c>
      <c r="K3273">
        <f t="shared" si="259"/>
        <v>3.1086944000000005</v>
      </c>
      <c r="L3273" s="1" t="s">
        <v>26</v>
      </c>
      <c r="M3273" s="1" t="s">
        <v>58</v>
      </c>
      <c r="N3273" s="1" t="s">
        <v>33</v>
      </c>
      <c r="O3273" s="1" t="s">
        <v>34</v>
      </c>
      <c r="P3273" s="1" t="s">
        <v>63</v>
      </c>
      <c r="Q3273" s="1" t="s">
        <v>24</v>
      </c>
      <c r="R3273" s="2">
        <v>40628</v>
      </c>
    </row>
    <row r="3274" spans="1:18" x14ac:dyDescent="0.25">
      <c r="A3274" s="1">
        <v>12258</v>
      </c>
      <c r="B3274" s="2">
        <v>40147</v>
      </c>
      <c r="C3274" s="2" t="str">
        <f t="shared" si="256"/>
        <v>November</v>
      </c>
      <c r="D3274" s="1" t="s">
        <v>18</v>
      </c>
      <c r="E3274" s="1">
        <v>27</v>
      </c>
      <c r="F3274" s="1">
        <f t="shared" si="255"/>
        <v>4.2</v>
      </c>
      <c r="G3274" s="1">
        <v>113.4</v>
      </c>
      <c r="H3274" s="1">
        <v>2</v>
      </c>
      <c r="I3274">
        <f t="shared" si="257"/>
        <v>115.4</v>
      </c>
      <c r="J3274">
        <f t="shared" si="258"/>
        <v>3.5455000000000001</v>
      </c>
      <c r="K3274">
        <f t="shared" si="259"/>
        <v>4.0205970000000004</v>
      </c>
      <c r="L3274" s="1" t="s">
        <v>19</v>
      </c>
      <c r="M3274" s="1" t="s">
        <v>27</v>
      </c>
      <c r="N3274" s="1" t="s">
        <v>42</v>
      </c>
      <c r="O3274" s="1" t="s">
        <v>34</v>
      </c>
      <c r="P3274" s="1" t="s">
        <v>66</v>
      </c>
      <c r="Q3274" s="1" t="s">
        <v>36</v>
      </c>
      <c r="R3274" s="2">
        <v>40154</v>
      </c>
    </row>
    <row r="3275" spans="1:18" x14ac:dyDescent="0.25">
      <c r="A3275" s="1">
        <v>12224</v>
      </c>
      <c r="B3275" s="2">
        <v>40159</v>
      </c>
      <c r="C3275" s="2" t="str">
        <f t="shared" si="256"/>
        <v>December</v>
      </c>
      <c r="D3275" s="1" t="s">
        <v>25</v>
      </c>
      <c r="E3275" s="1">
        <v>29</v>
      </c>
      <c r="F3275" s="1">
        <f t="shared" si="255"/>
        <v>29.055637931034486</v>
      </c>
      <c r="G3275" s="1">
        <v>842.61350000000004</v>
      </c>
      <c r="H3275" s="1">
        <v>5</v>
      </c>
      <c r="I3275">
        <f t="shared" si="257"/>
        <v>847.61350000000004</v>
      </c>
      <c r="J3275">
        <f t="shared" si="258"/>
        <v>5.3265000000000002</v>
      </c>
      <c r="K3275">
        <f t="shared" si="259"/>
        <v>44.881808077499997</v>
      </c>
      <c r="L3275" s="1" t="s">
        <v>26</v>
      </c>
      <c r="M3275" s="1" t="s">
        <v>27</v>
      </c>
      <c r="N3275" s="1" t="s">
        <v>21</v>
      </c>
      <c r="O3275" s="1" t="s">
        <v>29</v>
      </c>
      <c r="P3275" s="1" t="s">
        <v>30</v>
      </c>
      <c r="Q3275" s="1" t="s">
        <v>36</v>
      </c>
      <c r="R3275" s="2">
        <v>40159</v>
      </c>
    </row>
    <row r="3276" spans="1:18" x14ac:dyDescent="0.25">
      <c r="A3276" s="1">
        <v>32129</v>
      </c>
      <c r="B3276" s="2">
        <v>40726</v>
      </c>
      <c r="C3276" s="2" t="str">
        <f t="shared" si="256"/>
        <v>July</v>
      </c>
      <c r="D3276" s="1" t="s">
        <v>37</v>
      </c>
      <c r="E3276" s="1">
        <v>4</v>
      </c>
      <c r="F3276" s="1">
        <f t="shared" si="255"/>
        <v>2116.92</v>
      </c>
      <c r="G3276" s="1">
        <v>8467.68</v>
      </c>
      <c r="H3276" s="1">
        <v>14.7</v>
      </c>
      <c r="I3276">
        <f t="shared" si="257"/>
        <v>8482.380000000001</v>
      </c>
      <c r="J3276">
        <f t="shared" si="258"/>
        <v>5.3265000000000002</v>
      </c>
      <c r="K3276">
        <f t="shared" si="259"/>
        <v>451.03097520000006</v>
      </c>
      <c r="L3276" s="1" t="s">
        <v>38</v>
      </c>
      <c r="M3276" s="1" t="s">
        <v>20</v>
      </c>
      <c r="N3276" s="1" t="s">
        <v>21</v>
      </c>
      <c r="O3276" s="1" t="s">
        <v>29</v>
      </c>
      <c r="P3276" s="1" t="s">
        <v>61</v>
      </c>
      <c r="Q3276" s="1" t="s">
        <v>40</v>
      </c>
      <c r="R3276" s="2">
        <v>40728</v>
      </c>
    </row>
    <row r="3277" spans="1:18" x14ac:dyDescent="0.25">
      <c r="A3277" s="1">
        <v>16320</v>
      </c>
      <c r="B3277" s="2">
        <v>40836</v>
      </c>
      <c r="C3277" s="2" t="str">
        <f t="shared" si="256"/>
        <v>October</v>
      </c>
      <c r="D3277" s="1" t="s">
        <v>32</v>
      </c>
      <c r="E3277" s="1">
        <v>17</v>
      </c>
      <c r="F3277" s="1">
        <f t="shared" si="255"/>
        <v>109.23349999999999</v>
      </c>
      <c r="G3277" s="1">
        <v>1856.9694999999999</v>
      </c>
      <c r="H3277" s="1">
        <v>8.08</v>
      </c>
      <c r="I3277">
        <f t="shared" si="257"/>
        <v>1865.0494999999999</v>
      </c>
      <c r="J3277">
        <f t="shared" si="258"/>
        <v>5.3265000000000002</v>
      </c>
      <c r="K3277">
        <f t="shared" si="259"/>
        <v>98.911480417500002</v>
      </c>
      <c r="L3277" s="1" t="s">
        <v>26</v>
      </c>
      <c r="M3277" s="1" t="s">
        <v>55</v>
      </c>
      <c r="N3277" s="1" t="s">
        <v>28</v>
      </c>
      <c r="O3277" s="1" t="s">
        <v>29</v>
      </c>
      <c r="P3277" s="1" t="s">
        <v>30</v>
      </c>
      <c r="Q3277" s="1" t="s">
        <v>24</v>
      </c>
      <c r="R3277" s="2">
        <v>40838</v>
      </c>
    </row>
    <row r="3278" spans="1:18" x14ac:dyDescent="0.25">
      <c r="A3278" s="1">
        <v>5858</v>
      </c>
      <c r="B3278" s="2">
        <v>41103</v>
      </c>
      <c r="C3278" s="2" t="str">
        <f t="shared" si="256"/>
        <v>July</v>
      </c>
      <c r="D3278" s="1" t="s">
        <v>32</v>
      </c>
      <c r="E3278" s="1">
        <v>48</v>
      </c>
      <c r="F3278" s="1">
        <f t="shared" si="255"/>
        <v>52.742916666666666</v>
      </c>
      <c r="G3278" s="1">
        <v>2531.66</v>
      </c>
      <c r="H3278" s="1">
        <v>13.66</v>
      </c>
      <c r="I3278">
        <f t="shared" si="257"/>
        <v>2545.3199999999997</v>
      </c>
      <c r="J3278">
        <f t="shared" si="258"/>
        <v>3.5455000000000001</v>
      </c>
      <c r="K3278">
        <f t="shared" si="259"/>
        <v>89.760005299999989</v>
      </c>
      <c r="L3278" s="1" t="s">
        <v>26</v>
      </c>
      <c r="M3278" s="1" t="s">
        <v>51</v>
      </c>
      <c r="N3278" s="1" t="s">
        <v>28</v>
      </c>
      <c r="O3278" s="1" t="s">
        <v>34</v>
      </c>
      <c r="P3278" s="1" t="s">
        <v>68</v>
      </c>
      <c r="Q3278" s="1" t="s">
        <v>24</v>
      </c>
      <c r="R3278" s="2">
        <v>41105</v>
      </c>
    </row>
    <row r="3279" spans="1:18" x14ac:dyDescent="0.25">
      <c r="A3279" s="1">
        <v>26310</v>
      </c>
      <c r="B3279" s="2">
        <v>41119</v>
      </c>
      <c r="C3279" s="2" t="str">
        <f t="shared" si="256"/>
        <v>July</v>
      </c>
      <c r="D3279" s="1" t="s">
        <v>32</v>
      </c>
      <c r="E3279" s="1">
        <v>5</v>
      </c>
      <c r="F3279" s="1">
        <f t="shared" si="255"/>
        <v>15.481999999999999</v>
      </c>
      <c r="G3279" s="1">
        <v>77.41</v>
      </c>
      <c r="H3279" s="1">
        <v>1.39</v>
      </c>
      <c r="I3279">
        <f t="shared" si="257"/>
        <v>78.8</v>
      </c>
      <c r="J3279">
        <f t="shared" si="258"/>
        <v>3.5455000000000001</v>
      </c>
      <c r="K3279">
        <f t="shared" si="259"/>
        <v>2.7445715499999999</v>
      </c>
      <c r="L3279" s="1" t="s">
        <v>26</v>
      </c>
      <c r="M3279" s="1" t="s">
        <v>54</v>
      </c>
      <c r="N3279" s="1" t="s">
        <v>33</v>
      </c>
      <c r="O3279" s="1" t="s">
        <v>34</v>
      </c>
      <c r="P3279" s="1" t="s">
        <v>62</v>
      </c>
      <c r="Q3279" s="1" t="s">
        <v>24</v>
      </c>
      <c r="R3279" s="2">
        <v>41121</v>
      </c>
    </row>
    <row r="3280" spans="1:18" x14ac:dyDescent="0.25">
      <c r="A3280" s="1">
        <v>29185</v>
      </c>
      <c r="B3280" s="2">
        <v>40198</v>
      </c>
      <c r="C3280" s="2" t="str">
        <f t="shared" si="256"/>
        <v>January</v>
      </c>
      <c r="D3280" s="1" t="s">
        <v>25</v>
      </c>
      <c r="E3280" s="1">
        <v>8</v>
      </c>
      <c r="F3280" s="1">
        <f t="shared" si="255"/>
        <v>58.561250000000001</v>
      </c>
      <c r="G3280" s="1">
        <v>468.49</v>
      </c>
      <c r="H3280" s="1">
        <v>13.22</v>
      </c>
      <c r="I3280">
        <f t="shared" si="257"/>
        <v>481.71000000000004</v>
      </c>
      <c r="J3280">
        <f t="shared" si="258"/>
        <v>3.5455000000000001</v>
      </c>
      <c r="K3280">
        <f t="shared" si="259"/>
        <v>16.610312950000001</v>
      </c>
      <c r="L3280" s="1" t="s">
        <v>26</v>
      </c>
      <c r="M3280" s="1" t="s">
        <v>20</v>
      </c>
      <c r="N3280" s="1" t="s">
        <v>33</v>
      </c>
      <c r="O3280" s="1" t="s">
        <v>34</v>
      </c>
      <c r="P3280" s="1" t="s">
        <v>68</v>
      </c>
      <c r="Q3280" s="1" t="s">
        <v>24</v>
      </c>
      <c r="R3280" s="2">
        <v>40199</v>
      </c>
    </row>
    <row r="3281" spans="1:18" x14ac:dyDescent="0.25">
      <c r="A3281" s="1">
        <v>12258</v>
      </c>
      <c r="B3281" s="2">
        <v>40147</v>
      </c>
      <c r="C3281" s="2" t="str">
        <f t="shared" si="256"/>
        <v>November</v>
      </c>
      <c r="D3281" s="1" t="s">
        <v>18</v>
      </c>
      <c r="E3281" s="1">
        <v>3</v>
      </c>
      <c r="F3281" s="1">
        <f t="shared" si="255"/>
        <v>187.21666666666667</v>
      </c>
      <c r="G3281" s="1">
        <v>561.65</v>
      </c>
      <c r="H3281" s="1">
        <v>30</v>
      </c>
      <c r="I3281">
        <f t="shared" si="257"/>
        <v>591.65</v>
      </c>
      <c r="J3281">
        <f t="shared" si="258"/>
        <v>4.7610000000000001</v>
      </c>
      <c r="K3281">
        <f t="shared" si="259"/>
        <v>26.740156499999998</v>
      </c>
      <c r="L3281" s="1" t="s">
        <v>38</v>
      </c>
      <c r="M3281" s="1" t="s">
        <v>27</v>
      </c>
      <c r="N3281" s="1" t="s">
        <v>42</v>
      </c>
      <c r="O3281" s="1" t="s">
        <v>22</v>
      </c>
      <c r="P3281" s="1" t="s">
        <v>39</v>
      </c>
      <c r="Q3281" s="1" t="s">
        <v>40</v>
      </c>
      <c r="R3281" s="2">
        <v>40147</v>
      </c>
    </row>
    <row r="3282" spans="1:18" x14ac:dyDescent="0.25">
      <c r="A3282" s="1">
        <v>17959</v>
      </c>
      <c r="B3282" s="2">
        <v>41161</v>
      </c>
      <c r="C3282" s="2" t="str">
        <f t="shared" si="256"/>
        <v>September</v>
      </c>
      <c r="D3282" s="1" t="s">
        <v>41</v>
      </c>
      <c r="E3282" s="1">
        <v>21</v>
      </c>
      <c r="F3282" s="1">
        <f t="shared" si="255"/>
        <v>132.59857142857143</v>
      </c>
      <c r="G3282" s="1">
        <v>2784.57</v>
      </c>
      <c r="H3282" s="1">
        <v>24.49</v>
      </c>
      <c r="I3282">
        <f t="shared" si="257"/>
        <v>2809.06</v>
      </c>
      <c r="J3282">
        <f t="shared" si="258"/>
        <v>4.7610000000000001</v>
      </c>
      <c r="K3282">
        <f t="shared" si="259"/>
        <v>132.57337770000001</v>
      </c>
      <c r="L3282" s="1" t="s">
        <v>26</v>
      </c>
      <c r="M3282" s="1" t="s">
        <v>49</v>
      </c>
      <c r="N3282" s="1" t="s">
        <v>42</v>
      </c>
      <c r="O3282" s="1" t="s">
        <v>22</v>
      </c>
      <c r="P3282" s="1" t="s">
        <v>23</v>
      </c>
      <c r="Q3282" s="1" t="s">
        <v>53</v>
      </c>
      <c r="R3282" s="2">
        <v>41164</v>
      </c>
    </row>
    <row r="3283" spans="1:18" x14ac:dyDescent="0.25">
      <c r="A3283" s="1">
        <v>33764</v>
      </c>
      <c r="B3283" s="2">
        <v>40584</v>
      </c>
      <c r="C3283" s="2" t="str">
        <f t="shared" si="256"/>
        <v>February</v>
      </c>
      <c r="D3283" s="1" t="s">
        <v>37</v>
      </c>
      <c r="E3283" s="1">
        <v>31</v>
      </c>
      <c r="F3283" s="1">
        <f t="shared" si="255"/>
        <v>7.2951612903225804</v>
      </c>
      <c r="G3283" s="1">
        <v>226.15</v>
      </c>
      <c r="H3283" s="1">
        <v>2.35</v>
      </c>
      <c r="I3283">
        <f t="shared" si="257"/>
        <v>228.5</v>
      </c>
      <c r="J3283">
        <f t="shared" si="258"/>
        <v>3.5455000000000001</v>
      </c>
      <c r="K3283">
        <f t="shared" si="259"/>
        <v>8.0181482500000012</v>
      </c>
      <c r="L3283" s="1" t="s">
        <v>26</v>
      </c>
      <c r="M3283" s="1" t="s">
        <v>49</v>
      </c>
      <c r="N3283" s="1" t="s">
        <v>28</v>
      </c>
      <c r="O3283" s="1" t="s">
        <v>34</v>
      </c>
      <c r="P3283" s="1" t="s">
        <v>35</v>
      </c>
      <c r="Q3283" s="1" t="s">
        <v>36</v>
      </c>
      <c r="R3283" s="2">
        <v>40585</v>
      </c>
    </row>
    <row r="3284" spans="1:18" x14ac:dyDescent="0.25">
      <c r="A3284" s="1">
        <v>2181</v>
      </c>
      <c r="B3284" s="2">
        <v>40798</v>
      </c>
      <c r="C3284" s="2" t="str">
        <f t="shared" si="256"/>
        <v>September</v>
      </c>
      <c r="D3284" s="1" t="s">
        <v>41</v>
      </c>
      <c r="E3284" s="1">
        <v>40</v>
      </c>
      <c r="F3284" s="1">
        <f t="shared" si="255"/>
        <v>2.5640000000000001</v>
      </c>
      <c r="G3284" s="1">
        <v>102.56</v>
      </c>
      <c r="H3284" s="1">
        <v>0.5</v>
      </c>
      <c r="I3284">
        <f t="shared" si="257"/>
        <v>103.06</v>
      </c>
      <c r="J3284">
        <f t="shared" si="258"/>
        <v>3.5455000000000001</v>
      </c>
      <c r="K3284">
        <f t="shared" si="259"/>
        <v>3.6362648000000002</v>
      </c>
      <c r="L3284" s="1" t="s">
        <v>26</v>
      </c>
      <c r="M3284" s="1" t="s">
        <v>27</v>
      </c>
      <c r="N3284" s="1" t="s">
        <v>42</v>
      </c>
      <c r="O3284" s="1" t="s">
        <v>34</v>
      </c>
      <c r="P3284" s="1" t="s">
        <v>63</v>
      </c>
      <c r="Q3284" s="1" t="s">
        <v>24</v>
      </c>
      <c r="R3284" s="2">
        <v>40798</v>
      </c>
    </row>
    <row r="3285" spans="1:18" x14ac:dyDescent="0.25">
      <c r="A3285" s="1">
        <v>53411</v>
      </c>
      <c r="B3285" s="2">
        <v>40876</v>
      </c>
      <c r="C3285" s="2" t="str">
        <f t="shared" si="256"/>
        <v>November</v>
      </c>
      <c r="D3285" s="1" t="s">
        <v>37</v>
      </c>
      <c r="E3285" s="1">
        <v>25</v>
      </c>
      <c r="F3285" s="1">
        <f t="shared" si="255"/>
        <v>26.7056</v>
      </c>
      <c r="G3285" s="1">
        <v>667.64</v>
      </c>
      <c r="H3285" s="1">
        <v>4</v>
      </c>
      <c r="I3285">
        <f t="shared" si="257"/>
        <v>671.64</v>
      </c>
      <c r="J3285">
        <f t="shared" si="258"/>
        <v>5.3265000000000002</v>
      </c>
      <c r="K3285">
        <f t="shared" si="259"/>
        <v>35.561844600000001</v>
      </c>
      <c r="L3285" s="1" t="s">
        <v>26</v>
      </c>
      <c r="M3285" s="1" t="s">
        <v>49</v>
      </c>
      <c r="N3285" s="1" t="s">
        <v>28</v>
      </c>
      <c r="O3285" s="1" t="s">
        <v>29</v>
      </c>
      <c r="P3285" s="1" t="s">
        <v>43</v>
      </c>
      <c r="Q3285" s="1" t="s">
        <v>24</v>
      </c>
      <c r="R3285" s="2">
        <v>40877</v>
      </c>
    </row>
    <row r="3286" spans="1:18" x14ac:dyDescent="0.25">
      <c r="A3286" s="1">
        <v>2279</v>
      </c>
      <c r="B3286" s="2">
        <v>40231</v>
      </c>
      <c r="C3286" s="2" t="str">
        <f t="shared" si="256"/>
        <v>February</v>
      </c>
      <c r="D3286" s="1" t="s">
        <v>41</v>
      </c>
      <c r="E3286" s="1">
        <v>49</v>
      </c>
      <c r="F3286" s="1">
        <f t="shared" si="255"/>
        <v>93.411836734693878</v>
      </c>
      <c r="G3286" s="1">
        <v>4577.18</v>
      </c>
      <c r="H3286" s="1">
        <v>30</v>
      </c>
      <c r="I3286">
        <f t="shared" si="257"/>
        <v>4607.18</v>
      </c>
      <c r="J3286">
        <f t="shared" si="258"/>
        <v>4.7610000000000001</v>
      </c>
      <c r="K3286">
        <f t="shared" si="259"/>
        <v>217.91953980000002</v>
      </c>
      <c r="L3286" s="1" t="s">
        <v>38</v>
      </c>
      <c r="M3286" s="1" t="s">
        <v>20</v>
      </c>
      <c r="N3286" s="1" t="s">
        <v>33</v>
      </c>
      <c r="O3286" s="1" t="s">
        <v>22</v>
      </c>
      <c r="P3286" s="1" t="s">
        <v>39</v>
      </c>
      <c r="Q3286" s="1" t="s">
        <v>40</v>
      </c>
      <c r="R3286" s="2">
        <v>40232</v>
      </c>
    </row>
    <row r="3287" spans="1:18" x14ac:dyDescent="0.25">
      <c r="A3287" s="1">
        <v>17539</v>
      </c>
      <c r="B3287" s="2">
        <v>40801</v>
      </c>
      <c r="C3287" s="2" t="str">
        <f t="shared" si="256"/>
        <v>September</v>
      </c>
      <c r="D3287" s="1" t="s">
        <v>32</v>
      </c>
      <c r="E3287" s="1">
        <v>10</v>
      </c>
      <c r="F3287" s="1">
        <f t="shared" si="255"/>
        <v>152.93115</v>
      </c>
      <c r="G3287" s="1">
        <v>1529.3115</v>
      </c>
      <c r="H3287" s="1">
        <v>8.99</v>
      </c>
      <c r="I3287">
        <f t="shared" si="257"/>
        <v>1538.3015</v>
      </c>
      <c r="J3287">
        <f t="shared" si="258"/>
        <v>5.3265000000000002</v>
      </c>
      <c r="K3287">
        <f t="shared" si="259"/>
        <v>81.458777047500007</v>
      </c>
      <c r="L3287" s="1" t="s">
        <v>26</v>
      </c>
      <c r="M3287" s="1" t="s">
        <v>51</v>
      </c>
      <c r="N3287" s="1" t="s">
        <v>21</v>
      </c>
      <c r="O3287" s="1" t="s">
        <v>29</v>
      </c>
      <c r="P3287" s="1" t="s">
        <v>30</v>
      </c>
      <c r="Q3287" s="1" t="s">
        <v>24</v>
      </c>
      <c r="R3287" s="2">
        <v>40802</v>
      </c>
    </row>
    <row r="3288" spans="1:18" x14ac:dyDescent="0.25">
      <c r="A3288" s="1">
        <v>38021</v>
      </c>
      <c r="B3288" s="2">
        <v>39834</v>
      </c>
      <c r="C3288" s="2" t="str">
        <f t="shared" si="256"/>
        <v>January</v>
      </c>
      <c r="D3288" s="1" t="s">
        <v>41</v>
      </c>
      <c r="E3288" s="1">
        <v>16</v>
      </c>
      <c r="F3288" s="1">
        <f t="shared" si="255"/>
        <v>275.43937499999998</v>
      </c>
      <c r="G3288" s="1">
        <v>4407.03</v>
      </c>
      <c r="H3288" s="1">
        <v>23.19</v>
      </c>
      <c r="I3288">
        <f t="shared" si="257"/>
        <v>4430.2199999999993</v>
      </c>
      <c r="J3288">
        <f t="shared" si="258"/>
        <v>3.5455000000000001</v>
      </c>
      <c r="K3288">
        <f t="shared" si="259"/>
        <v>156.25124865000001</v>
      </c>
      <c r="L3288" s="1" t="s">
        <v>38</v>
      </c>
      <c r="M3288" s="1" t="s">
        <v>27</v>
      </c>
      <c r="N3288" s="1" t="s">
        <v>33</v>
      </c>
      <c r="O3288" s="1" t="s">
        <v>34</v>
      </c>
      <c r="P3288" s="1" t="s">
        <v>68</v>
      </c>
      <c r="Q3288" s="1" t="s">
        <v>40</v>
      </c>
      <c r="R3288" s="2">
        <v>39835</v>
      </c>
    </row>
    <row r="3289" spans="1:18" x14ac:dyDescent="0.25">
      <c r="A3289" s="1">
        <v>23140</v>
      </c>
      <c r="B3289" s="2">
        <v>40947</v>
      </c>
      <c r="C3289" s="2" t="str">
        <f t="shared" si="256"/>
        <v>February</v>
      </c>
      <c r="D3289" s="1" t="s">
        <v>25</v>
      </c>
      <c r="E3289" s="1">
        <v>18</v>
      </c>
      <c r="F3289" s="1">
        <f t="shared" si="255"/>
        <v>95.211111111111109</v>
      </c>
      <c r="G3289" s="1">
        <v>1713.8</v>
      </c>
      <c r="H3289" s="1">
        <v>8.99</v>
      </c>
      <c r="I3289">
        <f t="shared" si="257"/>
        <v>1722.79</v>
      </c>
      <c r="J3289">
        <f t="shared" si="258"/>
        <v>4.7610000000000001</v>
      </c>
      <c r="K3289">
        <f t="shared" si="259"/>
        <v>81.594017999999991</v>
      </c>
      <c r="L3289" s="1" t="s">
        <v>26</v>
      </c>
      <c r="M3289" s="1" t="s">
        <v>54</v>
      </c>
      <c r="N3289" s="1" t="s">
        <v>42</v>
      </c>
      <c r="O3289" s="1" t="s">
        <v>22</v>
      </c>
      <c r="P3289" s="1" t="s">
        <v>23</v>
      </c>
      <c r="Q3289" s="1" t="s">
        <v>46</v>
      </c>
      <c r="R3289" s="2">
        <v>40949</v>
      </c>
    </row>
    <row r="3290" spans="1:18" x14ac:dyDescent="0.25">
      <c r="A3290" s="1">
        <v>43140</v>
      </c>
      <c r="B3290" s="2">
        <v>39890</v>
      </c>
      <c r="C3290" s="2" t="str">
        <f t="shared" si="256"/>
        <v>March</v>
      </c>
      <c r="D3290" s="1" t="s">
        <v>37</v>
      </c>
      <c r="E3290" s="1">
        <v>23</v>
      </c>
      <c r="F3290" s="1">
        <f t="shared" si="255"/>
        <v>5.6591304347826084</v>
      </c>
      <c r="G3290" s="1">
        <v>130.16</v>
      </c>
      <c r="H3290" s="1">
        <v>5.14</v>
      </c>
      <c r="I3290">
        <f t="shared" si="257"/>
        <v>135.29999999999998</v>
      </c>
      <c r="J3290">
        <f t="shared" si="258"/>
        <v>3.5455000000000001</v>
      </c>
      <c r="K3290">
        <f t="shared" si="259"/>
        <v>4.6148227999999998</v>
      </c>
      <c r="L3290" s="1" t="s">
        <v>26</v>
      </c>
      <c r="M3290" s="1" t="s">
        <v>20</v>
      </c>
      <c r="N3290" s="1" t="s">
        <v>42</v>
      </c>
      <c r="O3290" s="1" t="s">
        <v>34</v>
      </c>
      <c r="P3290" s="1" t="s">
        <v>45</v>
      </c>
      <c r="Q3290" s="1" t="s">
        <v>24</v>
      </c>
      <c r="R3290" s="2">
        <v>39892</v>
      </c>
    </row>
    <row r="3291" spans="1:18" x14ac:dyDescent="0.25">
      <c r="A3291" s="1">
        <v>8195</v>
      </c>
      <c r="B3291" s="2">
        <v>40549</v>
      </c>
      <c r="C3291" s="2" t="str">
        <f t="shared" si="256"/>
        <v>January</v>
      </c>
      <c r="D3291" s="1" t="s">
        <v>41</v>
      </c>
      <c r="E3291" s="1">
        <v>26</v>
      </c>
      <c r="F3291" s="1">
        <f t="shared" si="255"/>
        <v>3.3661538461538458</v>
      </c>
      <c r="G3291" s="1">
        <v>87.52</v>
      </c>
      <c r="H3291" s="1">
        <v>3.97</v>
      </c>
      <c r="I3291">
        <f t="shared" si="257"/>
        <v>91.49</v>
      </c>
      <c r="J3291">
        <f t="shared" si="258"/>
        <v>3.5455000000000001</v>
      </c>
      <c r="K3291">
        <f t="shared" si="259"/>
        <v>3.1030215999999999</v>
      </c>
      <c r="L3291" s="1" t="s">
        <v>26</v>
      </c>
      <c r="M3291" s="1" t="s">
        <v>49</v>
      </c>
      <c r="N3291" s="1" t="s">
        <v>21</v>
      </c>
      <c r="O3291" s="1" t="s">
        <v>34</v>
      </c>
      <c r="P3291" s="1" t="s">
        <v>35</v>
      </c>
      <c r="Q3291" s="1" t="s">
        <v>36</v>
      </c>
      <c r="R3291" s="2">
        <v>40550</v>
      </c>
    </row>
    <row r="3292" spans="1:18" x14ac:dyDescent="0.25">
      <c r="A3292" s="1">
        <v>59459</v>
      </c>
      <c r="B3292" s="2">
        <v>39848</v>
      </c>
      <c r="C3292" s="2" t="str">
        <f t="shared" si="256"/>
        <v>February</v>
      </c>
      <c r="D3292" s="1" t="s">
        <v>41</v>
      </c>
      <c r="E3292" s="1">
        <v>40</v>
      </c>
      <c r="F3292" s="1">
        <f t="shared" si="255"/>
        <v>1.7414999999999998</v>
      </c>
      <c r="G3292" s="1">
        <v>69.66</v>
      </c>
      <c r="H3292" s="1">
        <v>1.99</v>
      </c>
      <c r="I3292">
        <f t="shared" si="257"/>
        <v>71.649999999999991</v>
      </c>
      <c r="J3292">
        <f t="shared" si="258"/>
        <v>5.3265000000000002</v>
      </c>
      <c r="K3292">
        <f t="shared" si="259"/>
        <v>3.7104398999999999</v>
      </c>
      <c r="L3292" s="1" t="s">
        <v>26</v>
      </c>
      <c r="M3292" s="1" t="s">
        <v>27</v>
      </c>
      <c r="N3292" s="1" t="s">
        <v>28</v>
      </c>
      <c r="O3292" s="1" t="s">
        <v>29</v>
      </c>
      <c r="P3292" s="1" t="s">
        <v>43</v>
      </c>
      <c r="Q3292" s="1" t="s">
        <v>46</v>
      </c>
      <c r="R3292" s="2">
        <v>39849</v>
      </c>
    </row>
    <row r="3293" spans="1:18" x14ac:dyDescent="0.25">
      <c r="A3293" s="1">
        <v>3042</v>
      </c>
      <c r="B3293" s="2">
        <v>40137</v>
      </c>
      <c r="C3293" s="2" t="str">
        <f t="shared" si="256"/>
        <v>November</v>
      </c>
      <c r="D3293" s="1" t="s">
        <v>41</v>
      </c>
      <c r="E3293" s="1">
        <v>26</v>
      </c>
      <c r="F3293" s="1">
        <f t="shared" si="255"/>
        <v>3.9950000000000001</v>
      </c>
      <c r="G3293" s="1">
        <v>103.87</v>
      </c>
      <c r="H3293" s="1">
        <v>1.2</v>
      </c>
      <c r="I3293">
        <f t="shared" si="257"/>
        <v>105.07000000000001</v>
      </c>
      <c r="J3293">
        <f t="shared" si="258"/>
        <v>3.5455000000000001</v>
      </c>
      <c r="K3293">
        <f t="shared" si="259"/>
        <v>3.6827108500000003</v>
      </c>
      <c r="L3293" s="1" t="s">
        <v>26</v>
      </c>
      <c r="M3293" s="1" t="s">
        <v>47</v>
      </c>
      <c r="N3293" s="1" t="s">
        <v>21</v>
      </c>
      <c r="O3293" s="1" t="s">
        <v>34</v>
      </c>
      <c r="P3293" s="1" t="s">
        <v>35</v>
      </c>
      <c r="Q3293" s="1" t="s">
        <v>36</v>
      </c>
      <c r="R3293" s="2">
        <v>40138</v>
      </c>
    </row>
    <row r="3294" spans="1:18" x14ac:dyDescent="0.25">
      <c r="A3294" s="1">
        <v>48483</v>
      </c>
      <c r="B3294" s="2">
        <v>40157</v>
      </c>
      <c r="C3294" s="2" t="str">
        <f t="shared" si="256"/>
        <v>December</v>
      </c>
      <c r="D3294" s="1" t="s">
        <v>37</v>
      </c>
      <c r="E3294" s="1">
        <v>18</v>
      </c>
      <c r="F3294" s="1">
        <f t="shared" si="255"/>
        <v>2.6416666666666666</v>
      </c>
      <c r="G3294" s="1">
        <v>47.55</v>
      </c>
      <c r="H3294" s="1">
        <v>1</v>
      </c>
      <c r="I3294">
        <f t="shared" si="257"/>
        <v>48.55</v>
      </c>
      <c r="J3294">
        <f t="shared" si="258"/>
        <v>3.5455000000000001</v>
      </c>
      <c r="K3294">
        <f t="shared" si="259"/>
        <v>1.6858852500000001</v>
      </c>
      <c r="L3294" s="1" t="s">
        <v>19</v>
      </c>
      <c r="M3294" s="1" t="s">
        <v>27</v>
      </c>
      <c r="N3294" s="1" t="s">
        <v>28</v>
      </c>
      <c r="O3294" s="1" t="s">
        <v>34</v>
      </c>
      <c r="P3294" s="1" t="s">
        <v>35</v>
      </c>
      <c r="Q3294" s="1" t="s">
        <v>36</v>
      </c>
      <c r="R3294" s="2">
        <v>40158</v>
      </c>
    </row>
    <row r="3295" spans="1:18" x14ac:dyDescent="0.25">
      <c r="A3295" s="1">
        <v>11014</v>
      </c>
      <c r="B3295" s="2">
        <v>40428</v>
      </c>
      <c r="C3295" s="2" t="str">
        <f t="shared" si="256"/>
        <v>September</v>
      </c>
      <c r="D3295" s="1" t="s">
        <v>25</v>
      </c>
      <c r="E3295" s="1">
        <v>39</v>
      </c>
      <c r="F3295" s="1">
        <f t="shared" si="255"/>
        <v>7.3541025641025639</v>
      </c>
      <c r="G3295" s="1">
        <v>286.81</v>
      </c>
      <c r="H3295" s="1">
        <v>1.39</v>
      </c>
      <c r="I3295">
        <f t="shared" si="257"/>
        <v>288.2</v>
      </c>
      <c r="J3295">
        <f t="shared" si="258"/>
        <v>3.5455000000000001</v>
      </c>
      <c r="K3295">
        <f t="shared" si="259"/>
        <v>10.16884855</v>
      </c>
      <c r="L3295" s="1" t="s">
        <v>26</v>
      </c>
      <c r="M3295" s="1" t="s">
        <v>51</v>
      </c>
      <c r="N3295" s="1" t="s">
        <v>33</v>
      </c>
      <c r="O3295" s="1" t="s">
        <v>34</v>
      </c>
      <c r="P3295" s="1" t="s">
        <v>62</v>
      </c>
      <c r="Q3295" s="1" t="s">
        <v>24</v>
      </c>
      <c r="R3295" s="2">
        <v>40429</v>
      </c>
    </row>
    <row r="3296" spans="1:18" x14ac:dyDescent="0.25">
      <c r="A3296" s="1">
        <v>18179</v>
      </c>
      <c r="B3296" s="2">
        <v>40026</v>
      </c>
      <c r="C3296" s="2" t="str">
        <f t="shared" si="256"/>
        <v>August</v>
      </c>
      <c r="D3296" s="1" t="s">
        <v>32</v>
      </c>
      <c r="E3296" s="1">
        <v>24</v>
      </c>
      <c r="F3296" s="1">
        <f t="shared" si="255"/>
        <v>3.0570833333333334</v>
      </c>
      <c r="G3296" s="1">
        <v>73.37</v>
      </c>
      <c r="H3296" s="1">
        <v>0.99</v>
      </c>
      <c r="I3296">
        <f t="shared" si="257"/>
        <v>74.36</v>
      </c>
      <c r="J3296">
        <f t="shared" si="258"/>
        <v>3.5455000000000001</v>
      </c>
      <c r="K3296">
        <f t="shared" si="259"/>
        <v>2.6013333500000004</v>
      </c>
      <c r="L3296" s="1" t="s">
        <v>26</v>
      </c>
      <c r="M3296" s="1" t="s">
        <v>20</v>
      </c>
      <c r="N3296" s="1" t="s">
        <v>33</v>
      </c>
      <c r="O3296" s="1" t="s">
        <v>34</v>
      </c>
      <c r="P3296" s="1" t="s">
        <v>63</v>
      </c>
      <c r="Q3296" s="1" t="s">
        <v>24</v>
      </c>
      <c r="R3296" s="2">
        <v>40027</v>
      </c>
    </row>
    <row r="3297" spans="1:18" x14ac:dyDescent="0.25">
      <c r="A3297" s="1">
        <v>49216</v>
      </c>
      <c r="B3297" s="2">
        <v>39891</v>
      </c>
      <c r="C3297" s="2" t="str">
        <f t="shared" si="256"/>
        <v>March</v>
      </c>
      <c r="D3297" s="1" t="s">
        <v>25</v>
      </c>
      <c r="E3297" s="1">
        <v>28</v>
      </c>
      <c r="F3297" s="1">
        <f t="shared" si="255"/>
        <v>3.453928571428571</v>
      </c>
      <c r="G3297" s="1">
        <v>96.71</v>
      </c>
      <c r="H3297" s="1">
        <v>3.97</v>
      </c>
      <c r="I3297">
        <f t="shared" si="257"/>
        <v>100.67999999999999</v>
      </c>
      <c r="J3297">
        <f t="shared" si="258"/>
        <v>3.5455000000000001</v>
      </c>
      <c r="K3297">
        <f t="shared" si="259"/>
        <v>3.4288530499999994</v>
      </c>
      <c r="L3297" s="1" t="s">
        <v>26</v>
      </c>
      <c r="M3297" s="1" t="s">
        <v>27</v>
      </c>
      <c r="N3297" s="1" t="s">
        <v>42</v>
      </c>
      <c r="O3297" s="1" t="s">
        <v>34</v>
      </c>
      <c r="P3297" s="1" t="s">
        <v>35</v>
      </c>
      <c r="Q3297" s="1" t="s">
        <v>36</v>
      </c>
      <c r="R3297" s="2">
        <v>39891</v>
      </c>
    </row>
    <row r="3298" spans="1:18" x14ac:dyDescent="0.25">
      <c r="A3298" s="1">
        <v>30658</v>
      </c>
      <c r="B3298" s="2">
        <v>40628</v>
      </c>
      <c r="C3298" s="2" t="str">
        <f t="shared" si="256"/>
        <v>March</v>
      </c>
      <c r="D3298" s="1" t="s">
        <v>41</v>
      </c>
      <c r="E3298" s="1">
        <v>35</v>
      </c>
      <c r="F3298" s="1">
        <f t="shared" si="255"/>
        <v>496.79</v>
      </c>
      <c r="G3298" s="1">
        <v>17387.650000000001</v>
      </c>
      <c r="H3298" s="1">
        <v>24.49</v>
      </c>
      <c r="I3298">
        <f t="shared" si="257"/>
        <v>17412.140000000003</v>
      </c>
      <c r="J3298">
        <f t="shared" si="258"/>
        <v>5.3265000000000002</v>
      </c>
      <c r="K3298">
        <f t="shared" si="259"/>
        <v>926.15317725000011</v>
      </c>
      <c r="L3298" s="1" t="s">
        <v>26</v>
      </c>
      <c r="M3298" s="1" t="s">
        <v>44</v>
      </c>
      <c r="N3298" s="1" t="s">
        <v>33</v>
      </c>
      <c r="O3298" s="1" t="s">
        <v>29</v>
      </c>
      <c r="P3298" s="1" t="s">
        <v>52</v>
      </c>
      <c r="Q3298" s="1" t="s">
        <v>53</v>
      </c>
      <c r="R3298" s="2">
        <v>40629</v>
      </c>
    </row>
    <row r="3299" spans="1:18" x14ac:dyDescent="0.25">
      <c r="A3299" s="1">
        <v>45025</v>
      </c>
      <c r="B3299" s="2">
        <v>40644</v>
      </c>
      <c r="C3299" s="2" t="str">
        <f t="shared" si="256"/>
        <v>April</v>
      </c>
      <c r="D3299" s="1" t="s">
        <v>25</v>
      </c>
      <c r="E3299" s="1">
        <v>26</v>
      </c>
      <c r="F3299" s="1">
        <f t="shared" si="255"/>
        <v>2.839230769230769</v>
      </c>
      <c r="G3299" s="1">
        <v>73.819999999999993</v>
      </c>
      <c r="H3299" s="1">
        <v>1.49</v>
      </c>
      <c r="I3299">
        <f t="shared" si="257"/>
        <v>75.309999999999988</v>
      </c>
      <c r="J3299">
        <f t="shared" si="258"/>
        <v>3.5455000000000001</v>
      </c>
      <c r="K3299">
        <f t="shared" si="259"/>
        <v>2.6172881000000001</v>
      </c>
      <c r="L3299" s="1" t="s">
        <v>26</v>
      </c>
      <c r="M3299" s="1" t="s">
        <v>56</v>
      </c>
      <c r="N3299" s="1" t="s">
        <v>33</v>
      </c>
      <c r="O3299" s="1" t="s">
        <v>34</v>
      </c>
      <c r="P3299" s="1" t="s">
        <v>48</v>
      </c>
      <c r="Q3299" s="1" t="s">
        <v>24</v>
      </c>
      <c r="R3299" s="2">
        <v>40647</v>
      </c>
    </row>
    <row r="3300" spans="1:18" x14ac:dyDescent="0.25">
      <c r="A3300" s="1">
        <v>36676</v>
      </c>
      <c r="B3300" s="2">
        <v>40780</v>
      </c>
      <c r="C3300" s="2" t="str">
        <f t="shared" si="256"/>
        <v>August</v>
      </c>
      <c r="D3300" s="1" t="s">
        <v>32</v>
      </c>
      <c r="E3300" s="1">
        <v>32</v>
      </c>
      <c r="F3300" s="1">
        <f t="shared" si="255"/>
        <v>95.187812500000007</v>
      </c>
      <c r="G3300" s="1">
        <v>3046.01</v>
      </c>
      <c r="H3300" s="1">
        <v>14</v>
      </c>
      <c r="I3300">
        <f t="shared" si="257"/>
        <v>3060.01</v>
      </c>
      <c r="J3300">
        <f t="shared" si="258"/>
        <v>5.3265000000000002</v>
      </c>
      <c r="K3300">
        <f t="shared" si="259"/>
        <v>162.24572265000003</v>
      </c>
      <c r="L3300" s="1" t="s">
        <v>38</v>
      </c>
      <c r="M3300" s="1" t="s">
        <v>54</v>
      </c>
      <c r="N3300" s="1" t="s">
        <v>33</v>
      </c>
      <c r="O3300" s="1" t="s">
        <v>29</v>
      </c>
      <c r="P3300" s="1" t="s">
        <v>61</v>
      </c>
      <c r="Q3300" s="1" t="s">
        <v>40</v>
      </c>
      <c r="R3300" s="2">
        <v>40782</v>
      </c>
    </row>
    <row r="3301" spans="1:18" x14ac:dyDescent="0.25">
      <c r="A3301" s="1">
        <v>3526</v>
      </c>
      <c r="B3301" s="2">
        <v>40617</v>
      </c>
      <c r="C3301" s="2" t="str">
        <f t="shared" si="256"/>
        <v>March</v>
      </c>
      <c r="D3301" s="1" t="s">
        <v>18</v>
      </c>
      <c r="E3301" s="1">
        <v>20</v>
      </c>
      <c r="F3301" s="1">
        <f t="shared" si="255"/>
        <v>12.303000000000001</v>
      </c>
      <c r="G3301" s="1">
        <v>246.06</v>
      </c>
      <c r="H3301" s="1">
        <v>6.2</v>
      </c>
      <c r="I3301">
        <f t="shared" si="257"/>
        <v>252.26</v>
      </c>
      <c r="J3301">
        <f t="shared" si="258"/>
        <v>4.7610000000000001</v>
      </c>
      <c r="K3301">
        <f t="shared" si="259"/>
        <v>11.714916600000002</v>
      </c>
      <c r="L3301" s="1" t="s">
        <v>26</v>
      </c>
      <c r="M3301" s="1" t="s">
        <v>47</v>
      </c>
      <c r="N3301" s="1" t="s">
        <v>28</v>
      </c>
      <c r="O3301" s="1" t="s">
        <v>22</v>
      </c>
      <c r="P3301" s="1" t="s">
        <v>23</v>
      </c>
      <c r="Q3301" s="1" t="s">
        <v>36</v>
      </c>
      <c r="R3301" s="2">
        <v>40619</v>
      </c>
    </row>
    <row r="3302" spans="1:18" x14ac:dyDescent="0.25">
      <c r="A3302" s="1">
        <v>1796</v>
      </c>
      <c r="B3302" s="2">
        <v>41233</v>
      </c>
      <c r="C3302" s="2" t="str">
        <f t="shared" si="256"/>
        <v>November</v>
      </c>
      <c r="D3302" s="1" t="s">
        <v>25</v>
      </c>
      <c r="E3302" s="1">
        <v>43</v>
      </c>
      <c r="F3302" s="1">
        <f t="shared" si="255"/>
        <v>4.2653488372093022</v>
      </c>
      <c r="G3302" s="1">
        <v>183.41</v>
      </c>
      <c r="H3302" s="1">
        <v>5.04</v>
      </c>
      <c r="I3302">
        <f t="shared" si="257"/>
        <v>188.45</v>
      </c>
      <c r="J3302">
        <f t="shared" si="258"/>
        <v>3.5455000000000001</v>
      </c>
      <c r="K3302">
        <f t="shared" si="259"/>
        <v>6.50280155</v>
      </c>
      <c r="L3302" s="1" t="s">
        <v>26</v>
      </c>
      <c r="M3302" s="1" t="s">
        <v>59</v>
      </c>
      <c r="N3302" s="1" t="s">
        <v>33</v>
      </c>
      <c r="O3302" s="1" t="s">
        <v>34</v>
      </c>
      <c r="P3302" s="1" t="s">
        <v>48</v>
      </c>
      <c r="Q3302" s="1" t="s">
        <v>24</v>
      </c>
      <c r="R3302" s="2">
        <v>41233</v>
      </c>
    </row>
    <row r="3303" spans="1:18" x14ac:dyDescent="0.25">
      <c r="A3303" s="1">
        <v>29249</v>
      </c>
      <c r="B3303" s="2">
        <v>40707</v>
      </c>
      <c r="C3303" s="2" t="str">
        <f t="shared" si="256"/>
        <v>June</v>
      </c>
      <c r="D3303" s="1" t="s">
        <v>18</v>
      </c>
      <c r="E3303" s="1">
        <v>12</v>
      </c>
      <c r="F3303" s="1">
        <f t="shared" si="255"/>
        <v>263.05</v>
      </c>
      <c r="G3303" s="1">
        <v>3156.6</v>
      </c>
      <c r="H3303" s="1">
        <v>24.49</v>
      </c>
      <c r="I3303">
        <f t="shared" si="257"/>
        <v>3181.0899999999997</v>
      </c>
      <c r="J3303">
        <f t="shared" si="258"/>
        <v>4.7610000000000001</v>
      </c>
      <c r="K3303">
        <f t="shared" si="259"/>
        <v>150.28572599999998</v>
      </c>
      <c r="L3303" s="1" t="s">
        <v>26</v>
      </c>
      <c r="M3303" s="1" t="s">
        <v>56</v>
      </c>
      <c r="N3303" s="1" t="s">
        <v>33</v>
      </c>
      <c r="O3303" s="1" t="s">
        <v>22</v>
      </c>
      <c r="P3303" s="1" t="s">
        <v>39</v>
      </c>
      <c r="Q3303" s="1" t="s">
        <v>53</v>
      </c>
      <c r="R3303" s="2">
        <v>40711</v>
      </c>
    </row>
    <row r="3304" spans="1:18" x14ac:dyDescent="0.25">
      <c r="A3304" s="1">
        <v>46662</v>
      </c>
      <c r="B3304" s="2">
        <v>40906</v>
      </c>
      <c r="C3304" s="2" t="str">
        <f t="shared" si="256"/>
        <v>December</v>
      </c>
      <c r="D3304" s="1" t="s">
        <v>37</v>
      </c>
      <c r="E3304" s="1">
        <v>48</v>
      </c>
      <c r="F3304" s="1">
        <f t="shared" si="255"/>
        <v>71.044947916666658</v>
      </c>
      <c r="G3304" s="1">
        <v>3410.1574999999998</v>
      </c>
      <c r="H3304" s="1">
        <v>0.99</v>
      </c>
      <c r="I3304">
        <f t="shared" si="257"/>
        <v>3411.1474999999996</v>
      </c>
      <c r="J3304">
        <f t="shared" si="258"/>
        <v>5.3265000000000002</v>
      </c>
      <c r="K3304">
        <f t="shared" si="259"/>
        <v>181.6420392375</v>
      </c>
      <c r="L3304" s="1" t="s">
        <v>26</v>
      </c>
      <c r="M3304" s="1" t="s">
        <v>20</v>
      </c>
      <c r="N3304" s="1" t="s">
        <v>42</v>
      </c>
      <c r="O3304" s="1" t="s">
        <v>29</v>
      </c>
      <c r="P3304" s="1" t="s">
        <v>30</v>
      </c>
      <c r="Q3304" s="1" t="s">
        <v>36</v>
      </c>
      <c r="R3304" s="2">
        <v>40908</v>
      </c>
    </row>
    <row r="3305" spans="1:18" x14ac:dyDescent="0.25">
      <c r="A3305" s="1">
        <v>24672</v>
      </c>
      <c r="B3305" s="2">
        <v>40985</v>
      </c>
      <c r="C3305" s="2" t="str">
        <f t="shared" si="256"/>
        <v>March</v>
      </c>
      <c r="D3305" s="1" t="s">
        <v>41</v>
      </c>
      <c r="E3305" s="1">
        <v>5</v>
      </c>
      <c r="F3305" s="1">
        <f t="shared" si="255"/>
        <v>8.8339999999999996</v>
      </c>
      <c r="G3305" s="1">
        <v>44.17</v>
      </c>
      <c r="H3305" s="1">
        <v>4</v>
      </c>
      <c r="I3305">
        <f t="shared" si="257"/>
        <v>48.17</v>
      </c>
      <c r="J3305">
        <f t="shared" si="258"/>
        <v>4.7610000000000001</v>
      </c>
      <c r="K3305">
        <f t="shared" si="259"/>
        <v>2.1029336999999999</v>
      </c>
      <c r="L3305" s="1" t="s">
        <v>26</v>
      </c>
      <c r="M3305" s="1" t="s">
        <v>49</v>
      </c>
      <c r="N3305" s="1" t="s">
        <v>21</v>
      </c>
      <c r="O3305" s="1" t="s">
        <v>22</v>
      </c>
      <c r="P3305" s="1" t="s">
        <v>23</v>
      </c>
      <c r="Q3305" s="1" t="s">
        <v>36</v>
      </c>
      <c r="R3305" s="2">
        <v>40988</v>
      </c>
    </row>
    <row r="3306" spans="1:18" x14ac:dyDescent="0.25">
      <c r="A3306" s="1">
        <v>24387</v>
      </c>
      <c r="B3306" s="2">
        <v>40765</v>
      </c>
      <c r="C3306" s="2" t="str">
        <f t="shared" si="256"/>
        <v>August</v>
      </c>
      <c r="D3306" s="1" t="s">
        <v>37</v>
      </c>
      <c r="E3306" s="1">
        <v>17</v>
      </c>
      <c r="F3306" s="1">
        <f t="shared" si="255"/>
        <v>355.77529411764709</v>
      </c>
      <c r="G3306" s="1">
        <v>6048.18</v>
      </c>
      <c r="H3306" s="1">
        <v>60</v>
      </c>
      <c r="I3306">
        <f t="shared" si="257"/>
        <v>6108.18</v>
      </c>
      <c r="J3306">
        <f t="shared" si="258"/>
        <v>4.7610000000000001</v>
      </c>
      <c r="K3306">
        <f t="shared" si="259"/>
        <v>287.9538498</v>
      </c>
      <c r="L3306" s="1" t="s">
        <v>38</v>
      </c>
      <c r="M3306" s="1" t="s">
        <v>44</v>
      </c>
      <c r="N3306" s="1" t="s">
        <v>28</v>
      </c>
      <c r="O3306" s="1" t="s">
        <v>22</v>
      </c>
      <c r="P3306" s="1" t="s">
        <v>57</v>
      </c>
      <c r="Q3306" s="1" t="s">
        <v>40</v>
      </c>
      <c r="R3306" s="2">
        <v>40765</v>
      </c>
    </row>
    <row r="3307" spans="1:18" x14ac:dyDescent="0.25">
      <c r="A3307" s="1">
        <v>39650</v>
      </c>
      <c r="B3307" s="2">
        <v>40389</v>
      </c>
      <c r="C3307" s="2" t="str">
        <f t="shared" si="256"/>
        <v>July</v>
      </c>
      <c r="D3307" s="1" t="s">
        <v>32</v>
      </c>
      <c r="E3307" s="1">
        <v>10</v>
      </c>
      <c r="F3307" s="1">
        <f t="shared" si="255"/>
        <v>100.489</v>
      </c>
      <c r="G3307" s="1">
        <v>1004.89</v>
      </c>
      <c r="H3307" s="1">
        <v>42</v>
      </c>
      <c r="I3307">
        <f t="shared" si="257"/>
        <v>1046.8899999999999</v>
      </c>
      <c r="J3307">
        <f t="shared" si="258"/>
        <v>4.7610000000000001</v>
      </c>
      <c r="K3307">
        <f t="shared" si="259"/>
        <v>47.842812899999998</v>
      </c>
      <c r="L3307" s="1" t="s">
        <v>38</v>
      </c>
      <c r="M3307" s="1" t="s">
        <v>27</v>
      </c>
      <c r="N3307" s="1" t="s">
        <v>28</v>
      </c>
      <c r="O3307" s="1" t="s">
        <v>22</v>
      </c>
      <c r="P3307" s="1" t="s">
        <v>39</v>
      </c>
      <c r="Q3307" s="1" t="s">
        <v>40</v>
      </c>
      <c r="R3307" s="2">
        <v>40392</v>
      </c>
    </row>
    <row r="3308" spans="1:18" x14ac:dyDescent="0.25">
      <c r="A3308" s="1">
        <v>11777</v>
      </c>
      <c r="B3308" s="2">
        <v>40172</v>
      </c>
      <c r="C3308" s="2" t="str">
        <f t="shared" si="256"/>
        <v>December</v>
      </c>
      <c r="D3308" s="1" t="s">
        <v>18</v>
      </c>
      <c r="E3308" s="1">
        <v>39</v>
      </c>
      <c r="F3308" s="1">
        <f t="shared" si="255"/>
        <v>16.703846153846154</v>
      </c>
      <c r="G3308" s="1">
        <v>651.45000000000005</v>
      </c>
      <c r="H3308" s="1">
        <v>9.4700000000000006</v>
      </c>
      <c r="I3308">
        <f t="shared" si="257"/>
        <v>660.92000000000007</v>
      </c>
      <c r="J3308">
        <f t="shared" si="258"/>
        <v>3.5455000000000001</v>
      </c>
      <c r="K3308">
        <f t="shared" si="259"/>
        <v>23.097159749999999</v>
      </c>
      <c r="L3308" s="1" t="s">
        <v>26</v>
      </c>
      <c r="M3308" s="1" t="s">
        <v>54</v>
      </c>
      <c r="N3308" s="1" t="s">
        <v>21</v>
      </c>
      <c r="O3308" s="1" t="s">
        <v>34</v>
      </c>
      <c r="P3308" s="1" t="s">
        <v>60</v>
      </c>
      <c r="Q3308" s="1" t="s">
        <v>24</v>
      </c>
      <c r="R3308" s="2">
        <v>40179</v>
      </c>
    </row>
    <row r="3309" spans="1:18" x14ac:dyDescent="0.25">
      <c r="A3309" s="1">
        <v>47872</v>
      </c>
      <c r="B3309" s="2">
        <v>39976</v>
      </c>
      <c r="C3309" s="2" t="str">
        <f t="shared" si="256"/>
        <v>June</v>
      </c>
      <c r="D3309" s="1" t="s">
        <v>37</v>
      </c>
      <c r="E3309" s="1">
        <v>50</v>
      </c>
      <c r="F3309" s="1">
        <f t="shared" si="255"/>
        <v>6.9116</v>
      </c>
      <c r="G3309" s="1">
        <v>345.58</v>
      </c>
      <c r="H3309" s="1">
        <v>4.95</v>
      </c>
      <c r="I3309">
        <f t="shared" si="257"/>
        <v>350.53</v>
      </c>
      <c r="J3309">
        <f t="shared" si="258"/>
        <v>4.7610000000000001</v>
      </c>
      <c r="K3309">
        <f t="shared" si="259"/>
        <v>16.453063799999999</v>
      </c>
      <c r="L3309" s="1" t="s">
        <v>26</v>
      </c>
      <c r="M3309" s="1" t="s">
        <v>20</v>
      </c>
      <c r="N3309" s="1" t="s">
        <v>42</v>
      </c>
      <c r="O3309" s="1" t="s">
        <v>22</v>
      </c>
      <c r="P3309" s="1" t="s">
        <v>23</v>
      </c>
      <c r="Q3309" s="1" t="s">
        <v>46</v>
      </c>
      <c r="R3309" s="2">
        <v>39977</v>
      </c>
    </row>
    <row r="3310" spans="1:18" x14ac:dyDescent="0.25">
      <c r="A3310" s="1">
        <v>1317</v>
      </c>
      <c r="B3310" s="2">
        <v>40681</v>
      </c>
      <c r="C3310" s="2" t="str">
        <f t="shared" si="256"/>
        <v>May</v>
      </c>
      <c r="D3310" s="1" t="s">
        <v>25</v>
      </c>
      <c r="E3310" s="1">
        <v>40</v>
      </c>
      <c r="F3310" s="1">
        <f t="shared" si="255"/>
        <v>4.8134999999999994</v>
      </c>
      <c r="G3310" s="1">
        <v>192.54</v>
      </c>
      <c r="H3310" s="1">
        <v>7.44</v>
      </c>
      <c r="I3310">
        <f t="shared" si="257"/>
        <v>199.98</v>
      </c>
      <c r="J3310">
        <f t="shared" si="258"/>
        <v>3.5455000000000001</v>
      </c>
      <c r="K3310">
        <f t="shared" si="259"/>
        <v>6.8265057000000002</v>
      </c>
      <c r="L3310" s="1" t="s">
        <v>26</v>
      </c>
      <c r="M3310" s="1" t="s">
        <v>54</v>
      </c>
      <c r="N3310" s="1" t="s">
        <v>21</v>
      </c>
      <c r="O3310" s="1" t="s">
        <v>34</v>
      </c>
      <c r="P3310" s="1" t="s">
        <v>45</v>
      </c>
      <c r="Q3310" s="1" t="s">
        <v>24</v>
      </c>
      <c r="R3310" s="2">
        <v>40682</v>
      </c>
    </row>
    <row r="3311" spans="1:18" x14ac:dyDescent="0.25">
      <c r="A3311" s="1">
        <v>15618</v>
      </c>
      <c r="B3311" s="2">
        <v>40394</v>
      </c>
      <c r="C3311" s="2" t="str">
        <f t="shared" si="256"/>
        <v>August</v>
      </c>
      <c r="D3311" s="1" t="s">
        <v>41</v>
      </c>
      <c r="E3311" s="1">
        <v>9</v>
      </c>
      <c r="F3311" s="1">
        <f t="shared" si="255"/>
        <v>5.6588888888888889</v>
      </c>
      <c r="G3311" s="1">
        <v>50.93</v>
      </c>
      <c r="H3311" s="1">
        <v>6.26</v>
      </c>
      <c r="I3311">
        <f t="shared" si="257"/>
        <v>57.19</v>
      </c>
      <c r="J3311">
        <f t="shared" si="258"/>
        <v>3.5455000000000001</v>
      </c>
      <c r="K3311">
        <f t="shared" si="259"/>
        <v>1.8057231499999999</v>
      </c>
      <c r="L3311" s="1" t="s">
        <v>26</v>
      </c>
      <c r="M3311" s="1" t="s">
        <v>55</v>
      </c>
      <c r="N3311" s="1" t="s">
        <v>21</v>
      </c>
      <c r="O3311" s="1" t="s">
        <v>34</v>
      </c>
      <c r="P3311" s="1" t="s">
        <v>45</v>
      </c>
      <c r="Q3311" s="1" t="s">
        <v>24</v>
      </c>
      <c r="R3311" s="2">
        <v>40397</v>
      </c>
    </row>
    <row r="3312" spans="1:18" x14ac:dyDescent="0.25">
      <c r="A3312" s="1">
        <v>18849</v>
      </c>
      <c r="B3312" s="2">
        <v>41126</v>
      </c>
      <c r="C3312" s="2" t="str">
        <f t="shared" si="256"/>
        <v>August</v>
      </c>
      <c r="D3312" s="1" t="s">
        <v>25</v>
      </c>
      <c r="E3312" s="1">
        <v>43</v>
      </c>
      <c r="F3312" s="1">
        <f t="shared" si="255"/>
        <v>10.973720930232558</v>
      </c>
      <c r="G3312" s="1">
        <v>471.87</v>
      </c>
      <c r="H3312" s="1">
        <v>5.25</v>
      </c>
      <c r="I3312">
        <f t="shared" si="257"/>
        <v>477.12</v>
      </c>
      <c r="J3312">
        <f t="shared" si="258"/>
        <v>3.5455000000000001</v>
      </c>
      <c r="K3312">
        <f t="shared" si="259"/>
        <v>16.730150850000001</v>
      </c>
      <c r="L3312" s="1" t="s">
        <v>26</v>
      </c>
      <c r="M3312" s="1" t="s">
        <v>47</v>
      </c>
      <c r="N3312" s="1" t="s">
        <v>33</v>
      </c>
      <c r="O3312" s="1" t="s">
        <v>34</v>
      </c>
      <c r="P3312" s="1" t="s">
        <v>62</v>
      </c>
      <c r="Q3312" s="1" t="s">
        <v>24</v>
      </c>
      <c r="R3312" s="2">
        <v>41126</v>
      </c>
    </row>
    <row r="3313" spans="1:18" x14ac:dyDescent="0.25">
      <c r="A3313" s="1">
        <v>40608</v>
      </c>
      <c r="B3313" s="2">
        <v>41140</v>
      </c>
      <c r="C3313" s="2" t="str">
        <f t="shared" si="256"/>
        <v>August</v>
      </c>
      <c r="D3313" s="1" t="s">
        <v>32</v>
      </c>
      <c r="E3313" s="1">
        <v>39</v>
      </c>
      <c r="F3313" s="1">
        <f t="shared" si="255"/>
        <v>5.7382051282051281</v>
      </c>
      <c r="G3313" s="1">
        <v>223.79</v>
      </c>
      <c r="H3313" s="1">
        <v>5.66</v>
      </c>
      <c r="I3313">
        <f t="shared" si="257"/>
        <v>229.45</v>
      </c>
      <c r="J3313">
        <f t="shared" si="258"/>
        <v>3.5455000000000001</v>
      </c>
      <c r="K3313">
        <f t="shared" si="259"/>
        <v>7.9344744499999997</v>
      </c>
      <c r="L3313" s="1" t="s">
        <v>26</v>
      </c>
      <c r="M3313" s="1" t="s">
        <v>20</v>
      </c>
      <c r="N3313" s="1" t="s">
        <v>33</v>
      </c>
      <c r="O3313" s="1" t="s">
        <v>34</v>
      </c>
      <c r="P3313" s="1" t="s">
        <v>45</v>
      </c>
      <c r="Q3313" s="1" t="s">
        <v>24</v>
      </c>
      <c r="R3313" s="2">
        <v>41141</v>
      </c>
    </row>
    <row r="3314" spans="1:18" x14ac:dyDescent="0.25">
      <c r="A3314" s="1">
        <v>5696</v>
      </c>
      <c r="B3314" s="2">
        <v>40666</v>
      </c>
      <c r="C3314" s="2" t="str">
        <f t="shared" si="256"/>
        <v>May</v>
      </c>
      <c r="D3314" s="1" t="s">
        <v>37</v>
      </c>
      <c r="E3314" s="1">
        <v>31</v>
      </c>
      <c r="F3314" s="1">
        <f t="shared" si="255"/>
        <v>5.6748387096774193</v>
      </c>
      <c r="G3314" s="1">
        <v>175.92</v>
      </c>
      <c r="H3314" s="1">
        <v>3.85</v>
      </c>
      <c r="I3314">
        <f t="shared" si="257"/>
        <v>179.76999999999998</v>
      </c>
      <c r="J3314">
        <f t="shared" si="258"/>
        <v>5.3265000000000002</v>
      </c>
      <c r="K3314">
        <f t="shared" si="259"/>
        <v>9.3703787999999992</v>
      </c>
      <c r="L3314" s="1" t="s">
        <v>26</v>
      </c>
      <c r="M3314" s="1" t="s">
        <v>56</v>
      </c>
      <c r="N3314" s="1" t="s">
        <v>21</v>
      </c>
      <c r="O3314" s="1" t="s">
        <v>29</v>
      </c>
      <c r="P3314" s="1" t="s">
        <v>43</v>
      </c>
      <c r="Q3314" s="1" t="s">
        <v>46</v>
      </c>
      <c r="R3314" s="2">
        <v>40668</v>
      </c>
    </row>
    <row r="3315" spans="1:18" x14ac:dyDescent="0.25">
      <c r="A3315" s="1">
        <v>22913</v>
      </c>
      <c r="B3315" s="2">
        <v>40354</v>
      </c>
      <c r="C3315" s="2" t="str">
        <f t="shared" si="256"/>
        <v>June</v>
      </c>
      <c r="D3315" s="1" t="s">
        <v>37</v>
      </c>
      <c r="E3315" s="1">
        <v>32</v>
      </c>
      <c r="F3315" s="1">
        <f t="shared" si="255"/>
        <v>5.5240625000000003</v>
      </c>
      <c r="G3315" s="1">
        <v>176.77</v>
      </c>
      <c r="H3315" s="1">
        <v>4.72</v>
      </c>
      <c r="I3315">
        <f t="shared" si="257"/>
        <v>181.49</v>
      </c>
      <c r="J3315">
        <f t="shared" si="258"/>
        <v>3.5455000000000001</v>
      </c>
      <c r="K3315">
        <f t="shared" si="259"/>
        <v>6.2673803500000007</v>
      </c>
      <c r="L3315" s="1" t="s">
        <v>19</v>
      </c>
      <c r="M3315" s="1" t="s">
        <v>47</v>
      </c>
      <c r="N3315" s="1" t="s">
        <v>33</v>
      </c>
      <c r="O3315" s="1" t="s">
        <v>34</v>
      </c>
      <c r="P3315" s="1" t="s">
        <v>45</v>
      </c>
      <c r="Q3315" s="1" t="s">
        <v>24</v>
      </c>
      <c r="R3315" s="2">
        <v>40355</v>
      </c>
    </row>
    <row r="3316" spans="1:18" x14ac:dyDescent="0.25">
      <c r="A3316" s="1">
        <v>49412</v>
      </c>
      <c r="B3316" s="2">
        <v>39879</v>
      </c>
      <c r="C3316" s="2" t="str">
        <f t="shared" si="256"/>
        <v>March</v>
      </c>
      <c r="D3316" s="1" t="s">
        <v>37</v>
      </c>
      <c r="E3316" s="1">
        <v>20</v>
      </c>
      <c r="F3316" s="1">
        <f t="shared" si="255"/>
        <v>470.90699999999998</v>
      </c>
      <c r="G3316" s="1">
        <v>9418.14</v>
      </c>
      <c r="H3316" s="1">
        <v>16.63</v>
      </c>
      <c r="I3316">
        <f t="shared" si="257"/>
        <v>9434.7699999999986</v>
      </c>
      <c r="J3316">
        <f t="shared" si="258"/>
        <v>5.3265000000000002</v>
      </c>
      <c r="K3316">
        <f t="shared" si="259"/>
        <v>501.6572271</v>
      </c>
      <c r="L3316" s="1" t="s">
        <v>38</v>
      </c>
      <c r="M3316" s="1" t="s">
        <v>20</v>
      </c>
      <c r="N3316" s="1" t="s">
        <v>28</v>
      </c>
      <c r="O3316" s="1" t="s">
        <v>29</v>
      </c>
      <c r="P3316" s="1" t="s">
        <v>61</v>
      </c>
      <c r="Q3316" s="1" t="s">
        <v>64</v>
      </c>
      <c r="R3316" s="2">
        <v>39879</v>
      </c>
    </row>
    <row r="3317" spans="1:18" x14ac:dyDescent="0.25">
      <c r="A3317" s="1">
        <v>12293</v>
      </c>
      <c r="B3317" s="2">
        <v>40712</v>
      </c>
      <c r="C3317" s="2" t="str">
        <f t="shared" si="256"/>
        <v>June</v>
      </c>
      <c r="D3317" s="1" t="s">
        <v>25</v>
      </c>
      <c r="E3317" s="1">
        <v>31</v>
      </c>
      <c r="F3317" s="1">
        <f t="shared" si="255"/>
        <v>9.1345161290322583</v>
      </c>
      <c r="G3317" s="1">
        <v>283.17</v>
      </c>
      <c r="H3317" s="1">
        <v>1.39</v>
      </c>
      <c r="I3317">
        <f t="shared" si="257"/>
        <v>284.56</v>
      </c>
      <c r="J3317">
        <f t="shared" si="258"/>
        <v>3.5455000000000001</v>
      </c>
      <c r="K3317">
        <f t="shared" si="259"/>
        <v>10.039792350000001</v>
      </c>
      <c r="L3317" s="1" t="s">
        <v>26</v>
      </c>
      <c r="M3317" s="1" t="s">
        <v>55</v>
      </c>
      <c r="N3317" s="1" t="s">
        <v>42</v>
      </c>
      <c r="O3317" s="1" t="s">
        <v>34</v>
      </c>
      <c r="P3317" s="1" t="s">
        <v>62</v>
      </c>
      <c r="Q3317" s="1" t="s">
        <v>24</v>
      </c>
      <c r="R3317" s="2">
        <v>40713</v>
      </c>
    </row>
    <row r="3318" spans="1:18" x14ac:dyDescent="0.25">
      <c r="A3318" s="1">
        <v>19040</v>
      </c>
      <c r="B3318" s="2">
        <v>40896</v>
      </c>
      <c r="C3318" s="2" t="str">
        <f t="shared" si="256"/>
        <v>December</v>
      </c>
      <c r="D3318" s="1" t="s">
        <v>25</v>
      </c>
      <c r="E3318" s="1">
        <v>10</v>
      </c>
      <c r="F3318" s="1">
        <f t="shared" si="255"/>
        <v>21.196999999999999</v>
      </c>
      <c r="G3318" s="1">
        <v>211.97</v>
      </c>
      <c r="H3318" s="1">
        <v>8.99</v>
      </c>
      <c r="I3318">
        <f t="shared" si="257"/>
        <v>220.96</v>
      </c>
      <c r="J3318">
        <f t="shared" si="258"/>
        <v>3.5455000000000001</v>
      </c>
      <c r="K3318">
        <f t="shared" si="259"/>
        <v>7.5153963499999996</v>
      </c>
      <c r="L3318" s="1" t="s">
        <v>26</v>
      </c>
      <c r="M3318" s="1" t="s">
        <v>47</v>
      </c>
      <c r="N3318" s="1" t="s">
        <v>33</v>
      </c>
      <c r="O3318" s="1" t="s">
        <v>34</v>
      </c>
      <c r="P3318" s="1" t="s">
        <v>35</v>
      </c>
      <c r="Q3318" s="1" t="s">
        <v>46</v>
      </c>
      <c r="R3318" s="2">
        <v>40897</v>
      </c>
    </row>
    <row r="3319" spans="1:18" x14ac:dyDescent="0.25">
      <c r="A3319" s="1">
        <v>30785</v>
      </c>
      <c r="B3319" s="2">
        <v>39997</v>
      </c>
      <c r="C3319" s="2" t="str">
        <f t="shared" si="256"/>
        <v>July</v>
      </c>
      <c r="D3319" s="1" t="s">
        <v>25</v>
      </c>
      <c r="E3319" s="1">
        <v>38</v>
      </c>
      <c r="F3319" s="1">
        <f t="shared" si="255"/>
        <v>9.8176315789473687</v>
      </c>
      <c r="G3319" s="1">
        <v>373.07</v>
      </c>
      <c r="H3319" s="1">
        <v>1.0900000000000001</v>
      </c>
      <c r="I3319">
        <f t="shared" si="257"/>
        <v>374.15999999999997</v>
      </c>
      <c r="J3319">
        <f t="shared" si="258"/>
        <v>3.5455000000000001</v>
      </c>
      <c r="K3319">
        <f t="shared" si="259"/>
        <v>13.22719685</v>
      </c>
      <c r="L3319" s="1" t="s">
        <v>26</v>
      </c>
      <c r="M3319" s="1" t="s">
        <v>20</v>
      </c>
      <c r="N3319" s="1" t="s">
        <v>42</v>
      </c>
      <c r="O3319" s="1" t="s">
        <v>34</v>
      </c>
      <c r="P3319" s="1" t="s">
        <v>35</v>
      </c>
      <c r="Q3319" s="1" t="s">
        <v>36</v>
      </c>
      <c r="R3319" s="2">
        <v>40000</v>
      </c>
    </row>
    <row r="3320" spans="1:18" x14ac:dyDescent="0.25">
      <c r="A3320" s="1">
        <v>28453</v>
      </c>
      <c r="B3320" s="2">
        <v>41271</v>
      </c>
      <c r="C3320" s="2" t="str">
        <f t="shared" si="256"/>
        <v>December</v>
      </c>
      <c r="D3320" s="1" t="s">
        <v>37</v>
      </c>
      <c r="E3320" s="1">
        <v>26</v>
      </c>
      <c r="F3320" s="1">
        <f t="shared" si="255"/>
        <v>21.539615384615384</v>
      </c>
      <c r="G3320" s="1">
        <v>560.03</v>
      </c>
      <c r="H3320" s="1">
        <v>13.99</v>
      </c>
      <c r="I3320">
        <f t="shared" si="257"/>
        <v>574.02</v>
      </c>
      <c r="J3320">
        <f t="shared" si="258"/>
        <v>3.5455000000000001</v>
      </c>
      <c r="K3320">
        <f t="shared" si="259"/>
        <v>19.85586365</v>
      </c>
      <c r="L3320" s="1" t="s">
        <v>26</v>
      </c>
      <c r="M3320" s="1" t="s">
        <v>54</v>
      </c>
      <c r="N3320" s="1" t="s">
        <v>42</v>
      </c>
      <c r="O3320" s="1" t="s">
        <v>34</v>
      </c>
      <c r="P3320" s="1" t="s">
        <v>68</v>
      </c>
      <c r="Q3320" s="1" t="s">
        <v>31</v>
      </c>
      <c r="R3320" s="2">
        <v>41271</v>
      </c>
    </row>
    <row r="3321" spans="1:18" x14ac:dyDescent="0.25">
      <c r="A3321" s="1">
        <v>2752</v>
      </c>
      <c r="B3321" s="2">
        <v>40500</v>
      </c>
      <c r="C3321" s="2" t="str">
        <f t="shared" si="256"/>
        <v>November</v>
      </c>
      <c r="D3321" s="1" t="s">
        <v>25</v>
      </c>
      <c r="E3321" s="1">
        <v>10</v>
      </c>
      <c r="F3321" s="1">
        <f t="shared" si="255"/>
        <v>57.556899999999999</v>
      </c>
      <c r="G3321" s="1">
        <v>575.56899999999996</v>
      </c>
      <c r="H3321" s="1">
        <v>5.63</v>
      </c>
      <c r="I3321">
        <f t="shared" si="257"/>
        <v>581.19899999999996</v>
      </c>
      <c r="J3321">
        <f t="shared" si="258"/>
        <v>5.3265000000000002</v>
      </c>
      <c r="K3321">
        <f t="shared" si="259"/>
        <v>30.657682784999999</v>
      </c>
      <c r="L3321" s="1" t="s">
        <v>26</v>
      </c>
      <c r="M3321" s="1" t="s">
        <v>27</v>
      </c>
      <c r="N3321" s="1" t="s">
        <v>28</v>
      </c>
      <c r="O3321" s="1" t="s">
        <v>29</v>
      </c>
      <c r="P3321" s="1" t="s">
        <v>30</v>
      </c>
      <c r="Q3321" s="1" t="s">
        <v>24</v>
      </c>
      <c r="R3321" s="2">
        <v>40502</v>
      </c>
    </row>
    <row r="3322" spans="1:18" x14ac:dyDescent="0.25">
      <c r="A3322" s="1">
        <v>20642</v>
      </c>
      <c r="B3322" s="2">
        <v>41048</v>
      </c>
      <c r="C3322" s="2" t="str">
        <f t="shared" si="256"/>
        <v>May</v>
      </c>
      <c r="D3322" s="1" t="s">
        <v>25</v>
      </c>
      <c r="E3322" s="1">
        <v>32</v>
      </c>
      <c r="F3322" s="1">
        <f t="shared" si="255"/>
        <v>4.2249999999999996</v>
      </c>
      <c r="G3322" s="1">
        <v>135.19999999999999</v>
      </c>
      <c r="H3322" s="1">
        <v>0.5</v>
      </c>
      <c r="I3322">
        <f t="shared" si="257"/>
        <v>135.69999999999999</v>
      </c>
      <c r="J3322">
        <f t="shared" si="258"/>
        <v>3.5455000000000001</v>
      </c>
      <c r="K3322">
        <f t="shared" si="259"/>
        <v>4.7935159999999994</v>
      </c>
      <c r="L3322" s="1" t="s">
        <v>26</v>
      </c>
      <c r="M3322" s="1" t="s">
        <v>58</v>
      </c>
      <c r="N3322" s="1" t="s">
        <v>21</v>
      </c>
      <c r="O3322" s="1" t="s">
        <v>34</v>
      </c>
      <c r="P3322" s="1" t="s">
        <v>63</v>
      </c>
      <c r="Q3322" s="1" t="s">
        <v>24</v>
      </c>
      <c r="R3322" s="2">
        <v>41049</v>
      </c>
    </row>
    <row r="3323" spans="1:18" x14ac:dyDescent="0.25">
      <c r="A3323" s="1">
        <v>36355</v>
      </c>
      <c r="B3323" s="2">
        <v>40149</v>
      </c>
      <c r="C3323" s="2" t="str">
        <f t="shared" si="256"/>
        <v>December</v>
      </c>
      <c r="D3323" s="1" t="s">
        <v>41</v>
      </c>
      <c r="E3323" s="1">
        <v>9</v>
      </c>
      <c r="F3323" s="1">
        <f t="shared" si="255"/>
        <v>6.8255555555555558</v>
      </c>
      <c r="G3323" s="1">
        <v>61.43</v>
      </c>
      <c r="H3323" s="1">
        <v>7.78</v>
      </c>
      <c r="I3323">
        <f t="shared" si="257"/>
        <v>69.209999999999994</v>
      </c>
      <c r="J3323">
        <f t="shared" si="258"/>
        <v>3.5455000000000001</v>
      </c>
      <c r="K3323">
        <f t="shared" si="259"/>
        <v>2.17800065</v>
      </c>
      <c r="L3323" s="1" t="s">
        <v>19</v>
      </c>
      <c r="M3323" s="1" t="s">
        <v>49</v>
      </c>
      <c r="N3323" s="1" t="s">
        <v>42</v>
      </c>
      <c r="O3323" s="1" t="s">
        <v>34</v>
      </c>
      <c r="P3323" s="1" t="s">
        <v>48</v>
      </c>
      <c r="Q3323" s="1" t="s">
        <v>24</v>
      </c>
      <c r="R3323" s="2">
        <v>40149</v>
      </c>
    </row>
    <row r="3324" spans="1:18" x14ac:dyDescent="0.25">
      <c r="A3324" s="1">
        <v>40998</v>
      </c>
      <c r="B3324" s="2">
        <v>39935</v>
      </c>
      <c r="C3324" s="2" t="str">
        <f t="shared" si="256"/>
        <v>May</v>
      </c>
      <c r="D3324" s="1" t="s">
        <v>41</v>
      </c>
      <c r="E3324" s="1">
        <v>43</v>
      </c>
      <c r="F3324" s="1">
        <f t="shared" si="255"/>
        <v>28.67953488372093</v>
      </c>
      <c r="G3324" s="1">
        <v>1233.22</v>
      </c>
      <c r="H3324" s="1">
        <v>1.99</v>
      </c>
      <c r="I3324">
        <f t="shared" si="257"/>
        <v>1235.21</v>
      </c>
      <c r="J3324">
        <f t="shared" si="258"/>
        <v>5.3265000000000002</v>
      </c>
      <c r="K3324">
        <f t="shared" si="259"/>
        <v>65.687463300000005</v>
      </c>
      <c r="L3324" s="1" t="s">
        <v>26</v>
      </c>
      <c r="M3324" s="1" t="s">
        <v>20</v>
      </c>
      <c r="N3324" s="1" t="s">
        <v>28</v>
      </c>
      <c r="O3324" s="1" t="s">
        <v>29</v>
      </c>
      <c r="P3324" s="1" t="s">
        <v>43</v>
      </c>
      <c r="Q3324" s="1" t="s">
        <v>46</v>
      </c>
      <c r="R3324" s="2">
        <v>39936</v>
      </c>
    </row>
    <row r="3325" spans="1:18" x14ac:dyDescent="0.25">
      <c r="A3325" s="1">
        <v>27426</v>
      </c>
      <c r="B3325" s="2">
        <v>40232</v>
      </c>
      <c r="C3325" s="2" t="str">
        <f t="shared" si="256"/>
        <v>February</v>
      </c>
      <c r="D3325" s="1" t="s">
        <v>18</v>
      </c>
      <c r="E3325" s="1">
        <v>32</v>
      </c>
      <c r="F3325" s="1">
        <f t="shared" si="255"/>
        <v>13.0309375</v>
      </c>
      <c r="G3325" s="1">
        <v>416.99</v>
      </c>
      <c r="H3325" s="1">
        <v>4.59</v>
      </c>
      <c r="I3325">
        <f t="shared" si="257"/>
        <v>421.58</v>
      </c>
      <c r="J3325">
        <f t="shared" si="258"/>
        <v>3.5455000000000001</v>
      </c>
      <c r="K3325">
        <f t="shared" si="259"/>
        <v>14.78438045</v>
      </c>
      <c r="L3325" s="1" t="s">
        <v>19</v>
      </c>
      <c r="M3325" s="1" t="s">
        <v>54</v>
      </c>
      <c r="N3325" s="1" t="s">
        <v>42</v>
      </c>
      <c r="O3325" s="1" t="s">
        <v>34</v>
      </c>
      <c r="P3325" s="1" t="s">
        <v>50</v>
      </c>
      <c r="Q3325" s="1" t="s">
        <v>36</v>
      </c>
      <c r="R3325" s="2">
        <v>40239</v>
      </c>
    </row>
    <row r="3326" spans="1:18" x14ac:dyDescent="0.25">
      <c r="A3326" s="1">
        <v>20967</v>
      </c>
      <c r="B3326" s="2">
        <v>40617</v>
      </c>
      <c r="C3326" s="2" t="str">
        <f t="shared" si="256"/>
        <v>March</v>
      </c>
      <c r="D3326" s="1" t="s">
        <v>25</v>
      </c>
      <c r="E3326" s="1">
        <v>6</v>
      </c>
      <c r="F3326" s="1">
        <f t="shared" si="255"/>
        <v>105.95675</v>
      </c>
      <c r="G3326" s="1">
        <v>635.7405</v>
      </c>
      <c r="H3326" s="1">
        <v>8.08</v>
      </c>
      <c r="I3326">
        <f t="shared" si="257"/>
        <v>643.82050000000004</v>
      </c>
      <c r="J3326">
        <f t="shared" si="258"/>
        <v>5.3265000000000002</v>
      </c>
      <c r="K3326">
        <f t="shared" si="259"/>
        <v>33.862717732500002</v>
      </c>
      <c r="L3326" s="1" t="s">
        <v>26</v>
      </c>
      <c r="M3326" s="1" t="s">
        <v>56</v>
      </c>
      <c r="N3326" s="1" t="s">
        <v>28</v>
      </c>
      <c r="O3326" s="1" t="s">
        <v>29</v>
      </c>
      <c r="P3326" s="1" t="s">
        <v>30</v>
      </c>
      <c r="Q3326" s="1" t="s">
        <v>24</v>
      </c>
      <c r="R3326" s="2">
        <v>40618</v>
      </c>
    </row>
    <row r="3327" spans="1:18" x14ac:dyDescent="0.25">
      <c r="A3327" s="1">
        <v>35812</v>
      </c>
      <c r="B3327" s="2">
        <v>40200</v>
      </c>
      <c r="C3327" s="2" t="str">
        <f t="shared" si="256"/>
        <v>January</v>
      </c>
      <c r="D3327" s="1" t="s">
        <v>37</v>
      </c>
      <c r="E3327" s="1">
        <v>19</v>
      </c>
      <c r="F3327" s="1">
        <f t="shared" si="255"/>
        <v>44.816842105263156</v>
      </c>
      <c r="G3327" s="1">
        <v>851.52</v>
      </c>
      <c r="H3327" s="1">
        <v>5.86</v>
      </c>
      <c r="I3327">
        <f t="shared" si="257"/>
        <v>857.38</v>
      </c>
      <c r="J3327">
        <f t="shared" si="258"/>
        <v>3.5455000000000001</v>
      </c>
      <c r="K3327">
        <f t="shared" si="259"/>
        <v>30.190641599999999</v>
      </c>
      <c r="L3327" s="1" t="s">
        <v>26</v>
      </c>
      <c r="M3327" s="1" t="s">
        <v>20</v>
      </c>
      <c r="N3327" s="1" t="s">
        <v>28</v>
      </c>
      <c r="O3327" s="1" t="s">
        <v>34</v>
      </c>
      <c r="P3327" s="1" t="s">
        <v>45</v>
      </c>
      <c r="Q3327" s="1" t="s">
        <v>24</v>
      </c>
      <c r="R3327" s="2">
        <v>40202</v>
      </c>
    </row>
    <row r="3328" spans="1:18" x14ac:dyDescent="0.25">
      <c r="A3328" s="1">
        <v>28064</v>
      </c>
      <c r="B3328" s="2">
        <v>40423</v>
      </c>
      <c r="C3328" s="2" t="str">
        <f t="shared" si="256"/>
        <v>September</v>
      </c>
      <c r="D3328" s="1" t="s">
        <v>41</v>
      </c>
      <c r="E3328" s="1">
        <v>1</v>
      </c>
      <c r="F3328" s="1">
        <f t="shared" si="255"/>
        <v>6.75</v>
      </c>
      <c r="G3328" s="1">
        <v>6.75</v>
      </c>
      <c r="H3328" s="1">
        <v>1</v>
      </c>
      <c r="I3328">
        <f t="shared" si="257"/>
        <v>7.75</v>
      </c>
      <c r="J3328">
        <f t="shared" si="258"/>
        <v>3.5455000000000001</v>
      </c>
      <c r="K3328">
        <f t="shared" si="259"/>
        <v>0.23932124999999999</v>
      </c>
      <c r="L3328" s="1" t="s">
        <v>26</v>
      </c>
      <c r="M3328" s="1" t="s">
        <v>27</v>
      </c>
      <c r="N3328" s="1" t="s">
        <v>42</v>
      </c>
      <c r="O3328" s="1" t="s">
        <v>34</v>
      </c>
      <c r="P3328" s="1" t="s">
        <v>35</v>
      </c>
      <c r="Q3328" s="1" t="s">
        <v>36</v>
      </c>
      <c r="R3328" s="2">
        <v>40423</v>
      </c>
    </row>
    <row r="3329" spans="1:18" x14ac:dyDescent="0.25">
      <c r="A3329" s="1">
        <v>53798</v>
      </c>
      <c r="B3329" s="2">
        <v>39922</v>
      </c>
      <c r="C3329" s="2" t="str">
        <f t="shared" si="256"/>
        <v>April</v>
      </c>
      <c r="D3329" s="1" t="s">
        <v>18</v>
      </c>
      <c r="E3329" s="1">
        <v>29</v>
      </c>
      <c r="F3329" s="1">
        <f t="shared" si="255"/>
        <v>79.918965517241389</v>
      </c>
      <c r="G3329" s="1">
        <v>2317.65</v>
      </c>
      <c r="H3329" s="1">
        <v>13.99</v>
      </c>
      <c r="I3329">
        <f t="shared" si="257"/>
        <v>2331.64</v>
      </c>
      <c r="J3329">
        <f t="shared" si="258"/>
        <v>3.5455000000000001</v>
      </c>
      <c r="K3329">
        <f t="shared" si="259"/>
        <v>82.172280750000013</v>
      </c>
      <c r="L3329" s="1" t="s">
        <v>26</v>
      </c>
      <c r="M3329" s="1" t="s">
        <v>51</v>
      </c>
      <c r="N3329" s="1" t="s">
        <v>33</v>
      </c>
      <c r="O3329" s="1" t="s">
        <v>34</v>
      </c>
      <c r="P3329" s="1" t="s">
        <v>68</v>
      </c>
      <c r="Q3329" s="1" t="s">
        <v>31</v>
      </c>
      <c r="R3329" s="2">
        <v>39929</v>
      </c>
    </row>
    <row r="3330" spans="1:18" x14ac:dyDescent="0.25">
      <c r="A3330" s="1">
        <v>30016</v>
      </c>
      <c r="B3330" s="2">
        <v>39816</v>
      </c>
      <c r="C3330" s="2" t="str">
        <f t="shared" si="256"/>
        <v>January</v>
      </c>
      <c r="D3330" s="1" t="s">
        <v>37</v>
      </c>
      <c r="E3330" s="1">
        <v>15</v>
      </c>
      <c r="F3330" s="1">
        <f t="shared" ref="F3330:F3393" si="260">G3330/E3330</f>
        <v>5.7039999999999997</v>
      </c>
      <c r="G3330" s="1">
        <v>85.56</v>
      </c>
      <c r="H3330" s="1">
        <v>5.66</v>
      </c>
      <c r="I3330">
        <f t="shared" si="257"/>
        <v>91.22</v>
      </c>
      <c r="J3330">
        <f t="shared" si="258"/>
        <v>3.5455000000000001</v>
      </c>
      <c r="K3330">
        <f t="shared" si="259"/>
        <v>3.0335298000000002</v>
      </c>
      <c r="L3330" s="1" t="s">
        <v>26</v>
      </c>
      <c r="M3330" s="1" t="s">
        <v>27</v>
      </c>
      <c r="N3330" s="1" t="s">
        <v>33</v>
      </c>
      <c r="O3330" s="1" t="s">
        <v>34</v>
      </c>
      <c r="P3330" s="1" t="s">
        <v>45</v>
      </c>
      <c r="Q3330" s="1" t="s">
        <v>24</v>
      </c>
      <c r="R3330" s="2">
        <v>39818</v>
      </c>
    </row>
    <row r="3331" spans="1:18" x14ac:dyDescent="0.25">
      <c r="A3331" s="1">
        <v>43875</v>
      </c>
      <c r="B3331" s="2">
        <v>40884</v>
      </c>
      <c r="C3331" s="2" t="str">
        <f t="shared" ref="C3331:C3394" si="261">TEXT(B3331,"mmmm")</f>
        <v>December</v>
      </c>
      <c r="D3331" s="1" t="s">
        <v>37</v>
      </c>
      <c r="E3331" s="1">
        <v>24</v>
      </c>
      <c r="F3331" s="1">
        <f t="shared" si="260"/>
        <v>15.924583333333333</v>
      </c>
      <c r="G3331" s="1">
        <v>382.19</v>
      </c>
      <c r="H3331" s="1">
        <v>6.75</v>
      </c>
      <c r="I3331">
        <f t="shared" ref="I3331:I3394" si="262">G3331+H3331</f>
        <v>388.94</v>
      </c>
      <c r="J3331">
        <f t="shared" ref="J3331:J3394" si="263">IF(O3331="Furniture",4.761,IF(O3331="Technology",5.3265,IF(O3331="Office Supplies",3.5455,0)))</f>
        <v>3.5455000000000001</v>
      </c>
      <c r="K3331">
        <f t="shared" ref="K3331:K3394" si="264">(J3331*G3331)/100</f>
        <v>13.550546449999999</v>
      </c>
      <c r="L3331" s="1" t="s">
        <v>19</v>
      </c>
      <c r="M3331" s="1" t="s">
        <v>27</v>
      </c>
      <c r="N3331" s="1" t="s">
        <v>33</v>
      </c>
      <c r="O3331" s="1" t="s">
        <v>34</v>
      </c>
      <c r="P3331" s="1" t="s">
        <v>68</v>
      </c>
      <c r="Q3331" s="1" t="s">
        <v>31</v>
      </c>
      <c r="R3331" s="2">
        <v>40887</v>
      </c>
    </row>
    <row r="3332" spans="1:18" x14ac:dyDescent="0.25">
      <c r="A3332" s="1">
        <v>59047</v>
      </c>
      <c r="B3332" s="2">
        <v>40571</v>
      </c>
      <c r="C3332" s="2" t="str">
        <f t="shared" si="261"/>
        <v>January</v>
      </c>
      <c r="D3332" s="1" t="s">
        <v>32</v>
      </c>
      <c r="E3332" s="1">
        <v>10</v>
      </c>
      <c r="F3332" s="1">
        <f t="shared" si="260"/>
        <v>26.693999999999999</v>
      </c>
      <c r="G3332" s="1">
        <v>266.94</v>
      </c>
      <c r="H3332" s="1">
        <v>1.99</v>
      </c>
      <c r="I3332">
        <f t="shared" si="262"/>
        <v>268.93</v>
      </c>
      <c r="J3332">
        <f t="shared" si="263"/>
        <v>5.3265000000000002</v>
      </c>
      <c r="K3332">
        <f t="shared" si="264"/>
        <v>14.2185591</v>
      </c>
      <c r="L3332" s="1" t="s">
        <v>26</v>
      </c>
      <c r="M3332" s="1" t="s">
        <v>55</v>
      </c>
      <c r="N3332" s="1" t="s">
        <v>33</v>
      </c>
      <c r="O3332" s="1" t="s">
        <v>29</v>
      </c>
      <c r="P3332" s="1" t="s">
        <v>43</v>
      </c>
      <c r="Q3332" s="1" t="s">
        <v>46</v>
      </c>
      <c r="R3332" s="2">
        <v>40571</v>
      </c>
    </row>
    <row r="3333" spans="1:18" x14ac:dyDescent="0.25">
      <c r="A3333" s="1">
        <v>3108</v>
      </c>
      <c r="B3333" s="2">
        <v>40394</v>
      </c>
      <c r="C3333" s="2" t="str">
        <f t="shared" si="261"/>
        <v>August</v>
      </c>
      <c r="D3333" s="1" t="s">
        <v>37</v>
      </c>
      <c r="E3333" s="1">
        <v>36</v>
      </c>
      <c r="F3333" s="1">
        <f t="shared" si="260"/>
        <v>1.8163888888888888</v>
      </c>
      <c r="G3333" s="1">
        <v>65.39</v>
      </c>
      <c r="H3333" s="1">
        <v>1</v>
      </c>
      <c r="I3333">
        <f t="shared" si="262"/>
        <v>66.39</v>
      </c>
      <c r="J3333">
        <f t="shared" si="263"/>
        <v>3.5455000000000001</v>
      </c>
      <c r="K3333">
        <f t="shared" si="264"/>
        <v>2.3184024500000002</v>
      </c>
      <c r="L3333" s="1" t="s">
        <v>26</v>
      </c>
      <c r="M3333" s="1" t="s">
        <v>56</v>
      </c>
      <c r="N3333" s="1" t="s">
        <v>33</v>
      </c>
      <c r="O3333" s="1" t="s">
        <v>34</v>
      </c>
      <c r="P3333" s="1" t="s">
        <v>35</v>
      </c>
      <c r="Q3333" s="1" t="s">
        <v>36</v>
      </c>
      <c r="R3333" s="2">
        <v>40395</v>
      </c>
    </row>
    <row r="3334" spans="1:18" x14ac:dyDescent="0.25">
      <c r="A3334" s="1">
        <v>26372</v>
      </c>
      <c r="B3334" s="2">
        <v>40006</v>
      </c>
      <c r="C3334" s="2" t="str">
        <f t="shared" si="261"/>
        <v>July</v>
      </c>
      <c r="D3334" s="1" t="s">
        <v>18</v>
      </c>
      <c r="E3334" s="1">
        <v>1</v>
      </c>
      <c r="F3334" s="1">
        <f t="shared" si="260"/>
        <v>31.96</v>
      </c>
      <c r="G3334" s="1">
        <v>31.96</v>
      </c>
      <c r="H3334" s="1">
        <v>1.99</v>
      </c>
      <c r="I3334">
        <f t="shared" si="262"/>
        <v>33.950000000000003</v>
      </c>
      <c r="J3334">
        <f t="shared" si="263"/>
        <v>5.3265000000000002</v>
      </c>
      <c r="K3334">
        <f t="shared" si="264"/>
        <v>1.7023494000000001</v>
      </c>
      <c r="L3334" s="1" t="s">
        <v>26</v>
      </c>
      <c r="M3334" s="1" t="s">
        <v>20</v>
      </c>
      <c r="N3334" s="1" t="s">
        <v>33</v>
      </c>
      <c r="O3334" s="1" t="s">
        <v>29</v>
      </c>
      <c r="P3334" s="1" t="s">
        <v>43</v>
      </c>
      <c r="Q3334" s="1" t="s">
        <v>46</v>
      </c>
      <c r="R3334" s="2">
        <v>40010</v>
      </c>
    </row>
    <row r="3335" spans="1:18" x14ac:dyDescent="0.25">
      <c r="A3335" s="1">
        <v>46885</v>
      </c>
      <c r="B3335" s="2">
        <v>40701</v>
      </c>
      <c r="C3335" s="2" t="str">
        <f t="shared" si="261"/>
        <v>June</v>
      </c>
      <c r="D3335" s="1" t="s">
        <v>18</v>
      </c>
      <c r="E3335" s="1">
        <v>48</v>
      </c>
      <c r="F3335" s="1">
        <f t="shared" si="260"/>
        <v>1.8949999999999998</v>
      </c>
      <c r="G3335" s="1">
        <v>90.96</v>
      </c>
      <c r="H3335" s="1">
        <v>1.56</v>
      </c>
      <c r="I3335">
        <f t="shared" si="262"/>
        <v>92.52</v>
      </c>
      <c r="J3335">
        <f t="shared" si="263"/>
        <v>3.5455000000000001</v>
      </c>
      <c r="K3335">
        <f t="shared" si="264"/>
        <v>3.2249867999999999</v>
      </c>
      <c r="L3335" s="1" t="s">
        <v>26</v>
      </c>
      <c r="M3335" s="1" t="s">
        <v>56</v>
      </c>
      <c r="N3335" s="1" t="s">
        <v>33</v>
      </c>
      <c r="O3335" s="1" t="s">
        <v>34</v>
      </c>
      <c r="P3335" s="1" t="s">
        <v>66</v>
      </c>
      <c r="Q3335" s="1" t="s">
        <v>36</v>
      </c>
      <c r="R3335" s="2">
        <v>40705</v>
      </c>
    </row>
    <row r="3336" spans="1:18" x14ac:dyDescent="0.25">
      <c r="A3336" s="1">
        <v>14368</v>
      </c>
      <c r="B3336" s="2">
        <v>40796</v>
      </c>
      <c r="C3336" s="2" t="str">
        <f t="shared" si="261"/>
        <v>September</v>
      </c>
      <c r="D3336" s="1" t="s">
        <v>25</v>
      </c>
      <c r="E3336" s="1">
        <v>37</v>
      </c>
      <c r="F3336" s="1">
        <f t="shared" si="260"/>
        <v>32.921081081081077</v>
      </c>
      <c r="G3336" s="1">
        <v>1218.08</v>
      </c>
      <c r="H3336" s="1">
        <v>8.99</v>
      </c>
      <c r="I3336">
        <f t="shared" si="262"/>
        <v>1227.07</v>
      </c>
      <c r="J3336">
        <f t="shared" si="263"/>
        <v>3.5455000000000001</v>
      </c>
      <c r="K3336">
        <f t="shared" si="264"/>
        <v>43.187026399999993</v>
      </c>
      <c r="L3336" s="1" t="s">
        <v>26</v>
      </c>
      <c r="M3336" s="1" t="s">
        <v>27</v>
      </c>
      <c r="N3336" s="1" t="s">
        <v>21</v>
      </c>
      <c r="O3336" s="1" t="s">
        <v>34</v>
      </c>
      <c r="P3336" s="1" t="s">
        <v>35</v>
      </c>
      <c r="Q3336" s="1" t="s">
        <v>46</v>
      </c>
      <c r="R3336" s="2">
        <v>40798</v>
      </c>
    </row>
    <row r="3337" spans="1:18" x14ac:dyDescent="0.25">
      <c r="A3337" s="1">
        <v>56420</v>
      </c>
      <c r="B3337" s="2">
        <v>40748</v>
      </c>
      <c r="C3337" s="2" t="str">
        <f t="shared" si="261"/>
        <v>July</v>
      </c>
      <c r="D3337" s="1" t="s">
        <v>18</v>
      </c>
      <c r="E3337" s="1">
        <v>48</v>
      </c>
      <c r="F3337" s="1">
        <f t="shared" si="260"/>
        <v>107.04864583333334</v>
      </c>
      <c r="G3337" s="1">
        <v>5138.335</v>
      </c>
      <c r="H3337" s="1">
        <v>8.08</v>
      </c>
      <c r="I3337">
        <f t="shared" si="262"/>
        <v>5146.415</v>
      </c>
      <c r="J3337">
        <f t="shared" si="263"/>
        <v>5.3265000000000002</v>
      </c>
      <c r="K3337">
        <f t="shared" si="264"/>
        <v>273.69341377500001</v>
      </c>
      <c r="L3337" s="1" t="s">
        <v>26</v>
      </c>
      <c r="M3337" s="1" t="s">
        <v>51</v>
      </c>
      <c r="N3337" s="1" t="s">
        <v>21</v>
      </c>
      <c r="O3337" s="1" t="s">
        <v>29</v>
      </c>
      <c r="P3337" s="1" t="s">
        <v>30</v>
      </c>
      <c r="Q3337" s="1" t="s">
        <v>24</v>
      </c>
      <c r="R3337" s="2">
        <v>40750</v>
      </c>
    </row>
    <row r="3338" spans="1:18" x14ac:dyDescent="0.25">
      <c r="A3338" s="1">
        <v>16134</v>
      </c>
      <c r="B3338" s="2">
        <v>41232</v>
      </c>
      <c r="C3338" s="2" t="str">
        <f t="shared" si="261"/>
        <v>November</v>
      </c>
      <c r="D3338" s="1" t="s">
        <v>25</v>
      </c>
      <c r="E3338" s="1">
        <v>43</v>
      </c>
      <c r="F3338" s="1">
        <f t="shared" si="260"/>
        <v>509.79720930232554</v>
      </c>
      <c r="G3338" s="1">
        <v>21921.279999999999</v>
      </c>
      <c r="H3338" s="1">
        <v>28.14</v>
      </c>
      <c r="I3338">
        <f t="shared" si="262"/>
        <v>21949.42</v>
      </c>
      <c r="J3338">
        <f t="shared" si="263"/>
        <v>5.3265000000000002</v>
      </c>
      <c r="K3338">
        <f t="shared" si="264"/>
        <v>1167.6369792</v>
      </c>
      <c r="L3338" s="1" t="s">
        <v>38</v>
      </c>
      <c r="M3338" s="1" t="s">
        <v>59</v>
      </c>
      <c r="N3338" s="1" t="s">
        <v>42</v>
      </c>
      <c r="O3338" s="1" t="s">
        <v>29</v>
      </c>
      <c r="P3338" s="1" t="s">
        <v>61</v>
      </c>
      <c r="Q3338" s="1" t="s">
        <v>40</v>
      </c>
      <c r="R3338" s="2">
        <v>41234</v>
      </c>
    </row>
    <row r="3339" spans="1:18" x14ac:dyDescent="0.25">
      <c r="A3339" s="1">
        <v>32806</v>
      </c>
      <c r="B3339" s="2">
        <v>40715</v>
      </c>
      <c r="C3339" s="2" t="str">
        <f t="shared" si="261"/>
        <v>June</v>
      </c>
      <c r="D3339" s="1" t="s">
        <v>25</v>
      </c>
      <c r="E3339" s="1">
        <v>48</v>
      </c>
      <c r="F3339" s="1">
        <f t="shared" si="260"/>
        <v>3.6664583333333334</v>
      </c>
      <c r="G3339" s="1">
        <v>175.99</v>
      </c>
      <c r="H3339" s="1">
        <v>0.5</v>
      </c>
      <c r="I3339">
        <f t="shared" si="262"/>
        <v>176.49</v>
      </c>
      <c r="J3339">
        <f t="shared" si="263"/>
        <v>3.5455000000000001</v>
      </c>
      <c r="K3339">
        <f t="shared" si="264"/>
        <v>6.2397254500000008</v>
      </c>
      <c r="L3339" s="1" t="s">
        <v>19</v>
      </c>
      <c r="M3339" s="1" t="s">
        <v>54</v>
      </c>
      <c r="N3339" s="1" t="s">
        <v>42</v>
      </c>
      <c r="O3339" s="1" t="s">
        <v>34</v>
      </c>
      <c r="P3339" s="1" t="s">
        <v>63</v>
      </c>
      <c r="Q3339" s="1" t="s">
        <v>24</v>
      </c>
      <c r="R3339" s="2">
        <v>40716</v>
      </c>
    </row>
    <row r="3340" spans="1:18" x14ac:dyDescent="0.25">
      <c r="A3340" s="1">
        <v>46212</v>
      </c>
      <c r="B3340" s="2">
        <v>41164</v>
      </c>
      <c r="C3340" s="2" t="str">
        <f t="shared" si="261"/>
        <v>September</v>
      </c>
      <c r="D3340" s="1" t="s">
        <v>32</v>
      </c>
      <c r="E3340" s="1">
        <v>43</v>
      </c>
      <c r="F3340" s="1">
        <f t="shared" si="260"/>
        <v>7.4993023255813958</v>
      </c>
      <c r="G3340" s="1">
        <v>322.47000000000003</v>
      </c>
      <c r="H3340" s="1">
        <v>2.5</v>
      </c>
      <c r="I3340">
        <f t="shared" si="262"/>
        <v>324.97000000000003</v>
      </c>
      <c r="J3340">
        <f t="shared" si="263"/>
        <v>3.5455000000000001</v>
      </c>
      <c r="K3340">
        <f t="shared" si="264"/>
        <v>11.433173850000001</v>
      </c>
      <c r="L3340" s="1" t="s">
        <v>19</v>
      </c>
      <c r="M3340" s="1" t="s">
        <v>51</v>
      </c>
      <c r="N3340" s="1" t="s">
        <v>21</v>
      </c>
      <c r="O3340" s="1" t="s">
        <v>34</v>
      </c>
      <c r="P3340" s="1" t="s">
        <v>62</v>
      </c>
      <c r="Q3340" s="1" t="s">
        <v>24</v>
      </c>
      <c r="R3340" s="2">
        <v>41166</v>
      </c>
    </row>
    <row r="3341" spans="1:18" x14ac:dyDescent="0.25">
      <c r="A3341" s="1">
        <v>33797</v>
      </c>
      <c r="B3341" s="2">
        <v>39824</v>
      </c>
      <c r="C3341" s="2" t="str">
        <f t="shared" si="261"/>
        <v>January</v>
      </c>
      <c r="D3341" s="1" t="s">
        <v>32</v>
      </c>
      <c r="E3341" s="1">
        <v>20</v>
      </c>
      <c r="F3341" s="1">
        <f t="shared" si="260"/>
        <v>226.56700000000001</v>
      </c>
      <c r="G3341" s="1">
        <v>4531.34</v>
      </c>
      <c r="H3341" s="1">
        <v>14.7</v>
      </c>
      <c r="I3341">
        <f t="shared" si="262"/>
        <v>4546.04</v>
      </c>
      <c r="J3341">
        <f t="shared" si="263"/>
        <v>5.3265000000000002</v>
      </c>
      <c r="K3341">
        <f t="shared" si="264"/>
        <v>241.36182510000003</v>
      </c>
      <c r="L3341" s="1" t="s">
        <v>38</v>
      </c>
      <c r="M3341" s="1" t="s">
        <v>58</v>
      </c>
      <c r="N3341" s="1" t="s">
        <v>28</v>
      </c>
      <c r="O3341" s="1" t="s">
        <v>29</v>
      </c>
      <c r="P3341" s="1" t="s">
        <v>61</v>
      </c>
      <c r="Q3341" s="1" t="s">
        <v>40</v>
      </c>
      <c r="R3341" s="2">
        <v>39824</v>
      </c>
    </row>
    <row r="3342" spans="1:18" x14ac:dyDescent="0.25">
      <c r="A3342" s="1">
        <v>41185</v>
      </c>
      <c r="B3342" s="2">
        <v>40153</v>
      </c>
      <c r="C3342" s="2" t="str">
        <f t="shared" si="261"/>
        <v>December</v>
      </c>
      <c r="D3342" s="1" t="s">
        <v>37</v>
      </c>
      <c r="E3342" s="1">
        <v>2</v>
      </c>
      <c r="F3342" s="1">
        <f t="shared" si="260"/>
        <v>9.4049999999999994</v>
      </c>
      <c r="G3342" s="1">
        <v>18.809999999999999</v>
      </c>
      <c r="H3342" s="1">
        <v>7.96</v>
      </c>
      <c r="I3342">
        <f t="shared" si="262"/>
        <v>26.77</v>
      </c>
      <c r="J3342">
        <f t="shared" si="263"/>
        <v>3.5455000000000001</v>
      </c>
      <c r="K3342">
        <f t="shared" si="264"/>
        <v>0.66690855000000004</v>
      </c>
      <c r="L3342" s="1" t="s">
        <v>26</v>
      </c>
      <c r="M3342" s="1" t="s">
        <v>27</v>
      </c>
      <c r="N3342" s="1" t="s">
        <v>33</v>
      </c>
      <c r="O3342" s="1" t="s">
        <v>34</v>
      </c>
      <c r="P3342" s="1" t="s">
        <v>45</v>
      </c>
      <c r="Q3342" s="1" t="s">
        <v>24</v>
      </c>
      <c r="R3342" s="2">
        <v>40154</v>
      </c>
    </row>
    <row r="3343" spans="1:18" x14ac:dyDescent="0.25">
      <c r="A3343" s="1">
        <v>46053</v>
      </c>
      <c r="B3343" s="2">
        <v>41165</v>
      </c>
      <c r="C3343" s="2" t="str">
        <f t="shared" si="261"/>
        <v>September</v>
      </c>
      <c r="D3343" s="1" t="s">
        <v>25</v>
      </c>
      <c r="E3343" s="1">
        <v>25</v>
      </c>
      <c r="F3343" s="1">
        <f t="shared" si="260"/>
        <v>58.353199999999994</v>
      </c>
      <c r="G3343" s="1">
        <v>1458.83</v>
      </c>
      <c r="H3343" s="1">
        <v>3.5</v>
      </c>
      <c r="I3343">
        <f t="shared" si="262"/>
        <v>1462.33</v>
      </c>
      <c r="J3343">
        <f t="shared" si="263"/>
        <v>3.5455000000000001</v>
      </c>
      <c r="K3343">
        <f t="shared" si="264"/>
        <v>51.722817649999996</v>
      </c>
      <c r="L3343" s="1" t="s">
        <v>26</v>
      </c>
      <c r="M3343" s="1" t="s">
        <v>51</v>
      </c>
      <c r="N3343" s="1" t="s">
        <v>21</v>
      </c>
      <c r="O3343" s="1" t="s">
        <v>34</v>
      </c>
      <c r="P3343" s="1" t="s">
        <v>68</v>
      </c>
      <c r="Q3343" s="1" t="s">
        <v>24</v>
      </c>
      <c r="R3343" s="2">
        <v>41166</v>
      </c>
    </row>
    <row r="3344" spans="1:18" x14ac:dyDescent="0.25">
      <c r="A3344" s="1">
        <v>25536</v>
      </c>
      <c r="B3344" s="2">
        <v>40746</v>
      </c>
      <c r="C3344" s="2" t="str">
        <f t="shared" si="261"/>
        <v>July</v>
      </c>
      <c r="D3344" s="1" t="s">
        <v>18</v>
      </c>
      <c r="E3344" s="1">
        <v>19</v>
      </c>
      <c r="F3344" s="1">
        <f t="shared" si="260"/>
        <v>10.171052631578947</v>
      </c>
      <c r="G3344" s="1">
        <v>193.25</v>
      </c>
      <c r="H3344" s="1">
        <v>1.0900000000000001</v>
      </c>
      <c r="I3344">
        <f t="shared" si="262"/>
        <v>194.34</v>
      </c>
      <c r="J3344">
        <f t="shared" si="263"/>
        <v>3.5455000000000001</v>
      </c>
      <c r="K3344">
        <f t="shared" si="264"/>
        <v>6.8516787499999996</v>
      </c>
      <c r="L3344" s="1" t="s">
        <v>26</v>
      </c>
      <c r="M3344" s="1" t="s">
        <v>27</v>
      </c>
      <c r="N3344" s="1" t="s">
        <v>28</v>
      </c>
      <c r="O3344" s="1" t="s">
        <v>34</v>
      </c>
      <c r="P3344" s="1" t="s">
        <v>35</v>
      </c>
      <c r="Q3344" s="1" t="s">
        <v>36</v>
      </c>
      <c r="R3344" s="2">
        <v>40746</v>
      </c>
    </row>
    <row r="3345" spans="1:18" x14ac:dyDescent="0.25">
      <c r="A3345" s="1">
        <v>52930</v>
      </c>
      <c r="B3345" s="2">
        <v>40855</v>
      </c>
      <c r="C3345" s="2" t="str">
        <f t="shared" si="261"/>
        <v>November</v>
      </c>
      <c r="D3345" s="1" t="s">
        <v>18</v>
      </c>
      <c r="E3345" s="1">
        <v>39</v>
      </c>
      <c r="F3345" s="1">
        <f t="shared" si="260"/>
        <v>5.773589743589743</v>
      </c>
      <c r="G3345" s="1">
        <v>225.17</v>
      </c>
      <c r="H3345" s="1">
        <v>8.09</v>
      </c>
      <c r="I3345">
        <f t="shared" si="262"/>
        <v>233.26</v>
      </c>
      <c r="J3345">
        <f t="shared" si="263"/>
        <v>3.5455000000000001</v>
      </c>
      <c r="K3345">
        <f t="shared" si="264"/>
        <v>7.9834023500000004</v>
      </c>
      <c r="L3345" s="1" t="s">
        <v>26</v>
      </c>
      <c r="M3345" s="1" t="s">
        <v>27</v>
      </c>
      <c r="N3345" s="1" t="s">
        <v>33</v>
      </c>
      <c r="O3345" s="1" t="s">
        <v>34</v>
      </c>
      <c r="P3345" s="1" t="s">
        <v>45</v>
      </c>
      <c r="Q3345" s="1" t="s">
        <v>24</v>
      </c>
      <c r="R3345" s="2">
        <v>40860</v>
      </c>
    </row>
    <row r="3346" spans="1:18" x14ac:dyDescent="0.25">
      <c r="A3346" s="1">
        <v>26146</v>
      </c>
      <c r="B3346" s="2">
        <v>40097</v>
      </c>
      <c r="C3346" s="2" t="str">
        <f t="shared" si="261"/>
        <v>October</v>
      </c>
      <c r="D3346" s="1" t="s">
        <v>18</v>
      </c>
      <c r="E3346" s="1">
        <v>13</v>
      </c>
      <c r="F3346" s="1">
        <f t="shared" si="260"/>
        <v>103.98153846153846</v>
      </c>
      <c r="G3346" s="1">
        <v>1351.76</v>
      </c>
      <c r="H3346" s="1">
        <v>18.93</v>
      </c>
      <c r="I3346">
        <f t="shared" si="262"/>
        <v>1370.69</v>
      </c>
      <c r="J3346">
        <f t="shared" si="263"/>
        <v>3.5455000000000001</v>
      </c>
      <c r="K3346">
        <f t="shared" si="264"/>
        <v>47.926650799999997</v>
      </c>
      <c r="L3346" s="1" t="s">
        <v>26</v>
      </c>
      <c r="M3346" s="1" t="s">
        <v>54</v>
      </c>
      <c r="N3346" s="1" t="s">
        <v>33</v>
      </c>
      <c r="O3346" s="1" t="s">
        <v>34</v>
      </c>
      <c r="P3346" s="1" t="s">
        <v>68</v>
      </c>
      <c r="Q3346" s="1" t="s">
        <v>24</v>
      </c>
      <c r="R3346" s="2">
        <v>40104</v>
      </c>
    </row>
    <row r="3347" spans="1:18" x14ac:dyDescent="0.25">
      <c r="A3347" s="1">
        <v>42374</v>
      </c>
      <c r="B3347" s="2">
        <v>41107</v>
      </c>
      <c r="C3347" s="2" t="str">
        <f t="shared" si="261"/>
        <v>July</v>
      </c>
      <c r="D3347" s="1" t="s">
        <v>37</v>
      </c>
      <c r="E3347" s="1">
        <v>11</v>
      </c>
      <c r="F3347" s="1">
        <f t="shared" si="260"/>
        <v>63.106363636363632</v>
      </c>
      <c r="G3347" s="1">
        <v>694.17</v>
      </c>
      <c r="H3347" s="1">
        <v>10.29</v>
      </c>
      <c r="I3347">
        <f t="shared" si="262"/>
        <v>704.45999999999992</v>
      </c>
      <c r="J3347">
        <f t="shared" si="263"/>
        <v>3.5455000000000001</v>
      </c>
      <c r="K3347">
        <f t="shared" si="264"/>
        <v>24.611797349999996</v>
      </c>
      <c r="L3347" s="1" t="s">
        <v>26</v>
      </c>
      <c r="M3347" s="1" t="s">
        <v>54</v>
      </c>
      <c r="N3347" s="1" t="s">
        <v>33</v>
      </c>
      <c r="O3347" s="1" t="s">
        <v>34</v>
      </c>
      <c r="P3347" s="1" t="s">
        <v>48</v>
      </c>
      <c r="Q3347" s="1" t="s">
        <v>24</v>
      </c>
      <c r="R3347" s="2">
        <v>41109</v>
      </c>
    </row>
    <row r="3348" spans="1:18" x14ac:dyDescent="0.25">
      <c r="A3348" s="1">
        <v>49510</v>
      </c>
      <c r="B3348" s="2">
        <v>40988</v>
      </c>
      <c r="C3348" s="2" t="str">
        <f t="shared" si="261"/>
        <v>March</v>
      </c>
      <c r="D3348" s="1" t="s">
        <v>37</v>
      </c>
      <c r="E3348" s="1">
        <v>16</v>
      </c>
      <c r="F3348" s="1">
        <f t="shared" si="260"/>
        <v>2.7562500000000001</v>
      </c>
      <c r="G3348" s="1">
        <v>44.1</v>
      </c>
      <c r="H3348" s="1">
        <v>1.3</v>
      </c>
      <c r="I3348">
        <f t="shared" si="262"/>
        <v>45.4</v>
      </c>
      <c r="J3348">
        <f t="shared" si="263"/>
        <v>3.5455000000000001</v>
      </c>
      <c r="K3348">
        <f t="shared" si="264"/>
        <v>1.5635654999999999</v>
      </c>
      <c r="L3348" s="1" t="s">
        <v>26</v>
      </c>
      <c r="M3348" s="1" t="s">
        <v>20</v>
      </c>
      <c r="N3348" s="1" t="s">
        <v>33</v>
      </c>
      <c r="O3348" s="1" t="s">
        <v>34</v>
      </c>
      <c r="P3348" s="1" t="s">
        <v>35</v>
      </c>
      <c r="Q3348" s="1" t="s">
        <v>36</v>
      </c>
      <c r="R3348" s="2">
        <v>40989</v>
      </c>
    </row>
    <row r="3349" spans="1:18" x14ac:dyDescent="0.25">
      <c r="A3349" s="1">
        <v>24613</v>
      </c>
      <c r="B3349" s="2">
        <v>41106</v>
      </c>
      <c r="C3349" s="2" t="str">
        <f t="shared" si="261"/>
        <v>July</v>
      </c>
      <c r="D3349" s="1" t="s">
        <v>18</v>
      </c>
      <c r="E3349" s="1">
        <v>39</v>
      </c>
      <c r="F3349" s="1">
        <f t="shared" si="260"/>
        <v>19.943076923076923</v>
      </c>
      <c r="G3349" s="1">
        <v>777.78</v>
      </c>
      <c r="H3349" s="1">
        <v>4.0999999999999996</v>
      </c>
      <c r="I3349">
        <f t="shared" si="262"/>
        <v>781.88</v>
      </c>
      <c r="J3349">
        <f t="shared" si="263"/>
        <v>3.5455000000000001</v>
      </c>
      <c r="K3349">
        <f t="shared" si="264"/>
        <v>27.576189899999999</v>
      </c>
      <c r="L3349" s="1" t="s">
        <v>26</v>
      </c>
      <c r="M3349" s="1" t="s">
        <v>49</v>
      </c>
      <c r="N3349" s="1" t="s">
        <v>42</v>
      </c>
      <c r="O3349" s="1" t="s">
        <v>34</v>
      </c>
      <c r="P3349" s="1" t="s">
        <v>35</v>
      </c>
      <c r="Q3349" s="1" t="s">
        <v>36</v>
      </c>
      <c r="R3349" s="2">
        <v>41115</v>
      </c>
    </row>
    <row r="3350" spans="1:18" x14ac:dyDescent="0.25">
      <c r="A3350" s="1">
        <v>20482</v>
      </c>
      <c r="B3350" s="2">
        <v>40742</v>
      </c>
      <c r="C3350" s="2" t="str">
        <f t="shared" si="261"/>
        <v>July</v>
      </c>
      <c r="D3350" s="1" t="s">
        <v>41</v>
      </c>
      <c r="E3350" s="1">
        <v>39</v>
      </c>
      <c r="F3350" s="1">
        <f t="shared" si="260"/>
        <v>12.756923076923076</v>
      </c>
      <c r="G3350" s="1">
        <v>497.52</v>
      </c>
      <c r="H3350" s="1">
        <v>5.09</v>
      </c>
      <c r="I3350">
        <f t="shared" si="262"/>
        <v>502.60999999999996</v>
      </c>
      <c r="J3350">
        <f t="shared" si="263"/>
        <v>3.5455000000000001</v>
      </c>
      <c r="K3350">
        <f t="shared" si="264"/>
        <v>17.6395716</v>
      </c>
      <c r="L3350" s="1" t="s">
        <v>26</v>
      </c>
      <c r="M3350" s="1" t="s">
        <v>27</v>
      </c>
      <c r="N3350" s="1" t="s">
        <v>28</v>
      </c>
      <c r="O3350" s="1" t="s">
        <v>34</v>
      </c>
      <c r="P3350" s="1" t="s">
        <v>45</v>
      </c>
      <c r="Q3350" s="1" t="s">
        <v>24</v>
      </c>
      <c r="R3350" s="2">
        <v>40744</v>
      </c>
    </row>
    <row r="3351" spans="1:18" x14ac:dyDescent="0.25">
      <c r="A3351" s="1">
        <v>38979</v>
      </c>
      <c r="B3351" s="2">
        <v>40235</v>
      </c>
      <c r="C3351" s="2" t="str">
        <f t="shared" si="261"/>
        <v>February</v>
      </c>
      <c r="D3351" s="1" t="s">
        <v>18</v>
      </c>
      <c r="E3351" s="1">
        <v>31</v>
      </c>
      <c r="F3351" s="1">
        <f t="shared" si="260"/>
        <v>2.1164516129032256</v>
      </c>
      <c r="G3351" s="1">
        <v>65.61</v>
      </c>
      <c r="H3351" s="1">
        <v>1.63</v>
      </c>
      <c r="I3351">
        <f t="shared" si="262"/>
        <v>67.239999999999995</v>
      </c>
      <c r="J3351">
        <f t="shared" si="263"/>
        <v>3.5455000000000001</v>
      </c>
      <c r="K3351">
        <f t="shared" si="264"/>
        <v>2.3262025500000001</v>
      </c>
      <c r="L3351" s="1" t="s">
        <v>26</v>
      </c>
      <c r="M3351" s="1" t="s">
        <v>56</v>
      </c>
      <c r="N3351" s="1" t="s">
        <v>33</v>
      </c>
      <c r="O3351" s="1" t="s">
        <v>34</v>
      </c>
      <c r="P3351" s="1" t="s">
        <v>35</v>
      </c>
      <c r="Q3351" s="1" t="s">
        <v>36</v>
      </c>
      <c r="R3351" s="2">
        <v>40240</v>
      </c>
    </row>
    <row r="3352" spans="1:18" x14ac:dyDescent="0.25">
      <c r="A3352" s="1">
        <v>51619</v>
      </c>
      <c r="B3352" s="2">
        <v>40058</v>
      </c>
      <c r="C3352" s="2" t="str">
        <f t="shared" si="261"/>
        <v>September</v>
      </c>
      <c r="D3352" s="1" t="s">
        <v>32</v>
      </c>
      <c r="E3352" s="1">
        <v>2</v>
      </c>
      <c r="F3352" s="1">
        <f t="shared" si="260"/>
        <v>7.375</v>
      </c>
      <c r="G3352" s="1">
        <v>14.75</v>
      </c>
      <c r="H3352" s="1">
        <v>7.01</v>
      </c>
      <c r="I3352">
        <f t="shared" si="262"/>
        <v>21.759999999999998</v>
      </c>
      <c r="J3352">
        <f t="shared" si="263"/>
        <v>3.5455000000000001</v>
      </c>
      <c r="K3352">
        <f t="shared" si="264"/>
        <v>0.52296125000000004</v>
      </c>
      <c r="L3352" s="1" t="s">
        <v>26</v>
      </c>
      <c r="M3352" s="1" t="s">
        <v>27</v>
      </c>
      <c r="N3352" s="1" t="s">
        <v>21</v>
      </c>
      <c r="O3352" s="1" t="s">
        <v>34</v>
      </c>
      <c r="P3352" s="1" t="s">
        <v>48</v>
      </c>
      <c r="Q3352" s="1" t="s">
        <v>24</v>
      </c>
      <c r="R3352" s="2">
        <v>40060</v>
      </c>
    </row>
    <row r="3353" spans="1:18" x14ac:dyDescent="0.25">
      <c r="A3353" s="1">
        <v>38369</v>
      </c>
      <c r="B3353" s="2">
        <v>40190</v>
      </c>
      <c r="C3353" s="2" t="str">
        <f t="shared" si="261"/>
        <v>January</v>
      </c>
      <c r="D3353" s="1" t="s">
        <v>32</v>
      </c>
      <c r="E3353" s="1">
        <v>3</v>
      </c>
      <c r="F3353" s="1">
        <f t="shared" si="260"/>
        <v>74.914666666666662</v>
      </c>
      <c r="G3353" s="1">
        <v>224.744</v>
      </c>
      <c r="H3353" s="1">
        <v>69</v>
      </c>
      <c r="I3353">
        <f t="shared" si="262"/>
        <v>293.74400000000003</v>
      </c>
      <c r="J3353">
        <f t="shared" si="263"/>
        <v>4.7610000000000001</v>
      </c>
      <c r="K3353">
        <f t="shared" si="264"/>
        <v>10.70006184</v>
      </c>
      <c r="L3353" s="1" t="s">
        <v>26</v>
      </c>
      <c r="M3353" s="1" t="s">
        <v>27</v>
      </c>
      <c r="N3353" s="1" t="s">
        <v>21</v>
      </c>
      <c r="O3353" s="1" t="s">
        <v>22</v>
      </c>
      <c r="P3353" s="1" t="s">
        <v>57</v>
      </c>
      <c r="Q3353" s="1" t="s">
        <v>53</v>
      </c>
      <c r="R3353" s="2">
        <v>40191</v>
      </c>
    </row>
    <row r="3354" spans="1:18" x14ac:dyDescent="0.25">
      <c r="A3354" s="1">
        <v>32355</v>
      </c>
      <c r="B3354" s="2">
        <v>39953</v>
      </c>
      <c r="C3354" s="2" t="str">
        <f t="shared" si="261"/>
        <v>May</v>
      </c>
      <c r="D3354" s="1" t="s">
        <v>32</v>
      </c>
      <c r="E3354" s="1">
        <v>34</v>
      </c>
      <c r="F3354" s="1">
        <f t="shared" si="260"/>
        <v>6.2311764705882355</v>
      </c>
      <c r="G3354" s="1">
        <v>211.86</v>
      </c>
      <c r="H3354" s="1">
        <v>9.92</v>
      </c>
      <c r="I3354">
        <f t="shared" si="262"/>
        <v>221.78</v>
      </c>
      <c r="J3354">
        <f t="shared" si="263"/>
        <v>3.5455000000000001</v>
      </c>
      <c r="K3354">
        <f t="shared" si="264"/>
        <v>7.511496300000001</v>
      </c>
      <c r="L3354" s="1" t="s">
        <v>26</v>
      </c>
      <c r="M3354" s="1" t="s">
        <v>51</v>
      </c>
      <c r="N3354" s="1" t="s">
        <v>42</v>
      </c>
      <c r="O3354" s="1" t="s">
        <v>34</v>
      </c>
      <c r="P3354" s="1" t="s">
        <v>48</v>
      </c>
      <c r="Q3354" s="1" t="s">
        <v>24</v>
      </c>
      <c r="R3354" s="2">
        <v>39956</v>
      </c>
    </row>
    <row r="3355" spans="1:18" x14ac:dyDescent="0.25">
      <c r="A3355" s="1">
        <v>6337</v>
      </c>
      <c r="B3355" s="2">
        <v>40786</v>
      </c>
      <c r="C3355" s="2" t="str">
        <f t="shared" si="261"/>
        <v>August</v>
      </c>
      <c r="D3355" s="1" t="s">
        <v>32</v>
      </c>
      <c r="E3355" s="1">
        <v>48</v>
      </c>
      <c r="F3355" s="1">
        <f t="shared" si="260"/>
        <v>70.785833333333329</v>
      </c>
      <c r="G3355" s="1">
        <v>3397.72</v>
      </c>
      <c r="H3355" s="1">
        <v>37.58</v>
      </c>
      <c r="I3355">
        <f t="shared" si="262"/>
        <v>3435.2999999999997</v>
      </c>
      <c r="J3355">
        <f t="shared" si="263"/>
        <v>4.7610000000000001</v>
      </c>
      <c r="K3355">
        <f t="shared" si="264"/>
        <v>161.76544920000001</v>
      </c>
      <c r="L3355" s="1" t="s">
        <v>26</v>
      </c>
      <c r="M3355" s="1" t="s">
        <v>20</v>
      </c>
      <c r="N3355" s="1" t="s">
        <v>33</v>
      </c>
      <c r="O3355" s="1" t="s">
        <v>22</v>
      </c>
      <c r="P3355" s="1" t="s">
        <v>23</v>
      </c>
      <c r="Q3355" s="1" t="s">
        <v>36</v>
      </c>
      <c r="R3355" s="2">
        <v>40788</v>
      </c>
    </row>
    <row r="3356" spans="1:18" x14ac:dyDescent="0.25">
      <c r="A3356" s="1">
        <v>43814</v>
      </c>
      <c r="B3356" s="2">
        <v>40552</v>
      </c>
      <c r="C3356" s="2" t="str">
        <f t="shared" si="261"/>
        <v>January</v>
      </c>
      <c r="D3356" s="1" t="s">
        <v>41</v>
      </c>
      <c r="E3356" s="1">
        <v>40</v>
      </c>
      <c r="F3356" s="1">
        <f t="shared" si="260"/>
        <v>4.9275000000000002</v>
      </c>
      <c r="G3356" s="1">
        <v>197.1</v>
      </c>
      <c r="H3356" s="1">
        <v>2.99</v>
      </c>
      <c r="I3356">
        <f t="shared" si="262"/>
        <v>200.09</v>
      </c>
      <c r="J3356">
        <f t="shared" si="263"/>
        <v>3.5455000000000001</v>
      </c>
      <c r="K3356">
        <f t="shared" si="264"/>
        <v>6.9881804999999995</v>
      </c>
      <c r="L3356" s="1" t="s">
        <v>26</v>
      </c>
      <c r="M3356" s="1" t="s">
        <v>20</v>
      </c>
      <c r="N3356" s="1" t="s">
        <v>33</v>
      </c>
      <c r="O3356" s="1" t="s">
        <v>34</v>
      </c>
      <c r="P3356" s="1" t="s">
        <v>48</v>
      </c>
      <c r="Q3356" s="1" t="s">
        <v>24</v>
      </c>
      <c r="R3356" s="2">
        <v>40553</v>
      </c>
    </row>
    <row r="3357" spans="1:18" x14ac:dyDescent="0.25">
      <c r="A3357" s="1">
        <v>2086</v>
      </c>
      <c r="B3357" s="2">
        <v>40104</v>
      </c>
      <c r="C3357" s="2" t="str">
        <f t="shared" si="261"/>
        <v>October</v>
      </c>
      <c r="D3357" s="1" t="s">
        <v>37</v>
      </c>
      <c r="E3357" s="1">
        <v>9</v>
      </c>
      <c r="F3357" s="1">
        <f t="shared" si="260"/>
        <v>138.52000000000001</v>
      </c>
      <c r="G3357" s="1">
        <v>1246.68</v>
      </c>
      <c r="H3357" s="1">
        <v>12.65</v>
      </c>
      <c r="I3357">
        <f t="shared" si="262"/>
        <v>1259.3300000000002</v>
      </c>
      <c r="J3357">
        <f t="shared" si="263"/>
        <v>4.7610000000000001</v>
      </c>
      <c r="K3357">
        <f t="shared" si="264"/>
        <v>59.354434800000007</v>
      </c>
      <c r="L3357" s="1" t="s">
        <v>26</v>
      </c>
      <c r="M3357" s="1" t="s">
        <v>54</v>
      </c>
      <c r="N3357" s="1" t="s">
        <v>33</v>
      </c>
      <c r="O3357" s="1" t="s">
        <v>22</v>
      </c>
      <c r="P3357" s="1" t="s">
        <v>39</v>
      </c>
      <c r="Q3357" s="1" t="s">
        <v>31</v>
      </c>
      <c r="R3357" s="2">
        <v>40107</v>
      </c>
    </row>
    <row r="3358" spans="1:18" x14ac:dyDescent="0.25">
      <c r="A3358" s="1">
        <v>26439</v>
      </c>
      <c r="B3358" s="2">
        <v>40801</v>
      </c>
      <c r="C3358" s="2" t="str">
        <f t="shared" si="261"/>
        <v>September</v>
      </c>
      <c r="D3358" s="1" t="s">
        <v>41</v>
      </c>
      <c r="E3358" s="1">
        <v>37</v>
      </c>
      <c r="F3358" s="1">
        <f t="shared" si="260"/>
        <v>4.5927027027027032</v>
      </c>
      <c r="G3358" s="1">
        <v>169.93</v>
      </c>
      <c r="H3358" s="1">
        <v>5.74</v>
      </c>
      <c r="I3358">
        <f t="shared" si="262"/>
        <v>175.67000000000002</v>
      </c>
      <c r="J3358">
        <f t="shared" si="263"/>
        <v>3.5455000000000001</v>
      </c>
      <c r="K3358">
        <f t="shared" si="264"/>
        <v>6.0248681500000005</v>
      </c>
      <c r="L3358" s="1" t="s">
        <v>26</v>
      </c>
      <c r="M3358" s="1" t="s">
        <v>54</v>
      </c>
      <c r="N3358" s="1" t="s">
        <v>33</v>
      </c>
      <c r="O3358" s="1" t="s">
        <v>34</v>
      </c>
      <c r="P3358" s="1" t="s">
        <v>45</v>
      </c>
      <c r="Q3358" s="1" t="s">
        <v>24</v>
      </c>
      <c r="R3358" s="2">
        <v>40801</v>
      </c>
    </row>
    <row r="3359" spans="1:18" x14ac:dyDescent="0.25">
      <c r="A3359" s="1">
        <v>53920</v>
      </c>
      <c r="B3359" s="2">
        <v>39890</v>
      </c>
      <c r="C3359" s="2" t="str">
        <f t="shared" si="261"/>
        <v>March</v>
      </c>
      <c r="D3359" s="1" t="s">
        <v>37</v>
      </c>
      <c r="E3359" s="1">
        <v>18</v>
      </c>
      <c r="F3359" s="1">
        <f t="shared" si="260"/>
        <v>24.072777777777777</v>
      </c>
      <c r="G3359" s="1">
        <v>433.31</v>
      </c>
      <c r="H3359" s="1">
        <v>53.03</v>
      </c>
      <c r="I3359">
        <f t="shared" si="262"/>
        <v>486.34000000000003</v>
      </c>
      <c r="J3359">
        <f t="shared" si="263"/>
        <v>3.5455000000000001</v>
      </c>
      <c r="K3359">
        <f t="shared" si="264"/>
        <v>15.363006050000001</v>
      </c>
      <c r="L3359" s="1" t="s">
        <v>38</v>
      </c>
      <c r="M3359" s="1" t="s">
        <v>47</v>
      </c>
      <c r="N3359" s="1" t="s">
        <v>42</v>
      </c>
      <c r="O3359" s="1" t="s">
        <v>34</v>
      </c>
      <c r="P3359" s="1" t="s">
        <v>60</v>
      </c>
      <c r="Q3359" s="1" t="s">
        <v>40</v>
      </c>
      <c r="R3359" s="2">
        <v>39892</v>
      </c>
    </row>
    <row r="3360" spans="1:18" x14ac:dyDescent="0.25">
      <c r="A3360" s="1">
        <v>43360</v>
      </c>
      <c r="B3360" s="2">
        <v>40099</v>
      </c>
      <c r="C3360" s="2" t="str">
        <f t="shared" si="261"/>
        <v>October</v>
      </c>
      <c r="D3360" s="1" t="s">
        <v>18</v>
      </c>
      <c r="E3360" s="1">
        <v>48</v>
      </c>
      <c r="F3360" s="1">
        <f t="shared" si="260"/>
        <v>2.3366666666666664</v>
      </c>
      <c r="G3360" s="1">
        <v>112.16</v>
      </c>
      <c r="H3360" s="1">
        <v>5.33</v>
      </c>
      <c r="I3360">
        <f t="shared" si="262"/>
        <v>117.49</v>
      </c>
      <c r="J3360">
        <f t="shared" si="263"/>
        <v>4.7610000000000001</v>
      </c>
      <c r="K3360">
        <f t="shared" si="264"/>
        <v>5.3399375999999998</v>
      </c>
      <c r="L3360" s="1" t="s">
        <v>26</v>
      </c>
      <c r="M3360" s="1" t="s">
        <v>27</v>
      </c>
      <c r="N3360" s="1" t="s">
        <v>42</v>
      </c>
      <c r="O3360" s="1" t="s">
        <v>22</v>
      </c>
      <c r="P3360" s="1" t="s">
        <v>23</v>
      </c>
      <c r="Q3360" s="1" t="s">
        <v>24</v>
      </c>
      <c r="R3360" s="2">
        <v>40106</v>
      </c>
    </row>
    <row r="3361" spans="1:18" x14ac:dyDescent="0.25">
      <c r="A3361" s="1">
        <v>12641</v>
      </c>
      <c r="B3361" s="2">
        <v>40596</v>
      </c>
      <c r="C3361" s="2" t="str">
        <f t="shared" si="261"/>
        <v>February</v>
      </c>
      <c r="D3361" s="1" t="s">
        <v>18</v>
      </c>
      <c r="E3361" s="1">
        <v>24</v>
      </c>
      <c r="F3361" s="1">
        <f t="shared" si="260"/>
        <v>152.85833333333332</v>
      </c>
      <c r="G3361" s="1">
        <v>3668.6</v>
      </c>
      <c r="H3361" s="1">
        <v>7.07</v>
      </c>
      <c r="I3361">
        <f t="shared" si="262"/>
        <v>3675.67</v>
      </c>
      <c r="J3361">
        <f t="shared" si="263"/>
        <v>3.5455000000000001</v>
      </c>
      <c r="K3361">
        <f t="shared" si="264"/>
        <v>130.070213</v>
      </c>
      <c r="L3361" s="1" t="s">
        <v>26</v>
      </c>
      <c r="M3361" s="1" t="s">
        <v>51</v>
      </c>
      <c r="N3361" s="1" t="s">
        <v>42</v>
      </c>
      <c r="O3361" s="1" t="s">
        <v>34</v>
      </c>
      <c r="P3361" s="1" t="s">
        <v>60</v>
      </c>
      <c r="Q3361" s="1" t="s">
        <v>24</v>
      </c>
      <c r="R3361" s="2">
        <v>40600</v>
      </c>
    </row>
    <row r="3362" spans="1:18" x14ac:dyDescent="0.25">
      <c r="A3362" s="1">
        <v>22978</v>
      </c>
      <c r="B3362" s="2">
        <v>39905</v>
      </c>
      <c r="C3362" s="2" t="str">
        <f t="shared" si="261"/>
        <v>April</v>
      </c>
      <c r="D3362" s="1" t="s">
        <v>41</v>
      </c>
      <c r="E3362" s="1">
        <v>28</v>
      </c>
      <c r="F3362" s="1">
        <f t="shared" si="260"/>
        <v>64.355357142857144</v>
      </c>
      <c r="G3362" s="1">
        <v>1801.95</v>
      </c>
      <c r="H3362" s="1">
        <v>32.409999999999997</v>
      </c>
      <c r="I3362">
        <f t="shared" si="262"/>
        <v>1834.3600000000001</v>
      </c>
      <c r="J3362">
        <f t="shared" si="263"/>
        <v>4.7610000000000001</v>
      </c>
      <c r="K3362">
        <f t="shared" si="264"/>
        <v>85.790839500000004</v>
      </c>
      <c r="L3362" s="1" t="s">
        <v>38</v>
      </c>
      <c r="M3362" s="1" t="s">
        <v>54</v>
      </c>
      <c r="N3362" s="1" t="s">
        <v>28</v>
      </c>
      <c r="O3362" s="1" t="s">
        <v>22</v>
      </c>
      <c r="P3362" s="1" t="s">
        <v>39</v>
      </c>
      <c r="Q3362" s="1" t="s">
        <v>40</v>
      </c>
      <c r="R3362" s="2">
        <v>39906</v>
      </c>
    </row>
    <row r="3363" spans="1:18" x14ac:dyDescent="0.25">
      <c r="A3363" s="1">
        <v>2209</v>
      </c>
      <c r="B3363" s="2">
        <v>41099</v>
      </c>
      <c r="C3363" s="2" t="str">
        <f t="shared" si="261"/>
        <v>July</v>
      </c>
      <c r="D3363" s="1" t="s">
        <v>25</v>
      </c>
      <c r="E3363" s="1">
        <v>1</v>
      </c>
      <c r="F3363" s="1">
        <f t="shared" si="260"/>
        <v>5.68</v>
      </c>
      <c r="G3363" s="1">
        <v>5.68</v>
      </c>
      <c r="H3363" s="1">
        <v>0.88</v>
      </c>
      <c r="I3363">
        <f t="shared" si="262"/>
        <v>6.56</v>
      </c>
      <c r="J3363">
        <f t="shared" si="263"/>
        <v>3.5455000000000001</v>
      </c>
      <c r="K3363">
        <f t="shared" si="264"/>
        <v>0.20138439999999999</v>
      </c>
      <c r="L3363" s="1" t="s">
        <v>26</v>
      </c>
      <c r="M3363" s="1" t="s">
        <v>27</v>
      </c>
      <c r="N3363" s="1" t="s">
        <v>21</v>
      </c>
      <c r="O3363" s="1" t="s">
        <v>34</v>
      </c>
      <c r="P3363" s="1" t="s">
        <v>45</v>
      </c>
      <c r="Q3363" s="1" t="s">
        <v>36</v>
      </c>
      <c r="R3363" s="2">
        <v>41100</v>
      </c>
    </row>
    <row r="3364" spans="1:18" x14ac:dyDescent="0.25">
      <c r="A3364" s="1">
        <v>38050</v>
      </c>
      <c r="B3364" s="2">
        <v>40477</v>
      </c>
      <c r="C3364" s="2" t="str">
        <f t="shared" si="261"/>
        <v>October</v>
      </c>
      <c r="D3364" s="1" t="s">
        <v>32</v>
      </c>
      <c r="E3364" s="1">
        <v>14</v>
      </c>
      <c r="F3364" s="1">
        <f t="shared" si="260"/>
        <v>95.087428571428561</v>
      </c>
      <c r="G3364" s="1">
        <v>1331.2239999999999</v>
      </c>
      <c r="H3364" s="1">
        <v>69</v>
      </c>
      <c r="I3364">
        <f t="shared" si="262"/>
        <v>1400.2239999999999</v>
      </c>
      <c r="J3364">
        <f t="shared" si="263"/>
        <v>4.7610000000000001</v>
      </c>
      <c r="K3364">
        <f t="shared" si="264"/>
        <v>63.379574640000001</v>
      </c>
      <c r="L3364" s="1" t="s">
        <v>26</v>
      </c>
      <c r="M3364" s="1" t="s">
        <v>54</v>
      </c>
      <c r="N3364" s="1" t="s">
        <v>42</v>
      </c>
      <c r="O3364" s="1" t="s">
        <v>22</v>
      </c>
      <c r="P3364" s="1" t="s">
        <v>57</v>
      </c>
      <c r="Q3364" s="1" t="s">
        <v>53</v>
      </c>
      <c r="R3364" s="2">
        <v>40479</v>
      </c>
    </row>
    <row r="3365" spans="1:18" x14ac:dyDescent="0.25">
      <c r="A3365" s="1">
        <v>32869</v>
      </c>
      <c r="B3365" s="2">
        <v>39899</v>
      </c>
      <c r="C3365" s="2" t="str">
        <f t="shared" si="261"/>
        <v>March</v>
      </c>
      <c r="D3365" s="1" t="s">
        <v>41</v>
      </c>
      <c r="E3365" s="1">
        <v>41</v>
      </c>
      <c r="F3365" s="1">
        <f t="shared" si="260"/>
        <v>7.8543902439024382</v>
      </c>
      <c r="G3365" s="1">
        <v>322.02999999999997</v>
      </c>
      <c r="H3365" s="1">
        <v>2.83</v>
      </c>
      <c r="I3365">
        <f t="shared" si="262"/>
        <v>324.85999999999996</v>
      </c>
      <c r="J3365">
        <f t="shared" si="263"/>
        <v>5.3265000000000002</v>
      </c>
      <c r="K3365">
        <f t="shared" si="264"/>
        <v>17.152927949999999</v>
      </c>
      <c r="L3365" s="1" t="s">
        <v>26</v>
      </c>
      <c r="M3365" s="1" t="s">
        <v>55</v>
      </c>
      <c r="N3365" s="1" t="s">
        <v>33</v>
      </c>
      <c r="O3365" s="1" t="s">
        <v>29</v>
      </c>
      <c r="P3365" s="1" t="s">
        <v>43</v>
      </c>
      <c r="Q3365" s="1" t="s">
        <v>46</v>
      </c>
      <c r="R3365" s="2">
        <v>39900</v>
      </c>
    </row>
    <row r="3366" spans="1:18" x14ac:dyDescent="0.25">
      <c r="A3366" s="1">
        <v>23649</v>
      </c>
      <c r="B3366" s="2">
        <v>41157</v>
      </c>
      <c r="C3366" s="2" t="str">
        <f t="shared" si="261"/>
        <v>September</v>
      </c>
      <c r="D3366" s="1" t="s">
        <v>32</v>
      </c>
      <c r="E3366" s="1">
        <v>42</v>
      </c>
      <c r="F3366" s="1">
        <f t="shared" si="260"/>
        <v>108.14104761904761</v>
      </c>
      <c r="G3366" s="1">
        <v>4541.924</v>
      </c>
      <c r="H3366" s="1">
        <v>8.08</v>
      </c>
      <c r="I3366">
        <f t="shared" si="262"/>
        <v>4550.0039999999999</v>
      </c>
      <c r="J3366">
        <f t="shared" si="263"/>
        <v>5.3265000000000002</v>
      </c>
      <c r="K3366">
        <f t="shared" si="264"/>
        <v>241.92558186000002</v>
      </c>
      <c r="L3366" s="1" t="s">
        <v>26</v>
      </c>
      <c r="M3366" s="1" t="s">
        <v>27</v>
      </c>
      <c r="N3366" s="1" t="s">
        <v>33</v>
      </c>
      <c r="O3366" s="1" t="s">
        <v>29</v>
      </c>
      <c r="P3366" s="1" t="s">
        <v>30</v>
      </c>
      <c r="Q3366" s="1" t="s">
        <v>24</v>
      </c>
      <c r="R3366" s="2">
        <v>41158</v>
      </c>
    </row>
    <row r="3367" spans="1:18" x14ac:dyDescent="0.25">
      <c r="A3367" s="1">
        <v>36135</v>
      </c>
      <c r="B3367" s="2">
        <v>40693</v>
      </c>
      <c r="C3367" s="2" t="str">
        <f t="shared" si="261"/>
        <v>May</v>
      </c>
      <c r="D3367" s="1" t="s">
        <v>32</v>
      </c>
      <c r="E3367" s="1">
        <v>33</v>
      </c>
      <c r="F3367" s="1">
        <f t="shared" si="260"/>
        <v>30.279575757575756</v>
      </c>
      <c r="G3367" s="1">
        <v>999.226</v>
      </c>
      <c r="H3367" s="1">
        <v>3.3</v>
      </c>
      <c r="I3367">
        <f t="shared" si="262"/>
        <v>1002.526</v>
      </c>
      <c r="J3367">
        <f t="shared" si="263"/>
        <v>5.3265000000000002</v>
      </c>
      <c r="K3367">
        <f t="shared" si="264"/>
        <v>53.223772889999999</v>
      </c>
      <c r="L3367" s="1" t="s">
        <v>26</v>
      </c>
      <c r="M3367" s="1" t="s">
        <v>44</v>
      </c>
      <c r="N3367" s="1" t="s">
        <v>21</v>
      </c>
      <c r="O3367" s="1" t="s">
        <v>29</v>
      </c>
      <c r="P3367" s="1" t="s">
        <v>30</v>
      </c>
      <c r="Q3367" s="1" t="s">
        <v>46</v>
      </c>
      <c r="R3367" s="2">
        <v>40694</v>
      </c>
    </row>
    <row r="3368" spans="1:18" x14ac:dyDescent="0.25">
      <c r="A3368" s="1">
        <v>6304</v>
      </c>
      <c r="B3368" s="2">
        <v>40766</v>
      </c>
      <c r="C3368" s="2" t="str">
        <f t="shared" si="261"/>
        <v>August</v>
      </c>
      <c r="D3368" s="1" t="s">
        <v>25</v>
      </c>
      <c r="E3368" s="1">
        <v>30</v>
      </c>
      <c r="F3368" s="1">
        <f t="shared" si="260"/>
        <v>6.6370000000000005</v>
      </c>
      <c r="G3368" s="1">
        <v>199.11</v>
      </c>
      <c r="H3368" s="1">
        <v>6.65</v>
      </c>
      <c r="I3368">
        <f t="shared" si="262"/>
        <v>205.76000000000002</v>
      </c>
      <c r="J3368">
        <f t="shared" si="263"/>
        <v>3.5455000000000001</v>
      </c>
      <c r="K3368">
        <f t="shared" si="264"/>
        <v>7.0594450500000008</v>
      </c>
      <c r="L3368" s="1" t="s">
        <v>26</v>
      </c>
      <c r="M3368" s="1" t="s">
        <v>51</v>
      </c>
      <c r="N3368" s="1" t="s">
        <v>33</v>
      </c>
      <c r="O3368" s="1" t="s">
        <v>34</v>
      </c>
      <c r="P3368" s="1" t="s">
        <v>45</v>
      </c>
      <c r="Q3368" s="1" t="s">
        <v>24</v>
      </c>
      <c r="R3368" s="2">
        <v>40768</v>
      </c>
    </row>
    <row r="3369" spans="1:18" x14ac:dyDescent="0.25">
      <c r="A3369" s="1">
        <v>4515</v>
      </c>
      <c r="B3369" s="2">
        <v>40984</v>
      </c>
      <c r="C3369" s="2" t="str">
        <f t="shared" si="261"/>
        <v>March</v>
      </c>
      <c r="D3369" s="1" t="s">
        <v>37</v>
      </c>
      <c r="E3369" s="1">
        <v>7</v>
      </c>
      <c r="F3369" s="1">
        <f t="shared" si="260"/>
        <v>126.84857142857143</v>
      </c>
      <c r="G3369" s="1">
        <v>887.94</v>
      </c>
      <c r="H3369" s="1">
        <v>7.11</v>
      </c>
      <c r="I3369">
        <f t="shared" si="262"/>
        <v>895.05000000000007</v>
      </c>
      <c r="J3369">
        <f t="shared" si="263"/>
        <v>5.3265000000000002</v>
      </c>
      <c r="K3369">
        <f t="shared" si="264"/>
        <v>47.296124100000007</v>
      </c>
      <c r="L3369" s="1" t="s">
        <v>26</v>
      </c>
      <c r="M3369" s="1" t="s">
        <v>49</v>
      </c>
      <c r="N3369" s="1" t="s">
        <v>21</v>
      </c>
      <c r="O3369" s="1" t="s">
        <v>29</v>
      </c>
      <c r="P3369" s="1" t="s">
        <v>61</v>
      </c>
      <c r="Q3369" s="1" t="s">
        <v>31</v>
      </c>
      <c r="R3369" s="2">
        <v>40985</v>
      </c>
    </row>
    <row r="3370" spans="1:18" x14ac:dyDescent="0.25">
      <c r="A3370" s="1">
        <v>20519</v>
      </c>
      <c r="B3370" s="2">
        <v>39913</v>
      </c>
      <c r="C3370" s="2" t="str">
        <f t="shared" si="261"/>
        <v>April</v>
      </c>
      <c r="D3370" s="1" t="s">
        <v>25</v>
      </c>
      <c r="E3370" s="1">
        <v>7</v>
      </c>
      <c r="F3370" s="1">
        <f t="shared" si="260"/>
        <v>17.741428571428571</v>
      </c>
      <c r="G3370" s="1">
        <v>124.19</v>
      </c>
      <c r="H3370" s="1">
        <v>11.28</v>
      </c>
      <c r="I3370">
        <f t="shared" si="262"/>
        <v>135.47</v>
      </c>
      <c r="J3370">
        <f t="shared" si="263"/>
        <v>5.3265000000000002</v>
      </c>
      <c r="K3370">
        <f t="shared" si="264"/>
        <v>6.6149803500000006</v>
      </c>
      <c r="L3370" s="1" t="s">
        <v>26</v>
      </c>
      <c r="M3370" s="1" t="s">
        <v>47</v>
      </c>
      <c r="N3370" s="1" t="s">
        <v>42</v>
      </c>
      <c r="O3370" s="1" t="s">
        <v>29</v>
      </c>
      <c r="P3370" s="1" t="s">
        <v>61</v>
      </c>
      <c r="Q3370" s="1" t="s">
        <v>31</v>
      </c>
      <c r="R3370" s="2">
        <v>39914</v>
      </c>
    </row>
    <row r="3371" spans="1:18" x14ac:dyDescent="0.25">
      <c r="A3371" s="1">
        <v>7744</v>
      </c>
      <c r="B3371" s="2">
        <v>40134</v>
      </c>
      <c r="C3371" s="2" t="str">
        <f t="shared" si="261"/>
        <v>November</v>
      </c>
      <c r="D3371" s="1" t="s">
        <v>18</v>
      </c>
      <c r="E3371" s="1">
        <v>26</v>
      </c>
      <c r="F3371" s="1">
        <f t="shared" si="260"/>
        <v>164.86730769230769</v>
      </c>
      <c r="G3371" s="1">
        <v>4286.55</v>
      </c>
      <c r="H3371" s="1">
        <v>19.989999999999998</v>
      </c>
      <c r="I3371">
        <f t="shared" si="262"/>
        <v>4306.54</v>
      </c>
      <c r="J3371">
        <f t="shared" si="263"/>
        <v>3.5455000000000001</v>
      </c>
      <c r="K3371">
        <f t="shared" si="264"/>
        <v>151.97963025000001</v>
      </c>
      <c r="L3371" s="1" t="s">
        <v>26</v>
      </c>
      <c r="M3371" s="1" t="s">
        <v>27</v>
      </c>
      <c r="N3371" s="1" t="s">
        <v>33</v>
      </c>
      <c r="O3371" s="1" t="s">
        <v>34</v>
      </c>
      <c r="P3371" s="1" t="s">
        <v>48</v>
      </c>
      <c r="Q3371" s="1" t="s">
        <v>24</v>
      </c>
      <c r="R3371" s="2">
        <v>40134</v>
      </c>
    </row>
    <row r="3372" spans="1:18" x14ac:dyDescent="0.25">
      <c r="A3372" s="1">
        <v>3328</v>
      </c>
      <c r="B3372" s="2">
        <v>41231</v>
      </c>
      <c r="C3372" s="2" t="str">
        <f t="shared" si="261"/>
        <v>November</v>
      </c>
      <c r="D3372" s="1" t="s">
        <v>18</v>
      </c>
      <c r="E3372" s="1">
        <v>12</v>
      </c>
      <c r="F3372" s="1">
        <f t="shared" si="260"/>
        <v>144.70083333333335</v>
      </c>
      <c r="G3372" s="1">
        <v>1736.41</v>
      </c>
      <c r="H3372" s="1">
        <v>80.2</v>
      </c>
      <c r="I3372">
        <f t="shared" si="262"/>
        <v>1816.6100000000001</v>
      </c>
      <c r="J3372">
        <f t="shared" si="263"/>
        <v>4.7610000000000001</v>
      </c>
      <c r="K3372">
        <f t="shared" si="264"/>
        <v>82.670480100000006</v>
      </c>
      <c r="L3372" s="1" t="s">
        <v>38</v>
      </c>
      <c r="M3372" s="1" t="s">
        <v>47</v>
      </c>
      <c r="N3372" s="1" t="s">
        <v>33</v>
      </c>
      <c r="O3372" s="1" t="s">
        <v>22</v>
      </c>
      <c r="P3372" s="1" t="s">
        <v>57</v>
      </c>
      <c r="Q3372" s="1" t="s">
        <v>64</v>
      </c>
      <c r="R3372" s="2">
        <v>41238</v>
      </c>
    </row>
    <row r="3373" spans="1:18" x14ac:dyDescent="0.25">
      <c r="A3373" s="1">
        <v>13895</v>
      </c>
      <c r="B3373" s="2">
        <v>40502</v>
      </c>
      <c r="C3373" s="2" t="str">
        <f t="shared" si="261"/>
        <v>November</v>
      </c>
      <c r="D3373" s="1" t="s">
        <v>25</v>
      </c>
      <c r="E3373" s="1">
        <v>44</v>
      </c>
      <c r="F3373" s="1">
        <f t="shared" si="260"/>
        <v>13.962272727272728</v>
      </c>
      <c r="G3373" s="1">
        <v>614.34</v>
      </c>
      <c r="H3373" s="1">
        <v>9.3699999999999992</v>
      </c>
      <c r="I3373">
        <f t="shared" si="262"/>
        <v>623.71</v>
      </c>
      <c r="J3373">
        <f t="shared" si="263"/>
        <v>3.5455000000000001</v>
      </c>
      <c r="K3373">
        <f t="shared" si="264"/>
        <v>21.781424700000002</v>
      </c>
      <c r="L3373" s="1" t="s">
        <v>26</v>
      </c>
      <c r="M3373" s="1" t="s">
        <v>27</v>
      </c>
      <c r="N3373" s="1" t="s">
        <v>28</v>
      </c>
      <c r="O3373" s="1" t="s">
        <v>34</v>
      </c>
      <c r="P3373" s="1" t="s">
        <v>60</v>
      </c>
      <c r="Q3373" s="1" t="s">
        <v>24</v>
      </c>
      <c r="R3373" s="2">
        <v>40502</v>
      </c>
    </row>
    <row r="3374" spans="1:18" x14ac:dyDescent="0.25">
      <c r="A3374" s="1">
        <v>38274</v>
      </c>
      <c r="B3374" s="2">
        <v>40704</v>
      </c>
      <c r="C3374" s="2" t="str">
        <f t="shared" si="261"/>
        <v>June</v>
      </c>
      <c r="D3374" s="1" t="s">
        <v>25</v>
      </c>
      <c r="E3374" s="1">
        <v>10</v>
      </c>
      <c r="F3374" s="1">
        <f t="shared" si="260"/>
        <v>48.421949999999995</v>
      </c>
      <c r="G3374" s="1">
        <v>484.21949999999998</v>
      </c>
      <c r="H3374" s="1">
        <v>1.25</v>
      </c>
      <c r="I3374">
        <f t="shared" si="262"/>
        <v>485.46949999999998</v>
      </c>
      <c r="J3374">
        <f t="shared" si="263"/>
        <v>5.3265000000000002</v>
      </c>
      <c r="K3374">
        <f t="shared" si="264"/>
        <v>25.791951667500001</v>
      </c>
      <c r="L3374" s="1" t="s">
        <v>19</v>
      </c>
      <c r="M3374" s="1" t="s">
        <v>27</v>
      </c>
      <c r="N3374" s="1" t="s">
        <v>21</v>
      </c>
      <c r="O3374" s="1" t="s">
        <v>29</v>
      </c>
      <c r="P3374" s="1" t="s">
        <v>30</v>
      </c>
      <c r="Q3374" s="1" t="s">
        <v>46</v>
      </c>
      <c r="R3374" s="2">
        <v>40705</v>
      </c>
    </row>
    <row r="3375" spans="1:18" x14ac:dyDescent="0.25">
      <c r="A3375" s="1">
        <v>44935</v>
      </c>
      <c r="B3375" s="2">
        <v>40499</v>
      </c>
      <c r="C3375" s="2" t="str">
        <f t="shared" si="261"/>
        <v>November</v>
      </c>
      <c r="D3375" s="1" t="s">
        <v>25</v>
      </c>
      <c r="E3375" s="1">
        <v>37</v>
      </c>
      <c r="F3375" s="1">
        <f t="shared" si="260"/>
        <v>3.3872972972972972</v>
      </c>
      <c r="G3375" s="1">
        <v>125.33</v>
      </c>
      <c r="H3375" s="1">
        <v>0.5</v>
      </c>
      <c r="I3375">
        <f t="shared" si="262"/>
        <v>125.83</v>
      </c>
      <c r="J3375">
        <f t="shared" si="263"/>
        <v>3.5455000000000001</v>
      </c>
      <c r="K3375">
        <f t="shared" si="264"/>
        <v>4.44357515</v>
      </c>
      <c r="L3375" s="1" t="s">
        <v>19</v>
      </c>
      <c r="M3375" s="1" t="s">
        <v>51</v>
      </c>
      <c r="N3375" s="1" t="s">
        <v>21</v>
      </c>
      <c r="O3375" s="1" t="s">
        <v>34</v>
      </c>
      <c r="P3375" s="1" t="s">
        <v>63</v>
      </c>
      <c r="Q3375" s="1" t="s">
        <v>24</v>
      </c>
      <c r="R3375" s="2">
        <v>40500</v>
      </c>
    </row>
    <row r="3376" spans="1:18" x14ac:dyDescent="0.25">
      <c r="A3376" s="1">
        <v>11335</v>
      </c>
      <c r="B3376" s="2">
        <v>40107</v>
      </c>
      <c r="C3376" s="2" t="str">
        <f t="shared" si="261"/>
        <v>October</v>
      </c>
      <c r="D3376" s="1" t="s">
        <v>25</v>
      </c>
      <c r="E3376" s="1">
        <v>3</v>
      </c>
      <c r="F3376" s="1">
        <f t="shared" si="260"/>
        <v>4.9466666666666663</v>
      </c>
      <c r="G3376" s="1">
        <v>14.84</v>
      </c>
      <c r="H3376" s="1">
        <v>0.49</v>
      </c>
      <c r="I3376">
        <f t="shared" si="262"/>
        <v>15.33</v>
      </c>
      <c r="J3376">
        <f t="shared" si="263"/>
        <v>3.5455000000000001</v>
      </c>
      <c r="K3376">
        <f t="shared" si="264"/>
        <v>0.52615219999999996</v>
      </c>
      <c r="L3376" s="1" t="s">
        <v>26</v>
      </c>
      <c r="M3376" s="1" t="s">
        <v>54</v>
      </c>
      <c r="N3376" s="1" t="s">
        <v>33</v>
      </c>
      <c r="O3376" s="1" t="s">
        <v>34</v>
      </c>
      <c r="P3376" s="1" t="s">
        <v>63</v>
      </c>
      <c r="Q3376" s="1" t="s">
        <v>24</v>
      </c>
      <c r="R3376" s="2">
        <v>40108</v>
      </c>
    </row>
    <row r="3377" spans="1:18" x14ac:dyDescent="0.25">
      <c r="A3377" s="1">
        <v>59905</v>
      </c>
      <c r="B3377" s="2">
        <v>41013</v>
      </c>
      <c r="C3377" s="2" t="str">
        <f t="shared" si="261"/>
        <v>April</v>
      </c>
      <c r="D3377" s="1" t="s">
        <v>25</v>
      </c>
      <c r="E3377" s="1">
        <v>19</v>
      </c>
      <c r="F3377" s="1">
        <f t="shared" si="260"/>
        <v>8.3810526315789478</v>
      </c>
      <c r="G3377" s="1">
        <v>159.24</v>
      </c>
      <c r="H3377" s="1">
        <v>1.99</v>
      </c>
      <c r="I3377">
        <f t="shared" si="262"/>
        <v>161.23000000000002</v>
      </c>
      <c r="J3377">
        <f t="shared" si="263"/>
        <v>5.3265000000000002</v>
      </c>
      <c r="K3377">
        <f t="shared" si="264"/>
        <v>8.481918600000002</v>
      </c>
      <c r="L3377" s="1" t="s">
        <v>26</v>
      </c>
      <c r="M3377" s="1" t="s">
        <v>20</v>
      </c>
      <c r="N3377" s="1" t="s">
        <v>28</v>
      </c>
      <c r="O3377" s="1" t="s">
        <v>29</v>
      </c>
      <c r="P3377" s="1" t="s">
        <v>43</v>
      </c>
      <c r="Q3377" s="1" t="s">
        <v>46</v>
      </c>
      <c r="R3377" s="2">
        <v>41015</v>
      </c>
    </row>
    <row r="3378" spans="1:18" x14ac:dyDescent="0.25">
      <c r="A3378" s="1">
        <v>7107</v>
      </c>
      <c r="B3378" s="2">
        <v>40912</v>
      </c>
      <c r="C3378" s="2" t="str">
        <f t="shared" si="261"/>
        <v>January</v>
      </c>
      <c r="D3378" s="1" t="s">
        <v>32</v>
      </c>
      <c r="E3378" s="1">
        <v>3</v>
      </c>
      <c r="F3378" s="1">
        <f t="shared" si="260"/>
        <v>57.346666666666664</v>
      </c>
      <c r="G3378" s="1">
        <v>172.04</v>
      </c>
      <c r="H3378" s="1">
        <v>11.1</v>
      </c>
      <c r="I3378">
        <f t="shared" si="262"/>
        <v>183.14</v>
      </c>
      <c r="J3378">
        <f t="shared" si="263"/>
        <v>4.7610000000000001</v>
      </c>
      <c r="K3378">
        <f t="shared" si="264"/>
        <v>8.1908244000000003</v>
      </c>
      <c r="L3378" s="1" t="s">
        <v>26</v>
      </c>
      <c r="M3378" s="1" t="s">
        <v>56</v>
      </c>
      <c r="N3378" s="1" t="s">
        <v>33</v>
      </c>
      <c r="O3378" s="1" t="s">
        <v>22</v>
      </c>
      <c r="P3378" s="1" t="s">
        <v>23</v>
      </c>
      <c r="Q3378" s="1" t="s">
        <v>31</v>
      </c>
      <c r="R3378" s="2">
        <v>40912</v>
      </c>
    </row>
    <row r="3379" spans="1:18" x14ac:dyDescent="0.25">
      <c r="A3379" s="1">
        <v>48837</v>
      </c>
      <c r="B3379" s="2">
        <v>40742</v>
      </c>
      <c r="C3379" s="2" t="str">
        <f t="shared" si="261"/>
        <v>July</v>
      </c>
      <c r="D3379" s="1" t="s">
        <v>32</v>
      </c>
      <c r="E3379" s="1">
        <v>39</v>
      </c>
      <c r="F3379" s="1">
        <f t="shared" si="260"/>
        <v>123.07149999999999</v>
      </c>
      <c r="G3379" s="1">
        <v>4799.7884999999997</v>
      </c>
      <c r="H3379" s="1">
        <v>3.9</v>
      </c>
      <c r="I3379">
        <f t="shared" si="262"/>
        <v>4803.6884999999993</v>
      </c>
      <c r="J3379">
        <f t="shared" si="263"/>
        <v>5.3265000000000002</v>
      </c>
      <c r="K3379">
        <f t="shared" si="264"/>
        <v>255.66073445250001</v>
      </c>
      <c r="L3379" s="1" t="s">
        <v>26</v>
      </c>
      <c r="M3379" s="1" t="s">
        <v>56</v>
      </c>
      <c r="N3379" s="1" t="s">
        <v>33</v>
      </c>
      <c r="O3379" s="1" t="s">
        <v>29</v>
      </c>
      <c r="P3379" s="1" t="s">
        <v>30</v>
      </c>
      <c r="Q3379" s="1" t="s">
        <v>24</v>
      </c>
      <c r="R3379" s="2">
        <v>40744</v>
      </c>
    </row>
    <row r="3380" spans="1:18" x14ac:dyDescent="0.25">
      <c r="A3380" s="1">
        <v>41059</v>
      </c>
      <c r="B3380" s="2">
        <v>40435</v>
      </c>
      <c r="C3380" s="2" t="str">
        <f t="shared" si="261"/>
        <v>September</v>
      </c>
      <c r="D3380" s="1" t="s">
        <v>41</v>
      </c>
      <c r="E3380" s="1">
        <v>26</v>
      </c>
      <c r="F3380" s="1">
        <f t="shared" si="260"/>
        <v>13.967692307692309</v>
      </c>
      <c r="G3380" s="1">
        <v>363.16</v>
      </c>
      <c r="H3380" s="1">
        <v>7.27</v>
      </c>
      <c r="I3380">
        <f t="shared" si="262"/>
        <v>370.43</v>
      </c>
      <c r="J3380">
        <f t="shared" si="263"/>
        <v>3.5455000000000001</v>
      </c>
      <c r="K3380">
        <f t="shared" si="264"/>
        <v>12.875837800000001</v>
      </c>
      <c r="L3380" s="1" t="s">
        <v>19</v>
      </c>
      <c r="M3380" s="1" t="s">
        <v>27</v>
      </c>
      <c r="N3380" s="1" t="s">
        <v>33</v>
      </c>
      <c r="O3380" s="1" t="s">
        <v>34</v>
      </c>
      <c r="P3380" s="1" t="s">
        <v>48</v>
      </c>
      <c r="Q3380" s="1" t="s">
        <v>24</v>
      </c>
      <c r="R3380" s="2">
        <v>40435</v>
      </c>
    </row>
    <row r="3381" spans="1:18" x14ac:dyDescent="0.25">
      <c r="A3381" s="1">
        <v>10310</v>
      </c>
      <c r="B3381" s="2">
        <v>39849</v>
      </c>
      <c r="C3381" s="2" t="str">
        <f t="shared" si="261"/>
        <v>February</v>
      </c>
      <c r="D3381" s="1" t="s">
        <v>18</v>
      </c>
      <c r="E3381" s="1">
        <v>6</v>
      </c>
      <c r="F3381" s="1">
        <f t="shared" si="260"/>
        <v>154.43083333333334</v>
      </c>
      <c r="G3381" s="1">
        <v>926.58500000000004</v>
      </c>
      <c r="H3381" s="1">
        <v>3.99</v>
      </c>
      <c r="I3381">
        <f t="shared" si="262"/>
        <v>930.57500000000005</v>
      </c>
      <c r="J3381">
        <f t="shared" si="263"/>
        <v>5.3265000000000002</v>
      </c>
      <c r="K3381">
        <f t="shared" si="264"/>
        <v>49.354550025000009</v>
      </c>
      <c r="L3381" s="1" t="s">
        <v>26</v>
      </c>
      <c r="M3381" s="1" t="s">
        <v>20</v>
      </c>
      <c r="N3381" s="1" t="s">
        <v>28</v>
      </c>
      <c r="O3381" s="1" t="s">
        <v>29</v>
      </c>
      <c r="P3381" s="1" t="s">
        <v>30</v>
      </c>
      <c r="Q3381" s="1" t="s">
        <v>24</v>
      </c>
      <c r="R3381" s="2">
        <v>39856</v>
      </c>
    </row>
    <row r="3382" spans="1:18" x14ac:dyDescent="0.25">
      <c r="A3382" s="1">
        <v>49223</v>
      </c>
      <c r="B3382" s="2">
        <v>40818</v>
      </c>
      <c r="C3382" s="2" t="str">
        <f t="shared" si="261"/>
        <v>October</v>
      </c>
      <c r="D3382" s="1" t="s">
        <v>41</v>
      </c>
      <c r="E3382" s="1">
        <v>24</v>
      </c>
      <c r="F3382" s="1">
        <f t="shared" si="260"/>
        <v>9.9270833333333339</v>
      </c>
      <c r="G3382" s="1">
        <v>238.25</v>
      </c>
      <c r="H3382" s="1">
        <v>7.28</v>
      </c>
      <c r="I3382">
        <f t="shared" si="262"/>
        <v>245.53</v>
      </c>
      <c r="J3382">
        <f t="shared" si="263"/>
        <v>3.5455000000000001</v>
      </c>
      <c r="K3382">
        <f t="shared" si="264"/>
        <v>8.44715375</v>
      </c>
      <c r="L3382" s="1" t="s">
        <v>26</v>
      </c>
      <c r="M3382" s="1" t="s">
        <v>58</v>
      </c>
      <c r="N3382" s="1" t="s">
        <v>33</v>
      </c>
      <c r="O3382" s="1" t="s">
        <v>34</v>
      </c>
      <c r="P3382" s="1" t="s">
        <v>60</v>
      </c>
      <c r="Q3382" s="1" t="s">
        <v>24</v>
      </c>
      <c r="R3382" s="2">
        <v>40818</v>
      </c>
    </row>
    <row r="3383" spans="1:18" x14ac:dyDescent="0.25">
      <c r="A3383" s="1">
        <v>6948</v>
      </c>
      <c r="B3383" s="2">
        <v>40521</v>
      </c>
      <c r="C3383" s="2" t="str">
        <f t="shared" si="261"/>
        <v>December</v>
      </c>
      <c r="D3383" s="1" t="s">
        <v>32</v>
      </c>
      <c r="E3383" s="1">
        <v>15</v>
      </c>
      <c r="F3383" s="1">
        <f t="shared" si="260"/>
        <v>76.25866666666667</v>
      </c>
      <c r="G3383" s="1">
        <v>1143.8800000000001</v>
      </c>
      <c r="H3383" s="1">
        <v>4</v>
      </c>
      <c r="I3383">
        <f t="shared" si="262"/>
        <v>1147.8800000000001</v>
      </c>
      <c r="J3383">
        <f t="shared" si="263"/>
        <v>5.3265000000000002</v>
      </c>
      <c r="K3383">
        <f t="shared" si="264"/>
        <v>60.928768200000007</v>
      </c>
      <c r="L3383" s="1" t="s">
        <v>26</v>
      </c>
      <c r="M3383" s="1" t="s">
        <v>27</v>
      </c>
      <c r="N3383" s="1" t="s">
        <v>33</v>
      </c>
      <c r="O3383" s="1" t="s">
        <v>29</v>
      </c>
      <c r="P3383" s="1" t="s">
        <v>43</v>
      </c>
      <c r="Q3383" s="1" t="s">
        <v>24</v>
      </c>
      <c r="R3383" s="2">
        <v>40522</v>
      </c>
    </row>
    <row r="3384" spans="1:18" x14ac:dyDescent="0.25">
      <c r="A3384" s="1">
        <v>32356</v>
      </c>
      <c r="B3384" s="2">
        <v>41192</v>
      </c>
      <c r="C3384" s="2" t="str">
        <f t="shared" si="261"/>
        <v>October</v>
      </c>
      <c r="D3384" s="1" t="s">
        <v>32</v>
      </c>
      <c r="E3384" s="1">
        <v>47</v>
      </c>
      <c r="F3384" s="1">
        <f t="shared" si="260"/>
        <v>111.45089361702128</v>
      </c>
      <c r="G3384" s="1">
        <v>5238.192</v>
      </c>
      <c r="H3384" s="1">
        <v>46.2</v>
      </c>
      <c r="I3384">
        <f t="shared" si="262"/>
        <v>5284.3919999999998</v>
      </c>
      <c r="J3384">
        <f t="shared" si="263"/>
        <v>4.7610000000000001</v>
      </c>
      <c r="K3384">
        <f t="shared" si="264"/>
        <v>249.39032112000001</v>
      </c>
      <c r="L3384" s="1" t="s">
        <v>38</v>
      </c>
      <c r="M3384" s="1" t="s">
        <v>54</v>
      </c>
      <c r="N3384" s="1" t="s">
        <v>42</v>
      </c>
      <c r="O3384" s="1" t="s">
        <v>22</v>
      </c>
      <c r="P3384" s="1" t="s">
        <v>57</v>
      </c>
      <c r="Q3384" s="1" t="s">
        <v>64</v>
      </c>
      <c r="R3384" s="2">
        <v>41194</v>
      </c>
    </row>
    <row r="3385" spans="1:18" x14ac:dyDescent="0.25">
      <c r="A3385" s="1">
        <v>31590</v>
      </c>
      <c r="B3385" s="2">
        <v>40334</v>
      </c>
      <c r="C3385" s="2" t="str">
        <f t="shared" si="261"/>
        <v>June</v>
      </c>
      <c r="D3385" s="1" t="s">
        <v>37</v>
      </c>
      <c r="E3385" s="1">
        <v>27</v>
      </c>
      <c r="F3385" s="1">
        <f t="shared" si="260"/>
        <v>105.73185185185186</v>
      </c>
      <c r="G3385" s="1">
        <v>2854.76</v>
      </c>
      <c r="H3385" s="1">
        <v>8.64</v>
      </c>
      <c r="I3385">
        <f t="shared" si="262"/>
        <v>2863.4</v>
      </c>
      <c r="J3385">
        <f t="shared" si="263"/>
        <v>3.5455000000000001</v>
      </c>
      <c r="K3385">
        <f t="shared" si="264"/>
        <v>101.21551580000001</v>
      </c>
      <c r="L3385" s="1" t="s">
        <v>26</v>
      </c>
      <c r="M3385" s="1" t="s">
        <v>47</v>
      </c>
      <c r="N3385" s="1" t="s">
        <v>33</v>
      </c>
      <c r="O3385" s="1" t="s">
        <v>34</v>
      </c>
      <c r="P3385" s="1" t="s">
        <v>60</v>
      </c>
      <c r="Q3385" s="1" t="s">
        <v>24</v>
      </c>
      <c r="R3385" s="2">
        <v>40336</v>
      </c>
    </row>
    <row r="3386" spans="1:18" x14ac:dyDescent="0.25">
      <c r="A3386" s="1">
        <v>16674</v>
      </c>
      <c r="B3386" s="2">
        <v>40662</v>
      </c>
      <c r="C3386" s="2" t="str">
        <f t="shared" si="261"/>
        <v>April</v>
      </c>
      <c r="D3386" s="1" t="s">
        <v>18</v>
      </c>
      <c r="E3386" s="1">
        <v>39</v>
      </c>
      <c r="F3386" s="1">
        <f t="shared" si="260"/>
        <v>360.83692307692309</v>
      </c>
      <c r="G3386" s="1">
        <v>14072.64</v>
      </c>
      <c r="H3386" s="1">
        <v>58.92</v>
      </c>
      <c r="I3386">
        <f t="shared" si="262"/>
        <v>14131.56</v>
      </c>
      <c r="J3386">
        <f t="shared" si="263"/>
        <v>4.7610000000000001</v>
      </c>
      <c r="K3386">
        <f t="shared" si="264"/>
        <v>669.99839039999995</v>
      </c>
      <c r="L3386" s="1" t="s">
        <v>38</v>
      </c>
      <c r="M3386" s="1" t="s">
        <v>58</v>
      </c>
      <c r="N3386" s="1" t="s">
        <v>28</v>
      </c>
      <c r="O3386" s="1" t="s">
        <v>22</v>
      </c>
      <c r="P3386" s="1" t="s">
        <v>39</v>
      </c>
      <c r="Q3386" s="1" t="s">
        <v>40</v>
      </c>
      <c r="R3386" s="2">
        <v>40671</v>
      </c>
    </row>
    <row r="3387" spans="1:18" x14ac:dyDescent="0.25">
      <c r="A3387" s="1">
        <v>29637</v>
      </c>
      <c r="B3387" s="2">
        <v>39958</v>
      </c>
      <c r="C3387" s="2" t="str">
        <f t="shared" si="261"/>
        <v>May</v>
      </c>
      <c r="D3387" s="1" t="s">
        <v>25</v>
      </c>
      <c r="E3387" s="1">
        <v>34</v>
      </c>
      <c r="F3387" s="1">
        <f t="shared" si="260"/>
        <v>17.593823529411765</v>
      </c>
      <c r="G3387" s="1">
        <v>598.19000000000005</v>
      </c>
      <c r="H3387" s="1">
        <v>8.51</v>
      </c>
      <c r="I3387">
        <f t="shared" si="262"/>
        <v>606.70000000000005</v>
      </c>
      <c r="J3387">
        <f t="shared" si="263"/>
        <v>5.3265000000000002</v>
      </c>
      <c r="K3387">
        <f t="shared" si="264"/>
        <v>31.862590350000005</v>
      </c>
      <c r="L3387" s="1" t="s">
        <v>26</v>
      </c>
      <c r="M3387" s="1" t="s">
        <v>47</v>
      </c>
      <c r="N3387" s="1" t="s">
        <v>42</v>
      </c>
      <c r="O3387" s="1" t="s">
        <v>29</v>
      </c>
      <c r="P3387" s="1" t="s">
        <v>61</v>
      </c>
      <c r="Q3387" s="1" t="s">
        <v>31</v>
      </c>
      <c r="R3387" s="2">
        <v>39960</v>
      </c>
    </row>
    <row r="3388" spans="1:18" x14ac:dyDescent="0.25">
      <c r="A3388" s="1">
        <v>54819</v>
      </c>
      <c r="B3388" s="2">
        <v>40096</v>
      </c>
      <c r="C3388" s="2" t="str">
        <f t="shared" si="261"/>
        <v>October</v>
      </c>
      <c r="D3388" s="1" t="s">
        <v>18</v>
      </c>
      <c r="E3388" s="1">
        <v>10</v>
      </c>
      <c r="F3388" s="1">
        <f t="shared" si="260"/>
        <v>5.3319999999999999</v>
      </c>
      <c r="G3388" s="1">
        <v>53.32</v>
      </c>
      <c r="H3388" s="1">
        <v>5.71</v>
      </c>
      <c r="I3388">
        <f t="shared" si="262"/>
        <v>59.03</v>
      </c>
      <c r="J3388">
        <f t="shared" si="263"/>
        <v>4.7610000000000001</v>
      </c>
      <c r="K3388">
        <f t="shared" si="264"/>
        <v>2.5385652000000003</v>
      </c>
      <c r="L3388" s="1" t="s">
        <v>26</v>
      </c>
      <c r="M3388" s="1" t="s">
        <v>56</v>
      </c>
      <c r="N3388" s="1" t="s">
        <v>28</v>
      </c>
      <c r="O3388" s="1" t="s">
        <v>22</v>
      </c>
      <c r="P3388" s="1" t="s">
        <v>23</v>
      </c>
      <c r="Q3388" s="1" t="s">
        <v>31</v>
      </c>
      <c r="R3388" s="2">
        <v>40101</v>
      </c>
    </row>
    <row r="3389" spans="1:18" x14ac:dyDescent="0.25">
      <c r="A3389" s="1">
        <v>14693</v>
      </c>
      <c r="B3389" s="2">
        <v>40552</v>
      </c>
      <c r="C3389" s="2" t="str">
        <f t="shared" si="261"/>
        <v>January</v>
      </c>
      <c r="D3389" s="1" t="s">
        <v>37</v>
      </c>
      <c r="E3389" s="1">
        <v>38</v>
      </c>
      <c r="F3389" s="1">
        <f t="shared" si="260"/>
        <v>22.311052631578949</v>
      </c>
      <c r="G3389" s="1">
        <v>847.82</v>
      </c>
      <c r="H3389" s="1">
        <v>45</v>
      </c>
      <c r="I3389">
        <f t="shared" si="262"/>
        <v>892.82</v>
      </c>
      <c r="J3389">
        <f t="shared" si="263"/>
        <v>3.5455000000000001</v>
      </c>
      <c r="K3389">
        <f t="shared" si="264"/>
        <v>30.059458100000001</v>
      </c>
      <c r="L3389" s="1" t="s">
        <v>38</v>
      </c>
      <c r="M3389" s="1" t="s">
        <v>27</v>
      </c>
      <c r="N3389" s="1" t="s">
        <v>33</v>
      </c>
      <c r="O3389" s="1" t="s">
        <v>34</v>
      </c>
      <c r="P3389" s="1" t="s">
        <v>60</v>
      </c>
      <c r="Q3389" s="1" t="s">
        <v>40</v>
      </c>
      <c r="R3389" s="2">
        <v>40554</v>
      </c>
    </row>
    <row r="3390" spans="1:18" x14ac:dyDescent="0.25">
      <c r="A3390" s="1">
        <v>27974</v>
      </c>
      <c r="B3390" s="2">
        <v>40458</v>
      </c>
      <c r="C3390" s="2" t="str">
        <f t="shared" si="261"/>
        <v>October</v>
      </c>
      <c r="D3390" s="1" t="s">
        <v>25</v>
      </c>
      <c r="E3390" s="1">
        <v>35</v>
      </c>
      <c r="F3390" s="1">
        <f t="shared" si="260"/>
        <v>25.640571428571427</v>
      </c>
      <c r="G3390" s="1">
        <v>897.42</v>
      </c>
      <c r="H3390" s="1">
        <v>5.3</v>
      </c>
      <c r="I3390">
        <f t="shared" si="262"/>
        <v>902.71999999999991</v>
      </c>
      <c r="J3390">
        <f t="shared" si="263"/>
        <v>4.7610000000000001</v>
      </c>
      <c r="K3390">
        <f t="shared" si="264"/>
        <v>42.726166199999994</v>
      </c>
      <c r="L3390" s="1" t="s">
        <v>26</v>
      </c>
      <c r="M3390" s="1" t="s">
        <v>27</v>
      </c>
      <c r="N3390" s="1" t="s">
        <v>42</v>
      </c>
      <c r="O3390" s="1" t="s">
        <v>22</v>
      </c>
      <c r="P3390" s="1" t="s">
        <v>39</v>
      </c>
      <c r="Q3390" s="1" t="s">
        <v>31</v>
      </c>
      <c r="R3390" s="2">
        <v>40459</v>
      </c>
    </row>
    <row r="3391" spans="1:18" x14ac:dyDescent="0.25">
      <c r="A3391" s="1">
        <v>47750</v>
      </c>
      <c r="B3391" s="2">
        <v>40344</v>
      </c>
      <c r="C3391" s="2" t="str">
        <f t="shared" si="261"/>
        <v>June</v>
      </c>
      <c r="D3391" s="1" t="s">
        <v>18</v>
      </c>
      <c r="E3391" s="1">
        <v>43</v>
      </c>
      <c r="F3391" s="1">
        <f t="shared" si="260"/>
        <v>25.525581395348834</v>
      </c>
      <c r="G3391" s="1">
        <v>1097.5999999999999</v>
      </c>
      <c r="H3391" s="1">
        <v>8.99</v>
      </c>
      <c r="I3391">
        <f t="shared" si="262"/>
        <v>1106.5899999999999</v>
      </c>
      <c r="J3391">
        <f t="shared" si="263"/>
        <v>4.7610000000000001</v>
      </c>
      <c r="K3391">
        <f t="shared" si="264"/>
        <v>52.256736000000004</v>
      </c>
      <c r="L3391" s="1" t="s">
        <v>26</v>
      </c>
      <c r="M3391" s="1" t="s">
        <v>20</v>
      </c>
      <c r="N3391" s="1" t="s">
        <v>33</v>
      </c>
      <c r="O3391" s="1" t="s">
        <v>22</v>
      </c>
      <c r="P3391" s="1" t="s">
        <v>23</v>
      </c>
      <c r="Q3391" s="1" t="s">
        <v>46</v>
      </c>
      <c r="R3391" s="2">
        <v>40349</v>
      </c>
    </row>
    <row r="3392" spans="1:18" x14ac:dyDescent="0.25">
      <c r="A3392" s="1">
        <v>49862</v>
      </c>
      <c r="B3392" s="2">
        <v>41164</v>
      </c>
      <c r="C3392" s="2" t="str">
        <f t="shared" si="261"/>
        <v>September</v>
      </c>
      <c r="D3392" s="1" t="s">
        <v>32</v>
      </c>
      <c r="E3392" s="1">
        <v>24</v>
      </c>
      <c r="F3392" s="1">
        <f t="shared" si="260"/>
        <v>3.155416666666667</v>
      </c>
      <c r="G3392" s="1">
        <v>75.73</v>
      </c>
      <c r="H3392" s="1">
        <v>0.5</v>
      </c>
      <c r="I3392">
        <f t="shared" si="262"/>
        <v>76.23</v>
      </c>
      <c r="J3392">
        <f t="shared" si="263"/>
        <v>3.5455000000000001</v>
      </c>
      <c r="K3392">
        <f t="shared" si="264"/>
        <v>2.6850071500000001</v>
      </c>
      <c r="L3392" s="1" t="s">
        <v>26</v>
      </c>
      <c r="M3392" s="1" t="s">
        <v>59</v>
      </c>
      <c r="N3392" s="1" t="s">
        <v>28</v>
      </c>
      <c r="O3392" s="1" t="s">
        <v>34</v>
      </c>
      <c r="P3392" s="1" t="s">
        <v>63</v>
      </c>
      <c r="Q3392" s="1" t="s">
        <v>24</v>
      </c>
      <c r="R3392" s="2">
        <v>41166</v>
      </c>
    </row>
    <row r="3393" spans="1:18" x14ac:dyDescent="0.25">
      <c r="A3393" s="1">
        <v>32000</v>
      </c>
      <c r="B3393" s="2">
        <v>41165</v>
      </c>
      <c r="C3393" s="2" t="str">
        <f t="shared" si="261"/>
        <v>September</v>
      </c>
      <c r="D3393" s="1" t="s">
        <v>18</v>
      </c>
      <c r="E3393" s="1">
        <v>26</v>
      </c>
      <c r="F3393" s="1">
        <f t="shared" si="260"/>
        <v>583.41615384615386</v>
      </c>
      <c r="G3393" s="1">
        <v>15168.82</v>
      </c>
      <c r="H3393" s="1">
        <v>147.12</v>
      </c>
      <c r="I3393">
        <f t="shared" si="262"/>
        <v>15315.94</v>
      </c>
      <c r="J3393">
        <f t="shared" si="263"/>
        <v>4.7610000000000001</v>
      </c>
      <c r="K3393">
        <f t="shared" si="264"/>
        <v>722.18752019999999</v>
      </c>
      <c r="L3393" s="1" t="s">
        <v>38</v>
      </c>
      <c r="M3393" s="1" t="s">
        <v>27</v>
      </c>
      <c r="N3393" s="1" t="s">
        <v>42</v>
      </c>
      <c r="O3393" s="1" t="s">
        <v>22</v>
      </c>
      <c r="P3393" s="1" t="s">
        <v>57</v>
      </c>
      <c r="Q3393" s="1" t="s">
        <v>64</v>
      </c>
      <c r="R3393" s="2">
        <v>41172</v>
      </c>
    </row>
    <row r="3394" spans="1:18" x14ac:dyDescent="0.25">
      <c r="A3394" s="1">
        <v>26567</v>
      </c>
      <c r="B3394" s="2">
        <v>40060</v>
      </c>
      <c r="C3394" s="2" t="str">
        <f t="shared" si="261"/>
        <v>September</v>
      </c>
      <c r="D3394" s="1" t="s">
        <v>37</v>
      </c>
      <c r="E3394" s="1">
        <v>22</v>
      </c>
      <c r="F3394" s="1">
        <f t="shared" ref="F3394:F3457" si="265">G3394/E3394</f>
        <v>15.387272727272727</v>
      </c>
      <c r="G3394" s="1">
        <v>338.52</v>
      </c>
      <c r="H3394" s="1">
        <v>8.99</v>
      </c>
      <c r="I3394">
        <f t="shared" si="262"/>
        <v>347.51</v>
      </c>
      <c r="J3394">
        <f t="shared" si="263"/>
        <v>4.7610000000000001</v>
      </c>
      <c r="K3394">
        <f t="shared" si="264"/>
        <v>16.116937199999999</v>
      </c>
      <c r="L3394" s="1" t="s">
        <v>26</v>
      </c>
      <c r="M3394" s="1" t="s">
        <v>44</v>
      </c>
      <c r="N3394" s="1" t="s">
        <v>33</v>
      </c>
      <c r="O3394" s="1" t="s">
        <v>22</v>
      </c>
      <c r="P3394" s="1" t="s">
        <v>23</v>
      </c>
      <c r="Q3394" s="1" t="s">
        <v>46</v>
      </c>
      <c r="R3394" s="2">
        <v>40061</v>
      </c>
    </row>
    <row r="3395" spans="1:18" x14ac:dyDescent="0.25">
      <c r="A3395" s="1">
        <v>6720</v>
      </c>
      <c r="B3395" s="2">
        <v>40430</v>
      </c>
      <c r="C3395" s="2" t="str">
        <f t="shared" ref="C3395:C3458" si="266">TEXT(B3395,"mmmm")</f>
        <v>September</v>
      </c>
      <c r="D3395" s="1" t="s">
        <v>32</v>
      </c>
      <c r="E3395" s="1">
        <v>31</v>
      </c>
      <c r="F3395" s="1">
        <f t="shared" si="265"/>
        <v>5.3103225806451615</v>
      </c>
      <c r="G3395" s="1">
        <v>164.62</v>
      </c>
      <c r="H3395" s="1">
        <v>5.74</v>
      </c>
      <c r="I3395">
        <f t="shared" ref="I3395:I3458" si="267">G3395+H3395</f>
        <v>170.36</v>
      </c>
      <c r="J3395">
        <f t="shared" ref="J3395:J3458" si="268">IF(O3395="Furniture",4.761,IF(O3395="Technology",5.3265,IF(O3395="Office Supplies",3.5455,0)))</f>
        <v>3.5455000000000001</v>
      </c>
      <c r="K3395">
        <f t="shared" ref="K3395:K3458" si="269">(J3395*G3395)/100</f>
        <v>5.8366021000000003</v>
      </c>
      <c r="L3395" s="1" t="s">
        <v>26</v>
      </c>
      <c r="M3395" s="1" t="s">
        <v>59</v>
      </c>
      <c r="N3395" s="1" t="s">
        <v>42</v>
      </c>
      <c r="O3395" s="1" t="s">
        <v>34</v>
      </c>
      <c r="P3395" s="1" t="s">
        <v>48</v>
      </c>
      <c r="Q3395" s="1" t="s">
        <v>24</v>
      </c>
      <c r="R3395" s="2">
        <v>40431</v>
      </c>
    </row>
    <row r="3396" spans="1:18" x14ac:dyDescent="0.25">
      <c r="A3396" s="1">
        <v>23968</v>
      </c>
      <c r="B3396" s="2">
        <v>40606</v>
      </c>
      <c r="C3396" s="2" t="str">
        <f t="shared" si="266"/>
        <v>March</v>
      </c>
      <c r="D3396" s="1" t="s">
        <v>37</v>
      </c>
      <c r="E3396" s="1">
        <v>19</v>
      </c>
      <c r="F3396" s="1">
        <f t="shared" si="265"/>
        <v>6.7094736842105265</v>
      </c>
      <c r="G3396" s="1">
        <v>127.48</v>
      </c>
      <c r="H3396" s="1">
        <v>5.84</v>
      </c>
      <c r="I3396">
        <f t="shared" si="267"/>
        <v>133.32</v>
      </c>
      <c r="J3396">
        <f t="shared" si="268"/>
        <v>3.5455000000000001</v>
      </c>
      <c r="K3396">
        <f t="shared" si="269"/>
        <v>4.5198033999999998</v>
      </c>
      <c r="L3396" s="1" t="s">
        <v>26</v>
      </c>
      <c r="M3396" s="1" t="s">
        <v>49</v>
      </c>
      <c r="N3396" s="1" t="s">
        <v>33</v>
      </c>
      <c r="O3396" s="1" t="s">
        <v>34</v>
      </c>
      <c r="P3396" s="1" t="s">
        <v>45</v>
      </c>
      <c r="Q3396" s="1" t="s">
        <v>24</v>
      </c>
      <c r="R3396" s="2">
        <v>40609</v>
      </c>
    </row>
    <row r="3397" spans="1:18" x14ac:dyDescent="0.25">
      <c r="A3397" s="1">
        <v>18688</v>
      </c>
      <c r="B3397" s="2">
        <v>40607</v>
      </c>
      <c r="C3397" s="2" t="str">
        <f t="shared" si="266"/>
        <v>March</v>
      </c>
      <c r="D3397" s="1" t="s">
        <v>32</v>
      </c>
      <c r="E3397" s="1">
        <v>49</v>
      </c>
      <c r="F3397" s="1">
        <f t="shared" si="265"/>
        <v>292.79040816326528</v>
      </c>
      <c r="G3397" s="1">
        <v>14346.73</v>
      </c>
      <c r="H3397" s="1">
        <v>19.989999999999998</v>
      </c>
      <c r="I3397">
        <f t="shared" si="267"/>
        <v>14366.72</v>
      </c>
      <c r="J3397">
        <f t="shared" si="268"/>
        <v>3.5455000000000001</v>
      </c>
      <c r="K3397">
        <f t="shared" si="269"/>
        <v>508.66331214999997</v>
      </c>
      <c r="L3397" s="1" t="s">
        <v>26</v>
      </c>
      <c r="M3397" s="1" t="s">
        <v>51</v>
      </c>
      <c r="N3397" s="1" t="s">
        <v>42</v>
      </c>
      <c r="O3397" s="1" t="s">
        <v>34</v>
      </c>
      <c r="P3397" s="1" t="s">
        <v>48</v>
      </c>
      <c r="Q3397" s="1" t="s">
        <v>24</v>
      </c>
      <c r="R3397" s="2">
        <v>40609</v>
      </c>
    </row>
    <row r="3398" spans="1:18" x14ac:dyDescent="0.25">
      <c r="A3398" s="1">
        <v>47686</v>
      </c>
      <c r="B3398" s="2">
        <v>41193</v>
      </c>
      <c r="C3398" s="2" t="str">
        <f t="shared" si="266"/>
        <v>October</v>
      </c>
      <c r="D3398" s="1" t="s">
        <v>32</v>
      </c>
      <c r="E3398" s="1">
        <v>48</v>
      </c>
      <c r="F3398" s="1">
        <f t="shared" si="265"/>
        <v>3.7427083333333333</v>
      </c>
      <c r="G3398" s="1">
        <v>179.65</v>
      </c>
      <c r="H3398" s="1">
        <v>1.23</v>
      </c>
      <c r="I3398">
        <f t="shared" si="267"/>
        <v>180.88</v>
      </c>
      <c r="J3398">
        <f t="shared" si="268"/>
        <v>3.5455000000000001</v>
      </c>
      <c r="K3398">
        <f t="shared" si="269"/>
        <v>6.3694907499999998</v>
      </c>
      <c r="L3398" s="1" t="s">
        <v>26</v>
      </c>
      <c r="M3398" s="1" t="s">
        <v>27</v>
      </c>
      <c r="N3398" s="1" t="s">
        <v>42</v>
      </c>
      <c r="O3398" s="1" t="s">
        <v>34</v>
      </c>
      <c r="P3398" s="1" t="s">
        <v>35</v>
      </c>
      <c r="Q3398" s="1" t="s">
        <v>36</v>
      </c>
      <c r="R3398" s="2">
        <v>41195</v>
      </c>
    </row>
    <row r="3399" spans="1:18" x14ac:dyDescent="0.25">
      <c r="A3399" s="1">
        <v>27780</v>
      </c>
      <c r="B3399" s="2">
        <v>41202</v>
      </c>
      <c r="C3399" s="2" t="str">
        <f t="shared" si="266"/>
        <v>October</v>
      </c>
      <c r="D3399" s="1" t="s">
        <v>37</v>
      </c>
      <c r="E3399" s="1">
        <v>39</v>
      </c>
      <c r="F3399" s="1">
        <f t="shared" si="265"/>
        <v>3.7874358974358975</v>
      </c>
      <c r="G3399" s="1">
        <v>147.71</v>
      </c>
      <c r="H3399" s="1">
        <v>1.32</v>
      </c>
      <c r="I3399">
        <f t="shared" si="267"/>
        <v>149.03</v>
      </c>
      <c r="J3399">
        <f t="shared" si="268"/>
        <v>3.5455000000000001</v>
      </c>
      <c r="K3399">
        <f t="shared" si="269"/>
        <v>5.2370580500000008</v>
      </c>
      <c r="L3399" s="1" t="s">
        <v>26</v>
      </c>
      <c r="M3399" s="1" t="s">
        <v>51</v>
      </c>
      <c r="N3399" s="1" t="s">
        <v>28</v>
      </c>
      <c r="O3399" s="1" t="s">
        <v>34</v>
      </c>
      <c r="P3399" s="1" t="s">
        <v>50</v>
      </c>
      <c r="Q3399" s="1" t="s">
        <v>36</v>
      </c>
      <c r="R3399" s="2">
        <v>41202</v>
      </c>
    </row>
    <row r="3400" spans="1:18" x14ac:dyDescent="0.25">
      <c r="A3400" s="1">
        <v>10183</v>
      </c>
      <c r="B3400" s="2">
        <v>40141</v>
      </c>
      <c r="C3400" s="2" t="str">
        <f t="shared" si="266"/>
        <v>November</v>
      </c>
      <c r="D3400" s="1" t="s">
        <v>37</v>
      </c>
      <c r="E3400" s="1">
        <v>48</v>
      </c>
      <c r="F3400" s="1">
        <f t="shared" si="265"/>
        <v>25.208749999999998</v>
      </c>
      <c r="G3400" s="1">
        <v>1210.02</v>
      </c>
      <c r="H3400" s="1">
        <v>14.36</v>
      </c>
      <c r="I3400">
        <f t="shared" si="267"/>
        <v>1224.3799999999999</v>
      </c>
      <c r="J3400">
        <f t="shared" si="268"/>
        <v>4.7610000000000001</v>
      </c>
      <c r="K3400">
        <f t="shared" si="269"/>
        <v>57.609052199999994</v>
      </c>
      <c r="L3400" s="1" t="s">
        <v>38</v>
      </c>
      <c r="M3400" s="1" t="s">
        <v>27</v>
      </c>
      <c r="N3400" s="1" t="s">
        <v>33</v>
      </c>
      <c r="O3400" s="1" t="s">
        <v>22</v>
      </c>
      <c r="P3400" s="1" t="s">
        <v>39</v>
      </c>
      <c r="Q3400" s="1" t="s">
        <v>40</v>
      </c>
      <c r="R3400" s="2">
        <v>40142</v>
      </c>
    </row>
    <row r="3401" spans="1:18" x14ac:dyDescent="0.25">
      <c r="A3401" s="1">
        <v>48772</v>
      </c>
      <c r="B3401" s="2">
        <v>39945</v>
      </c>
      <c r="C3401" s="2" t="str">
        <f t="shared" si="266"/>
        <v>May</v>
      </c>
      <c r="D3401" s="1" t="s">
        <v>41</v>
      </c>
      <c r="E3401" s="1">
        <v>44</v>
      </c>
      <c r="F3401" s="1">
        <f t="shared" si="265"/>
        <v>72.778409090909093</v>
      </c>
      <c r="G3401" s="1">
        <v>3202.25</v>
      </c>
      <c r="H3401" s="1">
        <v>19.989999999999998</v>
      </c>
      <c r="I3401">
        <f t="shared" si="267"/>
        <v>3222.24</v>
      </c>
      <c r="J3401">
        <f t="shared" si="268"/>
        <v>4.7610000000000001</v>
      </c>
      <c r="K3401">
        <f t="shared" si="269"/>
        <v>152.45912250000001</v>
      </c>
      <c r="L3401" s="1" t="s">
        <v>26</v>
      </c>
      <c r="M3401" s="1" t="s">
        <v>56</v>
      </c>
      <c r="N3401" s="1" t="s">
        <v>28</v>
      </c>
      <c r="O3401" s="1" t="s">
        <v>22</v>
      </c>
      <c r="P3401" s="1" t="s">
        <v>23</v>
      </c>
      <c r="Q3401" s="1" t="s">
        <v>24</v>
      </c>
      <c r="R3401" s="2">
        <v>39947</v>
      </c>
    </row>
    <row r="3402" spans="1:18" x14ac:dyDescent="0.25">
      <c r="A3402" s="1">
        <v>54183</v>
      </c>
      <c r="B3402" s="2">
        <v>41014</v>
      </c>
      <c r="C3402" s="2" t="str">
        <f t="shared" si="266"/>
        <v>April</v>
      </c>
      <c r="D3402" s="1" t="s">
        <v>37</v>
      </c>
      <c r="E3402" s="1">
        <v>32</v>
      </c>
      <c r="F3402" s="1">
        <f t="shared" si="265"/>
        <v>86.678437500000001</v>
      </c>
      <c r="G3402" s="1">
        <v>2773.71</v>
      </c>
      <c r="H3402" s="1">
        <v>5.5</v>
      </c>
      <c r="I3402">
        <f t="shared" si="267"/>
        <v>2779.21</v>
      </c>
      <c r="J3402">
        <f t="shared" si="268"/>
        <v>5.3265000000000002</v>
      </c>
      <c r="K3402">
        <f t="shared" si="269"/>
        <v>147.74166314999999</v>
      </c>
      <c r="L3402" s="1" t="s">
        <v>19</v>
      </c>
      <c r="M3402" s="1" t="s">
        <v>27</v>
      </c>
      <c r="N3402" s="1" t="s">
        <v>33</v>
      </c>
      <c r="O3402" s="1" t="s">
        <v>29</v>
      </c>
      <c r="P3402" s="1" t="s">
        <v>43</v>
      </c>
      <c r="Q3402" s="1" t="s">
        <v>24</v>
      </c>
      <c r="R3402" s="2">
        <v>41016</v>
      </c>
    </row>
    <row r="3403" spans="1:18" x14ac:dyDescent="0.25">
      <c r="A3403" s="1">
        <v>29504</v>
      </c>
      <c r="B3403" s="2">
        <v>40444</v>
      </c>
      <c r="C3403" s="2" t="str">
        <f t="shared" si="266"/>
        <v>September</v>
      </c>
      <c r="D3403" s="1" t="s">
        <v>32</v>
      </c>
      <c r="E3403" s="1">
        <v>34</v>
      </c>
      <c r="F3403" s="1">
        <f t="shared" si="265"/>
        <v>35.62294117647059</v>
      </c>
      <c r="G3403" s="1">
        <v>1211.18</v>
      </c>
      <c r="H3403" s="1">
        <v>13.26</v>
      </c>
      <c r="I3403">
        <f t="shared" si="267"/>
        <v>1224.44</v>
      </c>
      <c r="J3403">
        <f t="shared" si="268"/>
        <v>3.5455000000000001</v>
      </c>
      <c r="K3403">
        <f t="shared" si="269"/>
        <v>42.942386900000002</v>
      </c>
      <c r="L3403" s="1" t="s">
        <v>26</v>
      </c>
      <c r="M3403" s="1" t="s">
        <v>59</v>
      </c>
      <c r="N3403" s="1" t="s">
        <v>28</v>
      </c>
      <c r="O3403" s="1" t="s">
        <v>34</v>
      </c>
      <c r="P3403" s="1" t="s">
        <v>45</v>
      </c>
      <c r="Q3403" s="1" t="s">
        <v>24</v>
      </c>
      <c r="R3403" s="2">
        <v>40444</v>
      </c>
    </row>
    <row r="3404" spans="1:18" x14ac:dyDescent="0.25">
      <c r="A3404" s="1">
        <v>43488</v>
      </c>
      <c r="B3404" s="2">
        <v>41078</v>
      </c>
      <c r="C3404" s="2" t="str">
        <f t="shared" si="266"/>
        <v>June</v>
      </c>
      <c r="D3404" s="1" t="s">
        <v>37</v>
      </c>
      <c r="E3404" s="1">
        <v>46</v>
      </c>
      <c r="F3404" s="1">
        <f t="shared" si="265"/>
        <v>46.004347826086949</v>
      </c>
      <c r="G3404" s="1">
        <v>2116.1999999999998</v>
      </c>
      <c r="H3404" s="1">
        <v>4.5</v>
      </c>
      <c r="I3404">
        <f t="shared" si="267"/>
        <v>2120.6999999999998</v>
      </c>
      <c r="J3404">
        <f t="shared" si="268"/>
        <v>3.5455000000000001</v>
      </c>
      <c r="K3404">
        <f t="shared" si="269"/>
        <v>75.029871</v>
      </c>
      <c r="L3404" s="1" t="s">
        <v>26</v>
      </c>
      <c r="M3404" s="1" t="s">
        <v>49</v>
      </c>
      <c r="N3404" s="1" t="s">
        <v>42</v>
      </c>
      <c r="O3404" s="1" t="s">
        <v>34</v>
      </c>
      <c r="P3404" s="1" t="s">
        <v>68</v>
      </c>
      <c r="Q3404" s="1" t="s">
        <v>24</v>
      </c>
      <c r="R3404" s="2">
        <v>41079</v>
      </c>
    </row>
    <row r="3405" spans="1:18" x14ac:dyDescent="0.25">
      <c r="A3405" s="1">
        <v>23333</v>
      </c>
      <c r="B3405" s="2">
        <v>40030</v>
      </c>
      <c r="C3405" s="2" t="str">
        <f t="shared" si="266"/>
        <v>August</v>
      </c>
      <c r="D3405" s="1" t="s">
        <v>41</v>
      </c>
      <c r="E3405" s="1">
        <v>16</v>
      </c>
      <c r="F3405" s="1">
        <f t="shared" si="265"/>
        <v>55.430624999999999</v>
      </c>
      <c r="G3405" s="1">
        <v>886.89</v>
      </c>
      <c r="H3405" s="1">
        <v>8.99</v>
      </c>
      <c r="I3405">
        <f t="shared" si="267"/>
        <v>895.88</v>
      </c>
      <c r="J3405">
        <f t="shared" si="268"/>
        <v>5.3265000000000002</v>
      </c>
      <c r="K3405">
        <f t="shared" si="269"/>
        <v>47.240195849999999</v>
      </c>
      <c r="L3405" s="1" t="s">
        <v>26</v>
      </c>
      <c r="M3405" s="1" t="s">
        <v>27</v>
      </c>
      <c r="N3405" s="1" t="s">
        <v>42</v>
      </c>
      <c r="O3405" s="1" t="s">
        <v>29</v>
      </c>
      <c r="P3405" s="1" t="s">
        <v>30</v>
      </c>
      <c r="Q3405" s="1" t="s">
        <v>24</v>
      </c>
      <c r="R3405" s="2">
        <v>40031</v>
      </c>
    </row>
    <row r="3406" spans="1:18" x14ac:dyDescent="0.25">
      <c r="A3406" s="1">
        <v>59139</v>
      </c>
      <c r="B3406" s="2">
        <v>40572</v>
      </c>
      <c r="C3406" s="2" t="str">
        <f t="shared" si="266"/>
        <v>January</v>
      </c>
      <c r="D3406" s="1" t="s">
        <v>37</v>
      </c>
      <c r="E3406" s="1">
        <v>38</v>
      </c>
      <c r="F3406" s="1">
        <f t="shared" si="265"/>
        <v>4.9865789473684217</v>
      </c>
      <c r="G3406" s="1">
        <v>189.49</v>
      </c>
      <c r="H3406" s="1">
        <v>2.99</v>
      </c>
      <c r="I3406">
        <f t="shared" si="267"/>
        <v>192.48000000000002</v>
      </c>
      <c r="J3406">
        <f t="shared" si="268"/>
        <v>3.5455000000000001</v>
      </c>
      <c r="K3406">
        <f t="shared" si="269"/>
        <v>6.7183679500000002</v>
      </c>
      <c r="L3406" s="1" t="s">
        <v>26</v>
      </c>
      <c r="M3406" s="1" t="s">
        <v>51</v>
      </c>
      <c r="N3406" s="1" t="s">
        <v>42</v>
      </c>
      <c r="O3406" s="1" t="s">
        <v>34</v>
      </c>
      <c r="P3406" s="1" t="s">
        <v>48</v>
      </c>
      <c r="Q3406" s="1" t="s">
        <v>24</v>
      </c>
      <c r="R3406" s="2">
        <v>40573</v>
      </c>
    </row>
    <row r="3407" spans="1:18" x14ac:dyDescent="0.25">
      <c r="A3407" s="1">
        <v>52290</v>
      </c>
      <c r="B3407" s="2">
        <v>41050</v>
      </c>
      <c r="C3407" s="2" t="str">
        <f t="shared" si="266"/>
        <v>May</v>
      </c>
      <c r="D3407" s="1" t="s">
        <v>18</v>
      </c>
      <c r="E3407" s="1">
        <v>7</v>
      </c>
      <c r="F3407" s="1">
        <f t="shared" si="265"/>
        <v>162.00714285714284</v>
      </c>
      <c r="G3407" s="1">
        <v>1134.05</v>
      </c>
      <c r="H3407" s="1">
        <v>19.989999999999998</v>
      </c>
      <c r="I3407">
        <f t="shared" si="267"/>
        <v>1154.04</v>
      </c>
      <c r="J3407">
        <f t="shared" si="268"/>
        <v>3.5455000000000001</v>
      </c>
      <c r="K3407">
        <f t="shared" si="269"/>
        <v>40.207742749999994</v>
      </c>
      <c r="L3407" s="1" t="s">
        <v>26</v>
      </c>
      <c r="M3407" s="1" t="s">
        <v>49</v>
      </c>
      <c r="N3407" s="1" t="s">
        <v>28</v>
      </c>
      <c r="O3407" s="1" t="s">
        <v>34</v>
      </c>
      <c r="P3407" s="1" t="s">
        <v>48</v>
      </c>
      <c r="Q3407" s="1" t="s">
        <v>24</v>
      </c>
      <c r="R3407" s="2">
        <v>41054</v>
      </c>
    </row>
    <row r="3408" spans="1:18" x14ac:dyDescent="0.25">
      <c r="A3408" s="1">
        <v>7938</v>
      </c>
      <c r="B3408" s="2">
        <v>40250</v>
      </c>
      <c r="C3408" s="2" t="str">
        <f t="shared" si="266"/>
        <v>March</v>
      </c>
      <c r="D3408" s="1" t="s">
        <v>41</v>
      </c>
      <c r="E3408" s="1">
        <v>34</v>
      </c>
      <c r="F3408" s="1">
        <f t="shared" si="265"/>
        <v>9.842941176470589</v>
      </c>
      <c r="G3408" s="1">
        <v>334.66</v>
      </c>
      <c r="H3408" s="1">
        <v>1.0900000000000001</v>
      </c>
      <c r="I3408">
        <f t="shared" si="267"/>
        <v>335.75</v>
      </c>
      <c r="J3408">
        <f t="shared" si="268"/>
        <v>3.5455000000000001</v>
      </c>
      <c r="K3408">
        <f t="shared" si="269"/>
        <v>11.865370300000002</v>
      </c>
      <c r="L3408" s="1" t="s">
        <v>26</v>
      </c>
      <c r="M3408" s="1" t="s">
        <v>69</v>
      </c>
      <c r="N3408" s="1" t="s">
        <v>33</v>
      </c>
      <c r="O3408" s="1" t="s">
        <v>34</v>
      </c>
      <c r="P3408" s="1" t="s">
        <v>35</v>
      </c>
      <c r="Q3408" s="1" t="s">
        <v>36</v>
      </c>
      <c r="R3408" s="2">
        <v>40251</v>
      </c>
    </row>
    <row r="3409" spans="1:18" x14ac:dyDescent="0.25">
      <c r="A3409" s="1">
        <v>34082</v>
      </c>
      <c r="B3409" s="2">
        <v>40844</v>
      </c>
      <c r="C3409" s="2" t="str">
        <f t="shared" si="266"/>
        <v>October</v>
      </c>
      <c r="D3409" s="1" t="s">
        <v>32</v>
      </c>
      <c r="E3409" s="1">
        <v>35</v>
      </c>
      <c r="F3409" s="1">
        <f t="shared" si="265"/>
        <v>21.837714285714288</v>
      </c>
      <c r="G3409" s="1">
        <v>764.32</v>
      </c>
      <c r="H3409" s="1">
        <v>8.99</v>
      </c>
      <c r="I3409">
        <f t="shared" si="267"/>
        <v>773.31000000000006</v>
      </c>
      <c r="J3409">
        <f t="shared" si="268"/>
        <v>3.5455000000000001</v>
      </c>
      <c r="K3409">
        <f t="shared" si="269"/>
        <v>27.0989656</v>
      </c>
      <c r="L3409" s="1" t="s">
        <v>26</v>
      </c>
      <c r="M3409" s="1" t="s">
        <v>27</v>
      </c>
      <c r="N3409" s="1" t="s">
        <v>33</v>
      </c>
      <c r="O3409" s="1" t="s">
        <v>34</v>
      </c>
      <c r="P3409" s="1" t="s">
        <v>35</v>
      </c>
      <c r="Q3409" s="1" t="s">
        <v>46</v>
      </c>
      <c r="R3409" s="2">
        <v>40846</v>
      </c>
    </row>
    <row r="3410" spans="1:18" x14ac:dyDescent="0.25">
      <c r="A3410" s="1">
        <v>45988</v>
      </c>
      <c r="B3410" s="2">
        <v>40057</v>
      </c>
      <c r="C3410" s="2" t="str">
        <f t="shared" si="266"/>
        <v>September</v>
      </c>
      <c r="D3410" s="1" t="s">
        <v>37</v>
      </c>
      <c r="E3410" s="1">
        <v>43</v>
      </c>
      <c r="F3410" s="1">
        <f t="shared" si="265"/>
        <v>89.121860465116271</v>
      </c>
      <c r="G3410" s="1">
        <v>3832.24</v>
      </c>
      <c r="H3410" s="1">
        <v>56.2</v>
      </c>
      <c r="I3410">
        <f t="shared" si="267"/>
        <v>3888.4399999999996</v>
      </c>
      <c r="J3410">
        <f t="shared" si="268"/>
        <v>4.7610000000000001</v>
      </c>
      <c r="K3410">
        <f t="shared" si="269"/>
        <v>182.4529464</v>
      </c>
      <c r="L3410" s="1" t="s">
        <v>19</v>
      </c>
      <c r="M3410" s="1" t="s">
        <v>58</v>
      </c>
      <c r="N3410" s="1" t="s">
        <v>42</v>
      </c>
      <c r="O3410" s="1" t="s">
        <v>22</v>
      </c>
      <c r="P3410" s="1" t="s">
        <v>23</v>
      </c>
      <c r="Q3410" s="1" t="s">
        <v>31</v>
      </c>
      <c r="R3410" s="2">
        <v>40058</v>
      </c>
    </row>
    <row r="3411" spans="1:18" x14ac:dyDescent="0.25">
      <c r="A3411" s="1">
        <v>57959</v>
      </c>
      <c r="B3411" s="2">
        <v>40907</v>
      </c>
      <c r="C3411" s="2" t="str">
        <f t="shared" si="266"/>
        <v>December</v>
      </c>
      <c r="D3411" s="1" t="s">
        <v>41</v>
      </c>
      <c r="E3411" s="1">
        <v>40</v>
      </c>
      <c r="F3411" s="1">
        <f t="shared" si="265"/>
        <v>5.9965000000000002</v>
      </c>
      <c r="G3411" s="1">
        <v>239.86</v>
      </c>
      <c r="H3411" s="1">
        <v>3.37</v>
      </c>
      <c r="I3411">
        <f t="shared" si="267"/>
        <v>243.23000000000002</v>
      </c>
      <c r="J3411">
        <f t="shared" si="268"/>
        <v>3.5455000000000001</v>
      </c>
      <c r="K3411">
        <f t="shared" si="269"/>
        <v>8.5042363000000005</v>
      </c>
      <c r="L3411" s="1" t="s">
        <v>26</v>
      </c>
      <c r="M3411" s="1" t="s">
        <v>20</v>
      </c>
      <c r="N3411" s="1" t="s">
        <v>21</v>
      </c>
      <c r="O3411" s="1" t="s">
        <v>34</v>
      </c>
      <c r="P3411" s="1" t="s">
        <v>66</v>
      </c>
      <c r="Q3411" s="1" t="s">
        <v>36</v>
      </c>
      <c r="R3411" s="2">
        <v>40908</v>
      </c>
    </row>
    <row r="3412" spans="1:18" x14ac:dyDescent="0.25">
      <c r="A3412" s="1">
        <v>9857</v>
      </c>
      <c r="B3412" s="2">
        <v>40309</v>
      </c>
      <c r="C3412" s="2" t="str">
        <f t="shared" si="266"/>
        <v>May</v>
      </c>
      <c r="D3412" s="1" t="s">
        <v>25</v>
      </c>
      <c r="E3412" s="1">
        <v>16</v>
      </c>
      <c r="F3412" s="1">
        <f t="shared" si="265"/>
        <v>147.88624999999999</v>
      </c>
      <c r="G3412" s="1">
        <v>2366.1799999999998</v>
      </c>
      <c r="H3412" s="1">
        <v>19.989999999999998</v>
      </c>
      <c r="I3412">
        <f t="shared" si="267"/>
        <v>2386.1699999999996</v>
      </c>
      <c r="J3412">
        <f t="shared" si="268"/>
        <v>3.5455000000000001</v>
      </c>
      <c r="K3412">
        <f t="shared" si="269"/>
        <v>83.892911900000001</v>
      </c>
      <c r="L3412" s="1" t="s">
        <v>26</v>
      </c>
      <c r="M3412" s="1" t="s">
        <v>27</v>
      </c>
      <c r="N3412" s="1" t="s">
        <v>42</v>
      </c>
      <c r="O3412" s="1" t="s">
        <v>34</v>
      </c>
      <c r="P3412" s="1" t="s">
        <v>62</v>
      </c>
      <c r="Q3412" s="1" t="s">
        <v>24</v>
      </c>
      <c r="R3412" s="2">
        <v>40311</v>
      </c>
    </row>
    <row r="3413" spans="1:18" x14ac:dyDescent="0.25">
      <c r="A3413" s="1">
        <v>16450</v>
      </c>
      <c r="B3413" s="2">
        <v>40678</v>
      </c>
      <c r="C3413" s="2" t="str">
        <f t="shared" si="266"/>
        <v>May</v>
      </c>
      <c r="D3413" s="1" t="s">
        <v>41</v>
      </c>
      <c r="E3413" s="1">
        <v>12</v>
      </c>
      <c r="F3413" s="1">
        <f t="shared" si="265"/>
        <v>6.125</v>
      </c>
      <c r="G3413" s="1">
        <v>73.5</v>
      </c>
      <c r="H3413" s="1">
        <v>2.5</v>
      </c>
      <c r="I3413">
        <f t="shared" si="267"/>
        <v>76</v>
      </c>
      <c r="J3413">
        <f t="shared" si="268"/>
        <v>3.5455000000000001</v>
      </c>
      <c r="K3413">
        <f t="shared" si="269"/>
        <v>2.6059424999999998</v>
      </c>
      <c r="L3413" s="1" t="s">
        <v>26</v>
      </c>
      <c r="M3413" s="1" t="s">
        <v>27</v>
      </c>
      <c r="N3413" s="1" t="s">
        <v>28</v>
      </c>
      <c r="O3413" s="1" t="s">
        <v>34</v>
      </c>
      <c r="P3413" s="1" t="s">
        <v>62</v>
      </c>
      <c r="Q3413" s="1" t="s">
        <v>24</v>
      </c>
      <c r="R3413" s="2">
        <v>40678</v>
      </c>
    </row>
    <row r="3414" spans="1:18" x14ac:dyDescent="0.25">
      <c r="A3414" s="1">
        <v>24740</v>
      </c>
      <c r="B3414" s="2">
        <v>40188</v>
      </c>
      <c r="C3414" s="2" t="str">
        <f t="shared" si="266"/>
        <v>January</v>
      </c>
      <c r="D3414" s="1" t="s">
        <v>41</v>
      </c>
      <c r="E3414" s="1">
        <v>11</v>
      </c>
      <c r="F3414" s="1">
        <f t="shared" si="265"/>
        <v>99.224545454545463</v>
      </c>
      <c r="G3414" s="1">
        <v>1091.47</v>
      </c>
      <c r="H3414" s="1">
        <v>39.61</v>
      </c>
      <c r="I3414">
        <f t="shared" si="267"/>
        <v>1131.08</v>
      </c>
      <c r="J3414">
        <f t="shared" si="268"/>
        <v>4.7610000000000001</v>
      </c>
      <c r="K3414">
        <f t="shared" si="269"/>
        <v>51.964886700000008</v>
      </c>
      <c r="L3414" s="1" t="s">
        <v>26</v>
      </c>
      <c r="M3414" s="1" t="s">
        <v>49</v>
      </c>
      <c r="N3414" s="1" t="s">
        <v>33</v>
      </c>
      <c r="O3414" s="1" t="s">
        <v>22</v>
      </c>
      <c r="P3414" s="1" t="s">
        <v>23</v>
      </c>
      <c r="Q3414" s="1" t="s">
        <v>31</v>
      </c>
      <c r="R3414" s="2">
        <v>40189</v>
      </c>
    </row>
    <row r="3415" spans="1:18" x14ac:dyDescent="0.25">
      <c r="A3415" s="1">
        <v>41349</v>
      </c>
      <c r="B3415" s="2">
        <v>40894</v>
      </c>
      <c r="C3415" s="2" t="str">
        <f t="shared" si="266"/>
        <v>December</v>
      </c>
      <c r="D3415" s="1" t="s">
        <v>37</v>
      </c>
      <c r="E3415" s="1">
        <v>4</v>
      </c>
      <c r="F3415" s="1">
        <f t="shared" si="265"/>
        <v>21.49</v>
      </c>
      <c r="G3415" s="1">
        <v>85.96</v>
      </c>
      <c r="H3415" s="1">
        <v>8.99</v>
      </c>
      <c r="I3415">
        <f t="shared" si="267"/>
        <v>94.949999999999989</v>
      </c>
      <c r="J3415">
        <f t="shared" si="268"/>
        <v>4.7610000000000001</v>
      </c>
      <c r="K3415">
        <f t="shared" si="269"/>
        <v>4.0925555999999998</v>
      </c>
      <c r="L3415" s="1" t="s">
        <v>19</v>
      </c>
      <c r="M3415" s="1" t="s">
        <v>20</v>
      </c>
      <c r="N3415" s="1" t="s">
        <v>42</v>
      </c>
      <c r="O3415" s="1" t="s">
        <v>22</v>
      </c>
      <c r="P3415" s="1" t="s">
        <v>23</v>
      </c>
      <c r="Q3415" s="1" t="s">
        <v>46</v>
      </c>
      <c r="R3415" s="2">
        <v>40896</v>
      </c>
    </row>
    <row r="3416" spans="1:18" x14ac:dyDescent="0.25">
      <c r="A3416" s="1">
        <v>15619</v>
      </c>
      <c r="B3416" s="2">
        <v>40722</v>
      </c>
      <c r="C3416" s="2" t="str">
        <f t="shared" si="266"/>
        <v>June</v>
      </c>
      <c r="D3416" s="1" t="s">
        <v>18</v>
      </c>
      <c r="E3416" s="1">
        <v>36</v>
      </c>
      <c r="F3416" s="1">
        <f t="shared" si="265"/>
        <v>3.4202777777777778</v>
      </c>
      <c r="G3416" s="1">
        <v>123.13</v>
      </c>
      <c r="H3416" s="1">
        <v>1.35</v>
      </c>
      <c r="I3416">
        <f t="shared" si="267"/>
        <v>124.47999999999999</v>
      </c>
      <c r="J3416">
        <f t="shared" si="268"/>
        <v>3.5455000000000001</v>
      </c>
      <c r="K3416">
        <f t="shared" si="269"/>
        <v>4.3655741499999996</v>
      </c>
      <c r="L3416" s="1" t="s">
        <v>19</v>
      </c>
      <c r="M3416" s="1" t="s">
        <v>58</v>
      </c>
      <c r="N3416" s="1" t="s">
        <v>33</v>
      </c>
      <c r="O3416" s="1" t="s">
        <v>34</v>
      </c>
      <c r="P3416" s="1" t="s">
        <v>66</v>
      </c>
      <c r="Q3416" s="1" t="s">
        <v>36</v>
      </c>
      <c r="R3416" s="2">
        <v>40726</v>
      </c>
    </row>
    <row r="3417" spans="1:18" x14ac:dyDescent="0.25">
      <c r="A3417" s="1">
        <v>46562</v>
      </c>
      <c r="B3417" s="2">
        <v>40586</v>
      </c>
      <c r="C3417" s="2" t="str">
        <f t="shared" si="266"/>
        <v>February</v>
      </c>
      <c r="D3417" s="1" t="s">
        <v>32</v>
      </c>
      <c r="E3417" s="1">
        <v>35</v>
      </c>
      <c r="F3417" s="1">
        <f t="shared" si="265"/>
        <v>154.51142857142855</v>
      </c>
      <c r="G3417" s="1">
        <v>5407.9</v>
      </c>
      <c r="H3417" s="1">
        <v>46.2</v>
      </c>
      <c r="I3417">
        <f t="shared" si="267"/>
        <v>5454.0999999999995</v>
      </c>
      <c r="J3417">
        <f t="shared" si="268"/>
        <v>4.7610000000000001</v>
      </c>
      <c r="K3417">
        <f t="shared" si="269"/>
        <v>257.47011899999995</v>
      </c>
      <c r="L3417" s="1" t="s">
        <v>38</v>
      </c>
      <c r="M3417" s="1" t="s">
        <v>49</v>
      </c>
      <c r="N3417" s="1" t="s">
        <v>42</v>
      </c>
      <c r="O3417" s="1" t="s">
        <v>22</v>
      </c>
      <c r="P3417" s="1" t="s">
        <v>57</v>
      </c>
      <c r="Q3417" s="1" t="s">
        <v>64</v>
      </c>
      <c r="R3417" s="2">
        <v>40588</v>
      </c>
    </row>
    <row r="3418" spans="1:18" x14ac:dyDescent="0.25">
      <c r="A3418" s="1">
        <v>59232</v>
      </c>
      <c r="B3418" s="2">
        <v>39818</v>
      </c>
      <c r="C3418" s="2" t="str">
        <f t="shared" si="266"/>
        <v>January</v>
      </c>
      <c r="D3418" s="1" t="s">
        <v>25</v>
      </c>
      <c r="E3418" s="1">
        <v>23</v>
      </c>
      <c r="F3418" s="1">
        <f t="shared" si="265"/>
        <v>31.540434782608692</v>
      </c>
      <c r="G3418" s="1">
        <v>725.43</v>
      </c>
      <c r="H3418" s="1">
        <v>5.76</v>
      </c>
      <c r="I3418">
        <f t="shared" si="267"/>
        <v>731.18999999999994</v>
      </c>
      <c r="J3418">
        <f t="shared" si="268"/>
        <v>3.5455000000000001</v>
      </c>
      <c r="K3418">
        <f t="shared" si="269"/>
        <v>25.720120649999998</v>
      </c>
      <c r="L3418" s="1" t="s">
        <v>26</v>
      </c>
      <c r="M3418" s="1" t="s">
        <v>54</v>
      </c>
      <c r="N3418" s="1" t="s">
        <v>42</v>
      </c>
      <c r="O3418" s="1" t="s">
        <v>34</v>
      </c>
      <c r="P3418" s="1" t="s">
        <v>45</v>
      </c>
      <c r="Q3418" s="1" t="s">
        <v>24</v>
      </c>
      <c r="R3418" s="2">
        <v>39820</v>
      </c>
    </row>
    <row r="3419" spans="1:18" x14ac:dyDescent="0.25">
      <c r="A3419" s="1">
        <v>56002</v>
      </c>
      <c r="B3419" s="2">
        <v>39998</v>
      </c>
      <c r="C3419" s="2" t="str">
        <f t="shared" si="266"/>
        <v>July</v>
      </c>
      <c r="D3419" s="1" t="s">
        <v>18</v>
      </c>
      <c r="E3419" s="1">
        <v>9</v>
      </c>
      <c r="F3419" s="1">
        <f t="shared" si="265"/>
        <v>166.43666666666667</v>
      </c>
      <c r="G3419" s="1">
        <v>1497.93</v>
      </c>
      <c r="H3419" s="1">
        <v>19.989999999999998</v>
      </c>
      <c r="I3419">
        <f t="shared" si="267"/>
        <v>1517.92</v>
      </c>
      <c r="J3419">
        <f t="shared" si="268"/>
        <v>3.5455000000000001</v>
      </c>
      <c r="K3419">
        <f t="shared" si="269"/>
        <v>53.109108150000004</v>
      </c>
      <c r="L3419" s="1" t="s">
        <v>26</v>
      </c>
      <c r="M3419" s="1" t="s">
        <v>27</v>
      </c>
      <c r="N3419" s="1" t="s">
        <v>33</v>
      </c>
      <c r="O3419" s="1" t="s">
        <v>34</v>
      </c>
      <c r="P3419" s="1" t="s">
        <v>60</v>
      </c>
      <c r="Q3419" s="1" t="s">
        <v>24</v>
      </c>
      <c r="R3419" s="2">
        <v>40005</v>
      </c>
    </row>
    <row r="3420" spans="1:18" x14ac:dyDescent="0.25">
      <c r="A3420" s="1">
        <v>44007</v>
      </c>
      <c r="B3420" s="2">
        <v>40693</v>
      </c>
      <c r="C3420" s="2" t="str">
        <f t="shared" si="266"/>
        <v>May</v>
      </c>
      <c r="D3420" s="1" t="s">
        <v>41</v>
      </c>
      <c r="E3420" s="1">
        <v>50</v>
      </c>
      <c r="F3420" s="1">
        <f t="shared" si="265"/>
        <v>5.6361999999999997</v>
      </c>
      <c r="G3420" s="1">
        <v>281.81</v>
      </c>
      <c r="H3420" s="1">
        <v>0.96</v>
      </c>
      <c r="I3420">
        <f t="shared" si="267"/>
        <v>282.77</v>
      </c>
      <c r="J3420">
        <f t="shared" si="268"/>
        <v>3.5455000000000001</v>
      </c>
      <c r="K3420">
        <f t="shared" si="269"/>
        <v>9.99157355</v>
      </c>
      <c r="L3420" s="1" t="s">
        <v>26</v>
      </c>
      <c r="M3420" s="1" t="s">
        <v>20</v>
      </c>
      <c r="N3420" s="1" t="s">
        <v>21</v>
      </c>
      <c r="O3420" s="1" t="s">
        <v>34</v>
      </c>
      <c r="P3420" s="1" t="s">
        <v>35</v>
      </c>
      <c r="Q3420" s="1" t="s">
        <v>36</v>
      </c>
      <c r="R3420" s="2">
        <v>40693</v>
      </c>
    </row>
    <row r="3421" spans="1:18" x14ac:dyDescent="0.25">
      <c r="A3421" s="1">
        <v>33029</v>
      </c>
      <c r="B3421" s="2">
        <v>41060</v>
      </c>
      <c r="C3421" s="2" t="str">
        <f t="shared" si="266"/>
        <v>May</v>
      </c>
      <c r="D3421" s="1" t="s">
        <v>25</v>
      </c>
      <c r="E3421" s="1">
        <v>8</v>
      </c>
      <c r="F3421" s="1">
        <f t="shared" si="265"/>
        <v>92.281312499999999</v>
      </c>
      <c r="G3421" s="1">
        <v>738.25049999999999</v>
      </c>
      <c r="H3421" s="1">
        <v>2.5</v>
      </c>
      <c r="I3421">
        <f t="shared" si="267"/>
        <v>740.75049999999999</v>
      </c>
      <c r="J3421">
        <f t="shared" si="268"/>
        <v>5.3265000000000002</v>
      </c>
      <c r="K3421">
        <f t="shared" si="269"/>
        <v>39.322912882499999</v>
      </c>
      <c r="L3421" s="1" t="s">
        <v>26</v>
      </c>
      <c r="M3421" s="1" t="s">
        <v>49</v>
      </c>
      <c r="N3421" s="1" t="s">
        <v>21</v>
      </c>
      <c r="O3421" s="1" t="s">
        <v>29</v>
      </c>
      <c r="P3421" s="1" t="s">
        <v>30</v>
      </c>
      <c r="Q3421" s="1" t="s">
        <v>24</v>
      </c>
      <c r="R3421" s="2">
        <v>41061</v>
      </c>
    </row>
    <row r="3422" spans="1:18" x14ac:dyDescent="0.25">
      <c r="A3422" s="1">
        <v>44549</v>
      </c>
      <c r="B3422" s="2">
        <v>40930</v>
      </c>
      <c r="C3422" s="2" t="str">
        <f t="shared" si="266"/>
        <v>January</v>
      </c>
      <c r="D3422" s="1" t="s">
        <v>41</v>
      </c>
      <c r="E3422" s="1">
        <v>5</v>
      </c>
      <c r="F3422" s="1">
        <f t="shared" si="265"/>
        <v>2.25</v>
      </c>
      <c r="G3422" s="1">
        <v>11.25</v>
      </c>
      <c r="H3422" s="1">
        <v>1.49</v>
      </c>
      <c r="I3422">
        <f t="shared" si="267"/>
        <v>12.74</v>
      </c>
      <c r="J3422">
        <f t="shared" si="268"/>
        <v>3.5455000000000001</v>
      </c>
      <c r="K3422">
        <f t="shared" si="269"/>
        <v>0.39886875000000005</v>
      </c>
      <c r="L3422" s="1" t="s">
        <v>26</v>
      </c>
      <c r="M3422" s="1" t="s">
        <v>20</v>
      </c>
      <c r="N3422" s="1" t="s">
        <v>28</v>
      </c>
      <c r="O3422" s="1" t="s">
        <v>34</v>
      </c>
      <c r="P3422" s="1" t="s">
        <v>48</v>
      </c>
      <c r="Q3422" s="1" t="s">
        <v>24</v>
      </c>
      <c r="R3422" s="2">
        <v>40931</v>
      </c>
    </row>
    <row r="3423" spans="1:18" x14ac:dyDescent="0.25">
      <c r="A3423" s="1">
        <v>57570</v>
      </c>
      <c r="B3423" s="2">
        <v>41180</v>
      </c>
      <c r="C3423" s="2" t="str">
        <f t="shared" si="266"/>
        <v>September</v>
      </c>
      <c r="D3423" s="1" t="s">
        <v>25</v>
      </c>
      <c r="E3423" s="1">
        <v>15</v>
      </c>
      <c r="F3423" s="1">
        <f t="shared" si="265"/>
        <v>45.015333333333338</v>
      </c>
      <c r="G3423" s="1">
        <v>675.23</v>
      </c>
      <c r="H3423" s="1">
        <v>7.23</v>
      </c>
      <c r="I3423">
        <f t="shared" si="267"/>
        <v>682.46</v>
      </c>
      <c r="J3423">
        <f t="shared" si="268"/>
        <v>3.5455000000000001</v>
      </c>
      <c r="K3423">
        <f t="shared" si="269"/>
        <v>23.940279650000001</v>
      </c>
      <c r="L3423" s="1" t="s">
        <v>26</v>
      </c>
      <c r="M3423" s="1" t="s">
        <v>27</v>
      </c>
      <c r="N3423" s="1" t="s">
        <v>33</v>
      </c>
      <c r="O3423" s="1" t="s">
        <v>34</v>
      </c>
      <c r="P3423" s="1" t="s">
        <v>45</v>
      </c>
      <c r="Q3423" s="1" t="s">
        <v>24</v>
      </c>
      <c r="R3423" s="2">
        <v>41182</v>
      </c>
    </row>
    <row r="3424" spans="1:18" x14ac:dyDescent="0.25">
      <c r="A3424" s="1">
        <v>34241</v>
      </c>
      <c r="B3424" s="2">
        <v>41190</v>
      </c>
      <c r="C3424" s="2" t="str">
        <f t="shared" si="266"/>
        <v>October</v>
      </c>
      <c r="D3424" s="1" t="s">
        <v>18</v>
      </c>
      <c r="E3424" s="1">
        <v>4</v>
      </c>
      <c r="F3424" s="1">
        <f t="shared" si="265"/>
        <v>51.887500000000003</v>
      </c>
      <c r="G3424" s="1">
        <v>207.55</v>
      </c>
      <c r="H3424" s="1">
        <v>2.5</v>
      </c>
      <c r="I3424">
        <f t="shared" si="267"/>
        <v>210.05</v>
      </c>
      <c r="J3424">
        <f t="shared" si="268"/>
        <v>3.5455000000000001</v>
      </c>
      <c r="K3424">
        <f t="shared" si="269"/>
        <v>7.3586852500000006</v>
      </c>
      <c r="L3424" s="1" t="s">
        <v>26</v>
      </c>
      <c r="M3424" s="1" t="s">
        <v>20</v>
      </c>
      <c r="N3424" s="1" t="s">
        <v>42</v>
      </c>
      <c r="O3424" s="1" t="s">
        <v>34</v>
      </c>
      <c r="P3424" s="1" t="s">
        <v>62</v>
      </c>
      <c r="Q3424" s="1" t="s">
        <v>24</v>
      </c>
      <c r="R3424" s="2">
        <v>41190</v>
      </c>
    </row>
    <row r="3425" spans="1:18" x14ac:dyDescent="0.25">
      <c r="A3425" s="1">
        <v>27974</v>
      </c>
      <c r="B3425" s="2">
        <v>40458</v>
      </c>
      <c r="C3425" s="2" t="str">
        <f t="shared" si="266"/>
        <v>October</v>
      </c>
      <c r="D3425" s="1" t="s">
        <v>25</v>
      </c>
      <c r="E3425" s="1">
        <v>27</v>
      </c>
      <c r="F3425" s="1">
        <f t="shared" si="265"/>
        <v>11.334074074074074</v>
      </c>
      <c r="G3425" s="1">
        <v>306.02</v>
      </c>
      <c r="H3425" s="1">
        <v>6.2</v>
      </c>
      <c r="I3425">
        <f t="shared" si="267"/>
        <v>312.21999999999997</v>
      </c>
      <c r="J3425">
        <f t="shared" si="268"/>
        <v>4.7610000000000001</v>
      </c>
      <c r="K3425">
        <f t="shared" si="269"/>
        <v>14.5696122</v>
      </c>
      <c r="L3425" s="1" t="s">
        <v>26</v>
      </c>
      <c r="M3425" s="1" t="s">
        <v>27</v>
      </c>
      <c r="N3425" s="1" t="s">
        <v>42</v>
      </c>
      <c r="O3425" s="1" t="s">
        <v>22</v>
      </c>
      <c r="P3425" s="1" t="s">
        <v>23</v>
      </c>
      <c r="Q3425" s="1" t="s">
        <v>36</v>
      </c>
      <c r="R3425" s="2">
        <v>40459</v>
      </c>
    </row>
    <row r="3426" spans="1:18" x14ac:dyDescent="0.25">
      <c r="A3426" s="1">
        <v>31872</v>
      </c>
      <c r="B3426" s="2">
        <v>40427</v>
      </c>
      <c r="C3426" s="2" t="str">
        <f t="shared" si="266"/>
        <v>September</v>
      </c>
      <c r="D3426" s="1" t="s">
        <v>18</v>
      </c>
      <c r="E3426" s="1">
        <v>30</v>
      </c>
      <c r="F3426" s="1">
        <f t="shared" si="265"/>
        <v>148.42166666666665</v>
      </c>
      <c r="G3426" s="1">
        <v>4452.6499999999996</v>
      </c>
      <c r="H3426" s="1">
        <v>60</v>
      </c>
      <c r="I3426">
        <f t="shared" si="267"/>
        <v>4512.6499999999996</v>
      </c>
      <c r="J3426">
        <f t="shared" si="268"/>
        <v>4.7610000000000001</v>
      </c>
      <c r="K3426">
        <f t="shared" si="269"/>
        <v>211.99066649999997</v>
      </c>
      <c r="L3426" s="1" t="s">
        <v>38</v>
      </c>
      <c r="M3426" s="1" t="s">
        <v>20</v>
      </c>
      <c r="N3426" s="1" t="s">
        <v>42</v>
      </c>
      <c r="O3426" s="1" t="s">
        <v>22</v>
      </c>
      <c r="P3426" s="1" t="s">
        <v>57</v>
      </c>
      <c r="Q3426" s="1" t="s">
        <v>40</v>
      </c>
      <c r="R3426" s="2">
        <v>40431</v>
      </c>
    </row>
    <row r="3427" spans="1:18" x14ac:dyDescent="0.25">
      <c r="A3427" s="1">
        <v>44516</v>
      </c>
      <c r="B3427" s="2">
        <v>40723</v>
      </c>
      <c r="C3427" s="2" t="str">
        <f t="shared" si="266"/>
        <v>June</v>
      </c>
      <c r="D3427" s="1" t="s">
        <v>37</v>
      </c>
      <c r="E3427" s="1">
        <v>17</v>
      </c>
      <c r="F3427" s="1">
        <f t="shared" si="265"/>
        <v>3.4094117647058826</v>
      </c>
      <c r="G3427" s="1">
        <v>57.96</v>
      </c>
      <c r="H3427" s="1">
        <v>3.97</v>
      </c>
      <c r="I3427">
        <f t="shared" si="267"/>
        <v>61.93</v>
      </c>
      <c r="J3427">
        <f t="shared" si="268"/>
        <v>3.5455000000000001</v>
      </c>
      <c r="K3427">
        <f t="shared" si="269"/>
        <v>2.0549718000000001</v>
      </c>
      <c r="L3427" s="1" t="s">
        <v>26</v>
      </c>
      <c r="M3427" s="1" t="s">
        <v>51</v>
      </c>
      <c r="N3427" s="1" t="s">
        <v>28</v>
      </c>
      <c r="O3427" s="1" t="s">
        <v>34</v>
      </c>
      <c r="P3427" s="1" t="s">
        <v>35</v>
      </c>
      <c r="Q3427" s="1" t="s">
        <v>36</v>
      </c>
      <c r="R3427" s="2">
        <v>40723</v>
      </c>
    </row>
    <row r="3428" spans="1:18" x14ac:dyDescent="0.25">
      <c r="A3428" s="1">
        <v>51205</v>
      </c>
      <c r="B3428" s="2">
        <v>41253</v>
      </c>
      <c r="C3428" s="2" t="str">
        <f t="shared" si="266"/>
        <v>December</v>
      </c>
      <c r="D3428" s="1" t="s">
        <v>25</v>
      </c>
      <c r="E3428" s="1">
        <v>17</v>
      </c>
      <c r="F3428" s="1">
        <f t="shared" si="265"/>
        <v>13.706470588235293</v>
      </c>
      <c r="G3428" s="1">
        <v>233.01</v>
      </c>
      <c r="H3428" s="1">
        <v>1.49</v>
      </c>
      <c r="I3428">
        <f t="shared" si="267"/>
        <v>234.5</v>
      </c>
      <c r="J3428">
        <f t="shared" si="268"/>
        <v>3.5455000000000001</v>
      </c>
      <c r="K3428">
        <f t="shared" si="269"/>
        <v>8.2613695499999995</v>
      </c>
      <c r="L3428" s="1" t="s">
        <v>19</v>
      </c>
      <c r="M3428" s="1" t="s">
        <v>27</v>
      </c>
      <c r="N3428" s="1" t="s">
        <v>42</v>
      </c>
      <c r="O3428" s="1" t="s">
        <v>34</v>
      </c>
      <c r="P3428" s="1" t="s">
        <v>48</v>
      </c>
      <c r="Q3428" s="1" t="s">
        <v>24</v>
      </c>
      <c r="R3428" s="2">
        <v>41254</v>
      </c>
    </row>
    <row r="3429" spans="1:18" x14ac:dyDescent="0.25">
      <c r="A3429" s="1">
        <v>53762</v>
      </c>
      <c r="B3429" s="2">
        <v>41061</v>
      </c>
      <c r="C3429" s="2" t="str">
        <f t="shared" si="266"/>
        <v>June</v>
      </c>
      <c r="D3429" s="1" t="s">
        <v>37</v>
      </c>
      <c r="E3429" s="1">
        <v>28</v>
      </c>
      <c r="F3429" s="1">
        <f t="shared" si="265"/>
        <v>4.862857142857143</v>
      </c>
      <c r="G3429" s="1">
        <v>136.16</v>
      </c>
      <c r="H3429" s="1">
        <v>0.49</v>
      </c>
      <c r="I3429">
        <f t="shared" si="267"/>
        <v>136.65</v>
      </c>
      <c r="J3429">
        <f t="shared" si="268"/>
        <v>3.5455000000000001</v>
      </c>
      <c r="K3429">
        <f t="shared" si="269"/>
        <v>4.8275528000000003</v>
      </c>
      <c r="L3429" s="1" t="s">
        <v>26</v>
      </c>
      <c r="M3429" s="1" t="s">
        <v>20</v>
      </c>
      <c r="N3429" s="1" t="s">
        <v>21</v>
      </c>
      <c r="O3429" s="1" t="s">
        <v>34</v>
      </c>
      <c r="P3429" s="1" t="s">
        <v>63</v>
      </c>
      <c r="Q3429" s="1" t="s">
        <v>24</v>
      </c>
      <c r="R3429" s="2">
        <v>41062</v>
      </c>
    </row>
    <row r="3430" spans="1:18" x14ac:dyDescent="0.25">
      <c r="A3430" s="1">
        <v>2211</v>
      </c>
      <c r="B3430" s="2">
        <v>39993</v>
      </c>
      <c r="C3430" s="2" t="str">
        <f t="shared" si="266"/>
        <v>June</v>
      </c>
      <c r="D3430" s="1" t="s">
        <v>25</v>
      </c>
      <c r="E3430" s="1">
        <v>14</v>
      </c>
      <c r="F3430" s="1">
        <f t="shared" si="265"/>
        <v>6.8492857142857142</v>
      </c>
      <c r="G3430" s="1">
        <v>95.89</v>
      </c>
      <c r="H3430" s="1">
        <v>7.15</v>
      </c>
      <c r="I3430">
        <f t="shared" si="267"/>
        <v>103.04</v>
      </c>
      <c r="J3430">
        <f t="shared" si="268"/>
        <v>3.5455000000000001</v>
      </c>
      <c r="K3430">
        <f t="shared" si="269"/>
        <v>3.3997799500000001</v>
      </c>
      <c r="L3430" s="1" t="s">
        <v>26</v>
      </c>
      <c r="M3430" s="1" t="s">
        <v>49</v>
      </c>
      <c r="N3430" s="1" t="s">
        <v>42</v>
      </c>
      <c r="O3430" s="1" t="s">
        <v>34</v>
      </c>
      <c r="P3430" s="1" t="s">
        <v>45</v>
      </c>
      <c r="Q3430" s="1" t="s">
        <v>24</v>
      </c>
      <c r="R3430" s="2">
        <v>39995</v>
      </c>
    </row>
    <row r="3431" spans="1:18" x14ac:dyDescent="0.25">
      <c r="A3431" s="1">
        <v>3361</v>
      </c>
      <c r="B3431" s="2">
        <v>41143</v>
      </c>
      <c r="C3431" s="2" t="str">
        <f t="shared" si="266"/>
        <v>August</v>
      </c>
      <c r="D3431" s="1" t="s">
        <v>32</v>
      </c>
      <c r="E3431" s="1">
        <v>23</v>
      </c>
      <c r="F3431" s="1">
        <f t="shared" si="265"/>
        <v>5.8113043478260868</v>
      </c>
      <c r="G3431" s="1">
        <v>133.66</v>
      </c>
      <c r="H3431" s="1">
        <v>2.27</v>
      </c>
      <c r="I3431">
        <f t="shared" si="267"/>
        <v>135.93</v>
      </c>
      <c r="J3431">
        <f t="shared" si="268"/>
        <v>3.5455000000000001</v>
      </c>
      <c r="K3431">
        <f t="shared" si="269"/>
        <v>4.7389152999999995</v>
      </c>
      <c r="L3431" s="1" t="s">
        <v>26</v>
      </c>
      <c r="M3431" s="1" t="s">
        <v>58</v>
      </c>
      <c r="N3431" s="1" t="s">
        <v>33</v>
      </c>
      <c r="O3431" s="1" t="s">
        <v>34</v>
      </c>
      <c r="P3431" s="1" t="s">
        <v>35</v>
      </c>
      <c r="Q3431" s="1" t="s">
        <v>36</v>
      </c>
      <c r="R3431" s="2">
        <v>41144</v>
      </c>
    </row>
    <row r="3432" spans="1:18" x14ac:dyDescent="0.25">
      <c r="A3432" s="1">
        <v>23719</v>
      </c>
      <c r="B3432" s="2">
        <v>40384</v>
      </c>
      <c r="C3432" s="2" t="str">
        <f t="shared" si="266"/>
        <v>July</v>
      </c>
      <c r="D3432" s="1" t="s">
        <v>37</v>
      </c>
      <c r="E3432" s="1">
        <v>17</v>
      </c>
      <c r="F3432" s="1">
        <f t="shared" si="265"/>
        <v>7.22</v>
      </c>
      <c r="G3432" s="1">
        <v>122.74</v>
      </c>
      <c r="H3432" s="1">
        <v>5.47</v>
      </c>
      <c r="I3432">
        <f t="shared" si="267"/>
        <v>128.21</v>
      </c>
      <c r="J3432">
        <f t="shared" si="268"/>
        <v>3.5455000000000001</v>
      </c>
      <c r="K3432">
        <f t="shared" si="269"/>
        <v>4.3517466999999996</v>
      </c>
      <c r="L3432" s="1" t="s">
        <v>26</v>
      </c>
      <c r="M3432" s="1" t="s">
        <v>47</v>
      </c>
      <c r="N3432" s="1" t="s">
        <v>21</v>
      </c>
      <c r="O3432" s="1" t="s">
        <v>34</v>
      </c>
      <c r="P3432" s="1" t="s">
        <v>45</v>
      </c>
      <c r="Q3432" s="1" t="s">
        <v>24</v>
      </c>
      <c r="R3432" s="2">
        <v>40386</v>
      </c>
    </row>
    <row r="3433" spans="1:18" x14ac:dyDescent="0.25">
      <c r="A3433" s="1">
        <v>25828</v>
      </c>
      <c r="B3433" s="2">
        <v>40505</v>
      </c>
      <c r="C3433" s="2" t="str">
        <f t="shared" si="266"/>
        <v>November</v>
      </c>
      <c r="D3433" s="1" t="s">
        <v>32</v>
      </c>
      <c r="E3433" s="1">
        <v>29</v>
      </c>
      <c r="F3433" s="1">
        <f t="shared" si="265"/>
        <v>5.6220689655172409</v>
      </c>
      <c r="G3433" s="1">
        <v>163.04</v>
      </c>
      <c r="H3433" s="1">
        <v>1</v>
      </c>
      <c r="I3433">
        <f t="shared" si="267"/>
        <v>164.04</v>
      </c>
      <c r="J3433">
        <f t="shared" si="268"/>
        <v>3.5455000000000001</v>
      </c>
      <c r="K3433">
        <f t="shared" si="269"/>
        <v>5.7805831999999997</v>
      </c>
      <c r="L3433" s="1" t="s">
        <v>26</v>
      </c>
      <c r="M3433" s="1" t="s">
        <v>54</v>
      </c>
      <c r="N3433" s="1" t="s">
        <v>28</v>
      </c>
      <c r="O3433" s="1" t="s">
        <v>34</v>
      </c>
      <c r="P3433" s="1" t="s">
        <v>35</v>
      </c>
      <c r="Q3433" s="1" t="s">
        <v>36</v>
      </c>
      <c r="R3433" s="2">
        <v>40506</v>
      </c>
    </row>
    <row r="3434" spans="1:18" x14ac:dyDescent="0.25">
      <c r="A3434" s="1">
        <v>48198</v>
      </c>
      <c r="B3434" s="2">
        <v>40137</v>
      </c>
      <c r="C3434" s="2" t="str">
        <f t="shared" si="266"/>
        <v>November</v>
      </c>
      <c r="D3434" s="1" t="s">
        <v>37</v>
      </c>
      <c r="E3434" s="1">
        <v>45</v>
      </c>
      <c r="F3434" s="1">
        <f t="shared" si="265"/>
        <v>59.617777777777782</v>
      </c>
      <c r="G3434" s="1">
        <v>2682.8</v>
      </c>
      <c r="H3434" s="1">
        <v>3.5</v>
      </c>
      <c r="I3434">
        <f t="shared" si="267"/>
        <v>2686.3</v>
      </c>
      <c r="J3434">
        <f t="shared" si="268"/>
        <v>3.5455000000000001</v>
      </c>
      <c r="K3434">
        <f t="shared" si="269"/>
        <v>95.118674000000013</v>
      </c>
      <c r="L3434" s="1" t="s">
        <v>26</v>
      </c>
      <c r="M3434" s="1" t="s">
        <v>27</v>
      </c>
      <c r="N3434" s="1" t="s">
        <v>42</v>
      </c>
      <c r="O3434" s="1" t="s">
        <v>34</v>
      </c>
      <c r="P3434" s="1" t="s">
        <v>68</v>
      </c>
      <c r="Q3434" s="1" t="s">
        <v>24</v>
      </c>
      <c r="R3434" s="2">
        <v>40139</v>
      </c>
    </row>
    <row r="3435" spans="1:18" x14ac:dyDescent="0.25">
      <c r="A3435" s="1">
        <v>44487</v>
      </c>
      <c r="B3435" s="2">
        <v>40067</v>
      </c>
      <c r="C3435" s="2" t="str">
        <f t="shared" si="266"/>
        <v>September</v>
      </c>
      <c r="D3435" s="1" t="s">
        <v>37</v>
      </c>
      <c r="E3435" s="1">
        <v>4</v>
      </c>
      <c r="F3435" s="1">
        <f t="shared" si="265"/>
        <v>7.0374999999999996</v>
      </c>
      <c r="G3435" s="1">
        <v>28.15</v>
      </c>
      <c r="H3435" s="1">
        <v>5.29</v>
      </c>
      <c r="I3435">
        <f t="shared" si="267"/>
        <v>33.44</v>
      </c>
      <c r="J3435">
        <f t="shared" si="268"/>
        <v>4.7610000000000001</v>
      </c>
      <c r="K3435">
        <f t="shared" si="269"/>
        <v>1.3402215000000002</v>
      </c>
      <c r="L3435" s="1" t="s">
        <v>26</v>
      </c>
      <c r="M3435" s="1" t="s">
        <v>49</v>
      </c>
      <c r="N3435" s="1" t="s">
        <v>33</v>
      </c>
      <c r="O3435" s="1" t="s">
        <v>22</v>
      </c>
      <c r="P3435" s="1" t="s">
        <v>23</v>
      </c>
      <c r="Q3435" s="1" t="s">
        <v>24</v>
      </c>
      <c r="R3435" s="2">
        <v>40068</v>
      </c>
    </row>
    <row r="3436" spans="1:18" x14ac:dyDescent="0.25">
      <c r="A3436" s="1">
        <v>5382</v>
      </c>
      <c r="B3436" s="2">
        <v>40920</v>
      </c>
      <c r="C3436" s="2" t="str">
        <f t="shared" si="266"/>
        <v>January</v>
      </c>
      <c r="D3436" s="1" t="s">
        <v>18</v>
      </c>
      <c r="E3436" s="1">
        <v>30</v>
      </c>
      <c r="F3436" s="1">
        <f t="shared" si="265"/>
        <v>8.6706666666666674</v>
      </c>
      <c r="G3436" s="1">
        <v>260.12</v>
      </c>
      <c r="H3436" s="1">
        <v>4.1900000000000004</v>
      </c>
      <c r="I3436">
        <f t="shared" si="267"/>
        <v>264.31</v>
      </c>
      <c r="J3436">
        <f t="shared" si="268"/>
        <v>4.7610000000000001</v>
      </c>
      <c r="K3436">
        <f t="shared" si="269"/>
        <v>12.384313200000001</v>
      </c>
      <c r="L3436" s="1" t="s">
        <v>26</v>
      </c>
      <c r="M3436" s="1" t="s">
        <v>49</v>
      </c>
      <c r="N3436" s="1" t="s">
        <v>21</v>
      </c>
      <c r="O3436" s="1" t="s">
        <v>22</v>
      </c>
      <c r="P3436" s="1" t="s">
        <v>23</v>
      </c>
      <c r="Q3436" s="1" t="s">
        <v>46</v>
      </c>
      <c r="R3436" s="2">
        <v>40927</v>
      </c>
    </row>
    <row r="3437" spans="1:18" x14ac:dyDescent="0.25">
      <c r="A3437" s="1">
        <v>52416</v>
      </c>
      <c r="B3437" s="2">
        <v>39844</v>
      </c>
      <c r="C3437" s="2" t="str">
        <f t="shared" si="266"/>
        <v>January</v>
      </c>
      <c r="D3437" s="1" t="s">
        <v>32</v>
      </c>
      <c r="E3437" s="1">
        <v>40</v>
      </c>
      <c r="F3437" s="1">
        <f t="shared" si="265"/>
        <v>228.541</v>
      </c>
      <c r="G3437" s="1">
        <v>9141.64</v>
      </c>
      <c r="H3437" s="1">
        <v>69.64</v>
      </c>
      <c r="I3437">
        <f t="shared" si="267"/>
        <v>9211.2799999999988</v>
      </c>
      <c r="J3437">
        <f t="shared" si="268"/>
        <v>4.7610000000000001</v>
      </c>
      <c r="K3437">
        <f t="shared" si="269"/>
        <v>435.23348039999996</v>
      </c>
      <c r="L3437" s="1" t="s">
        <v>38</v>
      </c>
      <c r="M3437" s="1" t="s">
        <v>27</v>
      </c>
      <c r="N3437" s="1" t="s">
        <v>33</v>
      </c>
      <c r="O3437" s="1" t="s">
        <v>22</v>
      </c>
      <c r="P3437" s="1" t="s">
        <v>57</v>
      </c>
      <c r="Q3437" s="1" t="s">
        <v>64</v>
      </c>
      <c r="R3437" s="2">
        <v>39845</v>
      </c>
    </row>
    <row r="3438" spans="1:18" x14ac:dyDescent="0.25">
      <c r="A3438" s="1">
        <v>33794</v>
      </c>
      <c r="B3438" s="2">
        <v>40596</v>
      </c>
      <c r="C3438" s="2" t="str">
        <f t="shared" si="266"/>
        <v>February</v>
      </c>
      <c r="D3438" s="1" t="s">
        <v>37</v>
      </c>
      <c r="E3438" s="1">
        <v>18</v>
      </c>
      <c r="F3438" s="1">
        <f t="shared" si="265"/>
        <v>5.153888888888889</v>
      </c>
      <c r="G3438" s="1">
        <v>92.77</v>
      </c>
      <c r="H3438" s="1">
        <v>3.05</v>
      </c>
      <c r="I3438">
        <f t="shared" si="267"/>
        <v>95.82</v>
      </c>
      <c r="J3438">
        <f t="shared" si="268"/>
        <v>4.7610000000000001</v>
      </c>
      <c r="K3438">
        <f t="shared" si="269"/>
        <v>4.4167797000000002</v>
      </c>
      <c r="L3438" s="1" t="s">
        <v>26</v>
      </c>
      <c r="M3438" s="1" t="s">
        <v>56</v>
      </c>
      <c r="N3438" s="1" t="s">
        <v>28</v>
      </c>
      <c r="O3438" s="1" t="s">
        <v>22</v>
      </c>
      <c r="P3438" s="1" t="s">
        <v>23</v>
      </c>
      <c r="Q3438" s="1" t="s">
        <v>46</v>
      </c>
      <c r="R3438" s="2">
        <v>40598</v>
      </c>
    </row>
    <row r="3439" spans="1:18" x14ac:dyDescent="0.25">
      <c r="A3439" s="1">
        <v>45635</v>
      </c>
      <c r="B3439" s="2">
        <v>41006</v>
      </c>
      <c r="C3439" s="2" t="str">
        <f t="shared" si="266"/>
        <v>April</v>
      </c>
      <c r="D3439" s="1" t="s">
        <v>18</v>
      </c>
      <c r="E3439" s="1">
        <v>50</v>
      </c>
      <c r="F3439" s="1">
        <f t="shared" si="265"/>
        <v>40.373600000000003</v>
      </c>
      <c r="G3439" s="1">
        <v>2018.68</v>
      </c>
      <c r="H3439" s="1">
        <v>1.99</v>
      </c>
      <c r="I3439">
        <f t="shared" si="267"/>
        <v>2020.67</v>
      </c>
      <c r="J3439">
        <f t="shared" si="268"/>
        <v>5.3265000000000002</v>
      </c>
      <c r="K3439">
        <f t="shared" si="269"/>
        <v>107.5249902</v>
      </c>
      <c r="L3439" s="1" t="s">
        <v>26</v>
      </c>
      <c r="M3439" s="1" t="s">
        <v>27</v>
      </c>
      <c r="N3439" s="1" t="s">
        <v>33</v>
      </c>
      <c r="O3439" s="1" t="s">
        <v>29</v>
      </c>
      <c r="P3439" s="1" t="s">
        <v>43</v>
      </c>
      <c r="Q3439" s="1" t="s">
        <v>46</v>
      </c>
      <c r="R3439" s="2">
        <v>41015</v>
      </c>
    </row>
    <row r="3440" spans="1:18" x14ac:dyDescent="0.25">
      <c r="A3440" s="1">
        <v>24801</v>
      </c>
      <c r="B3440" s="2">
        <v>41228</v>
      </c>
      <c r="C3440" s="2" t="str">
        <f t="shared" si="266"/>
        <v>November</v>
      </c>
      <c r="D3440" s="1" t="s">
        <v>25</v>
      </c>
      <c r="E3440" s="1">
        <v>10</v>
      </c>
      <c r="F3440" s="1">
        <f t="shared" si="265"/>
        <v>102.4165</v>
      </c>
      <c r="G3440" s="1">
        <v>1024.165</v>
      </c>
      <c r="H3440" s="1">
        <v>5.99</v>
      </c>
      <c r="I3440">
        <f t="shared" si="267"/>
        <v>1030.155</v>
      </c>
      <c r="J3440">
        <f t="shared" si="268"/>
        <v>5.3265000000000002</v>
      </c>
      <c r="K3440">
        <f t="shared" si="269"/>
        <v>54.552148724999995</v>
      </c>
      <c r="L3440" s="1" t="s">
        <v>26</v>
      </c>
      <c r="M3440" s="1" t="s">
        <v>51</v>
      </c>
      <c r="N3440" s="1" t="s">
        <v>42</v>
      </c>
      <c r="O3440" s="1" t="s">
        <v>29</v>
      </c>
      <c r="P3440" s="1" t="s">
        <v>30</v>
      </c>
      <c r="Q3440" s="1" t="s">
        <v>24</v>
      </c>
      <c r="R3440" s="2">
        <v>41229</v>
      </c>
    </row>
    <row r="3441" spans="1:18" x14ac:dyDescent="0.25">
      <c r="A3441" s="1">
        <v>14402</v>
      </c>
      <c r="B3441" s="2">
        <v>40465</v>
      </c>
      <c r="C3441" s="2" t="str">
        <f t="shared" si="266"/>
        <v>October</v>
      </c>
      <c r="D3441" s="1" t="s">
        <v>41</v>
      </c>
      <c r="E3441" s="1">
        <v>1</v>
      </c>
      <c r="F3441" s="1">
        <f t="shared" si="265"/>
        <v>184.46</v>
      </c>
      <c r="G3441" s="1">
        <v>184.46</v>
      </c>
      <c r="H3441" s="1">
        <v>30</v>
      </c>
      <c r="I3441">
        <f t="shared" si="267"/>
        <v>214.46</v>
      </c>
      <c r="J3441">
        <f t="shared" si="268"/>
        <v>4.7610000000000001</v>
      </c>
      <c r="K3441">
        <f t="shared" si="269"/>
        <v>8.7821406</v>
      </c>
      <c r="L3441" s="1" t="s">
        <v>38</v>
      </c>
      <c r="M3441" s="1" t="s">
        <v>27</v>
      </c>
      <c r="N3441" s="1" t="s">
        <v>28</v>
      </c>
      <c r="O3441" s="1" t="s">
        <v>22</v>
      </c>
      <c r="P3441" s="1" t="s">
        <v>39</v>
      </c>
      <c r="Q3441" s="1" t="s">
        <v>40</v>
      </c>
      <c r="R3441" s="2">
        <v>40467</v>
      </c>
    </row>
    <row r="3442" spans="1:18" x14ac:dyDescent="0.25">
      <c r="A3442" s="1">
        <v>27746</v>
      </c>
      <c r="B3442" s="2">
        <v>40516</v>
      </c>
      <c r="C3442" s="2" t="str">
        <f t="shared" si="266"/>
        <v>December</v>
      </c>
      <c r="D3442" s="1" t="s">
        <v>37</v>
      </c>
      <c r="E3442" s="1">
        <v>3</v>
      </c>
      <c r="F3442" s="1">
        <f t="shared" si="265"/>
        <v>513.59</v>
      </c>
      <c r="G3442" s="1">
        <v>1540.77</v>
      </c>
      <c r="H3442" s="1">
        <v>24.49</v>
      </c>
      <c r="I3442">
        <f t="shared" si="267"/>
        <v>1565.26</v>
      </c>
      <c r="J3442">
        <f t="shared" si="268"/>
        <v>5.3265000000000002</v>
      </c>
      <c r="K3442">
        <f t="shared" si="269"/>
        <v>82.06911405000001</v>
      </c>
      <c r="L3442" s="1" t="s">
        <v>26</v>
      </c>
      <c r="M3442" s="1" t="s">
        <v>27</v>
      </c>
      <c r="N3442" s="1" t="s">
        <v>21</v>
      </c>
      <c r="O3442" s="1" t="s">
        <v>29</v>
      </c>
      <c r="P3442" s="1" t="s">
        <v>52</v>
      </c>
      <c r="Q3442" s="1" t="s">
        <v>53</v>
      </c>
      <c r="R3442" s="2">
        <v>40516</v>
      </c>
    </row>
    <row r="3443" spans="1:18" x14ac:dyDescent="0.25">
      <c r="A3443" s="1">
        <v>11362</v>
      </c>
      <c r="B3443" s="2">
        <v>41162</v>
      </c>
      <c r="C3443" s="2" t="str">
        <f t="shared" si="266"/>
        <v>September</v>
      </c>
      <c r="D3443" s="1" t="s">
        <v>18</v>
      </c>
      <c r="E3443" s="1">
        <v>32</v>
      </c>
      <c r="F3443" s="1">
        <f t="shared" si="265"/>
        <v>101.4290625</v>
      </c>
      <c r="G3443" s="1">
        <v>3245.73</v>
      </c>
      <c r="H3443" s="1">
        <v>13.99</v>
      </c>
      <c r="I3443">
        <f t="shared" si="267"/>
        <v>3259.72</v>
      </c>
      <c r="J3443">
        <f t="shared" si="268"/>
        <v>4.7610000000000001</v>
      </c>
      <c r="K3443">
        <f t="shared" si="269"/>
        <v>154.5292053</v>
      </c>
      <c r="L3443" s="1" t="s">
        <v>26</v>
      </c>
      <c r="M3443" s="1" t="s">
        <v>55</v>
      </c>
      <c r="N3443" s="1" t="s">
        <v>33</v>
      </c>
      <c r="O3443" s="1" t="s">
        <v>22</v>
      </c>
      <c r="P3443" s="1" t="s">
        <v>23</v>
      </c>
      <c r="Q3443" s="1" t="s">
        <v>31</v>
      </c>
      <c r="R3443" s="2">
        <v>41164</v>
      </c>
    </row>
    <row r="3444" spans="1:18" x14ac:dyDescent="0.25">
      <c r="A3444" s="1">
        <v>40164</v>
      </c>
      <c r="B3444" s="2">
        <v>40278</v>
      </c>
      <c r="C3444" s="2" t="str">
        <f t="shared" si="266"/>
        <v>April</v>
      </c>
      <c r="D3444" s="1" t="s">
        <v>32</v>
      </c>
      <c r="E3444" s="1">
        <v>8</v>
      </c>
      <c r="F3444" s="1">
        <f t="shared" si="265"/>
        <v>23.008749999999999</v>
      </c>
      <c r="G3444" s="1">
        <v>184.07</v>
      </c>
      <c r="H3444" s="1">
        <v>7.58</v>
      </c>
      <c r="I3444">
        <f t="shared" si="267"/>
        <v>191.65</v>
      </c>
      <c r="J3444">
        <f t="shared" si="268"/>
        <v>4.7610000000000001</v>
      </c>
      <c r="K3444">
        <f t="shared" si="269"/>
        <v>8.7635726999999992</v>
      </c>
      <c r="L3444" s="1" t="s">
        <v>26</v>
      </c>
      <c r="M3444" s="1" t="s">
        <v>20</v>
      </c>
      <c r="N3444" s="1" t="s">
        <v>33</v>
      </c>
      <c r="O3444" s="1" t="s">
        <v>22</v>
      </c>
      <c r="P3444" s="1" t="s">
        <v>23</v>
      </c>
      <c r="Q3444" s="1" t="s">
        <v>24</v>
      </c>
      <c r="R3444" s="2">
        <v>40280</v>
      </c>
    </row>
    <row r="3445" spans="1:18" x14ac:dyDescent="0.25">
      <c r="A3445" s="1">
        <v>46119</v>
      </c>
      <c r="B3445" s="2">
        <v>39859</v>
      </c>
      <c r="C3445" s="2" t="str">
        <f t="shared" si="266"/>
        <v>February</v>
      </c>
      <c r="D3445" s="1" t="s">
        <v>37</v>
      </c>
      <c r="E3445" s="1">
        <v>23</v>
      </c>
      <c r="F3445" s="1">
        <f t="shared" si="265"/>
        <v>4.0456521739130435</v>
      </c>
      <c r="G3445" s="1">
        <v>93.05</v>
      </c>
      <c r="H3445" s="1">
        <v>1.49</v>
      </c>
      <c r="I3445">
        <f t="shared" si="267"/>
        <v>94.539999999999992</v>
      </c>
      <c r="J3445">
        <f t="shared" si="268"/>
        <v>3.5455000000000001</v>
      </c>
      <c r="K3445">
        <f t="shared" si="269"/>
        <v>3.29908775</v>
      </c>
      <c r="L3445" s="1" t="s">
        <v>26</v>
      </c>
      <c r="M3445" s="1" t="s">
        <v>55</v>
      </c>
      <c r="N3445" s="1" t="s">
        <v>21</v>
      </c>
      <c r="O3445" s="1" t="s">
        <v>34</v>
      </c>
      <c r="P3445" s="1" t="s">
        <v>48</v>
      </c>
      <c r="Q3445" s="1" t="s">
        <v>24</v>
      </c>
      <c r="R3445" s="2">
        <v>39861</v>
      </c>
    </row>
    <row r="3446" spans="1:18" x14ac:dyDescent="0.25">
      <c r="A3446" s="1">
        <v>58914</v>
      </c>
      <c r="B3446" s="2">
        <v>39912</v>
      </c>
      <c r="C3446" s="2" t="str">
        <f t="shared" si="266"/>
        <v>April</v>
      </c>
      <c r="D3446" s="1" t="s">
        <v>18</v>
      </c>
      <c r="E3446" s="1">
        <v>46</v>
      </c>
      <c r="F3446" s="1">
        <f t="shared" si="265"/>
        <v>2.172608695652174</v>
      </c>
      <c r="G3446" s="1">
        <v>99.94</v>
      </c>
      <c r="H3446" s="1">
        <v>1.99</v>
      </c>
      <c r="I3446">
        <f t="shared" si="267"/>
        <v>101.92999999999999</v>
      </c>
      <c r="J3446">
        <f t="shared" si="268"/>
        <v>5.3265000000000002</v>
      </c>
      <c r="K3446">
        <f t="shared" si="269"/>
        <v>5.3233041000000005</v>
      </c>
      <c r="L3446" s="1" t="s">
        <v>26</v>
      </c>
      <c r="M3446" s="1" t="s">
        <v>51</v>
      </c>
      <c r="N3446" s="1" t="s">
        <v>42</v>
      </c>
      <c r="O3446" s="1" t="s">
        <v>29</v>
      </c>
      <c r="P3446" s="1" t="s">
        <v>43</v>
      </c>
      <c r="Q3446" s="1" t="s">
        <v>46</v>
      </c>
      <c r="R3446" s="2">
        <v>39914</v>
      </c>
    </row>
    <row r="3447" spans="1:18" x14ac:dyDescent="0.25">
      <c r="A3447" s="1">
        <v>16036</v>
      </c>
      <c r="B3447" s="2">
        <v>40913</v>
      </c>
      <c r="C3447" s="2" t="str">
        <f t="shared" si="266"/>
        <v>January</v>
      </c>
      <c r="D3447" s="1" t="s">
        <v>41</v>
      </c>
      <c r="E3447" s="1">
        <v>10</v>
      </c>
      <c r="F3447" s="1">
        <f t="shared" si="265"/>
        <v>131.94210000000001</v>
      </c>
      <c r="G3447" s="1">
        <v>1319.421</v>
      </c>
      <c r="H3447" s="1">
        <v>8.08</v>
      </c>
      <c r="I3447">
        <f t="shared" si="267"/>
        <v>1327.501</v>
      </c>
      <c r="J3447">
        <f t="shared" si="268"/>
        <v>5.3265000000000002</v>
      </c>
      <c r="K3447">
        <f t="shared" si="269"/>
        <v>70.278959565000008</v>
      </c>
      <c r="L3447" s="1" t="s">
        <v>26</v>
      </c>
      <c r="M3447" s="1" t="s">
        <v>49</v>
      </c>
      <c r="N3447" s="1" t="s">
        <v>33</v>
      </c>
      <c r="O3447" s="1" t="s">
        <v>29</v>
      </c>
      <c r="P3447" s="1" t="s">
        <v>30</v>
      </c>
      <c r="Q3447" s="1" t="s">
        <v>24</v>
      </c>
      <c r="R3447" s="2">
        <v>40914</v>
      </c>
    </row>
    <row r="3448" spans="1:18" x14ac:dyDescent="0.25">
      <c r="A3448" s="1">
        <v>14497</v>
      </c>
      <c r="B3448" s="2">
        <v>41049</v>
      </c>
      <c r="C3448" s="2" t="str">
        <f t="shared" si="266"/>
        <v>May</v>
      </c>
      <c r="D3448" s="1" t="s">
        <v>41</v>
      </c>
      <c r="E3448" s="1">
        <v>34</v>
      </c>
      <c r="F3448" s="1">
        <f t="shared" si="265"/>
        <v>6.2949999999999999</v>
      </c>
      <c r="G3448" s="1">
        <v>214.03</v>
      </c>
      <c r="H3448" s="1">
        <v>7.96</v>
      </c>
      <c r="I3448">
        <f t="shared" si="267"/>
        <v>221.99</v>
      </c>
      <c r="J3448">
        <f t="shared" si="268"/>
        <v>3.5455000000000001</v>
      </c>
      <c r="K3448">
        <f t="shared" si="269"/>
        <v>7.5884336500000007</v>
      </c>
      <c r="L3448" s="1" t="s">
        <v>26</v>
      </c>
      <c r="M3448" s="1" t="s">
        <v>51</v>
      </c>
      <c r="N3448" s="1" t="s">
        <v>28</v>
      </c>
      <c r="O3448" s="1" t="s">
        <v>34</v>
      </c>
      <c r="P3448" s="1" t="s">
        <v>45</v>
      </c>
      <c r="Q3448" s="1" t="s">
        <v>24</v>
      </c>
      <c r="R3448" s="2">
        <v>41052</v>
      </c>
    </row>
    <row r="3449" spans="1:18" x14ac:dyDescent="0.25">
      <c r="A3449" s="1">
        <v>50370</v>
      </c>
      <c r="B3449" s="2">
        <v>41219</v>
      </c>
      <c r="C3449" s="2" t="str">
        <f t="shared" si="266"/>
        <v>November</v>
      </c>
      <c r="D3449" s="1" t="s">
        <v>37</v>
      </c>
      <c r="E3449" s="1">
        <v>25</v>
      </c>
      <c r="F3449" s="1">
        <f t="shared" si="265"/>
        <v>4.8819999999999997</v>
      </c>
      <c r="G3449" s="1">
        <v>122.05</v>
      </c>
      <c r="H3449" s="1">
        <v>5.41</v>
      </c>
      <c r="I3449">
        <f t="shared" si="267"/>
        <v>127.46</v>
      </c>
      <c r="J3449">
        <f t="shared" si="268"/>
        <v>3.5455000000000001</v>
      </c>
      <c r="K3449">
        <f t="shared" si="269"/>
        <v>4.3272827500000002</v>
      </c>
      <c r="L3449" s="1" t="s">
        <v>19</v>
      </c>
      <c r="M3449" s="1" t="s">
        <v>56</v>
      </c>
      <c r="N3449" s="1" t="s">
        <v>33</v>
      </c>
      <c r="O3449" s="1" t="s">
        <v>34</v>
      </c>
      <c r="P3449" s="1" t="s">
        <v>48</v>
      </c>
      <c r="Q3449" s="1" t="s">
        <v>24</v>
      </c>
      <c r="R3449" s="2">
        <v>41220</v>
      </c>
    </row>
    <row r="3450" spans="1:18" x14ac:dyDescent="0.25">
      <c r="A3450" s="1">
        <v>44199</v>
      </c>
      <c r="B3450" s="2">
        <v>40972</v>
      </c>
      <c r="C3450" s="2" t="str">
        <f t="shared" si="266"/>
        <v>March</v>
      </c>
      <c r="D3450" s="1" t="s">
        <v>18</v>
      </c>
      <c r="E3450" s="1">
        <v>12</v>
      </c>
      <c r="F3450" s="1">
        <f t="shared" si="265"/>
        <v>4.2241666666666662</v>
      </c>
      <c r="G3450" s="1">
        <v>50.69</v>
      </c>
      <c r="H3450" s="1">
        <v>2</v>
      </c>
      <c r="I3450">
        <f t="shared" si="267"/>
        <v>52.69</v>
      </c>
      <c r="J3450">
        <f t="shared" si="268"/>
        <v>3.5455000000000001</v>
      </c>
      <c r="K3450">
        <f t="shared" si="269"/>
        <v>1.7972139499999999</v>
      </c>
      <c r="L3450" s="1" t="s">
        <v>26</v>
      </c>
      <c r="M3450" s="1" t="s">
        <v>20</v>
      </c>
      <c r="N3450" s="1" t="s">
        <v>42</v>
      </c>
      <c r="O3450" s="1" t="s">
        <v>34</v>
      </c>
      <c r="P3450" s="1" t="s">
        <v>66</v>
      </c>
      <c r="Q3450" s="1" t="s">
        <v>36</v>
      </c>
      <c r="R3450" s="2">
        <v>40976</v>
      </c>
    </row>
    <row r="3451" spans="1:18" x14ac:dyDescent="0.25">
      <c r="A3451" s="1">
        <v>56550</v>
      </c>
      <c r="B3451" s="2">
        <v>40641</v>
      </c>
      <c r="C3451" s="2" t="str">
        <f t="shared" si="266"/>
        <v>April</v>
      </c>
      <c r="D3451" s="1" t="s">
        <v>32</v>
      </c>
      <c r="E3451" s="1">
        <v>33</v>
      </c>
      <c r="F3451" s="1">
        <f t="shared" si="265"/>
        <v>19.629393939393939</v>
      </c>
      <c r="G3451" s="1">
        <v>647.77</v>
      </c>
      <c r="H3451" s="1">
        <v>5.77</v>
      </c>
      <c r="I3451">
        <f t="shared" si="267"/>
        <v>653.54</v>
      </c>
      <c r="J3451">
        <f t="shared" si="268"/>
        <v>3.5455000000000001</v>
      </c>
      <c r="K3451">
        <f t="shared" si="269"/>
        <v>22.966685349999999</v>
      </c>
      <c r="L3451" s="1" t="s">
        <v>26</v>
      </c>
      <c r="M3451" s="1" t="s">
        <v>27</v>
      </c>
      <c r="N3451" s="1" t="s">
        <v>42</v>
      </c>
      <c r="O3451" s="1" t="s">
        <v>34</v>
      </c>
      <c r="P3451" s="1" t="s">
        <v>45</v>
      </c>
      <c r="Q3451" s="1" t="s">
        <v>24</v>
      </c>
      <c r="R3451" s="2">
        <v>40644</v>
      </c>
    </row>
    <row r="3452" spans="1:18" x14ac:dyDescent="0.25">
      <c r="A3452" s="1">
        <v>29795</v>
      </c>
      <c r="B3452" s="2">
        <v>40872</v>
      </c>
      <c r="C3452" s="2" t="str">
        <f t="shared" si="266"/>
        <v>November</v>
      </c>
      <c r="D3452" s="1" t="s">
        <v>25</v>
      </c>
      <c r="E3452" s="1">
        <v>49</v>
      </c>
      <c r="F3452" s="1">
        <f t="shared" si="265"/>
        <v>394.39183673469387</v>
      </c>
      <c r="G3452" s="1">
        <v>19325.2</v>
      </c>
      <c r="H3452" s="1">
        <v>19.989999999999998</v>
      </c>
      <c r="I3452">
        <f t="shared" si="267"/>
        <v>19345.190000000002</v>
      </c>
      <c r="J3452">
        <f t="shared" si="268"/>
        <v>3.5455000000000001</v>
      </c>
      <c r="K3452">
        <f t="shared" si="269"/>
        <v>685.17496600000004</v>
      </c>
      <c r="L3452" s="1" t="s">
        <v>26</v>
      </c>
      <c r="M3452" s="1" t="s">
        <v>44</v>
      </c>
      <c r="N3452" s="1" t="s">
        <v>28</v>
      </c>
      <c r="O3452" s="1" t="s">
        <v>34</v>
      </c>
      <c r="P3452" s="1" t="s">
        <v>48</v>
      </c>
      <c r="Q3452" s="1" t="s">
        <v>24</v>
      </c>
      <c r="R3452" s="2">
        <v>40873</v>
      </c>
    </row>
    <row r="3453" spans="1:18" x14ac:dyDescent="0.25">
      <c r="A3453" s="1">
        <v>54342</v>
      </c>
      <c r="B3453" s="2">
        <v>39972</v>
      </c>
      <c r="C3453" s="2" t="str">
        <f t="shared" si="266"/>
        <v>June</v>
      </c>
      <c r="D3453" s="1" t="s">
        <v>18</v>
      </c>
      <c r="E3453" s="1">
        <v>35</v>
      </c>
      <c r="F3453" s="1">
        <f t="shared" si="265"/>
        <v>98.26828571428571</v>
      </c>
      <c r="G3453" s="1">
        <v>3439.39</v>
      </c>
      <c r="H3453" s="1">
        <v>7.18</v>
      </c>
      <c r="I3453">
        <f t="shared" si="267"/>
        <v>3446.5699999999997</v>
      </c>
      <c r="J3453">
        <f t="shared" si="268"/>
        <v>5.3265000000000002</v>
      </c>
      <c r="K3453">
        <f t="shared" si="269"/>
        <v>183.19910834999999</v>
      </c>
      <c r="L3453" s="1" t="s">
        <v>19</v>
      </c>
      <c r="M3453" s="1" t="s">
        <v>51</v>
      </c>
      <c r="N3453" s="1" t="s">
        <v>21</v>
      </c>
      <c r="O3453" s="1" t="s">
        <v>29</v>
      </c>
      <c r="P3453" s="1" t="s">
        <v>43</v>
      </c>
      <c r="Q3453" s="1" t="s">
        <v>24</v>
      </c>
      <c r="R3453" s="2">
        <v>39972</v>
      </c>
    </row>
    <row r="3454" spans="1:18" x14ac:dyDescent="0.25">
      <c r="A3454" s="1">
        <v>2817</v>
      </c>
      <c r="B3454" s="2">
        <v>39921</v>
      </c>
      <c r="C3454" s="2" t="str">
        <f t="shared" si="266"/>
        <v>April</v>
      </c>
      <c r="D3454" s="1" t="s">
        <v>41</v>
      </c>
      <c r="E3454" s="1">
        <v>14</v>
      </c>
      <c r="F3454" s="1">
        <f t="shared" si="265"/>
        <v>273.58142857142855</v>
      </c>
      <c r="G3454" s="1">
        <v>3830.14</v>
      </c>
      <c r="H3454" s="1">
        <v>7.18</v>
      </c>
      <c r="I3454">
        <f t="shared" si="267"/>
        <v>3837.3199999999997</v>
      </c>
      <c r="J3454">
        <f t="shared" si="268"/>
        <v>5.3265000000000002</v>
      </c>
      <c r="K3454">
        <f t="shared" si="269"/>
        <v>204.01240710000002</v>
      </c>
      <c r="L3454" s="1" t="s">
        <v>26</v>
      </c>
      <c r="M3454" s="1" t="s">
        <v>54</v>
      </c>
      <c r="N3454" s="1" t="s">
        <v>42</v>
      </c>
      <c r="O3454" s="1" t="s">
        <v>29</v>
      </c>
      <c r="P3454" s="1" t="s">
        <v>43</v>
      </c>
      <c r="Q3454" s="1" t="s">
        <v>24</v>
      </c>
      <c r="R3454" s="2">
        <v>39922</v>
      </c>
    </row>
    <row r="3455" spans="1:18" x14ac:dyDescent="0.25">
      <c r="A3455" s="1">
        <v>22849</v>
      </c>
      <c r="B3455" s="2">
        <v>40588</v>
      </c>
      <c r="C3455" s="2" t="str">
        <f t="shared" si="266"/>
        <v>February</v>
      </c>
      <c r="D3455" s="1" t="s">
        <v>32</v>
      </c>
      <c r="E3455" s="1">
        <v>27</v>
      </c>
      <c r="F3455" s="1">
        <f t="shared" si="265"/>
        <v>7.3381481481481483</v>
      </c>
      <c r="G3455" s="1">
        <v>198.13</v>
      </c>
      <c r="H3455" s="1">
        <v>9.69</v>
      </c>
      <c r="I3455">
        <f t="shared" si="267"/>
        <v>207.82</v>
      </c>
      <c r="J3455">
        <f t="shared" si="268"/>
        <v>3.5455000000000001</v>
      </c>
      <c r="K3455">
        <f t="shared" si="269"/>
        <v>7.02469915</v>
      </c>
      <c r="L3455" s="1" t="s">
        <v>26</v>
      </c>
      <c r="M3455" s="1" t="s">
        <v>27</v>
      </c>
      <c r="N3455" s="1" t="s">
        <v>33</v>
      </c>
      <c r="O3455" s="1" t="s">
        <v>34</v>
      </c>
      <c r="P3455" s="1" t="s">
        <v>60</v>
      </c>
      <c r="Q3455" s="1" t="s">
        <v>24</v>
      </c>
      <c r="R3455" s="2">
        <v>40590</v>
      </c>
    </row>
    <row r="3456" spans="1:18" x14ac:dyDescent="0.25">
      <c r="A3456" s="1">
        <v>32</v>
      </c>
      <c r="B3456" s="2">
        <v>40739</v>
      </c>
      <c r="C3456" s="2" t="str">
        <f t="shared" si="266"/>
        <v>July</v>
      </c>
      <c r="D3456" s="1" t="s">
        <v>25</v>
      </c>
      <c r="E3456" s="1">
        <v>23</v>
      </c>
      <c r="F3456" s="1">
        <f t="shared" si="265"/>
        <v>6.9666739130434783</v>
      </c>
      <c r="G3456" s="1">
        <v>160.23349999999999</v>
      </c>
      <c r="H3456" s="1">
        <v>5.03</v>
      </c>
      <c r="I3456">
        <f t="shared" si="267"/>
        <v>165.26349999999999</v>
      </c>
      <c r="J3456">
        <f t="shared" si="268"/>
        <v>5.3265000000000002</v>
      </c>
      <c r="K3456">
        <f t="shared" si="269"/>
        <v>8.5348373775000006</v>
      </c>
      <c r="L3456" s="1" t="s">
        <v>26</v>
      </c>
      <c r="M3456" s="1" t="s">
        <v>51</v>
      </c>
      <c r="N3456" s="1" t="s">
        <v>33</v>
      </c>
      <c r="O3456" s="1" t="s">
        <v>29</v>
      </c>
      <c r="P3456" s="1" t="s">
        <v>30</v>
      </c>
      <c r="Q3456" s="1" t="s">
        <v>31</v>
      </c>
      <c r="R3456" s="2">
        <v>40741</v>
      </c>
    </row>
    <row r="3457" spans="1:18" x14ac:dyDescent="0.25">
      <c r="A3457" s="1">
        <v>47876</v>
      </c>
      <c r="B3457" s="2">
        <v>40172</v>
      </c>
      <c r="C3457" s="2" t="str">
        <f t="shared" si="266"/>
        <v>December</v>
      </c>
      <c r="D3457" s="1" t="s">
        <v>25</v>
      </c>
      <c r="E3457" s="1">
        <v>8</v>
      </c>
      <c r="F3457" s="1">
        <f t="shared" si="265"/>
        <v>45.652500000000003</v>
      </c>
      <c r="G3457" s="1">
        <v>365.22</v>
      </c>
      <c r="H3457" s="1">
        <v>5.0999999999999996</v>
      </c>
      <c r="I3457">
        <f t="shared" si="267"/>
        <v>370.32000000000005</v>
      </c>
      <c r="J3457">
        <f t="shared" si="268"/>
        <v>3.5455000000000001</v>
      </c>
      <c r="K3457">
        <f t="shared" si="269"/>
        <v>12.9488751</v>
      </c>
      <c r="L3457" s="1" t="s">
        <v>26</v>
      </c>
      <c r="M3457" s="1" t="s">
        <v>55</v>
      </c>
      <c r="N3457" s="1" t="s">
        <v>28</v>
      </c>
      <c r="O3457" s="1" t="s">
        <v>34</v>
      </c>
      <c r="P3457" s="1" t="s">
        <v>68</v>
      </c>
      <c r="Q3457" s="1" t="s">
        <v>31</v>
      </c>
      <c r="R3457" s="2">
        <v>40174</v>
      </c>
    </row>
    <row r="3458" spans="1:18" x14ac:dyDescent="0.25">
      <c r="A3458" s="1">
        <v>13762</v>
      </c>
      <c r="B3458" s="2">
        <v>40350</v>
      </c>
      <c r="C3458" s="2" t="str">
        <f t="shared" si="266"/>
        <v>June</v>
      </c>
      <c r="D3458" s="1" t="s">
        <v>41</v>
      </c>
      <c r="E3458" s="1">
        <v>8</v>
      </c>
      <c r="F3458" s="1">
        <f t="shared" ref="F3458:F3521" si="270">G3458/E3458</f>
        <v>6.875</v>
      </c>
      <c r="G3458" s="1">
        <v>55</v>
      </c>
      <c r="H3458" s="1">
        <v>5.36</v>
      </c>
      <c r="I3458">
        <f t="shared" si="267"/>
        <v>60.36</v>
      </c>
      <c r="J3458">
        <f t="shared" si="268"/>
        <v>3.5455000000000001</v>
      </c>
      <c r="K3458">
        <f t="shared" si="269"/>
        <v>1.9500249999999999</v>
      </c>
      <c r="L3458" s="1" t="s">
        <v>26</v>
      </c>
      <c r="M3458" s="1" t="s">
        <v>56</v>
      </c>
      <c r="N3458" s="1" t="s">
        <v>33</v>
      </c>
      <c r="O3458" s="1" t="s">
        <v>34</v>
      </c>
      <c r="P3458" s="1" t="s">
        <v>48</v>
      </c>
      <c r="Q3458" s="1" t="s">
        <v>24</v>
      </c>
      <c r="R3458" s="2">
        <v>40353</v>
      </c>
    </row>
    <row r="3459" spans="1:18" x14ac:dyDescent="0.25">
      <c r="A3459" s="1">
        <v>32230</v>
      </c>
      <c r="B3459" s="2">
        <v>41140</v>
      </c>
      <c r="C3459" s="2" t="str">
        <f t="shared" ref="C3459:C3522" si="271">TEXT(B3459,"mmmm")</f>
        <v>August</v>
      </c>
      <c r="D3459" s="1" t="s">
        <v>25</v>
      </c>
      <c r="E3459" s="1">
        <v>46</v>
      </c>
      <c r="F3459" s="1">
        <f t="shared" si="270"/>
        <v>38.125</v>
      </c>
      <c r="G3459" s="1">
        <v>1753.75</v>
      </c>
      <c r="H3459" s="1">
        <v>9.1999999999999993</v>
      </c>
      <c r="I3459">
        <f t="shared" ref="I3459:I3522" si="272">G3459+H3459</f>
        <v>1762.95</v>
      </c>
      <c r="J3459">
        <f t="shared" ref="J3459:J3522" si="273">IF(O3459="Furniture",4.761,IF(O3459="Technology",5.3265,IF(O3459="Office Supplies",3.5455,0)))</f>
        <v>4.7610000000000001</v>
      </c>
      <c r="K3459">
        <f t="shared" ref="K3459:K3522" si="274">(J3459*G3459)/100</f>
        <v>83.4960375</v>
      </c>
      <c r="L3459" s="1" t="s">
        <v>26</v>
      </c>
      <c r="M3459" s="1" t="s">
        <v>27</v>
      </c>
      <c r="N3459" s="1" t="s">
        <v>21</v>
      </c>
      <c r="O3459" s="1" t="s">
        <v>22</v>
      </c>
      <c r="P3459" s="1" t="s">
        <v>23</v>
      </c>
      <c r="Q3459" s="1" t="s">
        <v>36</v>
      </c>
      <c r="R3459" s="2">
        <v>41141</v>
      </c>
    </row>
    <row r="3460" spans="1:18" x14ac:dyDescent="0.25">
      <c r="A3460" s="1">
        <v>27778</v>
      </c>
      <c r="B3460" s="2">
        <v>40788</v>
      </c>
      <c r="C3460" s="2" t="str">
        <f t="shared" si="271"/>
        <v>September</v>
      </c>
      <c r="D3460" s="1" t="s">
        <v>37</v>
      </c>
      <c r="E3460" s="1">
        <v>1</v>
      </c>
      <c r="F3460" s="1">
        <f t="shared" si="270"/>
        <v>232.67</v>
      </c>
      <c r="G3460" s="1">
        <v>232.67</v>
      </c>
      <c r="H3460" s="1">
        <v>15.01</v>
      </c>
      <c r="I3460">
        <f t="shared" si="272"/>
        <v>247.67999999999998</v>
      </c>
      <c r="J3460">
        <f t="shared" si="273"/>
        <v>3.5455000000000001</v>
      </c>
      <c r="K3460">
        <f t="shared" si="274"/>
        <v>8.2493148499999993</v>
      </c>
      <c r="L3460" s="1" t="s">
        <v>26</v>
      </c>
      <c r="M3460" s="1" t="s">
        <v>44</v>
      </c>
      <c r="N3460" s="1" t="s">
        <v>33</v>
      </c>
      <c r="O3460" s="1" t="s">
        <v>34</v>
      </c>
      <c r="P3460" s="1" t="s">
        <v>48</v>
      </c>
      <c r="Q3460" s="1" t="s">
        <v>24</v>
      </c>
      <c r="R3460" s="2">
        <v>40790</v>
      </c>
    </row>
    <row r="3461" spans="1:18" x14ac:dyDescent="0.25">
      <c r="A3461" s="1">
        <v>51557</v>
      </c>
      <c r="B3461" s="2">
        <v>40847</v>
      </c>
      <c r="C3461" s="2" t="str">
        <f t="shared" si="271"/>
        <v>October</v>
      </c>
      <c r="D3461" s="1" t="s">
        <v>25</v>
      </c>
      <c r="E3461" s="1">
        <v>36</v>
      </c>
      <c r="F3461" s="1">
        <f t="shared" si="270"/>
        <v>48.585277777777776</v>
      </c>
      <c r="G3461" s="1">
        <v>1749.07</v>
      </c>
      <c r="H3461" s="1">
        <v>5.79</v>
      </c>
      <c r="I3461">
        <f t="shared" si="272"/>
        <v>1754.86</v>
      </c>
      <c r="J3461">
        <f t="shared" si="273"/>
        <v>3.5455000000000001</v>
      </c>
      <c r="K3461">
        <f t="shared" si="274"/>
        <v>62.013276850000004</v>
      </c>
      <c r="L3461" s="1" t="s">
        <v>26</v>
      </c>
      <c r="M3461" s="1" t="s">
        <v>51</v>
      </c>
      <c r="N3461" s="1" t="s">
        <v>33</v>
      </c>
      <c r="O3461" s="1" t="s">
        <v>34</v>
      </c>
      <c r="P3461" s="1" t="s">
        <v>45</v>
      </c>
      <c r="Q3461" s="1" t="s">
        <v>24</v>
      </c>
      <c r="R3461" s="2">
        <v>40849</v>
      </c>
    </row>
    <row r="3462" spans="1:18" x14ac:dyDescent="0.25">
      <c r="A3462" s="1">
        <v>19457</v>
      </c>
      <c r="B3462" s="2">
        <v>40006</v>
      </c>
      <c r="C3462" s="2" t="str">
        <f t="shared" si="271"/>
        <v>July</v>
      </c>
      <c r="D3462" s="1" t="s">
        <v>25</v>
      </c>
      <c r="E3462" s="1">
        <v>34</v>
      </c>
      <c r="F3462" s="1">
        <f t="shared" si="270"/>
        <v>5.9850000000000003</v>
      </c>
      <c r="G3462" s="1">
        <v>203.49</v>
      </c>
      <c r="H3462" s="1">
        <v>0.5</v>
      </c>
      <c r="I3462">
        <f t="shared" si="272"/>
        <v>203.99</v>
      </c>
      <c r="J3462">
        <f t="shared" si="273"/>
        <v>3.5455000000000001</v>
      </c>
      <c r="K3462">
        <f t="shared" si="274"/>
        <v>7.21473795</v>
      </c>
      <c r="L3462" s="1" t="s">
        <v>26</v>
      </c>
      <c r="M3462" s="1" t="s">
        <v>51</v>
      </c>
      <c r="N3462" s="1" t="s">
        <v>33</v>
      </c>
      <c r="O3462" s="1" t="s">
        <v>34</v>
      </c>
      <c r="P3462" s="1" t="s">
        <v>63</v>
      </c>
      <c r="Q3462" s="1" t="s">
        <v>24</v>
      </c>
      <c r="R3462" s="2">
        <v>40007</v>
      </c>
    </row>
    <row r="3463" spans="1:18" x14ac:dyDescent="0.25">
      <c r="A3463" s="1">
        <v>56002</v>
      </c>
      <c r="B3463" s="2">
        <v>39998</v>
      </c>
      <c r="C3463" s="2" t="str">
        <f t="shared" si="271"/>
        <v>July</v>
      </c>
      <c r="D3463" s="1" t="s">
        <v>18</v>
      </c>
      <c r="E3463" s="1">
        <v>14</v>
      </c>
      <c r="F3463" s="1">
        <f t="shared" si="270"/>
        <v>275.54000000000002</v>
      </c>
      <c r="G3463" s="1">
        <v>3857.56</v>
      </c>
      <c r="H3463" s="1">
        <v>69</v>
      </c>
      <c r="I3463">
        <f t="shared" si="272"/>
        <v>3926.56</v>
      </c>
      <c r="J3463">
        <f t="shared" si="273"/>
        <v>4.7610000000000001</v>
      </c>
      <c r="K3463">
        <f t="shared" si="274"/>
        <v>183.6584316</v>
      </c>
      <c r="L3463" s="1" t="s">
        <v>26</v>
      </c>
      <c r="M3463" s="1" t="s">
        <v>27</v>
      </c>
      <c r="N3463" s="1" t="s">
        <v>33</v>
      </c>
      <c r="O3463" s="1" t="s">
        <v>22</v>
      </c>
      <c r="P3463" s="1" t="s">
        <v>57</v>
      </c>
      <c r="Q3463" s="1" t="s">
        <v>53</v>
      </c>
      <c r="R3463" s="2">
        <v>40000</v>
      </c>
    </row>
    <row r="3464" spans="1:18" x14ac:dyDescent="0.25">
      <c r="A3464" s="1">
        <v>7297</v>
      </c>
      <c r="B3464" s="2">
        <v>40070</v>
      </c>
      <c r="C3464" s="2" t="str">
        <f t="shared" si="271"/>
        <v>September</v>
      </c>
      <c r="D3464" s="1" t="s">
        <v>25</v>
      </c>
      <c r="E3464" s="1">
        <v>26</v>
      </c>
      <c r="F3464" s="1">
        <f t="shared" si="270"/>
        <v>36.036538461538463</v>
      </c>
      <c r="G3464" s="1">
        <v>936.95</v>
      </c>
      <c r="H3464" s="1">
        <v>19.989999999999998</v>
      </c>
      <c r="I3464">
        <f t="shared" si="272"/>
        <v>956.94</v>
      </c>
      <c r="J3464">
        <f t="shared" si="273"/>
        <v>4.7610000000000001</v>
      </c>
      <c r="K3464">
        <f t="shared" si="274"/>
        <v>44.608189500000009</v>
      </c>
      <c r="L3464" s="1" t="s">
        <v>26</v>
      </c>
      <c r="M3464" s="1" t="s">
        <v>27</v>
      </c>
      <c r="N3464" s="1" t="s">
        <v>28</v>
      </c>
      <c r="O3464" s="1" t="s">
        <v>22</v>
      </c>
      <c r="P3464" s="1" t="s">
        <v>23</v>
      </c>
      <c r="Q3464" s="1" t="s">
        <v>24</v>
      </c>
      <c r="R3464" s="2">
        <v>40071</v>
      </c>
    </row>
    <row r="3465" spans="1:18" x14ac:dyDescent="0.25">
      <c r="A3465" s="1">
        <v>57921</v>
      </c>
      <c r="B3465" s="2">
        <v>40408</v>
      </c>
      <c r="C3465" s="2" t="str">
        <f t="shared" si="271"/>
        <v>August</v>
      </c>
      <c r="D3465" s="1" t="s">
        <v>41</v>
      </c>
      <c r="E3465" s="1">
        <v>7</v>
      </c>
      <c r="F3465" s="1">
        <f t="shared" si="270"/>
        <v>21.150000000000002</v>
      </c>
      <c r="G3465" s="1">
        <v>148.05000000000001</v>
      </c>
      <c r="H3465" s="1">
        <v>8.99</v>
      </c>
      <c r="I3465">
        <f t="shared" si="272"/>
        <v>157.04000000000002</v>
      </c>
      <c r="J3465">
        <f t="shared" si="273"/>
        <v>3.5455000000000001</v>
      </c>
      <c r="K3465">
        <f t="shared" si="274"/>
        <v>5.2491127500000001</v>
      </c>
      <c r="L3465" s="1" t="s">
        <v>26</v>
      </c>
      <c r="M3465" s="1" t="s">
        <v>56</v>
      </c>
      <c r="N3465" s="1" t="s">
        <v>21</v>
      </c>
      <c r="O3465" s="1" t="s">
        <v>34</v>
      </c>
      <c r="P3465" s="1" t="s">
        <v>35</v>
      </c>
      <c r="Q3465" s="1" t="s">
        <v>46</v>
      </c>
      <c r="R3465" s="2">
        <v>40410</v>
      </c>
    </row>
    <row r="3466" spans="1:18" x14ac:dyDescent="0.25">
      <c r="A3466" s="1">
        <v>4512</v>
      </c>
      <c r="B3466" s="2">
        <v>40840</v>
      </c>
      <c r="C3466" s="2" t="str">
        <f t="shared" si="271"/>
        <v>October</v>
      </c>
      <c r="D3466" s="1" t="s">
        <v>18</v>
      </c>
      <c r="E3466" s="1">
        <v>43</v>
      </c>
      <c r="F3466" s="1">
        <f t="shared" si="270"/>
        <v>141.32813953488372</v>
      </c>
      <c r="G3466" s="1">
        <v>6077.11</v>
      </c>
      <c r="H3466" s="1">
        <v>43.75</v>
      </c>
      <c r="I3466">
        <f t="shared" si="272"/>
        <v>6120.86</v>
      </c>
      <c r="J3466">
        <f t="shared" si="273"/>
        <v>4.7610000000000001</v>
      </c>
      <c r="K3466">
        <f t="shared" si="274"/>
        <v>289.33120709999997</v>
      </c>
      <c r="L3466" s="1" t="s">
        <v>38</v>
      </c>
      <c r="M3466" s="1" t="s">
        <v>27</v>
      </c>
      <c r="N3466" s="1" t="s">
        <v>42</v>
      </c>
      <c r="O3466" s="1" t="s">
        <v>22</v>
      </c>
      <c r="P3466" s="1" t="s">
        <v>57</v>
      </c>
      <c r="Q3466" s="1" t="s">
        <v>64</v>
      </c>
      <c r="R3466" s="2">
        <v>40845</v>
      </c>
    </row>
    <row r="3467" spans="1:18" x14ac:dyDescent="0.25">
      <c r="A3467" s="1">
        <v>1345</v>
      </c>
      <c r="B3467" s="2">
        <v>41209</v>
      </c>
      <c r="C3467" s="2" t="str">
        <f t="shared" si="271"/>
        <v>October</v>
      </c>
      <c r="D3467" s="1" t="s">
        <v>18</v>
      </c>
      <c r="E3467" s="1">
        <v>24</v>
      </c>
      <c r="F3467" s="1">
        <f t="shared" si="270"/>
        <v>101.82708333333333</v>
      </c>
      <c r="G3467" s="1">
        <v>2443.85</v>
      </c>
      <c r="H3467" s="1">
        <v>35.840000000000003</v>
      </c>
      <c r="I3467">
        <f t="shared" si="272"/>
        <v>2479.69</v>
      </c>
      <c r="J3467">
        <f t="shared" si="273"/>
        <v>4.7610000000000001</v>
      </c>
      <c r="K3467">
        <f t="shared" si="274"/>
        <v>116.3516985</v>
      </c>
      <c r="L3467" s="1" t="s">
        <v>38</v>
      </c>
      <c r="M3467" s="1" t="s">
        <v>27</v>
      </c>
      <c r="N3467" s="1" t="s">
        <v>33</v>
      </c>
      <c r="O3467" s="1" t="s">
        <v>22</v>
      </c>
      <c r="P3467" s="1" t="s">
        <v>67</v>
      </c>
      <c r="Q3467" s="1" t="s">
        <v>64</v>
      </c>
      <c r="R3467" s="2">
        <v>41213</v>
      </c>
    </row>
    <row r="3468" spans="1:18" x14ac:dyDescent="0.25">
      <c r="A3468" s="1">
        <v>42342</v>
      </c>
      <c r="B3468" s="2">
        <v>40060</v>
      </c>
      <c r="C3468" s="2" t="str">
        <f t="shared" si="271"/>
        <v>September</v>
      </c>
      <c r="D3468" s="1" t="s">
        <v>32</v>
      </c>
      <c r="E3468" s="1">
        <v>43</v>
      </c>
      <c r="F3468" s="1">
        <f t="shared" si="270"/>
        <v>220.96799999999999</v>
      </c>
      <c r="G3468" s="1">
        <v>9501.6239999999998</v>
      </c>
      <c r="H3468" s="1">
        <v>61.76</v>
      </c>
      <c r="I3468">
        <f t="shared" si="272"/>
        <v>9563.384</v>
      </c>
      <c r="J3468">
        <f t="shared" si="273"/>
        <v>4.7610000000000001</v>
      </c>
      <c r="K3468">
        <f t="shared" si="274"/>
        <v>452.37231864</v>
      </c>
      <c r="L3468" s="1" t="s">
        <v>38</v>
      </c>
      <c r="M3468" s="1" t="s">
        <v>54</v>
      </c>
      <c r="N3468" s="1" t="s">
        <v>33</v>
      </c>
      <c r="O3468" s="1" t="s">
        <v>22</v>
      </c>
      <c r="P3468" s="1" t="s">
        <v>57</v>
      </c>
      <c r="Q3468" s="1" t="s">
        <v>64</v>
      </c>
      <c r="R3468" s="2">
        <v>40062</v>
      </c>
    </row>
    <row r="3469" spans="1:18" x14ac:dyDescent="0.25">
      <c r="A3469" s="1">
        <v>16771</v>
      </c>
      <c r="B3469" s="2">
        <v>40084</v>
      </c>
      <c r="C3469" s="2" t="str">
        <f t="shared" si="271"/>
        <v>September</v>
      </c>
      <c r="D3469" s="1" t="s">
        <v>25</v>
      </c>
      <c r="E3469" s="1">
        <v>42</v>
      </c>
      <c r="F3469" s="1">
        <f t="shared" si="270"/>
        <v>41.35857142857143</v>
      </c>
      <c r="G3469" s="1">
        <v>1737.06</v>
      </c>
      <c r="H3469" s="1">
        <v>9.1999999999999993</v>
      </c>
      <c r="I3469">
        <f t="shared" si="272"/>
        <v>1746.26</v>
      </c>
      <c r="J3469">
        <f t="shared" si="273"/>
        <v>4.7610000000000001</v>
      </c>
      <c r="K3469">
        <f t="shared" si="274"/>
        <v>82.701426599999991</v>
      </c>
      <c r="L3469" s="1" t="s">
        <v>26</v>
      </c>
      <c r="M3469" s="1" t="s">
        <v>27</v>
      </c>
      <c r="N3469" s="1" t="s">
        <v>33</v>
      </c>
      <c r="O3469" s="1" t="s">
        <v>22</v>
      </c>
      <c r="P3469" s="1" t="s">
        <v>23</v>
      </c>
      <c r="Q3469" s="1" t="s">
        <v>36</v>
      </c>
      <c r="R3469" s="2">
        <v>40086</v>
      </c>
    </row>
    <row r="3470" spans="1:18" x14ac:dyDescent="0.25">
      <c r="A3470" s="1">
        <v>36455</v>
      </c>
      <c r="B3470" s="2">
        <v>39863</v>
      </c>
      <c r="C3470" s="2" t="str">
        <f t="shared" si="271"/>
        <v>February</v>
      </c>
      <c r="D3470" s="1" t="s">
        <v>25</v>
      </c>
      <c r="E3470" s="1">
        <v>48</v>
      </c>
      <c r="F3470" s="1">
        <f t="shared" si="270"/>
        <v>38.295625000000001</v>
      </c>
      <c r="G3470" s="1">
        <v>1838.19</v>
      </c>
      <c r="H3470" s="1">
        <v>1.99</v>
      </c>
      <c r="I3470">
        <f t="shared" si="272"/>
        <v>1840.18</v>
      </c>
      <c r="J3470">
        <f t="shared" si="273"/>
        <v>5.3265000000000002</v>
      </c>
      <c r="K3470">
        <f t="shared" si="274"/>
        <v>97.911190350000012</v>
      </c>
      <c r="L3470" s="1" t="s">
        <v>26</v>
      </c>
      <c r="M3470" s="1" t="s">
        <v>51</v>
      </c>
      <c r="N3470" s="1" t="s">
        <v>21</v>
      </c>
      <c r="O3470" s="1" t="s">
        <v>29</v>
      </c>
      <c r="P3470" s="1" t="s">
        <v>43</v>
      </c>
      <c r="Q3470" s="1" t="s">
        <v>46</v>
      </c>
      <c r="R3470" s="2">
        <v>39865</v>
      </c>
    </row>
    <row r="3471" spans="1:18" x14ac:dyDescent="0.25">
      <c r="A3471" s="1">
        <v>42949</v>
      </c>
      <c r="B3471" s="2">
        <v>39954</v>
      </c>
      <c r="C3471" s="2" t="str">
        <f t="shared" si="271"/>
        <v>May</v>
      </c>
      <c r="D3471" s="1" t="s">
        <v>32</v>
      </c>
      <c r="E3471" s="1">
        <v>40</v>
      </c>
      <c r="F3471" s="1">
        <f t="shared" si="270"/>
        <v>5.0527500000000005</v>
      </c>
      <c r="G3471" s="1">
        <v>202.11</v>
      </c>
      <c r="H3471" s="1">
        <v>3.39</v>
      </c>
      <c r="I3471">
        <f t="shared" si="272"/>
        <v>205.5</v>
      </c>
      <c r="J3471">
        <f t="shared" si="273"/>
        <v>3.5455000000000001</v>
      </c>
      <c r="K3471">
        <f t="shared" si="274"/>
        <v>7.165810050000001</v>
      </c>
      <c r="L3471" s="1" t="s">
        <v>26</v>
      </c>
      <c r="M3471" s="1" t="s">
        <v>51</v>
      </c>
      <c r="N3471" s="1" t="s">
        <v>28</v>
      </c>
      <c r="O3471" s="1" t="s">
        <v>34</v>
      </c>
      <c r="P3471" s="1" t="s">
        <v>66</v>
      </c>
      <c r="Q3471" s="1" t="s">
        <v>36</v>
      </c>
      <c r="R3471" s="2">
        <v>39955</v>
      </c>
    </row>
    <row r="3472" spans="1:18" x14ac:dyDescent="0.25">
      <c r="A3472" s="1">
        <v>21639</v>
      </c>
      <c r="B3472" s="2">
        <v>40576</v>
      </c>
      <c r="C3472" s="2" t="str">
        <f t="shared" si="271"/>
        <v>February</v>
      </c>
      <c r="D3472" s="1" t="s">
        <v>32</v>
      </c>
      <c r="E3472" s="1">
        <v>23</v>
      </c>
      <c r="F3472" s="1">
        <f t="shared" si="270"/>
        <v>6.9126086956521746</v>
      </c>
      <c r="G3472" s="1">
        <v>158.99</v>
      </c>
      <c r="H3472" s="1">
        <v>9.69</v>
      </c>
      <c r="I3472">
        <f t="shared" si="272"/>
        <v>168.68</v>
      </c>
      <c r="J3472">
        <f t="shared" si="273"/>
        <v>3.5455000000000001</v>
      </c>
      <c r="K3472">
        <f t="shared" si="274"/>
        <v>5.6369904500000008</v>
      </c>
      <c r="L3472" s="1" t="s">
        <v>26</v>
      </c>
      <c r="M3472" s="1" t="s">
        <v>47</v>
      </c>
      <c r="N3472" s="1" t="s">
        <v>42</v>
      </c>
      <c r="O3472" s="1" t="s">
        <v>34</v>
      </c>
      <c r="P3472" s="1" t="s">
        <v>60</v>
      </c>
      <c r="Q3472" s="1" t="s">
        <v>24</v>
      </c>
      <c r="R3472" s="2">
        <v>40576</v>
      </c>
    </row>
    <row r="3473" spans="1:18" x14ac:dyDescent="0.25">
      <c r="A3473" s="1">
        <v>57253</v>
      </c>
      <c r="B3473" s="2">
        <v>39818</v>
      </c>
      <c r="C3473" s="2" t="str">
        <f t="shared" si="271"/>
        <v>January</v>
      </c>
      <c r="D3473" s="1" t="s">
        <v>37</v>
      </c>
      <c r="E3473" s="1">
        <v>25</v>
      </c>
      <c r="F3473" s="1">
        <f t="shared" si="270"/>
        <v>110.00427999999999</v>
      </c>
      <c r="G3473" s="1">
        <v>2750.107</v>
      </c>
      <c r="H3473" s="1">
        <v>5.26</v>
      </c>
      <c r="I3473">
        <f t="shared" si="272"/>
        <v>2755.3670000000002</v>
      </c>
      <c r="J3473">
        <f t="shared" si="273"/>
        <v>5.3265000000000002</v>
      </c>
      <c r="K3473">
        <f t="shared" si="274"/>
        <v>146.48444935500001</v>
      </c>
      <c r="L3473" s="1" t="s">
        <v>26</v>
      </c>
      <c r="M3473" s="1" t="s">
        <v>27</v>
      </c>
      <c r="N3473" s="1" t="s">
        <v>21</v>
      </c>
      <c r="O3473" s="1" t="s">
        <v>29</v>
      </c>
      <c r="P3473" s="1" t="s">
        <v>30</v>
      </c>
      <c r="Q3473" s="1" t="s">
        <v>24</v>
      </c>
      <c r="R3473" s="2">
        <v>39818</v>
      </c>
    </row>
    <row r="3474" spans="1:18" x14ac:dyDescent="0.25">
      <c r="A3474" s="1">
        <v>27491</v>
      </c>
      <c r="B3474" s="2">
        <v>39912</v>
      </c>
      <c r="C3474" s="2" t="str">
        <f t="shared" si="271"/>
        <v>April</v>
      </c>
      <c r="D3474" s="1" t="s">
        <v>32</v>
      </c>
      <c r="E3474" s="1">
        <v>2</v>
      </c>
      <c r="F3474" s="1">
        <f t="shared" si="270"/>
        <v>37.615000000000002</v>
      </c>
      <c r="G3474" s="1">
        <v>75.23</v>
      </c>
      <c r="H3474" s="1">
        <v>7.73</v>
      </c>
      <c r="I3474">
        <f t="shared" si="272"/>
        <v>82.960000000000008</v>
      </c>
      <c r="J3474">
        <f t="shared" si="273"/>
        <v>3.5455000000000001</v>
      </c>
      <c r="K3474">
        <f t="shared" si="274"/>
        <v>2.6672796500000002</v>
      </c>
      <c r="L3474" s="1" t="s">
        <v>26</v>
      </c>
      <c r="M3474" s="1" t="s">
        <v>54</v>
      </c>
      <c r="N3474" s="1" t="s">
        <v>33</v>
      </c>
      <c r="O3474" s="1" t="s">
        <v>34</v>
      </c>
      <c r="P3474" s="1" t="s">
        <v>35</v>
      </c>
      <c r="Q3474" s="1" t="s">
        <v>24</v>
      </c>
      <c r="R3474" s="2">
        <v>39914</v>
      </c>
    </row>
    <row r="3475" spans="1:18" x14ac:dyDescent="0.25">
      <c r="A3475" s="1">
        <v>41571</v>
      </c>
      <c r="B3475" s="2">
        <v>40700</v>
      </c>
      <c r="C3475" s="2" t="str">
        <f t="shared" si="271"/>
        <v>June</v>
      </c>
      <c r="D3475" s="1" t="s">
        <v>18</v>
      </c>
      <c r="E3475" s="1">
        <v>42</v>
      </c>
      <c r="F3475" s="1">
        <f t="shared" si="270"/>
        <v>21.573095238095238</v>
      </c>
      <c r="G3475" s="1">
        <v>906.07</v>
      </c>
      <c r="H3475" s="1">
        <v>8.99</v>
      </c>
      <c r="I3475">
        <f t="shared" si="272"/>
        <v>915.06000000000006</v>
      </c>
      <c r="J3475">
        <f t="shared" si="273"/>
        <v>3.5455000000000001</v>
      </c>
      <c r="K3475">
        <f t="shared" si="274"/>
        <v>32.124711850000004</v>
      </c>
      <c r="L3475" s="1" t="s">
        <v>26</v>
      </c>
      <c r="M3475" s="1" t="s">
        <v>27</v>
      </c>
      <c r="N3475" s="1" t="s">
        <v>33</v>
      </c>
      <c r="O3475" s="1" t="s">
        <v>34</v>
      </c>
      <c r="P3475" s="1" t="s">
        <v>35</v>
      </c>
      <c r="Q3475" s="1" t="s">
        <v>46</v>
      </c>
      <c r="R3475" s="2">
        <v>40709</v>
      </c>
    </row>
    <row r="3476" spans="1:18" x14ac:dyDescent="0.25">
      <c r="A3476" s="1">
        <v>55300</v>
      </c>
      <c r="B3476" s="2">
        <v>39864</v>
      </c>
      <c r="C3476" s="2" t="str">
        <f t="shared" si="271"/>
        <v>February</v>
      </c>
      <c r="D3476" s="1" t="s">
        <v>25</v>
      </c>
      <c r="E3476" s="1">
        <v>48</v>
      </c>
      <c r="F3476" s="1">
        <f t="shared" si="270"/>
        <v>3.76</v>
      </c>
      <c r="G3476" s="1">
        <v>180.48</v>
      </c>
      <c r="H3476" s="1">
        <v>0.5</v>
      </c>
      <c r="I3476">
        <f t="shared" si="272"/>
        <v>180.98</v>
      </c>
      <c r="J3476">
        <f t="shared" si="273"/>
        <v>3.5455000000000001</v>
      </c>
      <c r="K3476">
        <f t="shared" si="274"/>
        <v>6.3989184000000003</v>
      </c>
      <c r="L3476" s="1" t="s">
        <v>26</v>
      </c>
      <c r="M3476" s="1" t="s">
        <v>27</v>
      </c>
      <c r="N3476" s="1" t="s">
        <v>21</v>
      </c>
      <c r="O3476" s="1" t="s">
        <v>34</v>
      </c>
      <c r="P3476" s="1" t="s">
        <v>63</v>
      </c>
      <c r="Q3476" s="1" t="s">
        <v>24</v>
      </c>
      <c r="R3476" s="2">
        <v>39865</v>
      </c>
    </row>
    <row r="3477" spans="1:18" x14ac:dyDescent="0.25">
      <c r="A3477" s="1">
        <v>16548</v>
      </c>
      <c r="B3477" s="2">
        <v>40944</v>
      </c>
      <c r="C3477" s="2" t="str">
        <f t="shared" si="271"/>
        <v>February</v>
      </c>
      <c r="D3477" s="1" t="s">
        <v>32</v>
      </c>
      <c r="E3477" s="1">
        <v>22</v>
      </c>
      <c r="F3477" s="1">
        <f t="shared" si="270"/>
        <v>3.4177272727272725</v>
      </c>
      <c r="G3477" s="1">
        <v>75.19</v>
      </c>
      <c r="H3477" s="1">
        <v>3.97</v>
      </c>
      <c r="I3477">
        <f t="shared" si="272"/>
        <v>79.16</v>
      </c>
      <c r="J3477">
        <f t="shared" si="273"/>
        <v>4.7610000000000001</v>
      </c>
      <c r="K3477">
        <f t="shared" si="274"/>
        <v>3.5797958999999997</v>
      </c>
      <c r="L3477" s="1" t="s">
        <v>26</v>
      </c>
      <c r="M3477" s="1" t="s">
        <v>27</v>
      </c>
      <c r="N3477" s="1" t="s">
        <v>21</v>
      </c>
      <c r="O3477" s="1" t="s">
        <v>22</v>
      </c>
      <c r="P3477" s="1" t="s">
        <v>23</v>
      </c>
      <c r="Q3477" s="1" t="s">
        <v>53</v>
      </c>
      <c r="R3477" s="2">
        <v>40946</v>
      </c>
    </row>
    <row r="3478" spans="1:18" x14ac:dyDescent="0.25">
      <c r="A3478" s="1">
        <v>31106</v>
      </c>
      <c r="B3478" s="2">
        <v>40955</v>
      </c>
      <c r="C3478" s="2" t="str">
        <f t="shared" si="271"/>
        <v>February</v>
      </c>
      <c r="D3478" s="1" t="s">
        <v>18</v>
      </c>
      <c r="E3478" s="1">
        <v>7</v>
      </c>
      <c r="F3478" s="1">
        <f t="shared" si="270"/>
        <v>26.761428571428574</v>
      </c>
      <c r="G3478" s="1">
        <v>187.33</v>
      </c>
      <c r="H3478" s="1">
        <v>9.8699999999999992</v>
      </c>
      <c r="I3478">
        <f t="shared" si="272"/>
        <v>197.20000000000002</v>
      </c>
      <c r="J3478">
        <f t="shared" si="273"/>
        <v>4.7610000000000001</v>
      </c>
      <c r="K3478">
        <f t="shared" si="274"/>
        <v>8.9187813000000009</v>
      </c>
      <c r="L3478" s="1" t="s">
        <v>26</v>
      </c>
      <c r="M3478" s="1" t="s">
        <v>54</v>
      </c>
      <c r="N3478" s="1" t="s">
        <v>33</v>
      </c>
      <c r="O3478" s="1" t="s">
        <v>22</v>
      </c>
      <c r="P3478" s="1" t="s">
        <v>23</v>
      </c>
      <c r="Q3478" s="1" t="s">
        <v>24</v>
      </c>
      <c r="R3478" s="2">
        <v>40960</v>
      </c>
    </row>
    <row r="3479" spans="1:18" x14ac:dyDescent="0.25">
      <c r="A3479" s="1">
        <v>13986</v>
      </c>
      <c r="B3479" s="2">
        <v>40827</v>
      </c>
      <c r="C3479" s="2" t="str">
        <f t="shared" si="271"/>
        <v>October</v>
      </c>
      <c r="D3479" s="1" t="s">
        <v>25</v>
      </c>
      <c r="E3479" s="1">
        <v>46</v>
      </c>
      <c r="F3479" s="1">
        <f t="shared" si="270"/>
        <v>41.430217391304346</v>
      </c>
      <c r="G3479" s="1">
        <v>1905.79</v>
      </c>
      <c r="H3479" s="1">
        <v>1.99</v>
      </c>
      <c r="I3479">
        <f t="shared" si="272"/>
        <v>1907.78</v>
      </c>
      <c r="J3479">
        <f t="shared" si="273"/>
        <v>5.3265000000000002</v>
      </c>
      <c r="K3479">
        <f t="shared" si="274"/>
        <v>101.51190435000001</v>
      </c>
      <c r="L3479" s="1" t="s">
        <v>26</v>
      </c>
      <c r="M3479" s="1" t="s">
        <v>20</v>
      </c>
      <c r="N3479" s="1" t="s">
        <v>21</v>
      </c>
      <c r="O3479" s="1" t="s">
        <v>29</v>
      </c>
      <c r="P3479" s="1" t="s">
        <v>43</v>
      </c>
      <c r="Q3479" s="1" t="s">
        <v>46</v>
      </c>
      <c r="R3479" s="2">
        <v>40830</v>
      </c>
    </row>
    <row r="3480" spans="1:18" x14ac:dyDescent="0.25">
      <c r="A3480" s="1">
        <v>3271</v>
      </c>
      <c r="B3480" s="2">
        <v>40908</v>
      </c>
      <c r="C3480" s="2" t="str">
        <f t="shared" si="271"/>
        <v>December</v>
      </c>
      <c r="D3480" s="1" t="s">
        <v>37</v>
      </c>
      <c r="E3480" s="1">
        <v>18</v>
      </c>
      <c r="F3480" s="1">
        <f t="shared" si="270"/>
        <v>8.1166666666666671</v>
      </c>
      <c r="G3480" s="1">
        <v>146.1</v>
      </c>
      <c r="H3480" s="1">
        <v>1.43</v>
      </c>
      <c r="I3480">
        <f t="shared" si="272"/>
        <v>147.53</v>
      </c>
      <c r="J3480">
        <f t="shared" si="273"/>
        <v>3.5455000000000001</v>
      </c>
      <c r="K3480">
        <f t="shared" si="274"/>
        <v>5.1799755000000003</v>
      </c>
      <c r="L3480" s="1" t="s">
        <v>19</v>
      </c>
      <c r="M3480" s="1" t="s">
        <v>27</v>
      </c>
      <c r="N3480" s="1" t="s">
        <v>42</v>
      </c>
      <c r="O3480" s="1" t="s">
        <v>34</v>
      </c>
      <c r="P3480" s="1" t="s">
        <v>45</v>
      </c>
      <c r="Q3480" s="1" t="s">
        <v>36</v>
      </c>
      <c r="R3480" s="2">
        <v>40909</v>
      </c>
    </row>
    <row r="3481" spans="1:18" x14ac:dyDescent="0.25">
      <c r="A3481" s="1">
        <v>16359</v>
      </c>
      <c r="B3481" s="2">
        <v>41043</v>
      </c>
      <c r="C3481" s="2" t="str">
        <f t="shared" si="271"/>
        <v>May</v>
      </c>
      <c r="D3481" s="1" t="s">
        <v>37</v>
      </c>
      <c r="E3481" s="1">
        <v>39</v>
      </c>
      <c r="F3481" s="1">
        <f t="shared" si="270"/>
        <v>34.45128205128205</v>
      </c>
      <c r="G3481" s="1">
        <v>1343.6</v>
      </c>
      <c r="H3481" s="1">
        <v>14.72</v>
      </c>
      <c r="I3481">
        <f t="shared" si="272"/>
        <v>1358.32</v>
      </c>
      <c r="J3481">
        <f t="shared" si="273"/>
        <v>3.5455000000000001</v>
      </c>
      <c r="K3481">
        <f t="shared" si="274"/>
        <v>47.637338</v>
      </c>
      <c r="L3481" s="1" t="s">
        <v>26</v>
      </c>
      <c r="M3481" s="1" t="s">
        <v>27</v>
      </c>
      <c r="N3481" s="1" t="s">
        <v>21</v>
      </c>
      <c r="O3481" s="1" t="s">
        <v>34</v>
      </c>
      <c r="P3481" s="1" t="s">
        <v>62</v>
      </c>
      <c r="Q3481" s="1" t="s">
        <v>24</v>
      </c>
      <c r="R3481" s="2">
        <v>41044</v>
      </c>
    </row>
    <row r="3482" spans="1:18" x14ac:dyDescent="0.25">
      <c r="A3482" s="1">
        <v>32198</v>
      </c>
      <c r="B3482" s="2">
        <v>40856</v>
      </c>
      <c r="C3482" s="2" t="str">
        <f t="shared" si="271"/>
        <v>November</v>
      </c>
      <c r="D3482" s="1" t="s">
        <v>41</v>
      </c>
      <c r="E3482" s="1">
        <v>31</v>
      </c>
      <c r="F3482" s="1">
        <f t="shared" si="270"/>
        <v>7.7622580645161285</v>
      </c>
      <c r="G3482" s="1">
        <v>240.63</v>
      </c>
      <c r="H3482" s="1">
        <v>5.53</v>
      </c>
      <c r="I3482">
        <f t="shared" si="272"/>
        <v>246.16</v>
      </c>
      <c r="J3482">
        <f t="shared" si="273"/>
        <v>5.3265000000000002</v>
      </c>
      <c r="K3482">
        <f t="shared" si="274"/>
        <v>12.817156950000001</v>
      </c>
      <c r="L3482" s="1" t="s">
        <v>26</v>
      </c>
      <c r="M3482" s="1" t="s">
        <v>27</v>
      </c>
      <c r="N3482" s="1" t="s">
        <v>21</v>
      </c>
      <c r="O3482" s="1" t="s">
        <v>29</v>
      </c>
      <c r="P3482" s="1" t="s">
        <v>43</v>
      </c>
      <c r="Q3482" s="1" t="s">
        <v>46</v>
      </c>
      <c r="R3482" s="2">
        <v>40856</v>
      </c>
    </row>
    <row r="3483" spans="1:18" x14ac:dyDescent="0.25">
      <c r="A3483" s="1">
        <v>49600</v>
      </c>
      <c r="B3483" s="2">
        <v>40609</v>
      </c>
      <c r="C3483" s="2" t="str">
        <f t="shared" si="271"/>
        <v>March</v>
      </c>
      <c r="D3483" s="1" t="s">
        <v>18</v>
      </c>
      <c r="E3483" s="1">
        <v>33</v>
      </c>
      <c r="F3483" s="1">
        <f t="shared" si="270"/>
        <v>51.273636363636363</v>
      </c>
      <c r="G3483" s="1">
        <v>1692.03</v>
      </c>
      <c r="H3483" s="1">
        <v>10.75</v>
      </c>
      <c r="I3483">
        <f t="shared" si="272"/>
        <v>1702.78</v>
      </c>
      <c r="J3483">
        <f t="shared" si="273"/>
        <v>3.5455000000000001</v>
      </c>
      <c r="K3483">
        <f t="shared" si="274"/>
        <v>59.990923650000006</v>
      </c>
      <c r="L3483" s="1" t="s">
        <v>26</v>
      </c>
      <c r="M3483" s="1" t="s">
        <v>56</v>
      </c>
      <c r="N3483" s="1" t="s">
        <v>42</v>
      </c>
      <c r="O3483" s="1" t="s">
        <v>34</v>
      </c>
      <c r="P3483" s="1" t="s">
        <v>45</v>
      </c>
      <c r="Q3483" s="1" t="s">
        <v>24</v>
      </c>
      <c r="R3483" s="2">
        <v>40614</v>
      </c>
    </row>
    <row r="3484" spans="1:18" x14ac:dyDescent="0.25">
      <c r="A3484" s="1">
        <v>25638</v>
      </c>
      <c r="B3484" s="2">
        <v>40031</v>
      </c>
      <c r="C3484" s="2" t="str">
        <f t="shared" si="271"/>
        <v>August</v>
      </c>
      <c r="D3484" s="1" t="s">
        <v>25</v>
      </c>
      <c r="E3484" s="1">
        <v>12</v>
      </c>
      <c r="F3484" s="1">
        <f t="shared" si="270"/>
        <v>9.6208333333333336</v>
      </c>
      <c r="G3484" s="1">
        <v>115.45</v>
      </c>
      <c r="H3484" s="1">
        <v>2.06</v>
      </c>
      <c r="I3484">
        <f t="shared" si="272"/>
        <v>117.51</v>
      </c>
      <c r="J3484">
        <f t="shared" si="273"/>
        <v>3.5455000000000001</v>
      </c>
      <c r="K3484">
        <f t="shared" si="274"/>
        <v>4.0932797500000007</v>
      </c>
      <c r="L3484" s="1" t="s">
        <v>26</v>
      </c>
      <c r="M3484" s="1" t="s">
        <v>56</v>
      </c>
      <c r="N3484" s="1" t="s">
        <v>33</v>
      </c>
      <c r="O3484" s="1" t="s">
        <v>34</v>
      </c>
      <c r="P3484" s="1" t="s">
        <v>45</v>
      </c>
      <c r="Q3484" s="1" t="s">
        <v>36</v>
      </c>
      <c r="R3484" s="2">
        <v>40032</v>
      </c>
    </row>
    <row r="3485" spans="1:18" x14ac:dyDescent="0.25">
      <c r="A3485" s="1">
        <v>13632</v>
      </c>
      <c r="B3485" s="2">
        <v>39882</v>
      </c>
      <c r="C3485" s="2" t="str">
        <f t="shared" si="271"/>
        <v>March</v>
      </c>
      <c r="D3485" s="1" t="s">
        <v>41</v>
      </c>
      <c r="E3485" s="1">
        <v>6</v>
      </c>
      <c r="F3485" s="1">
        <f t="shared" si="270"/>
        <v>101.48833333333333</v>
      </c>
      <c r="G3485" s="1">
        <v>608.92999999999995</v>
      </c>
      <c r="H3485" s="1">
        <v>19.989999999999998</v>
      </c>
      <c r="I3485">
        <f t="shared" si="272"/>
        <v>628.91999999999996</v>
      </c>
      <c r="J3485">
        <f t="shared" si="273"/>
        <v>5.3265000000000002</v>
      </c>
      <c r="K3485">
        <f t="shared" si="274"/>
        <v>32.434656449999999</v>
      </c>
      <c r="L3485" s="1" t="s">
        <v>19</v>
      </c>
      <c r="M3485" s="1" t="s">
        <v>59</v>
      </c>
      <c r="N3485" s="1" t="s">
        <v>42</v>
      </c>
      <c r="O3485" s="1" t="s">
        <v>29</v>
      </c>
      <c r="P3485" s="1" t="s">
        <v>61</v>
      </c>
      <c r="Q3485" s="1" t="s">
        <v>24</v>
      </c>
      <c r="R3485" s="2">
        <v>39884</v>
      </c>
    </row>
    <row r="3486" spans="1:18" x14ac:dyDescent="0.25">
      <c r="A3486" s="1">
        <v>20832</v>
      </c>
      <c r="B3486" s="2">
        <v>40389</v>
      </c>
      <c r="C3486" s="2" t="str">
        <f t="shared" si="271"/>
        <v>July</v>
      </c>
      <c r="D3486" s="1" t="s">
        <v>32</v>
      </c>
      <c r="E3486" s="1">
        <v>47</v>
      </c>
      <c r="F3486" s="1">
        <f t="shared" si="270"/>
        <v>1.8872340425531915</v>
      </c>
      <c r="G3486" s="1">
        <v>88.7</v>
      </c>
      <c r="H3486" s="1">
        <v>1.49</v>
      </c>
      <c r="I3486">
        <f t="shared" si="272"/>
        <v>90.19</v>
      </c>
      <c r="J3486">
        <f t="shared" si="273"/>
        <v>3.5455000000000001</v>
      </c>
      <c r="K3486">
        <f t="shared" si="274"/>
        <v>3.1448585000000002</v>
      </c>
      <c r="L3486" s="1" t="s">
        <v>26</v>
      </c>
      <c r="M3486" s="1" t="s">
        <v>54</v>
      </c>
      <c r="N3486" s="1" t="s">
        <v>42</v>
      </c>
      <c r="O3486" s="1" t="s">
        <v>34</v>
      </c>
      <c r="P3486" s="1" t="s">
        <v>48</v>
      </c>
      <c r="Q3486" s="1" t="s">
        <v>24</v>
      </c>
      <c r="R3486" s="2">
        <v>40389</v>
      </c>
    </row>
    <row r="3487" spans="1:18" x14ac:dyDescent="0.25">
      <c r="A3487" s="1">
        <v>11362</v>
      </c>
      <c r="B3487" s="2">
        <v>41162</v>
      </c>
      <c r="C3487" s="2" t="str">
        <f t="shared" si="271"/>
        <v>September</v>
      </c>
      <c r="D3487" s="1" t="s">
        <v>18</v>
      </c>
      <c r="E3487" s="1">
        <v>25</v>
      </c>
      <c r="F3487" s="1">
        <f t="shared" si="270"/>
        <v>96.307720000000003</v>
      </c>
      <c r="G3487" s="1">
        <v>2407.6930000000002</v>
      </c>
      <c r="H3487" s="1">
        <v>8.99</v>
      </c>
      <c r="I3487">
        <f t="shared" si="272"/>
        <v>2416.683</v>
      </c>
      <c r="J3487">
        <f t="shared" si="273"/>
        <v>5.3265000000000002</v>
      </c>
      <c r="K3487">
        <f t="shared" si="274"/>
        <v>128.245767645</v>
      </c>
      <c r="L3487" s="1" t="s">
        <v>26</v>
      </c>
      <c r="M3487" s="1" t="s">
        <v>55</v>
      </c>
      <c r="N3487" s="1" t="s">
        <v>33</v>
      </c>
      <c r="O3487" s="1" t="s">
        <v>29</v>
      </c>
      <c r="P3487" s="1" t="s">
        <v>30</v>
      </c>
      <c r="Q3487" s="1" t="s">
        <v>24</v>
      </c>
      <c r="R3487" s="2">
        <v>41166</v>
      </c>
    </row>
    <row r="3488" spans="1:18" x14ac:dyDescent="0.25">
      <c r="A3488" s="1">
        <v>43269</v>
      </c>
      <c r="B3488" s="2">
        <v>39913</v>
      </c>
      <c r="C3488" s="2" t="str">
        <f t="shared" si="271"/>
        <v>April</v>
      </c>
      <c r="D3488" s="1" t="s">
        <v>37</v>
      </c>
      <c r="E3488" s="1">
        <v>24</v>
      </c>
      <c r="F3488" s="1">
        <f t="shared" si="270"/>
        <v>165.75083333333333</v>
      </c>
      <c r="G3488" s="1">
        <v>3978.02</v>
      </c>
      <c r="H3488" s="1">
        <v>19.989999999999998</v>
      </c>
      <c r="I3488">
        <f t="shared" si="272"/>
        <v>3998.0099999999998</v>
      </c>
      <c r="J3488">
        <f t="shared" si="273"/>
        <v>3.5455000000000001</v>
      </c>
      <c r="K3488">
        <f t="shared" si="274"/>
        <v>141.04069910000001</v>
      </c>
      <c r="L3488" s="1" t="s">
        <v>26</v>
      </c>
      <c r="M3488" s="1" t="s">
        <v>27</v>
      </c>
      <c r="N3488" s="1" t="s">
        <v>33</v>
      </c>
      <c r="O3488" s="1" t="s">
        <v>34</v>
      </c>
      <c r="P3488" s="1" t="s">
        <v>48</v>
      </c>
      <c r="Q3488" s="1" t="s">
        <v>24</v>
      </c>
      <c r="R3488" s="2">
        <v>39915</v>
      </c>
    </row>
    <row r="3489" spans="1:18" x14ac:dyDescent="0.25">
      <c r="A3489" s="1">
        <v>46721</v>
      </c>
      <c r="B3489" s="2">
        <v>40069</v>
      </c>
      <c r="C3489" s="2" t="str">
        <f t="shared" si="271"/>
        <v>September</v>
      </c>
      <c r="D3489" s="1" t="s">
        <v>41</v>
      </c>
      <c r="E3489" s="1">
        <v>17</v>
      </c>
      <c r="F3489" s="1">
        <f t="shared" si="270"/>
        <v>8.408235294117647</v>
      </c>
      <c r="G3489" s="1">
        <v>142.94</v>
      </c>
      <c r="H3489" s="1">
        <v>11.51</v>
      </c>
      <c r="I3489">
        <f t="shared" si="272"/>
        <v>154.44999999999999</v>
      </c>
      <c r="J3489">
        <f t="shared" si="273"/>
        <v>3.5455000000000001</v>
      </c>
      <c r="K3489">
        <f t="shared" si="274"/>
        <v>5.0679376999999999</v>
      </c>
      <c r="L3489" s="1" t="s">
        <v>26</v>
      </c>
      <c r="M3489" s="1" t="s">
        <v>56</v>
      </c>
      <c r="N3489" s="1" t="s">
        <v>33</v>
      </c>
      <c r="O3489" s="1" t="s">
        <v>34</v>
      </c>
      <c r="P3489" s="1" t="s">
        <v>48</v>
      </c>
      <c r="Q3489" s="1" t="s">
        <v>24</v>
      </c>
      <c r="R3489" s="2">
        <v>40070</v>
      </c>
    </row>
    <row r="3490" spans="1:18" x14ac:dyDescent="0.25">
      <c r="A3490" s="1">
        <v>50566</v>
      </c>
      <c r="B3490" s="2">
        <v>40793</v>
      </c>
      <c r="C3490" s="2" t="str">
        <f t="shared" si="271"/>
        <v>September</v>
      </c>
      <c r="D3490" s="1" t="s">
        <v>32</v>
      </c>
      <c r="E3490" s="1">
        <v>48</v>
      </c>
      <c r="F3490" s="1">
        <f t="shared" si="270"/>
        <v>8.11</v>
      </c>
      <c r="G3490" s="1">
        <v>389.28</v>
      </c>
      <c r="H3490" s="1">
        <v>3.5</v>
      </c>
      <c r="I3490">
        <f t="shared" si="272"/>
        <v>392.78</v>
      </c>
      <c r="J3490">
        <f t="shared" si="273"/>
        <v>3.5455000000000001</v>
      </c>
      <c r="K3490">
        <f t="shared" si="274"/>
        <v>13.801922399999999</v>
      </c>
      <c r="L3490" s="1" t="s">
        <v>26</v>
      </c>
      <c r="M3490" s="1" t="s">
        <v>27</v>
      </c>
      <c r="N3490" s="1" t="s">
        <v>33</v>
      </c>
      <c r="O3490" s="1" t="s">
        <v>34</v>
      </c>
      <c r="P3490" s="1" t="s">
        <v>68</v>
      </c>
      <c r="Q3490" s="1" t="s">
        <v>24</v>
      </c>
      <c r="R3490" s="2">
        <v>40795</v>
      </c>
    </row>
    <row r="3491" spans="1:18" x14ac:dyDescent="0.25">
      <c r="A3491" s="1">
        <v>45190</v>
      </c>
      <c r="B3491" s="2">
        <v>40501</v>
      </c>
      <c r="C3491" s="2" t="str">
        <f t="shared" si="271"/>
        <v>November</v>
      </c>
      <c r="D3491" s="1" t="s">
        <v>25</v>
      </c>
      <c r="E3491" s="1">
        <v>13</v>
      </c>
      <c r="F3491" s="1">
        <f t="shared" si="270"/>
        <v>160.38153846153847</v>
      </c>
      <c r="G3491" s="1">
        <v>2084.96</v>
      </c>
      <c r="H3491" s="1">
        <v>43.71</v>
      </c>
      <c r="I3491">
        <f t="shared" si="272"/>
        <v>2128.67</v>
      </c>
      <c r="J3491">
        <f t="shared" si="273"/>
        <v>4.7610000000000001</v>
      </c>
      <c r="K3491">
        <f t="shared" si="274"/>
        <v>99.264945600000004</v>
      </c>
      <c r="L3491" s="1" t="s">
        <v>38</v>
      </c>
      <c r="M3491" s="1" t="s">
        <v>27</v>
      </c>
      <c r="N3491" s="1" t="s">
        <v>28</v>
      </c>
      <c r="O3491" s="1" t="s">
        <v>22</v>
      </c>
      <c r="P3491" s="1" t="s">
        <v>39</v>
      </c>
      <c r="Q3491" s="1" t="s">
        <v>40</v>
      </c>
      <c r="R3491" s="2">
        <v>40501</v>
      </c>
    </row>
    <row r="3492" spans="1:18" x14ac:dyDescent="0.25">
      <c r="A3492" s="1">
        <v>10147</v>
      </c>
      <c r="B3492" s="2">
        <v>40460</v>
      </c>
      <c r="C3492" s="2" t="str">
        <f t="shared" si="271"/>
        <v>October</v>
      </c>
      <c r="D3492" s="1" t="s">
        <v>25</v>
      </c>
      <c r="E3492" s="1">
        <v>22</v>
      </c>
      <c r="F3492" s="1">
        <f t="shared" si="270"/>
        <v>4.3977272727272725</v>
      </c>
      <c r="G3492" s="1">
        <v>96.75</v>
      </c>
      <c r="H3492" s="1">
        <v>5.41</v>
      </c>
      <c r="I3492">
        <f t="shared" si="272"/>
        <v>102.16</v>
      </c>
      <c r="J3492">
        <f t="shared" si="273"/>
        <v>3.5455000000000001</v>
      </c>
      <c r="K3492">
        <f t="shared" si="274"/>
        <v>3.4302712500000001</v>
      </c>
      <c r="L3492" s="1" t="s">
        <v>26</v>
      </c>
      <c r="M3492" s="1" t="s">
        <v>27</v>
      </c>
      <c r="N3492" s="1" t="s">
        <v>42</v>
      </c>
      <c r="O3492" s="1" t="s">
        <v>34</v>
      </c>
      <c r="P3492" s="1" t="s">
        <v>48</v>
      </c>
      <c r="Q3492" s="1" t="s">
        <v>24</v>
      </c>
      <c r="R3492" s="2">
        <v>40461</v>
      </c>
    </row>
    <row r="3493" spans="1:18" x14ac:dyDescent="0.25">
      <c r="A3493" s="1">
        <v>47108</v>
      </c>
      <c r="B3493" s="2">
        <v>40101</v>
      </c>
      <c r="C3493" s="2" t="str">
        <f t="shared" si="271"/>
        <v>October</v>
      </c>
      <c r="D3493" s="1" t="s">
        <v>32</v>
      </c>
      <c r="E3493" s="1">
        <v>26</v>
      </c>
      <c r="F3493" s="1">
        <f t="shared" si="270"/>
        <v>9.9273076923076928</v>
      </c>
      <c r="G3493" s="1">
        <v>258.11</v>
      </c>
      <c r="H3493" s="1">
        <v>4.78</v>
      </c>
      <c r="I3493">
        <f t="shared" si="272"/>
        <v>262.89</v>
      </c>
      <c r="J3493">
        <f t="shared" si="273"/>
        <v>3.5455000000000001</v>
      </c>
      <c r="K3493">
        <f t="shared" si="274"/>
        <v>9.1512900500000018</v>
      </c>
      <c r="L3493" s="1" t="s">
        <v>19</v>
      </c>
      <c r="M3493" s="1" t="s">
        <v>58</v>
      </c>
      <c r="N3493" s="1" t="s">
        <v>21</v>
      </c>
      <c r="O3493" s="1" t="s">
        <v>34</v>
      </c>
      <c r="P3493" s="1" t="s">
        <v>45</v>
      </c>
      <c r="Q3493" s="1" t="s">
        <v>24</v>
      </c>
      <c r="R3493" s="2">
        <v>40104</v>
      </c>
    </row>
    <row r="3494" spans="1:18" x14ac:dyDescent="0.25">
      <c r="A3494" s="1">
        <v>26274</v>
      </c>
      <c r="B3494" s="2">
        <v>41072</v>
      </c>
      <c r="C3494" s="2" t="str">
        <f t="shared" si="271"/>
        <v>June</v>
      </c>
      <c r="D3494" s="1" t="s">
        <v>32</v>
      </c>
      <c r="E3494" s="1">
        <v>41</v>
      </c>
      <c r="F3494" s="1">
        <f t="shared" si="270"/>
        <v>9.2153658536585361</v>
      </c>
      <c r="G3494" s="1">
        <v>377.83</v>
      </c>
      <c r="H3494" s="1">
        <v>2.15</v>
      </c>
      <c r="I3494">
        <f t="shared" si="272"/>
        <v>379.97999999999996</v>
      </c>
      <c r="J3494">
        <f t="shared" si="273"/>
        <v>3.5455000000000001</v>
      </c>
      <c r="K3494">
        <f t="shared" si="274"/>
        <v>13.39596265</v>
      </c>
      <c r="L3494" s="1" t="s">
        <v>26</v>
      </c>
      <c r="M3494" s="1" t="s">
        <v>47</v>
      </c>
      <c r="N3494" s="1" t="s">
        <v>33</v>
      </c>
      <c r="O3494" s="1" t="s">
        <v>34</v>
      </c>
      <c r="P3494" s="1" t="s">
        <v>45</v>
      </c>
      <c r="Q3494" s="1" t="s">
        <v>36</v>
      </c>
      <c r="R3494" s="2">
        <v>41073</v>
      </c>
    </row>
    <row r="3495" spans="1:18" x14ac:dyDescent="0.25">
      <c r="A3495" s="1">
        <v>10661</v>
      </c>
      <c r="B3495" s="2">
        <v>39836</v>
      </c>
      <c r="C3495" s="2" t="str">
        <f t="shared" si="271"/>
        <v>January</v>
      </c>
      <c r="D3495" s="1" t="s">
        <v>32</v>
      </c>
      <c r="E3495" s="1">
        <v>42</v>
      </c>
      <c r="F3495" s="1">
        <f t="shared" si="270"/>
        <v>31.25357142857143</v>
      </c>
      <c r="G3495" s="1">
        <v>1312.65</v>
      </c>
      <c r="H3495" s="1">
        <v>5.76</v>
      </c>
      <c r="I3495">
        <f t="shared" si="272"/>
        <v>1318.41</v>
      </c>
      <c r="J3495">
        <f t="shared" si="273"/>
        <v>3.5455000000000001</v>
      </c>
      <c r="K3495">
        <f t="shared" si="274"/>
        <v>46.540005749999999</v>
      </c>
      <c r="L3495" s="1" t="s">
        <v>26</v>
      </c>
      <c r="M3495" s="1" t="s">
        <v>59</v>
      </c>
      <c r="N3495" s="1" t="s">
        <v>21</v>
      </c>
      <c r="O3495" s="1" t="s">
        <v>34</v>
      </c>
      <c r="P3495" s="1" t="s">
        <v>45</v>
      </c>
      <c r="Q3495" s="1" t="s">
        <v>24</v>
      </c>
      <c r="R3495" s="2">
        <v>39838</v>
      </c>
    </row>
    <row r="3496" spans="1:18" x14ac:dyDescent="0.25">
      <c r="A3496" s="1">
        <v>25635</v>
      </c>
      <c r="B3496" s="2">
        <v>41058</v>
      </c>
      <c r="C3496" s="2" t="str">
        <f t="shared" si="271"/>
        <v>May</v>
      </c>
      <c r="D3496" s="1" t="s">
        <v>37</v>
      </c>
      <c r="E3496" s="1">
        <v>14</v>
      </c>
      <c r="F3496" s="1">
        <f t="shared" si="270"/>
        <v>45.220000000000006</v>
      </c>
      <c r="G3496" s="1">
        <v>633.08000000000004</v>
      </c>
      <c r="H3496" s="1">
        <v>4.62</v>
      </c>
      <c r="I3496">
        <f t="shared" si="272"/>
        <v>637.70000000000005</v>
      </c>
      <c r="J3496">
        <f t="shared" si="273"/>
        <v>3.5455000000000001</v>
      </c>
      <c r="K3496">
        <f t="shared" si="274"/>
        <v>22.445851400000002</v>
      </c>
      <c r="L3496" s="1" t="s">
        <v>19</v>
      </c>
      <c r="M3496" s="1" t="s">
        <v>20</v>
      </c>
      <c r="N3496" s="1" t="s">
        <v>33</v>
      </c>
      <c r="O3496" s="1" t="s">
        <v>34</v>
      </c>
      <c r="P3496" s="1" t="s">
        <v>68</v>
      </c>
      <c r="Q3496" s="1" t="s">
        <v>24</v>
      </c>
      <c r="R3496" s="2">
        <v>41059</v>
      </c>
    </row>
    <row r="3497" spans="1:18" x14ac:dyDescent="0.25">
      <c r="A3497" s="1">
        <v>802</v>
      </c>
      <c r="B3497" s="2">
        <v>40547</v>
      </c>
      <c r="C3497" s="2" t="str">
        <f t="shared" si="271"/>
        <v>January</v>
      </c>
      <c r="D3497" s="1" t="s">
        <v>37</v>
      </c>
      <c r="E3497" s="1">
        <v>2</v>
      </c>
      <c r="F3497" s="1">
        <f t="shared" si="270"/>
        <v>19.25</v>
      </c>
      <c r="G3497" s="1">
        <v>38.5</v>
      </c>
      <c r="H3497" s="1">
        <v>9.4</v>
      </c>
      <c r="I3497">
        <f t="shared" si="272"/>
        <v>47.9</v>
      </c>
      <c r="J3497">
        <f t="shared" si="273"/>
        <v>5.3265000000000002</v>
      </c>
      <c r="K3497">
        <f t="shared" si="274"/>
        <v>2.0507025000000003</v>
      </c>
      <c r="L3497" s="1" t="s">
        <v>26</v>
      </c>
      <c r="M3497" s="1" t="s">
        <v>27</v>
      </c>
      <c r="N3497" s="1" t="s">
        <v>33</v>
      </c>
      <c r="O3497" s="1" t="s">
        <v>29</v>
      </c>
      <c r="P3497" s="1" t="s">
        <v>61</v>
      </c>
      <c r="Q3497" s="1" t="s">
        <v>24</v>
      </c>
      <c r="R3497" s="2">
        <v>40547</v>
      </c>
    </row>
    <row r="3498" spans="1:18" x14ac:dyDescent="0.25">
      <c r="A3498" s="1">
        <v>50404</v>
      </c>
      <c r="B3498" s="2">
        <v>40628</v>
      </c>
      <c r="C3498" s="2" t="str">
        <f t="shared" si="271"/>
        <v>March</v>
      </c>
      <c r="D3498" s="1" t="s">
        <v>25</v>
      </c>
      <c r="E3498" s="1">
        <v>18</v>
      </c>
      <c r="F3498" s="1">
        <f t="shared" si="270"/>
        <v>210.02388888888888</v>
      </c>
      <c r="G3498" s="1">
        <v>3780.43</v>
      </c>
      <c r="H3498" s="1">
        <v>9.99</v>
      </c>
      <c r="I3498">
        <f t="shared" si="272"/>
        <v>3790.4199999999996</v>
      </c>
      <c r="J3498">
        <f t="shared" si="273"/>
        <v>3.5455000000000001</v>
      </c>
      <c r="K3498">
        <f t="shared" si="274"/>
        <v>134.03514565</v>
      </c>
      <c r="L3498" s="1" t="s">
        <v>26</v>
      </c>
      <c r="M3498" s="1" t="s">
        <v>56</v>
      </c>
      <c r="N3498" s="1" t="s">
        <v>33</v>
      </c>
      <c r="O3498" s="1" t="s">
        <v>34</v>
      </c>
      <c r="P3498" s="1" t="s">
        <v>60</v>
      </c>
      <c r="Q3498" s="1" t="s">
        <v>24</v>
      </c>
      <c r="R3498" s="2">
        <v>40629</v>
      </c>
    </row>
    <row r="3499" spans="1:18" x14ac:dyDescent="0.25">
      <c r="A3499" s="1">
        <v>20325</v>
      </c>
      <c r="B3499" s="2">
        <v>40362</v>
      </c>
      <c r="C3499" s="2" t="str">
        <f t="shared" si="271"/>
        <v>July</v>
      </c>
      <c r="D3499" s="1" t="s">
        <v>37</v>
      </c>
      <c r="E3499" s="1">
        <v>24</v>
      </c>
      <c r="F3499" s="1">
        <f t="shared" si="270"/>
        <v>36.270000000000003</v>
      </c>
      <c r="G3499" s="1">
        <v>870.48</v>
      </c>
      <c r="H3499" s="1">
        <v>13.89</v>
      </c>
      <c r="I3499">
        <f t="shared" si="272"/>
        <v>884.37</v>
      </c>
      <c r="J3499">
        <f t="shared" si="273"/>
        <v>3.5455000000000001</v>
      </c>
      <c r="K3499">
        <f t="shared" si="274"/>
        <v>30.862868400000004</v>
      </c>
      <c r="L3499" s="1" t="s">
        <v>26</v>
      </c>
      <c r="M3499" s="1" t="s">
        <v>47</v>
      </c>
      <c r="N3499" s="1" t="s">
        <v>28</v>
      </c>
      <c r="O3499" s="1" t="s">
        <v>34</v>
      </c>
      <c r="P3499" s="1" t="s">
        <v>35</v>
      </c>
      <c r="Q3499" s="1" t="s">
        <v>36</v>
      </c>
      <c r="R3499" s="2">
        <v>40365</v>
      </c>
    </row>
    <row r="3500" spans="1:18" x14ac:dyDescent="0.25">
      <c r="A3500" s="1">
        <v>10919</v>
      </c>
      <c r="B3500" s="2">
        <v>40264</v>
      </c>
      <c r="C3500" s="2" t="str">
        <f t="shared" si="271"/>
        <v>March</v>
      </c>
      <c r="D3500" s="1" t="s">
        <v>25</v>
      </c>
      <c r="E3500" s="1">
        <v>42</v>
      </c>
      <c r="F3500" s="1">
        <f t="shared" si="270"/>
        <v>48.594047619047622</v>
      </c>
      <c r="G3500" s="1">
        <v>2040.95</v>
      </c>
      <c r="H3500" s="1">
        <v>35</v>
      </c>
      <c r="I3500">
        <f t="shared" si="272"/>
        <v>2075.9499999999998</v>
      </c>
      <c r="J3500">
        <f t="shared" si="273"/>
        <v>3.5455000000000001</v>
      </c>
      <c r="K3500">
        <f t="shared" si="274"/>
        <v>72.361882250000008</v>
      </c>
      <c r="L3500" s="1" t="s">
        <v>26</v>
      </c>
      <c r="M3500" s="1" t="s">
        <v>49</v>
      </c>
      <c r="N3500" s="1" t="s">
        <v>33</v>
      </c>
      <c r="O3500" s="1" t="s">
        <v>34</v>
      </c>
      <c r="P3500" s="1" t="s">
        <v>60</v>
      </c>
      <c r="Q3500" s="1" t="s">
        <v>53</v>
      </c>
      <c r="R3500" s="2">
        <v>40264</v>
      </c>
    </row>
    <row r="3501" spans="1:18" x14ac:dyDescent="0.25">
      <c r="A3501" s="1">
        <v>45317</v>
      </c>
      <c r="B3501" s="2">
        <v>40969</v>
      </c>
      <c r="C3501" s="2" t="str">
        <f t="shared" si="271"/>
        <v>March</v>
      </c>
      <c r="D3501" s="1" t="s">
        <v>18</v>
      </c>
      <c r="E3501" s="1">
        <v>28</v>
      </c>
      <c r="F3501" s="1">
        <f t="shared" si="270"/>
        <v>34.323571428571427</v>
      </c>
      <c r="G3501" s="1">
        <v>961.06</v>
      </c>
      <c r="H3501" s="1">
        <v>5.0199999999999996</v>
      </c>
      <c r="I3501">
        <f t="shared" si="272"/>
        <v>966.07999999999993</v>
      </c>
      <c r="J3501">
        <f t="shared" si="273"/>
        <v>4.7610000000000001</v>
      </c>
      <c r="K3501">
        <f t="shared" si="274"/>
        <v>45.756066599999997</v>
      </c>
      <c r="L3501" s="1" t="s">
        <v>26</v>
      </c>
      <c r="M3501" s="1" t="s">
        <v>58</v>
      </c>
      <c r="N3501" s="1" t="s">
        <v>28</v>
      </c>
      <c r="O3501" s="1" t="s">
        <v>22</v>
      </c>
      <c r="P3501" s="1" t="s">
        <v>23</v>
      </c>
      <c r="Q3501" s="1" t="s">
        <v>24</v>
      </c>
      <c r="R3501" s="2">
        <v>40976</v>
      </c>
    </row>
    <row r="3502" spans="1:18" x14ac:dyDescent="0.25">
      <c r="A3502" s="1">
        <v>18080</v>
      </c>
      <c r="B3502" s="2">
        <v>39986</v>
      </c>
      <c r="C3502" s="2" t="str">
        <f t="shared" si="271"/>
        <v>June</v>
      </c>
      <c r="D3502" s="1" t="s">
        <v>25</v>
      </c>
      <c r="E3502" s="1">
        <v>7</v>
      </c>
      <c r="F3502" s="1">
        <f t="shared" si="270"/>
        <v>173.14000000000001</v>
      </c>
      <c r="G3502" s="1">
        <v>1211.98</v>
      </c>
      <c r="H3502" s="1">
        <v>26.2</v>
      </c>
      <c r="I3502">
        <f t="shared" si="272"/>
        <v>1238.18</v>
      </c>
      <c r="J3502">
        <f t="shared" si="273"/>
        <v>4.7610000000000001</v>
      </c>
      <c r="K3502">
        <f t="shared" si="274"/>
        <v>57.702367800000005</v>
      </c>
      <c r="L3502" s="1" t="s">
        <v>38</v>
      </c>
      <c r="M3502" s="1" t="s">
        <v>44</v>
      </c>
      <c r="N3502" s="1" t="s">
        <v>33</v>
      </c>
      <c r="O3502" s="1" t="s">
        <v>22</v>
      </c>
      <c r="P3502" s="1" t="s">
        <v>39</v>
      </c>
      <c r="Q3502" s="1" t="s">
        <v>40</v>
      </c>
      <c r="R3502" s="2">
        <v>39987</v>
      </c>
    </row>
    <row r="3503" spans="1:18" x14ac:dyDescent="0.25">
      <c r="A3503" s="1">
        <v>39906</v>
      </c>
      <c r="B3503" s="2">
        <v>39889</v>
      </c>
      <c r="C3503" s="2" t="str">
        <f t="shared" si="271"/>
        <v>March</v>
      </c>
      <c r="D3503" s="1" t="s">
        <v>41</v>
      </c>
      <c r="E3503" s="1">
        <v>25</v>
      </c>
      <c r="F3503" s="1">
        <f t="shared" si="270"/>
        <v>3.2883999999999998</v>
      </c>
      <c r="G3503" s="1">
        <v>82.21</v>
      </c>
      <c r="H3503" s="1">
        <v>1.0900000000000001</v>
      </c>
      <c r="I3503">
        <f t="shared" si="272"/>
        <v>83.3</v>
      </c>
      <c r="J3503">
        <f t="shared" si="273"/>
        <v>3.5455000000000001</v>
      </c>
      <c r="K3503">
        <f t="shared" si="274"/>
        <v>2.9147555499999998</v>
      </c>
      <c r="L3503" s="1" t="s">
        <v>26</v>
      </c>
      <c r="M3503" s="1" t="s">
        <v>27</v>
      </c>
      <c r="N3503" s="1" t="s">
        <v>42</v>
      </c>
      <c r="O3503" s="1" t="s">
        <v>34</v>
      </c>
      <c r="P3503" s="1" t="s">
        <v>45</v>
      </c>
      <c r="Q3503" s="1" t="s">
        <v>36</v>
      </c>
      <c r="R3503" s="2">
        <v>39891</v>
      </c>
    </row>
    <row r="3504" spans="1:18" x14ac:dyDescent="0.25">
      <c r="A3504" s="1">
        <v>57157</v>
      </c>
      <c r="B3504" s="2">
        <v>40965</v>
      </c>
      <c r="C3504" s="2" t="str">
        <f t="shared" si="271"/>
        <v>February</v>
      </c>
      <c r="D3504" s="1" t="s">
        <v>37</v>
      </c>
      <c r="E3504" s="1">
        <v>18</v>
      </c>
      <c r="F3504" s="1">
        <f t="shared" si="270"/>
        <v>11.309444444444445</v>
      </c>
      <c r="G3504" s="1">
        <v>203.57</v>
      </c>
      <c r="H3504" s="1">
        <v>3.99</v>
      </c>
      <c r="I3504">
        <f t="shared" si="272"/>
        <v>207.56</v>
      </c>
      <c r="J3504">
        <f t="shared" si="273"/>
        <v>3.5455000000000001</v>
      </c>
      <c r="K3504">
        <f t="shared" si="274"/>
        <v>7.2175743499999996</v>
      </c>
      <c r="L3504" s="1" t="s">
        <v>26</v>
      </c>
      <c r="M3504" s="1" t="s">
        <v>54</v>
      </c>
      <c r="N3504" s="1" t="s">
        <v>33</v>
      </c>
      <c r="O3504" s="1" t="s">
        <v>34</v>
      </c>
      <c r="P3504" s="1" t="s">
        <v>68</v>
      </c>
      <c r="Q3504" s="1" t="s">
        <v>24</v>
      </c>
      <c r="R3504" s="2">
        <v>40968</v>
      </c>
    </row>
    <row r="3505" spans="1:18" x14ac:dyDescent="0.25">
      <c r="A3505" s="1">
        <v>47941</v>
      </c>
      <c r="B3505" s="2">
        <v>40033</v>
      </c>
      <c r="C3505" s="2" t="str">
        <f t="shared" si="271"/>
        <v>August</v>
      </c>
      <c r="D3505" s="1" t="s">
        <v>25</v>
      </c>
      <c r="E3505" s="1">
        <v>15</v>
      </c>
      <c r="F3505" s="1">
        <f t="shared" si="270"/>
        <v>79.143499999999989</v>
      </c>
      <c r="G3505" s="1">
        <v>1187.1524999999999</v>
      </c>
      <c r="H3505" s="1">
        <v>4.9000000000000004</v>
      </c>
      <c r="I3505">
        <f t="shared" si="272"/>
        <v>1192.0525</v>
      </c>
      <c r="J3505">
        <f t="shared" si="273"/>
        <v>5.3265000000000002</v>
      </c>
      <c r="K3505">
        <f t="shared" si="274"/>
        <v>63.233677912499999</v>
      </c>
      <c r="L3505" s="1" t="s">
        <v>26</v>
      </c>
      <c r="M3505" s="1" t="s">
        <v>56</v>
      </c>
      <c r="N3505" s="1" t="s">
        <v>33</v>
      </c>
      <c r="O3505" s="1" t="s">
        <v>29</v>
      </c>
      <c r="P3505" s="1" t="s">
        <v>30</v>
      </c>
      <c r="Q3505" s="1" t="s">
        <v>24</v>
      </c>
      <c r="R3505" s="2">
        <v>40033</v>
      </c>
    </row>
    <row r="3506" spans="1:18" x14ac:dyDescent="0.25">
      <c r="A3506" s="1">
        <v>50145</v>
      </c>
      <c r="B3506" s="2">
        <v>40600</v>
      </c>
      <c r="C3506" s="2" t="str">
        <f t="shared" si="271"/>
        <v>February</v>
      </c>
      <c r="D3506" s="1" t="s">
        <v>25</v>
      </c>
      <c r="E3506" s="1">
        <v>18</v>
      </c>
      <c r="F3506" s="1">
        <f t="shared" si="270"/>
        <v>18.087777777777777</v>
      </c>
      <c r="G3506" s="1">
        <v>325.58</v>
      </c>
      <c r="H3506" s="1">
        <v>3.62</v>
      </c>
      <c r="I3506">
        <f t="shared" si="272"/>
        <v>329.2</v>
      </c>
      <c r="J3506">
        <f t="shared" si="273"/>
        <v>4.7610000000000001</v>
      </c>
      <c r="K3506">
        <f t="shared" si="274"/>
        <v>15.500863799999999</v>
      </c>
      <c r="L3506" s="1" t="s">
        <v>26</v>
      </c>
      <c r="M3506" s="1" t="s">
        <v>54</v>
      </c>
      <c r="N3506" s="1" t="s">
        <v>33</v>
      </c>
      <c r="O3506" s="1" t="s">
        <v>22</v>
      </c>
      <c r="P3506" s="1" t="s">
        <v>23</v>
      </c>
      <c r="Q3506" s="1" t="s">
        <v>36</v>
      </c>
      <c r="R3506" s="2">
        <v>40601</v>
      </c>
    </row>
    <row r="3507" spans="1:18" x14ac:dyDescent="0.25">
      <c r="A3507" s="1">
        <v>36679</v>
      </c>
      <c r="B3507" s="2">
        <v>40785</v>
      </c>
      <c r="C3507" s="2" t="str">
        <f t="shared" si="271"/>
        <v>August</v>
      </c>
      <c r="D3507" s="1" t="s">
        <v>37</v>
      </c>
      <c r="E3507" s="1">
        <v>28</v>
      </c>
      <c r="F3507" s="1">
        <f t="shared" si="270"/>
        <v>53.279517857142856</v>
      </c>
      <c r="G3507" s="1">
        <v>1491.8264999999999</v>
      </c>
      <c r="H3507" s="1">
        <v>8.99</v>
      </c>
      <c r="I3507">
        <f t="shared" si="272"/>
        <v>1500.8164999999999</v>
      </c>
      <c r="J3507">
        <f t="shared" si="273"/>
        <v>5.3265000000000002</v>
      </c>
      <c r="K3507">
        <f t="shared" si="274"/>
        <v>79.462138522499998</v>
      </c>
      <c r="L3507" s="1" t="s">
        <v>26</v>
      </c>
      <c r="M3507" s="1" t="s">
        <v>27</v>
      </c>
      <c r="N3507" s="1" t="s">
        <v>33</v>
      </c>
      <c r="O3507" s="1" t="s">
        <v>29</v>
      </c>
      <c r="P3507" s="1" t="s">
        <v>30</v>
      </c>
      <c r="Q3507" s="1" t="s">
        <v>24</v>
      </c>
      <c r="R3507" s="2">
        <v>40788</v>
      </c>
    </row>
    <row r="3508" spans="1:18" x14ac:dyDescent="0.25">
      <c r="A3508" s="1">
        <v>22432</v>
      </c>
      <c r="B3508" s="2">
        <v>41241</v>
      </c>
      <c r="C3508" s="2" t="str">
        <f t="shared" si="271"/>
        <v>November</v>
      </c>
      <c r="D3508" s="1" t="s">
        <v>32</v>
      </c>
      <c r="E3508" s="1">
        <v>45</v>
      </c>
      <c r="F3508" s="1">
        <f t="shared" si="270"/>
        <v>60.631555555555558</v>
      </c>
      <c r="G3508" s="1">
        <v>2728.42</v>
      </c>
      <c r="H3508" s="1">
        <v>19.989999999999998</v>
      </c>
      <c r="I3508">
        <f t="shared" si="272"/>
        <v>2748.41</v>
      </c>
      <c r="J3508">
        <f t="shared" si="273"/>
        <v>3.5455000000000001</v>
      </c>
      <c r="K3508">
        <f t="shared" si="274"/>
        <v>96.736131100000009</v>
      </c>
      <c r="L3508" s="1" t="s">
        <v>26</v>
      </c>
      <c r="M3508" s="1" t="s">
        <v>59</v>
      </c>
      <c r="N3508" s="1" t="s">
        <v>28</v>
      </c>
      <c r="O3508" s="1" t="s">
        <v>34</v>
      </c>
      <c r="P3508" s="1" t="s">
        <v>62</v>
      </c>
      <c r="Q3508" s="1" t="s">
        <v>24</v>
      </c>
      <c r="R3508" s="2">
        <v>41242</v>
      </c>
    </row>
    <row r="3509" spans="1:18" x14ac:dyDescent="0.25">
      <c r="A3509" s="1">
        <v>38721</v>
      </c>
      <c r="B3509" s="2">
        <v>39896</v>
      </c>
      <c r="C3509" s="2" t="str">
        <f t="shared" si="271"/>
        <v>March</v>
      </c>
      <c r="D3509" s="1" t="s">
        <v>37</v>
      </c>
      <c r="E3509" s="1">
        <v>17</v>
      </c>
      <c r="F3509" s="1">
        <f t="shared" si="270"/>
        <v>6.3270588235294118</v>
      </c>
      <c r="G3509" s="1">
        <v>107.56</v>
      </c>
      <c r="H3509" s="1">
        <v>54.95</v>
      </c>
      <c r="I3509">
        <f t="shared" si="272"/>
        <v>162.51</v>
      </c>
      <c r="J3509">
        <f t="shared" si="273"/>
        <v>4.7610000000000001</v>
      </c>
      <c r="K3509">
        <f t="shared" si="274"/>
        <v>5.1209316000000005</v>
      </c>
      <c r="L3509" s="1" t="s">
        <v>26</v>
      </c>
      <c r="M3509" s="1" t="s">
        <v>58</v>
      </c>
      <c r="N3509" s="1" t="s">
        <v>28</v>
      </c>
      <c r="O3509" s="1" t="s">
        <v>22</v>
      </c>
      <c r="P3509" s="1" t="s">
        <v>23</v>
      </c>
      <c r="Q3509" s="1" t="s">
        <v>46</v>
      </c>
      <c r="R3509" s="2">
        <v>39898</v>
      </c>
    </row>
    <row r="3510" spans="1:18" x14ac:dyDescent="0.25">
      <c r="A3510" s="1">
        <v>26978</v>
      </c>
      <c r="B3510" s="2">
        <v>40354</v>
      </c>
      <c r="C3510" s="2" t="str">
        <f t="shared" si="271"/>
        <v>June</v>
      </c>
      <c r="D3510" s="1" t="s">
        <v>41</v>
      </c>
      <c r="E3510" s="1">
        <v>49</v>
      </c>
      <c r="F3510" s="1">
        <f t="shared" si="270"/>
        <v>41.437551020408165</v>
      </c>
      <c r="G3510" s="1">
        <v>2030.44</v>
      </c>
      <c r="H3510" s="1">
        <v>5.86</v>
      </c>
      <c r="I3510">
        <f t="shared" si="272"/>
        <v>2036.3</v>
      </c>
      <c r="J3510">
        <f t="shared" si="273"/>
        <v>3.5455000000000001</v>
      </c>
      <c r="K3510">
        <f t="shared" si="274"/>
        <v>71.989250200000001</v>
      </c>
      <c r="L3510" s="1" t="s">
        <v>26</v>
      </c>
      <c r="M3510" s="1" t="s">
        <v>20</v>
      </c>
      <c r="N3510" s="1" t="s">
        <v>42</v>
      </c>
      <c r="O3510" s="1" t="s">
        <v>34</v>
      </c>
      <c r="P3510" s="1" t="s">
        <v>45</v>
      </c>
      <c r="Q3510" s="1" t="s">
        <v>24</v>
      </c>
      <c r="R3510" s="2">
        <v>40356</v>
      </c>
    </row>
    <row r="3511" spans="1:18" x14ac:dyDescent="0.25">
      <c r="A3511" s="1">
        <v>12130</v>
      </c>
      <c r="B3511" s="2">
        <v>40886</v>
      </c>
      <c r="C3511" s="2" t="str">
        <f t="shared" si="271"/>
        <v>December</v>
      </c>
      <c r="D3511" s="1" t="s">
        <v>32</v>
      </c>
      <c r="E3511" s="1">
        <v>42</v>
      </c>
      <c r="F3511" s="1">
        <f t="shared" si="270"/>
        <v>30.345607142857141</v>
      </c>
      <c r="G3511" s="1">
        <v>1274.5155</v>
      </c>
      <c r="H3511" s="1">
        <v>5.99</v>
      </c>
      <c r="I3511">
        <f t="shared" si="272"/>
        <v>1280.5055</v>
      </c>
      <c r="J3511">
        <f t="shared" si="273"/>
        <v>5.3265000000000002</v>
      </c>
      <c r="K3511">
        <f t="shared" si="274"/>
        <v>67.887068107499999</v>
      </c>
      <c r="L3511" s="1" t="s">
        <v>26</v>
      </c>
      <c r="M3511" s="1" t="s">
        <v>27</v>
      </c>
      <c r="N3511" s="1" t="s">
        <v>21</v>
      </c>
      <c r="O3511" s="1" t="s">
        <v>29</v>
      </c>
      <c r="P3511" s="1" t="s">
        <v>30</v>
      </c>
      <c r="Q3511" s="1" t="s">
        <v>36</v>
      </c>
      <c r="R3511" s="2">
        <v>40889</v>
      </c>
    </row>
    <row r="3512" spans="1:18" x14ac:dyDescent="0.25">
      <c r="A3512" s="1">
        <v>26342</v>
      </c>
      <c r="B3512" s="2">
        <v>40104</v>
      </c>
      <c r="C3512" s="2" t="str">
        <f t="shared" si="271"/>
        <v>October</v>
      </c>
      <c r="D3512" s="1" t="s">
        <v>18</v>
      </c>
      <c r="E3512" s="1">
        <v>24</v>
      </c>
      <c r="F3512" s="1">
        <f t="shared" si="270"/>
        <v>11.05625</v>
      </c>
      <c r="G3512" s="1">
        <v>265.35000000000002</v>
      </c>
      <c r="H3512" s="1">
        <v>11.59</v>
      </c>
      <c r="I3512">
        <f t="shared" si="272"/>
        <v>276.94</v>
      </c>
      <c r="J3512">
        <f t="shared" si="273"/>
        <v>3.5455000000000001</v>
      </c>
      <c r="K3512">
        <f t="shared" si="274"/>
        <v>9.4079842500000002</v>
      </c>
      <c r="L3512" s="1" t="s">
        <v>26</v>
      </c>
      <c r="M3512" s="1" t="s">
        <v>20</v>
      </c>
      <c r="N3512" s="1" t="s">
        <v>42</v>
      </c>
      <c r="O3512" s="1" t="s">
        <v>34</v>
      </c>
      <c r="P3512" s="1" t="s">
        <v>45</v>
      </c>
      <c r="Q3512" s="1" t="s">
        <v>24</v>
      </c>
      <c r="R3512" s="2">
        <v>40113</v>
      </c>
    </row>
    <row r="3513" spans="1:18" x14ac:dyDescent="0.25">
      <c r="A3513" s="1">
        <v>10722</v>
      </c>
      <c r="B3513" s="2">
        <v>40562</v>
      </c>
      <c r="C3513" s="2" t="str">
        <f t="shared" si="271"/>
        <v>January</v>
      </c>
      <c r="D3513" s="1" t="s">
        <v>32</v>
      </c>
      <c r="E3513" s="1">
        <v>8</v>
      </c>
      <c r="F3513" s="1">
        <f t="shared" si="270"/>
        <v>5.0324999999999998</v>
      </c>
      <c r="G3513" s="1">
        <v>40.26</v>
      </c>
      <c r="H3513" s="1">
        <v>5.68</v>
      </c>
      <c r="I3513">
        <f t="shared" si="272"/>
        <v>45.94</v>
      </c>
      <c r="J3513">
        <f t="shared" si="273"/>
        <v>3.5455000000000001</v>
      </c>
      <c r="K3513">
        <f t="shared" si="274"/>
        <v>1.4274183</v>
      </c>
      <c r="L3513" s="1" t="s">
        <v>26</v>
      </c>
      <c r="M3513" s="1" t="s">
        <v>49</v>
      </c>
      <c r="N3513" s="1" t="s">
        <v>42</v>
      </c>
      <c r="O3513" s="1" t="s">
        <v>34</v>
      </c>
      <c r="P3513" s="1" t="s">
        <v>45</v>
      </c>
      <c r="Q3513" s="1" t="s">
        <v>24</v>
      </c>
      <c r="R3513" s="2">
        <v>40564</v>
      </c>
    </row>
    <row r="3514" spans="1:18" x14ac:dyDescent="0.25">
      <c r="A3514" s="1">
        <v>34279</v>
      </c>
      <c r="B3514" s="2">
        <v>40996</v>
      </c>
      <c r="C3514" s="2" t="str">
        <f t="shared" si="271"/>
        <v>March</v>
      </c>
      <c r="D3514" s="1" t="s">
        <v>32</v>
      </c>
      <c r="E3514" s="1">
        <v>3</v>
      </c>
      <c r="F3514" s="1">
        <f t="shared" si="270"/>
        <v>280.18400000000003</v>
      </c>
      <c r="G3514" s="1">
        <v>840.55200000000002</v>
      </c>
      <c r="H3514" s="1">
        <v>60</v>
      </c>
      <c r="I3514">
        <f t="shared" si="272"/>
        <v>900.55200000000002</v>
      </c>
      <c r="J3514">
        <f t="shared" si="273"/>
        <v>4.7610000000000001</v>
      </c>
      <c r="K3514">
        <f t="shared" si="274"/>
        <v>40.018680719999999</v>
      </c>
      <c r="L3514" s="1" t="s">
        <v>38</v>
      </c>
      <c r="M3514" s="1" t="s">
        <v>20</v>
      </c>
      <c r="N3514" s="1" t="s">
        <v>21</v>
      </c>
      <c r="O3514" s="1" t="s">
        <v>22</v>
      </c>
      <c r="P3514" s="1" t="s">
        <v>57</v>
      </c>
      <c r="Q3514" s="1" t="s">
        <v>40</v>
      </c>
      <c r="R3514" s="2">
        <v>40998</v>
      </c>
    </row>
    <row r="3515" spans="1:18" x14ac:dyDescent="0.25">
      <c r="A3515" s="1">
        <v>25378</v>
      </c>
      <c r="B3515" s="2">
        <v>40895</v>
      </c>
      <c r="C3515" s="2" t="str">
        <f t="shared" si="271"/>
        <v>December</v>
      </c>
      <c r="D3515" s="1" t="s">
        <v>32</v>
      </c>
      <c r="E3515" s="1">
        <v>48</v>
      </c>
      <c r="F3515" s="1">
        <f t="shared" si="270"/>
        <v>77.354427083333334</v>
      </c>
      <c r="G3515" s="1">
        <v>3713.0124999999998</v>
      </c>
      <c r="H3515" s="1">
        <v>7.69</v>
      </c>
      <c r="I3515">
        <f t="shared" si="272"/>
        <v>3720.7024999999999</v>
      </c>
      <c r="J3515">
        <f t="shared" si="273"/>
        <v>5.3265000000000002</v>
      </c>
      <c r="K3515">
        <f t="shared" si="274"/>
        <v>197.77361081250001</v>
      </c>
      <c r="L3515" s="1" t="s">
        <v>26</v>
      </c>
      <c r="M3515" s="1" t="s">
        <v>47</v>
      </c>
      <c r="N3515" s="1" t="s">
        <v>33</v>
      </c>
      <c r="O3515" s="1" t="s">
        <v>29</v>
      </c>
      <c r="P3515" s="1" t="s">
        <v>30</v>
      </c>
      <c r="Q3515" s="1" t="s">
        <v>24</v>
      </c>
      <c r="R3515" s="2">
        <v>40897</v>
      </c>
    </row>
    <row r="3516" spans="1:18" x14ac:dyDescent="0.25">
      <c r="A3516" s="1">
        <v>8132</v>
      </c>
      <c r="B3516" s="2">
        <v>39947</v>
      </c>
      <c r="C3516" s="2" t="str">
        <f t="shared" si="271"/>
        <v>May</v>
      </c>
      <c r="D3516" s="1" t="s">
        <v>18</v>
      </c>
      <c r="E3516" s="1">
        <v>46</v>
      </c>
      <c r="F3516" s="1">
        <f t="shared" si="270"/>
        <v>4.9858695652173912</v>
      </c>
      <c r="G3516" s="1">
        <v>229.35</v>
      </c>
      <c r="H3516" s="1">
        <v>4.93</v>
      </c>
      <c r="I3516">
        <f t="shared" si="272"/>
        <v>234.28</v>
      </c>
      <c r="J3516">
        <f t="shared" si="273"/>
        <v>5.3265000000000002</v>
      </c>
      <c r="K3516">
        <f t="shared" si="274"/>
        <v>12.21632775</v>
      </c>
      <c r="L3516" s="1" t="s">
        <v>19</v>
      </c>
      <c r="M3516" s="1" t="s">
        <v>47</v>
      </c>
      <c r="N3516" s="1" t="s">
        <v>42</v>
      </c>
      <c r="O3516" s="1" t="s">
        <v>29</v>
      </c>
      <c r="P3516" s="1" t="s">
        <v>43</v>
      </c>
      <c r="Q3516" s="1" t="s">
        <v>46</v>
      </c>
      <c r="R3516" s="2">
        <v>39947</v>
      </c>
    </row>
    <row r="3517" spans="1:18" x14ac:dyDescent="0.25">
      <c r="A3517" s="1">
        <v>11011</v>
      </c>
      <c r="B3517" s="2">
        <v>41042</v>
      </c>
      <c r="C3517" s="2" t="str">
        <f t="shared" si="271"/>
        <v>May</v>
      </c>
      <c r="D3517" s="1" t="s">
        <v>25</v>
      </c>
      <c r="E3517" s="1">
        <v>36</v>
      </c>
      <c r="F3517" s="1">
        <f t="shared" si="270"/>
        <v>6.9736111111111114</v>
      </c>
      <c r="G3517" s="1">
        <v>251.05</v>
      </c>
      <c r="H3517" s="1">
        <v>0.49</v>
      </c>
      <c r="I3517">
        <f t="shared" si="272"/>
        <v>251.54000000000002</v>
      </c>
      <c r="J3517">
        <f t="shared" si="273"/>
        <v>3.5455000000000001</v>
      </c>
      <c r="K3517">
        <f t="shared" si="274"/>
        <v>8.9009777500000009</v>
      </c>
      <c r="L3517" s="1" t="s">
        <v>26</v>
      </c>
      <c r="M3517" s="1" t="s">
        <v>49</v>
      </c>
      <c r="N3517" s="1" t="s">
        <v>28</v>
      </c>
      <c r="O3517" s="1" t="s">
        <v>34</v>
      </c>
      <c r="P3517" s="1" t="s">
        <v>63</v>
      </c>
      <c r="Q3517" s="1" t="s">
        <v>24</v>
      </c>
      <c r="R3517" s="2">
        <v>41043</v>
      </c>
    </row>
    <row r="3518" spans="1:18" x14ac:dyDescent="0.25">
      <c r="A3518" s="1">
        <v>35361</v>
      </c>
      <c r="B3518" s="2">
        <v>39909</v>
      </c>
      <c r="C3518" s="2" t="str">
        <f t="shared" si="271"/>
        <v>April</v>
      </c>
      <c r="D3518" s="1" t="s">
        <v>41</v>
      </c>
      <c r="E3518" s="1">
        <v>40</v>
      </c>
      <c r="F3518" s="1">
        <f t="shared" si="270"/>
        <v>18.673249999999999</v>
      </c>
      <c r="G3518" s="1">
        <v>746.93</v>
      </c>
      <c r="H3518" s="1">
        <v>9.0299999999999994</v>
      </c>
      <c r="I3518">
        <f t="shared" si="272"/>
        <v>755.95999999999992</v>
      </c>
      <c r="J3518">
        <f t="shared" si="273"/>
        <v>3.5455000000000001</v>
      </c>
      <c r="K3518">
        <f t="shared" si="274"/>
        <v>26.48240315</v>
      </c>
      <c r="L3518" s="1" t="s">
        <v>19</v>
      </c>
      <c r="M3518" s="1" t="s">
        <v>20</v>
      </c>
      <c r="N3518" s="1" t="s">
        <v>42</v>
      </c>
      <c r="O3518" s="1" t="s">
        <v>34</v>
      </c>
      <c r="P3518" s="1" t="s">
        <v>45</v>
      </c>
      <c r="Q3518" s="1" t="s">
        <v>24</v>
      </c>
      <c r="R3518" s="2">
        <v>39910</v>
      </c>
    </row>
    <row r="3519" spans="1:18" x14ac:dyDescent="0.25">
      <c r="A3519" s="1">
        <v>36992</v>
      </c>
      <c r="B3519" s="2">
        <v>40154</v>
      </c>
      <c r="C3519" s="2" t="str">
        <f t="shared" si="271"/>
        <v>December</v>
      </c>
      <c r="D3519" s="1" t="s">
        <v>41</v>
      </c>
      <c r="E3519" s="1">
        <v>34</v>
      </c>
      <c r="F3519" s="1">
        <f t="shared" si="270"/>
        <v>13.50235294117647</v>
      </c>
      <c r="G3519" s="1">
        <v>459.08</v>
      </c>
      <c r="H3519" s="1">
        <v>3.14</v>
      </c>
      <c r="I3519">
        <f t="shared" si="272"/>
        <v>462.21999999999997</v>
      </c>
      <c r="J3519">
        <f t="shared" si="273"/>
        <v>3.5455000000000001</v>
      </c>
      <c r="K3519">
        <f t="shared" si="274"/>
        <v>16.276681400000001</v>
      </c>
      <c r="L3519" s="1" t="s">
        <v>19</v>
      </c>
      <c r="M3519" s="1" t="s">
        <v>54</v>
      </c>
      <c r="N3519" s="1" t="s">
        <v>33</v>
      </c>
      <c r="O3519" s="1" t="s">
        <v>34</v>
      </c>
      <c r="P3519" s="1" t="s">
        <v>50</v>
      </c>
      <c r="Q3519" s="1" t="s">
        <v>46</v>
      </c>
      <c r="R3519" s="2">
        <v>40156</v>
      </c>
    </row>
    <row r="3520" spans="1:18" x14ac:dyDescent="0.25">
      <c r="A3520" s="1">
        <v>5990</v>
      </c>
      <c r="B3520" s="2">
        <v>40275</v>
      </c>
      <c r="C3520" s="2" t="str">
        <f t="shared" si="271"/>
        <v>April</v>
      </c>
      <c r="D3520" s="1" t="s">
        <v>37</v>
      </c>
      <c r="E3520" s="1">
        <v>9</v>
      </c>
      <c r="F3520" s="1">
        <f t="shared" si="270"/>
        <v>7.1011111111111109</v>
      </c>
      <c r="G3520" s="1">
        <v>63.91</v>
      </c>
      <c r="H3520" s="1">
        <v>6.35</v>
      </c>
      <c r="I3520">
        <f t="shared" si="272"/>
        <v>70.259999999999991</v>
      </c>
      <c r="J3520">
        <f t="shared" si="273"/>
        <v>3.5455000000000001</v>
      </c>
      <c r="K3520">
        <f t="shared" si="274"/>
        <v>2.26592905</v>
      </c>
      <c r="L3520" s="1" t="s">
        <v>26</v>
      </c>
      <c r="M3520" s="1" t="s">
        <v>47</v>
      </c>
      <c r="N3520" s="1" t="s">
        <v>42</v>
      </c>
      <c r="O3520" s="1" t="s">
        <v>34</v>
      </c>
      <c r="P3520" s="1" t="s">
        <v>45</v>
      </c>
      <c r="Q3520" s="1" t="s">
        <v>24</v>
      </c>
      <c r="R3520" s="2">
        <v>40276</v>
      </c>
    </row>
    <row r="3521" spans="1:18" x14ac:dyDescent="0.25">
      <c r="A3521" s="1">
        <v>37252</v>
      </c>
      <c r="B3521" s="2">
        <v>40866</v>
      </c>
      <c r="C3521" s="2" t="str">
        <f t="shared" si="271"/>
        <v>November</v>
      </c>
      <c r="D3521" s="1" t="s">
        <v>18</v>
      </c>
      <c r="E3521" s="1">
        <v>34</v>
      </c>
      <c r="F3521" s="1">
        <f t="shared" si="270"/>
        <v>863.09617647058826</v>
      </c>
      <c r="G3521" s="1">
        <v>29345.27</v>
      </c>
      <c r="H3521" s="1">
        <v>44.55</v>
      </c>
      <c r="I3521">
        <f t="shared" si="272"/>
        <v>29389.82</v>
      </c>
      <c r="J3521">
        <f t="shared" si="273"/>
        <v>4.7610000000000001</v>
      </c>
      <c r="K3521">
        <f t="shared" si="274"/>
        <v>1397.1283047000002</v>
      </c>
      <c r="L3521" s="1" t="s">
        <v>38</v>
      </c>
      <c r="M3521" s="1" t="s">
        <v>56</v>
      </c>
      <c r="N3521" s="1" t="s">
        <v>33</v>
      </c>
      <c r="O3521" s="1" t="s">
        <v>22</v>
      </c>
      <c r="P3521" s="1" t="s">
        <v>67</v>
      </c>
      <c r="Q3521" s="1" t="s">
        <v>64</v>
      </c>
      <c r="R3521" s="2">
        <v>40871</v>
      </c>
    </row>
    <row r="3522" spans="1:18" x14ac:dyDescent="0.25">
      <c r="A3522" s="1">
        <v>53536</v>
      </c>
      <c r="B3522" s="2">
        <v>41212</v>
      </c>
      <c r="C3522" s="2" t="str">
        <f t="shared" si="271"/>
        <v>October</v>
      </c>
      <c r="D3522" s="1" t="s">
        <v>25</v>
      </c>
      <c r="E3522" s="1">
        <v>35</v>
      </c>
      <c r="F3522" s="1">
        <f t="shared" ref="F3522:F3585" si="275">G3522/E3522</f>
        <v>21.105428571428572</v>
      </c>
      <c r="G3522" s="1">
        <v>738.69</v>
      </c>
      <c r="H3522" s="1">
        <v>7.58</v>
      </c>
      <c r="I3522">
        <f t="shared" si="272"/>
        <v>746.2700000000001</v>
      </c>
      <c r="J3522">
        <f t="shared" si="273"/>
        <v>4.7610000000000001</v>
      </c>
      <c r="K3522">
        <f t="shared" si="274"/>
        <v>35.169030900000003</v>
      </c>
      <c r="L3522" s="1" t="s">
        <v>26</v>
      </c>
      <c r="M3522" s="1" t="s">
        <v>20</v>
      </c>
      <c r="N3522" s="1" t="s">
        <v>42</v>
      </c>
      <c r="O3522" s="1" t="s">
        <v>22</v>
      </c>
      <c r="P3522" s="1" t="s">
        <v>23</v>
      </c>
      <c r="Q3522" s="1" t="s">
        <v>24</v>
      </c>
      <c r="R3522" s="2">
        <v>41214</v>
      </c>
    </row>
    <row r="3523" spans="1:18" x14ac:dyDescent="0.25">
      <c r="A3523" s="1">
        <v>49442</v>
      </c>
      <c r="B3523" s="2">
        <v>41130</v>
      </c>
      <c r="C3523" s="2" t="str">
        <f t="shared" ref="C3523:C3586" si="276">TEXT(B3523,"mmmm")</f>
        <v>August</v>
      </c>
      <c r="D3523" s="1" t="s">
        <v>25</v>
      </c>
      <c r="E3523" s="1">
        <v>11</v>
      </c>
      <c r="F3523" s="1">
        <f t="shared" si="275"/>
        <v>11.92</v>
      </c>
      <c r="G3523" s="1">
        <v>131.12</v>
      </c>
      <c r="H3523" s="1">
        <v>7.19</v>
      </c>
      <c r="I3523">
        <f t="shared" ref="I3523:I3586" si="277">G3523+H3523</f>
        <v>138.31</v>
      </c>
      <c r="J3523">
        <f t="shared" ref="J3523:J3586" si="278">IF(O3523="Furniture",4.761,IF(O3523="Technology",5.3265,IF(O3523="Office Supplies",3.5455,0)))</f>
        <v>3.5455000000000001</v>
      </c>
      <c r="K3523">
        <f t="shared" ref="K3523:K3586" si="279">(J3523*G3523)/100</f>
        <v>4.6488595999999998</v>
      </c>
      <c r="L3523" s="1" t="s">
        <v>26</v>
      </c>
      <c r="M3523" s="1" t="s">
        <v>51</v>
      </c>
      <c r="N3523" s="1" t="s">
        <v>33</v>
      </c>
      <c r="O3523" s="1" t="s">
        <v>34</v>
      </c>
      <c r="P3523" s="1" t="s">
        <v>48</v>
      </c>
      <c r="Q3523" s="1" t="s">
        <v>24</v>
      </c>
      <c r="R3523" s="2">
        <v>41130</v>
      </c>
    </row>
    <row r="3524" spans="1:18" x14ac:dyDescent="0.25">
      <c r="A3524" s="1">
        <v>51619</v>
      </c>
      <c r="B3524" s="2">
        <v>40058</v>
      </c>
      <c r="C3524" s="2" t="str">
        <f t="shared" si="276"/>
        <v>September</v>
      </c>
      <c r="D3524" s="1" t="s">
        <v>32</v>
      </c>
      <c r="E3524" s="1">
        <v>6</v>
      </c>
      <c r="F3524" s="1">
        <f t="shared" si="275"/>
        <v>159.67666666666665</v>
      </c>
      <c r="G3524" s="1">
        <v>958.06</v>
      </c>
      <c r="H3524" s="1">
        <v>19.989999999999998</v>
      </c>
      <c r="I3524">
        <f t="shared" si="277"/>
        <v>978.05</v>
      </c>
      <c r="J3524">
        <f t="shared" si="278"/>
        <v>3.5455000000000001</v>
      </c>
      <c r="K3524">
        <f t="shared" si="279"/>
        <v>33.9680173</v>
      </c>
      <c r="L3524" s="1" t="s">
        <v>26</v>
      </c>
      <c r="M3524" s="1" t="s">
        <v>27</v>
      </c>
      <c r="N3524" s="1" t="s">
        <v>21</v>
      </c>
      <c r="O3524" s="1" t="s">
        <v>34</v>
      </c>
      <c r="P3524" s="1" t="s">
        <v>60</v>
      </c>
      <c r="Q3524" s="1" t="s">
        <v>24</v>
      </c>
      <c r="R3524" s="2">
        <v>40059</v>
      </c>
    </row>
    <row r="3525" spans="1:18" x14ac:dyDescent="0.25">
      <c r="A3525" s="1">
        <v>18532</v>
      </c>
      <c r="B3525" s="2">
        <v>40836</v>
      </c>
      <c r="C3525" s="2" t="str">
        <f t="shared" si="276"/>
        <v>October</v>
      </c>
      <c r="D3525" s="1" t="s">
        <v>32</v>
      </c>
      <c r="E3525" s="1">
        <v>29</v>
      </c>
      <c r="F3525" s="1">
        <f t="shared" si="275"/>
        <v>7.9575862068965524</v>
      </c>
      <c r="G3525" s="1">
        <v>230.77</v>
      </c>
      <c r="H3525" s="1">
        <v>7.77</v>
      </c>
      <c r="I3525">
        <f t="shared" si="277"/>
        <v>238.54000000000002</v>
      </c>
      <c r="J3525">
        <f t="shared" si="278"/>
        <v>3.5455000000000001</v>
      </c>
      <c r="K3525">
        <f t="shared" si="279"/>
        <v>8.181950350000001</v>
      </c>
      <c r="L3525" s="1" t="s">
        <v>26</v>
      </c>
      <c r="M3525" s="1" t="s">
        <v>49</v>
      </c>
      <c r="N3525" s="1" t="s">
        <v>42</v>
      </c>
      <c r="O3525" s="1" t="s">
        <v>34</v>
      </c>
      <c r="P3525" s="1" t="s">
        <v>50</v>
      </c>
      <c r="Q3525" s="1" t="s">
        <v>46</v>
      </c>
      <c r="R3525" s="2">
        <v>40837</v>
      </c>
    </row>
    <row r="3526" spans="1:18" x14ac:dyDescent="0.25">
      <c r="A3526" s="1">
        <v>57856</v>
      </c>
      <c r="B3526" s="2">
        <v>39856</v>
      </c>
      <c r="C3526" s="2" t="str">
        <f t="shared" si="276"/>
        <v>February</v>
      </c>
      <c r="D3526" s="1" t="s">
        <v>41</v>
      </c>
      <c r="E3526" s="1">
        <v>17</v>
      </c>
      <c r="F3526" s="1">
        <f t="shared" si="275"/>
        <v>7.4970588235294118</v>
      </c>
      <c r="G3526" s="1">
        <v>127.45</v>
      </c>
      <c r="H3526" s="1">
        <v>6.05</v>
      </c>
      <c r="I3526">
        <f t="shared" si="277"/>
        <v>133.5</v>
      </c>
      <c r="J3526">
        <f t="shared" si="278"/>
        <v>3.5455000000000001</v>
      </c>
      <c r="K3526">
        <f t="shared" si="279"/>
        <v>4.5187397499999999</v>
      </c>
      <c r="L3526" s="1" t="s">
        <v>26</v>
      </c>
      <c r="M3526" s="1" t="s">
        <v>27</v>
      </c>
      <c r="N3526" s="1" t="s">
        <v>42</v>
      </c>
      <c r="O3526" s="1" t="s">
        <v>34</v>
      </c>
      <c r="P3526" s="1" t="s">
        <v>48</v>
      </c>
      <c r="Q3526" s="1" t="s">
        <v>24</v>
      </c>
      <c r="R3526" s="2">
        <v>39857</v>
      </c>
    </row>
    <row r="3527" spans="1:18" x14ac:dyDescent="0.25">
      <c r="A3527" s="1">
        <v>44033</v>
      </c>
      <c r="B3527" s="2">
        <v>40918</v>
      </c>
      <c r="C3527" s="2" t="str">
        <f t="shared" si="276"/>
        <v>January</v>
      </c>
      <c r="D3527" s="1" t="s">
        <v>37</v>
      </c>
      <c r="E3527" s="1">
        <v>45</v>
      </c>
      <c r="F3527" s="1">
        <f t="shared" si="275"/>
        <v>129.15488888888891</v>
      </c>
      <c r="G3527" s="1">
        <v>5811.97</v>
      </c>
      <c r="H3527" s="1">
        <v>51.94</v>
      </c>
      <c r="I3527">
        <f t="shared" si="277"/>
        <v>5863.91</v>
      </c>
      <c r="J3527">
        <f t="shared" si="278"/>
        <v>4.7610000000000001</v>
      </c>
      <c r="K3527">
        <f t="shared" si="279"/>
        <v>276.70789170000006</v>
      </c>
      <c r="L3527" s="1" t="s">
        <v>38</v>
      </c>
      <c r="M3527" s="1" t="s">
        <v>49</v>
      </c>
      <c r="N3527" s="1" t="s">
        <v>33</v>
      </c>
      <c r="O3527" s="1" t="s">
        <v>22</v>
      </c>
      <c r="P3527" s="1" t="s">
        <v>57</v>
      </c>
      <c r="Q3527" s="1" t="s">
        <v>64</v>
      </c>
      <c r="R3527" s="2">
        <v>40920</v>
      </c>
    </row>
    <row r="3528" spans="1:18" x14ac:dyDescent="0.25">
      <c r="A3528" s="1">
        <v>40803</v>
      </c>
      <c r="B3528" s="2">
        <v>40646</v>
      </c>
      <c r="C3528" s="2" t="str">
        <f t="shared" si="276"/>
        <v>April</v>
      </c>
      <c r="D3528" s="1" t="s">
        <v>18</v>
      </c>
      <c r="E3528" s="1">
        <v>35</v>
      </c>
      <c r="F3528" s="1">
        <f t="shared" si="275"/>
        <v>293.67971428571428</v>
      </c>
      <c r="G3528" s="1">
        <v>10278.790000000001</v>
      </c>
      <c r="H3528" s="1">
        <v>64.73</v>
      </c>
      <c r="I3528">
        <f t="shared" si="277"/>
        <v>10343.52</v>
      </c>
      <c r="J3528">
        <f t="shared" si="278"/>
        <v>4.7610000000000001</v>
      </c>
      <c r="K3528">
        <f t="shared" si="279"/>
        <v>489.37319189999999</v>
      </c>
      <c r="L3528" s="1" t="s">
        <v>38</v>
      </c>
      <c r="M3528" s="1" t="s">
        <v>20</v>
      </c>
      <c r="N3528" s="1" t="s">
        <v>28</v>
      </c>
      <c r="O3528" s="1" t="s">
        <v>22</v>
      </c>
      <c r="P3528" s="1" t="s">
        <v>39</v>
      </c>
      <c r="Q3528" s="1" t="s">
        <v>40</v>
      </c>
      <c r="R3528" s="2">
        <v>40648</v>
      </c>
    </row>
    <row r="3529" spans="1:18" x14ac:dyDescent="0.25">
      <c r="A3529" s="1">
        <v>38912</v>
      </c>
      <c r="B3529" s="2">
        <v>41210</v>
      </c>
      <c r="C3529" s="2" t="str">
        <f t="shared" si="276"/>
        <v>October</v>
      </c>
      <c r="D3529" s="1" t="s">
        <v>18</v>
      </c>
      <c r="E3529" s="1">
        <v>46</v>
      </c>
      <c r="F3529" s="1">
        <f t="shared" si="275"/>
        <v>150.95521739130433</v>
      </c>
      <c r="G3529" s="1">
        <v>6943.94</v>
      </c>
      <c r="H3529" s="1">
        <v>4</v>
      </c>
      <c r="I3529">
        <f t="shared" si="277"/>
        <v>6947.94</v>
      </c>
      <c r="J3529">
        <f t="shared" si="278"/>
        <v>5.3265000000000002</v>
      </c>
      <c r="K3529">
        <f t="shared" si="279"/>
        <v>369.86896410000003</v>
      </c>
      <c r="L3529" s="1" t="s">
        <v>26</v>
      </c>
      <c r="M3529" s="1" t="s">
        <v>49</v>
      </c>
      <c r="N3529" s="1" t="s">
        <v>33</v>
      </c>
      <c r="O3529" s="1" t="s">
        <v>29</v>
      </c>
      <c r="P3529" s="1" t="s">
        <v>43</v>
      </c>
      <c r="Q3529" s="1" t="s">
        <v>24</v>
      </c>
      <c r="R3529" s="2">
        <v>41212</v>
      </c>
    </row>
    <row r="3530" spans="1:18" x14ac:dyDescent="0.25">
      <c r="A3530" s="1">
        <v>12704</v>
      </c>
      <c r="B3530" s="2">
        <v>40218</v>
      </c>
      <c r="C3530" s="2" t="str">
        <f t="shared" si="276"/>
        <v>February</v>
      </c>
      <c r="D3530" s="1" t="s">
        <v>18</v>
      </c>
      <c r="E3530" s="1">
        <v>28</v>
      </c>
      <c r="F3530" s="1">
        <f t="shared" si="275"/>
        <v>23.893571428571427</v>
      </c>
      <c r="G3530" s="1">
        <v>669.02</v>
      </c>
      <c r="H3530" s="1">
        <v>53.03</v>
      </c>
      <c r="I3530">
        <f t="shared" si="277"/>
        <v>722.05</v>
      </c>
      <c r="J3530">
        <f t="shared" si="278"/>
        <v>3.5455000000000001</v>
      </c>
      <c r="K3530">
        <f t="shared" si="279"/>
        <v>23.7201041</v>
      </c>
      <c r="L3530" s="1" t="s">
        <v>38</v>
      </c>
      <c r="M3530" s="1" t="s">
        <v>44</v>
      </c>
      <c r="N3530" s="1" t="s">
        <v>28</v>
      </c>
      <c r="O3530" s="1" t="s">
        <v>34</v>
      </c>
      <c r="P3530" s="1" t="s">
        <v>60</v>
      </c>
      <c r="Q3530" s="1" t="s">
        <v>40</v>
      </c>
      <c r="R3530" s="2">
        <v>40220</v>
      </c>
    </row>
    <row r="3531" spans="1:18" x14ac:dyDescent="0.25">
      <c r="A3531" s="1">
        <v>35139</v>
      </c>
      <c r="B3531" s="2">
        <v>40196</v>
      </c>
      <c r="C3531" s="2" t="str">
        <f t="shared" si="276"/>
        <v>January</v>
      </c>
      <c r="D3531" s="1" t="s">
        <v>25</v>
      </c>
      <c r="E3531" s="1">
        <v>32</v>
      </c>
      <c r="F3531" s="1">
        <f t="shared" si="275"/>
        <v>12.186875000000001</v>
      </c>
      <c r="G3531" s="1">
        <v>389.98</v>
      </c>
      <c r="H3531" s="1">
        <v>4.8099999999999996</v>
      </c>
      <c r="I3531">
        <f t="shared" si="277"/>
        <v>394.79</v>
      </c>
      <c r="J3531">
        <f t="shared" si="278"/>
        <v>3.5455000000000001</v>
      </c>
      <c r="K3531">
        <f t="shared" si="279"/>
        <v>13.826740900000003</v>
      </c>
      <c r="L3531" s="1" t="s">
        <v>26</v>
      </c>
      <c r="M3531" s="1" t="s">
        <v>20</v>
      </c>
      <c r="N3531" s="1" t="s">
        <v>42</v>
      </c>
      <c r="O3531" s="1" t="s">
        <v>34</v>
      </c>
      <c r="P3531" s="1" t="s">
        <v>60</v>
      </c>
      <c r="Q3531" s="1" t="s">
        <v>24</v>
      </c>
      <c r="R3531" s="2">
        <v>40198</v>
      </c>
    </row>
    <row r="3532" spans="1:18" x14ac:dyDescent="0.25">
      <c r="A3532" s="1">
        <v>3653</v>
      </c>
      <c r="B3532" s="2">
        <v>39898</v>
      </c>
      <c r="C3532" s="2" t="str">
        <f t="shared" si="276"/>
        <v>March</v>
      </c>
      <c r="D3532" s="1" t="s">
        <v>37</v>
      </c>
      <c r="E3532" s="1">
        <v>41</v>
      </c>
      <c r="F3532" s="1">
        <f t="shared" si="275"/>
        <v>6.6124390243902447</v>
      </c>
      <c r="G3532" s="1">
        <v>271.11</v>
      </c>
      <c r="H3532" s="1">
        <v>1.5</v>
      </c>
      <c r="I3532">
        <f t="shared" si="277"/>
        <v>272.61</v>
      </c>
      <c r="J3532">
        <f t="shared" si="278"/>
        <v>3.5455000000000001</v>
      </c>
      <c r="K3532">
        <f t="shared" si="279"/>
        <v>9.6122050500000018</v>
      </c>
      <c r="L3532" s="1" t="s">
        <v>26</v>
      </c>
      <c r="M3532" s="1" t="s">
        <v>59</v>
      </c>
      <c r="N3532" s="1" t="s">
        <v>33</v>
      </c>
      <c r="O3532" s="1" t="s">
        <v>34</v>
      </c>
      <c r="P3532" s="1" t="s">
        <v>35</v>
      </c>
      <c r="Q3532" s="1" t="s">
        <v>36</v>
      </c>
      <c r="R3532" s="2">
        <v>39900</v>
      </c>
    </row>
    <row r="3533" spans="1:18" x14ac:dyDescent="0.25">
      <c r="A3533" s="1">
        <v>20389</v>
      </c>
      <c r="B3533" s="2">
        <v>40036</v>
      </c>
      <c r="C3533" s="2" t="str">
        <f t="shared" si="276"/>
        <v>August</v>
      </c>
      <c r="D3533" s="1" t="s">
        <v>25</v>
      </c>
      <c r="E3533" s="1">
        <v>31</v>
      </c>
      <c r="F3533" s="1">
        <f t="shared" si="275"/>
        <v>241.21870967741935</v>
      </c>
      <c r="G3533" s="1">
        <v>7477.78</v>
      </c>
      <c r="H3533" s="1">
        <v>41.91</v>
      </c>
      <c r="I3533">
        <f t="shared" si="277"/>
        <v>7519.69</v>
      </c>
      <c r="J3533">
        <f t="shared" si="278"/>
        <v>4.7610000000000001</v>
      </c>
      <c r="K3533">
        <f t="shared" si="279"/>
        <v>356.01710579999997</v>
      </c>
      <c r="L3533" s="1" t="s">
        <v>38</v>
      </c>
      <c r="M3533" s="1" t="s">
        <v>20</v>
      </c>
      <c r="N3533" s="1" t="s">
        <v>33</v>
      </c>
      <c r="O3533" s="1" t="s">
        <v>22</v>
      </c>
      <c r="P3533" s="1" t="s">
        <v>67</v>
      </c>
      <c r="Q3533" s="1" t="s">
        <v>64</v>
      </c>
      <c r="R3533" s="2">
        <v>40038</v>
      </c>
    </row>
    <row r="3534" spans="1:18" x14ac:dyDescent="0.25">
      <c r="A3534" s="1">
        <v>6950</v>
      </c>
      <c r="B3534" s="2">
        <v>40994</v>
      </c>
      <c r="C3534" s="2" t="str">
        <f t="shared" si="276"/>
        <v>March</v>
      </c>
      <c r="D3534" s="1" t="s">
        <v>18</v>
      </c>
      <c r="E3534" s="1">
        <v>4</v>
      </c>
      <c r="F3534" s="1">
        <f t="shared" si="275"/>
        <v>46.849874999999997</v>
      </c>
      <c r="G3534" s="1">
        <v>187.39949999999999</v>
      </c>
      <c r="H3534" s="1">
        <v>3.3</v>
      </c>
      <c r="I3534">
        <f t="shared" si="277"/>
        <v>190.6995</v>
      </c>
      <c r="J3534">
        <f t="shared" si="278"/>
        <v>5.3265000000000002</v>
      </c>
      <c r="K3534">
        <f t="shared" si="279"/>
        <v>9.9818343674999994</v>
      </c>
      <c r="L3534" s="1" t="s">
        <v>26</v>
      </c>
      <c r="M3534" s="1" t="s">
        <v>49</v>
      </c>
      <c r="N3534" s="1" t="s">
        <v>42</v>
      </c>
      <c r="O3534" s="1" t="s">
        <v>29</v>
      </c>
      <c r="P3534" s="1" t="s">
        <v>30</v>
      </c>
      <c r="Q3534" s="1" t="s">
        <v>46</v>
      </c>
      <c r="R3534" s="2">
        <v>40996</v>
      </c>
    </row>
    <row r="3535" spans="1:18" x14ac:dyDescent="0.25">
      <c r="A3535" s="1">
        <v>48896</v>
      </c>
      <c r="B3535" s="2">
        <v>40114</v>
      </c>
      <c r="C3535" s="2" t="str">
        <f t="shared" si="276"/>
        <v>October</v>
      </c>
      <c r="D3535" s="1" t="s">
        <v>37</v>
      </c>
      <c r="E3535" s="1">
        <v>43</v>
      </c>
      <c r="F3535" s="1">
        <f t="shared" si="275"/>
        <v>19.927906976744186</v>
      </c>
      <c r="G3535" s="1">
        <v>856.9</v>
      </c>
      <c r="H3535" s="1">
        <v>9.5399999999999991</v>
      </c>
      <c r="I3535">
        <f t="shared" si="277"/>
        <v>866.43999999999994</v>
      </c>
      <c r="J3535">
        <f t="shared" si="278"/>
        <v>3.5455000000000001</v>
      </c>
      <c r="K3535">
        <f t="shared" si="279"/>
        <v>30.381389500000001</v>
      </c>
      <c r="L3535" s="1" t="s">
        <v>26</v>
      </c>
      <c r="M3535" s="1" t="s">
        <v>59</v>
      </c>
      <c r="N3535" s="1" t="s">
        <v>42</v>
      </c>
      <c r="O3535" s="1" t="s">
        <v>34</v>
      </c>
      <c r="P3535" s="1" t="s">
        <v>45</v>
      </c>
      <c r="Q3535" s="1" t="s">
        <v>24</v>
      </c>
      <c r="R3535" s="2">
        <v>40116</v>
      </c>
    </row>
    <row r="3536" spans="1:18" x14ac:dyDescent="0.25">
      <c r="A3536" s="1">
        <v>26373</v>
      </c>
      <c r="B3536" s="2">
        <v>40381</v>
      </c>
      <c r="C3536" s="2" t="str">
        <f t="shared" si="276"/>
        <v>July</v>
      </c>
      <c r="D3536" s="1" t="s">
        <v>41</v>
      </c>
      <c r="E3536" s="1">
        <v>7</v>
      </c>
      <c r="F3536" s="1">
        <f t="shared" si="275"/>
        <v>40.725714285714282</v>
      </c>
      <c r="G3536" s="1">
        <v>285.08</v>
      </c>
      <c r="H3536" s="1">
        <v>5.33</v>
      </c>
      <c r="I3536">
        <f t="shared" si="277"/>
        <v>290.40999999999997</v>
      </c>
      <c r="J3536">
        <f t="shared" si="278"/>
        <v>3.5455000000000001</v>
      </c>
      <c r="K3536">
        <f t="shared" si="279"/>
        <v>10.1075114</v>
      </c>
      <c r="L3536" s="1" t="s">
        <v>26</v>
      </c>
      <c r="M3536" s="1" t="s">
        <v>20</v>
      </c>
      <c r="N3536" s="1" t="s">
        <v>28</v>
      </c>
      <c r="O3536" s="1" t="s">
        <v>34</v>
      </c>
      <c r="P3536" s="1" t="s">
        <v>68</v>
      </c>
      <c r="Q3536" s="1" t="s">
        <v>24</v>
      </c>
      <c r="R3536" s="2">
        <v>40384</v>
      </c>
    </row>
    <row r="3537" spans="1:18" x14ac:dyDescent="0.25">
      <c r="A3537" s="1">
        <v>51489</v>
      </c>
      <c r="B3537" s="2">
        <v>40971</v>
      </c>
      <c r="C3537" s="2" t="str">
        <f t="shared" si="276"/>
        <v>March</v>
      </c>
      <c r="D3537" s="1" t="s">
        <v>37</v>
      </c>
      <c r="E3537" s="1">
        <v>42</v>
      </c>
      <c r="F3537" s="1">
        <f t="shared" si="275"/>
        <v>115.39714285714287</v>
      </c>
      <c r="G3537" s="1">
        <v>4846.68</v>
      </c>
      <c r="H3537" s="1">
        <v>13.99</v>
      </c>
      <c r="I3537">
        <f t="shared" si="277"/>
        <v>4860.67</v>
      </c>
      <c r="J3537">
        <f t="shared" si="278"/>
        <v>4.7610000000000001</v>
      </c>
      <c r="K3537">
        <f t="shared" si="279"/>
        <v>230.75043479999999</v>
      </c>
      <c r="L3537" s="1" t="s">
        <v>26</v>
      </c>
      <c r="M3537" s="1" t="s">
        <v>20</v>
      </c>
      <c r="N3537" s="1" t="s">
        <v>33</v>
      </c>
      <c r="O3537" s="1" t="s">
        <v>22</v>
      </c>
      <c r="P3537" s="1" t="s">
        <v>23</v>
      </c>
      <c r="Q3537" s="1" t="s">
        <v>31</v>
      </c>
      <c r="R3537" s="2">
        <v>40973</v>
      </c>
    </row>
    <row r="3538" spans="1:18" x14ac:dyDescent="0.25">
      <c r="A3538" s="1">
        <v>19204</v>
      </c>
      <c r="B3538" s="2">
        <v>40074</v>
      </c>
      <c r="C3538" s="2" t="str">
        <f t="shared" si="276"/>
        <v>September</v>
      </c>
      <c r="D3538" s="1" t="s">
        <v>41</v>
      </c>
      <c r="E3538" s="1">
        <v>28</v>
      </c>
      <c r="F3538" s="1">
        <f t="shared" si="275"/>
        <v>58.644642857142856</v>
      </c>
      <c r="G3538" s="1">
        <v>1642.05</v>
      </c>
      <c r="H3538" s="1">
        <v>4.8600000000000003</v>
      </c>
      <c r="I3538">
        <f t="shared" si="277"/>
        <v>1646.9099999999999</v>
      </c>
      <c r="J3538">
        <f t="shared" si="278"/>
        <v>3.5455000000000001</v>
      </c>
      <c r="K3538">
        <f t="shared" si="279"/>
        <v>58.218882750000006</v>
      </c>
      <c r="L3538" s="1" t="s">
        <v>26</v>
      </c>
      <c r="M3538" s="1" t="s">
        <v>27</v>
      </c>
      <c r="N3538" s="1" t="s">
        <v>33</v>
      </c>
      <c r="O3538" s="1" t="s">
        <v>34</v>
      </c>
      <c r="P3538" s="1" t="s">
        <v>45</v>
      </c>
      <c r="Q3538" s="1" t="s">
        <v>24</v>
      </c>
      <c r="R3538" s="2">
        <v>40076</v>
      </c>
    </row>
    <row r="3539" spans="1:18" x14ac:dyDescent="0.25">
      <c r="A3539" s="1">
        <v>47909</v>
      </c>
      <c r="B3539" s="2">
        <v>40246</v>
      </c>
      <c r="C3539" s="2" t="str">
        <f t="shared" si="276"/>
        <v>March</v>
      </c>
      <c r="D3539" s="1" t="s">
        <v>41</v>
      </c>
      <c r="E3539" s="1">
        <v>48</v>
      </c>
      <c r="F3539" s="1">
        <f t="shared" si="275"/>
        <v>17.563124999999999</v>
      </c>
      <c r="G3539" s="1">
        <v>843.03</v>
      </c>
      <c r="H3539" s="1">
        <v>0.99</v>
      </c>
      <c r="I3539">
        <f t="shared" si="277"/>
        <v>844.02</v>
      </c>
      <c r="J3539">
        <f t="shared" si="278"/>
        <v>5.3265000000000002</v>
      </c>
      <c r="K3539">
        <f t="shared" si="279"/>
        <v>44.903992950000003</v>
      </c>
      <c r="L3539" s="1" t="s">
        <v>26</v>
      </c>
      <c r="M3539" s="1" t="s">
        <v>59</v>
      </c>
      <c r="N3539" s="1" t="s">
        <v>42</v>
      </c>
      <c r="O3539" s="1" t="s">
        <v>29</v>
      </c>
      <c r="P3539" s="1" t="s">
        <v>30</v>
      </c>
      <c r="Q3539" s="1" t="s">
        <v>36</v>
      </c>
      <c r="R3539" s="2">
        <v>40248</v>
      </c>
    </row>
    <row r="3540" spans="1:18" x14ac:dyDescent="0.25">
      <c r="A3540" s="1">
        <v>35938</v>
      </c>
      <c r="B3540" s="2">
        <v>41230</v>
      </c>
      <c r="C3540" s="2" t="str">
        <f t="shared" si="276"/>
        <v>November</v>
      </c>
      <c r="D3540" s="1" t="s">
        <v>32</v>
      </c>
      <c r="E3540" s="1">
        <v>48</v>
      </c>
      <c r="F3540" s="1">
        <f t="shared" si="275"/>
        <v>13.090208333333335</v>
      </c>
      <c r="G3540" s="1">
        <v>628.33000000000004</v>
      </c>
      <c r="H3540" s="1">
        <v>9.3699999999999992</v>
      </c>
      <c r="I3540">
        <f t="shared" si="277"/>
        <v>637.70000000000005</v>
      </c>
      <c r="J3540">
        <f t="shared" si="278"/>
        <v>3.5455000000000001</v>
      </c>
      <c r="K3540">
        <f t="shared" si="279"/>
        <v>22.277440150000004</v>
      </c>
      <c r="L3540" s="1" t="s">
        <v>26</v>
      </c>
      <c r="M3540" s="1" t="s">
        <v>20</v>
      </c>
      <c r="N3540" s="1" t="s">
        <v>33</v>
      </c>
      <c r="O3540" s="1" t="s">
        <v>34</v>
      </c>
      <c r="P3540" s="1" t="s">
        <v>60</v>
      </c>
      <c r="Q3540" s="1" t="s">
        <v>24</v>
      </c>
      <c r="R3540" s="2">
        <v>41231</v>
      </c>
    </row>
    <row r="3541" spans="1:18" x14ac:dyDescent="0.25">
      <c r="A3541" s="1">
        <v>55330</v>
      </c>
      <c r="B3541" s="2">
        <v>40037</v>
      </c>
      <c r="C3541" s="2" t="str">
        <f t="shared" si="276"/>
        <v>August</v>
      </c>
      <c r="D3541" s="1" t="s">
        <v>41</v>
      </c>
      <c r="E3541" s="1">
        <v>49</v>
      </c>
      <c r="F3541" s="1">
        <f t="shared" si="275"/>
        <v>12.936938775510203</v>
      </c>
      <c r="G3541" s="1">
        <v>633.91</v>
      </c>
      <c r="H3541" s="1">
        <v>5.16</v>
      </c>
      <c r="I3541">
        <f t="shared" si="277"/>
        <v>639.06999999999994</v>
      </c>
      <c r="J3541">
        <f t="shared" si="278"/>
        <v>4.7610000000000001</v>
      </c>
      <c r="K3541">
        <f t="shared" si="279"/>
        <v>30.1804551</v>
      </c>
      <c r="L3541" s="1" t="s">
        <v>26</v>
      </c>
      <c r="M3541" s="1" t="s">
        <v>20</v>
      </c>
      <c r="N3541" s="1" t="s">
        <v>33</v>
      </c>
      <c r="O3541" s="1" t="s">
        <v>22</v>
      </c>
      <c r="P3541" s="1" t="s">
        <v>23</v>
      </c>
      <c r="Q3541" s="1" t="s">
        <v>24</v>
      </c>
      <c r="R3541" s="2">
        <v>40037</v>
      </c>
    </row>
    <row r="3542" spans="1:18" x14ac:dyDescent="0.25">
      <c r="A3542" s="1">
        <v>34567</v>
      </c>
      <c r="B3542" s="2">
        <v>39929</v>
      </c>
      <c r="C3542" s="2" t="str">
        <f t="shared" si="276"/>
        <v>April</v>
      </c>
      <c r="D3542" s="1" t="s">
        <v>18</v>
      </c>
      <c r="E3542" s="1">
        <v>18</v>
      </c>
      <c r="F3542" s="1">
        <f t="shared" si="275"/>
        <v>185.7838888888889</v>
      </c>
      <c r="G3542" s="1">
        <v>3344.11</v>
      </c>
      <c r="H3542" s="1">
        <v>26.2</v>
      </c>
      <c r="I3542">
        <f t="shared" si="277"/>
        <v>3370.31</v>
      </c>
      <c r="J3542">
        <f t="shared" si="278"/>
        <v>4.7610000000000001</v>
      </c>
      <c r="K3542">
        <f t="shared" si="279"/>
        <v>159.21307710000002</v>
      </c>
      <c r="L3542" s="1" t="s">
        <v>38</v>
      </c>
      <c r="M3542" s="1" t="s">
        <v>27</v>
      </c>
      <c r="N3542" s="1" t="s">
        <v>21</v>
      </c>
      <c r="O3542" s="1" t="s">
        <v>22</v>
      </c>
      <c r="P3542" s="1" t="s">
        <v>39</v>
      </c>
      <c r="Q3542" s="1" t="s">
        <v>40</v>
      </c>
      <c r="R3542" s="2">
        <v>39933</v>
      </c>
    </row>
    <row r="3543" spans="1:18" x14ac:dyDescent="0.25">
      <c r="A3543" s="1">
        <v>23396</v>
      </c>
      <c r="B3543" s="2">
        <v>40347</v>
      </c>
      <c r="C3543" s="2" t="str">
        <f t="shared" si="276"/>
        <v>June</v>
      </c>
      <c r="D3543" s="1" t="s">
        <v>18</v>
      </c>
      <c r="E3543" s="1">
        <v>30</v>
      </c>
      <c r="F3543" s="1">
        <f t="shared" si="275"/>
        <v>382.70100000000002</v>
      </c>
      <c r="G3543" s="1">
        <v>11481.03</v>
      </c>
      <c r="H3543" s="1">
        <v>12.06</v>
      </c>
      <c r="I3543">
        <f t="shared" si="277"/>
        <v>11493.09</v>
      </c>
      <c r="J3543">
        <f t="shared" si="278"/>
        <v>5.3265000000000002</v>
      </c>
      <c r="K3543">
        <f t="shared" si="279"/>
        <v>611.53706295000006</v>
      </c>
      <c r="L3543" s="1" t="s">
        <v>38</v>
      </c>
      <c r="M3543" s="1" t="s">
        <v>47</v>
      </c>
      <c r="N3543" s="1" t="s">
        <v>42</v>
      </c>
      <c r="O3543" s="1" t="s">
        <v>29</v>
      </c>
      <c r="P3543" s="1" t="s">
        <v>61</v>
      </c>
      <c r="Q3543" s="1" t="s">
        <v>64</v>
      </c>
      <c r="R3543" s="2">
        <v>40349</v>
      </c>
    </row>
    <row r="3544" spans="1:18" x14ac:dyDescent="0.25">
      <c r="A3544" s="1">
        <v>26342</v>
      </c>
      <c r="B3544" s="2">
        <v>40104</v>
      </c>
      <c r="C3544" s="2" t="str">
        <f t="shared" si="276"/>
        <v>October</v>
      </c>
      <c r="D3544" s="1" t="s">
        <v>18</v>
      </c>
      <c r="E3544" s="1">
        <v>3</v>
      </c>
      <c r="F3544" s="1">
        <f t="shared" si="275"/>
        <v>8.2433333333333341</v>
      </c>
      <c r="G3544" s="1">
        <v>24.73</v>
      </c>
      <c r="H3544" s="1">
        <v>4.91</v>
      </c>
      <c r="I3544">
        <f t="shared" si="277"/>
        <v>29.64</v>
      </c>
      <c r="J3544">
        <f t="shared" si="278"/>
        <v>3.5455000000000001</v>
      </c>
      <c r="K3544">
        <f t="shared" si="279"/>
        <v>0.87680215000000006</v>
      </c>
      <c r="L3544" s="1" t="s">
        <v>26</v>
      </c>
      <c r="M3544" s="1" t="s">
        <v>20</v>
      </c>
      <c r="N3544" s="1" t="s">
        <v>42</v>
      </c>
      <c r="O3544" s="1" t="s">
        <v>34</v>
      </c>
      <c r="P3544" s="1" t="s">
        <v>45</v>
      </c>
      <c r="Q3544" s="1" t="s">
        <v>24</v>
      </c>
      <c r="R3544" s="2">
        <v>40111</v>
      </c>
    </row>
    <row r="3545" spans="1:18" x14ac:dyDescent="0.25">
      <c r="A3545" s="1">
        <v>28871</v>
      </c>
      <c r="B3545" s="2">
        <v>41014</v>
      </c>
      <c r="C3545" s="2" t="str">
        <f t="shared" si="276"/>
        <v>April</v>
      </c>
      <c r="D3545" s="1" t="s">
        <v>25</v>
      </c>
      <c r="E3545" s="1">
        <v>10</v>
      </c>
      <c r="F3545" s="1">
        <f t="shared" si="275"/>
        <v>5.5020000000000007</v>
      </c>
      <c r="G3545" s="1">
        <v>55.02</v>
      </c>
      <c r="H3545" s="1">
        <v>5.14</v>
      </c>
      <c r="I3545">
        <f t="shared" si="277"/>
        <v>60.160000000000004</v>
      </c>
      <c r="J3545">
        <f t="shared" si="278"/>
        <v>5.3265000000000002</v>
      </c>
      <c r="K3545">
        <f t="shared" si="279"/>
        <v>2.9306402999999999</v>
      </c>
      <c r="L3545" s="1" t="s">
        <v>26</v>
      </c>
      <c r="M3545" s="1" t="s">
        <v>44</v>
      </c>
      <c r="N3545" s="1" t="s">
        <v>28</v>
      </c>
      <c r="O3545" s="1" t="s">
        <v>29</v>
      </c>
      <c r="P3545" s="1" t="s">
        <v>43</v>
      </c>
      <c r="Q3545" s="1" t="s">
        <v>46</v>
      </c>
      <c r="R3545" s="2">
        <v>41014</v>
      </c>
    </row>
    <row r="3546" spans="1:18" x14ac:dyDescent="0.25">
      <c r="A3546" s="1">
        <v>20160</v>
      </c>
      <c r="B3546" s="2">
        <v>40838</v>
      </c>
      <c r="C3546" s="2" t="str">
        <f t="shared" si="276"/>
        <v>October</v>
      </c>
      <c r="D3546" s="1" t="s">
        <v>18</v>
      </c>
      <c r="E3546" s="1">
        <v>42</v>
      </c>
      <c r="F3546" s="1">
        <f t="shared" si="275"/>
        <v>10.362857142857143</v>
      </c>
      <c r="G3546" s="1">
        <v>435.24</v>
      </c>
      <c r="H3546" s="1">
        <v>1.79</v>
      </c>
      <c r="I3546">
        <f t="shared" si="277"/>
        <v>437.03000000000003</v>
      </c>
      <c r="J3546">
        <f t="shared" si="278"/>
        <v>3.5455000000000001</v>
      </c>
      <c r="K3546">
        <f t="shared" si="279"/>
        <v>15.431434200000002</v>
      </c>
      <c r="L3546" s="1" t="s">
        <v>19</v>
      </c>
      <c r="M3546" s="1" t="s">
        <v>44</v>
      </c>
      <c r="N3546" s="1" t="s">
        <v>28</v>
      </c>
      <c r="O3546" s="1" t="s">
        <v>34</v>
      </c>
      <c r="P3546" s="1" t="s">
        <v>45</v>
      </c>
      <c r="Q3546" s="1" t="s">
        <v>36</v>
      </c>
      <c r="R3546" s="2">
        <v>40840</v>
      </c>
    </row>
    <row r="3547" spans="1:18" x14ac:dyDescent="0.25">
      <c r="A3547" s="1">
        <v>48096</v>
      </c>
      <c r="B3547" s="2">
        <v>39976</v>
      </c>
      <c r="C3547" s="2" t="str">
        <f t="shared" si="276"/>
        <v>June</v>
      </c>
      <c r="D3547" s="1" t="s">
        <v>25</v>
      </c>
      <c r="E3547" s="1">
        <v>3</v>
      </c>
      <c r="F3547" s="1">
        <f t="shared" si="275"/>
        <v>11.409999999999998</v>
      </c>
      <c r="G3547" s="1">
        <v>34.229999999999997</v>
      </c>
      <c r="H3547" s="1">
        <v>7.86</v>
      </c>
      <c r="I3547">
        <f t="shared" si="277"/>
        <v>42.089999999999996</v>
      </c>
      <c r="J3547">
        <f t="shared" si="278"/>
        <v>3.5455000000000001</v>
      </c>
      <c r="K3547">
        <f t="shared" si="279"/>
        <v>1.2136246499999999</v>
      </c>
      <c r="L3547" s="1" t="s">
        <v>19</v>
      </c>
      <c r="M3547" s="1" t="s">
        <v>54</v>
      </c>
      <c r="N3547" s="1" t="s">
        <v>42</v>
      </c>
      <c r="O3547" s="1" t="s">
        <v>34</v>
      </c>
      <c r="P3547" s="1" t="s">
        <v>45</v>
      </c>
      <c r="Q3547" s="1" t="s">
        <v>24</v>
      </c>
      <c r="R3547" s="2">
        <v>39977</v>
      </c>
    </row>
    <row r="3548" spans="1:18" x14ac:dyDescent="0.25">
      <c r="A3548" s="1">
        <v>59684</v>
      </c>
      <c r="B3548" s="2">
        <v>40541</v>
      </c>
      <c r="C3548" s="2" t="str">
        <f t="shared" si="276"/>
        <v>December</v>
      </c>
      <c r="D3548" s="1" t="s">
        <v>41</v>
      </c>
      <c r="E3548" s="1">
        <v>50</v>
      </c>
      <c r="F3548" s="1">
        <f t="shared" si="275"/>
        <v>181.19799999999998</v>
      </c>
      <c r="G3548" s="1">
        <v>9059.9</v>
      </c>
      <c r="H3548" s="1">
        <v>55.24</v>
      </c>
      <c r="I3548">
        <f t="shared" si="277"/>
        <v>9115.14</v>
      </c>
      <c r="J3548">
        <f t="shared" si="278"/>
        <v>3.5455000000000001</v>
      </c>
      <c r="K3548">
        <f t="shared" si="279"/>
        <v>321.21875449999999</v>
      </c>
      <c r="L3548" s="1" t="s">
        <v>38</v>
      </c>
      <c r="M3548" s="1" t="s">
        <v>56</v>
      </c>
      <c r="N3548" s="1" t="s">
        <v>33</v>
      </c>
      <c r="O3548" s="1" t="s">
        <v>34</v>
      </c>
      <c r="P3548" s="1" t="s">
        <v>68</v>
      </c>
      <c r="Q3548" s="1" t="s">
        <v>40</v>
      </c>
      <c r="R3548" s="2">
        <v>40558</v>
      </c>
    </row>
    <row r="3549" spans="1:18" x14ac:dyDescent="0.25">
      <c r="A3549" s="1">
        <v>46055</v>
      </c>
      <c r="B3549" s="2">
        <v>41062</v>
      </c>
      <c r="C3549" s="2" t="str">
        <f t="shared" si="276"/>
        <v>June</v>
      </c>
      <c r="D3549" s="1" t="s">
        <v>41</v>
      </c>
      <c r="E3549" s="1">
        <v>25</v>
      </c>
      <c r="F3549" s="1">
        <f t="shared" si="275"/>
        <v>51.648000000000003</v>
      </c>
      <c r="G3549" s="1">
        <v>1291.2</v>
      </c>
      <c r="H3549" s="1">
        <v>6.5</v>
      </c>
      <c r="I3549">
        <f t="shared" si="277"/>
        <v>1297.7</v>
      </c>
      <c r="J3549">
        <f t="shared" si="278"/>
        <v>5.3265000000000002</v>
      </c>
      <c r="K3549">
        <f t="shared" si="279"/>
        <v>68.775768000000014</v>
      </c>
      <c r="L3549" s="1" t="s">
        <v>26</v>
      </c>
      <c r="M3549" s="1" t="s">
        <v>56</v>
      </c>
      <c r="N3549" s="1" t="s">
        <v>21</v>
      </c>
      <c r="O3549" s="1" t="s">
        <v>29</v>
      </c>
      <c r="P3549" s="1" t="s">
        <v>43</v>
      </c>
      <c r="Q3549" s="1" t="s">
        <v>24</v>
      </c>
      <c r="R3549" s="2">
        <v>41064</v>
      </c>
    </row>
    <row r="3550" spans="1:18" x14ac:dyDescent="0.25">
      <c r="A3550" s="1">
        <v>27460</v>
      </c>
      <c r="B3550" s="2">
        <v>39945</v>
      </c>
      <c r="C3550" s="2" t="str">
        <f t="shared" si="276"/>
        <v>May</v>
      </c>
      <c r="D3550" s="1" t="s">
        <v>32</v>
      </c>
      <c r="E3550" s="1">
        <v>7</v>
      </c>
      <c r="F3550" s="1">
        <f t="shared" si="275"/>
        <v>122.14714285714285</v>
      </c>
      <c r="G3550" s="1">
        <v>855.03</v>
      </c>
      <c r="H3550" s="1">
        <v>12.65</v>
      </c>
      <c r="I3550">
        <f t="shared" si="277"/>
        <v>867.68</v>
      </c>
      <c r="J3550">
        <f t="shared" si="278"/>
        <v>4.7610000000000001</v>
      </c>
      <c r="K3550">
        <f t="shared" si="279"/>
        <v>40.707978300000001</v>
      </c>
      <c r="L3550" s="1" t="s">
        <v>26</v>
      </c>
      <c r="M3550" s="1" t="s">
        <v>56</v>
      </c>
      <c r="N3550" s="1" t="s">
        <v>33</v>
      </c>
      <c r="O3550" s="1" t="s">
        <v>22</v>
      </c>
      <c r="P3550" s="1" t="s">
        <v>39</v>
      </c>
      <c r="Q3550" s="1" t="s">
        <v>31</v>
      </c>
      <c r="R3550" s="2">
        <v>39946</v>
      </c>
    </row>
    <row r="3551" spans="1:18" x14ac:dyDescent="0.25">
      <c r="A3551" s="1">
        <v>24160</v>
      </c>
      <c r="B3551" s="2">
        <v>40575</v>
      </c>
      <c r="C3551" s="2" t="str">
        <f t="shared" si="276"/>
        <v>February</v>
      </c>
      <c r="D3551" s="1" t="s">
        <v>41</v>
      </c>
      <c r="E3551" s="1">
        <v>44</v>
      </c>
      <c r="F3551" s="1">
        <f t="shared" si="275"/>
        <v>82.831727272727278</v>
      </c>
      <c r="G3551" s="1">
        <v>3644.596</v>
      </c>
      <c r="H3551" s="1">
        <v>4.9000000000000004</v>
      </c>
      <c r="I3551">
        <f t="shared" si="277"/>
        <v>3649.4960000000001</v>
      </c>
      <c r="J3551">
        <f t="shared" si="278"/>
        <v>5.3265000000000002</v>
      </c>
      <c r="K3551">
        <f t="shared" si="279"/>
        <v>194.12940594</v>
      </c>
      <c r="L3551" s="1" t="s">
        <v>26</v>
      </c>
      <c r="M3551" s="1" t="s">
        <v>54</v>
      </c>
      <c r="N3551" s="1" t="s">
        <v>42</v>
      </c>
      <c r="O3551" s="1" t="s">
        <v>29</v>
      </c>
      <c r="P3551" s="1" t="s">
        <v>30</v>
      </c>
      <c r="Q3551" s="1" t="s">
        <v>24</v>
      </c>
      <c r="R3551" s="2">
        <v>40576</v>
      </c>
    </row>
    <row r="3552" spans="1:18" x14ac:dyDescent="0.25">
      <c r="A3552" s="1">
        <v>22151</v>
      </c>
      <c r="B3552" s="2">
        <v>40390</v>
      </c>
      <c r="C3552" s="2" t="str">
        <f t="shared" si="276"/>
        <v>July</v>
      </c>
      <c r="D3552" s="1" t="s">
        <v>25</v>
      </c>
      <c r="E3552" s="1">
        <v>49</v>
      </c>
      <c r="F3552" s="1">
        <f t="shared" si="275"/>
        <v>9.5067346938775508</v>
      </c>
      <c r="G3552" s="1">
        <v>465.83</v>
      </c>
      <c r="H3552" s="1">
        <v>6.22</v>
      </c>
      <c r="I3552">
        <f t="shared" si="277"/>
        <v>472.05</v>
      </c>
      <c r="J3552">
        <f t="shared" si="278"/>
        <v>4.7610000000000001</v>
      </c>
      <c r="K3552">
        <f t="shared" si="279"/>
        <v>22.178166299999997</v>
      </c>
      <c r="L3552" s="1" t="s">
        <v>26</v>
      </c>
      <c r="M3552" s="1" t="s">
        <v>44</v>
      </c>
      <c r="N3552" s="1" t="s">
        <v>33</v>
      </c>
      <c r="O3552" s="1" t="s">
        <v>22</v>
      </c>
      <c r="P3552" s="1" t="s">
        <v>23</v>
      </c>
      <c r="Q3552" s="1" t="s">
        <v>24</v>
      </c>
      <c r="R3552" s="2">
        <v>40390</v>
      </c>
    </row>
    <row r="3553" spans="1:18" x14ac:dyDescent="0.25">
      <c r="A3553" s="1">
        <v>52615</v>
      </c>
      <c r="B3553" s="2">
        <v>40105</v>
      </c>
      <c r="C3553" s="2" t="str">
        <f t="shared" si="276"/>
        <v>October</v>
      </c>
      <c r="D3553" s="1" t="s">
        <v>18</v>
      </c>
      <c r="E3553" s="1">
        <v>4</v>
      </c>
      <c r="F3553" s="1">
        <f t="shared" si="275"/>
        <v>16.805</v>
      </c>
      <c r="G3553" s="1">
        <v>67.22</v>
      </c>
      <c r="H3553" s="1">
        <v>49</v>
      </c>
      <c r="I3553">
        <f t="shared" si="277"/>
        <v>116.22</v>
      </c>
      <c r="J3553">
        <f t="shared" si="278"/>
        <v>3.5455000000000001</v>
      </c>
      <c r="K3553">
        <f t="shared" si="279"/>
        <v>2.3832851000000002</v>
      </c>
      <c r="L3553" s="1" t="s">
        <v>26</v>
      </c>
      <c r="M3553" s="1" t="s">
        <v>54</v>
      </c>
      <c r="N3553" s="1" t="s">
        <v>33</v>
      </c>
      <c r="O3553" s="1" t="s">
        <v>34</v>
      </c>
      <c r="P3553" s="1" t="s">
        <v>68</v>
      </c>
      <c r="Q3553" s="1" t="s">
        <v>53</v>
      </c>
      <c r="R3553" s="2">
        <v>40109</v>
      </c>
    </row>
    <row r="3554" spans="1:18" x14ac:dyDescent="0.25">
      <c r="A3554" s="1">
        <v>4871</v>
      </c>
      <c r="B3554" s="2">
        <v>40705</v>
      </c>
      <c r="C3554" s="2" t="str">
        <f t="shared" si="276"/>
        <v>June</v>
      </c>
      <c r="D3554" s="1" t="s">
        <v>37</v>
      </c>
      <c r="E3554" s="1">
        <v>26</v>
      </c>
      <c r="F3554" s="1">
        <f t="shared" si="275"/>
        <v>9.1669230769230765</v>
      </c>
      <c r="G3554" s="1">
        <v>238.34</v>
      </c>
      <c r="H3554" s="1">
        <v>3.98</v>
      </c>
      <c r="I3554">
        <f t="shared" si="277"/>
        <v>242.32</v>
      </c>
      <c r="J3554">
        <f t="shared" si="278"/>
        <v>3.5455000000000001</v>
      </c>
      <c r="K3554">
        <f t="shared" si="279"/>
        <v>8.4503447000000005</v>
      </c>
      <c r="L3554" s="1" t="s">
        <v>26</v>
      </c>
      <c r="M3554" s="1" t="s">
        <v>54</v>
      </c>
      <c r="N3554" s="1" t="s">
        <v>21</v>
      </c>
      <c r="O3554" s="1" t="s">
        <v>34</v>
      </c>
      <c r="P3554" s="1" t="s">
        <v>50</v>
      </c>
      <c r="Q3554" s="1" t="s">
        <v>46</v>
      </c>
      <c r="R3554" s="2">
        <v>40708</v>
      </c>
    </row>
    <row r="3555" spans="1:18" x14ac:dyDescent="0.25">
      <c r="A3555" s="1">
        <v>9829</v>
      </c>
      <c r="B3555" s="2">
        <v>40885</v>
      </c>
      <c r="C3555" s="2" t="str">
        <f t="shared" si="276"/>
        <v>December</v>
      </c>
      <c r="D3555" s="1" t="s">
        <v>37</v>
      </c>
      <c r="E3555" s="1">
        <v>4</v>
      </c>
      <c r="F3555" s="1">
        <f t="shared" si="275"/>
        <v>4.6150000000000002</v>
      </c>
      <c r="G3555" s="1">
        <v>18.46</v>
      </c>
      <c r="H3555" s="1">
        <v>0.5</v>
      </c>
      <c r="I3555">
        <f t="shared" si="277"/>
        <v>18.96</v>
      </c>
      <c r="J3555">
        <f t="shared" si="278"/>
        <v>3.5455000000000001</v>
      </c>
      <c r="K3555">
        <f t="shared" si="279"/>
        <v>0.65449930000000012</v>
      </c>
      <c r="L3555" s="1" t="s">
        <v>26</v>
      </c>
      <c r="M3555" s="1" t="s">
        <v>54</v>
      </c>
      <c r="N3555" s="1" t="s">
        <v>21</v>
      </c>
      <c r="O3555" s="1" t="s">
        <v>34</v>
      </c>
      <c r="P3555" s="1" t="s">
        <v>63</v>
      </c>
      <c r="Q3555" s="1" t="s">
        <v>24</v>
      </c>
      <c r="R3555" s="2">
        <v>40887</v>
      </c>
    </row>
    <row r="3556" spans="1:18" x14ac:dyDescent="0.25">
      <c r="A3556" s="1">
        <v>29767</v>
      </c>
      <c r="B3556" s="2">
        <v>40579</v>
      </c>
      <c r="C3556" s="2" t="str">
        <f t="shared" si="276"/>
        <v>February</v>
      </c>
      <c r="D3556" s="1" t="s">
        <v>25</v>
      </c>
      <c r="E3556" s="1">
        <v>48</v>
      </c>
      <c r="F3556" s="1">
        <f t="shared" si="275"/>
        <v>86.522083333333342</v>
      </c>
      <c r="G3556" s="1">
        <v>4153.0600000000004</v>
      </c>
      <c r="H3556" s="1">
        <v>0.99</v>
      </c>
      <c r="I3556">
        <f t="shared" si="277"/>
        <v>4154.05</v>
      </c>
      <c r="J3556">
        <f t="shared" si="278"/>
        <v>3.5455000000000001</v>
      </c>
      <c r="K3556">
        <f t="shared" si="279"/>
        <v>147.24674230000002</v>
      </c>
      <c r="L3556" s="1" t="s">
        <v>26</v>
      </c>
      <c r="M3556" s="1" t="s">
        <v>20</v>
      </c>
      <c r="N3556" s="1" t="s">
        <v>42</v>
      </c>
      <c r="O3556" s="1" t="s">
        <v>34</v>
      </c>
      <c r="P3556" s="1" t="s">
        <v>68</v>
      </c>
      <c r="Q3556" s="1" t="s">
        <v>24</v>
      </c>
      <c r="R3556" s="2">
        <v>40580</v>
      </c>
    </row>
    <row r="3557" spans="1:18" x14ac:dyDescent="0.25">
      <c r="A3557" s="1">
        <v>11108</v>
      </c>
      <c r="B3557" s="2">
        <v>41137</v>
      </c>
      <c r="C3557" s="2" t="str">
        <f t="shared" si="276"/>
        <v>August</v>
      </c>
      <c r="D3557" s="1" t="s">
        <v>32</v>
      </c>
      <c r="E3557" s="1">
        <v>20</v>
      </c>
      <c r="F3557" s="1">
        <f t="shared" si="275"/>
        <v>6.5855000000000006</v>
      </c>
      <c r="G3557" s="1">
        <v>131.71</v>
      </c>
      <c r="H3557" s="1">
        <v>5.74</v>
      </c>
      <c r="I3557">
        <f t="shared" si="277"/>
        <v>137.45000000000002</v>
      </c>
      <c r="J3557">
        <f t="shared" si="278"/>
        <v>3.5455000000000001</v>
      </c>
      <c r="K3557">
        <f t="shared" si="279"/>
        <v>4.6697780500000006</v>
      </c>
      <c r="L3557" s="1" t="s">
        <v>26</v>
      </c>
      <c r="M3557" s="1" t="s">
        <v>54</v>
      </c>
      <c r="N3557" s="1" t="s">
        <v>28</v>
      </c>
      <c r="O3557" s="1" t="s">
        <v>34</v>
      </c>
      <c r="P3557" s="1" t="s">
        <v>45</v>
      </c>
      <c r="Q3557" s="1" t="s">
        <v>24</v>
      </c>
      <c r="R3557" s="2">
        <v>41139</v>
      </c>
    </row>
    <row r="3558" spans="1:18" x14ac:dyDescent="0.25">
      <c r="A3558" s="1">
        <v>23680</v>
      </c>
      <c r="B3558" s="2">
        <v>40488</v>
      </c>
      <c r="C3558" s="2" t="str">
        <f t="shared" si="276"/>
        <v>November</v>
      </c>
      <c r="D3558" s="1" t="s">
        <v>32</v>
      </c>
      <c r="E3558" s="1">
        <v>8</v>
      </c>
      <c r="F3558" s="1">
        <f t="shared" si="275"/>
        <v>253.68700000000001</v>
      </c>
      <c r="G3558" s="1">
        <v>2029.4960000000001</v>
      </c>
      <c r="H3558" s="1">
        <v>43.57</v>
      </c>
      <c r="I3558">
        <f t="shared" si="277"/>
        <v>2073.0660000000003</v>
      </c>
      <c r="J3558">
        <f t="shared" si="278"/>
        <v>4.7610000000000001</v>
      </c>
      <c r="K3558">
        <f t="shared" si="279"/>
        <v>96.624304559999999</v>
      </c>
      <c r="L3558" s="1" t="s">
        <v>38</v>
      </c>
      <c r="M3558" s="1" t="s">
        <v>47</v>
      </c>
      <c r="N3558" s="1" t="s">
        <v>21</v>
      </c>
      <c r="O3558" s="1" t="s">
        <v>22</v>
      </c>
      <c r="P3558" s="1" t="s">
        <v>57</v>
      </c>
      <c r="Q3558" s="1" t="s">
        <v>64</v>
      </c>
      <c r="R3558" s="2">
        <v>40489</v>
      </c>
    </row>
    <row r="3559" spans="1:18" x14ac:dyDescent="0.25">
      <c r="A3559" s="1">
        <v>19462</v>
      </c>
      <c r="B3559" s="2">
        <v>40806</v>
      </c>
      <c r="C3559" s="2" t="str">
        <f t="shared" si="276"/>
        <v>September</v>
      </c>
      <c r="D3559" s="1" t="s">
        <v>41</v>
      </c>
      <c r="E3559" s="1">
        <v>2</v>
      </c>
      <c r="F3559" s="1">
        <f t="shared" si="275"/>
        <v>103.34</v>
      </c>
      <c r="G3559" s="1">
        <v>206.68</v>
      </c>
      <c r="H3559" s="1">
        <v>35</v>
      </c>
      <c r="I3559">
        <f t="shared" si="277"/>
        <v>241.68</v>
      </c>
      <c r="J3559">
        <f t="shared" si="278"/>
        <v>3.5455000000000001</v>
      </c>
      <c r="K3559">
        <f t="shared" si="279"/>
        <v>7.3278394000000002</v>
      </c>
      <c r="L3559" s="1" t="s">
        <v>26</v>
      </c>
      <c r="M3559" s="1" t="s">
        <v>20</v>
      </c>
      <c r="N3559" s="1" t="s">
        <v>42</v>
      </c>
      <c r="O3559" s="1" t="s">
        <v>34</v>
      </c>
      <c r="P3559" s="1" t="s">
        <v>60</v>
      </c>
      <c r="Q3559" s="1" t="s">
        <v>53</v>
      </c>
      <c r="R3559" s="2">
        <v>40807</v>
      </c>
    </row>
    <row r="3560" spans="1:18" x14ac:dyDescent="0.25">
      <c r="A3560" s="1">
        <v>37281</v>
      </c>
      <c r="B3560" s="2">
        <v>40053</v>
      </c>
      <c r="C3560" s="2" t="str">
        <f t="shared" si="276"/>
        <v>August</v>
      </c>
      <c r="D3560" s="1" t="s">
        <v>41</v>
      </c>
      <c r="E3560" s="1">
        <v>25</v>
      </c>
      <c r="F3560" s="1">
        <f t="shared" si="275"/>
        <v>18.129819999999999</v>
      </c>
      <c r="G3560" s="1">
        <v>453.24549999999999</v>
      </c>
      <c r="H3560" s="1">
        <v>4.8099999999999996</v>
      </c>
      <c r="I3560">
        <f t="shared" si="277"/>
        <v>458.05549999999999</v>
      </c>
      <c r="J3560">
        <f t="shared" si="278"/>
        <v>5.3265000000000002</v>
      </c>
      <c r="K3560">
        <f t="shared" si="279"/>
        <v>24.142121557500001</v>
      </c>
      <c r="L3560" s="1" t="s">
        <v>26</v>
      </c>
      <c r="M3560" s="1" t="s">
        <v>20</v>
      </c>
      <c r="N3560" s="1" t="s">
        <v>33</v>
      </c>
      <c r="O3560" s="1" t="s">
        <v>29</v>
      </c>
      <c r="P3560" s="1" t="s">
        <v>30</v>
      </c>
      <c r="Q3560" s="1" t="s">
        <v>31</v>
      </c>
      <c r="R3560" s="2">
        <v>40054</v>
      </c>
    </row>
    <row r="3561" spans="1:18" x14ac:dyDescent="0.25">
      <c r="A3561" s="1">
        <v>25472</v>
      </c>
      <c r="B3561" s="2">
        <v>39954</v>
      </c>
      <c r="C3561" s="2" t="str">
        <f t="shared" si="276"/>
        <v>May</v>
      </c>
      <c r="D3561" s="1" t="s">
        <v>25</v>
      </c>
      <c r="E3561" s="1">
        <v>40</v>
      </c>
      <c r="F3561" s="1">
        <f t="shared" si="275"/>
        <v>4.8505000000000003</v>
      </c>
      <c r="G3561" s="1">
        <v>194.02</v>
      </c>
      <c r="H3561" s="1">
        <v>0.8</v>
      </c>
      <c r="I3561">
        <f t="shared" si="277"/>
        <v>194.82000000000002</v>
      </c>
      <c r="J3561">
        <f t="shared" si="278"/>
        <v>3.5455000000000001</v>
      </c>
      <c r="K3561">
        <f t="shared" si="279"/>
        <v>6.8789791000000005</v>
      </c>
      <c r="L3561" s="1" t="s">
        <v>26</v>
      </c>
      <c r="M3561" s="1" t="s">
        <v>49</v>
      </c>
      <c r="N3561" s="1" t="s">
        <v>28</v>
      </c>
      <c r="O3561" s="1" t="s">
        <v>34</v>
      </c>
      <c r="P3561" s="1" t="s">
        <v>45</v>
      </c>
      <c r="Q3561" s="1" t="s">
        <v>36</v>
      </c>
      <c r="R3561" s="2">
        <v>39955</v>
      </c>
    </row>
    <row r="3562" spans="1:18" x14ac:dyDescent="0.25">
      <c r="A3562" s="1">
        <v>612</v>
      </c>
      <c r="B3562" s="2">
        <v>41202</v>
      </c>
      <c r="C3562" s="2" t="str">
        <f t="shared" si="276"/>
        <v>October</v>
      </c>
      <c r="D3562" s="1" t="s">
        <v>41</v>
      </c>
      <c r="E3562" s="1">
        <v>50</v>
      </c>
      <c r="F3562" s="1">
        <f t="shared" si="275"/>
        <v>5.2574000000000005</v>
      </c>
      <c r="G3562" s="1">
        <v>262.87</v>
      </c>
      <c r="H3562" s="1">
        <v>6.26</v>
      </c>
      <c r="I3562">
        <f t="shared" si="277"/>
        <v>269.13</v>
      </c>
      <c r="J3562">
        <f t="shared" si="278"/>
        <v>3.5455000000000001</v>
      </c>
      <c r="K3562">
        <f t="shared" si="279"/>
        <v>9.3200558499999993</v>
      </c>
      <c r="L3562" s="1" t="s">
        <v>26</v>
      </c>
      <c r="M3562" s="1" t="s">
        <v>56</v>
      </c>
      <c r="N3562" s="1" t="s">
        <v>33</v>
      </c>
      <c r="O3562" s="1" t="s">
        <v>34</v>
      </c>
      <c r="P3562" s="1" t="s">
        <v>45</v>
      </c>
      <c r="Q3562" s="1" t="s">
        <v>24</v>
      </c>
      <c r="R3562" s="2">
        <v>41204</v>
      </c>
    </row>
    <row r="3563" spans="1:18" x14ac:dyDescent="0.25">
      <c r="A3563" s="1">
        <v>12743</v>
      </c>
      <c r="B3563" s="2">
        <v>40352</v>
      </c>
      <c r="C3563" s="2" t="str">
        <f t="shared" si="276"/>
        <v>June</v>
      </c>
      <c r="D3563" s="1" t="s">
        <v>25</v>
      </c>
      <c r="E3563" s="1">
        <v>39</v>
      </c>
      <c r="F3563" s="1">
        <f t="shared" si="275"/>
        <v>17.372256410256412</v>
      </c>
      <c r="G3563" s="1">
        <v>677.51800000000003</v>
      </c>
      <c r="H3563" s="1">
        <v>0.99</v>
      </c>
      <c r="I3563">
        <f t="shared" si="277"/>
        <v>678.50800000000004</v>
      </c>
      <c r="J3563">
        <f t="shared" si="278"/>
        <v>5.3265000000000002</v>
      </c>
      <c r="K3563">
        <f t="shared" si="279"/>
        <v>36.087996270000005</v>
      </c>
      <c r="L3563" s="1" t="s">
        <v>26</v>
      </c>
      <c r="M3563" s="1" t="s">
        <v>20</v>
      </c>
      <c r="N3563" s="1" t="s">
        <v>33</v>
      </c>
      <c r="O3563" s="1" t="s">
        <v>29</v>
      </c>
      <c r="P3563" s="1" t="s">
        <v>30</v>
      </c>
      <c r="Q3563" s="1" t="s">
        <v>36</v>
      </c>
      <c r="R3563" s="2">
        <v>40354</v>
      </c>
    </row>
    <row r="3564" spans="1:18" x14ac:dyDescent="0.25">
      <c r="A3564" s="1">
        <v>24869</v>
      </c>
      <c r="B3564" s="2">
        <v>39974</v>
      </c>
      <c r="C3564" s="2" t="str">
        <f t="shared" si="276"/>
        <v>June</v>
      </c>
      <c r="D3564" s="1" t="s">
        <v>32</v>
      </c>
      <c r="E3564" s="1">
        <v>14</v>
      </c>
      <c r="F3564" s="1">
        <f t="shared" si="275"/>
        <v>9.48</v>
      </c>
      <c r="G3564" s="1">
        <v>132.72</v>
      </c>
      <c r="H3564" s="1">
        <v>5.6</v>
      </c>
      <c r="I3564">
        <f t="shared" si="277"/>
        <v>138.32</v>
      </c>
      <c r="J3564">
        <f t="shared" si="278"/>
        <v>3.5455000000000001</v>
      </c>
      <c r="K3564">
        <f t="shared" si="279"/>
        <v>4.7055876000000003</v>
      </c>
      <c r="L3564" s="1" t="s">
        <v>26</v>
      </c>
      <c r="M3564" s="1" t="s">
        <v>27</v>
      </c>
      <c r="N3564" s="1" t="s">
        <v>21</v>
      </c>
      <c r="O3564" s="1" t="s">
        <v>34</v>
      </c>
      <c r="P3564" s="1" t="s">
        <v>48</v>
      </c>
      <c r="Q3564" s="1" t="s">
        <v>24</v>
      </c>
      <c r="R3564" s="2">
        <v>39975</v>
      </c>
    </row>
    <row r="3565" spans="1:18" x14ac:dyDescent="0.25">
      <c r="A3565" s="1">
        <v>47367</v>
      </c>
      <c r="B3565" s="2">
        <v>40649</v>
      </c>
      <c r="C3565" s="2" t="str">
        <f t="shared" si="276"/>
        <v>April</v>
      </c>
      <c r="D3565" s="1" t="s">
        <v>41</v>
      </c>
      <c r="E3565" s="1">
        <v>6</v>
      </c>
      <c r="F3565" s="1">
        <f t="shared" si="275"/>
        <v>3.5116666666666667</v>
      </c>
      <c r="G3565" s="1">
        <v>21.07</v>
      </c>
      <c r="H3565" s="1">
        <v>0.5</v>
      </c>
      <c r="I3565">
        <f t="shared" si="277"/>
        <v>21.57</v>
      </c>
      <c r="J3565">
        <f t="shared" si="278"/>
        <v>3.5455000000000001</v>
      </c>
      <c r="K3565">
        <f t="shared" si="279"/>
        <v>0.74703685000000009</v>
      </c>
      <c r="L3565" s="1" t="s">
        <v>26</v>
      </c>
      <c r="M3565" s="1" t="s">
        <v>20</v>
      </c>
      <c r="N3565" s="1" t="s">
        <v>33</v>
      </c>
      <c r="O3565" s="1" t="s">
        <v>34</v>
      </c>
      <c r="P3565" s="1" t="s">
        <v>63</v>
      </c>
      <c r="Q3565" s="1" t="s">
        <v>24</v>
      </c>
      <c r="R3565" s="2">
        <v>40650</v>
      </c>
    </row>
    <row r="3566" spans="1:18" x14ac:dyDescent="0.25">
      <c r="A3566" s="1">
        <v>26529</v>
      </c>
      <c r="B3566" s="2">
        <v>40571</v>
      </c>
      <c r="C3566" s="2" t="str">
        <f t="shared" si="276"/>
        <v>January</v>
      </c>
      <c r="D3566" s="1" t="s">
        <v>18</v>
      </c>
      <c r="E3566" s="1">
        <v>41</v>
      </c>
      <c r="F3566" s="1">
        <f t="shared" si="275"/>
        <v>295.73512195121953</v>
      </c>
      <c r="G3566" s="1">
        <v>12125.14</v>
      </c>
      <c r="H3566" s="1">
        <v>14.7</v>
      </c>
      <c r="I3566">
        <f t="shared" si="277"/>
        <v>12139.84</v>
      </c>
      <c r="J3566">
        <f t="shared" si="278"/>
        <v>5.3265000000000002</v>
      </c>
      <c r="K3566">
        <f t="shared" si="279"/>
        <v>645.8455821</v>
      </c>
      <c r="L3566" s="1" t="s">
        <v>38</v>
      </c>
      <c r="M3566" s="1" t="s">
        <v>54</v>
      </c>
      <c r="N3566" s="1" t="s">
        <v>21</v>
      </c>
      <c r="O3566" s="1" t="s">
        <v>29</v>
      </c>
      <c r="P3566" s="1" t="s">
        <v>61</v>
      </c>
      <c r="Q3566" s="1" t="s">
        <v>40</v>
      </c>
      <c r="R3566" s="2">
        <v>40575</v>
      </c>
    </row>
    <row r="3567" spans="1:18" x14ac:dyDescent="0.25">
      <c r="A3567" s="1">
        <v>20545</v>
      </c>
      <c r="B3567" s="2">
        <v>40460</v>
      </c>
      <c r="C3567" s="2" t="str">
        <f t="shared" si="276"/>
        <v>October</v>
      </c>
      <c r="D3567" s="1" t="s">
        <v>32</v>
      </c>
      <c r="E3567" s="1">
        <v>31</v>
      </c>
      <c r="F3567" s="1">
        <f t="shared" si="275"/>
        <v>41.162580645161292</v>
      </c>
      <c r="G3567" s="1">
        <v>1276.04</v>
      </c>
      <c r="H3567" s="1">
        <v>5.86</v>
      </c>
      <c r="I3567">
        <f t="shared" si="277"/>
        <v>1281.8999999999999</v>
      </c>
      <c r="J3567">
        <f t="shared" si="278"/>
        <v>3.5455000000000001</v>
      </c>
      <c r="K3567">
        <f t="shared" si="279"/>
        <v>45.241998199999998</v>
      </c>
      <c r="L3567" s="1" t="s">
        <v>26</v>
      </c>
      <c r="M3567" s="1" t="s">
        <v>27</v>
      </c>
      <c r="N3567" s="1" t="s">
        <v>28</v>
      </c>
      <c r="O3567" s="1" t="s">
        <v>34</v>
      </c>
      <c r="P3567" s="1" t="s">
        <v>45</v>
      </c>
      <c r="Q3567" s="1" t="s">
        <v>24</v>
      </c>
      <c r="R3567" s="2">
        <v>40462</v>
      </c>
    </row>
    <row r="3568" spans="1:18" x14ac:dyDescent="0.25">
      <c r="A3568" s="1">
        <v>43043</v>
      </c>
      <c r="B3568" s="2">
        <v>41013</v>
      </c>
      <c r="C3568" s="2" t="str">
        <f t="shared" si="276"/>
        <v>April</v>
      </c>
      <c r="D3568" s="1" t="s">
        <v>37</v>
      </c>
      <c r="E3568" s="1">
        <v>4</v>
      </c>
      <c r="F3568" s="1">
        <f t="shared" si="275"/>
        <v>226.03</v>
      </c>
      <c r="G3568" s="1">
        <v>904.12</v>
      </c>
      <c r="H3568" s="1">
        <v>11.79</v>
      </c>
      <c r="I3568">
        <f t="shared" si="277"/>
        <v>915.91</v>
      </c>
      <c r="J3568">
        <f t="shared" si="278"/>
        <v>3.5455000000000001</v>
      </c>
      <c r="K3568">
        <f t="shared" si="279"/>
        <v>32.0555746</v>
      </c>
      <c r="L3568" s="1" t="s">
        <v>26</v>
      </c>
      <c r="M3568" s="1" t="s">
        <v>20</v>
      </c>
      <c r="N3568" s="1" t="s">
        <v>33</v>
      </c>
      <c r="O3568" s="1" t="s">
        <v>34</v>
      </c>
      <c r="P3568" s="1" t="s">
        <v>68</v>
      </c>
      <c r="Q3568" s="1" t="s">
        <v>31</v>
      </c>
      <c r="R3568" s="2">
        <v>41015</v>
      </c>
    </row>
    <row r="3569" spans="1:18" x14ac:dyDescent="0.25">
      <c r="A3569" s="1">
        <v>33537</v>
      </c>
      <c r="B3569" s="2">
        <v>40403</v>
      </c>
      <c r="C3569" s="2" t="str">
        <f t="shared" si="276"/>
        <v>August</v>
      </c>
      <c r="D3569" s="1" t="s">
        <v>41</v>
      </c>
      <c r="E3569" s="1">
        <v>9</v>
      </c>
      <c r="F3569" s="1">
        <f t="shared" si="275"/>
        <v>18.145611111111108</v>
      </c>
      <c r="G3569" s="1">
        <v>163.31049999999999</v>
      </c>
      <c r="H3569" s="1">
        <v>3.3</v>
      </c>
      <c r="I3569">
        <f t="shared" si="277"/>
        <v>166.6105</v>
      </c>
      <c r="J3569">
        <f t="shared" si="278"/>
        <v>5.3265000000000002</v>
      </c>
      <c r="K3569">
        <f t="shared" si="279"/>
        <v>8.6987337824999997</v>
      </c>
      <c r="L3569" s="1" t="s">
        <v>26</v>
      </c>
      <c r="M3569" s="1" t="s">
        <v>56</v>
      </c>
      <c r="N3569" s="1" t="s">
        <v>33</v>
      </c>
      <c r="O3569" s="1" t="s">
        <v>29</v>
      </c>
      <c r="P3569" s="1" t="s">
        <v>30</v>
      </c>
      <c r="Q3569" s="1" t="s">
        <v>46</v>
      </c>
      <c r="R3569" s="2">
        <v>40404</v>
      </c>
    </row>
    <row r="3570" spans="1:18" x14ac:dyDescent="0.25">
      <c r="A3570" s="1">
        <v>21824</v>
      </c>
      <c r="B3570" s="2">
        <v>40581</v>
      </c>
      <c r="C3570" s="2" t="str">
        <f t="shared" si="276"/>
        <v>February</v>
      </c>
      <c r="D3570" s="1" t="s">
        <v>18</v>
      </c>
      <c r="E3570" s="1">
        <v>37</v>
      </c>
      <c r="F3570" s="1">
        <f t="shared" si="275"/>
        <v>90.582432432432441</v>
      </c>
      <c r="G3570" s="1">
        <v>3351.55</v>
      </c>
      <c r="H3570" s="1">
        <v>56.2</v>
      </c>
      <c r="I3570">
        <f t="shared" si="277"/>
        <v>3407.75</v>
      </c>
      <c r="J3570">
        <f t="shared" si="278"/>
        <v>4.7610000000000001</v>
      </c>
      <c r="K3570">
        <f t="shared" si="279"/>
        <v>159.56729550000003</v>
      </c>
      <c r="L3570" s="1" t="s">
        <v>19</v>
      </c>
      <c r="M3570" s="1" t="s">
        <v>27</v>
      </c>
      <c r="N3570" s="1" t="s">
        <v>42</v>
      </c>
      <c r="O3570" s="1" t="s">
        <v>22</v>
      </c>
      <c r="P3570" s="1" t="s">
        <v>23</v>
      </c>
      <c r="Q3570" s="1" t="s">
        <v>31</v>
      </c>
      <c r="R3570" s="2">
        <v>40588</v>
      </c>
    </row>
    <row r="3571" spans="1:18" x14ac:dyDescent="0.25">
      <c r="A3571" s="1">
        <v>58433</v>
      </c>
      <c r="B3571" s="2">
        <v>40725</v>
      </c>
      <c r="C3571" s="2" t="str">
        <f t="shared" si="276"/>
        <v>July</v>
      </c>
      <c r="D3571" s="1" t="s">
        <v>25</v>
      </c>
      <c r="E3571" s="1">
        <v>30</v>
      </c>
      <c r="F3571" s="1">
        <f t="shared" si="275"/>
        <v>51.115333333333332</v>
      </c>
      <c r="G3571" s="1">
        <v>1533.46</v>
      </c>
      <c r="H3571" s="1">
        <v>5.79</v>
      </c>
      <c r="I3571">
        <f t="shared" si="277"/>
        <v>1539.25</v>
      </c>
      <c r="J3571">
        <f t="shared" si="278"/>
        <v>3.5455000000000001</v>
      </c>
      <c r="K3571">
        <f t="shared" si="279"/>
        <v>54.368824300000007</v>
      </c>
      <c r="L3571" s="1" t="s">
        <v>26</v>
      </c>
      <c r="M3571" s="1" t="s">
        <v>20</v>
      </c>
      <c r="N3571" s="1" t="s">
        <v>42</v>
      </c>
      <c r="O3571" s="1" t="s">
        <v>34</v>
      </c>
      <c r="P3571" s="1" t="s">
        <v>45</v>
      </c>
      <c r="Q3571" s="1" t="s">
        <v>24</v>
      </c>
      <c r="R3571" s="2">
        <v>40727</v>
      </c>
    </row>
    <row r="3572" spans="1:18" x14ac:dyDescent="0.25">
      <c r="A3572" s="1">
        <v>21319</v>
      </c>
      <c r="B3572" s="2">
        <v>40297</v>
      </c>
      <c r="C3572" s="2" t="str">
        <f t="shared" si="276"/>
        <v>April</v>
      </c>
      <c r="D3572" s="1" t="s">
        <v>41</v>
      </c>
      <c r="E3572" s="1">
        <v>11</v>
      </c>
      <c r="F3572" s="1">
        <f t="shared" si="275"/>
        <v>15.23</v>
      </c>
      <c r="G3572" s="1">
        <v>167.53</v>
      </c>
      <c r="H3572" s="1">
        <v>7.69</v>
      </c>
      <c r="I3572">
        <f t="shared" si="277"/>
        <v>175.22</v>
      </c>
      <c r="J3572">
        <f t="shared" si="278"/>
        <v>3.5455000000000001</v>
      </c>
      <c r="K3572">
        <f t="shared" si="279"/>
        <v>5.9397761500000001</v>
      </c>
      <c r="L3572" s="1" t="s">
        <v>26</v>
      </c>
      <c r="M3572" s="1" t="s">
        <v>58</v>
      </c>
      <c r="N3572" s="1" t="s">
        <v>21</v>
      </c>
      <c r="O3572" s="1" t="s">
        <v>34</v>
      </c>
      <c r="P3572" s="1" t="s">
        <v>60</v>
      </c>
      <c r="Q3572" s="1" t="s">
        <v>24</v>
      </c>
      <c r="R3572" s="2">
        <v>40300</v>
      </c>
    </row>
    <row r="3573" spans="1:18" x14ac:dyDescent="0.25">
      <c r="A3573" s="1">
        <v>11585</v>
      </c>
      <c r="B3573" s="2">
        <v>39887</v>
      </c>
      <c r="C3573" s="2" t="str">
        <f t="shared" si="276"/>
        <v>March</v>
      </c>
      <c r="D3573" s="1" t="s">
        <v>41</v>
      </c>
      <c r="E3573" s="1">
        <v>17</v>
      </c>
      <c r="F3573" s="1">
        <f t="shared" si="275"/>
        <v>16.578823529411764</v>
      </c>
      <c r="G3573" s="1">
        <v>281.83999999999997</v>
      </c>
      <c r="H3573" s="1">
        <v>4</v>
      </c>
      <c r="I3573">
        <f t="shared" si="277"/>
        <v>285.83999999999997</v>
      </c>
      <c r="J3573">
        <f t="shared" si="278"/>
        <v>5.3265000000000002</v>
      </c>
      <c r="K3573">
        <f t="shared" si="279"/>
        <v>15.0122076</v>
      </c>
      <c r="L3573" s="1" t="s">
        <v>26</v>
      </c>
      <c r="M3573" s="1" t="s">
        <v>58</v>
      </c>
      <c r="N3573" s="1" t="s">
        <v>21</v>
      </c>
      <c r="O3573" s="1" t="s">
        <v>29</v>
      </c>
      <c r="P3573" s="1" t="s">
        <v>43</v>
      </c>
      <c r="Q3573" s="1" t="s">
        <v>24</v>
      </c>
      <c r="R3573" s="2">
        <v>39888</v>
      </c>
    </row>
    <row r="3574" spans="1:18" x14ac:dyDescent="0.25">
      <c r="A3574" s="1">
        <v>59685</v>
      </c>
      <c r="B3574" s="2">
        <v>41253</v>
      </c>
      <c r="C3574" s="2" t="str">
        <f t="shared" si="276"/>
        <v>December</v>
      </c>
      <c r="D3574" s="1" t="s">
        <v>37</v>
      </c>
      <c r="E3574" s="1">
        <v>46</v>
      </c>
      <c r="F3574" s="1">
        <f t="shared" si="275"/>
        <v>12.237173913043478</v>
      </c>
      <c r="G3574" s="1">
        <v>562.91</v>
      </c>
      <c r="H3574" s="1">
        <v>14.37</v>
      </c>
      <c r="I3574">
        <f t="shared" si="277"/>
        <v>577.28</v>
      </c>
      <c r="J3574">
        <f t="shared" si="278"/>
        <v>4.7610000000000001</v>
      </c>
      <c r="K3574">
        <f t="shared" si="279"/>
        <v>26.800145099999998</v>
      </c>
      <c r="L3574" s="1" t="s">
        <v>26</v>
      </c>
      <c r="M3574" s="1" t="s">
        <v>27</v>
      </c>
      <c r="N3574" s="1" t="s">
        <v>21</v>
      </c>
      <c r="O3574" s="1" t="s">
        <v>22</v>
      </c>
      <c r="P3574" s="1" t="s">
        <v>23</v>
      </c>
      <c r="Q3574" s="1" t="s">
        <v>53</v>
      </c>
      <c r="R3574" s="2">
        <v>41254</v>
      </c>
    </row>
    <row r="3575" spans="1:18" x14ac:dyDescent="0.25">
      <c r="A3575" s="1">
        <v>39652</v>
      </c>
      <c r="B3575" s="2">
        <v>41033</v>
      </c>
      <c r="C3575" s="2" t="str">
        <f t="shared" si="276"/>
        <v>May</v>
      </c>
      <c r="D3575" s="1" t="s">
        <v>18</v>
      </c>
      <c r="E3575" s="1">
        <v>4</v>
      </c>
      <c r="F3575" s="1">
        <f t="shared" si="275"/>
        <v>166.44062500000001</v>
      </c>
      <c r="G3575" s="1">
        <v>665.76250000000005</v>
      </c>
      <c r="H3575" s="1">
        <v>8.99</v>
      </c>
      <c r="I3575">
        <f t="shared" si="277"/>
        <v>674.75250000000005</v>
      </c>
      <c r="J3575">
        <f t="shared" si="278"/>
        <v>5.3265000000000002</v>
      </c>
      <c r="K3575">
        <f t="shared" si="279"/>
        <v>35.461839562500003</v>
      </c>
      <c r="L3575" s="1" t="s">
        <v>26</v>
      </c>
      <c r="M3575" s="1" t="s">
        <v>51</v>
      </c>
      <c r="N3575" s="1" t="s">
        <v>21</v>
      </c>
      <c r="O3575" s="1" t="s">
        <v>29</v>
      </c>
      <c r="P3575" s="1" t="s">
        <v>30</v>
      </c>
      <c r="Q3575" s="1" t="s">
        <v>24</v>
      </c>
      <c r="R3575" s="2">
        <v>41038</v>
      </c>
    </row>
    <row r="3576" spans="1:18" x14ac:dyDescent="0.25">
      <c r="A3576" s="1">
        <v>998</v>
      </c>
      <c r="B3576" s="2">
        <v>40142</v>
      </c>
      <c r="C3576" s="2" t="str">
        <f t="shared" si="276"/>
        <v>November</v>
      </c>
      <c r="D3576" s="1" t="s">
        <v>32</v>
      </c>
      <c r="E3576" s="1">
        <v>16</v>
      </c>
      <c r="F3576" s="1">
        <f t="shared" si="275"/>
        <v>15.516249999999999</v>
      </c>
      <c r="G3576" s="1">
        <v>248.26</v>
      </c>
      <c r="H3576" s="1">
        <v>1.39</v>
      </c>
      <c r="I3576">
        <f t="shared" si="277"/>
        <v>249.64999999999998</v>
      </c>
      <c r="J3576">
        <f t="shared" si="278"/>
        <v>3.5455000000000001</v>
      </c>
      <c r="K3576">
        <f t="shared" si="279"/>
        <v>8.8020583000000006</v>
      </c>
      <c r="L3576" s="1" t="s">
        <v>26</v>
      </c>
      <c r="M3576" s="1" t="s">
        <v>65</v>
      </c>
      <c r="N3576" s="1" t="s">
        <v>28</v>
      </c>
      <c r="O3576" s="1" t="s">
        <v>34</v>
      </c>
      <c r="P3576" s="1" t="s">
        <v>62</v>
      </c>
      <c r="Q3576" s="1" t="s">
        <v>24</v>
      </c>
      <c r="R3576" s="2">
        <v>40143</v>
      </c>
    </row>
    <row r="3577" spans="1:18" x14ac:dyDescent="0.25">
      <c r="A3577" s="1">
        <v>44229</v>
      </c>
      <c r="B3577" s="2">
        <v>40312</v>
      </c>
      <c r="C3577" s="2" t="str">
        <f t="shared" si="276"/>
        <v>May</v>
      </c>
      <c r="D3577" s="1" t="s">
        <v>41</v>
      </c>
      <c r="E3577" s="1">
        <v>39</v>
      </c>
      <c r="F3577" s="1">
        <f t="shared" si="275"/>
        <v>4.7612820512820511</v>
      </c>
      <c r="G3577" s="1">
        <v>185.69</v>
      </c>
      <c r="H3577" s="1">
        <v>0.71</v>
      </c>
      <c r="I3577">
        <f t="shared" si="277"/>
        <v>186.4</v>
      </c>
      <c r="J3577">
        <f t="shared" si="278"/>
        <v>3.5455000000000001</v>
      </c>
      <c r="K3577">
        <f t="shared" si="279"/>
        <v>6.5836389499999992</v>
      </c>
      <c r="L3577" s="1" t="s">
        <v>26</v>
      </c>
      <c r="M3577" s="1" t="s">
        <v>27</v>
      </c>
      <c r="N3577" s="1" t="s">
        <v>42</v>
      </c>
      <c r="O3577" s="1" t="s">
        <v>34</v>
      </c>
      <c r="P3577" s="1" t="s">
        <v>35</v>
      </c>
      <c r="Q3577" s="1" t="s">
        <v>36</v>
      </c>
      <c r="R3577" s="2">
        <v>40312</v>
      </c>
    </row>
    <row r="3578" spans="1:18" x14ac:dyDescent="0.25">
      <c r="A3578" s="1">
        <v>3783</v>
      </c>
      <c r="B3578" s="2">
        <v>40517</v>
      </c>
      <c r="C3578" s="2" t="str">
        <f t="shared" si="276"/>
        <v>December</v>
      </c>
      <c r="D3578" s="1" t="s">
        <v>32</v>
      </c>
      <c r="E3578" s="1">
        <v>11</v>
      </c>
      <c r="F3578" s="1">
        <f t="shared" si="275"/>
        <v>8.3763636363636369</v>
      </c>
      <c r="G3578" s="1">
        <v>92.14</v>
      </c>
      <c r="H3578" s="1">
        <v>2.83</v>
      </c>
      <c r="I3578">
        <f t="shared" si="277"/>
        <v>94.97</v>
      </c>
      <c r="J3578">
        <f t="shared" si="278"/>
        <v>5.3265000000000002</v>
      </c>
      <c r="K3578">
        <f t="shared" si="279"/>
        <v>4.9078371000000001</v>
      </c>
      <c r="L3578" s="1" t="s">
        <v>26</v>
      </c>
      <c r="M3578" s="1" t="s">
        <v>54</v>
      </c>
      <c r="N3578" s="1" t="s">
        <v>33</v>
      </c>
      <c r="O3578" s="1" t="s">
        <v>29</v>
      </c>
      <c r="P3578" s="1" t="s">
        <v>43</v>
      </c>
      <c r="Q3578" s="1" t="s">
        <v>46</v>
      </c>
      <c r="R3578" s="2">
        <v>40517</v>
      </c>
    </row>
    <row r="3579" spans="1:18" x14ac:dyDescent="0.25">
      <c r="A3579" s="1">
        <v>55172</v>
      </c>
      <c r="B3579" s="2">
        <v>40515</v>
      </c>
      <c r="C3579" s="2" t="str">
        <f t="shared" si="276"/>
        <v>December</v>
      </c>
      <c r="D3579" s="1" t="s">
        <v>32</v>
      </c>
      <c r="E3579" s="1">
        <v>1</v>
      </c>
      <c r="F3579" s="1">
        <f t="shared" si="275"/>
        <v>37.89</v>
      </c>
      <c r="G3579" s="1">
        <v>37.89</v>
      </c>
      <c r="H3579" s="1">
        <v>1.99</v>
      </c>
      <c r="I3579">
        <f t="shared" si="277"/>
        <v>39.880000000000003</v>
      </c>
      <c r="J3579">
        <f t="shared" si="278"/>
        <v>5.3265000000000002</v>
      </c>
      <c r="K3579">
        <f t="shared" si="279"/>
        <v>2.01821085</v>
      </c>
      <c r="L3579" s="1" t="s">
        <v>26</v>
      </c>
      <c r="M3579" s="1" t="s">
        <v>27</v>
      </c>
      <c r="N3579" s="1" t="s">
        <v>33</v>
      </c>
      <c r="O3579" s="1" t="s">
        <v>29</v>
      </c>
      <c r="P3579" s="1" t="s">
        <v>43</v>
      </c>
      <c r="Q3579" s="1" t="s">
        <v>46</v>
      </c>
      <c r="R3579" s="2">
        <v>40516</v>
      </c>
    </row>
    <row r="3580" spans="1:18" x14ac:dyDescent="0.25">
      <c r="A3580" s="1">
        <v>20804</v>
      </c>
      <c r="B3580" s="2">
        <v>40873</v>
      </c>
      <c r="C3580" s="2" t="str">
        <f t="shared" si="276"/>
        <v>November</v>
      </c>
      <c r="D3580" s="1" t="s">
        <v>18</v>
      </c>
      <c r="E3580" s="1">
        <v>13</v>
      </c>
      <c r="F3580" s="1">
        <f t="shared" si="275"/>
        <v>337.98076923076923</v>
      </c>
      <c r="G3580" s="1">
        <v>4393.75</v>
      </c>
      <c r="H3580" s="1">
        <v>14.7</v>
      </c>
      <c r="I3580">
        <f t="shared" si="277"/>
        <v>4408.45</v>
      </c>
      <c r="J3580">
        <f t="shared" si="278"/>
        <v>5.3265000000000002</v>
      </c>
      <c r="K3580">
        <f t="shared" si="279"/>
        <v>234.03309375000001</v>
      </c>
      <c r="L3580" s="1" t="s">
        <v>38</v>
      </c>
      <c r="M3580" s="1" t="s">
        <v>27</v>
      </c>
      <c r="N3580" s="1" t="s">
        <v>28</v>
      </c>
      <c r="O3580" s="1" t="s">
        <v>29</v>
      </c>
      <c r="P3580" s="1" t="s">
        <v>61</v>
      </c>
      <c r="Q3580" s="1" t="s">
        <v>40</v>
      </c>
      <c r="R3580" s="2">
        <v>40880</v>
      </c>
    </row>
    <row r="3581" spans="1:18" x14ac:dyDescent="0.25">
      <c r="A3581" s="1">
        <v>35012</v>
      </c>
      <c r="B3581" s="2">
        <v>41068</v>
      </c>
      <c r="C3581" s="2" t="str">
        <f t="shared" si="276"/>
        <v>June</v>
      </c>
      <c r="D3581" s="1" t="s">
        <v>41</v>
      </c>
      <c r="E3581" s="1">
        <v>10</v>
      </c>
      <c r="F3581" s="1">
        <f t="shared" si="275"/>
        <v>12.679</v>
      </c>
      <c r="G3581" s="1">
        <v>126.79</v>
      </c>
      <c r="H3581" s="1">
        <v>4.9800000000000004</v>
      </c>
      <c r="I3581">
        <f t="shared" si="277"/>
        <v>131.77000000000001</v>
      </c>
      <c r="J3581">
        <f t="shared" si="278"/>
        <v>3.5455000000000001</v>
      </c>
      <c r="K3581">
        <f t="shared" si="279"/>
        <v>4.4953394500000003</v>
      </c>
      <c r="L3581" s="1" t="s">
        <v>26</v>
      </c>
      <c r="M3581" s="1" t="s">
        <v>27</v>
      </c>
      <c r="N3581" s="1" t="s">
        <v>33</v>
      </c>
      <c r="O3581" s="1" t="s">
        <v>34</v>
      </c>
      <c r="P3581" s="1" t="s">
        <v>68</v>
      </c>
      <c r="Q3581" s="1" t="s">
        <v>24</v>
      </c>
      <c r="R3581" s="2">
        <v>41068</v>
      </c>
    </row>
    <row r="3582" spans="1:18" x14ac:dyDescent="0.25">
      <c r="A3582" s="1">
        <v>31552</v>
      </c>
      <c r="B3582" s="2">
        <v>41224</v>
      </c>
      <c r="C3582" s="2" t="str">
        <f t="shared" si="276"/>
        <v>November</v>
      </c>
      <c r="D3582" s="1" t="s">
        <v>25</v>
      </c>
      <c r="E3582" s="1">
        <v>17</v>
      </c>
      <c r="F3582" s="1">
        <f t="shared" si="275"/>
        <v>22.24</v>
      </c>
      <c r="G3582" s="1">
        <v>378.08</v>
      </c>
      <c r="H3582" s="1">
        <v>1.99</v>
      </c>
      <c r="I3582">
        <f t="shared" si="277"/>
        <v>380.07</v>
      </c>
      <c r="J3582">
        <f t="shared" si="278"/>
        <v>5.3265000000000002</v>
      </c>
      <c r="K3582">
        <f t="shared" si="279"/>
        <v>20.138431199999999</v>
      </c>
      <c r="L3582" s="1" t="s">
        <v>26</v>
      </c>
      <c r="M3582" s="1" t="s">
        <v>27</v>
      </c>
      <c r="N3582" s="1" t="s">
        <v>33</v>
      </c>
      <c r="O3582" s="1" t="s">
        <v>29</v>
      </c>
      <c r="P3582" s="1" t="s">
        <v>43</v>
      </c>
      <c r="Q3582" s="1" t="s">
        <v>46</v>
      </c>
      <c r="R3582" s="2">
        <v>41227</v>
      </c>
    </row>
    <row r="3583" spans="1:18" x14ac:dyDescent="0.25">
      <c r="A3583" s="1">
        <v>12160</v>
      </c>
      <c r="B3583" s="2">
        <v>40524</v>
      </c>
      <c r="C3583" s="2" t="str">
        <f t="shared" si="276"/>
        <v>December</v>
      </c>
      <c r="D3583" s="1" t="s">
        <v>18</v>
      </c>
      <c r="E3583" s="1">
        <v>48</v>
      </c>
      <c r="F3583" s="1">
        <f t="shared" si="275"/>
        <v>215.44729166666664</v>
      </c>
      <c r="G3583" s="1">
        <v>10341.469999999999</v>
      </c>
      <c r="H3583" s="1">
        <v>68.02</v>
      </c>
      <c r="I3583">
        <f t="shared" si="277"/>
        <v>10409.49</v>
      </c>
      <c r="J3583">
        <f t="shared" si="278"/>
        <v>4.7610000000000001</v>
      </c>
      <c r="K3583">
        <f t="shared" si="279"/>
        <v>492.35738670000001</v>
      </c>
      <c r="L3583" s="1" t="s">
        <v>38</v>
      </c>
      <c r="M3583" s="1" t="s">
        <v>27</v>
      </c>
      <c r="N3583" s="1" t="s">
        <v>33</v>
      </c>
      <c r="O3583" s="1" t="s">
        <v>22</v>
      </c>
      <c r="P3583" s="1" t="s">
        <v>39</v>
      </c>
      <c r="Q3583" s="1" t="s">
        <v>40</v>
      </c>
      <c r="R3583" s="2">
        <v>40529</v>
      </c>
    </row>
    <row r="3584" spans="1:18" x14ac:dyDescent="0.25">
      <c r="A3584" s="1">
        <v>2595</v>
      </c>
      <c r="B3584" s="2">
        <v>40890</v>
      </c>
      <c r="C3584" s="2" t="str">
        <f t="shared" si="276"/>
        <v>December</v>
      </c>
      <c r="D3584" s="1" t="s">
        <v>32</v>
      </c>
      <c r="E3584" s="1">
        <v>29</v>
      </c>
      <c r="F3584" s="1">
        <f t="shared" si="275"/>
        <v>7.1886206896551723</v>
      </c>
      <c r="G3584" s="1">
        <v>208.47</v>
      </c>
      <c r="H3584" s="1">
        <v>8.74</v>
      </c>
      <c r="I3584">
        <f t="shared" si="277"/>
        <v>217.21</v>
      </c>
      <c r="J3584">
        <f t="shared" si="278"/>
        <v>3.5455000000000001</v>
      </c>
      <c r="K3584">
        <f t="shared" si="279"/>
        <v>7.3913038500000008</v>
      </c>
      <c r="L3584" s="1" t="s">
        <v>19</v>
      </c>
      <c r="M3584" s="1" t="s">
        <v>20</v>
      </c>
      <c r="N3584" s="1" t="s">
        <v>33</v>
      </c>
      <c r="O3584" s="1" t="s">
        <v>34</v>
      </c>
      <c r="P3584" s="1" t="s">
        <v>45</v>
      </c>
      <c r="Q3584" s="1" t="s">
        <v>24</v>
      </c>
      <c r="R3584" s="2">
        <v>40892</v>
      </c>
    </row>
    <row r="3585" spans="1:18" x14ac:dyDescent="0.25">
      <c r="A3585" s="1">
        <v>31780</v>
      </c>
      <c r="B3585" s="2">
        <v>40207</v>
      </c>
      <c r="C3585" s="2" t="str">
        <f t="shared" si="276"/>
        <v>January</v>
      </c>
      <c r="D3585" s="1" t="s">
        <v>41</v>
      </c>
      <c r="E3585" s="1">
        <v>17</v>
      </c>
      <c r="F3585" s="1">
        <f t="shared" si="275"/>
        <v>43.191176470588232</v>
      </c>
      <c r="G3585" s="1">
        <v>734.25</v>
      </c>
      <c r="H3585" s="1">
        <v>4.62</v>
      </c>
      <c r="I3585">
        <f t="shared" si="277"/>
        <v>738.87</v>
      </c>
      <c r="J3585">
        <f t="shared" si="278"/>
        <v>3.5455000000000001</v>
      </c>
      <c r="K3585">
        <f t="shared" si="279"/>
        <v>26.032833749999998</v>
      </c>
      <c r="L3585" s="1" t="s">
        <v>19</v>
      </c>
      <c r="M3585" s="1" t="s">
        <v>54</v>
      </c>
      <c r="N3585" s="1" t="s">
        <v>33</v>
      </c>
      <c r="O3585" s="1" t="s">
        <v>34</v>
      </c>
      <c r="P3585" s="1" t="s">
        <v>68</v>
      </c>
      <c r="Q3585" s="1" t="s">
        <v>24</v>
      </c>
      <c r="R3585" s="2">
        <v>40209</v>
      </c>
    </row>
    <row r="3586" spans="1:18" x14ac:dyDescent="0.25">
      <c r="A3586" s="1">
        <v>36737</v>
      </c>
      <c r="B3586" s="2">
        <v>40252</v>
      </c>
      <c r="C3586" s="2" t="str">
        <f t="shared" si="276"/>
        <v>March</v>
      </c>
      <c r="D3586" s="1" t="s">
        <v>32</v>
      </c>
      <c r="E3586" s="1">
        <v>26</v>
      </c>
      <c r="F3586" s="1">
        <f t="shared" ref="F3586:F3649" si="280">G3586/E3586</f>
        <v>56.236980769230769</v>
      </c>
      <c r="G3586" s="1">
        <v>1462.1614999999999</v>
      </c>
      <c r="H3586" s="1">
        <v>5.99</v>
      </c>
      <c r="I3586">
        <f t="shared" si="277"/>
        <v>1468.1514999999999</v>
      </c>
      <c r="J3586">
        <f t="shared" si="278"/>
        <v>5.3265000000000002</v>
      </c>
      <c r="K3586">
        <f t="shared" si="279"/>
        <v>77.882032297500004</v>
      </c>
      <c r="L3586" s="1" t="s">
        <v>26</v>
      </c>
      <c r="M3586" s="1" t="s">
        <v>69</v>
      </c>
      <c r="N3586" s="1" t="s">
        <v>21</v>
      </c>
      <c r="O3586" s="1" t="s">
        <v>29</v>
      </c>
      <c r="P3586" s="1" t="s">
        <v>30</v>
      </c>
      <c r="Q3586" s="1" t="s">
        <v>24</v>
      </c>
      <c r="R3586" s="2">
        <v>40253</v>
      </c>
    </row>
    <row r="3587" spans="1:18" x14ac:dyDescent="0.25">
      <c r="A3587" s="1">
        <v>36454</v>
      </c>
      <c r="B3587" s="2">
        <v>40592</v>
      </c>
      <c r="C3587" s="2" t="str">
        <f t="shared" ref="C3587:C3650" si="281">TEXT(B3587,"mmmm")</f>
        <v>February</v>
      </c>
      <c r="D3587" s="1" t="s">
        <v>37</v>
      </c>
      <c r="E3587" s="1">
        <v>8</v>
      </c>
      <c r="F3587" s="1">
        <f t="shared" si="280"/>
        <v>8.6962499999999991</v>
      </c>
      <c r="G3587" s="1">
        <v>69.569999999999993</v>
      </c>
      <c r="H3587" s="1">
        <v>6.5</v>
      </c>
      <c r="I3587">
        <f t="shared" ref="I3587:I3650" si="282">G3587+H3587</f>
        <v>76.069999999999993</v>
      </c>
      <c r="J3587">
        <f t="shared" ref="J3587:J3650" si="283">IF(O3587="Furniture",4.761,IF(O3587="Technology",5.3265,IF(O3587="Office Supplies",3.5455,0)))</f>
        <v>3.5455000000000001</v>
      </c>
      <c r="K3587">
        <f t="shared" ref="K3587:K3650" si="284">(J3587*G3587)/100</f>
        <v>2.4666043499999999</v>
      </c>
      <c r="L3587" s="1" t="s">
        <v>26</v>
      </c>
      <c r="M3587" s="1" t="s">
        <v>58</v>
      </c>
      <c r="N3587" s="1" t="s">
        <v>28</v>
      </c>
      <c r="O3587" s="1" t="s">
        <v>34</v>
      </c>
      <c r="P3587" s="1" t="s">
        <v>60</v>
      </c>
      <c r="Q3587" s="1" t="s">
        <v>31</v>
      </c>
      <c r="R3587" s="2">
        <v>40595</v>
      </c>
    </row>
    <row r="3588" spans="1:18" x14ac:dyDescent="0.25">
      <c r="A3588" s="1">
        <v>23207</v>
      </c>
      <c r="B3588" s="2">
        <v>40473</v>
      </c>
      <c r="C3588" s="2" t="str">
        <f t="shared" si="281"/>
        <v>October</v>
      </c>
      <c r="D3588" s="1" t="s">
        <v>37</v>
      </c>
      <c r="E3588" s="1">
        <v>11</v>
      </c>
      <c r="F3588" s="1">
        <f t="shared" si="280"/>
        <v>30.628181818181819</v>
      </c>
      <c r="G3588" s="1">
        <v>336.91</v>
      </c>
      <c r="H3588" s="1">
        <v>8.74</v>
      </c>
      <c r="I3588">
        <f t="shared" si="282"/>
        <v>345.65000000000003</v>
      </c>
      <c r="J3588">
        <f t="shared" si="283"/>
        <v>3.5455000000000001</v>
      </c>
      <c r="K3588">
        <f t="shared" si="284"/>
        <v>11.945144050000001</v>
      </c>
      <c r="L3588" s="1" t="s">
        <v>26</v>
      </c>
      <c r="M3588" s="1" t="s">
        <v>20</v>
      </c>
      <c r="N3588" s="1" t="s">
        <v>33</v>
      </c>
      <c r="O3588" s="1" t="s">
        <v>34</v>
      </c>
      <c r="P3588" s="1" t="s">
        <v>45</v>
      </c>
      <c r="Q3588" s="1" t="s">
        <v>24</v>
      </c>
      <c r="R3588" s="2">
        <v>40474</v>
      </c>
    </row>
    <row r="3589" spans="1:18" x14ac:dyDescent="0.25">
      <c r="A3589" s="1">
        <v>26912</v>
      </c>
      <c r="B3589" s="2">
        <v>41026</v>
      </c>
      <c r="C3589" s="2" t="str">
        <f t="shared" si="281"/>
        <v>April</v>
      </c>
      <c r="D3589" s="1" t="s">
        <v>18</v>
      </c>
      <c r="E3589" s="1">
        <v>18</v>
      </c>
      <c r="F3589" s="1">
        <f t="shared" si="280"/>
        <v>174.23347222222222</v>
      </c>
      <c r="G3589" s="1">
        <v>3136.2024999999999</v>
      </c>
      <c r="H3589" s="1">
        <v>5.26</v>
      </c>
      <c r="I3589">
        <f t="shared" si="282"/>
        <v>3141.4625000000001</v>
      </c>
      <c r="J3589">
        <f t="shared" si="283"/>
        <v>5.3265000000000002</v>
      </c>
      <c r="K3589">
        <f t="shared" si="284"/>
        <v>167.04982616249998</v>
      </c>
      <c r="L3589" s="1" t="s">
        <v>26</v>
      </c>
      <c r="M3589" s="1" t="s">
        <v>49</v>
      </c>
      <c r="N3589" s="1" t="s">
        <v>42</v>
      </c>
      <c r="O3589" s="1" t="s">
        <v>29</v>
      </c>
      <c r="P3589" s="1" t="s">
        <v>30</v>
      </c>
      <c r="Q3589" s="1" t="s">
        <v>24</v>
      </c>
      <c r="R3589" s="2">
        <v>41030</v>
      </c>
    </row>
    <row r="3590" spans="1:18" x14ac:dyDescent="0.25">
      <c r="A3590" s="1">
        <v>42214</v>
      </c>
      <c r="B3590" s="2">
        <v>40687</v>
      </c>
      <c r="C3590" s="2" t="str">
        <f t="shared" si="281"/>
        <v>May</v>
      </c>
      <c r="D3590" s="1" t="s">
        <v>18</v>
      </c>
      <c r="E3590" s="1">
        <v>28</v>
      </c>
      <c r="F3590" s="1">
        <f t="shared" si="280"/>
        <v>6.5589285714285719</v>
      </c>
      <c r="G3590" s="1">
        <v>183.65</v>
      </c>
      <c r="H3590" s="1">
        <v>5.84</v>
      </c>
      <c r="I3590">
        <f t="shared" si="282"/>
        <v>189.49</v>
      </c>
      <c r="J3590">
        <f t="shared" si="283"/>
        <v>3.5455000000000001</v>
      </c>
      <c r="K3590">
        <f t="shared" si="284"/>
        <v>6.5113107499999998</v>
      </c>
      <c r="L3590" s="1" t="s">
        <v>26</v>
      </c>
      <c r="M3590" s="1" t="s">
        <v>54</v>
      </c>
      <c r="N3590" s="1" t="s">
        <v>42</v>
      </c>
      <c r="O3590" s="1" t="s">
        <v>34</v>
      </c>
      <c r="P3590" s="1" t="s">
        <v>45</v>
      </c>
      <c r="Q3590" s="1" t="s">
        <v>24</v>
      </c>
      <c r="R3590" s="2">
        <v>40694</v>
      </c>
    </row>
    <row r="3591" spans="1:18" x14ac:dyDescent="0.25">
      <c r="A3591" s="1">
        <v>38212</v>
      </c>
      <c r="B3591" s="2">
        <v>40637</v>
      </c>
      <c r="C3591" s="2" t="str">
        <f t="shared" si="281"/>
        <v>April</v>
      </c>
      <c r="D3591" s="1" t="s">
        <v>41</v>
      </c>
      <c r="E3591" s="1">
        <v>46</v>
      </c>
      <c r="F3591" s="1">
        <f t="shared" si="280"/>
        <v>76.825434782608696</v>
      </c>
      <c r="G3591" s="1">
        <v>3533.97</v>
      </c>
      <c r="H3591" s="1">
        <v>35</v>
      </c>
      <c r="I3591">
        <f t="shared" si="282"/>
        <v>3568.97</v>
      </c>
      <c r="J3591">
        <f t="shared" si="283"/>
        <v>3.5455000000000001</v>
      </c>
      <c r="K3591">
        <f t="shared" si="284"/>
        <v>125.29690634999999</v>
      </c>
      <c r="L3591" s="1" t="s">
        <v>26</v>
      </c>
      <c r="M3591" s="1" t="s">
        <v>20</v>
      </c>
      <c r="N3591" s="1" t="s">
        <v>42</v>
      </c>
      <c r="O3591" s="1" t="s">
        <v>34</v>
      </c>
      <c r="P3591" s="1" t="s">
        <v>60</v>
      </c>
      <c r="Q3591" s="1" t="s">
        <v>53</v>
      </c>
      <c r="R3591" s="2">
        <v>40639</v>
      </c>
    </row>
    <row r="3592" spans="1:18" x14ac:dyDescent="0.25">
      <c r="A3592" s="1">
        <v>52196</v>
      </c>
      <c r="B3592" s="2">
        <v>40208</v>
      </c>
      <c r="C3592" s="2" t="str">
        <f t="shared" si="281"/>
        <v>January</v>
      </c>
      <c r="D3592" s="1" t="s">
        <v>32</v>
      </c>
      <c r="E3592" s="1">
        <v>10</v>
      </c>
      <c r="F3592" s="1">
        <f t="shared" si="280"/>
        <v>54.700049999999997</v>
      </c>
      <c r="G3592" s="1">
        <v>547.00049999999999</v>
      </c>
      <c r="H3592" s="1">
        <v>3.9</v>
      </c>
      <c r="I3592">
        <f t="shared" si="282"/>
        <v>550.90049999999997</v>
      </c>
      <c r="J3592">
        <f t="shared" si="283"/>
        <v>5.3265000000000002</v>
      </c>
      <c r="K3592">
        <f t="shared" si="284"/>
        <v>29.135981632500002</v>
      </c>
      <c r="L3592" s="1" t="s">
        <v>26</v>
      </c>
      <c r="M3592" s="1" t="s">
        <v>20</v>
      </c>
      <c r="N3592" s="1" t="s">
        <v>33</v>
      </c>
      <c r="O3592" s="1" t="s">
        <v>29</v>
      </c>
      <c r="P3592" s="1" t="s">
        <v>30</v>
      </c>
      <c r="Q3592" s="1" t="s">
        <v>24</v>
      </c>
      <c r="R3592" s="2">
        <v>40210</v>
      </c>
    </row>
    <row r="3593" spans="1:18" x14ac:dyDescent="0.25">
      <c r="A3593" s="1">
        <v>48931</v>
      </c>
      <c r="B3593" s="2">
        <v>39981</v>
      </c>
      <c r="C3593" s="2" t="str">
        <f t="shared" si="281"/>
        <v>June</v>
      </c>
      <c r="D3593" s="1" t="s">
        <v>18</v>
      </c>
      <c r="E3593" s="1">
        <v>33</v>
      </c>
      <c r="F3593" s="1">
        <f t="shared" si="280"/>
        <v>22.747272727272726</v>
      </c>
      <c r="G3593" s="1">
        <v>750.66</v>
      </c>
      <c r="H3593" s="1">
        <v>4</v>
      </c>
      <c r="I3593">
        <f t="shared" si="282"/>
        <v>754.66</v>
      </c>
      <c r="J3593">
        <f t="shared" si="283"/>
        <v>5.3265000000000002</v>
      </c>
      <c r="K3593">
        <f t="shared" si="284"/>
        <v>39.983904899999999</v>
      </c>
      <c r="L3593" s="1" t="s">
        <v>26</v>
      </c>
      <c r="M3593" s="1" t="s">
        <v>56</v>
      </c>
      <c r="N3593" s="1" t="s">
        <v>33</v>
      </c>
      <c r="O3593" s="1" t="s">
        <v>29</v>
      </c>
      <c r="P3593" s="1" t="s">
        <v>43</v>
      </c>
      <c r="Q3593" s="1" t="s">
        <v>24</v>
      </c>
      <c r="R3593" s="2">
        <v>39988</v>
      </c>
    </row>
    <row r="3594" spans="1:18" x14ac:dyDescent="0.25">
      <c r="A3594" s="1">
        <v>19174</v>
      </c>
      <c r="B3594" s="2">
        <v>40375</v>
      </c>
      <c r="C3594" s="2" t="str">
        <f t="shared" si="281"/>
        <v>July</v>
      </c>
      <c r="D3594" s="1" t="s">
        <v>41</v>
      </c>
      <c r="E3594" s="1">
        <v>48</v>
      </c>
      <c r="F3594" s="1">
        <f t="shared" si="280"/>
        <v>33.979999999999997</v>
      </c>
      <c r="G3594" s="1">
        <v>1631.04</v>
      </c>
      <c r="H3594" s="1">
        <v>1.99</v>
      </c>
      <c r="I3594">
        <f t="shared" si="282"/>
        <v>1633.03</v>
      </c>
      <c r="J3594">
        <f t="shared" si="283"/>
        <v>5.3265000000000002</v>
      </c>
      <c r="K3594">
        <f t="shared" si="284"/>
        <v>86.877345600000012</v>
      </c>
      <c r="L3594" s="1" t="s">
        <v>26</v>
      </c>
      <c r="M3594" s="1" t="s">
        <v>58</v>
      </c>
      <c r="N3594" s="1" t="s">
        <v>28</v>
      </c>
      <c r="O3594" s="1" t="s">
        <v>29</v>
      </c>
      <c r="P3594" s="1" t="s">
        <v>43</v>
      </c>
      <c r="Q3594" s="1" t="s">
        <v>46</v>
      </c>
      <c r="R3594" s="2">
        <v>40377</v>
      </c>
    </row>
    <row r="3595" spans="1:18" x14ac:dyDescent="0.25">
      <c r="A3595" s="1">
        <v>34663</v>
      </c>
      <c r="B3595" s="2">
        <v>40730</v>
      </c>
      <c r="C3595" s="2" t="str">
        <f t="shared" si="281"/>
        <v>July</v>
      </c>
      <c r="D3595" s="1" t="s">
        <v>32</v>
      </c>
      <c r="E3595" s="1">
        <v>38</v>
      </c>
      <c r="F3595" s="1">
        <f t="shared" si="280"/>
        <v>768.0655263157895</v>
      </c>
      <c r="G3595" s="1">
        <v>29186.49</v>
      </c>
      <c r="H3595" s="1">
        <v>55.3</v>
      </c>
      <c r="I3595">
        <f t="shared" si="282"/>
        <v>29241.79</v>
      </c>
      <c r="J3595">
        <f t="shared" si="283"/>
        <v>5.3265000000000002</v>
      </c>
      <c r="K3595">
        <f t="shared" si="284"/>
        <v>1554.6183898500001</v>
      </c>
      <c r="L3595" s="1" t="s">
        <v>38</v>
      </c>
      <c r="M3595" s="1" t="s">
        <v>54</v>
      </c>
      <c r="N3595" s="1" t="s">
        <v>33</v>
      </c>
      <c r="O3595" s="1" t="s">
        <v>29</v>
      </c>
      <c r="P3595" s="1" t="s">
        <v>61</v>
      </c>
      <c r="Q3595" s="1" t="s">
        <v>40</v>
      </c>
      <c r="R3595" s="2">
        <v>40732</v>
      </c>
    </row>
    <row r="3596" spans="1:18" x14ac:dyDescent="0.25">
      <c r="A3596" s="1">
        <v>26947</v>
      </c>
      <c r="B3596" s="2">
        <v>40333</v>
      </c>
      <c r="C3596" s="2" t="str">
        <f t="shared" si="281"/>
        <v>June</v>
      </c>
      <c r="D3596" s="1" t="s">
        <v>25</v>
      </c>
      <c r="E3596" s="1">
        <v>4</v>
      </c>
      <c r="F3596" s="1">
        <f t="shared" si="280"/>
        <v>116.78749999999999</v>
      </c>
      <c r="G3596" s="1">
        <v>467.15</v>
      </c>
      <c r="H3596" s="1">
        <v>60</v>
      </c>
      <c r="I3596">
        <f t="shared" si="282"/>
        <v>527.15</v>
      </c>
      <c r="J3596">
        <f t="shared" si="283"/>
        <v>4.7610000000000001</v>
      </c>
      <c r="K3596">
        <f t="shared" si="284"/>
        <v>22.241011499999999</v>
      </c>
      <c r="L3596" s="1" t="s">
        <v>38</v>
      </c>
      <c r="M3596" s="1" t="s">
        <v>51</v>
      </c>
      <c r="N3596" s="1" t="s">
        <v>33</v>
      </c>
      <c r="O3596" s="1" t="s">
        <v>22</v>
      </c>
      <c r="P3596" s="1" t="s">
        <v>57</v>
      </c>
      <c r="Q3596" s="1" t="s">
        <v>40</v>
      </c>
      <c r="R3596" s="2">
        <v>40336</v>
      </c>
    </row>
    <row r="3597" spans="1:18" x14ac:dyDescent="0.25">
      <c r="A3597" s="1">
        <v>24132</v>
      </c>
      <c r="B3597" s="2">
        <v>40000</v>
      </c>
      <c r="C3597" s="2" t="str">
        <f t="shared" si="281"/>
        <v>July</v>
      </c>
      <c r="D3597" s="1" t="s">
        <v>18</v>
      </c>
      <c r="E3597" s="1">
        <v>3</v>
      </c>
      <c r="F3597" s="1">
        <f t="shared" si="280"/>
        <v>21.28</v>
      </c>
      <c r="G3597" s="1">
        <v>63.84</v>
      </c>
      <c r="H3597" s="1">
        <v>17.78</v>
      </c>
      <c r="I3597">
        <f t="shared" si="282"/>
        <v>81.62</v>
      </c>
      <c r="J3597">
        <f t="shared" si="283"/>
        <v>3.5455000000000001</v>
      </c>
      <c r="K3597">
        <f t="shared" si="284"/>
        <v>2.2634472000000003</v>
      </c>
      <c r="L3597" s="1" t="s">
        <v>26</v>
      </c>
      <c r="M3597" s="1" t="s">
        <v>20</v>
      </c>
      <c r="N3597" s="1" t="s">
        <v>33</v>
      </c>
      <c r="O3597" s="1" t="s">
        <v>34</v>
      </c>
      <c r="P3597" s="1" t="s">
        <v>60</v>
      </c>
      <c r="Q3597" s="1" t="s">
        <v>24</v>
      </c>
      <c r="R3597" s="2">
        <v>40007</v>
      </c>
    </row>
    <row r="3598" spans="1:18" x14ac:dyDescent="0.25">
      <c r="A3598" s="1">
        <v>18503</v>
      </c>
      <c r="B3598" s="2">
        <v>40668</v>
      </c>
      <c r="C3598" s="2" t="str">
        <f t="shared" si="281"/>
        <v>May</v>
      </c>
      <c r="D3598" s="1" t="s">
        <v>32</v>
      </c>
      <c r="E3598" s="1">
        <v>13</v>
      </c>
      <c r="F3598" s="1">
        <f t="shared" si="280"/>
        <v>71.454269230769228</v>
      </c>
      <c r="G3598" s="1">
        <v>928.90549999999996</v>
      </c>
      <c r="H3598" s="1">
        <v>2.79</v>
      </c>
      <c r="I3598">
        <f t="shared" si="282"/>
        <v>931.69549999999992</v>
      </c>
      <c r="J3598">
        <f t="shared" si="283"/>
        <v>5.3265000000000002</v>
      </c>
      <c r="K3598">
        <f t="shared" si="284"/>
        <v>49.478151457499997</v>
      </c>
      <c r="L3598" s="1" t="s">
        <v>26</v>
      </c>
      <c r="M3598" s="1" t="s">
        <v>51</v>
      </c>
      <c r="N3598" s="1" t="s">
        <v>21</v>
      </c>
      <c r="O3598" s="1" t="s">
        <v>29</v>
      </c>
      <c r="P3598" s="1" t="s">
        <v>30</v>
      </c>
      <c r="Q3598" s="1" t="s">
        <v>24</v>
      </c>
      <c r="R3598" s="2">
        <v>40670</v>
      </c>
    </row>
    <row r="3599" spans="1:18" x14ac:dyDescent="0.25">
      <c r="A3599" s="1">
        <v>18178</v>
      </c>
      <c r="B3599" s="2">
        <v>40119</v>
      </c>
      <c r="C3599" s="2" t="str">
        <f t="shared" si="281"/>
        <v>November</v>
      </c>
      <c r="D3599" s="1" t="s">
        <v>18</v>
      </c>
      <c r="E3599" s="1">
        <v>43</v>
      </c>
      <c r="F3599" s="1">
        <f t="shared" si="280"/>
        <v>5.4672093023255819</v>
      </c>
      <c r="G3599" s="1">
        <v>235.09</v>
      </c>
      <c r="H3599" s="1">
        <v>49</v>
      </c>
      <c r="I3599">
        <f t="shared" si="282"/>
        <v>284.09000000000003</v>
      </c>
      <c r="J3599">
        <f t="shared" si="283"/>
        <v>3.5455000000000001</v>
      </c>
      <c r="K3599">
        <f t="shared" si="284"/>
        <v>8.3351159500000005</v>
      </c>
      <c r="L3599" s="1" t="s">
        <v>26</v>
      </c>
      <c r="M3599" s="1" t="s">
        <v>27</v>
      </c>
      <c r="N3599" s="1" t="s">
        <v>28</v>
      </c>
      <c r="O3599" s="1" t="s">
        <v>34</v>
      </c>
      <c r="P3599" s="1" t="s">
        <v>68</v>
      </c>
      <c r="Q3599" s="1" t="s">
        <v>53</v>
      </c>
      <c r="R3599" s="2">
        <v>40119</v>
      </c>
    </row>
    <row r="3600" spans="1:18" x14ac:dyDescent="0.25">
      <c r="A3600" s="1">
        <v>38117</v>
      </c>
      <c r="B3600" s="2">
        <v>40288</v>
      </c>
      <c r="C3600" s="2" t="str">
        <f t="shared" si="281"/>
        <v>April</v>
      </c>
      <c r="D3600" s="1" t="s">
        <v>18</v>
      </c>
      <c r="E3600" s="1">
        <v>28</v>
      </c>
      <c r="F3600" s="1">
        <f t="shared" si="280"/>
        <v>17.188214285714285</v>
      </c>
      <c r="G3600" s="1">
        <v>481.27</v>
      </c>
      <c r="H3600" s="1">
        <v>11.25</v>
      </c>
      <c r="I3600">
        <f t="shared" si="282"/>
        <v>492.52</v>
      </c>
      <c r="J3600">
        <f t="shared" si="283"/>
        <v>3.5455000000000001</v>
      </c>
      <c r="K3600">
        <f t="shared" si="284"/>
        <v>17.06342785</v>
      </c>
      <c r="L3600" s="1" t="s">
        <v>26</v>
      </c>
      <c r="M3600" s="1" t="s">
        <v>27</v>
      </c>
      <c r="N3600" s="1" t="s">
        <v>42</v>
      </c>
      <c r="O3600" s="1" t="s">
        <v>34</v>
      </c>
      <c r="P3600" s="1" t="s">
        <v>60</v>
      </c>
      <c r="Q3600" s="1" t="s">
        <v>24</v>
      </c>
      <c r="R3600" s="2">
        <v>40293</v>
      </c>
    </row>
    <row r="3601" spans="1:18" x14ac:dyDescent="0.25">
      <c r="A3601" s="1">
        <v>22914</v>
      </c>
      <c r="B3601" s="2">
        <v>40921</v>
      </c>
      <c r="C3601" s="2" t="str">
        <f t="shared" si="281"/>
        <v>January</v>
      </c>
      <c r="D3601" s="1" t="s">
        <v>37</v>
      </c>
      <c r="E3601" s="1">
        <v>30</v>
      </c>
      <c r="F3601" s="1">
        <f t="shared" si="280"/>
        <v>11.221666666666666</v>
      </c>
      <c r="G3601" s="1">
        <v>336.65</v>
      </c>
      <c r="H3601" s="1">
        <v>6.96</v>
      </c>
      <c r="I3601">
        <f t="shared" si="282"/>
        <v>343.60999999999996</v>
      </c>
      <c r="J3601">
        <f t="shared" si="283"/>
        <v>3.5455000000000001</v>
      </c>
      <c r="K3601">
        <f t="shared" si="284"/>
        <v>11.935925749999999</v>
      </c>
      <c r="L3601" s="1" t="s">
        <v>26</v>
      </c>
      <c r="M3601" s="1" t="s">
        <v>47</v>
      </c>
      <c r="N3601" s="1" t="s">
        <v>33</v>
      </c>
      <c r="O3601" s="1" t="s">
        <v>34</v>
      </c>
      <c r="P3601" s="1" t="s">
        <v>68</v>
      </c>
      <c r="Q3601" s="1" t="s">
        <v>31</v>
      </c>
      <c r="R3601" s="2">
        <v>40922</v>
      </c>
    </row>
    <row r="3602" spans="1:18" x14ac:dyDescent="0.25">
      <c r="A3602" s="1">
        <v>36387</v>
      </c>
      <c r="B3602" s="2">
        <v>40854</v>
      </c>
      <c r="C3602" s="2" t="str">
        <f t="shared" si="281"/>
        <v>November</v>
      </c>
      <c r="D3602" s="1" t="s">
        <v>25</v>
      </c>
      <c r="E3602" s="1">
        <v>32</v>
      </c>
      <c r="F3602" s="1">
        <f t="shared" si="280"/>
        <v>19.2621875</v>
      </c>
      <c r="G3602" s="1">
        <v>616.39</v>
      </c>
      <c r="H3602" s="1">
        <v>1.99</v>
      </c>
      <c r="I3602">
        <f t="shared" si="282"/>
        <v>618.38</v>
      </c>
      <c r="J3602">
        <f t="shared" si="283"/>
        <v>5.3265000000000002</v>
      </c>
      <c r="K3602">
        <f t="shared" si="284"/>
        <v>32.832013350000004</v>
      </c>
      <c r="L3602" s="1" t="s">
        <v>26</v>
      </c>
      <c r="M3602" s="1" t="s">
        <v>51</v>
      </c>
      <c r="N3602" s="1" t="s">
        <v>33</v>
      </c>
      <c r="O3602" s="1" t="s">
        <v>29</v>
      </c>
      <c r="P3602" s="1" t="s">
        <v>43</v>
      </c>
      <c r="Q3602" s="1" t="s">
        <v>46</v>
      </c>
      <c r="R3602" s="2">
        <v>40857</v>
      </c>
    </row>
    <row r="3603" spans="1:18" x14ac:dyDescent="0.25">
      <c r="A3603" s="1">
        <v>46341</v>
      </c>
      <c r="B3603" s="2">
        <v>40164</v>
      </c>
      <c r="C3603" s="2" t="str">
        <f t="shared" si="281"/>
        <v>December</v>
      </c>
      <c r="D3603" s="1" t="s">
        <v>25</v>
      </c>
      <c r="E3603" s="1">
        <v>23</v>
      </c>
      <c r="F3603" s="1">
        <f t="shared" si="280"/>
        <v>1.701304347826087</v>
      </c>
      <c r="G3603" s="1">
        <v>39.130000000000003</v>
      </c>
      <c r="H3603" s="1">
        <v>1.57</v>
      </c>
      <c r="I3603">
        <f t="shared" si="282"/>
        <v>40.700000000000003</v>
      </c>
      <c r="J3603">
        <f t="shared" si="283"/>
        <v>3.5455000000000001</v>
      </c>
      <c r="K3603">
        <f t="shared" si="284"/>
        <v>1.3873541500000002</v>
      </c>
      <c r="L3603" s="1" t="s">
        <v>26</v>
      </c>
      <c r="M3603" s="1" t="s">
        <v>49</v>
      </c>
      <c r="N3603" s="1" t="s">
        <v>33</v>
      </c>
      <c r="O3603" s="1" t="s">
        <v>34</v>
      </c>
      <c r="P3603" s="1" t="s">
        <v>35</v>
      </c>
      <c r="Q3603" s="1" t="s">
        <v>36</v>
      </c>
      <c r="R3603" s="2">
        <v>40165</v>
      </c>
    </row>
    <row r="3604" spans="1:18" x14ac:dyDescent="0.25">
      <c r="A3604" s="1">
        <v>12837</v>
      </c>
      <c r="B3604" s="2">
        <v>41245</v>
      </c>
      <c r="C3604" s="2" t="str">
        <f t="shared" si="281"/>
        <v>December</v>
      </c>
      <c r="D3604" s="1" t="s">
        <v>41</v>
      </c>
      <c r="E3604" s="1">
        <v>22</v>
      </c>
      <c r="F3604" s="1">
        <f t="shared" si="280"/>
        <v>3.0086363636363633</v>
      </c>
      <c r="G3604" s="1">
        <v>66.19</v>
      </c>
      <c r="H3604" s="1">
        <v>0.99</v>
      </c>
      <c r="I3604">
        <f t="shared" si="282"/>
        <v>67.179999999999993</v>
      </c>
      <c r="J3604">
        <f t="shared" si="283"/>
        <v>3.5455000000000001</v>
      </c>
      <c r="K3604">
        <f t="shared" si="284"/>
        <v>2.3467664500000001</v>
      </c>
      <c r="L3604" s="1" t="s">
        <v>26</v>
      </c>
      <c r="M3604" s="1" t="s">
        <v>27</v>
      </c>
      <c r="N3604" s="1" t="s">
        <v>42</v>
      </c>
      <c r="O3604" s="1" t="s">
        <v>34</v>
      </c>
      <c r="P3604" s="1" t="s">
        <v>63</v>
      </c>
      <c r="Q3604" s="1" t="s">
        <v>24</v>
      </c>
      <c r="R3604" s="2">
        <v>41246</v>
      </c>
    </row>
    <row r="3605" spans="1:18" x14ac:dyDescent="0.25">
      <c r="A3605" s="1">
        <v>29666</v>
      </c>
      <c r="B3605" s="2">
        <v>40907</v>
      </c>
      <c r="C3605" s="2" t="str">
        <f t="shared" si="281"/>
        <v>December</v>
      </c>
      <c r="D3605" s="1" t="s">
        <v>32</v>
      </c>
      <c r="E3605" s="1">
        <v>44</v>
      </c>
      <c r="F3605" s="1">
        <f t="shared" si="280"/>
        <v>8.2443181818181817</v>
      </c>
      <c r="G3605" s="1">
        <v>362.75</v>
      </c>
      <c r="H3605" s="1">
        <v>2.38</v>
      </c>
      <c r="I3605">
        <f t="shared" si="282"/>
        <v>365.13</v>
      </c>
      <c r="J3605">
        <f t="shared" si="283"/>
        <v>5.3265000000000002</v>
      </c>
      <c r="K3605">
        <f t="shared" si="284"/>
        <v>19.32187875</v>
      </c>
      <c r="L3605" s="1" t="s">
        <v>26</v>
      </c>
      <c r="M3605" s="1" t="s">
        <v>27</v>
      </c>
      <c r="N3605" s="1" t="s">
        <v>28</v>
      </c>
      <c r="O3605" s="1" t="s">
        <v>29</v>
      </c>
      <c r="P3605" s="1" t="s">
        <v>43</v>
      </c>
      <c r="Q3605" s="1" t="s">
        <v>46</v>
      </c>
      <c r="R3605" s="2">
        <v>40909</v>
      </c>
    </row>
    <row r="3606" spans="1:18" x14ac:dyDescent="0.25">
      <c r="A3606" s="1">
        <v>43109</v>
      </c>
      <c r="B3606" s="2">
        <v>41264</v>
      </c>
      <c r="C3606" s="2" t="str">
        <f t="shared" si="281"/>
        <v>December</v>
      </c>
      <c r="D3606" s="1" t="s">
        <v>37</v>
      </c>
      <c r="E3606" s="1">
        <v>19</v>
      </c>
      <c r="F3606" s="1">
        <f t="shared" si="280"/>
        <v>14.833684210526314</v>
      </c>
      <c r="G3606" s="1">
        <v>281.83999999999997</v>
      </c>
      <c r="H3606" s="1">
        <v>8.4</v>
      </c>
      <c r="I3606">
        <f t="shared" si="282"/>
        <v>290.23999999999995</v>
      </c>
      <c r="J3606">
        <f t="shared" si="283"/>
        <v>3.5455000000000001</v>
      </c>
      <c r="K3606">
        <f t="shared" si="284"/>
        <v>9.992637199999999</v>
      </c>
      <c r="L3606" s="1" t="s">
        <v>26</v>
      </c>
      <c r="M3606" s="1" t="s">
        <v>44</v>
      </c>
      <c r="N3606" s="1" t="s">
        <v>33</v>
      </c>
      <c r="O3606" s="1" t="s">
        <v>34</v>
      </c>
      <c r="P3606" s="1" t="s">
        <v>48</v>
      </c>
      <c r="Q3606" s="1" t="s">
        <v>24</v>
      </c>
      <c r="R3606" s="2">
        <v>41265</v>
      </c>
    </row>
    <row r="3607" spans="1:18" x14ac:dyDescent="0.25">
      <c r="A3607" s="1">
        <v>56645</v>
      </c>
      <c r="B3607" s="2">
        <v>40914</v>
      </c>
      <c r="C3607" s="2" t="str">
        <f t="shared" si="281"/>
        <v>January</v>
      </c>
      <c r="D3607" s="1" t="s">
        <v>18</v>
      </c>
      <c r="E3607" s="1">
        <v>42</v>
      </c>
      <c r="F3607" s="1">
        <f t="shared" si="280"/>
        <v>350.69904761904763</v>
      </c>
      <c r="G3607" s="1">
        <v>14729.36</v>
      </c>
      <c r="H3607" s="1">
        <v>40.19</v>
      </c>
      <c r="I3607">
        <f t="shared" si="282"/>
        <v>14769.550000000001</v>
      </c>
      <c r="J3607">
        <f t="shared" si="283"/>
        <v>4.7610000000000001</v>
      </c>
      <c r="K3607">
        <f t="shared" si="284"/>
        <v>701.2648296000001</v>
      </c>
      <c r="L3607" s="1" t="s">
        <v>38</v>
      </c>
      <c r="M3607" s="1" t="s">
        <v>56</v>
      </c>
      <c r="N3607" s="1" t="s">
        <v>42</v>
      </c>
      <c r="O3607" s="1" t="s">
        <v>22</v>
      </c>
      <c r="P3607" s="1" t="s">
        <v>57</v>
      </c>
      <c r="Q3607" s="1" t="s">
        <v>64</v>
      </c>
      <c r="R3607" s="2">
        <v>40916</v>
      </c>
    </row>
    <row r="3608" spans="1:18" x14ac:dyDescent="0.25">
      <c r="A3608" s="1">
        <v>1317</v>
      </c>
      <c r="B3608" s="2">
        <v>40681</v>
      </c>
      <c r="C3608" s="2" t="str">
        <f t="shared" si="281"/>
        <v>May</v>
      </c>
      <c r="D3608" s="1" t="s">
        <v>25</v>
      </c>
      <c r="E3608" s="1">
        <v>29</v>
      </c>
      <c r="F3608" s="1">
        <f t="shared" si="280"/>
        <v>5.4034482758620683</v>
      </c>
      <c r="G3608" s="1">
        <v>156.69999999999999</v>
      </c>
      <c r="H3608" s="1">
        <v>5.57</v>
      </c>
      <c r="I3608">
        <f t="shared" si="282"/>
        <v>162.26999999999998</v>
      </c>
      <c r="J3608">
        <f t="shared" si="283"/>
        <v>3.5455000000000001</v>
      </c>
      <c r="K3608">
        <f t="shared" si="284"/>
        <v>5.5557984999999999</v>
      </c>
      <c r="L3608" s="1" t="s">
        <v>26</v>
      </c>
      <c r="M3608" s="1" t="s">
        <v>54</v>
      </c>
      <c r="N3608" s="1" t="s">
        <v>21</v>
      </c>
      <c r="O3608" s="1" t="s">
        <v>34</v>
      </c>
      <c r="P3608" s="1" t="s">
        <v>45</v>
      </c>
      <c r="Q3608" s="1" t="s">
        <v>24</v>
      </c>
      <c r="R3608" s="2">
        <v>40683</v>
      </c>
    </row>
    <row r="3609" spans="1:18" x14ac:dyDescent="0.25">
      <c r="A3609" s="1">
        <v>45414</v>
      </c>
      <c r="B3609" s="2">
        <v>39855</v>
      </c>
      <c r="C3609" s="2" t="str">
        <f t="shared" si="281"/>
        <v>February</v>
      </c>
      <c r="D3609" s="1" t="s">
        <v>37</v>
      </c>
      <c r="E3609" s="1">
        <v>17</v>
      </c>
      <c r="F3609" s="1">
        <f t="shared" si="280"/>
        <v>58.984117647058824</v>
      </c>
      <c r="G3609" s="1">
        <v>1002.73</v>
      </c>
      <c r="H3609" s="1">
        <v>49</v>
      </c>
      <c r="I3609">
        <f t="shared" si="282"/>
        <v>1051.73</v>
      </c>
      <c r="J3609">
        <f t="shared" si="283"/>
        <v>3.5455000000000001</v>
      </c>
      <c r="K3609">
        <f t="shared" si="284"/>
        <v>35.551792150000004</v>
      </c>
      <c r="L3609" s="1" t="s">
        <v>26</v>
      </c>
      <c r="M3609" s="1" t="s">
        <v>27</v>
      </c>
      <c r="N3609" s="1" t="s">
        <v>21</v>
      </c>
      <c r="O3609" s="1" t="s">
        <v>34</v>
      </c>
      <c r="P3609" s="1" t="s">
        <v>68</v>
      </c>
      <c r="Q3609" s="1" t="s">
        <v>53</v>
      </c>
      <c r="R3609" s="2">
        <v>39856</v>
      </c>
    </row>
    <row r="3610" spans="1:18" x14ac:dyDescent="0.25">
      <c r="A3610" s="1">
        <v>47554</v>
      </c>
      <c r="B3610" s="2">
        <v>40250</v>
      </c>
      <c r="C3610" s="2" t="str">
        <f t="shared" si="281"/>
        <v>March</v>
      </c>
      <c r="D3610" s="1" t="s">
        <v>18</v>
      </c>
      <c r="E3610" s="1">
        <v>9</v>
      </c>
      <c r="F3610" s="1">
        <f t="shared" si="280"/>
        <v>48.477777777777781</v>
      </c>
      <c r="G3610" s="1">
        <v>436.3</v>
      </c>
      <c r="H3610" s="1">
        <v>14.19</v>
      </c>
      <c r="I3610">
        <f t="shared" si="282"/>
        <v>450.49</v>
      </c>
      <c r="J3610">
        <f t="shared" si="283"/>
        <v>4.7610000000000001</v>
      </c>
      <c r="K3610">
        <f t="shared" si="284"/>
        <v>20.772243000000003</v>
      </c>
      <c r="L3610" s="1" t="s">
        <v>38</v>
      </c>
      <c r="M3610" s="1" t="s">
        <v>54</v>
      </c>
      <c r="N3610" s="1" t="s">
        <v>33</v>
      </c>
      <c r="O3610" s="1" t="s">
        <v>22</v>
      </c>
      <c r="P3610" s="1" t="s">
        <v>39</v>
      </c>
      <c r="Q3610" s="1" t="s">
        <v>40</v>
      </c>
      <c r="R3610" s="2">
        <v>40250</v>
      </c>
    </row>
    <row r="3611" spans="1:18" x14ac:dyDescent="0.25">
      <c r="A3611" s="1">
        <v>46528</v>
      </c>
      <c r="B3611" s="2">
        <v>40153</v>
      </c>
      <c r="C3611" s="2" t="str">
        <f t="shared" si="281"/>
        <v>December</v>
      </c>
      <c r="D3611" s="1" t="s">
        <v>41</v>
      </c>
      <c r="E3611" s="1">
        <v>43</v>
      </c>
      <c r="F3611" s="1">
        <f t="shared" si="280"/>
        <v>69.305813953488368</v>
      </c>
      <c r="G3611" s="1">
        <v>2980.15</v>
      </c>
      <c r="H3611" s="1">
        <v>37.58</v>
      </c>
      <c r="I3611">
        <f t="shared" si="282"/>
        <v>3017.73</v>
      </c>
      <c r="J3611">
        <f t="shared" si="283"/>
        <v>4.7610000000000001</v>
      </c>
      <c r="K3611">
        <f t="shared" si="284"/>
        <v>141.8849415</v>
      </c>
      <c r="L3611" s="1" t="s">
        <v>19</v>
      </c>
      <c r="M3611" s="1" t="s">
        <v>27</v>
      </c>
      <c r="N3611" s="1" t="s">
        <v>42</v>
      </c>
      <c r="O3611" s="1" t="s">
        <v>22</v>
      </c>
      <c r="P3611" s="1" t="s">
        <v>23</v>
      </c>
      <c r="Q3611" s="1" t="s">
        <v>36</v>
      </c>
      <c r="R3611" s="2">
        <v>40155</v>
      </c>
    </row>
    <row r="3612" spans="1:18" x14ac:dyDescent="0.25">
      <c r="A3612" s="1">
        <v>43653</v>
      </c>
      <c r="B3612" s="2">
        <v>41212</v>
      </c>
      <c r="C3612" s="2" t="str">
        <f t="shared" si="281"/>
        <v>October</v>
      </c>
      <c r="D3612" s="1" t="s">
        <v>25</v>
      </c>
      <c r="E3612" s="1">
        <v>39</v>
      </c>
      <c r="F3612" s="1">
        <f t="shared" si="280"/>
        <v>17.087179487179487</v>
      </c>
      <c r="G3612" s="1">
        <v>666.4</v>
      </c>
      <c r="H3612" s="1">
        <v>7.42</v>
      </c>
      <c r="I3612">
        <f t="shared" si="282"/>
        <v>673.81999999999994</v>
      </c>
      <c r="J3612">
        <f t="shared" si="283"/>
        <v>3.5455000000000001</v>
      </c>
      <c r="K3612">
        <f t="shared" si="284"/>
        <v>23.627212</v>
      </c>
      <c r="L3612" s="1" t="s">
        <v>19</v>
      </c>
      <c r="M3612" s="1" t="s">
        <v>54</v>
      </c>
      <c r="N3612" s="1" t="s">
        <v>28</v>
      </c>
      <c r="O3612" s="1" t="s">
        <v>34</v>
      </c>
      <c r="P3612" s="1" t="s">
        <v>50</v>
      </c>
      <c r="Q3612" s="1" t="s">
        <v>46</v>
      </c>
      <c r="R3612" s="2">
        <v>41213</v>
      </c>
    </row>
    <row r="3613" spans="1:18" x14ac:dyDescent="0.25">
      <c r="A3613" s="1">
        <v>53314</v>
      </c>
      <c r="B3613" s="2">
        <v>40440</v>
      </c>
      <c r="C3613" s="2" t="str">
        <f t="shared" si="281"/>
        <v>September</v>
      </c>
      <c r="D3613" s="1" t="s">
        <v>25</v>
      </c>
      <c r="E3613" s="1">
        <v>33</v>
      </c>
      <c r="F3613" s="1">
        <f t="shared" si="280"/>
        <v>80.846060606060604</v>
      </c>
      <c r="G3613" s="1">
        <v>2667.92</v>
      </c>
      <c r="H3613" s="1">
        <v>19.989999999999998</v>
      </c>
      <c r="I3613">
        <f t="shared" si="282"/>
        <v>2687.91</v>
      </c>
      <c r="J3613">
        <f t="shared" si="283"/>
        <v>4.7610000000000001</v>
      </c>
      <c r="K3613">
        <f t="shared" si="284"/>
        <v>127.0196712</v>
      </c>
      <c r="L3613" s="1" t="s">
        <v>26</v>
      </c>
      <c r="M3613" s="1" t="s">
        <v>27</v>
      </c>
      <c r="N3613" s="1" t="s">
        <v>42</v>
      </c>
      <c r="O3613" s="1" t="s">
        <v>22</v>
      </c>
      <c r="P3613" s="1" t="s">
        <v>23</v>
      </c>
      <c r="Q3613" s="1" t="s">
        <v>24</v>
      </c>
      <c r="R3613" s="2">
        <v>40440</v>
      </c>
    </row>
    <row r="3614" spans="1:18" x14ac:dyDescent="0.25">
      <c r="A3614" s="1">
        <v>26432</v>
      </c>
      <c r="B3614" s="2">
        <v>40177</v>
      </c>
      <c r="C3614" s="2" t="str">
        <f t="shared" si="281"/>
        <v>December</v>
      </c>
      <c r="D3614" s="1" t="s">
        <v>18</v>
      </c>
      <c r="E3614" s="1">
        <v>48</v>
      </c>
      <c r="F3614" s="1">
        <f t="shared" si="280"/>
        <v>579.59041666666667</v>
      </c>
      <c r="G3614" s="1">
        <v>27820.34</v>
      </c>
      <c r="H3614" s="1">
        <v>24.49</v>
      </c>
      <c r="I3614">
        <f t="shared" si="282"/>
        <v>27844.83</v>
      </c>
      <c r="J3614">
        <f t="shared" si="283"/>
        <v>5.3265000000000002</v>
      </c>
      <c r="K3614">
        <f t="shared" si="284"/>
        <v>1481.8504101000001</v>
      </c>
      <c r="L3614" s="1" t="s">
        <v>26</v>
      </c>
      <c r="M3614" s="1" t="s">
        <v>49</v>
      </c>
      <c r="N3614" s="1" t="s">
        <v>33</v>
      </c>
      <c r="O3614" s="1" t="s">
        <v>29</v>
      </c>
      <c r="P3614" s="1" t="s">
        <v>52</v>
      </c>
      <c r="Q3614" s="1" t="s">
        <v>53</v>
      </c>
      <c r="R3614" s="2">
        <v>40186</v>
      </c>
    </row>
    <row r="3615" spans="1:18" x14ac:dyDescent="0.25">
      <c r="A3615" s="1">
        <v>40102</v>
      </c>
      <c r="B3615" s="2">
        <v>40577</v>
      </c>
      <c r="C3615" s="2" t="str">
        <f t="shared" si="281"/>
        <v>February</v>
      </c>
      <c r="D3615" s="1" t="s">
        <v>41</v>
      </c>
      <c r="E3615" s="1">
        <v>46</v>
      </c>
      <c r="F3615" s="1">
        <f t="shared" si="280"/>
        <v>8.9645652173913053</v>
      </c>
      <c r="G3615" s="1">
        <v>412.37</v>
      </c>
      <c r="H3615" s="1">
        <v>3.5</v>
      </c>
      <c r="I3615">
        <f t="shared" si="282"/>
        <v>415.87</v>
      </c>
      <c r="J3615">
        <f t="shared" si="283"/>
        <v>3.5455000000000001</v>
      </c>
      <c r="K3615">
        <f t="shared" si="284"/>
        <v>14.620578350000001</v>
      </c>
      <c r="L3615" s="1" t="s">
        <v>19</v>
      </c>
      <c r="M3615" s="1" t="s">
        <v>51</v>
      </c>
      <c r="N3615" s="1" t="s">
        <v>33</v>
      </c>
      <c r="O3615" s="1" t="s">
        <v>34</v>
      </c>
      <c r="P3615" s="1" t="s">
        <v>68</v>
      </c>
      <c r="Q3615" s="1" t="s">
        <v>24</v>
      </c>
      <c r="R3615" s="2">
        <v>40579</v>
      </c>
    </row>
    <row r="3616" spans="1:18" x14ac:dyDescent="0.25">
      <c r="A3616" s="1">
        <v>50466</v>
      </c>
      <c r="B3616" s="2">
        <v>41088</v>
      </c>
      <c r="C3616" s="2" t="str">
        <f t="shared" si="281"/>
        <v>June</v>
      </c>
      <c r="D3616" s="1" t="s">
        <v>37</v>
      </c>
      <c r="E3616" s="1">
        <v>32</v>
      </c>
      <c r="F3616" s="1">
        <f t="shared" si="280"/>
        <v>215.37718749999999</v>
      </c>
      <c r="G3616" s="1">
        <v>6892.07</v>
      </c>
      <c r="H3616" s="1">
        <v>15.01</v>
      </c>
      <c r="I3616">
        <f t="shared" si="282"/>
        <v>6907.08</v>
      </c>
      <c r="J3616">
        <f t="shared" si="283"/>
        <v>3.5455000000000001</v>
      </c>
      <c r="K3616">
        <f t="shared" si="284"/>
        <v>244.35834184999999</v>
      </c>
      <c r="L3616" s="1" t="s">
        <v>19</v>
      </c>
      <c r="M3616" s="1" t="s">
        <v>54</v>
      </c>
      <c r="N3616" s="1" t="s">
        <v>42</v>
      </c>
      <c r="O3616" s="1" t="s">
        <v>34</v>
      </c>
      <c r="P3616" s="1" t="s">
        <v>48</v>
      </c>
      <c r="Q3616" s="1" t="s">
        <v>24</v>
      </c>
      <c r="R3616" s="2">
        <v>41090</v>
      </c>
    </row>
    <row r="3617" spans="1:18" x14ac:dyDescent="0.25">
      <c r="A3617" s="1">
        <v>25473</v>
      </c>
      <c r="B3617" s="2">
        <v>41196</v>
      </c>
      <c r="C3617" s="2" t="str">
        <f t="shared" si="281"/>
        <v>October</v>
      </c>
      <c r="D3617" s="1" t="s">
        <v>25</v>
      </c>
      <c r="E3617" s="1">
        <v>20</v>
      </c>
      <c r="F3617" s="1">
        <f t="shared" si="280"/>
        <v>39.716000000000001</v>
      </c>
      <c r="G3617" s="1">
        <v>794.32</v>
      </c>
      <c r="H3617" s="1">
        <v>17.48</v>
      </c>
      <c r="I3617">
        <f t="shared" si="282"/>
        <v>811.80000000000007</v>
      </c>
      <c r="J3617">
        <f t="shared" si="283"/>
        <v>3.5455000000000001</v>
      </c>
      <c r="K3617">
        <f t="shared" si="284"/>
        <v>28.162615600000002</v>
      </c>
      <c r="L3617" s="1" t="s">
        <v>26</v>
      </c>
      <c r="M3617" s="1" t="s">
        <v>56</v>
      </c>
      <c r="N3617" s="1" t="s">
        <v>33</v>
      </c>
      <c r="O3617" s="1" t="s">
        <v>34</v>
      </c>
      <c r="P3617" s="1" t="s">
        <v>45</v>
      </c>
      <c r="Q3617" s="1" t="s">
        <v>24</v>
      </c>
      <c r="R3617" s="2">
        <v>41199</v>
      </c>
    </row>
    <row r="3618" spans="1:18" x14ac:dyDescent="0.25">
      <c r="A3618" s="1">
        <v>40225</v>
      </c>
      <c r="B3618" s="2">
        <v>40552</v>
      </c>
      <c r="C3618" s="2" t="str">
        <f t="shared" si="281"/>
        <v>January</v>
      </c>
      <c r="D3618" s="1" t="s">
        <v>18</v>
      </c>
      <c r="E3618" s="1">
        <v>45</v>
      </c>
      <c r="F3618" s="1">
        <f t="shared" si="280"/>
        <v>125.41088888888888</v>
      </c>
      <c r="G3618" s="1">
        <v>5643.49</v>
      </c>
      <c r="H3618" s="1">
        <v>70.2</v>
      </c>
      <c r="I3618">
        <f t="shared" si="282"/>
        <v>5713.69</v>
      </c>
      <c r="J3618">
        <f t="shared" si="283"/>
        <v>4.7610000000000001</v>
      </c>
      <c r="K3618">
        <f t="shared" si="284"/>
        <v>268.68655889999997</v>
      </c>
      <c r="L3618" s="1" t="s">
        <v>38</v>
      </c>
      <c r="M3618" s="1" t="s">
        <v>54</v>
      </c>
      <c r="N3618" s="1" t="s">
        <v>28</v>
      </c>
      <c r="O3618" s="1" t="s">
        <v>22</v>
      </c>
      <c r="P3618" s="1" t="s">
        <v>39</v>
      </c>
      <c r="Q3618" s="1" t="s">
        <v>40</v>
      </c>
      <c r="R3618" s="2">
        <v>40554</v>
      </c>
    </row>
    <row r="3619" spans="1:18" x14ac:dyDescent="0.25">
      <c r="A3619" s="1">
        <v>57281</v>
      </c>
      <c r="B3619" s="2">
        <v>40288</v>
      </c>
      <c r="C3619" s="2" t="str">
        <f t="shared" si="281"/>
        <v>April</v>
      </c>
      <c r="D3619" s="1" t="s">
        <v>25</v>
      </c>
      <c r="E3619" s="1">
        <v>19</v>
      </c>
      <c r="F3619" s="1">
        <f t="shared" si="280"/>
        <v>97.453684210526305</v>
      </c>
      <c r="G3619" s="1">
        <v>1851.62</v>
      </c>
      <c r="H3619" s="1">
        <v>35.840000000000003</v>
      </c>
      <c r="I3619">
        <f t="shared" si="282"/>
        <v>1887.4599999999998</v>
      </c>
      <c r="J3619">
        <f t="shared" si="283"/>
        <v>4.7610000000000001</v>
      </c>
      <c r="K3619">
        <f t="shared" si="284"/>
        <v>88.155628199999995</v>
      </c>
      <c r="L3619" s="1" t="s">
        <v>38</v>
      </c>
      <c r="M3619" s="1" t="s">
        <v>51</v>
      </c>
      <c r="N3619" s="1" t="s">
        <v>33</v>
      </c>
      <c r="O3619" s="1" t="s">
        <v>22</v>
      </c>
      <c r="P3619" s="1" t="s">
        <v>67</v>
      </c>
      <c r="Q3619" s="1" t="s">
        <v>64</v>
      </c>
      <c r="R3619" s="2">
        <v>40290</v>
      </c>
    </row>
    <row r="3620" spans="1:18" x14ac:dyDescent="0.25">
      <c r="A3620" s="1">
        <v>5473</v>
      </c>
      <c r="B3620" s="2">
        <v>40992</v>
      </c>
      <c r="C3620" s="2" t="str">
        <f t="shared" si="281"/>
        <v>March</v>
      </c>
      <c r="D3620" s="1" t="s">
        <v>32</v>
      </c>
      <c r="E3620" s="1">
        <v>42</v>
      </c>
      <c r="F3620" s="1">
        <f t="shared" si="280"/>
        <v>8.468809523809524</v>
      </c>
      <c r="G3620" s="1">
        <v>355.69</v>
      </c>
      <c r="H3620" s="1">
        <v>8.2899999999999991</v>
      </c>
      <c r="I3620">
        <f t="shared" si="282"/>
        <v>363.98</v>
      </c>
      <c r="J3620">
        <f t="shared" si="283"/>
        <v>3.5455000000000001</v>
      </c>
      <c r="K3620">
        <f t="shared" si="284"/>
        <v>12.610988950000001</v>
      </c>
      <c r="L3620" s="1" t="s">
        <v>26</v>
      </c>
      <c r="M3620" s="1" t="s">
        <v>20</v>
      </c>
      <c r="N3620" s="1" t="s">
        <v>28</v>
      </c>
      <c r="O3620" s="1" t="s">
        <v>34</v>
      </c>
      <c r="P3620" s="1" t="s">
        <v>62</v>
      </c>
      <c r="Q3620" s="1" t="s">
        <v>24</v>
      </c>
      <c r="R3620" s="2">
        <v>40994</v>
      </c>
    </row>
    <row r="3621" spans="1:18" x14ac:dyDescent="0.25">
      <c r="A3621" s="1">
        <v>38630</v>
      </c>
      <c r="B3621" s="2">
        <v>40285</v>
      </c>
      <c r="C3621" s="2" t="str">
        <f t="shared" si="281"/>
        <v>April</v>
      </c>
      <c r="D3621" s="1" t="s">
        <v>41</v>
      </c>
      <c r="E3621" s="1">
        <v>13</v>
      </c>
      <c r="F3621" s="1">
        <f t="shared" si="280"/>
        <v>167.32446153846152</v>
      </c>
      <c r="G3621" s="1">
        <v>2175.2179999999998</v>
      </c>
      <c r="H3621" s="1">
        <v>3.99</v>
      </c>
      <c r="I3621">
        <f t="shared" si="282"/>
        <v>2179.2079999999996</v>
      </c>
      <c r="J3621">
        <f t="shared" si="283"/>
        <v>5.3265000000000002</v>
      </c>
      <c r="K3621">
        <f t="shared" si="284"/>
        <v>115.86298676999999</v>
      </c>
      <c r="L3621" s="1" t="s">
        <v>26</v>
      </c>
      <c r="M3621" s="1" t="s">
        <v>49</v>
      </c>
      <c r="N3621" s="1" t="s">
        <v>42</v>
      </c>
      <c r="O3621" s="1" t="s">
        <v>29</v>
      </c>
      <c r="P3621" s="1" t="s">
        <v>30</v>
      </c>
      <c r="Q3621" s="1" t="s">
        <v>24</v>
      </c>
      <c r="R3621" s="2">
        <v>40286</v>
      </c>
    </row>
    <row r="3622" spans="1:18" x14ac:dyDescent="0.25">
      <c r="A3622" s="1">
        <v>14662</v>
      </c>
      <c r="B3622" s="2">
        <v>40863</v>
      </c>
      <c r="C3622" s="2" t="str">
        <f t="shared" si="281"/>
        <v>November</v>
      </c>
      <c r="D3622" s="1" t="s">
        <v>25</v>
      </c>
      <c r="E3622" s="1">
        <v>48</v>
      </c>
      <c r="F3622" s="1">
        <f t="shared" si="280"/>
        <v>5.369791666666667</v>
      </c>
      <c r="G3622" s="1">
        <v>257.75</v>
      </c>
      <c r="H3622" s="1">
        <v>4.75</v>
      </c>
      <c r="I3622">
        <f t="shared" si="282"/>
        <v>262.5</v>
      </c>
      <c r="J3622">
        <f t="shared" si="283"/>
        <v>3.5455000000000001</v>
      </c>
      <c r="K3622">
        <f t="shared" si="284"/>
        <v>9.13852625</v>
      </c>
      <c r="L3622" s="1" t="s">
        <v>26</v>
      </c>
      <c r="M3622" s="1" t="s">
        <v>58</v>
      </c>
      <c r="N3622" s="1" t="s">
        <v>33</v>
      </c>
      <c r="O3622" s="1" t="s">
        <v>34</v>
      </c>
      <c r="P3622" s="1" t="s">
        <v>45</v>
      </c>
      <c r="Q3622" s="1" t="s">
        <v>24</v>
      </c>
      <c r="R3622" s="2">
        <v>40864</v>
      </c>
    </row>
    <row r="3623" spans="1:18" x14ac:dyDescent="0.25">
      <c r="A3623" s="1">
        <v>44231</v>
      </c>
      <c r="B3623" s="2">
        <v>40120</v>
      </c>
      <c r="C3623" s="2" t="str">
        <f t="shared" si="281"/>
        <v>November</v>
      </c>
      <c r="D3623" s="1" t="s">
        <v>32</v>
      </c>
      <c r="E3623" s="1">
        <v>43</v>
      </c>
      <c r="F3623" s="1">
        <f t="shared" si="280"/>
        <v>18.249302325581397</v>
      </c>
      <c r="G3623" s="1">
        <v>784.72</v>
      </c>
      <c r="H3623" s="1">
        <v>4</v>
      </c>
      <c r="I3623">
        <f t="shared" si="282"/>
        <v>788.72</v>
      </c>
      <c r="J3623">
        <f t="shared" si="283"/>
        <v>5.3265000000000002</v>
      </c>
      <c r="K3623">
        <f t="shared" si="284"/>
        <v>41.798110800000003</v>
      </c>
      <c r="L3623" s="1" t="s">
        <v>26</v>
      </c>
      <c r="M3623" s="1" t="s">
        <v>20</v>
      </c>
      <c r="N3623" s="1" t="s">
        <v>42</v>
      </c>
      <c r="O3623" s="1" t="s">
        <v>29</v>
      </c>
      <c r="P3623" s="1" t="s">
        <v>43</v>
      </c>
      <c r="Q3623" s="1" t="s">
        <v>24</v>
      </c>
      <c r="R3623" s="2">
        <v>40122</v>
      </c>
    </row>
    <row r="3624" spans="1:18" x14ac:dyDescent="0.25">
      <c r="A3624" s="1">
        <v>41186</v>
      </c>
      <c r="B3624" s="2">
        <v>40504</v>
      </c>
      <c r="C3624" s="2" t="str">
        <f t="shared" si="281"/>
        <v>November</v>
      </c>
      <c r="D3624" s="1" t="s">
        <v>25</v>
      </c>
      <c r="E3624" s="1">
        <v>13</v>
      </c>
      <c r="F3624" s="1">
        <f t="shared" si="280"/>
        <v>10.932307692307692</v>
      </c>
      <c r="G3624" s="1">
        <v>142.12</v>
      </c>
      <c r="H3624" s="1">
        <v>1.39</v>
      </c>
      <c r="I3624">
        <f t="shared" si="282"/>
        <v>143.51</v>
      </c>
      <c r="J3624">
        <f t="shared" si="283"/>
        <v>3.5455000000000001</v>
      </c>
      <c r="K3624">
        <f t="shared" si="284"/>
        <v>5.0388646000000001</v>
      </c>
      <c r="L3624" s="1" t="s">
        <v>19</v>
      </c>
      <c r="M3624" s="1" t="s">
        <v>59</v>
      </c>
      <c r="N3624" s="1" t="s">
        <v>33</v>
      </c>
      <c r="O3624" s="1" t="s">
        <v>34</v>
      </c>
      <c r="P3624" s="1" t="s">
        <v>62</v>
      </c>
      <c r="Q3624" s="1" t="s">
        <v>24</v>
      </c>
      <c r="R3624" s="2">
        <v>40506</v>
      </c>
    </row>
    <row r="3625" spans="1:18" x14ac:dyDescent="0.25">
      <c r="A3625" s="1">
        <v>12261</v>
      </c>
      <c r="B3625" s="2">
        <v>40474</v>
      </c>
      <c r="C3625" s="2" t="str">
        <f t="shared" si="281"/>
        <v>October</v>
      </c>
      <c r="D3625" s="1" t="s">
        <v>18</v>
      </c>
      <c r="E3625" s="1">
        <v>23</v>
      </c>
      <c r="F3625" s="1">
        <f t="shared" si="280"/>
        <v>9.4499999999999993</v>
      </c>
      <c r="G3625" s="1">
        <v>217.35</v>
      </c>
      <c r="H3625" s="1">
        <v>8.2899999999999991</v>
      </c>
      <c r="I3625">
        <f t="shared" si="282"/>
        <v>225.64</v>
      </c>
      <c r="J3625">
        <f t="shared" si="283"/>
        <v>3.5455000000000001</v>
      </c>
      <c r="K3625">
        <f t="shared" si="284"/>
        <v>7.7061442499999995</v>
      </c>
      <c r="L3625" s="1" t="s">
        <v>26</v>
      </c>
      <c r="M3625" s="1" t="s">
        <v>27</v>
      </c>
      <c r="N3625" s="1" t="s">
        <v>33</v>
      </c>
      <c r="O3625" s="1" t="s">
        <v>34</v>
      </c>
      <c r="P3625" s="1" t="s">
        <v>62</v>
      </c>
      <c r="Q3625" s="1" t="s">
        <v>24</v>
      </c>
      <c r="R3625" s="2">
        <v>40481</v>
      </c>
    </row>
    <row r="3626" spans="1:18" x14ac:dyDescent="0.25">
      <c r="A3626" s="1">
        <v>20322</v>
      </c>
      <c r="B3626" s="2">
        <v>39992</v>
      </c>
      <c r="C3626" s="2" t="str">
        <f t="shared" si="281"/>
        <v>June</v>
      </c>
      <c r="D3626" s="1" t="s">
        <v>37</v>
      </c>
      <c r="E3626" s="1">
        <v>46</v>
      </c>
      <c r="F3626" s="1">
        <f t="shared" si="280"/>
        <v>3.484130434782609</v>
      </c>
      <c r="G3626" s="1">
        <v>160.27000000000001</v>
      </c>
      <c r="H3626" s="1">
        <v>5.47</v>
      </c>
      <c r="I3626">
        <f t="shared" si="282"/>
        <v>165.74</v>
      </c>
      <c r="J3626">
        <f t="shared" si="283"/>
        <v>3.5455000000000001</v>
      </c>
      <c r="K3626">
        <f t="shared" si="284"/>
        <v>5.6823728500000001</v>
      </c>
      <c r="L3626" s="1" t="s">
        <v>26</v>
      </c>
      <c r="M3626" s="1" t="s">
        <v>20</v>
      </c>
      <c r="N3626" s="1" t="s">
        <v>42</v>
      </c>
      <c r="O3626" s="1" t="s">
        <v>34</v>
      </c>
      <c r="P3626" s="1" t="s">
        <v>48</v>
      </c>
      <c r="Q3626" s="1" t="s">
        <v>24</v>
      </c>
      <c r="R3626" s="2">
        <v>39994</v>
      </c>
    </row>
    <row r="3627" spans="1:18" x14ac:dyDescent="0.25">
      <c r="A3627" s="1">
        <v>11428</v>
      </c>
      <c r="B3627" s="2">
        <v>40929</v>
      </c>
      <c r="C3627" s="2" t="str">
        <f t="shared" si="281"/>
        <v>January</v>
      </c>
      <c r="D3627" s="1" t="s">
        <v>41</v>
      </c>
      <c r="E3627" s="1">
        <v>16</v>
      </c>
      <c r="F3627" s="1">
        <f t="shared" si="280"/>
        <v>97.158124999999998</v>
      </c>
      <c r="G3627" s="1">
        <v>1554.53</v>
      </c>
      <c r="H3627" s="1">
        <v>19.989999999999998</v>
      </c>
      <c r="I3627">
        <f t="shared" si="282"/>
        <v>1574.52</v>
      </c>
      <c r="J3627">
        <f t="shared" si="283"/>
        <v>3.5455000000000001</v>
      </c>
      <c r="K3627">
        <f t="shared" si="284"/>
        <v>55.115861150000001</v>
      </c>
      <c r="L3627" s="1" t="s">
        <v>26</v>
      </c>
      <c r="M3627" s="1" t="s">
        <v>27</v>
      </c>
      <c r="N3627" s="1" t="s">
        <v>28</v>
      </c>
      <c r="O3627" s="1" t="s">
        <v>34</v>
      </c>
      <c r="P3627" s="1" t="s">
        <v>62</v>
      </c>
      <c r="Q3627" s="1" t="s">
        <v>24</v>
      </c>
      <c r="R3627" s="2">
        <v>40929</v>
      </c>
    </row>
    <row r="3628" spans="1:18" x14ac:dyDescent="0.25">
      <c r="A3628" s="1">
        <v>18336</v>
      </c>
      <c r="B3628" s="2">
        <v>39927</v>
      </c>
      <c r="C3628" s="2" t="str">
        <f t="shared" si="281"/>
        <v>April</v>
      </c>
      <c r="D3628" s="1" t="s">
        <v>32</v>
      </c>
      <c r="E3628" s="1">
        <v>1</v>
      </c>
      <c r="F3628" s="1">
        <f t="shared" si="280"/>
        <v>7.96</v>
      </c>
      <c r="G3628" s="1">
        <v>7.96</v>
      </c>
      <c r="H3628" s="1">
        <v>0.7</v>
      </c>
      <c r="I3628">
        <f t="shared" si="282"/>
        <v>8.66</v>
      </c>
      <c r="J3628">
        <f t="shared" si="283"/>
        <v>3.5455000000000001</v>
      </c>
      <c r="K3628">
        <f t="shared" si="284"/>
        <v>0.28222180000000002</v>
      </c>
      <c r="L3628" s="1" t="s">
        <v>19</v>
      </c>
      <c r="M3628" s="1" t="s">
        <v>47</v>
      </c>
      <c r="N3628" s="1" t="s">
        <v>21</v>
      </c>
      <c r="O3628" s="1" t="s">
        <v>34</v>
      </c>
      <c r="P3628" s="1" t="s">
        <v>35</v>
      </c>
      <c r="Q3628" s="1" t="s">
        <v>36</v>
      </c>
      <c r="R3628" s="2">
        <v>39927</v>
      </c>
    </row>
    <row r="3629" spans="1:18" x14ac:dyDescent="0.25">
      <c r="A3629" s="1">
        <v>15205</v>
      </c>
      <c r="B3629" s="2">
        <v>40619</v>
      </c>
      <c r="C3629" s="2" t="str">
        <f t="shared" si="281"/>
        <v>March</v>
      </c>
      <c r="D3629" s="1" t="s">
        <v>37</v>
      </c>
      <c r="E3629" s="1">
        <v>42</v>
      </c>
      <c r="F3629" s="1">
        <f t="shared" si="280"/>
        <v>41.750238095238096</v>
      </c>
      <c r="G3629" s="1">
        <v>1753.51</v>
      </c>
      <c r="H3629" s="1">
        <v>9.1999999999999993</v>
      </c>
      <c r="I3629">
        <f t="shared" si="282"/>
        <v>1762.71</v>
      </c>
      <c r="J3629">
        <f t="shared" si="283"/>
        <v>4.7610000000000001</v>
      </c>
      <c r="K3629">
        <f t="shared" si="284"/>
        <v>83.484611099999995</v>
      </c>
      <c r="L3629" s="1" t="s">
        <v>26</v>
      </c>
      <c r="M3629" s="1" t="s">
        <v>44</v>
      </c>
      <c r="N3629" s="1" t="s">
        <v>33</v>
      </c>
      <c r="O3629" s="1" t="s">
        <v>22</v>
      </c>
      <c r="P3629" s="1" t="s">
        <v>23</v>
      </c>
      <c r="Q3629" s="1" t="s">
        <v>36</v>
      </c>
      <c r="R3629" s="2">
        <v>40620</v>
      </c>
    </row>
    <row r="3630" spans="1:18" x14ac:dyDescent="0.25">
      <c r="A3630" s="1">
        <v>19394</v>
      </c>
      <c r="B3630" s="2">
        <v>41268</v>
      </c>
      <c r="C3630" s="2" t="str">
        <f t="shared" si="281"/>
        <v>December</v>
      </c>
      <c r="D3630" s="1" t="s">
        <v>41</v>
      </c>
      <c r="E3630" s="1">
        <v>5</v>
      </c>
      <c r="F3630" s="1">
        <f t="shared" si="280"/>
        <v>107.8412</v>
      </c>
      <c r="G3630" s="1">
        <v>539.20600000000002</v>
      </c>
      <c r="H3630" s="1">
        <v>8.8000000000000007</v>
      </c>
      <c r="I3630">
        <f t="shared" si="282"/>
        <v>548.00599999999997</v>
      </c>
      <c r="J3630">
        <f t="shared" si="283"/>
        <v>5.3265000000000002</v>
      </c>
      <c r="K3630">
        <f t="shared" si="284"/>
        <v>28.720807590000003</v>
      </c>
      <c r="L3630" s="1" t="s">
        <v>26</v>
      </c>
      <c r="M3630" s="1" t="s">
        <v>27</v>
      </c>
      <c r="N3630" s="1" t="s">
        <v>33</v>
      </c>
      <c r="O3630" s="1" t="s">
        <v>29</v>
      </c>
      <c r="P3630" s="1" t="s">
        <v>30</v>
      </c>
      <c r="Q3630" s="1" t="s">
        <v>24</v>
      </c>
      <c r="R3630" s="2">
        <v>41271</v>
      </c>
    </row>
    <row r="3631" spans="1:18" x14ac:dyDescent="0.25">
      <c r="A3631" s="1">
        <v>12642</v>
      </c>
      <c r="B3631" s="2">
        <v>39930</v>
      </c>
      <c r="C3631" s="2" t="str">
        <f t="shared" si="281"/>
        <v>April</v>
      </c>
      <c r="D3631" s="1" t="s">
        <v>37</v>
      </c>
      <c r="E3631" s="1">
        <v>14</v>
      </c>
      <c r="F3631" s="1">
        <f t="shared" si="280"/>
        <v>40.880714285714291</v>
      </c>
      <c r="G3631" s="1">
        <v>572.33000000000004</v>
      </c>
      <c r="H3631" s="1">
        <v>7.12</v>
      </c>
      <c r="I3631">
        <f t="shared" si="282"/>
        <v>579.45000000000005</v>
      </c>
      <c r="J3631">
        <f t="shared" si="283"/>
        <v>5.3265000000000002</v>
      </c>
      <c r="K3631">
        <f t="shared" si="284"/>
        <v>30.485157450000003</v>
      </c>
      <c r="L3631" s="1" t="s">
        <v>26</v>
      </c>
      <c r="M3631" s="1" t="s">
        <v>54</v>
      </c>
      <c r="N3631" s="1" t="s">
        <v>42</v>
      </c>
      <c r="O3631" s="1" t="s">
        <v>29</v>
      </c>
      <c r="P3631" s="1" t="s">
        <v>43</v>
      </c>
      <c r="Q3631" s="1" t="s">
        <v>24</v>
      </c>
      <c r="R3631" s="2">
        <v>39932</v>
      </c>
    </row>
    <row r="3632" spans="1:18" x14ac:dyDescent="0.25">
      <c r="A3632" s="1">
        <v>3168</v>
      </c>
      <c r="B3632" s="2">
        <v>40937</v>
      </c>
      <c r="C3632" s="2" t="str">
        <f t="shared" si="281"/>
        <v>January</v>
      </c>
      <c r="D3632" s="1" t="s">
        <v>18</v>
      </c>
      <c r="E3632" s="1">
        <v>14</v>
      </c>
      <c r="F3632" s="1">
        <f t="shared" si="280"/>
        <v>5.7571428571428571</v>
      </c>
      <c r="G3632" s="1">
        <v>80.599999999999994</v>
      </c>
      <c r="H3632" s="1">
        <v>3.96</v>
      </c>
      <c r="I3632">
        <f t="shared" si="282"/>
        <v>84.559999999999988</v>
      </c>
      <c r="J3632">
        <f t="shared" si="283"/>
        <v>4.7610000000000001</v>
      </c>
      <c r="K3632">
        <f t="shared" si="284"/>
        <v>3.8373660000000003</v>
      </c>
      <c r="L3632" s="1" t="s">
        <v>26</v>
      </c>
      <c r="M3632" s="1" t="s">
        <v>49</v>
      </c>
      <c r="N3632" s="1" t="s">
        <v>42</v>
      </c>
      <c r="O3632" s="1" t="s">
        <v>22</v>
      </c>
      <c r="P3632" s="1" t="s">
        <v>23</v>
      </c>
      <c r="Q3632" s="1" t="s">
        <v>36</v>
      </c>
      <c r="R3632" s="2">
        <v>40942</v>
      </c>
    </row>
    <row r="3633" spans="1:18" x14ac:dyDescent="0.25">
      <c r="A3633" s="1">
        <v>28321</v>
      </c>
      <c r="B3633" s="2">
        <v>40391</v>
      </c>
      <c r="C3633" s="2" t="str">
        <f t="shared" si="281"/>
        <v>August</v>
      </c>
      <c r="D3633" s="1" t="s">
        <v>41</v>
      </c>
      <c r="E3633" s="1">
        <v>28</v>
      </c>
      <c r="F3633" s="1">
        <f t="shared" si="280"/>
        <v>3.2321428571428572</v>
      </c>
      <c r="G3633" s="1">
        <v>90.5</v>
      </c>
      <c r="H3633" s="1">
        <v>0.99</v>
      </c>
      <c r="I3633">
        <f t="shared" si="282"/>
        <v>91.49</v>
      </c>
      <c r="J3633">
        <f t="shared" si="283"/>
        <v>3.5455000000000001</v>
      </c>
      <c r="K3633">
        <f t="shared" si="284"/>
        <v>3.2086774999999998</v>
      </c>
      <c r="L3633" s="1" t="s">
        <v>26</v>
      </c>
      <c r="M3633" s="1" t="s">
        <v>27</v>
      </c>
      <c r="N3633" s="1" t="s">
        <v>21</v>
      </c>
      <c r="O3633" s="1" t="s">
        <v>34</v>
      </c>
      <c r="P3633" s="1" t="s">
        <v>63</v>
      </c>
      <c r="Q3633" s="1" t="s">
        <v>24</v>
      </c>
      <c r="R3633" s="2">
        <v>40391</v>
      </c>
    </row>
    <row r="3634" spans="1:18" x14ac:dyDescent="0.25">
      <c r="A3634" s="1">
        <v>44834</v>
      </c>
      <c r="B3634" s="2">
        <v>39923</v>
      </c>
      <c r="C3634" s="2" t="str">
        <f t="shared" si="281"/>
        <v>April</v>
      </c>
      <c r="D3634" s="1" t="s">
        <v>41</v>
      </c>
      <c r="E3634" s="1">
        <v>43</v>
      </c>
      <c r="F3634" s="1">
        <f t="shared" si="280"/>
        <v>255.44302325581393</v>
      </c>
      <c r="G3634" s="1">
        <v>10984.05</v>
      </c>
      <c r="H3634" s="1">
        <v>66.67</v>
      </c>
      <c r="I3634">
        <f t="shared" si="282"/>
        <v>11050.72</v>
      </c>
      <c r="J3634">
        <f t="shared" si="283"/>
        <v>4.7610000000000001</v>
      </c>
      <c r="K3634">
        <f t="shared" si="284"/>
        <v>522.95062050000001</v>
      </c>
      <c r="L3634" s="1" t="s">
        <v>38</v>
      </c>
      <c r="M3634" s="1" t="s">
        <v>20</v>
      </c>
      <c r="N3634" s="1" t="s">
        <v>28</v>
      </c>
      <c r="O3634" s="1" t="s">
        <v>22</v>
      </c>
      <c r="P3634" s="1" t="s">
        <v>57</v>
      </c>
      <c r="Q3634" s="1" t="s">
        <v>64</v>
      </c>
      <c r="R3634" s="2">
        <v>39924</v>
      </c>
    </row>
    <row r="3635" spans="1:18" x14ac:dyDescent="0.25">
      <c r="A3635" s="1">
        <v>37250</v>
      </c>
      <c r="B3635" s="2">
        <v>40192</v>
      </c>
      <c r="C3635" s="2" t="str">
        <f t="shared" si="281"/>
        <v>January</v>
      </c>
      <c r="D3635" s="1" t="s">
        <v>25</v>
      </c>
      <c r="E3635" s="1">
        <v>13</v>
      </c>
      <c r="F3635" s="1">
        <f t="shared" si="280"/>
        <v>36.42</v>
      </c>
      <c r="G3635" s="1">
        <v>473.46</v>
      </c>
      <c r="H3635" s="1">
        <v>6.66</v>
      </c>
      <c r="I3635">
        <f t="shared" si="282"/>
        <v>480.12</v>
      </c>
      <c r="J3635">
        <f t="shared" si="283"/>
        <v>3.5455000000000001</v>
      </c>
      <c r="K3635">
        <f t="shared" si="284"/>
        <v>16.7865243</v>
      </c>
      <c r="L3635" s="1" t="s">
        <v>26</v>
      </c>
      <c r="M3635" s="1" t="s">
        <v>20</v>
      </c>
      <c r="N3635" s="1" t="s">
        <v>33</v>
      </c>
      <c r="O3635" s="1" t="s">
        <v>34</v>
      </c>
      <c r="P3635" s="1" t="s">
        <v>62</v>
      </c>
      <c r="Q3635" s="1" t="s">
        <v>24</v>
      </c>
      <c r="R3635" s="2">
        <v>40193</v>
      </c>
    </row>
    <row r="3636" spans="1:18" x14ac:dyDescent="0.25">
      <c r="A3636" s="1">
        <v>25248</v>
      </c>
      <c r="B3636" s="2">
        <v>40878</v>
      </c>
      <c r="C3636" s="2" t="str">
        <f t="shared" si="281"/>
        <v>December</v>
      </c>
      <c r="D3636" s="1" t="s">
        <v>41</v>
      </c>
      <c r="E3636" s="1">
        <v>26</v>
      </c>
      <c r="F3636" s="1">
        <f t="shared" si="280"/>
        <v>44.242307692307691</v>
      </c>
      <c r="G3636" s="1">
        <v>1150.3</v>
      </c>
      <c r="H3636" s="1">
        <v>5.81</v>
      </c>
      <c r="I3636">
        <f t="shared" si="282"/>
        <v>1156.1099999999999</v>
      </c>
      <c r="J3636">
        <f t="shared" si="283"/>
        <v>3.5455000000000001</v>
      </c>
      <c r="K3636">
        <f t="shared" si="284"/>
        <v>40.783886500000001</v>
      </c>
      <c r="L3636" s="1" t="s">
        <v>26</v>
      </c>
      <c r="M3636" s="1" t="s">
        <v>20</v>
      </c>
      <c r="N3636" s="1" t="s">
        <v>28</v>
      </c>
      <c r="O3636" s="1" t="s">
        <v>34</v>
      </c>
      <c r="P3636" s="1" t="s">
        <v>45</v>
      </c>
      <c r="Q3636" s="1" t="s">
        <v>24</v>
      </c>
      <c r="R3636" s="2">
        <v>40879</v>
      </c>
    </row>
    <row r="3637" spans="1:18" x14ac:dyDescent="0.25">
      <c r="A3637" s="1">
        <v>42628</v>
      </c>
      <c r="B3637" s="2">
        <v>40668</v>
      </c>
      <c r="C3637" s="2" t="str">
        <f t="shared" si="281"/>
        <v>May</v>
      </c>
      <c r="D3637" s="1" t="s">
        <v>32</v>
      </c>
      <c r="E3637" s="1">
        <v>4</v>
      </c>
      <c r="F3637" s="1">
        <f t="shared" si="280"/>
        <v>299.834</v>
      </c>
      <c r="G3637" s="1">
        <v>1199.336</v>
      </c>
      <c r="H3637" s="1">
        <v>60</v>
      </c>
      <c r="I3637">
        <f t="shared" si="282"/>
        <v>1259.336</v>
      </c>
      <c r="J3637">
        <f t="shared" si="283"/>
        <v>4.7610000000000001</v>
      </c>
      <c r="K3637">
        <f t="shared" si="284"/>
        <v>57.100386960000009</v>
      </c>
      <c r="L3637" s="1" t="s">
        <v>38</v>
      </c>
      <c r="M3637" s="1" t="s">
        <v>20</v>
      </c>
      <c r="N3637" s="1" t="s">
        <v>21</v>
      </c>
      <c r="O3637" s="1" t="s">
        <v>22</v>
      </c>
      <c r="P3637" s="1" t="s">
        <v>57</v>
      </c>
      <c r="Q3637" s="1" t="s">
        <v>40</v>
      </c>
      <c r="R3637" s="2">
        <v>40670</v>
      </c>
    </row>
    <row r="3638" spans="1:18" x14ac:dyDescent="0.25">
      <c r="A3638" s="1">
        <v>46177</v>
      </c>
      <c r="B3638" s="2">
        <v>40517</v>
      </c>
      <c r="C3638" s="2" t="str">
        <f t="shared" si="281"/>
        <v>December</v>
      </c>
      <c r="D3638" s="1" t="s">
        <v>18</v>
      </c>
      <c r="E3638" s="1">
        <v>13</v>
      </c>
      <c r="F3638" s="1">
        <f t="shared" si="280"/>
        <v>859.22692307692319</v>
      </c>
      <c r="G3638" s="1">
        <v>11169.95</v>
      </c>
      <c r="H3638" s="1">
        <v>19.989999999999998</v>
      </c>
      <c r="I3638">
        <f t="shared" si="282"/>
        <v>11189.94</v>
      </c>
      <c r="J3638">
        <f t="shared" si="283"/>
        <v>3.5455000000000001</v>
      </c>
      <c r="K3638">
        <f t="shared" si="284"/>
        <v>396.03057725000008</v>
      </c>
      <c r="L3638" s="1" t="s">
        <v>26</v>
      </c>
      <c r="M3638" s="1" t="s">
        <v>49</v>
      </c>
      <c r="N3638" s="1" t="s">
        <v>33</v>
      </c>
      <c r="O3638" s="1" t="s">
        <v>34</v>
      </c>
      <c r="P3638" s="1" t="s">
        <v>48</v>
      </c>
      <c r="Q3638" s="1" t="s">
        <v>24</v>
      </c>
      <c r="R3638" s="2">
        <v>40517</v>
      </c>
    </row>
    <row r="3639" spans="1:18" x14ac:dyDescent="0.25">
      <c r="A3639" s="1">
        <v>52098</v>
      </c>
      <c r="B3639" s="2">
        <v>40247</v>
      </c>
      <c r="C3639" s="2" t="str">
        <f t="shared" si="281"/>
        <v>March</v>
      </c>
      <c r="D3639" s="1" t="s">
        <v>41</v>
      </c>
      <c r="E3639" s="1">
        <v>19</v>
      </c>
      <c r="F3639" s="1">
        <f t="shared" si="280"/>
        <v>42.739999999999995</v>
      </c>
      <c r="G3639" s="1">
        <v>812.06</v>
      </c>
      <c r="H3639" s="1">
        <v>10.55</v>
      </c>
      <c r="I3639">
        <f t="shared" si="282"/>
        <v>822.6099999999999</v>
      </c>
      <c r="J3639">
        <f t="shared" si="283"/>
        <v>4.7610000000000001</v>
      </c>
      <c r="K3639">
        <f t="shared" si="284"/>
        <v>38.662176599999995</v>
      </c>
      <c r="L3639" s="1" t="s">
        <v>26</v>
      </c>
      <c r="M3639" s="1" t="s">
        <v>27</v>
      </c>
      <c r="N3639" s="1" t="s">
        <v>33</v>
      </c>
      <c r="O3639" s="1" t="s">
        <v>22</v>
      </c>
      <c r="P3639" s="1" t="s">
        <v>39</v>
      </c>
      <c r="Q3639" s="1" t="s">
        <v>40</v>
      </c>
      <c r="R3639" s="2">
        <v>40247</v>
      </c>
    </row>
    <row r="3640" spans="1:18" x14ac:dyDescent="0.25">
      <c r="A3640" s="1">
        <v>1344</v>
      </c>
      <c r="B3640" s="2">
        <v>41014</v>
      </c>
      <c r="C3640" s="2" t="str">
        <f t="shared" si="281"/>
        <v>April</v>
      </c>
      <c r="D3640" s="1" t="s">
        <v>18</v>
      </c>
      <c r="E3640" s="1">
        <v>15</v>
      </c>
      <c r="F3640" s="1">
        <f t="shared" si="280"/>
        <v>55.660266666666665</v>
      </c>
      <c r="G3640" s="1">
        <v>834.904</v>
      </c>
      <c r="H3640" s="1">
        <v>5.26</v>
      </c>
      <c r="I3640">
        <f t="shared" si="282"/>
        <v>840.16399999999999</v>
      </c>
      <c r="J3640">
        <f t="shared" si="283"/>
        <v>5.3265000000000002</v>
      </c>
      <c r="K3640">
        <f t="shared" si="284"/>
        <v>44.471161559999999</v>
      </c>
      <c r="L3640" s="1" t="s">
        <v>26</v>
      </c>
      <c r="M3640" s="1" t="s">
        <v>65</v>
      </c>
      <c r="N3640" s="1" t="s">
        <v>33</v>
      </c>
      <c r="O3640" s="1" t="s">
        <v>29</v>
      </c>
      <c r="P3640" s="1" t="s">
        <v>30</v>
      </c>
      <c r="Q3640" s="1" t="s">
        <v>24</v>
      </c>
      <c r="R3640" s="2">
        <v>41021</v>
      </c>
    </row>
    <row r="3641" spans="1:18" x14ac:dyDescent="0.25">
      <c r="A3641" s="1">
        <v>11686</v>
      </c>
      <c r="B3641" s="2">
        <v>39840</v>
      </c>
      <c r="C3641" s="2" t="str">
        <f t="shared" si="281"/>
        <v>January</v>
      </c>
      <c r="D3641" s="1" t="s">
        <v>32</v>
      </c>
      <c r="E3641" s="1">
        <v>38</v>
      </c>
      <c r="F3641" s="1">
        <f t="shared" si="280"/>
        <v>161.0841710526316</v>
      </c>
      <c r="G3641" s="1">
        <v>6121.1985000000004</v>
      </c>
      <c r="H3641" s="1">
        <v>2.5</v>
      </c>
      <c r="I3641">
        <f t="shared" si="282"/>
        <v>6123.6985000000004</v>
      </c>
      <c r="J3641">
        <f t="shared" si="283"/>
        <v>5.3265000000000002</v>
      </c>
      <c r="K3641">
        <f t="shared" si="284"/>
        <v>326.04563810250005</v>
      </c>
      <c r="L3641" s="1" t="s">
        <v>26</v>
      </c>
      <c r="M3641" s="1" t="s">
        <v>27</v>
      </c>
      <c r="N3641" s="1" t="s">
        <v>42</v>
      </c>
      <c r="O3641" s="1" t="s">
        <v>29</v>
      </c>
      <c r="P3641" s="1" t="s">
        <v>30</v>
      </c>
      <c r="Q3641" s="1" t="s">
        <v>24</v>
      </c>
      <c r="R3641" s="2">
        <v>39841</v>
      </c>
    </row>
    <row r="3642" spans="1:18" x14ac:dyDescent="0.25">
      <c r="A3642" s="1">
        <v>14791</v>
      </c>
      <c r="B3642" s="2">
        <v>40223</v>
      </c>
      <c r="C3642" s="2" t="str">
        <f t="shared" si="281"/>
        <v>February</v>
      </c>
      <c r="D3642" s="1" t="s">
        <v>41</v>
      </c>
      <c r="E3642" s="1">
        <v>29</v>
      </c>
      <c r="F3642" s="1">
        <f t="shared" si="280"/>
        <v>54.35251724137931</v>
      </c>
      <c r="G3642" s="1">
        <v>1576.223</v>
      </c>
      <c r="H3642" s="1">
        <v>3.99</v>
      </c>
      <c r="I3642">
        <f t="shared" si="282"/>
        <v>1580.213</v>
      </c>
      <c r="J3642">
        <f t="shared" si="283"/>
        <v>5.3265000000000002</v>
      </c>
      <c r="K3642">
        <f t="shared" si="284"/>
        <v>83.957518094999998</v>
      </c>
      <c r="L3642" s="1" t="s">
        <v>26</v>
      </c>
      <c r="M3642" s="1" t="s">
        <v>27</v>
      </c>
      <c r="N3642" s="1" t="s">
        <v>21</v>
      </c>
      <c r="O3642" s="1" t="s">
        <v>29</v>
      </c>
      <c r="P3642" s="1" t="s">
        <v>30</v>
      </c>
      <c r="Q3642" s="1" t="s">
        <v>24</v>
      </c>
      <c r="R3642" s="2">
        <v>40224</v>
      </c>
    </row>
    <row r="3643" spans="1:18" x14ac:dyDescent="0.25">
      <c r="A3643" s="1">
        <v>16193</v>
      </c>
      <c r="B3643" s="2">
        <v>41008</v>
      </c>
      <c r="C3643" s="2" t="str">
        <f t="shared" si="281"/>
        <v>April</v>
      </c>
      <c r="D3643" s="1" t="s">
        <v>32</v>
      </c>
      <c r="E3643" s="1">
        <v>8</v>
      </c>
      <c r="F3643" s="1">
        <f t="shared" si="280"/>
        <v>37.524999999999999</v>
      </c>
      <c r="G3643" s="1">
        <v>300.2</v>
      </c>
      <c r="H3643" s="1">
        <v>8.2200000000000006</v>
      </c>
      <c r="I3643">
        <f t="shared" si="282"/>
        <v>308.42</v>
      </c>
      <c r="J3643">
        <f t="shared" si="283"/>
        <v>3.5455000000000001</v>
      </c>
      <c r="K3643">
        <f t="shared" si="284"/>
        <v>10.643590999999999</v>
      </c>
      <c r="L3643" s="1" t="s">
        <v>26</v>
      </c>
      <c r="M3643" s="1" t="s">
        <v>44</v>
      </c>
      <c r="N3643" s="1" t="s">
        <v>33</v>
      </c>
      <c r="O3643" s="1" t="s">
        <v>34</v>
      </c>
      <c r="P3643" s="1" t="s">
        <v>60</v>
      </c>
      <c r="Q3643" s="1" t="s">
        <v>24</v>
      </c>
      <c r="R3643" s="2">
        <v>41010</v>
      </c>
    </row>
    <row r="3644" spans="1:18" x14ac:dyDescent="0.25">
      <c r="A3644" s="1">
        <v>58435</v>
      </c>
      <c r="B3644" s="2">
        <v>41036</v>
      </c>
      <c r="C3644" s="2" t="str">
        <f t="shared" si="281"/>
        <v>May</v>
      </c>
      <c r="D3644" s="1" t="s">
        <v>18</v>
      </c>
      <c r="E3644" s="1">
        <v>11</v>
      </c>
      <c r="F3644" s="1">
        <f t="shared" si="280"/>
        <v>24.858181818181819</v>
      </c>
      <c r="G3644" s="1">
        <v>273.44</v>
      </c>
      <c r="H3644" s="1">
        <v>15.1</v>
      </c>
      <c r="I3644">
        <f t="shared" si="282"/>
        <v>288.54000000000002</v>
      </c>
      <c r="J3644">
        <f t="shared" si="283"/>
        <v>3.5455000000000001</v>
      </c>
      <c r="K3644">
        <f t="shared" si="284"/>
        <v>9.6948152000000007</v>
      </c>
      <c r="L3644" s="1" t="s">
        <v>26</v>
      </c>
      <c r="M3644" s="1" t="s">
        <v>27</v>
      </c>
      <c r="N3644" s="1" t="s">
        <v>42</v>
      </c>
      <c r="O3644" s="1" t="s">
        <v>34</v>
      </c>
      <c r="P3644" s="1" t="s">
        <v>48</v>
      </c>
      <c r="Q3644" s="1" t="s">
        <v>24</v>
      </c>
      <c r="R3644" s="2">
        <v>41038</v>
      </c>
    </row>
    <row r="3645" spans="1:18" x14ac:dyDescent="0.25">
      <c r="A3645" s="1">
        <v>39682</v>
      </c>
      <c r="B3645" s="2">
        <v>40491</v>
      </c>
      <c r="C3645" s="2" t="str">
        <f t="shared" si="281"/>
        <v>November</v>
      </c>
      <c r="D3645" s="1" t="s">
        <v>41</v>
      </c>
      <c r="E3645" s="1">
        <v>43</v>
      </c>
      <c r="F3645" s="1">
        <f t="shared" si="280"/>
        <v>54.369534883720924</v>
      </c>
      <c r="G3645" s="1">
        <v>2337.89</v>
      </c>
      <c r="H3645" s="1">
        <v>14.3</v>
      </c>
      <c r="I3645">
        <f t="shared" si="282"/>
        <v>2352.19</v>
      </c>
      <c r="J3645">
        <f t="shared" si="283"/>
        <v>3.5455000000000001</v>
      </c>
      <c r="K3645">
        <f t="shared" si="284"/>
        <v>82.889889949999997</v>
      </c>
      <c r="L3645" s="1" t="s">
        <v>19</v>
      </c>
      <c r="M3645" s="1" t="s">
        <v>51</v>
      </c>
      <c r="N3645" s="1" t="s">
        <v>33</v>
      </c>
      <c r="O3645" s="1" t="s">
        <v>34</v>
      </c>
      <c r="P3645" s="1" t="s">
        <v>45</v>
      </c>
      <c r="Q3645" s="1" t="s">
        <v>24</v>
      </c>
      <c r="R3645" s="2">
        <v>40493</v>
      </c>
    </row>
    <row r="3646" spans="1:18" x14ac:dyDescent="0.25">
      <c r="A3646" s="1">
        <v>16036</v>
      </c>
      <c r="B3646" s="2">
        <v>40913</v>
      </c>
      <c r="C3646" s="2" t="str">
        <f t="shared" si="281"/>
        <v>January</v>
      </c>
      <c r="D3646" s="1" t="s">
        <v>41</v>
      </c>
      <c r="E3646" s="1">
        <v>33</v>
      </c>
      <c r="F3646" s="1">
        <f t="shared" si="280"/>
        <v>16.694848484848482</v>
      </c>
      <c r="G3646" s="1">
        <v>550.92999999999995</v>
      </c>
      <c r="H3646" s="1">
        <v>9.4700000000000006</v>
      </c>
      <c r="I3646">
        <f t="shared" si="282"/>
        <v>560.4</v>
      </c>
      <c r="J3646">
        <f t="shared" si="283"/>
        <v>3.5455000000000001</v>
      </c>
      <c r="K3646">
        <f t="shared" si="284"/>
        <v>19.533223149999998</v>
      </c>
      <c r="L3646" s="1" t="s">
        <v>26</v>
      </c>
      <c r="M3646" s="1" t="s">
        <v>49</v>
      </c>
      <c r="N3646" s="1" t="s">
        <v>33</v>
      </c>
      <c r="O3646" s="1" t="s">
        <v>34</v>
      </c>
      <c r="P3646" s="1" t="s">
        <v>60</v>
      </c>
      <c r="Q3646" s="1" t="s">
        <v>24</v>
      </c>
      <c r="R3646" s="2">
        <v>40914</v>
      </c>
    </row>
    <row r="3647" spans="1:18" x14ac:dyDescent="0.25">
      <c r="A3647" s="1">
        <v>1058</v>
      </c>
      <c r="B3647" s="2">
        <v>40293</v>
      </c>
      <c r="C3647" s="2" t="str">
        <f t="shared" si="281"/>
        <v>April</v>
      </c>
      <c r="D3647" s="1" t="s">
        <v>41</v>
      </c>
      <c r="E3647" s="1">
        <v>3</v>
      </c>
      <c r="F3647" s="1">
        <f t="shared" si="280"/>
        <v>156.47933333333333</v>
      </c>
      <c r="G3647" s="1">
        <v>469.43799999999999</v>
      </c>
      <c r="H3647" s="1">
        <v>8.99</v>
      </c>
      <c r="I3647">
        <f t="shared" si="282"/>
        <v>478.428</v>
      </c>
      <c r="J3647">
        <f t="shared" si="283"/>
        <v>5.3265000000000002</v>
      </c>
      <c r="K3647">
        <f t="shared" si="284"/>
        <v>25.00461507</v>
      </c>
      <c r="L3647" s="1" t="s">
        <v>26</v>
      </c>
      <c r="M3647" s="1" t="s">
        <v>59</v>
      </c>
      <c r="N3647" s="1" t="s">
        <v>28</v>
      </c>
      <c r="O3647" s="1" t="s">
        <v>29</v>
      </c>
      <c r="P3647" s="1" t="s">
        <v>30</v>
      </c>
      <c r="Q3647" s="1" t="s">
        <v>24</v>
      </c>
      <c r="R3647" s="2">
        <v>40294</v>
      </c>
    </row>
    <row r="3648" spans="1:18" x14ac:dyDescent="0.25">
      <c r="A3648" s="1">
        <v>8257</v>
      </c>
      <c r="B3648" s="2">
        <v>39894</v>
      </c>
      <c r="C3648" s="2" t="str">
        <f t="shared" si="281"/>
        <v>March</v>
      </c>
      <c r="D3648" s="1" t="s">
        <v>18</v>
      </c>
      <c r="E3648" s="1">
        <v>5</v>
      </c>
      <c r="F3648" s="1">
        <f t="shared" si="280"/>
        <v>1497.2180000000001</v>
      </c>
      <c r="G3648" s="1">
        <v>7486.09</v>
      </c>
      <c r="H3648" s="1">
        <v>29.7</v>
      </c>
      <c r="I3648">
        <f t="shared" si="282"/>
        <v>7515.79</v>
      </c>
      <c r="J3648">
        <f t="shared" si="283"/>
        <v>5.3265000000000002</v>
      </c>
      <c r="K3648">
        <f t="shared" si="284"/>
        <v>398.74658385000004</v>
      </c>
      <c r="L3648" s="1" t="s">
        <v>38</v>
      </c>
      <c r="M3648" s="1" t="s">
        <v>58</v>
      </c>
      <c r="N3648" s="1" t="s">
        <v>21</v>
      </c>
      <c r="O3648" s="1" t="s">
        <v>29</v>
      </c>
      <c r="P3648" s="1" t="s">
        <v>61</v>
      </c>
      <c r="Q3648" s="1" t="s">
        <v>40</v>
      </c>
      <c r="R3648" s="2">
        <v>39894</v>
      </c>
    </row>
    <row r="3649" spans="1:18" x14ac:dyDescent="0.25">
      <c r="A3649" s="1">
        <v>6148</v>
      </c>
      <c r="B3649" s="2">
        <v>40901</v>
      </c>
      <c r="C3649" s="2" t="str">
        <f t="shared" si="281"/>
        <v>December</v>
      </c>
      <c r="D3649" s="1" t="s">
        <v>41</v>
      </c>
      <c r="E3649" s="1">
        <v>18</v>
      </c>
      <c r="F3649" s="1">
        <f t="shared" si="280"/>
        <v>21.64</v>
      </c>
      <c r="G3649" s="1">
        <v>389.52</v>
      </c>
      <c r="H3649" s="1">
        <v>6.68</v>
      </c>
      <c r="I3649">
        <f t="shared" si="282"/>
        <v>396.2</v>
      </c>
      <c r="J3649">
        <f t="shared" si="283"/>
        <v>4.7610000000000001</v>
      </c>
      <c r="K3649">
        <f t="shared" si="284"/>
        <v>18.545047199999999</v>
      </c>
      <c r="L3649" s="1" t="s">
        <v>19</v>
      </c>
      <c r="M3649" s="1" t="s">
        <v>49</v>
      </c>
      <c r="N3649" s="1" t="s">
        <v>28</v>
      </c>
      <c r="O3649" s="1" t="s">
        <v>22</v>
      </c>
      <c r="P3649" s="1" t="s">
        <v>23</v>
      </c>
      <c r="Q3649" s="1" t="s">
        <v>24</v>
      </c>
      <c r="R3649" s="2">
        <v>40902</v>
      </c>
    </row>
    <row r="3650" spans="1:18" x14ac:dyDescent="0.25">
      <c r="A3650" s="1">
        <v>6788</v>
      </c>
      <c r="B3650" s="2">
        <v>40759</v>
      </c>
      <c r="C3650" s="2" t="str">
        <f t="shared" si="281"/>
        <v>August</v>
      </c>
      <c r="D3650" s="1" t="s">
        <v>32</v>
      </c>
      <c r="E3650" s="1">
        <v>6</v>
      </c>
      <c r="F3650" s="1">
        <f t="shared" ref="F3650:F3713" si="285">G3650/E3650</f>
        <v>1.8583333333333334</v>
      </c>
      <c r="G3650" s="1">
        <v>11.15</v>
      </c>
      <c r="H3650" s="1">
        <v>0.75</v>
      </c>
      <c r="I3650">
        <f t="shared" si="282"/>
        <v>11.9</v>
      </c>
      <c r="J3650">
        <f t="shared" si="283"/>
        <v>3.5455000000000001</v>
      </c>
      <c r="K3650">
        <f t="shared" si="284"/>
        <v>0.39532325000000001</v>
      </c>
      <c r="L3650" s="1" t="s">
        <v>26</v>
      </c>
      <c r="M3650" s="1" t="s">
        <v>47</v>
      </c>
      <c r="N3650" s="1" t="s">
        <v>28</v>
      </c>
      <c r="O3650" s="1" t="s">
        <v>34</v>
      </c>
      <c r="P3650" s="1" t="s">
        <v>66</v>
      </c>
      <c r="Q3650" s="1" t="s">
        <v>36</v>
      </c>
      <c r="R3650" s="2">
        <v>40760</v>
      </c>
    </row>
    <row r="3651" spans="1:18" x14ac:dyDescent="0.25">
      <c r="A3651" s="1">
        <v>38656</v>
      </c>
      <c r="B3651" s="2">
        <v>41131</v>
      </c>
      <c r="C3651" s="2" t="str">
        <f t="shared" ref="C3651:C3714" si="286">TEXT(B3651,"mmmm")</f>
        <v>August</v>
      </c>
      <c r="D3651" s="1" t="s">
        <v>18</v>
      </c>
      <c r="E3651" s="1">
        <v>41</v>
      </c>
      <c r="F3651" s="1">
        <f t="shared" si="285"/>
        <v>3.9636585365853656</v>
      </c>
      <c r="G3651" s="1">
        <v>162.51</v>
      </c>
      <c r="H3651" s="1">
        <v>5.34</v>
      </c>
      <c r="I3651">
        <f t="shared" ref="I3651:I3714" si="287">G3651+H3651</f>
        <v>167.85</v>
      </c>
      <c r="J3651">
        <f t="shared" ref="J3651:J3714" si="288">IF(O3651="Furniture",4.761,IF(O3651="Technology",5.3265,IF(O3651="Office Supplies",3.5455,0)))</f>
        <v>3.5455000000000001</v>
      </c>
      <c r="K3651">
        <f t="shared" ref="K3651:K3714" si="289">(J3651*G3651)/100</f>
        <v>5.7617920500000004</v>
      </c>
      <c r="L3651" s="1" t="s">
        <v>26</v>
      </c>
      <c r="M3651" s="1" t="s">
        <v>27</v>
      </c>
      <c r="N3651" s="1" t="s">
        <v>21</v>
      </c>
      <c r="O3651" s="1" t="s">
        <v>34</v>
      </c>
      <c r="P3651" s="1" t="s">
        <v>48</v>
      </c>
      <c r="Q3651" s="1" t="s">
        <v>24</v>
      </c>
      <c r="R3651" s="2">
        <v>41138</v>
      </c>
    </row>
    <row r="3652" spans="1:18" x14ac:dyDescent="0.25">
      <c r="A3652" s="1">
        <v>15303</v>
      </c>
      <c r="B3652" s="2">
        <v>40434</v>
      </c>
      <c r="C3652" s="2" t="str">
        <f t="shared" si="286"/>
        <v>September</v>
      </c>
      <c r="D3652" s="1" t="s">
        <v>37</v>
      </c>
      <c r="E3652" s="1">
        <v>18</v>
      </c>
      <c r="F3652" s="1">
        <f t="shared" si="285"/>
        <v>29.247222222222224</v>
      </c>
      <c r="G3652" s="1">
        <v>526.45000000000005</v>
      </c>
      <c r="H3652" s="1">
        <v>8.99</v>
      </c>
      <c r="I3652">
        <f t="shared" si="287"/>
        <v>535.44000000000005</v>
      </c>
      <c r="J3652">
        <f t="shared" si="288"/>
        <v>5.3265000000000002</v>
      </c>
      <c r="K3652">
        <f t="shared" si="289"/>
        <v>28.041359250000006</v>
      </c>
      <c r="L3652" s="1" t="s">
        <v>26</v>
      </c>
      <c r="M3652" s="1" t="s">
        <v>20</v>
      </c>
      <c r="N3652" s="1" t="s">
        <v>42</v>
      </c>
      <c r="O3652" s="1" t="s">
        <v>29</v>
      </c>
      <c r="P3652" s="1" t="s">
        <v>43</v>
      </c>
      <c r="Q3652" s="1" t="s">
        <v>46</v>
      </c>
      <c r="R3652" s="2">
        <v>40436</v>
      </c>
    </row>
    <row r="3653" spans="1:18" x14ac:dyDescent="0.25">
      <c r="A3653" s="1">
        <v>52194</v>
      </c>
      <c r="B3653" s="2">
        <v>40523</v>
      </c>
      <c r="C3653" s="2" t="str">
        <f t="shared" si="286"/>
        <v>December</v>
      </c>
      <c r="D3653" s="1" t="s">
        <v>37</v>
      </c>
      <c r="E3653" s="1">
        <v>12</v>
      </c>
      <c r="F3653" s="1">
        <f t="shared" si="285"/>
        <v>129.27833333333334</v>
      </c>
      <c r="G3653" s="1">
        <v>1551.34</v>
      </c>
      <c r="H3653" s="1">
        <v>78.64</v>
      </c>
      <c r="I3653">
        <f t="shared" si="287"/>
        <v>1629.98</v>
      </c>
      <c r="J3653">
        <f t="shared" si="288"/>
        <v>4.7610000000000001</v>
      </c>
      <c r="K3653">
        <f t="shared" si="289"/>
        <v>73.859297400000003</v>
      </c>
      <c r="L3653" s="1" t="s">
        <v>38</v>
      </c>
      <c r="M3653" s="1" t="s">
        <v>49</v>
      </c>
      <c r="N3653" s="1" t="s">
        <v>42</v>
      </c>
      <c r="O3653" s="1" t="s">
        <v>22</v>
      </c>
      <c r="P3653" s="1" t="s">
        <v>67</v>
      </c>
      <c r="Q3653" s="1" t="s">
        <v>64</v>
      </c>
      <c r="R3653" s="2">
        <v>40524</v>
      </c>
    </row>
    <row r="3654" spans="1:18" x14ac:dyDescent="0.25">
      <c r="A3654" s="1">
        <v>47877</v>
      </c>
      <c r="B3654" s="2">
        <v>40053</v>
      </c>
      <c r="C3654" s="2" t="str">
        <f t="shared" si="286"/>
        <v>August</v>
      </c>
      <c r="D3654" s="1" t="s">
        <v>41</v>
      </c>
      <c r="E3654" s="1">
        <v>16</v>
      </c>
      <c r="F3654" s="1">
        <f t="shared" si="285"/>
        <v>17.085000000000001</v>
      </c>
      <c r="G3654" s="1">
        <v>273.36</v>
      </c>
      <c r="H3654" s="1">
        <v>3.26</v>
      </c>
      <c r="I3654">
        <f t="shared" si="287"/>
        <v>276.62</v>
      </c>
      <c r="J3654">
        <f t="shared" si="288"/>
        <v>3.5455000000000001</v>
      </c>
      <c r="K3654">
        <f t="shared" si="289"/>
        <v>9.6919788000000011</v>
      </c>
      <c r="L3654" s="1" t="s">
        <v>26</v>
      </c>
      <c r="M3654" s="1" t="s">
        <v>20</v>
      </c>
      <c r="N3654" s="1" t="s">
        <v>42</v>
      </c>
      <c r="O3654" s="1" t="s">
        <v>34</v>
      </c>
      <c r="P3654" s="1" t="s">
        <v>50</v>
      </c>
      <c r="Q3654" s="1" t="s">
        <v>46</v>
      </c>
      <c r="R3654" s="2">
        <v>40056</v>
      </c>
    </row>
    <row r="3655" spans="1:18" x14ac:dyDescent="0.25">
      <c r="A3655" s="1">
        <v>46050</v>
      </c>
      <c r="B3655" s="2">
        <v>40182</v>
      </c>
      <c r="C3655" s="2" t="str">
        <f t="shared" si="286"/>
        <v>January</v>
      </c>
      <c r="D3655" s="1" t="s">
        <v>25</v>
      </c>
      <c r="E3655" s="1">
        <v>48</v>
      </c>
      <c r="F3655" s="1">
        <f t="shared" si="285"/>
        <v>100.28479166666666</v>
      </c>
      <c r="G3655" s="1">
        <v>4813.67</v>
      </c>
      <c r="H3655" s="1">
        <v>19.989999999999998</v>
      </c>
      <c r="I3655">
        <f t="shared" si="287"/>
        <v>4833.66</v>
      </c>
      <c r="J3655">
        <f t="shared" si="288"/>
        <v>3.5455000000000001</v>
      </c>
      <c r="K3655">
        <f t="shared" si="289"/>
        <v>170.66866985000001</v>
      </c>
      <c r="L3655" s="1" t="s">
        <v>19</v>
      </c>
      <c r="M3655" s="1" t="s">
        <v>27</v>
      </c>
      <c r="N3655" s="1" t="s">
        <v>42</v>
      </c>
      <c r="O3655" s="1" t="s">
        <v>34</v>
      </c>
      <c r="P3655" s="1" t="s">
        <v>60</v>
      </c>
      <c r="Q3655" s="1" t="s">
        <v>24</v>
      </c>
      <c r="R3655" s="2">
        <v>40185</v>
      </c>
    </row>
    <row r="3656" spans="1:18" x14ac:dyDescent="0.25">
      <c r="A3656" s="1">
        <v>59809</v>
      </c>
      <c r="B3656" s="2">
        <v>40610</v>
      </c>
      <c r="C3656" s="2" t="str">
        <f t="shared" si="286"/>
        <v>March</v>
      </c>
      <c r="D3656" s="1" t="s">
        <v>32</v>
      </c>
      <c r="E3656" s="1">
        <v>16</v>
      </c>
      <c r="F3656" s="1">
        <f t="shared" si="285"/>
        <v>31.677499999999998</v>
      </c>
      <c r="G3656" s="1">
        <v>506.84</v>
      </c>
      <c r="H3656" s="1">
        <v>6.5</v>
      </c>
      <c r="I3656">
        <f t="shared" si="287"/>
        <v>513.33999999999992</v>
      </c>
      <c r="J3656">
        <f t="shared" si="288"/>
        <v>5.3265000000000002</v>
      </c>
      <c r="K3656">
        <f t="shared" si="289"/>
        <v>26.996832599999998</v>
      </c>
      <c r="L3656" s="1" t="s">
        <v>26</v>
      </c>
      <c r="M3656" s="1" t="s">
        <v>54</v>
      </c>
      <c r="N3656" s="1" t="s">
        <v>42</v>
      </c>
      <c r="O3656" s="1" t="s">
        <v>29</v>
      </c>
      <c r="P3656" s="1" t="s">
        <v>43</v>
      </c>
      <c r="Q3656" s="1" t="s">
        <v>24</v>
      </c>
      <c r="R3656" s="2">
        <v>40611</v>
      </c>
    </row>
    <row r="3657" spans="1:18" x14ac:dyDescent="0.25">
      <c r="A3657" s="1">
        <v>34211</v>
      </c>
      <c r="B3657" s="2">
        <v>40952</v>
      </c>
      <c r="C3657" s="2" t="str">
        <f t="shared" si="286"/>
        <v>February</v>
      </c>
      <c r="D3657" s="1" t="s">
        <v>32</v>
      </c>
      <c r="E3657" s="1">
        <v>15</v>
      </c>
      <c r="F3657" s="1">
        <f t="shared" si="285"/>
        <v>9.0993333333333339</v>
      </c>
      <c r="G3657" s="1">
        <v>136.49</v>
      </c>
      <c r="H3657" s="1">
        <v>1.0900000000000001</v>
      </c>
      <c r="I3657">
        <f t="shared" si="287"/>
        <v>137.58000000000001</v>
      </c>
      <c r="J3657">
        <f t="shared" si="288"/>
        <v>3.5455000000000001</v>
      </c>
      <c r="K3657">
        <f t="shared" si="289"/>
        <v>4.8392529500000006</v>
      </c>
      <c r="L3657" s="1" t="s">
        <v>26</v>
      </c>
      <c r="M3657" s="1" t="s">
        <v>27</v>
      </c>
      <c r="N3657" s="1" t="s">
        <v>28</v>
      </c>
      <c r="O3657" s="1" t="s">
        <v>34</v>
      </c>
      <c r="P3657" s="1" t="s">
        <v>35</v>
      </c>
      <c r="Q3657" s="1" t="s">
        <v>36</v>
      </c>
      <c r="R3657" s="2">
        <v>40955</v>
      </c>
    </row>
    <row r="3658" spans="1:18" x14ac:dyDescent="0.25">
      <c r="A3658" s="1">
        <v>55360</v>
      </c>
      <c r="B3658" s="2">
        <v>39835</v>
      </c>
      <c r="C3658" s="2" t="str">
        <f t="shared" si="286"/>
        <v>January</v>
      </c>
      <c r="D3658" s="1" t="s">
        <v>41</v>
      </c>
      <c r="E3658" s="1">
        <v>39</v>
      </c>
      <c r="F3658" s="1">
        <f t="shared" si="285"/>
        <v>227.31025641025641</v>
      </c>
      <c r="G3658" s="1">
        <v>8865.1</v>
      </c>
      <c r="H3658" s="1">
        <v>29.1</v>
      </c>
      <c r="I3658">
        <f t="shared" si="287"/>
        <v>8894.2000000000007</v>
      </c>
      <c r="J3658">
        <f t="shared" si="288"/>
        <v>4.7610000000000001</v>
      </c>
      <c r="K3658">
        <f t="shared" si="289"/>
        <v>422.06741099999999</v>
      </c>
      <c r="L3658" s="1" t="s">
        <v>38</v>
      </c>
      <c r="M3658" s="1" t="s">
        <v>56</v>
      </c>
      <c r="N3658" s="1" t="s">
        <v>28</v>
      </c>
      <c r="O3658" s="1" t="s">
        <v>22</v>
      </c>
      <c r="P3658" s="1" t="s">
        <v>57</v>
      </c>
      <c r="Q3658" s="1" t="s">
        <v>64</v>
      </c>
      <c r="R3658" s="2">
        <v>39836</v>
      </c>
    </row>
    <row r="3659" spans="1:18" x14ac:dyDescent="0.25">
      <c r="A3659" s="1">
        <v>19042</v>
      </c>
      <c r="B3659" s="2">
        <v>39873</v>
      </c>
      <c r="C3659" s="2" t="str">
        <f t="shared" si="286"/>
        <v>March</v>
      </c>
      <c r="D3659" s="1" t="s">
        <v>37</v>
      </c>
      <c r="E3659" s="1">
        <v>8</v>
      </c>
      <c r="F3659" s="1">
        <f t="shared" si="285"/>
        <v>40.951250000000002</v>
      </c>
      <c r="G3659" s="1">
        <v>327.61</v>
      </c>
      <c r="H3659" s="1">
        <v>7.47</v>
      </c>
      <c r="I3659">
        <f t="shared" si="287"/>
        <v>335.08000000000004</v>
      </c>
      <c r="J3659">
        <f t="shared" si="288"/>
        <v>3.5455000000000001</v>
      </c>
      <c r="K3659">
        <f t="shared" si="289"/>
        <v>11.61541255</v>
      </c>
      <c r="L3659" s="1" t="s">
        <v>26</v>
      </c>
      <c r="M3659" s="1" t="s">
        <v>55</v>
      </c>
      <c r="N3659" s="1" t="s">
        <v>33</v>
      </c>
      <c r="O3659" s="1" t="s">
        <v>34</v>
      </c>
      <c r="P3659" s="1" t="s">
        <v>48</v>
      </c>
      <c r="Q3659" s="1" t="s">
        <v>24</v>
      </c>
      <c r="R3659" s="2">
        <v>39874</v>
      </c>
    </row>
    <row r="3660" spans="1:18" x14ac:dyDescent="0.25">
      <c r="A3660" s="1">
        <v>24899</v>
      </c>
      <c r="B3660" s="2">
        <v>40775</v>
      </c>
      <c r="C3660" s="2" t="str">
        <f t="shared" si="286"/>
        <v>August</v>
      </c>
      <c r="D3660" s="1" t="s">
        <v>32</v>
      </c>
      <c r="E3660" s="1">
        <v>37</v>
      </c>
      <c r="F3660" s="1">
        <f t="shared" si="285"/>
        <v>6.837567567567568</v>
      </c>
      <c r="G3660" s="1">
        <v>252.99</v>
      </c>
      <c r="H3660" s="1">
        <v>2.35</v>
      </c>
      <c r="I3660">
        <f t="shared" si="287"/>
        <v>255.34</v>
      </c>
      <c r="J3660">
        <f t="shared" si="288"/>
        <v>3.5455000000000001</v>
      </c>
      <c r="K3660">
        <f t="shared" si="289"/>
        <v>8.9697604500000008</v>
      </c>
      <c r="L3660" s="1" t="s">
        <v>26</v>
      </c>
      <c r="M3660" s="1" t="s">
        <v>56</v>
      </c>
      <c r="N3660" s="1" t="s">
        <v>42</v>
      </c>
      <c r="O3660" s="1" t="s">
        <v>34</v>
      </c>
      <c r="P3660" s="1" t="s">
        <v>35</v>
      </c>
      <c r="Q3660" s="1" t="s">
        <v>36</v>
      </c>
      <c r="R3660" s="2">
        <v>40777</v>
      </c>
    </row>
    <row r="3661" spans="1:18" x14ac:dyDescent="0.25">
      <c r="A3661" s="1">
        <v>9092</v>
      </c>
      <c r="B3661" s="2">
        <v>40018</v>
      </c>
      <c r="C3661" s="2" t="str">
        <f t="shared" si="286"/>
        <v>July</v>
      </c>
      <c r="D3661" s="1" t="s">
        <v>32</v>
      </c>
      <c r="E3661" s="1">
        <v>8</v>
      </c>
      <c r="F3661" s="1">
        <f t="shared" si="285"/>
        <v>74.900937499999998</v>
      </c>
      <c r="G3661" s="1">
        <v>599.20749999999998</v>
      </c>
      <c r="H3661" s="1">
        <v>4.9000000000000004</v>
      </c>
      <c r="I3661">
        <f t="shared" si="287"/>
        <v>604.10749999999996</v>
      </c>
      <c r="J3661">
        <f t="shared" si="288"/>
        <v>5.3265000000000002</v>
      </c>
      <c r="K3661">
        <f t="shared" si="289"/>
        <v>31.916787487500002</v>
      </c>
      <c r="L3661" s="1" t="s">
        <v>26</v>
      </c>
      <c r="M3661" s="1" t="s">
        <v>47</v>
      </c>
      <c r="N3661" s="1" t="s">
        <v>33</v>
      </c>
      <c r="O3661" s="1" t="s">
        <v>29</v>
      </c>
      <c r="P3661" s="1" t="s">
        <v>30</v>
      </c>
      <c r="Q3661" s="1" t="s">
        <v>24</v>
      </c>
      <c r="R3661" s="2">
        <v>40019</v>
      </c>
    </row>
    <row r="3662" spans="1:18" x14ac:dyDescent="0.25">
      <c r="A3662" s="1">
        <v>5984</v>
      </c>
      <c r="B3662" s="2">
        <v>39981</v>
      </c>
      <c r="C3662" s="2" t="str">
        <f t="shared" si="286"/>
        <v>June</v>
      </c>
      <c r="D3662" s="1" t="s">
        <v>18</v>
      </c>
      <c r="E3662" s="1">
        <v>11</v>
      </c>
      <c r="F3662" s="1">
        <f t="shared" si="285"/>
        <v>8.7890909090909091</v>
      </c>
      <c r="G3662" s="1">
        <v>96.68</v>
      </c>
      <c r="H3662" s="1">
        <v>4.95</v>
      </c>
      <c r="I3662">
        <f t="shared" si="287"/>
        <v>101.63000000000001</v>
      </c>
      <c r="J3662">
        <f t="shared" si="288"/>
        <v>4.7610000000000001</v>
      </c>
      <c r="K3662">
        <f t="shared" si="289"/>
        <v>4.6029348000000008</v>
      </c>
      <c r="L3662" s="1" t="s">
        <v>26</v>
      </c>
      <c r="M3662" s="1" t="s">
        <v>47</v>
      </c>
      <c r="N3662" s="1" t="s">
        <v>21</v>
      </c>
      <c r="O3662" s="1" t="s">
        <v>22</v>
      </c>
      <c r="P3662" s="1" t="s">
        <v>23</v>
      </c>
      <c r="Q3662" s="1" t="s">
        <v>24</v>
      </c>
      <c r="R3662" s="2">
        <v>39983</v>
      </c>
    </row>
    <row r="3663" spans="1:18" x14ac:dyDescent="0.25">
      <c r="A3663" s="1">
        <v>28033</v>
      </c>
      <c r="B3663" s="2">
        <v>40435</v>
      </c>
      <c r="C3663" s="2" t="str">
        <f t="shared" si="286"/>
        <v>September</v>
      </c>
      <c r="D3663" s="1" t="s">
        <v>25</v>
      </c>
      <c r="E3663" s="1">
        <v>37</v>
      </c>
      <c r="F3663" s="1">
        <f t="shared" si="285"/>
        <v>211.75054054054056</v>
      </c>
      <c r="G3663" s="1">
        <v>7834.77</v>
      </c>
      <c r="H3663" s="1">
        <v>64.2</v>
      </c>
      <c r="I3663">
        <f t="shared" si="287"/>
        <v>7898.97</v>
      </c>
      <c r="J3663">
        <f t="shared" si="288"/>
        <v>4.7610000000000001</v>
      </c>
      <c r="K3663">
        <f t="shared" si="289"/>
        <v>373.01339970000004</v>
      </c>
      <c r="L3663" s="1" t="s">
        <v>38</v>
      </c>
      <c r="M3663" s="1" t="s">
        <v>27</v>
      </c>
      <c r="N3663" s="1" t="s">
        <v>33</v>
      </c>
      <c r="O3663" s="1" t="s">
        <v>22</v>
      </c>
      <c r="P3663" s="1" t="s">
        <v>39</v>
      </c>
      <c r="Q3663" s="1" t="s">
        <v>40</v>
      </c>
      <c r="R3663" s="2">
        <v>40437</v>
      </c>
    </row>
    <row r="3664" spans="1:18" x14ac:dyDescent="0.25">
      <c r="A3664" s="1">
        <v>44834</v>
      </c>
      <c r="B3664" s="2">
        <v>39923</v>
      </c>
      <c r="C3664" s="2" t="str">
        <f t="shared" si="286"/>
        <v>April</v>
      </c>
      <c r="D3664" s="1" t="s">
        <v>41</v>
      </c>
      <c r="E3664" s="1">
        <v>13</v>
      </c>
      <c r="F3664" s="1">
        <f t="shared" si="285"/>
        <v>19.135384615384616</v>
      </c>
      <c r="G3664" s="1">
        <v>248.76</v>
      </c>
      <c r="H3664" s="1">
        <v>5.77</v>
      </c>
      <c r="I3664">
        <f t="shared" si="287"/>
        <v>254.53</v>
      </c>
      <c r="J3664">
        <f t="shared" si="288"/>
        <v>3.5455000000000001</v>
      </c>
      <c r="K3664">
        <f t="shared" si="289"/>
        <v>8.8197858</v>
      </c>
      <c r="L3664" s="1" t="s">
        <v>19</v>
      </c>
      <c r="M3664" s="1" t="s">
        <v>20</v>
      </c>
      <c r="N3664" s="1" t="s">
        <v>28</v>
      </c>
      <c r="O3664" s="1" t="s">
        <v>34</v>
      </c>
      <c r="P3664" s="1" t="s">
        <v>45</v>
      </c>
      <c r="Q3664" s="1" t="s">
        <v>24</v>
      </c>
      <c r="R3664" s="2">
        <v>39923</v>
      </c>
    </row>
    <row r="3665" spans="1:18" x14ac:dyDescent="0.25">
      <c r="A3665" s="1">
        <v>6406</v>
      </c>
      <c r="B3665" s="2">
        <v>40039</v>
      </c>
      <c r="C3665" s="2" t="str">
        <f t="shared" si="286"/>
        <v>August</v>
      </c>
      <c r="D3665" s="1" t="s">
        <v>37</v>
      </c>
      <c r="E3665" s="1">
        <v>43</v>
      </c>
      <c r="F3665" s="1">
        <f t="shared" si="285"/>
        <v>2.1541860465116276</v>
      </c>
      <c r="G3665" s="1">
        <v>92.63</v>
      </c>
      <c r="H3665" s="1">
        <v>2.56</v>
      </c>
      <c r="I3665">
        <f t="shared" si="287"/>
        <v>95.19</v>
      </c>
      <c r="J3665">
        <f t="shared" si="288"/>
        <v>3.5455000000000001</v>
      </c>
      <c r="K3665">
        <f t="shared" si="289"/>
        <v>3.2841966500000002</v>
      </c>
      <c r="L3665" s="1" t="s">
        <v>26</v>
      </c>
      <c r="M3665" s="1" t="s">
        <v>56</v>
      </c>
      <c r="N3665" s="1" t="s">
        <v>42</v>
      </c>
      <c r="O3665" s="1" t="s">
        <v>34</v>
      </c>
      <c r="P3665" s="1" t="s">
        <v>50</v>
      </c>
      <c r="Q3665" s="1" t="s">
        <v>46</v>
      </c>
      <c r="R3665" s="2">
        <v>40041</v>
      </c>
    </row>
    <row r="3666" spans="1:18" x14ac:dyDescent="0.25">
      <c r="A3666" s="1">
        <v>24326</v>
      </c>
      <c r="B3666" s="2">
        <v>40815</v>
      </c>
      <c r="C3666" s="2" t="str">
        <f t="shared" si="286"/>
        <v>September</v>
      </c>
      <c r="D3666" s="1" t="s">
        <v>37</v>
      </c>
      <c r="E3666" s="1">
        <v>37</v>
      </c>
      <c r="F3666" s="1">
        <f t="shared" si="285"/>
        <v>43.158378378378373</v>
      </c>
      <c r="G3666" s="1">
        <v>1596.86</v>
      </c>
      <c r="H3666" s="1">
        <v>3.5</v>
      </c>
      <c r="I3666">
        <f t="shared" si="287"/>
        <v>1600.36</v>
      </c>
      <c r="J3666">
        <f t="shared" si="288"/>
        <v>3.5455000000000001</v>
      </c>
      <c r="K3666">
        <f t="shared" si="289"/>
        <v>56.6166713</v>
      </c>
      <c r="L3666" s="1" t="s">
        <v>26</v>
      </c>
      <c r="M3666" s="1" t="s">
        <v>54</v>
      </c>
      <c r="N3666" s="1" t="s">
        <v>33</v>
      </c>
      <c r="O3666" s="1" t="s">
        <v>34</v>
      </c>
      <c r="P3666" s="1" t="s">
        <v>68</v>
      </c>
      <c r="Q3666" s="1" t="s">
        <v>24</v>
      </c>
      <c r="R3666" s="2">
        <v>40817</v>
      </c>
    </row>
    <row r="3667" spans="1:18" x14ac:dyDescent="0.25">
      <c r="A3667" s="1">
        <v>23616</v>
      </c>
      <c r="B3667" s="2">
        <v>41149</v>
      </c>
      <c r="C3667" s="2" t="str">
        <f t="shared" si="286"/>
        <v>August</v>
      </c>
      <c r="D3667" s="1" t="s">
        <v>32</v>
      </c>
      <c r="E3667" s="1">
        <v>47</v>
      </c>
      <c r="F3667" s="1">
        <f t="shared" si="285"/>
        <v>197.07127659574468</v>
      </c>
      <c r="G3667" s="1">
        <v>9262.35</v>
      </c>
      <c r="H3667" s="1">
        <v>24.49</v>
      </c>
      <c r="I3667">
        <f t="shared" si="287"/>
        <v>9286.84</v>
      </c>
      <c r="J3667">
        <f t="shared" si="288"/>
        <v>5.3265000000000002</v>
      </c>
      <c r="K3667">
        <f t="shared" si="289"/>
        <v>493.35907275000005</v>
      </c>
      <c r="L3667" s="1" t="s">
        <v>26</v>
      </c>
      <c r="M3667" s="1" t="s">
        <v>27</v>
      </c>
      <c r="N3667" s="1" t="s">
        <v>42</v>
      </c>
      <c r="O3667" s="1" t="s">
        <v>29</v>
      </c>
      <c r="P3667" s="1" t="s">
        <v>52</v>
      </c>
      <c r="Q3667" s="1" t="s">
        <v>53</v>
      </c>
      <c r="R3667" s="2">
        <v>41149</v>
      </c>
    </row>
    <row r="3668" spans="1:18" x14ac:dyDescent="0.25">
      <c r="A3668" s="1">
        <v>56834</v>
      </c>
      <c r="B3668" s="2">
        <v>40664</v>
      </c>
      <c r="C3668" s="2" t="str">
        <f t="shared" si="286"/>
        <v>May</v>
      </c>
      <c r="D3668" s="1" t="s">
        <v>25</v>
      </c>
      <c r="E3668" s="1">
        <v>33</v>
      </c>
      <c r="F3668" s="1">
        <f t="shared" si="285"/>
        <v>6.2278787878787885</v>
      </c>
      <c r="G3668" s="1">
        <v>205.52</v>
      </c>
      <c r="H3668" s="1">
        <v>7.03</v>
      </c>
      <c r="I3668">
        <f t="shared" si="287"/>
        <v>212.55</v>
      </c>
      <c r="J3668">
        <f t="shared" si="288"/>
        <v>3.5455000000000001</v>
      </c>
      <c r="K3668">
        <f t="shared" si="289"/>
        <v>7.2867116000000012</v>
      </c>
      <c r="L3668" s="1" t="s">
        <v>26</v>
      </c>
      <c r="M3668" s="1" t="s">
        <v>51</v>
      </c>
      <c r="N3668" s="1" t="s">
        <v>33</v>
      </c>
      <c r="O3668" s="1" t="s">
        <v>34</v>
      </c>
      <c r="P3668" s="1" t="s">
        <v>45</v>
      </c>
      <c r="Q3668" s="1" t="s">
        <v>24</v>
      </c>
      <c r="R3668" s="2">
        <v>40665</v>
      </c>
    </row>
    <row r="3669" spans="1:18" x14ac:dyDescent="0.25">
      <c r="A3669" s="1">
        <v>57507</v>
      </c>
      <c r="B3669" s="2">
        <v>39990</v>
      </c>
      <c r="C3669" s="2" t="str">
        <f t="shared" si="286"/>
        <v>June</v>
      </c>
      <c r="D3669" s="1" t="s">
        <v>37</v>
      </c>
      <c r="E3669" s="1">
        <v>10</v>
      </c>
      <c r="F3669" s="1">
        <f t="shared" si="285"/>
        <v>15.544999999999998</v>
      </c>
      <c r="G3669" s="1">
        <v>155.44999999999999</v>
      </c>
      <c r="H3669" s="1">
        <v>8.4</v>
      </c>
      <c r="I3669">
        <f t="shared" si="287"/>
        <v>163.85</v>
      </c>
      <c r="J3669">
        <f t="shared" si="288"/>
        <v>3.5455000000000001</v>
      </c>
      <c r="K3669">
        <f t="shared" si="289"/>
        <v>5.5114797499999995</v>
      </c>
      <c r="L3669" s="1" t="s">
        <v>26</v>
      </c>
      <c r="M3669" s="1" t="s">
        <v>56</v>
      </c>
      <c r="N3669" s="1" t="s">
        <v>33</v>
      </c>
      <c r="O3669" s="1" t="s">
        <v>34</v>
      </c>
      <c r="P3669" s="1" t="s">
        <v>48</v>
      </c>
      <c r="Q3669" s="1" t="s">
        <v>24</v>
      </c>
      <c r="R3669" s="2">
        <v>39993</v>
      </c>
    </row>
    <row r="3670" spans="1:18" x14ac:dyDescent="0.25">
      <c r="A3670" s="1">
        <v>26341</v>
      </c>
      <c r="B3670" s="2">
        <v>40387</v>
      </c>
      <c r="C3670" s="2" t="str">
        <f t="shared" si="286"/>
        <v>July</v>
      </c>
      <c r="D3670" s="1" t="s">
        <v>37</v>
      </c>
      <c r="E3670" s="1">
        <v>8</v>
      </c>
      <c r="F3670" s="1">
        <f t="shared" si="285"/>
        <v>136.90875</v>
      </c>
      <c r="G3670" s="1">
        <v>1095.27</v>
      </c>
      <c r="H3670" s="1">
        <v>51.94</v>
      </c>
      <c r="I3670">
        <f t="shared" si="287"/>
        <v>1147.21</v>
      </c>
      <c r="J3670">
        <f t="shared" si="288"/>
        <v>4.7610000000000001</v>
      </c>
      <c r="K3670">
        <f t="shared" si="289"/>
        <v>52.145804699999999</v>
      </c>
      <c r="L3670" s="1" t="s">
        <v>38</v>
      </c>
      <c r="M3670" s="1" t="s">
        <v>49</v>
      </c>
      <c r="N3670" s="1" t="s">
        <v>33</v>
      </c>
      <c r="O3670" s="1" t="s">
        <v>22</v>
      </c>
      <c r="P3670" s="1" t="s">
        <v>57</v>
      </c>
      <c r="Q3670" s="1" t="s">
        <v>64</v>
      </c>
      <c r="R3670" s="2">
        <v>40389</v>
      </c>
    </row>
    <row r="3671" spans="1:18" x14ac:dyDescent="0.25">
      <c r="A3671" s="1">
        <v>17858</v>
      </c>
      <c r="B3671" s="2">
        <v>40446</v>
      </c>
      <c r="C3671" s="2" t="str">
        <f t="shared" si="286"/>
        <v>September</v>
      </c>
      <c r="D3671" s="1" t="s">
        <v>41</v>
      </c>
      <c r="E3671" s="1">
        <v>21</v>
      </c>
      <c r="F3671" s="1">
        <f t="shared" si="285"/>
        <v>8.911428571428571</v>
      </c>
      <c r="G3671" s="1">
        <v>187.14</v>
      </c>
      <c r="H3671" s="1">
        <v>1.99</v>
      </c>
      <c r="I3671">
        <f t="shared" si="287"/>
        <v>189.13</v>
      </c>
      <c r="J3671">
        <f t="shared" si="288"/>
        <v>5.3265000000000002</v>
      </c>
      <c r="K3671">
        <f t="shared" si="289"/>
        <v>9.9680120999999993</v>
      </c>
      <c r="L3671" s="1" t="s">
        <v>26</v>
      </c>
      <c r="M3671" s="1" t="s">
        <v>27</v>
      </c>
      <c r="N3671" s="1" t="s">
        <v>21</v>
      </c>
      <c r="O3671" s="1" t="s">
        <v>29</v>
      </c>
      <c r="P3671" s="1" t="s">
        <v>43</v>
      </c>
      <c r="Q3671" s="1" t="s">
        <v>46</v>
      </c>
      <c r="R3671" s="2">
        <v>40448</v>
      </c>
    </row>
    <row r="3672" spans="1:18" x14ac:dyDescent="0.25">
      <c r="A3672" s="1">
        <v>49989</v>
      </c>
      <c r="B3672" s="2">
        <v>40294</v>
      </c>
      <c r="C3672" s="2" t="str">
        <f t="shared" si="286"/>
        <v>April</v>
      </c>
      <c r="D3672" s="1" t="s">
        <v>32</v>
      </c>
      <c r="E3672" s="1">
        <v>6</v>
      </c>
      <c r="F3672" s="1">
        <f t="shared" si="285"/>
        <v>309.15666666666669</v>
      </c>
      <c r="G3672" s="1">
        <v>1854.94</v>
      </c>
      <c r="H3672" s="1">
        <v>7.18</v>
      </c>
      <c r="I3672">
        <f t="shared" si="287"/>
        <v>1862.1200000000001</v>
      </c>
      <c r="J3672">
        <f t="shared" si="288"/>
        <v>5.3265000000000002</v>
      </c>
      <c r="K3672">
        <f t="shared" si="289"/>
        <v>98.803379100000001</v>
      </c>
      <c r="L3672" s="1" t="s">
        <v>26</v>
      </c>
      <c r="M3672" s="1" t="s">
        <v>27</v>
      </c>
      <c r="N3672" s="1" t="s">
        <v>28</v>
      </c>
      <c r="O3672" s="1" t="s">
        <v>29</v>
      </c>
      <c r="P3672" s="1" t="s">
        <v>43</v>
      </c>
      <c r="Q3672" s="1" t="s">
        <v>24</v>
      </c>
      <c r="R3672" s="2">
        <v>40295</v>
      </c>
    </row>
    <row r="3673" spans="1:18" x14ac:dyDescent="0.25">
      <c r="A3673" s="1">
        <v>38789</v>
      </c>
      <c r="B3673" s="2">
        <v>40496</v>
      </c>
      <c r="C3673" s="2" t="str">
        <f t="shared" si="286"/>
        <v>November</v>
      </c>
      <c r="D3673" s="1" t="s">
        <v>25</v>
      </c>
      <c r="E3673" s="1">
        <v>9</v>
      </c>
      <c r="F3673" s="1">
        <f t="shared" si="285"/>
        <v>10.724444444444444</v>
      </c>
      <c r="G3673" s="1">
        <v>96.52</v>
      </c>
      <c r="H3673" s="1">
        <v>5.16</v>
      </c>
      <c r="I3673">
        <f t="shared" si="287"/>
        <v>101.67999999999999</v>
      </c>
      <c r="J3673">
        <f t="shared" si="288"/>
        <v>4.7610000000000001</v>
      </c>
      <c r="K3673">
        <f t="shared" si="289"/>
        <v>4.5953172000000002</v>
      </c>
      <c r="L3673" s="1" t="s">
        <v>26</v>
      </c>
      <c r="M3673" s="1" t="s">
        <v>49</v>
      </c>
      <c r="N3673" s="1" t="s">
        <v>28</v>
      </c>
      <c r="O3673" s="1" t="s">
        <v>22</v>
      </c>
      <c r="P3673" s="1" t="s">
        <v>23</v>
      </c>
      <c r="Q3673" s="1" t="s">
        <v>24</v>
      </c>
      <c r="R3673" s="2">
        <v>40497</v>
      </c>
    </row>
    <row r="3674" spans="1:18" x14ac:dyDescent="0.25">
      <c r="A3674" s="1">
        <v>15109</v>
      </c>
      <c r="B3674" s="2">
        <v>40526</v>
      </c>
      <c r="C3674" s="2" t="str">
        <f t="shared" si="286"/>
        <v>December</v>
      </c>
      <c r="D3674" s="1" t="s">
        <v>32</v>
      </c>
      <c r="E3674" s="1">
        <v>45</v>
      </c>
      <c r="F3674" s="1">
        <f t="shared" si="285"/>
        <v>6.5215555555555564</v>
      </c>
      <c r="G3674" s="1">
        <v>293.47000000000003</v>
      </c>
      <c r="H3674" s="1">
        <v>8.4</v>
      </c>
      <c r="I3674">
        <f t="shared" si="287"/>
        <v>301.87</v>
      </c>
      <c r="J3674">
        <f t="shared" si="288"/>
        <v>3.5455000000000001</v>
      </c>
      <c r="K3674">
        <f t="shared" si="289"/>
        <v>10.404978850000003</v>
      </c>
      <c r="L3674" s="1" t="s">
        <v>26</v>
      </c>
      <c r="M3674" s="1" t="s">
        <v>56</v>
      </c>
      <c r="N3674" s="1" t="s">
        <v>42</v>
      </c>
      <c r="O3674" s="1" t="s">
        <v>34</v>
      </c>
      <c r="P3674" s="1" t="s">
        <v>45</v>
      </c>
      <c r="Q3674" s="1" t="s">
        <v>24</v>
      </c>
      <c r="R3674" s="2">
        <v>40528</v>
      </c>
    </row>
    <row r="3675" spans="1:18" x14ac:dyDescent="0.25">
      <c r="A3675" s="1">
        <v>47078</v>
      </c>
      <c r="B3675" s="2">
        <v>40287</v>
      </c>
      <c r="C3675" s="2" t="str">
        <f t="shared" si="286"/>
        <v>April</v>
      </c>
      <c r="D3675" s="1" t="s">
        <v>41</v>
      </c>
      <c r="E3675" s="1">
        <v>20</v>
      </c>
      <c r="F3675" s="1">
        <f t="shared" si="285"/>
        <v>4.9284999999999997</v>
      </c>
      <c r="G3675" s="1">
        <v>98.57</v>
      </c>
      <c r="H3675" s="1">
        <v>5.0199999999999996</v>
      </c>
      <c r="I3675">
        <f t="shared" si="287"/>
        <v>103.58999999999999</v>
      </c>
      <c r="J3675">
        <f t="shared" si="288"/>
        <v>3.5455000000000001</v>
      </c>
      <c r="K3675">
        <f t="shared" si="289"/>
        <v>3.4947993500000001</v>
      </c>
      <c r="L3675" s="1" t="s">
        <v>26</v>
      </c>
      <c r="M3675" s="1" t="s">
        <v>59</v>
      </c>
      <c r="N3675" s="1" t="s">
        <v>21</v>
      </c>
      <c r="O3675" s="1" t="s">
        <v>34</v>
      </c>
      <c r="P3675" s="1" t="s">
        <v>45</v>
      </c>
      <c r="Q3675" s="1" t="s">
        <v>24</v>
      </c>
      <c r="R3675" s="2">
        <v>40288</v>
      </c>
    </row>
    <row r="3676" spans="1:18" x14ac:dyDescent="0.25">
      <c r="A3676" s="1">
        <v>24128</v>
      </c>
      <c r="B3676" s="2">
        <v>40505</v>
      </c>
      <c r="C3676" s="2" t="str">
        <f t="shared" si="286"/>
        <v>November</v>
      </c>
      <c r="D3676" s="1" t="s">
        <v>25</v>
      </c>
      <c r="E3676" s="1">
        <v>13</v>
      </c>
      <c r="F3676" s="1">
        <f t="shared" si="285"/>
        <v>20.817692307692308</v>
      </c>
      <c r="G3676" s="1">
        <v>270.63</v>
      </c>
      <c r="H3676" s="1">
        <v>8.32</v>
      </c>
      <c r="I3676">
        <f t="shared" si="287"/>
        <v>278.95</v>
      </c>
      <c r="J3676">
        <f t="shared" si="288"/>
        <v>3.5455000000000001</v>
      </c>
      <c r="K3676">
        <f t="shared" si="289"/>
        <v>9.5951866500000005</v>
      </c>
      <c r="L3676" s="1" t="s">
        <v>26</v>
      </c>
      <c r="M3676" s="1" t="s">
        <v>44</v>
      </c>
      <c r="N3676" s="1" t="s">
        <v>33</v>
      </c>
      <c r="O3676" s="1" t="s">
        <v>34</v>
      </c>
      <c r="P3676" s="1" t="s">
        <v>45</v>
      </c>
      <c r="Q3676" s="1" t="s">
        <v>36</v>
      </c>
      <c r="R3676" s="2">
        <v>40507</v>
      </c>
    </row>
    <row r="3677" spans="1:18" x14ac:dyDescent="0.25">
      <c r="A3677" s="1">
        <v>8515</v>
      </c>
      <c r="B3677" s="2">
        <v>40533</v>
      </c>
      <c r="C3677" s="2" t="str">
        <f t="shared" si="286"/>
        <v>December</v>
      </c>
      <c r="D3677" s="1" t="s">
        <v>37</v>
      </c>
      <c r="E3677" s="1">
        <v>33</v>
      </c>
      <c r="F3677" s="1">
        <f t="shared" si="285"/>
        <v>22.118787878787877</v>
      </c>
      <c r="G3677" s="1">
        <v>729.92</v>
      </c>
      <c r="H3677" s="1">
        <v>4</v>
      </c>
      <c r="I3677">
        <f t="shared" si="287"/>
        <v>733.92</v>
      </c>
      <c r="J3677">
        <f t="shared" si="288"/>
        <v>5.3265000000000002</v>
      </c>
      <c r="K3677">
        <f t="shared" si="289"/>
        <v>38.879188800000001</v>
      </c>
      <c r="L3677" s="1" t="s">
        <v>26</v>
      </c>
      <c r="M3677" s="1" t="s">
        <v>20</v>
      </c>
      <c r="N3677" s="1" t="s">
        <v>28</v>
      </c>
      <c r="O3677" s="1" t="s">
        <v>29</v>
      </c>
      <c r="P3677" s="1" t="s">
        <v>43</v>
      </c>
      <c r="Q3677" s="1" t="s">
        <v>24</v>
      </c>
      <c r="R3677" s="2">
        <v>40534</v>
      </c>
    </row>
    <row r="3678" spans="1:18" x14ac:dyDescent="0.25">
      <c r="A3678" s="1">
        <v>52130</v>
      </c>
      <c r="B3678" s="2">
        <v>41157</v>
      </c>
      <c r="C3678" s="2" t="str">
        <f t="shared" si="286"/>
        <v>September</v>
      </c>
      <c r="D3678" s="1" t="s">
        <v>18</v>
      </c>
      <c r="E3678" s="1">
        <v>36</v>
      </c>
      <c r="F3678" s="1">
        <f t="shared" si="285"/>
        <v>39.904166666666669</v>
      </c>
      <c r="G3678" s="1">
        <v>1436.55</v>
      </c>
      <c r="H3678" s="1">
        <v>18.98</v>
      </c>
      <c r="I3678">
        <f t="shared" si="287"/>
        <v>1455.53</v>
      </c>
      <c r="J3678">
        <f t="shared" si="288"/>
        <v>4.7610000000000001</v>
      </c>
      <c r="K3678">
        <f t="shared" si="289"/>
        <v>68.394145499999993</v>
      </c>
      <c r="L3678" s="1" t="s">
        <v>26</v>
      </c>
      <c r="M3678" s="1" t="s">
        <v>56</v>
      </c>
      <c r="N3678" s="1" t="s">
        <v>21</v>
      </c>
      <c r="O3678" s="1" t="s">
        <v>22</v>
      </c>
      <c r="P3678" s="1" t="s">
        <v>23</v>
      </c>
      <c r="Q3678" s="1" t="s">
        <v>24</v>
      </c>
      <c r="R3678" s="2">
        <v>41159</v>
      </c>
    </row>
    <row r="3679" spans="1:18" x14ac:dyDescent="0.25">
      <c r="A3679" s="1">
        <v>33510</v>
      </c>
      <c r="B3679" s="2">
        <v>40879</v>
      </c>
      <c r="C3679" s="2" t="str">
        <f t="shared" si="286"/>
        <v>December</v>
      </c>
      <c r="D3679" s="1" t="s">
        <v>25</v>
      </c>
      <c r="E3679" s="1">
        <v>11</v>
      </c>
      <c r="F3679" s="1">
        <f t="shared" si="285"/>
        <v>40.89</v>
      </c>
      <c r="G3679" s="1">
        <v>449.79</v>
      </c>
      <c r="H3679" s="1">
        <v>17.48</v>
      </c>
      <c r="I3679">
        <f t="shared" si="287"/>
        <v>467.27000000000004</v>
      </c>
      <c r="J3679">
        <f t="shared" si="288"/>
        <v>3.5455000000000001</v>
      </c>
      <c r="K3679">
        <f t="shared" si="289"/>
        <v>15.947304450000001</v>
      </c>
      <c r="L3679" s="1" t="s">
        <v>26</v>
      </c>
      <c r="M3679" s="1" t="s">
        <v>27</v>
      </c>
      <c r="N3679" s="1" t="s">
        <v>33</v>
      </c>
      <c r="O3679" s="1" t="s">
        <v>34</v>
      </c>
      <c r="P3679" s="1" t="s">
        <v>45</v>
      </c>
      <c r="Q3679" s="1" t="s">
        <v>24</v>
      </c>
      <c r="R3679" s="2">
        <v>40879</v>
      </c>
    </row>
    <row r="3680" spans="1:18" x14ac:dyDescent="0.25">
      <c r="A3680" s="1">
        <v>39139</v>
      </c>
      <c r="B3680" s="2">
        <v>40495</v>
      </c>
      <c r="C3680" s="2" t="str">
        <f t="shared" si="286"/>
        <v>November</v>
      </c>
      <c r="D3680" s="1" t="s">
        <v>32</v>
      </c>
      <c r="E3680" s="1">
        <v>6</v>
      </c>
      <c r="F3680" s="1">
        <f t="shared" si="285"/>
        <v>104.57549999999999</v>
      </c>
      <c r="G3680" s="1">
        <v>627.45299999999997</v>
      </c>
      <c r="H3680" s="1">
        <v>8.08</v>
      </c>
      <c r="I3680">
        <f t="shared" si="287"/>
        <v>635.53300000000002</v>
      </c>
      <c r="J3680">
        <f t="shared" si="288"/>
        <v>5.3265000000000002</v>
      </c>
      <c r="K3680">
        <f t="shared" si="289"/>
        <v>33.421284045</v>
      </c>
      <c r="L3680" s="1" t="s">
        <v>26</v>
      </c>
      <c r="M3680" s="1" t="s">
        <v>47</v>
      </c>
      <c r="N3680" s="1" t="s">
        <v>42</v>
      </c>
      <c r="O3680" s="1" t="s">
        <v>29</v>
      </c>
      <c r="P3680" s="1" t="s">
        <v>30</v>
      </c>
      <c r="Q3680" s="1" t="s">
        <v>24</v>
      </c>
      <c r="R3680" s="2">
        <v>40495</v>
      </c>
    </row>
    <row r="3681" spans="1:18" x14ac:dyDescent="0.25">
      <c r="A3681" s="1">
        <v>18432</v>
      </c>
      <c r="B3681" s="2">
        <v>40614</v>
      </c>
      <c r="C3681" s="2" t="str">
        <f t="shared" si="286"/>
        <v>March</v>
      </c>
      <c r="D3681" s="1" t="s">
        <v>25</v>
      </c>
      <c r="E3681" s="1">
        <v>5</v>
      </c>
      <c r="F3681" s="1">
        <f t="shared" si="285"/>
        <v>274.93400000000003</v>
      </c>
      <c r="G3681" s="1">
        <v>1374.67</v>
      </c>
      <c r="H3681" s="1">
        <v>23.19</v>
      </c>
      <c r="I3681">
        <f t="shared" si="287"/>
        <v>1397.8600000000001</v>
      </c>
      <c r="J3681">
        <f t="shared" si="288"/>
        <v>3.5455000000000001</v>
      </c>
      <c r="K3681">
        <f t="shared" si="289"/>
        <v>48.738924850000004</v>
      </c>
      <c r="L3681" s="1" t="s">
        <v>38</v>
      </c>
      <c r="M3681" s="1" t="s">
        <v>58</v>
      </c>
      <c r="N3681" s="1" t="s">
        <v>33</v>
      </c>
      <c r="O3681" s="1" t="s">
        <v>34</v>
      </c>
      <c r="P3681" s="1" t="s">
        <v>68</v>
      </c>
      <c r="Q3681" s="1" t="s">
        <v>40</v>
      </c>
      <c r="R3681" s="2">
        <v>40616</v>
      </c>
    </row>
    <row r="3682" spans="1:18" x14ac:dyDescent="0.25">
      <c r="A3682" s="1">
        <v>50626</v>
      </c>
      <c r="B3682" s="2">
        <v>40106</v>
      </c>
      <c r="C3682" s="2" t="str">
        <f t="shared" si="286"/>
        <v>October</v>
      </c>
      <c r="D3682" s="1" t="s">
        <v>41</v>
      </c>
      <c r="E3682" s="1">
        <v>18</v>
      </c>
      <c r="F3682" s="1">
        <f t="shared" si="285"/>
        <v>181.52277777777778</v>
      </c>
      <c r="G3682" s="1">
        <v>3267.41</v>
      </c>
      <c r="H3682" s="1">
        <v>35.89</v>
      </c>
      <c r="I3682">
        <f t="shared" si="287"/>
        <v>3303.2999999999997</v>
      </c>
      <c r="J3682">
        <f t="shared" si="288"/>
        <v>4.7610000000000001</v>
      </c>
      <c r="K3682">
        <f t="shared" si="289"/>
        <v>155.56139009999998</v>
      </c>
      <c r="L3682" s="1" t="s">
        <v>38</v>
      </c>
      <c r="M3682" s="1" t="s">
        <v>59</v>
      </c>
      <c r="N3682" s="1" t="s">
        <v>21</v>
      </c>
      <c r="O3682" s="1" t="s">
        <v>22</v>
      </c>
      <c r="P3682" s="1" t="s">
        <v>67</v>
      </c>
      <c r="Q3682" s="1" t="s">
        <v>64</v>
      </c>
      <c r="R3682" s="2">
        <v>40107</v>
      </c>
    </row>
    <row r="3683" spans="1:18" x14ac:dyDescent="0.25">
      <c r="A3683" s="1">
        <v>27141</v>
      </c>
      <c r="B3683" s="2">
        <v>40213</v>
      </c>
      <c r="C3683" s="2" t="str">
        <f t="shared" si="286"/>
        <v>February</v>
      </c>
      <c r="D3683" s="1" t="s">
        <v>32</v>
      </c>
      <c r="E3683" s="1">
        <v>28</v>
      </c>
      <c r="F3683" s="1">
        <f t="shared" si="285"/>
        <v>58.768214285714286</v>
      </c>
      <c r="G3683" s="1">
        <v>1645.51</v>
      </c>
      <c r="H3683" s="1">
        <v>9.7100000000000009</v>
      </c>
      <c r="I3683">
        <f t="shared" si="287"/>
        <v>1655.22</v>
      </c>
      <c r="J3683">
        <f t="shared" si="288"/>
        <v>3.5455000000000001</v>
      </c>
      <c r="K3683">
        <f t="shared" si="289"/>
        <v>58.341557049999999</v>
      </c>
      <c r="L3683" s="1" t="s">
        <v>26</v>
      </c>
      <c r="M3683" s="1" t="s">
        <v>54</v>
      </c>
      <c r="N3683" s="1" t="s">
        <v>33</v>
      </c>
      <c r="O3683" s="1" t="s">
        <v>34</v>
      </c>
      <c r="P3683" s="1" t="s">
        <v>60</v>
      </c>
      <c r="Q3683" s="1" t="s">
        <v>24</v>
      </c>
      <c r="R3683" s="2">
        <v>40214</v>
      </c>
    </row>
    <row r="3684" spans="1:18" x14ac:dyDescent="0.25">
      <c r="A3684" s="1">
        <v>21541</v>
      </c>
      <c r="B3684" s="2">
        <v>40094</v>
      </c>
      <c r="C3684" s="2" t="str">
        <f t="shared" si="286"/>
        <v>October</v>
      </c>
      <c r="D3684" s="1" t="s">
        <v>32</v>
      </c>
      <c r="E3684" s="1">
        <v>43</v>
      </c>
      <c r="F3684" s="1">
        <f t="shared" si="285"/>
        <v>70.806976744186045</v>
      </c>
      <c r="G3684" s="1">
        <v>3044.7</v>
      </c>
      <c r="H3684" s="1">
        <v>26.74</v>
      </c>
      <c r="I3684">
        <f t="shared" si="287"/>
        <v>3071.4399999999996</v>
      </c>
      <c r="J3684">
        <f t="shared" si="288"/>
        <v>4.7610000000000001</v>
      </c>
      <c r="K3684">
        <f t="shared" si="289"/>
        <v>144.958167</v>
      </c>
      <c r="L3684" s="1" t="s">
        <v>38</v>
      </c>
      <c r="M3684" s="1" t="s">
        <v>47</v>
      </c>
      <c r="N3684" s="1" t="s">
        <v>33</v>
      </c>
      <c r="O3684" s="1" t="s">
        <v>22</v>
      </c>
      <c r="P3684" s="1" t="s">
        <v>67</v>
      </c>
      <c r="Q3684" s="1" t="s">
        <v>64</v>
      </c>
      <c r="R3684" s="2">
        <v>40096</v>
      </c>
    </row>
    <row r="3685" spans="1:18" x14ac:dyDescent="0.25">
      <c r="A3685" s="1">
        <v>35302</v>
      </c>
      <c r="B3685" s="2">
        <v>40336</v>
      </c>
      <c r="C3685" s="2" t="str">
        <f t="shared" si="286"/>
        <v>June</v>
      </c>
      <c r="D3685" s="1" t="s">
        <v>41</v>
      </c>
      <c r="E3685" s="1">
        <v>6</v>
      </c>
      <c r="F3685" s="1">
        <f t="shared" si="285"/>
        <v>31.406666666666666</v>
      </c>
      <c r="G3685" s="1">
        <v>188.44</v>
      </c>
      <c r="H3685" s="1">
        <v>5.76</v>
      </c>
      <c r="I3685">
        <f t="shared" si="287"/>
        <v>194.2</v>
      </c>
      <c r="J3685">
        <f t="shared" si="288"/>
        <v>3.5455000000000001</v>
      </c>
      <c r="K3685">
        <f t="shared" si="289"/>
        <v>6.6811401999999998</v>
      </c>
      <c r="L3685" s="1" t="s">
        <v>26</v>
      </c>
      <c r="M3685" s="1" t="s">
        <v>49</v>
      </c>
      <c r="N3685" s="1" t="s">
        <v>28</v>
      </c>
      <c r="O3685" s="1" t="s">
        <v>34</v>
      </c>
      <c r="P3685" s="1" t="s">
        <v>45</v>
      </c>
      <c r="Q3685" s="1" t="s">
        <v>24</v>
      </c>
      <c r="R3685" s="2">
        <v>40336</v>
      </c>
    </row>
    <row r="3686" spans="1:18" x14ac:dyDescent="0.25">
      <c r="A3686" s="1">
        <v>54950</v>
      </c>
      <c r="B3686" s="2">
        <v>40517</v>
      </c>
      <c r="C3686" s="2" t="str">
        <f t="shared" si="286"/>
        <v>December</v>
      </c>
      <c r="D3686" s="1" t="s">
        <v>25</v>
      </c>
      <c r="E3686" s="1">
        <v>26</v>
      </c>
      <c r="F3686" s="1">
        <f t="shared" si="285"/>
        <v>6.7146153846153851</v>
      </c>
      <c r="G3686" s="1">
        <v>174.58</v>
      </c>
      <c r="H3686" s="1">
        <v>4.42</v>
      </c>
      <c r="I3686">
        <f t="shared" si="287"/>
        <v>179</v>
      </c>
      <c r="J3686">
        <f t="shared" si="288"/>
        <v>3.5455000000000001</v>
      </c>
      <c r="K3686">
        <f t="shared" si="289"/>
        <v>6.1897339000000011</v>
      </c>
      <c r="L3686" s="1" t="s">
        <v>26</v>
      </c>
      <c r="M3686" s="1" t="s">
        <v>27</v>
      </c>
      <c r="N3686" s="1" t="s">
        <v>21</v>
      </c>
      <c r="O3686" s="1" t="s">
        <v>34</v>
      </c>
      <c r="P3686" s="1" t="s">
        <v>50</v>
      </c>
      <c r="Q3686" s="1" t="s">
        <v>46</v>
      </c>
      <c r="R3686" s="2">
        <v>40518</v>
      </c>
    </row>
    <row r="3687" spans="1:18" x14ac:dyDescent="0.25">
      <c r="A3687" s="1">
        <v>29761</v>
      </c>
      <c r="B3687" s="2">
        <v>41093</v>
      </c>
      <c r="C3687" s="2" t="str">
        <f t="shared" si="286"/>
        <v>July</v>
      </c>
      <c r="D3687" s="1" t="s">
        <v>41</v>
      </c>
      <c r="E3687" s="1">
        <v>48</v>
      </c>
      <c r="F3687" s="1">
        <f t="shared" si="285"/>
        <v>30.481354166666666</v>
      </c>
      <c r="G3687" s="1">
        <v>1463.105</v>
      </c>
      <c r="H3687" s="1">
        <v>1.25</v>
      </c>
      <c r="I3687">
        <f t="shared" si="287"/>
        <v>1464.355</v>
      </c>
      <c r="J3687">
        <f t="shared" si="288"/>
        <v>5.3265000000000002</v>
      </c>
      <c r="K3687">
        <f t="shared" si="289"/>
        <v>77.932287825000003</v>
      </c>
      <c r="L3687" s="1" t="s">
        <v>26</v>
      </c>
      <c r="M3687" s="1" t="s">
        <v>51</v>
      </c>
      <c r="N3687" s="1" t="s">
        <v>33</v>
      </c>
      <c r="O3687" s="1" t="s">
        <v>29</v>
      </c>
      <c r="P3687" s="1" t="s">
        <v>30</v>
      </c>
      <c r="Q3687" s="1" t="s">
        <v>46</v>
      </c>
      <c r="R3687" s="2">
        <v>41094</v>
      </c>
    </row>
    <row r="3688" spans="1:18" x14ac:dyDescent="0.25">
      <c r="A3688" s="1">
        <v>28772</v>
      </c>
      <c r="B3688" s="2">
        <v>39850</v>
      </c>
      <c r="C3688" s="2" t="str">
        <f t="shared" si="286"/>
        <v>February</v>
      </c>
      <c r="D3688" s="1" t="s">
        <v>25</v>
      </c>
      <c r="E3688" s="1">
        <v>16</v>
      </c>
      <c r="F3688" s="1">
        <f t="shared" si="285"/>
        <v>59.404000000000003</v>
      </c>
      <c r="G3688" s="1">
        <v>950.46400000000006</v>
      </c>
      <c r="H3688" s="1">
        <v>69</v>
      </c>
      <c r="I3688">
        <f t="shared" si="287"/>
        <v>1019.4640000000001</v>
      </c>
      <c r="J3688">
        <f t="shared" si="288"/>
        <v>4.7610000000000001</v>
      </c>
      <c r="K3688">
        <f t="shared" si="289"/>
        <v>45.251591040000001</v>
      </c>
      <c r="L3688" s="1" t="s">
        <v>26</v>
      </c>
      <c r="M3688" s="1" t="s">
        <v>54</v>
      </c>
      <c r="N3688" s="1" t="s">
        <v>28</v>
      </c>
      <c r="O3688" s="1" t="s">
        <v>22</v>
      </c>
      <c r="P3688" s="1" t="s">
        <v>57</v>
      </c>
      <c r="Q3688" s="1" t="s">
        <v>53</v>
      </c>
      <c r="R3688" s="2">
        <v>39851</v>
      </c>
    </row>
    <row r="3689" spans="1:18" x14ac:dyDescent="0.25">
      <c r="A3689" s="1">
        <v>52071</v>
      </c>
      <c r="B3689" s="2">
        <v>40874</v>
      </c>
      <c r="C3689" s="2" t="str">
        <f t="shared" si="286"/>
        <v>November</v>
      </c>
      <c r="D3689" s="1" t="s">
        <v>32</v>
      </c>
      <c r="E3689" s="1">
        <v>14</v>
      </c>
      <c r="F3689" s="1">
        <f t="shared" si="285"/>
        <v>9.7750000000000004</v>
      </c>
      <c r="G3689" s="1">
        <v>136.85</v>
      </c>
      <c r="H3689" s="1">
        <v>5.6</v>
      </c>
      <c r="I3689">
        <f t="shared" si="287"/>
        <v>142.44999999999999</v>
      </c>
      <c r="J3689">
        <f t="shared" si="288"/>
        <v>3.5455000000000001</v>
      </c>
      <c r="K3689">
        <f t="shared" si="289"/>
        <v>4.8520167499999998</v>
      </c>
      <c r="L3689" s="1" t="s">
        <v>26</v>
      </c>
      <c r="M3689" s="1" t="s">
        <v>27</v>
      </c>
      <c r="N3689" s="1" t="s">
        <v>21</v>
      </c>
      <c r="O3689" s="1" t="s">
        <v>34</v>
      </c>
      <c r="P3689" s="1" t="s">
        <v>48</v>
      </c>
      <c r="Q3689" s="1" t="s">
        <v>24</v>
      </c>
      <c r="R3689" s="2">
        <v>40876</v>
      </c>
    </row>
    <row r="3690" spans="1:18" x14ac:dyDescent="0.25">
      <c r="A3690" s="1">
        <v>2790</v>
      </c>
      <c r="B3690" s="2">
        <v>40043</v>
      </c>
      <c r="C3690" s="2" t="str">
        <f t="shared" si="286"/>
        <v>August</v>
      </c>
      <c r="D3690" s="1" t="s">
        <v>25</v>
      </c>
      <c r="E3690" s="1">
        <v>15</v>
      </c>
      <c r="F3690" s="1">
        <f t="shared" si="285"/>
        <v>34.71</v>
      </c>
      <c r="G3690" s="1">
        <v>520.65</v>
      </c>
      <c r="H3690" s="1">
        <v>8.2200000000000006</v>
      </c>
      <c r="I3690">
        <f t="shared" si="287"/>
        <v>528.87</v>
      </c>
      <c r="J3690">
        <f t="shared" si="288"/>
        <v>3.5455000000000001</v>
      </c>
      <c r="K3690">
        <f t="shared" si="289"/>
        <v>18.45964575</v>
      </c>
      <c r="L3690" s="1" t="s">
        <v>26</v>
      </c>
      <c r="M3690" s="1" t="s">
        <v>20</v>
      </c>
      <c r="N3690" s="1" t="s">
        <v>42</v>
      </c>
      <c r="O3690" s="1" t="s">
        <v>34</v>
      </c>
      <c r="P3690" s="1" t="s">
        <v>60</v>
      </c>
      <c r="Q3690" s="1" t="s">
        <v>24</v>
      </c>
      <c r="R3690" s="2">
        <v>40045</v>
      </c>
    </row>
    <row r="3691" spans="1:18" x14ac:dyDescent="0.25">
      <c r="A3691" s="1">
        <v>49953</v>
      </c>
      <c r="B3691" s="2">
        <v>40985</v>
      </c>
      <c r="C3691" s="2" t="str">
        <f t="shared" si="286"/>
        <v>March</v>
      </c>
      <c r="D3691" s="1" t="s">
        <v>32</v>
      </c>
      <c r="E3691" s="1">
        <v>18</v>
      </c>
      <c r="F3691" s="1">
        <f t="shared" si="285"/>
        <v>15.75</v>
      </c>
      <c r="G3691" s="1">
        <v>283.5</v>
      </c>
      <c r="H3691" s="1">
        <v>6.5</v>
      </c>
      <c r="I3691">
        <f t="shared" si="287"/>
        <v>290</v>
      </c>
      <c r="J3691">
        <f t="shared" si="288"/>
        <v>5.3265000000000002</v>
      </c>
      <c r="K3691">
        <f t="shared" si="289"/>
        <v>15.1006275</v>
      </c>
      <c r="L3691" s="1" t="s">
        <v>26</v>
      </c>
      <c r="M3691" s="1" t="s">
        <v>54</v>
      </c>
      <c r="N3691" s="1" t="s">
        <v>42</v>
      </c>
      <c r="O3691" s="1" t="s">
        <v>29</v>
      </c>
      <c r="P3691" s="1" t="s">
        <v>43</v>
      </c>
      <c r="Q3691" s="1" t="s">
        <v>24</v>
      </c>
      <c r="R3691" s="2">
        <v>40986</v>
      </c>
    </row>
    <row r="3692" spans="1:18" x14ac:dyDescent="0.25">
      <c r="A3692" s="1">
        <v>56099</v>
      </c>
      <c r="B3692" s="2">
        <v>40456</v>
      </c>
      <c r="C3692" s="2" t="str">
        <f t="shared" si="286"/>
        <v>October</v>
      </c>
      <c r="D3692" s="1" t="s">
        <v>18</v>
      </c>
      <c r="E3692" s="1">
        <v>11</v>
      </c>
      <c r="F3692" s="1">
        <f t="shared" si="285"/>
        <v>11.122727272727273</v>
      </c>
      <c r="G3692" s="1">
        <v>122.35</v>
      </c>
      <c r="H3692" s="1">
        <v>3.99</v>
      </c>
      <c r="I3692">
        <f t="shared" si="287"/>
        <v>126.33999999999999</v>
      </c>
      <c r="J3692">
        <f t="shared" si="288"/>
        <v>3.5455000000000001</v>
      </c>
      <c r="K3692">
        <f t="shared" si="289"/>
        <v>4.3379192499999997</v>
      </c>
      <c r="L3692" s="1" t="s">
        <v>26</v>
      </c>
      <c r="M3692" s="1" t="s">
        <v>54</v>
      </c>
      <c r="N3692" s="1" t="s">
        <v>33</v>
      </c>
      <c r="O3692" s="1" t="s">
        <v>34</v>
      </c>
      <c r="P3692" s="1" t="s">
        <v>68</v>
      </c>
      <c r="Q3692" s="1" t="s">
        <v>24</v>
      </c>
      <c r="R3692" s="2">
        <v>40463</v>
      </c>
    </row>
    <row r="3693" spans="1:18" x14ac:dyDescent="0.25">
      <c r="A3693" s="1">
        <v>55362</v>
      </c>
      <c r="B3693" s="2">
        <v>40653</v>
      </c>
      <c r="C3693" s="2" t="str">
        <f t="shared" si="286"/>
        <v>April</v>
      </c>
      <c r="D3693" s="1" t="s">
        <v>25</v>
      </c>
      <c r="E3693" s="1">
        <v>24</v>
      </c>
      <c r="F3693" s="1">
        <f t="shared" si="285"/>
        <v>2.8266666666666667</v>
      </c>
      <c r="G3693" s="1">
        <v>67.84</v>
      </c>
      <c r="H3693" s="1">
        <v>0.99</v>
      </c>
      <c r="I3693">
        <f t="shared" si="287"/>
        <v>68.83</v>
      </c>
      <c r="J3693">
        <f t="shared" si="288"/>
        <v>3.5455000000000001</v>
      </c>
      <c r="K3693">
        <f t="shared" si="289"/>
        <v>2.4052671999999999</v>
      </c>
      <c r="L3693" s="1" t="s">
        <v>26</v>
      </c>
      <c r="M3693" s="1" t="s">
        <v>54</v>
      </c>
      <c r="N3693" s="1" t="s">
        <v>33</v>
      </c>
      <c r="O3693" s="1" t="s">
        <v>34</v>
      </c>
      <c r="P3693" s="1" t="s">
        <v>63</v>
      </c>
      <c r="Q3693" s="1" t="s">
        <v>24</v>
      </c>
      <c r="R3693" s="2">
        <v>40655</v>
      </c>
    </row>
    <row r="3694" spans="1:18" x14ac:dyDescent="0.25">
      <c r="A3694" s="1">
        <v>1600</v>
      </c>
      <c r="B3694" s="2">
        <v>40239</v>
      </c>
      <c r="C3694" s="2" t="str">
        <f t="shared" si="286"/>
        <v>March</v>
      </c>
      <c r="D3694" s="1" t="s">
        <v>41</v>
      </c>
      <c r="E3694" s="1">
        <v>36</v>
      </c>
      <c r="F3694" s="1">
        <f t="shared" si="285"/>
        <v>5.322222222222222</v>
      </c>
      <c r="G3694" s="1">
        <v>191.6</v>
      </c>
      <c r="H3694" s="1">
        <v>7.44</v>
      </c>
      <c r="I3694">
        <f t="shared" si="287"/>
        <v>199.04</v>
      </c>
      <c r="J3694">
        <f t="shared" si="288"/>
        <v>3.5455000000000001</v>
      </c>
      <c r="K3694">
        <f t="shared" si="289"/>
        <v>6.7931780000000002</v>
      </c>
      <c r="L3694" s="1" t="s">
        <v>26</v>
      </c>
      <c r="M3694" s="1" t="s">
        <v>27</v>
      </c>
      <c r="N3694" s="1" t="s">
        <v>33</v>
      </c>
      <c r="O3694" s="1" t="s">
        <v>34</v>
      </c>
      <c r="P3694" s="1" t="s">
        <v>45</v>
      </c>
      <c r="Q3694" s="1" t="s">
        <v>24</v>
      </c>
      <c r="R3694" s="2">
        <v>40240</v>
      </c>
    </row>
    <row r="3695" spans="1:18" x14ac:dyDescent="0.25">
      <c r="A3695" s="1">
        <v>22434</v>
      </c>
      <c r="B3695" s="2">
        <v>41150</v>
      </c>
      <c r="C3695" s="2" t="str">
        <f t="shared" si="286"/>
        <v>August</v>
      </c>
      <c r="D3695" s="1" t="s">
        <v>37</v>
      </c>
      <c r="E3695" s="1">
        <v>3</v>
      </c>
      <c r="F3695" s="1">
        <f t="shared" si="285"/>
        <v>6.2333333333333334</v>
      </c>
      <c r="G3695" s="1">
        <v>18.7</v>
      </c>
      <c r="H3695" s="1">
        <v>5.83</v>
      </c>
      <c r="I3695">
        <f t="shared" si="287"/>
        <v>24.53</v>
      </c>
      <c r="J3695">
        <f t="shared" si="288"/>
        <v>3.5455000000000001</v>
      </c>
      <c r="K3695">
        <f t="shared" si="289"/>
        <v>0.6630085</v>
      </c>
      <c r="L3695" s="1" t="s">
        <v>26</v>
      </c>
      <c r="M3695" s="1" t="s">
        <v>27</v>
      </c>
      <c r="N3695" s="1" t="s">
        <v>21</v>
      </c>
      <c r="O3695" s="1" t="s">
        <v>34</v>
      </c>
      <c r="P3695" s="1" t="s">
        <v>48</v>
      </c>
      <c r="Q3695" s="1" t="s">
        <v>24</v>
      </c>
      <c r="R3695" s="2">
        <v>41152</v>
      </c>
    </row>
    <row r="3696" spans="1:18" x14ac:dyDescent="0.25">
      <c r="A3696" s="1">
        <v>14372</v>
      </c>
      <c r="B3696" s="2">
        <v>41205</v>
      </c>
      <c r="C3696" s="2" t="str">
        <f t="shared" si="286"/>
        <v>October</v>
      </c>
      <c r="D3696" s="1" t="s">
        <v>37</v>
      </c>
      <c r="E3696" s="1">
        <v>34</v>
      </c>
      <c r="F3696" s="1">
        <f t="shared" si="285"/>
        <v>157.37088235294118</v>
      </c>
      <c r="G3696" s="1">
        <v>5350.61</v>
      </c>
      <c r="H3696" s="1">
        <v>60.49</v>
      </c>
      <c r="I3696">
        <f t="shared" si="287"/>
        <v>5411.0999999999995</v>
      </c>
      <c r="J3696">
        <f t="shared" si="288"/>
        <v>4.7610000000000001</v>
      </c>
      <c r="K3696">
        <f t="shared" si="289"/>
        <v>254.74254209999998</v>
      </c>
      <c r="L3696" s="1" t="s">
        <v>38</v>
      </c>
      <c r="M3696" s="1" t="s">
        <v>44</v>
      </c>
      <c r="N3696" s="1" t="s">
        <v>33</v>
      </c>
      <c r="O3696" s="1" t="s">
        <v>22</v>
      </c>
      <c r="P3696" s="1" t="s">
        <v>67</v>
      </c>
      <c r="Q3696" s="1" t="s">
        <v>64</v>
      </c>
      <c r="R3696" s="2">
        <v>41207</v>
      </c>
    </row>
    <row r="3697" spans="1:18" x14ac:dyDescent="0.25">
      <c r="A3697" s="1">
        <v>48706</v>
      </c>
      <c r="B3697" s="2">
        <v>41212</v>
      </c>
      <c r="C3697" s="2" t="str">
        <f t="shared" si="286"/>
        <v>October</v>
      </c>
      <c r="D3697" s="1" t="s">
        <v>18</v>
      </c>
      <c r="E3697" s="1">
        <v>18</v>
      </c>
      <c r="F3697" s="1">
        <f t="shared" si="285"/>
        <v>7.3766666666666669</v>
      </c>
      <c r="G3697" s="1">
        <v>132.78</v>
      </c>
      <c r="H3697" s="1">
        <v>11.15</v>
      </c>
      <c r="I3697">
        <f t="shared" si="287"/>
        <v>143.93</v>
      </c>
      <c r="J3697">
        <f t="shared" si="288"/>
        <v>3.5455000000000001</v>
      </c>
      <c r="K3697">
        <f t="shared" si="289"/>
        <v>4.7077149</v>
      </c>
      <c r="L3697" s="1" t="s">
        <v>26</v>
      </c>
      <c r="M3697" s="1" t="s">
        <v>58</v>
      </c>
      <c r="N3697" s="1" t="s">
        <v>28</v>
      </c>
      <c r="O3697" s="1" t="s">
        <v>34</v>
      </c>
      <c r="P3697" s="1" t="s">
        <v>45</v>
      </c>
      <c r="Q3697" s="1" t="s">
        <v>24</v>
      </c>
      <c r="R3697" s="2">
        <v>41219</v>
      </c>
    </row>
    <row r="3698" spans="1:18" x14ac:dyDescent="0.25">
      <c r="A3698" s="1">
        <v>40388</v>
      </c>
      <c r="B3698" s="2">
        <v>41114</v>
      </c>
      <c r="C3698" s="2" t="str">
        <f t="shared" si="286"/>
        <v>July</v>
      </c>
      <c r="D3698" s="1" t="s">
        <v>37</v>
      </c>
      <c r="E3698" s="1">
        <v>17</v>
      </c>
      <c r="F3698" s="1">
        <f t="shared" si="285"/>
        <v>3.9841176470588238</v>
      </c>
      <c r="G3698" s="1">
        <v>67.73</v>
      </c>
      <c r="H3698" s="1">
        <v>0.94</v>
      </c>
      <c r="I3698">
        <f t="shared" si="287"/>
        <v>68.67</v>
      </c>
      <c r="J3698">
        <f t="shared" si="288"/>
        <v>3.5455000000000001</v>
      </c>
      <c r="K3698">
        <f t="shared" si="289"/>
        <v>2.40136715</v>
      </c>
      <c r="L3698" s="1" t="s">
        <v>26</v>
      </c>
      <c r="M3698" s="1" t="s">
        <v>54</v>
      </c>
      <c r="N3698" s="1" t="s">
        <v>42</v>
      </c>
      <c r="O3698" s="1" t="s">
        <v>34</v>
      </c>
      <c r="P3698" s="1" t="s">
        <v>35</v>
      </c>
      <c r="Q3698" s="1" t="s">
        <v>36</v>
      </c>
      <c r="R3698" s="2">
        <v>41116</v>
      </c>
    </row>
    <row r="3699" spans="1:18" x14ac:dyDescent="0.25">
      <c r="A3699" s="1">
        <v>21475</v>
      </c>
      <c r="B3699" s="2">
        <v>40594</v>
      </c>
      <c r="C3699" s="2" t="str">
        <f t="shared" si="286"/>
        <v>February</v>
      </c>
      <c r="D3699" s="1" t="s">
        <v>37</v>
      </c>
      <c r="E3699" s="1">
        <v>39</v>
      </c>
      <c r="F3699" s="1">
        <f t="shared" si="285"/>
        <v>13.798461538461538</v>
      </c>
      <c r="G3699" s="1">
        <v>538.14</v>
      </c>
      <c r="H3699" s="1">
        <v>1.99</v>
      </c>
      <c r="I3699">
        <f t="shared" si="287"/>
        <v>540.13</v>
      </c>
      <c r="J3699">
        <f t="shared" si="288"/>
        <v>5.3265000000000002</v>
      </c>
      <c r="K3699">
        <f t="shared" si="289"/>
        <v>28.664027099999998</v>
      </c>
      <c r="L3699" s="1" t="s">
        <v>26</v>
      </c>
      <c r="M3699" s="1" t="s">
        <v>47</v>
      </c>
      <c r="N3699" s="1" t="s">
        <v>21</v>
      </c>
      <c r="O3699" s="1" t="s">
        <v>29</v>
      </c>
      <c r="P3699" s="1" t="s">
        <v>43</v>
      </c>
      <c r="Q3699" s="1" t="s">
        <v>46</v>
      </c>
      <c r="R3699" s="2">
        <v>40596</v>
      </c>
    </row>
    <row r="3700" spans="1:18" x14ac:dyDescent="0.25">
      <c r="A3700" s="1">
        <v>31812</v>
      </c>
      <c r="B3700" s="2">
        <v>40755</v>
      </c>
      <c r="C3700" s="2" t="str">
        <f t="shared" si="286"/>
        <v>July</v>
      </c>
      <c r="D3700" s="1" t="s">
        <v>25</v>
      </c>
      <c r="E3700" s="1">
        <v>14</v>
      </c>
      <c r="F3700" s="1">
        <f t="shared" si="285"/>
        <v>42.401428571428575</v>
      </c>
      <c r="G3700" s="1">
        <v>593.62</v>
      </c>
      <c r="H3700" s="1">
        <v>19.989999999999998</v>
      </c>
      <c r="I3700">
        <f t="shared" si="287"/>
        <v>613.61</v>
      </c>
      <c r="J3700">
        <f t="shared" si="288"/>
        <v>3.5455000000000001</v>
      </c>
      <c r="K3700">
        <f t="shared" si="289"/>
        <v>21.046797099999999</v>
      </c>
      <c r="L3700" s="1" t="s">
        <v>26</v>
      </c>
      <c r="M3700" s="1" t="s">
        <v>27</v>
      </c>
      <c r="N3700" s="1" t="s">
        <v>28</v>
      </c>
      <c r="O3700" s="1" t="s">
        <v>34</v>
      </c>
      <c r="P3700" s="1" t="s">
        <v>45</v>
      </c>
      <c r="Q3700" s="1" t="s">
        <v>24</v>
      </c>
      <c r="R3700" s="2">
        <v>40757</v>
      </c>
    </row>
    <row r="3701" spans="1:18" x14ac:dyDescent="0.25">
      <c r="A3701" s="1">
        <v>15109</v>
      </c>
      <c r="B3701" s="2">
        <v>40526</v>
      </c>
      <c r="C3701" s="2" t="str">
        <f t="shared" si="286"/>
        <v>December</v>
      </c>
      <c r="D3701" s="1" t="s">
        <v>32</v>
      </c>
      <c r="E3701" s="1">
        <v>33</v>
      </c>
      <c r="F3701" s="1">
        <f t="shared" si="285"/>
        <v>2.687878787878788</v>
      </c>
      <c r="G3701" s="1">
        <v>88.7</v>
      </c>
      <c r="H3701" s="1">
        <v>4.28</v>
      </c>
      <c r="I3701">
        <f t="shared" si="287"/>
        <v>92.98</v>
      </c>
      <c r="J3701">
        <f t="shared" si="288"/>
        <v>3.5455000000000001</v>
      </c>
      <c r="K3701">
        <f t="shared" si="289"/>
        <v>3.1448585000000002</v>
      </c>
      <c r="L3701" s="1" t="s">
        <v>26</v>
      </c>
      <c r="M3701" s="1" t="s">
        <v>56</v>
      </c>
      <c r="N3701" s="1" t="s">
        <v>42</v>
      </c>
      <c r="O3701" s="1" t="s">
        <v>34</v>
      </c>
      <c r="P3701" s="1" t="s">
        <v>35</v>
      </c>
      <c r="Q3701" s="1" t="s">
        <v>36</v>
      </c>
      <c r="R3701" s="2">
        <v>40528</v>
      </c>
    </row>
    <row r="3702" spans="1:18" x14ac:dyDescent="0.25">
      <c r="A3702" s="1">
        <v>18917</v>
      </c>
      <c r="B3702" s="2">
        <v>41032</v>
      </c>
      <c r="C3702" s="2" t="str">
        <f t="shared" si="286"/>
        <v>May</v>
      </c>
      <c r="D3702" s="1" t="s">
        <v>37</v>
      </c>
      <c r="E3702" s="1">
        <v>14</v>
      </c>
      <c r="F3702" s="1">
        <f t="shared" si="285"/>
        <v>2.0585714285714287</v>
      </c>
      <c r="G3702" s="1">
        <v>28.82</v>
      </c>
      <c r="H3702" s="1">
        <v>1.49</v>
      </c>
      <c r="I3702">
        <f t="shared" si="287"/>
        <v>30.31</v>
      </c>
      <c r="J3702">
        <f t="shared" si="288"/>
        <v>3.5455000000000001</v>
      </c>
      <c r="K3702">
        <f t="shared" si="289"/>
        <v>1.0218131000000001</v>
      </c>
      <c r="L3702" s="1" t="s">
        <v>26</v>
      </c>
      <c r="M3702" s="1" t="s">
        <v>27</v>
      </c>
      <c r="N3702" s="1" t="s">
        <v>28</v>
      </c>
      <c r="O3702" s="1" t="s">
        <v>34</v>
      </c>
      <c r="P3702" s="1" t="s">
        <v>48</v>
      </c>
      <c r="Q3702" s="1" t="s">
        <v>24</v>
      </c>
      <c r="R3702" s="2">
        <v>41034</v>
      </c>
    </row>
    <row r="3703" spans="1:18" x14ac:dyDescent="0.25">
      <c r="A3703" s="1">
        <v>31777</v>
      </c>
      <c r="B3703" s="2">
        <v>40835</v>
      </c>
      <c r="C3703" s="2" t="str">
        <f t="shared" si="286"/>
        <v>October</v>
      </c>
      <c r="D3703" s="1" t="s">
        <v>32</v>
      </c>
      <c r="E3703" s="1">
        <v>32</v>
      </c>
      <c r="F3703" s="1">
        <f t="shared" si="285"/>
        <v>202.606875</v>
      </c>
      <c r="G3703" s="1">
        <v>6483.42</v>
      </c>
      <c r="H3703" s="1">
        <v>23.76</v>
      </c>
      <c r="I3703">
        <f t="shared" si="287"/>
        <v>6507.18</v>
      </c>
      <c r="J3703">
        <f t="shared" si="288"/>
        <v>4.7610000000000001</v>
      </c>
      <c r="K3703">
        <f t="shared" si="289"/>
        <v>308.67562620000001</v>
      </c>
      <c r="L3703" s="1" t="s">
        <v>38</v>
      </c>
      <c r="M3703" s="1" t="s">
        <v>56</v>
      </c>
      <c r="N3703" s="1" t="s">
        <v>28</v>
      </c>
      <c r="O3703" s="1" t="s">
        <v>22</v>
      </c>
      <c r="P3703" s="1" t="s">
        <v>39</v>
      </c>
      <c r="Q3703" s="1" t="s">
        <v>40</v>
      </c>
      <c r="R3703" s="2">
        <v>40837</v>
      </c>
    </row>
    <row r="3704" spans="1:18" x14ac:dyDescent="0.25">
      <c r="A3704" s="1">
        <v>34849</v>
      </c>
      <c r="B3704" s="2">
        <v>40463</v>
      </c>
      <c r="C3704" s="2" t="str">
        <f t="shared" si="286"/>
        <v>October</v>
      </c>
      <c r="D3704" s="1" t="s">
        <v>37</v>
      </c>
      <c r="E3704" s="1">
        <v>22</v>
      </c>
      <c r="F3704" s="1">
        <f t="shared" si="285"/>
        <v>4.5513636363636358</v>
      </c>
      <c r="G3704" s="1">
        <v>100.13</v>
      </c>
      <c r="H3704" s="1">
        <v>1.52</v>
      </c>
      <c r="I3704">
        <f t="shared" si="287"/>
        <v>101.64999999999999</v>
      </c>
      <c r="J3704">
        <f t="shared" si="288"/>
        <v>3.5455000000000001</v>
      </c>
      <c r="K3704">
        <f t="shared" si="289"/>
        <v>3.5501091499999999</v>
      </c>
      <c r="L3704" s="1" t="s">
        <v>26</v>
      </c>
      <c r="M3704" s="1" t="s">
        <v>54</v>
      </c>
      <c r="N3704" s="1" t="s">
        <v>42</v>
      </c>
      <c r="O3704" s="1" t="s">
        <v>34</v>
      </c>
      <c r="P3704" s="1" t="s">
        <v>45</v>
      </c>
      <c r="Q3704" s="1" t="s">
        <v>36</v>
      </c>
      <c r="R3704" s="2">
        <v>40464</v>
      </c>
    </row>
    <row r="3705" spans="1:18" x14ac:dyDescent="0.25">
      <c r="A3705" s="1">
        <v>24098</v>
      </c>
      <c r="B3705" s="2">
        <v>41016</v>
      </c>
      <c r="C3705" s="2" t="str">
        <f t="shared" si="286"/>
        <v>April</v>
      </c>
      <c r="D3705" s="1" t="s">
        <v>37</v>
      </c>
      <c r="E3705" s="1">
        <v>10</v>
      </c>
      <c r="F3705" s="1">
        <f t="shared" si="285"/>
        <v>8.0590000000000011</v>
      </c>
      <c r="G3705" s="1">
        <v>80.59</v>
      </c>
      <c r="H3705" s="1">
        <v>5.83</v>
      </c>
      <c r="I3705">
        <f t="shared" si="287"/>
        <v>86.42</v>
      </c>
      <c r="J3705">
        <f t="shared" si="288"/>
        <v>3.5455000000000001</v>
      </c>
      <c r="K3705">
        <f t="shared" si="289"/>
        <v>2.8573184500000002</v>
      </c>
      <c r="L3705" s="1" t="s">
        <v>26</v>
      </c>
      <c r="M3705" s="1" t="s">
        <v>59</v>
      </c>
      <c r="N3705" s="1" t="s">
        <v>28</v>
      </c>
      <c r="O3705" s="1" t="s">
        <v>34</v>
      </c>
      <c r="P3705" s="1" t="s">
        <v>45</v>
      </c>
      <c r="Q3705" s="1" t="s">
        <v>36</v>
      </c>
      <c r="R3705" s="2">
        <v>41018</v>
      </c>
    </row>
    <row r="3706" spans="1:18" x14ac:dyDescent="0.25">
      <c r="A3706" s="1">
        <v>15751</v>
      </c>
      <c r="B3706" s="2">
        <v>40040</v>
      </c>
      <c r="C3706" s="2" t="str">
        <f t="shared" si="286"/>
        <v>August</v>
      </c>
      <c r="D3706" s="1" t="s">
        <v>37</v>
      </c>
      <c r="E3706" s="1">
        <v>37</v>
      </c>
      <c r="F3706" s="1">
        <f t="shared" si="285"/>
        <v>5.1243243243243244</v>
      </c>
      <c r="G3706" s="1">
        <v>189.6</v>
      </c>
      <c r="H3706" s="1">
        <v>0.49</v>
      </c>
      <c r="I3706">
        <f t="shared" si="287"/>
        <v>190.09</v>
      </c>
      <c r="J3706">
        <f t="shared" si="288"/>
        <v>3.5455000000000001</v>
      </c>
      <c r="K3706">
        <f t="shared" si="289"/>
        <v>6.7222680000000006</v>
      </c>
      <c r="L3706" s="1" t="s">
        <v>26</v>
      </c>
      <c r="M3706" s="1" t="s">
        <v>54</v>
      </c>
      <c r="N3706" s="1" t="s">
        <v>33</v>
      </c>
      <c r="O3706" s="1" t="s">
        <v>34</v>
      </c>
      <c r="P3706" s="1" t="s">
        <v>63</v>
      </c>
      <c r="Q3706" s="1" t="s">
        <v>24</v>
      </c>
      <c r="R3706" s="2">
        <v>40041</v>
      </c>
    </row>
    <row r="3707" spans="1:18" x14ac:dyDescent="0.25">
      <c r="A3707" s="1">
        <v>40259</v>
      </c>
      <c r="B3707" s="2">
        <v>40463</v>
      </c>
      <c r="C3707" s="2" t="str">
        <f t="shared" si="286"/>
        <v>October</v>
      </c>
      <c r="D3707" s="1" t="s">
        <v>41</v>
      </c>
      <c r="E3707" s="1">
        <v>4</v>
      </c>
      <c r="F3707" s="1">
        <f t="shared" si="285"/>
        <v>7.2625000000000002</v>
      </c>
      <c r="G3707" s="1">
        <v>29.05</v>
      </c>
      <c r="H3707" s="1">
        <v>4.32</v>
      </c>
      <c r="I3707">
        <f t="shared" si="287"/>
        <v>33.370000000000005</v>
      </c>
      <c r="J3707">
        <f t="shared" si="288"/>
        <v>5.3265000000000002</v>
      </c>
      <c r="K3707">
        <f t="shared" si="289"/>
        <v>1.54734825</v>
      </c>
      <c r="L3707" s="1" t="s">
        <v>19</v>
      </c>
      <c r="M3707" s="1" t="s">
        <v>20</v>
      </c>
      <c r="N3707" s="1" t="s">
        <v>33</v>
      </c>
      <c r="O3707" s="1" t="s">
        <v>29</v>
      </c>
      <c r="P3707" s="1" t="s">
        <v>43</v>
      </c>
      <c r="Q3707" s="1" t="s">
        <v>46</v>
      </c>
      <c r="R3707" s="2">
        <v>40464</v>
      </c>
    </row>
    <row r="3708" spans="1:18" x14ac:dyDescent="0.25">
      <c r="A3708" s="1">
        <v>36517</v>
      </c>
      <c r="B3708" s="2">
        <v>40238</v>
      </c>
      <c r="C3708" s="2" t="str">
        <f t="shared" si="286"/>
        <v>March</v>
      </c>
      <c r="D3708" s="1" t="s">
        <v>32</v>
      </c>
      <c r="E3708" s="1">
        <v>9</v>
      </c>
      <c r="F3708" s="1">
        <f t="shared" si="285"/>
        <v>21.12222222222222</v>
      </c>
      <c r="G3708" s="1">
        <v>190.1</v>
      </c>
      <c r="H3708" s="1">
        <v>4</v>
      </c>
      <c r="I3708">
        <f t="shared" si="287"/>
        <v>194.1</v>
      </c>
      <c r="J3708">
        <f t="shared" si="288"/>
        <v>5.3265000000000002</v>
      </c>
      <c r="K3708">
        <f t="shared" si="289"/>
        <v>10.125676499999999</v>
      </c>
      <c r="L3708" s="1" t="s">
        <v>26</v>
      </c>
      <c r="M3708" s="1" t="s">
        <v>27</v>
      </c>
      <c r="N3708" s="1" t="s">
        <v>33</v>
      </c>
      <c r="O3708" s="1" t="s">
        <v>29</v>
      </c>
      <c r="P3708" s="1" t="s">
        <v>43</v>
      </c>
      <c r="Q3708" s="1" t="s">
        <v>24</v>
      </c>
      <c r="R3708" s="2">
        <v>40240</v>
      </c>
    </row>
    <row r="3709" spans="1:18" x14ac:dyDescent="0.25">
      <c r="A3709" s="1">
        <v>43911</v>
      </c>
      <c r="B3709" s="2">
        <v>39827</v>
      </c>
      <c r="C3709" s="2" t="str">
        <f t="shared" si="286"/>
        <v>January</v>
      </c>
      <c r="D3709" s="1" t="s">
        <v>41</v>
      </c>
      <c r="E3709" s="1">
        <v>23</v>
      </c>
      <c r="F3709" s="1">
        <f t="shared" si="285"/>
        <v>325.40478260869565</v>
      </c>
      <c r="G3709" s="1">
        <v>7484.31</v>
      </c>
      <c r="H3709" s="1">
        <v>58.95</v>
      </c>
      <c r="I3709">
        <f t="shared" si="287"/>
        <v>7543.26</v>
      </c>
      <c r="J3709">
        <f t="shared" si="288"/>
        <v>4.7610000000000001</v>
      </c>
      <c r="K3709">
        <f t="shared" si="289"/>
        <v>356.3279991</v>
      </c>
      <c r="L3709" s="1" t="s">
        <v>38</v>
      </c>
      <c r="M3709" s="1" t="s">
        <v>51</v>
      </c>
      <c r="N3709" s="1" t="s">
        <v>33</v>
      </c>
      <c r="O3709" s="1" t="s">
        <v>22</v>
      </c>
      <c r="P3709" s="1" t="s">
        <v>39</v>
      </c>
      <c r="Q3709" s="1" t="s">
        <v>40</v>
      </c>
      <c r="R3709" s="2">
        <v>39829</v>
      </c>
    </row>
    <row r="3710" spans="1:18" x14ac:dyDescent="0.25">
      <c r="A3710" s="1">
        <v>4645</v>
      </c>
      <c r="B3710" s="2">
        <v>40075</v>
      </c>
      <c r="C3710" s="2" t="str">
        <f t="shared" si="286"/>
        <v>September</v>
      </c>
      <c r="D3710" s="1" t="s">
        <v>37</v>
      </c>
      <c r="E3710" s="1">
        <v>7</v>
      </c>
      <c r="F3710" s="1">
        <f t="shared" si="285"/>
        <v>14.885714285714286</v>
      </c>
      <c r="G3710" s="1">
        <v>104.2</v>
      </c>
      <c r="H3710" s="1">
        <v>3.5</v>
      </c>
      <c r="I3710">
        <f t="shared" si="287"/>
        <v>107.7</v>
      </c>
      <c r="J3710">
        <f t="shared" si="288"/>
        <v>3.5455000000000001</v>
      </c>
      <c r="K3710">
        <f t="shared" si="289"/>
        <v>3.6944110000000001</v>
      </c>
      <c r="L3710" s="1" t="s">
        <v>26</v>
      </c>
      <c r="M3710" s="1" t="s">
        <v>51</v>
      </c>
      <c r="N3710" s="1" t="s">
        <v>28</v>
      </c>
      <c r="O3710" s="1" t="s">
        <v>34</v>
      </c>
      <c r="P3710" s="1" t="s">
        <v>68</v>
      </c>
      <c r="Q3710" s="1" t="s">
        <v>24</v>
      </c>
      <c r="R3710" s="2">
        <v>40077</v>
      </c>
    </row>
    <row r="3711" spans="1:18" x14ac:dyDescent="0.25">
      <c r="A3711" s="1">
        <v>678</v>
      </c>
      <c r="B3711" s="2">
        <v>40235</v>
      </c>
      <c r="C3711" s="2" t="str">
        <f t="shared" si="286"/>
        <v>February</v>
      </c>
      <c r="D3711" s="1" t="s">
        <v>18</v>
      </c>
      <c r="E3711" s="1">
        <v>44</v>
      </c>
      <c r="F3711" s="1">
        <f t="shared" si="285"/>
        <v>5.1911363636363639</v>
      </c>
      <c r="G3711" s="1">
        <v>228.41</v>
      </c>
      <c r="H3711" s="1">
        <v>8.33</v>
      </c>
      <c r="I3711">
        <f t="shared" si="287"/>
        <v>236.74</v>
      </c>
      <c r="J3711">
        <f t="shared" si="288"/>
        <v>3.5455000000000001</v>
      </c>
      <c r="K3711">
        <f t="shared" si="289"/>
        <v>8.0982765500000014</v>
      </c>
      <c r="L3711" s="1" t="s">
        <v>26</v>
      </c>
      <c r="M3711" s="1" t="s">
        <v>65</v>
      </c>
      <c r="N3711" s="1" t="s">
        <v>42</v>
      </c>
      <c r="O3711" s="1" t="s">
        <v>34</v>
      </c>
      <c r="P3711" s="1" t="s">
        <v>45</v>
      </c>
      <c r="Q3711" s="1" t="s">
        <v>24</v>
      </c>
      <c r="R3711" s="2">
        <v>40235</v>
      </c>
    </row>
    <row r="3712" spans="1:18" x14ac:dyDescent="0.25">
      <c r="A3712" s="1">
        <v>37794</v>
      </c>
      <c r="B3712" s="2">
        <v>39896</v>
      </c>
      <c r="C3712" s="2" t="str">
        <f t="shared" si="286"/>
        <v>March</v>
      </c>
      <c r="D3712" s="1" t="s">
        <v>18</v>
      </c>
      <c r="E3712" s="1">
        <v>6</v>
      </c>
      <c r="F3712" s="1">
        <f t="shared" si="285"/>
        <v>10.111666666666666</v>
      </c>
      <c r="G3712" s="1">
        <v>60.67</v>
      </c>
      <c r="H3712" s="1">
        <v>7.29</v>
      </c>
      <c r="I3712">
        <f t="shared" si="287"/>
        <v>67.960000000000008</v>
      </c>
      <c r="J3712">
        <f t="shared" si="288"/>
        <v>4.7610000000000001</v>
      </c>
      <c r="K3712">
        <f t="shared" si="289"/>
        <v>2.8884987</v>
      </c>
      <c r="L3712" s="1" t="s">
        <v>26</v>
      </c>
      <c r="M3712" s="1" t="s">
        <v>56</v>
      </c>
      <c r="N3712" s="1" t="s">
        <v>28</v>
      </c>
      <c r="O3712" s="1" t="s">
        <v>22</v>
      </c>
      <c r="P3712" s="1" t="s">
        <v>23</v>
      </c>
      <c r="Q3712" s="1" t="s">
        <v>46</v>
      </c>
      <c r="R3712" s="2">
        <v>39898</v>
      </c>
    </row>
    <row r="3713" spans="1:18" x14ac:dyDescent="0.25">
      <c r="A3713" s="1">
        <v>42722</v>
      </c>
      <c r="B3713" s="2">
        <v>41189</v>
      </c>
      <c r="C3713" s="2" t="str">
        <f t="shared" si="286"/>
        <v>October</v>
      </c>
      <c r="D3713" s="1" t="s">
        <v>32</v>
      </c>
      <c r="E3713" s="1">
        <v>2</v>
      </c>
      <c r="F3713" s="1">
        <f t="shared" si="285"/>
        <v>9.9499999999999993</v>
      </c>
      <c r="G3713" s="1">
        <v>19.899999999999999</v>
      </c>
      <c r="H3713" s="1">
        <v>5.21</v>
      </c>
      <c r="I3713">
        <f t="shared" si="287"/>
        <v>25.11</v>
      </c>
      <c r="J3713">
        <f t="shared" si="288"/>
        <v>4.7610000000000001</v>
      </c>
      <c r="K3713">
        <f t="shared" si="289"/>
        <v>0.94743899999999992</v>
      </c>
      <c r="L3713" s="1" t="s">
        <v>26</v>
      </c>
      <c r="M3713" s="1" t="s">
        <v>20</v>
      </c>
      <c r="N3713" s="1" t="s">
        <v>42</v>
      </c>
      <c r="O3713" s="1" t="s">
        <v>22</v>
      </c>
      <c r="P3713" s="1" t="s">
        <v>23</v>
      </c>
      <c r="Q3713" s="1" t="s">
        <v>24</v>
      </c>
      <c r="R3713" s="2">
        <v>41191</v>
      </c>
    </row>
    <row r="3714" spans="1:18" x14ac:dyDescent="0.25">
      <c r="A3714" s="1">
        <v>23429</v>
      </c>
      <c r="B3714" s="2">
        <v>39891</v>
      </c>
      <c r="C3714" s="2" t="str">
        <f t="shared" si="286"/>
        <v>March</v>
      </c>
      <c r="D3714" s="1" t="s">
        <v>37</v>
      </c>
      <c r="E3714" s="1">
        <v>19</v>
      </c>
      <c r="F3714" s="1">
        <f t="shared" ref="F3714:F3777" si="290">G3714/E3714</f>
        <v>55.965789473684204</v>
      </c>
      <c r="G3714" s="1">
        <v>1063.3499999999999</v>
      </c>
      <c r="H3714" s="1">
        <v>5.26</v>
      </c>
      <c r="I3714">
        <f t="shared" si="287"/>
        <v>1068.6099999999999</v>
      </c>
      <c r="J3714">
        <f t="shared" si="288"/>
        <v>5.3265000000000002</v>
      </c>
      <c r="K3714">
        <f t="shared" si="289"/>
        <v>56.639337749999996</v>
      </c>
      <c r="L3714" s="1" t="s">
        <v>19</v>
      </c>
      <c r="M3714" s="1" t="s">
        <v>27</v>
      </c>
      <c r="N3714" s="1" t="s">
        <v>33</v>
      </c>
      <c r="O3714" s="1" t="s">
        <v>29</v>
      </c>
      <c r="P3714" s="1" t="s">
        <v>30</v>
      </c>
      <c r="Q3714" s="1" t="s">
        <v>24</v>
      </c>
      <c r="R3714" s="2">
        <v>39893</v>
      </c>
    </row>
    <row r="3715" spans="1:18" x14ac:dyDescent="0.25">
      <c r="A3715" s="1">
        <v>15428</v>
      </c>
      <c r="B3715" s="2">
        <v>40583</v>
      </c>
      <c r="C3715" s="2" t="str">
        <f t="shared" ref="C3715:C3778" si="291">TEXT(B3715,"mmmm")</f>
        <v>February</v>
      </c>
      <c r="D3715" s="1" t="s">
        <v>37</v>
      </c>
      <c r="E3715" s="1">
        <v>10</v>
      </c>
      <c r="F3715" s="1">
        <f t="shared" si="290"/>
        <v>94.162149999999997</v>
      </c>
      <c r="G3715" s="1">
        <v>941.62149999999997</v>
      </c>
      <c r="H3715" s="1">
        <v>8.99</v>
      </c>
      <c r="I3715">
        <f t="shared" ref="I3715:I3778" si="292">G3715+H3715</f>
        <v>950.61149999999998</v>
      </c>
      <c r="J3715">
        <f t="shared" ref="J3715:J3778" si="293">IF(O3715="Furniture",4.761,IF(O3715="Technology",5.3265,IF(O3715="Office Supplies",3.5455,0)))</f>
        <v>5.3265000000000002</v>
      </c>
      <c r="K3715">
        <f t="shared" ref="K3715:K3778" si="294">(J3715*G3715)/100</f>
        <v>50.155469197499997</v>
      </c>
      <c r="L3715" s="1" t="s">
        <v>26</v>
      </c>
      <c r="M3715" s="1" t="s">
        <v>51</v>
      </c>
      <c r="N3715" s="1" t="s">
        <v>28</v>
      </c>
      <c r="O3715" s="1" t="s">
        <v>29</v>
      </c>
      <c r="P3715" s="1" t="s">
        <v>30</v>
      </c>
      <c r="Q3715" s="1" t="s">
        <v>24</v>
      </c>
      <c r="R3715" s="2">
        <v>40586</v>
      </c>
    </row>
    <row r="3716" spans="1:18" x14ac:dyDescent="0.25">
      <c r="A3716" s="1">
        <v>13127</v>
      </c>
      <c r="B3716" s="2">
        <v>40390</v>
      </c>
      <c r="C3716" s="2" t="str">
        <f t="shared" si="291"/>
        <v>July</v>
      </c>
      <c r="D3716" s="1" t="s">
        <v>41</v>
      </c>
      <c r="E3716" s="1">
        <v>13</v>
      </c>
      <c r="F3716" s="1">
        <f t="shared" si="290"/>
        <v>73.177692307692297</v>
      </c>
      <c r="G3716" s="1">
        <v>951.31</v>
      </c>
      <c r="H3716" s="1">
        <v>60</v>
      </c>
      <c r="I3716">
        <f t="shared" si="292"/>
        <v>1011.31</v>
      </c>
      <c r="J3716">
        <f t="shared" si="293"/>
        <v>3.5455000000000001</v>
      </c>
      <c r="K3716">
        <f t="shared" si="294"/>
        <v>33.728696049999996</v>
      </c>
      <c r="L3716" s="1" t="s">
        <v>38</v>
      </c>
      <c r="M3716" s="1" t="s">
        <v>54</v>
      </c>
      <c r="N3716" s="1" t="s">
        <v>42</v>
      </c>
      <c r="O3716" s="1" t="s">
        <v>34</v>
      </c>
      <c r="P3716" s="1" t="s">
        <v>68</v>
      </c>
      <c r="Q3716" s="1" t="s">
        <v>40</v>
      </c>
      <c r="R3716" s="2">
        <v>40393</v>
      </c>
    </row>
    <row r="3717" spans="1:18" x14ac:dyDescent="0.25">
      <c r="A3717" s="1">
        <v>40706</v>
      </c>
      <c r="B3717" s="2">
        <v>40929</v>
      </c>
      <c r="C3717" s="2" t="str">
        <f t="shared" si="291"/>
        <v>January</v>
      </c>
      <c r="D3717" s="1" t="s">
        <v>41</v>
      </c>
      <c r="E3717" s="1">
        <v>40</v>
      </c>
      <c r="F3717" s="1">
        <f t="shared" si="290"/>
        <v>2.7760000000000002</v>
      </c>
      <c r="G3717" s="1">
        <v>111.04</v>
      </c>
      <c r="H3717" s="1">
        <v>0.5</v>
      </c>
      <c r="I3717">
        <f t="shared" si="292"/>
        <v>111.54</v>
      </c>
      <c r="J3717">
        <f t="shared" si="293"/>
        <v>3.5455000000000001</v>
      </c>
      <c r="K3717">
        <f t="shared" si="294"/>
        <v>3.9369232000000007</v>
      </c>
      <c r="L3717" s="1" t="s">
        <v>19</v>
      </c>
      <c r="M3717" s="1" t="s">
        <v>56</v>
      </c>
      <c r="N3717" s="1" t="s">
        <v>42</v>
      </c>
      <c r="O3717" s="1" t="s">
        <v>34</v>
      </c>
      <c r="P3717" s="1" t="s">
        <v>63</v>
      </c>
      <c r="Q3717" s="1" t="s">
        <v>24</v>
      </c>
      <c r="R3717" s="2">
        <v>40930</v>
      </c>
    </row>
    <row r="3718" spans="1:18" x14ac:dyDescent="0.25">
      <c r="A3718" s="1">
        <v>43653</v>
      </c>
      <c r="B3718" s="2">
        <v>41212</v>
      </c>
      <c r="C3718" s="2" t="str">
        <f t="shared" si="291"/>
        <v>October</v>
      </c>
      <c r="D3718" s="1" t="s">
        <v>25</v>
      </c>
      <c r="E3718" s="1">
        <v>10</v>
      </c>
      <c r="F3718" s="1">
        <f t="shared" si="290"/>
        <v>35.130000000000003</v>
      </c>
      <c r="G3718" s="1">
        <v>351.3</v>
      </c>
      <c r="H3718" s="1">
        <v>8.2200000000000006</v>
      </c>
      <c r="I3718">
        <f t="shared" si="292"/>
        <v>359.52000000000004</v>
      </c>
      <c r="J3718">
        <f t="shared" si="293"/>
        <v>3.5455000000000001</v>
      </c>
      <c r="K3718">
        <f t="shared" si="294"/>
        <v>12.455341500000001</v>
      </c>
      <c r="L3718" s="1" t="s">
        <v>26</v>
      </c>
      <c r="M3718" s="1" t="s">
        <v>54</v>
      </c>
      <c r="N3718" s="1" t="s">
        <v>28</v>
      </c>
      <c r="O3718" s="1" t="s">
        <v>34</v>
      </c>
      <c r="P3718" s="1" t="s">
        <v>60</v>
      </c>
      <c r="Q3718" s="1" t="s">
        <v>24</v>
      </c>
      <c r="R3718" s="2">
        <v>41214</v>
      </c>
    </row>
    <row r="3719" spans="1:18" x14ac:dyDescent="0.25">
      <c r="A3719" s="1">
        <v>40097</v>
      </c>
      <c r="B3719" s="2">
        <v>39822</v>
      </c>
      <c r="C3719" s="2" t="str">
        <f t="shared" si="291"/>
        <v>January</v>
      </c>
      <c r="D3719" s="1" t="s">
        <v>18</v>
      </c>
      <c r="E3719" s="1">
        <v>47</v>
      </c>
      <c r="F3719" s="1">
        <f t="shared" si="290"/>
        <v>2.5080851063829788</v>
      </c>
      <c r="G3719" s="1">
        <v>117.88</v>
      </c>
      <c r="H3719" s="1">
        <v>2.4</v>
      </c>
      <c r="I3719">
        <f t="shared" si="292"/>
        <v>120.28</v>
      </c>
      <c r="J3719">
        <f t="shared" si="293"/>
        <v>3.5455000000000001</v>
      </c>
      <c r="K3719">
        <f t="shared" si="294"/>
        <v>4.1794354</v>
      </c>
      <c r="L3719" s="1" t="s">
        <v>26</v>
      </c>
      <c r="M3719" s="1" t="s">
        <v>27</v>
      </c>
      <c r="N3719" s="1" t="s">
        <v>42</v>
      </c>
      <c r="O3719" s="1" t="s">
        <v>34</v>
      </c>
      <c r="P3719" s="1" t="s">
        <v>35</v>
      </c>
      <c r="Q3719" s="1" t="s">
        <v>36</v>
      </c>
      <c r="R3719" s="2">
        <v>39827</v>
      </c>
    </row>
    <row r="3720" spans="1:18" x14ac:dyDescent="0.25">
      <c r="A3720" s="1">
        <v>2657</v>
      </c>
      <c r="B3720" s="2">
        <v>40832</v>
      </c>
      <c r="C3720" s="2" t="str">
        <f t="shared" si="291"/>
        <v>October</v>
      </c>
      <c r="D3720" s="1" t="s">
        <v>25</v>
      </c>
      <c r="E3720" s="1">
        <v>30</v>
      </c>
      <c r="F3720" s="1">
        <f t="shared" si="290"/>
        <v>277.22533333333337</v>
      </c>
      <c r="G3720" s="1">
        <v>8316.76</v>
      </c>
      <c r="H3720" s="1">
        <v>23.19</v>
      </c>
      <c r="I3720">
        <f t="shared" si="292"/>
        <v>8339.9500000000007</v>
      </c>
      <c r="J3720">
        <f t="shared" si="293"/>
        <v>3.5455000000000001</v>
      </c>
      <c r="K3720">
        <f t="shared" si="294"/>
        <v>294.8707258</v>
      </c>
      <c r="L3720" s="1" t="s">
        <v>38</v>
      </c>
      <c r="M3720" s="1" t="s">
        <v>56</v>
      </c>
      <c r="N3720" s="1" t="s">
        <v>42</v>
      </c>
      <c r="O3720" s="1" t="s">
        <v>34</v>
      </c>
      <c r="P3720" s="1" t="s">
        <v>68</v>
      </c>
      <c r="Q3720" s="1" t="s">
        <v>40</v>
      </c>
      <c r="R3720" s="2">
        <v>40834</v>
      </c>
    </row>
    <row r="3721" spans="1:18" x14ac:dyDescent="0.25">
      <c r="A3721" s="1">
        <v>2755</v>
      </c>
      <c r="B3721" s="2">
        <v>40945</v>
      </c>
      <c r="C3721" s="2" t="str">
        <f t="shared" si="291"/>
        <v>February</v>
      </c>
      <c r="D3721" s="1" t="s">
        <v>32</v>
      </c>
      <c r="E3721" s="1">
        <v>30</v>
      </c>
      <c r="F3721" s="1">
        <f t="shared" si="290"/>
        <v>24.543333333333333</v>
      </c>
      <c r="G3721" s="1">
        <v>736.3</v>
      </c>
      <c r="H3721" s="1">
        <v>2.99</v>
      </c>
      <c r="I3721">
        <f t="shared" si="292"/>
        <v>739.29</v>
      </c>
      <c r="J3721">
        <f t="shared" si="293"/>
        <v>3.5455000000000001</v>
      </c>
      <c r="K3721">
        <f t="shared" si="294"/>
        <v>26.1055165</v>
      </c>
      <c r="L3721" s="1" t="s">
        <v>26</v>
      </c>
      <c r="M3721" s="1" t="s">
        <v>27</v>
      </c>
      <c r="N3721" s="1" t="s">
        <v>33</v>
      </c>
      <c r="O3721" s="1" t="s">
        <v>34</v>
      </c>
      <c r="P3721" s="1" t="s">
        <v>48</v>
      </c>
      <c r="Q3721" s="1" t="s">
        <v>24</v>
      </c>
      <c r="R3721" s="2">
        <v>40945</v>
      </c>
    </row>
    <row r="3722" spans="1:18" x14ac:dyDescent="0.25">
      <c r="A3722" s="1">
        <v>2816</v>
      </c>
      <c r="B3722" s="2">
        <v>40075</v>
      </c>
      <c r="C3722" s="2" t="str">
        <f t="shared" si="291"/>
        <v>September</v>
      </c>
      <c r="D3722" s="1" t="s">
        <v>25</v>
      </c>
      <c r="E3722" s="1">
        <v>35</v>
      </c>
      <c r="F3722" s="1">
        <f t="shared" si="290"/>
        <v>22.501714285714286</v>
      </c>
      <c r="G3722" s="1">
        <v>787.56</v>
      </c>
      <c r="H3722" s="1">
        <v>2.87</v>
      </c>
      <c r="I3722">
        <f t="shared" si="292"/>
        <v>790.43</v>
      </c>
      <c r="J3722">
        <f t="shared" si="293"/>
        <v>3.5455000000000001</v>
      </c>
      <c r="K3722">
        <f t="shared" si="294"/>
        <v>27.922939799999998</v>
      </c>
      <c r="L3722" s="1" t="s">
        <v>26</v>
      </c>
      <c r="M3722" s="1" t="s">
        <v>56</v>
      </c>
      <c r="N3722" s="1" t="s">
        <v>33</v>
      </c>
      <c r="O3722" s="1" t="s">
        <v>34</v>
      </c>
      <c r="P3722" s="1" t="s">
        <v>35</v>
      </c>
      <c r="Q3722" s="1" t="s">
        <v>46</v>
      </c>
      <c r="R3722" s="2">
        <v>40076</v>
      </c>
    </row>
    <row r="3723" spans="1:18" x14ac:dyDescent="0.25">
      <c r="A3723" s="1">
        <v>21702</v>
      </c>
      <c r="B3723" s="2">
        <v>40529</v>
      </c>
      <c r="C3723" s="2" t="str">
        <f t="shared" si="291"/>
        <v>December</v>
      </c>
      <c r="D3723" s="1" t="s">
        <v>32</v>
      </c>
      <c r="E3723" s="1">
        <v>40</v>
      </c>
      <c r="F3723" s="1">
        <f t="shared" si="290"/>
        <v>130.82075</v>
      </c>
      <c r="G3723" s="1">
        <v>5232.83</v>
      </c>
      <c r="H3723" s="1">
        <v>70.2</v>
      </c>
      <c r="I3723">
        <f t="shared" si="292"/>
        <v>5303.03</v>
      </c>
      <c r="J3723">
        <f t="shared" si="293"/>
        <v>4.7610000000000001</v>
      </c>
      <c r="K3723">
        <f t="shared" si="294"/>
        <v>249.1350363</v>
      </c>
      <c r="L3723" s="1" t="s">
        <v>38</v>
      </c>
      <c r="M3723" s="1" t="s">
        <v>59</v>
      </c>
      <c r="N3723" s="1" t="s">
        <v>42</v>
      </c>
      <c r="O3723" s="1" t="s">
        <v>22</v>
      </c>
      <c r="P3723" s="1" t="s">
        <v>39</v>
      </c>
      <c r="Q3723" s="1" t="s">
        <v>40</v>
      </c>
      <c r="R3723" s="2">
        <v>40530</v>
      </c>
    </row>
    <row r="3724" spans="1:18" x14ac:dyDescent="0.25">
      <c r="A3724" s="1">
        <v>33031</v>
      </c>
      <c r="B3724" s="2">
        <v>41145</v>
      </c>
      <c r="C3724" s="2" t="str">
        <f t="shared" si="291"/>
        <v>August</v>
      </c>
      <c r="D3724" s="1" t="s">
        <v>25</v>
      </c>
      <c r="E3724" s="1">
        <v>24</v>
      </c>
      <c r="F3724" s="1">
        <f t="shared" si="290"/>
        <v>22.944999999999997</v>
      </c>
      <c r="G3724" s="1">
        <v>550.67999999999995</v>
      </c>
      <c r="H3724" s="1">
        <v>15.68</v>
      </c>
      <c r="I3724">
        <f t="shared" si="292"/>
        <v>566.3599999999999</v>
      </c>
      <c r="J3724">
        <f t="shared" si="293"/>
        <v>4.7610000000000001</v>
      </c>
      <c r="K3724">
        <f t="shared" si="294"/>
        <v>26.217874800000001</v>
      </c>
      <c r="L3724" s="1" t="s">
        <v>38</v>
      </c>
      <c r="M3724" s="1" t="s">
        <v>49</v>
      </c>
      <c r="N3724" s="1" t="s">
        <v>42</v>
      </c>
      <c r="O3724" s="1" t="s">
        <v>22</v>
      </c>
      <c r="P3724" s="1" t="s">
        <v>23</v>
      </c>
      <c r="Q3724" s="1" t="s">
        <v>40</v>
      </c>
      <c r="R3724" s="2">
        <v>41147</v>
      </c>
    </row>
    <row r="3725" spans="1:18" x14ac:dyDescent="0.25">
      <c r="A3725" s="1">
        <v>56384</v>
      </c>
      <c r="B3725" s="2">
        <v>41121</v>
      </c>
      <c r="C3725" s="2" t="str">
        <f t="shared" si="291"/>
        <v>July</v>
      </c>
      <c r="D3725" s="1" t="s">
        <v>37</v>
      </c>
      <c r="E3725" s="1">
        <v>47</v>
      </c>
      <c r="F3725" s="1">
        <f t="shared" si="290"/>
        <v>5.4723404255319146</v>
      </c>
      <c r="G3725" s="1">
        <v>257.2</v>
      </c>
      <c r="H3725" s="1">
        <v>49</v>
      </c>
      <c r="I3725">
        <f t="shared" si="292"/>
        <v>306.2</v>
      </c>
      <c r="J3725">
        <f t="shared" si="293"/>
        <v>3.5455000000000001</v>
      </c>
      <c r="K3725">
        <f t="shared" si="294"/>
        <v>9.1190259999999999</v>
      </c>
      <c r="L3725" s="1" t="s">
        <v>26</v>
      </c>
      <c r="M3725" s="1" t="s">
        <v>27</v>
      </c>
      <c r="N3725" s="1" t="s">
        <v>28</v>
      </c>
      <c r="O3725" s="1" t="s">
        <v>34</v>
      </c>
      <c r="P3725" s="1" t="s">
        <v>68</v>
      </c>
      <c r="Q3725" s="1" t="s">
        <v>53</v>
      </c>
      <c r="R3725" s="2">
        <v>41122</v>
      </c>
    </row>
    <row r="3726" spans="1:18" x14ac:dyDescent="0.25">
      <c r="A3726" s="1">
        <v>43137</v>
      </c>
      <c r="B3726" s="2">
        <v>40600</v>
      </c>
      <c r="C3726" s="2" t="str">
        <f t="shared" si="291"/>
        <v>February</v>
      </c>
      <c r="D3726" s="1" t="s">
        <v>25</v>
      </c>
      <c r="E3726" s="1">
        <v>40</v>
      </c>
      <c r="F3726" s="1">
        <f t="shared" si="290"/>
        <v>151.72624999999999</v>
      </c>
      <c r="G3726" s="1">
        <v>6069.05</v>
      </c>
      <c r="H3726" s="1">
        <v>7.07</v>
      </c>
      <c r="I3726">
        <f t="shared" si="292"/>
        <v>6076.12</v>
      </c>
      <c r="J3726">
        <f t="shared" si="293"/>
        <v>3.5455000000000001</v>
      </c>
      <c r="K3726">
        <f t="shared" si="294"/>
        <v>215.17816775000003</v>
      </c>
      <c r="L3726" s="1" t="s">
        <v>26</v>
      </c>
      <c r="M3726" s="1" t="s">
        <v>56</v>
      </c>
      <c r="N3726" s="1" t="s">
        <v>21</v>
      </c>
      <c r="O3726" s="1" t="s">
        <v>34</v>
      </c>
      <c r="P3726" s="1" t="s">
        <v>60</v>
      </c>
      <c r="Q3726" s="1" t="s">
        <v>24</v>
      </c>
      <c r="R3726" s="2">
        <v>40601</v>
      </c>
    </row>
    <row r="3727" spans="1:18" x14ac:dyDescent="0.25">
      <c r="A3727" s="1">
        <v>43874</v>
      </c>
      <c r="B3727" s="2">
        <v>41070</v>
      </c>
      <c r="C3727" s="2" t="str">
        <f t="shared" si="291"/>
        <v>June</v>
      </c>
      <c r="D3727" s="1" t="s">
        <v>25</v>
      </c>
      <c r="E3727" s="1">
        <v>46</v>
      </c>
      <c r="F3727" s="1">
        <f t="shared" si="290"/>
        <v>3.3321739130434782</v>
      </c>
      <c r="G3727" s="1">
        <v>153.28</v>
      </c>
      <c r="H3727" s="1">
        <v>5</v>
      </c>
      <c r="I3727">
        <f t="shared" si="292"/>
        <v>158.28</v>
      </c>
      <c r="J3727">
        <f t="shared" si="293"/>
        <v>3.5455000000000001</v>
      </c>
      <c r="K3727">
        <f t="shared" si="294"/>
        <v>5.4345424000000007</v>
      </c>
      <c r="L3727" s="1" t="s">
        <v>26</v>
      </c>
      <c r="M3727" s="1" t="s">
        <v>27</v>
      </c>
      <c r="N3727" s="1" t="s">
        <v>42</v>
      </c>
      <c r="O3727" s="1" t="s">
        <v>34</v>
      </c>
      <c r="P3727" s="1" t="s">
        <v>35</v>
      </c>
      <c r="Q3727" s="1" t="s">
        <v>36</v>
      </c>
      <c r="R3727" s="2">
        <v>41071</v>
      </c>
    </row>
    <row r="3728" spans="1:18" x14ac:dyDescent="0.25">
      <c r="A3728" s="1">
        <v>46307</v>
      </c>
      <c r="B3728" s="2">
        <v>40580</v>
      </c>
      <c r="C3728" s="2" t="str">
        <f t="shared" si="291"/>
        <v>February</v>
      </c>
      <c r="D3728" s="1" t="s">
        <v>41</v>
      </c>
      <c r="E3728" s="1">
        <v>32</v>
      </c>
      <c r="F3728" s="1">
        <f t="shared" si="290"/>
        <v>20.110312499999999</v>
      </c>
      <c r="G3728" s="1">
        <v>643.53</v>
      </c>
      <c r="H3728" s="1">
        <v>5.77</v>
      </c>
      <c r="I3728">
        <f t="shared" si="292"/>
        <v>649.29999999999995</v>
      </c>
      <c r="J3728">
        <f t="shared" si="293"/>
        <v>3.5455000000000001</v>
      </c>
      <c r="K3728">
        <f t="shared" si="294"/>
        <v>22.816356150000001</v>
      </c>
      <c r="L3728" s="1" t="s">
        <v>26</v>
      </c>
      <c r="M3728" s="1" t="s">
        <v>27</v>
      </c>
      <c r="N3728" s="1" t="s">
        <v>21</v>
      </c>
      <c r="O3728" s="1" t="s">
        <v>34</v>
      </c>
      <c r="P3728" s="1" t="s">
        <v>45</v>
      </c>
      <c r="Q3728" s="1" t="s">
        <v>24</v>
      </c>
      <c r="R3728" s="2">
        <v>40580</v>
      </c>
    </row>
    <row r="3729" spans="1:18" x14ac:dyDescent="0.25">
      <c r="A3729" s="1">
        <v>21344</v>
      </c>
      <c r="B3729" s="2">
        <v>41252</v>
      </c>
      <c r="C3729" s="2" t="str">
        <f t="shared" si="291"/>
        <v>December</v>
      </c>
      <c r="D3729" s="1" t="s">
        <v>18</v>
      </c>
      <c r="E3729" s="1">
        <v>48</v>
      </c>
      <c r="F3729" s="1">
        <f t="shared" si="290"/>
        <v>41.905416666666667</v>
      </c>
      <c r="G3729" s="1">
        <v>2011.46</v>
      </c>
      <c r="H3729" s="1">
        <v>8.66</v>
      </c>
      <c r="I3729">
        <f t="shared" si="292"/>
        <v>2020.1200000000001</v>
      </c>
      <c r="J3729">
        <f t="shared" si="293"/>
        <v>4.7610000000000001</v>
      </c>
      <c r="K3729">
        <f t="shared" si="294"/>
        <v>95.765610600000002</v>
      </c>
      <c r="L3729" s="1" t="s">
        <v>26</v>
      </c>
      <c r="M3729" s="1" t="s">
        <v>58</v>
      </c>
      <c r="N3729" s="1" t="s">
        <v>33</v>
      </c>
      <c r="O3729" s="1" t="s">
        <v>22</v>
      </c>
      <c r="P3729" s="1" t="s">
        <v>23</v>
      </c>
      <c r="Q3729" s="1" t="s">
        <v>31</v>
      </c>
      <c r="R3729" s="2">
        <v>41259</v>
      </c>
    </row>
    <row r="3730" spans="1:18" x14ac:dyDescent="0.25">
      <c r="A3730" s="1">
        <v>1764</v>
      </c>
      <c r="B3730" s="2">
        <v>40992</v>
      </c>
      <c r="C3730" s="2" t="str">
        <f t="shared" si="291"/>
        <v>March</v>
      </c>
      <c r="D3730" s="1" t="s">
        <v>37</v>
      </c>
      <c r="E3730" s="1">
        <v>7</v>
      </c>
      <c r="F3730" s="1">
        <f t="shared" si="290"/>
        <v>8.57</v>
      </c>
      <c r="G3730" s="1">
        <v>59.99</v>
      </c>
      <c r="H3730" s="1">
        <v>4.82</v>
      </c>
      <c r="I3730">
        <f t="shared" si="292"/>
        <v>64.81</v>
      </c>
      <c r="J3730">
        <f t="shared" si="293"/>
        <v>3.5455000000000001</v>
      </c>
      <c r="K3730">
        <f t="shared" si="294"/>
        <v>2.12694545</v>
      </c>
      <c r="L3730" s="1" t="s">
        <v>26</v>
      </c>
      <c r="M3730" s="1" t="s">
        <v>51</v>
      </c>
      <c r="N3730" s="1" t="s">
        <v>28</v>
      </c>
      <c r="O3730" s="1" t="s">
        <v>34</v>
      </c>
      <c r="P3730" s="1" t="s">
        <v>45</v>
      </c>
      <c r="Q3730" s="1" t="s">
        <v>24</v>
      </c>
      <c r="R3730" s="2">
        <v>40995</v>
      </c>
    </row>
    <row r="3731" spans="1:18" x14ac:dyDescent="0.25">
      <c r="A3731" s="1">
        <v>34407</v>
      </c>
      <c r="B3731" s="2">
        <v>40390</v>
      </c>
      <c r="C3731" s="2" t="str">
        <f t="shared" si="291"/>
        <v>July</v>
      </c>
      <c r="D3731" s="1" t="s">
        <v>18</v>
      </c>
      <c r="E3731" s="1">
        <v>41</v>
      </c>
      <c r="F3731" s="1">
        <f t="shared" si="290"/>
        <v>36.216829268292685</v>
      </c>
      <c r="G3731" s="1">
        <v>1484.89</v>
      </c>
      <c r="H3731" s="1">
        <v>14.72</v>
      </c>
      <c r="I3731">
        <f t="shared" si="292"/>
        <v>1499.6100000000001</v>
      </c>
      <c r="J3731">
        <f t="shared" si="293"/>
        <v>3.5455000000000001</v>
      </c>
      <c r="K3731">
        <f t="shared" si="294"/>
        <v>52.646774950000008</v>
      </c>
      <c r="L3731" s="1" t="s">
        <v>26</v>
      </c>
      <c r="M3731" s="1" t="s">
        <v>56</v>
      </c>
      <c r="N3731" s="1" t="s">
        <v>21</v>
      </c>
      <c r="O3731" s="1" t="s">
        <v>34</v>
      </c>
      <c r="P3731" s="1" t="s">
        <v>62</v>
      </c>
      <c r="Q3731" s="1" t="s">
        <v>24</v>
      </c>
      <c r="R3731" s="2">
        <v>40390</v>
      </c>
    </row>
    <row r="3732" spans="1:18" x14ac:dyDescent="0.25">
      <c r="A3732" s="1">
        <v>11269</v>
      </c>
      <c r="B3732" s="2">
        <v>41055</v>
      </c>
      <c r="C3732" s="2" t="str">
        <f t="shared" si="291"/>
        <v>May</v>
      </c>
      <c r="D3732" s="1" t="s">
        <v>18</v>
      </c>
      <c r="E3732" s="1">
        <v>1</v>
      </c>
      <c r="F3732" s="1">
        <f t="shared" si="290"/>
        <v>47.01</v>
      </c>
      <c r="G3732" s="1">
        <v>47.01</v>
      </c>
      <c r="H3732" s="1">
        <v>19.989999999999998</v>
      </c>
      <c r="I3732">
        <f t="shared" si="292"/>
        <v>67</v>
      </c>
      <c r="J3732">
        <f t="shared" si="293"/>
        <v>3.5455000000000001</v>
      </c>
      <c r="K3732">
        <f t="shared" si="294"/>
        <v>1.66673955</v>
      </c>
      <c r="L3732" s="1" t="s">
        <v>26</v>
      </c>
      <c r="M3732" s="1" t="s">
        <v>55</v>
      </c>
      <c r="N3732" s="1" t="s">
        <v>42</v>
      </c>
      <c r="O3732" s="1" t="s">
        <v>34</v>
      </c>
      <c r="P3732" s="1" t="s">
        <v>60</v>
      </c>
      <c r="Q3732" s="1" t="s">
        <v>24</v>
      </c>
      <c r="R3732" s="2">
        <v>41062</v>
      </c>
    </row>
    <row r="3733" spans="1:18" x14ac:dyDescent="0.25">
      <c r="A3733" s="1">
        <v>34565</v>
      </c>
      <c r="B3733" s="2">
        <v>40007</v>
      </c>
      <c r="C3733" s="2" t="str">
        <f t="shared" si="291"/>
        <v>July</v>
      </c>
      <c r="D3733" s="1" t="s">
        <v>41</v>
      </c>
      <c r="E3733" s="1">
        <v>47</v>
      </c>
      <c r="F3733" s="1">
        <f t="shared" si="290"/>
        <v>102.46514893617021</v>
      </c>
      <c r="G3733" s="1">
        <v>4815.8620000000001</v>
      </c>
      <c r="H3733" s="1">
        <v>4.2</v>
      </c>
      <c r="I3733">
        <f t="shared" si="292"/>
        <v>4820.0619999999999</v>
      </c>
      <c r="J3733">
        <f t="shared" si="293"/>
        <v>5.3265000000000002</v>
      </c>
      <c r="K3733">
        <f t="shared" si="294"/>
        <v>256.51688942999999</v>
      </c>
      <c r="L3733" s="1" t="s">
        <v>26</v>
      </c>
      <c r="M3733" s="1" t="s">
        <v>51</v>
      </c>
      <c r="N3733" s="1" t="s">
        <v>21</v>
      </c>
      <c r="O3733" s="1" t="s">
        <v>29</v>
      </c>
      <c r="P3733" s="1" t="s">
        <v>30</v>
      </c>
      <c r="Q3733" s="1" t="s">
        <v>24</v>
      </c>
      <c r="R3733" s="2">
        <v>40008</v>
      </c>
    </row>
    <row r="3734" spans="1:18" x14ac:dyDescent="0.25">
      <c r="A3734" s="1">
        <v>51553</v>
      </c>
      <c r="B3734" s="2">
        <v>40874</v>
      </c>
      <c r="C3734" s="2" t="str">
        <f t="shared" si="291"/>
        <v>November</v>
      </c>
      <c r="D3734" s="1" t="s">
        <v>32</v>
      </c>
      <c r="E3734" s="1">
        <v>3</v>
      </c>
      <c r="F3734" s="1">
        <f t="shared" si="290"/>
        <v>7122.1699999999992</v>
      </c>
      <c r="G3734" s="1">
        <v>21366.51</v>
      </c>
      <c r="H3734" s="1">
        <v>24.49</v>
      </c>
      <c r="I3734">
        <f t="shared" si="292"/>
        <v>21391</v>
      </c>
      <c r="J3734">
        <f t="shared" si="293"/>
        <v>5.3265000000000002</v>
      </c>
      <c r="K3734">
        <f t="shared" si="294"/>
        <v>1138.0871551499999</v>
      </c>
      <c r="L3734" s="1" t="s">
        <v>26</v>
      </c>
      <c r="M3734" s="1" t="s">
        <v>51</v>
      </c>
      <c r="N3734" s="1" t="s">
        <v>28</v>
      </c>
      <c r="O3734" s="1" t="s">
        <v>29</v>
      </c>
      <c r="P3734" s="1" t="s">
        <v>61</v>
      </c>
      <c r="Q3734" s="1" t="s">
        <v>53</v>
      </c>
      <c r="R3734" s="2">
        <v>40875</v>
      </c>
    </row>
    <row r="3735" spans="1:18" x14ac:dyDescent="0.25">
      <c r="A3735" s="1">
        <v>17958</v>
      </c>
      <c r="B3735" s="2">
        <v>40766</v>
      </c>
      <c r="C3735" s="2" t="str">
        <f t="shared" si="291"/>
        <v>August</v>
      </c>
      <c r="D3735" s="1" t="s">
        <v>18</v>
      </c>
      <c r="E3735" s="1">
        <v>33</v>
      </c>
      <c r="F3735" s="1">
        <f t="shared" si="290"/>
        <v>31.931515151515153</v>
      </c>
      <c r="G3735" s="1">
        <v>1053.74</v>
      </c>
      <c r="H3735" s="1">
        <v>7.09</v>
      </c>
      <c r="I3735">
        <f t="shared" si="292"/>
        <v>1060.83</v>
      </c>
      <c r="J3735">
        <f t="shared" si="293"/>
        <v>4.7610000000000001</v>
      </c>
      <c r="K3735">
        <f t="shared" si="294"/>
        <v>50.168561400000002</v>
      </c>
      <c r="L3735" s="1" t="s">
        <v>26</v>
      </c>
      <c r="M3735" s="1" t="s">
        <v>49</v>
      </c>
      <c r="N3735" s="1" t="s">
        <v>42</v>
      </c>
      <c r="O3735" s="1" t="s">
        <v>22</v>
      </c>
      <c r="P3735" s="1" t="s">
        <v>23</v>
      </c>
      <c r="Q3735" s="1" t="s">
        <v>24</v>
      </c>
      <c r="R3735" s="2">
        <v>40770</v>
      </c>
    </row>
    <row r="3736" spans="1:18" x14ac:dyDescent="0.25">
      <c r="A3736" s="1">
        <v>23781</v>
      </c>
      <c r="B3736" s="2">
        <v>40847</v>
      </c>
      <c r="C3736" s="2" t="str">
        <f t="shared" si="291"/>
        <v>October</v>
      </c>
      <c r="D3736" s="1" t="s">
        <v>37</v>
      </c>
      <c r="E3736" s="1">
        <v>30</v>
      </c>
      <c r="F3736" s="1">
        <f t="shared" si="290"/>
        <v>6.674666666666667</v>
      </c>
      <c r="G3736" s="1">
        <v>200.24</v>
      </c>
      <c r="H3736" s="1">
        <v>5.84</v>
      </c>
      <c r="I3736">
        <f t="shared" si="292"/>
        <v>206.08</v>
      </c>
      <c r="J3736">
        <f t="shared" si="293"/>
        <v>3.5455000000000001</v>
      </c>
      <c r="K3736">
        <f t="shared" si="294"/>
        <v>7.0995092</v>
      </c>
      <c r="L3736" s="1" t="s">
        <v>26</v>
      </c>
      <c r="M3736" s="1" t="s">
        <v>54</v>
      </c>
      <c r="N3736" s="1" t="s">
        <v>42</v>
      </c>
      <c r="O3736" s="1" t="s">
        <v>34</v>
      </c>
      <c r="P3736" s="1" t="s">
        <v>45</v>
      </c>
      <c r="Q3736" s="1" t="s">
        <v>24</v>
      </c>
      <c r="R3736" s="2">
        <v>40849</v>
      </c>
    </row>
    <row r="3737" spans="1:18" x14ac:dyDescent="0.25">
      <c r="A3737" s="1">
        <v>51202</v>
      </c>
      <c r="B3737" s="2">
        <v>41012</v>
      </c>
      <c r="C3737" s="2" t="str">
        <f t="shared" si="291"/>
        <v>April</v>
      </c>
      <c r="D3737" s="1" t="s">
        <v>25</v>
      </c>
      <c r="E3737" s="1">
        <v>4</v>
      </c>
      <c r="F3737" s="1">
        <f t="shared" si="290"/>
        <v>7.7225000000000001</v>
      </c>
      <c r="G3737" s="1">
        <v>30.89</v>
      </c>
      <c r="H3737" s="1">
        <v>7.64</v>
      </c>
      <c r="I3737">
        <f t="shared" si="292"/>
        <v>38.53</v>
      </c>
      <c r="J3737">
        <f t="shared" si="293"/>
        <v>3.5455000000000001</v>
      </c>
      <c r="K3737">
        <f t="shared" si="294"/>
        <v>1.0952049500000001</v>
      </c>
      <c r="L3737" s="1" t="s">
        <v>26</v>
      </c>
      <c r="M3737" s="1" t="s">
        <v>59</v>
      </c>
      <c r="N3737" s="1" t="s">
        <v>28</v>
      </c>
      <c r="O3737" s="1" t="s">
        <v>34</v>
      </c>
      <c r="P3737" s="1" t="s">
        <v>45</v>
      </c>
      <c r="Q3737" s="1" t="s">
        <v>24</v>
      </c>
      <c r="R3737" s="2">
        <v>41014</v>
      </c>
    </row>
    <row r="3738" spans="1:18" x14ac:dyDescent="0.25">
      <c r="A3738" s="1">
        <v>56677</v>
      </c>
      <c r="B3738" s="2">
        <v>39914</v>
      </c>
      <c r="C3738" s="2" t="str">
        <f t="shared" si="291"/>
        <v>April</v>
      </c>
      <c r="D3738" s="1" t="s">
        <v>25</v>
      </c>
      <c r="E3738" s="1">
        <v>35</v>
      </c>
      <c r="F3738" s="1">
        <f t="shared" si="290"/>
        <v>12.301428571428572</v>
      </c>
      <c r="G3738" s="1">
        <v>430.55</v>
      </c>
      <c r="H3738" s="1">
        <v>2.85</v>
      </c>
      <c r="I3738">
        <f t="shared" si="292"/>
        <v>433.40000000000003</v>
      </c>
      <c r="J3738">
        <f t="shared" si="293"/>
        <v>4.7610000000000001</v>
      </c>
      <c r="K3738">
        <f t="shared" si="294"/>
        <v>20.498485500000001</v>
      </c>
      <c r="L3738" s="1" t="s">
        <v>26</v>
      </c>
      <c r="M3738" s="1" t="s">
        <v>27</v>
      </c>
      <c r="N3738" s="1" t="s">
        <v>33</v>
      </c>
      <c r="O3738" s="1" t="s">
        <v>22</v>
      </c>
      <c r="P3738" s="1" t="s">
        <v>23</v>
      </c>
      <c r="Q3738" s="1" t="s">
        <v>46</v>
      </c>
      <c r="R3738" s="2">
        <v>39915</v>
      </c>
    </row>
    <row r="3739" spans="1:18" x14ac:dyDescent="0.25">
      <c r="A3739" s="1">
        <v>17287</v>
      </c>
      <c r="B3739" s="2">
        <v>40638</v>
      </c>
      <c r="C3739" s="2" t="str">
        <f t="shared" si="291"/>
        <v>April</v>
      </c>
      <c r="D3739" s="1" t="s">
        <v>25</v>
      </c>
      <c r="E3739" s="1">
        <v>11</v>
      </c>
      <c r="F3739" s="1">
        <f t="shared" si="290"/>
        <v>414.38272727272727</v>
      </c>
      <c r="G3739" s="1">
        <v>4558.21</v>
      </c>
      <c r="H3739" s="1">
        <v>11.37</v>
      </c>
      <c r="I3739">
        <f t="shared" si="292"/>
        <v>4569.58</v>
      </c>
      <c r="J3739">
        <f t="shared" si="293"/>
        <v>3.5455000000000001</v>
      </c>
      <c r="K3739">
        <f t="shared" si="294"/>
        <v>161.61133555000001</v>
      </c>
      <c r="L3739" s="1" t="s">
        <v>26</v>
      </c>
      <c r="M3739" s="1" t="s">
        <v>51</v>
      </c>
      <c r="N3739" s="1" t="s">
        <v>42</v>
      </c>
      <c r="O3739" s="1" t="s">
        <v>34</v>
      </c>
      <c r="P3739" s="1" t="s">
        <v>60</v>
      </c>
      <c r="Q3739" s="1" t="s">
        <v>24</v>
      </c>
      <c r="R3739" s="2">
        <v>40640</v>
      </c>
    </row>
    <row r="3740" spans="1:18" x14ac:dyDescent="0.25">
      <c r="A3740" s="1">
        <v>20003</v>
      </c>
      <c r="B3740" s="2">
        <v>40938</v>
      </c>
      <c r="C3740" s="2" t="str">
        <f t="shared" si="291"/>
        <v>January</v>
      </c>
      <c r="D3740" s="1" t="s">
        <v>41</v>
      </c>
      <c r="E3740" s="1">
        <v>39</v>
      </c>
      <c r="F3740" s="1">
        <f t="shared" si="290"/>
        <v>20.412307692307692</v>
      </c>
      <c r="G3740" s="1">
        <v>796.08</v>
      </c>
      <c r="H3740" s="1">
        <v>4</v>
      </c>
      <c r="I3740">
        <f t="shared" si="292"/>
        <v>800.08</v>
      </c>
      <c r="J3740">
        <f t="shared" si="293"/>
        <v>5.3265000000000002</v>
      </c>
      <c r="K3740">
        <f t="shared" si="294"/>
        <v>42.403201200000005</v>
      </c>
      <c r="L3740" s="1" t="s">
        <v>26</v>
      </c>
      <c r="M3740" s="1" t="s">
        <v>27</v>
      </c>
      <c r="N3740" s="1" t="s">
        <v>33</v>
      </c>
      <c r="O3740" s="1" t="s">
        <v>29</v>
      </c>
      <c r="P3740" s="1" t="s">
        <v>43</v>
      </c>
      <c r="Q3740" s="1" t="s">
        <v>24</v>
      </c>
      <c r="R3740" s="2">
        <v>40939</v>
      </c>
    </row>
    <row r="3741" spans="1:18" x14ac:dyDescent="0.25">
      <c r="A3741" s="1">
        <v>50726</v>
      </c>
      <c r="B3741" s="2">
        <v>40847</v>
      </c>
      <c r="C3741" s="2" t="str">
        <f t="shared" si="291"/>
        <v>October</v>
      </c>
      <c r="D3741" s="1" t="s">
        <v>18</v>
      </c>
      <c r="E3741" s="1">
        <v>45</v>
      </c>
      <c r="F3741" s="1">
        <f t="shared" si="290"/>
        <v>205.52755555555555</v>
      </c>
      <c r="G3741" s="1">
        <v>9248.74</v>
      </c>
      <c r="H3741" s="1">
        <v>23.76</v>
      </c>
      <c r="I3741">
        <f t="shared" si="292"/>
        <v>9272.5</v>
      </c>
      <c r="J3741">
        <f t="shared" si="293"/>
        <v>4.7610000000000001</v>
      </c>
      <c r="K3741">
        <f t="shared" si="294"/>
        <v>440.33251139999999</v>
      </c>
      <c r="L3741" s="1" t="s">
        <v>38</v>
      </c>
      <c r="M3741" s="1" t="s">
        <v>51</v>
      </c>
      <c r="N3741" s="1" t="s">
        <v>33</v>
      </c>
      <c r="O3741" s="1" t="s">
        <v>22</v>
      </c>
      <c r="P3741" s="1" t="s">
        <v>39</v>
      </c>
      <c r="Q3741" s="1" t="s">
        <v>40</v>
      </c>
      <c r="R3741" s="2">
        <v>40851</v>
      </c>
    </row>
    <row r="3742" spans="1:18" x14ac:dyDescent="0.25">
      <c r="A3742" s="1">
        <v>20518</v>
      </c>
      <c r="B3742" s="2">
        <v>40091</v>
      </c>
      <c r="C3742" s="2" t="str">
        <f t="shared" si="291"/>
        <v>October</v>
      </c>
      <c r="D3742" s="1" t="s">
        <v>37</v>
      </c>
      <c r="E3742" s="1">
        <v>7</v>
      </c>
      <c r="F3742" s="1">
        <f t="shared" si="290"/>
        <v>315.12</v>
      </c>
      <c r="G3742" s="1">
        <v>2205.84</v>
      </c>
      <c r="H3742" s="1">
        <v>18.059999999999999</v>
      </c>
      <c r="I3742">
        <f t="shared" si="292"/>
        <v>2223.9</v>
      </c>
      <c r="J3742">
        <f t="shared" si="293"/>
        <v>5.3265000000000002</v>
      </c>
      <c r="K3742">
        <f t="shared" si="294"/>
        <v>117.49406760000002</v>
      </c>
      <c r="L3742" s="1" t="s">
        <v>38</v>
      </c>
      <c r="M3742" s="1" t="s">
        <v>49</v>
      </c>
      <c r="N3742" s="1" t="s">
        <v>33</v>
      </c>
      <c r="O3742" s="1" t="s">
        <v>29</v>
      </c>
      <c r="P3742" s="1" t="s">
        <v>61</v>
      </c>
      <c r="Q3742" s="1" t="s">
        <v>40</v>
      </c>
      <c r="R3742" s="2">
        <v>40092</v>
      </c>
    </row>
    <row r="3743" spans="1:18" x14ac:dyDescent="0.25">
      <c r="A3743" s="1">
        <v>39846</v>
      </c>
      <c r="B3743" s="2">
        <v>39871</v>
      </c>
      <c r="C3743" s="2" t="str">
        <f t="shared" si="291"/>
        <v>February</v>
      </c>
      <c r="D3743" s="1" t="s">
        <v>18</v>
      </c>
      <c r="E3743" s="1">
        <v>14</v>
      </c>
      <c r="F3743" s="1">
        <f t="shared" si="290"/>
        <v>5.1049999999999995</v>
      </c>
      <c r="G3743" s="1">
        <v>71.47</v>
      </c>
      <c r="H3743" s="1">
        <v>4.62</v>
      </c>
      <c r="I3743">
        <f t="shared" si="292"/>
        <v>76.09</v>
      </c>
      <c r="J3743">
        <f t="shared" si="293"/>
        <v>5.3265000000000002</v>
      </c>
      <c r="K3743">
        <f t="shared" si="294"/>
        <v>3.8068495499999999</v>
      </c>
      <c r="L3743" s="1" t="s">
        <v>26</v>
      </c>
      <c r="M3743" s="1" t="s">
        <v>44</v>
      </c>
      <c r="N3743" s="1" t="s">
        <v>33</v>
      </c>
      <c r="O3743" s="1" t="s">
        <v>29</v>
      </c>
      <c r="P3743" s="1" t="s">
        <v>43</v>
      </c>
      <c r="Q3743" s="1" t="s">
        <v>46</v>
      </c>
      <c r="R3743" s="2">
        <v>39878</v>
      </c>
    </row>
    <row r="3744" spans="1:18" x14ac:dyDescent="0.25">
      <c r="A3744" s="1">
        <v>44162</v>
      </c>
      <c r="B3744" s="2">
        <v>40256</v>
      </c>
      <c r="C3744" s="2" t="str">
        <f t="shared" si="291"/>
        <v>March</v>
      </c>
      <c r="D3744" s="1" t="s">
        <v>25</v>
      </c>
      <c r="E3744" s="1">
        <v>46</v>
      </c>
      <c r="F3744" s="1">
        <f t="shared" si="290"/>
        <v>11.035652173913043</v>
      </c>
      <c r="G3744" s="1">
        <v>507.64</v>
      </c>
      <c r="H3744" s="1">
        <v>3.37</v>
      </c>
      <c r="I3744">
        <f t="shared" si="292"/>
        <v>511.01</v>
      </c>
      <c r="J3744">
        <f t="shared" si="293"/>
        <v>3.5455000000000001</v>
      </c>
      <c r="K3744">
        <f t="shared" si="294"/>
        <v>17.998376199999999</v>
      </c>
      <c r="L3744" s="1" t="s">
        <v>26</v>
      </c>
      <c r="M3744" s="1" t="s">
        <v>20</v>
      </c>
      <c r="N3744" s="1" t="s">
        <v>33</v>
      </c>
      <c r="O3744" s="1" t="s">
        <v>34</v>
      </c>
      <c r="P3744" s="1" t="s">
        <v>50</v>
      </c>
      <c r="Q3744" s="1" t="s">
        <v>46</v>
      </c>
      <c r="R3744" s="2">
        <v>40257</v>
      </c>
    </row>
    <row r="3745" spans="1:18" x14ac:dyDescent="0.25">
      <c r="A3745" s="1">
        <v>19841</v>
      </c>
      <c r="B3745" s="2">
        <v>40538</v>
      </c>
      <c r="C3745" s="2" t="str">
        <f t="shared" si="291"/>
        <v>December</v>
      </c>
      <c r="D3745" s="1" t="s">
        <v>18</v>
      </c>
      <c r="E3745" s="1">
        <v>7</v>
      </c>
      <c r="F3745" s="1">
        <f t="shared" si="290"/>
        <v>160.92685714285716</v>
      </c>
      <c r="G3745" s="1">
        <v>1126.4880000000001</v>
      </c>
      <c r="H3745" s="1">
        <v>4.2</v>
      </c>
      <c r="I3745">
        <f t="shared" si="292"/>
        <v>1130.6880000000001</v>
      </c>
      <c r="J3745">
        <f t="shared" si="293"/>
        <v>5.3265000000000002</v>
      </c>
      <c r="K3745">
        <f t="shared" si="294"/>
        <v>60.002383320000007</v>
      </c>
      <c r="L3745" s="1" t="s">
        <v>26</v>
      </c>
      <c r="M3745" s="1" t="s">
        <v>49</v>
      </c>
      <c r="N3745" s="1" t="s">
        <v>33</v>
      </c>
      <c r="O3745" s="1" t="s">
        <v>29</v>
      </c>
      <c r="P3745" s="1" t="s">
        <v>30</v>
      </c>
      <c r="Q3745" s="1" t="s">
        <v>24</v>
      </c>
      <c r="R3745" s="2">
        <v>40569</v>
      </c>
    </row>
    <row r="3746" spans="1:18" x14ac:dyDescent="0.25">
      <c r="A3746" s="1">
        <v>57318</v>
      </c>
      <c r="B3746" s="2">
        <v>40188</v>
      </c>
      <c r="C3746" s="2" t="str">
        <f t="shared" si="291"/>
        <v>January</v>
      </c>
      <c r="D3746" s="1" t="s">
        <v>41</v>
      </c>
      <c r="E3746" s="1">
        <v>12</v>
      </c>
      <c r="F3746" s="1">
        <f t="shared" si="290"/>
        <v>6.5883333333333338</v>
      </c>
      <c r="G3746" s="1">
        <v>79.06</v>
      </c>
      <c r="H3746" s="1">
        <v>6.92</v>
      </c>
      <c r="I3746">
        <f t="shared" si="292"/>
        <v>85.98</v>
      </c>
      <c r="J3746">
        <f t="shared" si="293"/>
        <v>3.5455000000000001</v>
      </c>
      <c r="K3746">
        <f t="shared" si="294"/>
        <v>2.8030723000000002</v>
      </c>
      <c r="L3746" s="1" t="s">
        <v>26</v>
      </c>
      <c r="M3746" s="1" t="s">
        <v>20</v>
      </c>
      <c r="N3746" s="1" t="s">
        <v>28</v>
      </c>
      <c r="O3746" s="1" t="s">
        <v>34</v>
      </c>
      <c r="P3746" s="1" t="s">
        <v>45</v>
      </c>
      <c r="Q3746" s="1" t="s">
        <v>24</v>
      </c>
      <c r="R3746" s="2">
        <v>40190</v>
      </c>
    </row>
    <row r="3747" spans="1:18" x14ac:dyDescent="0.25">
      <c r="A3747" s="1">
        <v>52641</v>
      </c>
      <c r="B3747" s="2">
        <v>40459</v>
      </c>
      <c r="C3747" s="2" t="str">
        <f t="shared" si="291"/>
        <v>October</v>
      </c>
      <c r="D3747" s="1" t="s">
        <v>32</v>
      </c>
      <c r="E3747" s="1">
        <v>6</v>
      </c>
      <c r="F3747" s="1">
        <f t="shared" si="290"/>
        <v>139.03591666666668</v>
      </c>
      <c r="G3747" s="1">
        <v>834.21550000000002</v>
      </c>
      <c r="H3747" s="1">
        <v>8.08</v>
      </c>
      <c r="I3747">
        <f t="shared" si="292"/>
        <v>842.29550000000006</v>
      </c>
      <c r="J3747">
        <f t="shared" si="293"/>
        <v>5.3265000000000002</v>
      </c>
      <c r="K3747">
        <f t="shared" si="294"/>
        <v>44.434488607500008</v>
      </c>
      <c r="L3747" s="1" t="s">
        <v>26</v>
      </c>
      <c r="M3747" s="1" t="s">
        <v>54</v>
      </c>
      <c r="N3747" s="1" t="s">
        <v>21</v>
      </c>
      <c r="O3747" s="1" t="s">
        <v>29</v>
      </c>
      <c r="P3747" s="1" t="s">
        <v>30</v>
      </c>
      <c r="Q3747" s="1" t="s">
        <v>24</v>
      </c>
      <c r="R3747" s="2">
        <v>40461</v>
      </c>
    </row>
    <row r="3748" spans="1:18" x14ac:dyDescent="0.25">
      <c r="A3748" s="1">
        <v>50758</v>
      </c>
      <c r="B3748" s="2">
        <v>41102</v>
      </c>
      <c r="C3748" s="2" t="str">
        <f t="shared" si="291"/>
        <v>July</v>
      </c>
      <c r="D3748" s="1" t="s">
        <v>41</v>
      </c>
      <c r="E3748" s="1">
        <v>17</v>
      </c>
      <c r="F3748" s="1">
        <f t="shared" si="290"/>
        <v>7.5588235294117645</v>
      </c>
      <c r="G3748" s="1">
        <v>128.5</v>
      </c>
      <c r="H3748" s="1">
        <v>6.93</v>
      </c>
      <c r="I3748">
        <f t="shared" si="292"/>
        <v>135.43</v>
      </c>
      <c r="J3748">
        <f t="shared" si="293"/>
        <v>3.5455000000000001</v>
      </c>
      <c r="K3748">
        <f t="shared" si="294"/>
        <v>4.5559674999999995</v>
      </c>
      <c r="L3748" s="1" t="s">
        <v>19</v>
      </c>
      <c r="M3748" s="1" t="s">
        <v>27</v>
      </c>
      <c r="N3748" s="1" t="s">
        <v>33</v>
      </c>
      <c r="O3748" s="1" t="s">
        <v>34</v>
      </c>
      <c r="P3748" s="1" t="s">
        <v>45</v>
      </c>
      <c r="Q3748" s="1" t="s">
        <v>24</v>
      </c>
      <c r="R3748" s="2">
        <v>41104</v>
      </c>
    </row>
    <row r="3749" spans="1:18" x14ac:dyDescent="0.25">
      <c r="A3749" s="1">
        <v>16612</v>
      </c>
      <c r="B3749" s="2">
        <v>39857</v>
      </c>
      <c r="C3749" s="2" t="str">
        <f t="shared" si="291"/>
        <v>February</v>
      </c>
      <c r="D3749" s="1" t="s">
        <v>25</v>
      </c>
      <c r="E3749" s="1">
        <v>6</v>
      </c>
      <c r="F3749" s="1">
        <f t="shared" si="290"/>
        <v>8.1549999999999994</v>
      </c>
      <c r="G3749" s="1">
        <v>48.93</v>
      </c>
      <c r="H3749" s="1">
        <v>10.050000000000001</v>
      </c>
      <c r="I3749">
        <f t="shared" si="292"/>
        <v>58.980000000000004</v>
      </c>
      <c r="J3749">
        <f t="shared" si="293"/>
        <v>3.5455000000000001</v>
      </c>
      <c r="K3749">
        <f t="shared" si="294"/>
        <v>1.7348131499999999</v>
      </c>
      <c r="L3749" s="1" t="s">
        <v>26</v>
      </c>
      <c r="M3749" s="1" t="s">
        <v>58</v>
      </c>
      <c r="N3749" s="1" t="s">
        <v>42</v>
      </c>
      <c r="O3749" s="1" t="s">
        <v>34</v>
      </c>
      <c r="P3749" s="1" t="s">
        <v>45</v>
      </c>
      <c r="Q3749" s="1" t="s">
        <v>24</v>
      </c>
      <c r="R3749" s="2">
        <v>39859</v>
      </c>
    </row>
    <row r="3750" spans="1:18" x14ac:dyDescent="0.25">
      <c r="A3750" s="1">
        <v>21318</v>
      </c>
      <c r="B3750" s="2">
        <v>40363</v>
      </c>
      <c r="C3750" s="2" t="str">
        <f t="shared" si="291"/>
        <v>July</v>
      </c>
      <c r="D3750" s="1" t="s">
        <v>25</v>
      </c>
      <c r="E3750" s="1">
        <v>40</v>
      </c>
      <c r="F3750" s="1">
        <f t="shared" si="290"/>
        <v>34.608499999999999</v>
      </c>
      <c r="G3750" s="1">
        <v>1384.34</v>
      </c>
      <c r="H3750" s="1">
        <v>2.99</v>
      </c>
      <c r="I3750">
        <f t="shared" si="292"/>
        <v>1387.33</v>
      </c>
      <c r="J3750">
        <f t="shared" si="293"/>
        <v>3.5455000000000001</v>
      </c>
      <c r="K3750">
        <f t="shared" si="294"/>
        <v>49.081774699999997</v>
      </c>
      <c r="L3750" s="1" t="s">
        <v>26</v>
      </c>
      <c r="M3750" s="1" t="s">
        <v>51</v>
      </c>
      <c r="N3750" s="1" t="s">
        <v>42</v>
      </c>
      <c r="O3750" s="1" t="s">
        <v>34</v>
      </c>
      <c r="P3750" s="1" t="s">
        <v>48</v>
      </c>
      <c r="Q3750" s="1" t="s">
        <v>24</v>
      </c>
      <c r="R3750" s="2">
        <v>40365</v>
      </c>
    </row>
    <row r="3751" spans="1:18" x14ac:dyDescent="0.25">
      <c r="A3751" s="1">
        <v>51524</v>
      </c>
      <c r="B3751" s="2">
        <v>40251</v>
      </c>
      <c r="C3751" s="2" t="str">
        <f t="shared" si="291"/>
        <v>March</v>
      </c>
      <c r="D3751" s="1" t="s">
        <v>41</v>
      </c>
      <c r="E3751" s="1">
        <v>16</v>
      </c>
      <c r="F3751" s="1">
        <f t="shared" si="290"/>
        <v>170.19374999999999</v>
      </c>
      <c r="G3751" s="1">
        <v>2723.1</v>
      </c>
      <c r="H3751" s="1">
        <v>35</v>
      </c>
      <c r="I3751">
        <f t="shared" si="292"/>
        <v>2758.1</v>
      </c>
      <c r="J3751">
        <f t="shared" si="293"/>
        <v>3.5455000000000001</v>
      </c>
      <c r="K3751">
        <f t="shared" si="294"/>
        <v>96.547510500000001</v>
      </c>
      <c r="L3751" s="1" t="s">
        <v>26</v>
      </c>
      <c r="M3751" s="1" t="s">
        <v>27</v>
      </c>
      <c r="N3751" s="1" t="s">
        <v>28</v>
      </c>
      <c r="O3751" s="1" t="s">
        <v>34</v>
      </c>
      <c r="P3751" s="1" t="s">
        <v>60</v>
      </c>
      <c r="Q3751" s="1" t="s">
        <v>53</v>
      </c>
      <c r="R3751" s="2">
        <v>40252</v>
      </c>
    </row>
    <row r="3752" spans="1:18" x14ac:dyDescent="0.25">
      <c r="A3752" s="1">
        <v>29030</v>
      </c>
      <c r="B3752" s="2">
        <v>40910</v>
      </c>
      <c r="C3752" s="2" t="str">
        <f t="shared" si="291"/>
        <v>January</v>
      </c>
      <c r="D3752" s="1" t="s">
        <v>41</v>
      </c>
      <c r="E3752" s="1">
        <v>10</v>
      </c>
      <c r="F3752" s="1">
        <f t="shared" si="290"/>
        <v>19.258000000000003</v>
      </c>
      <c r="G3752" s="1">
        <v>192.58</v>
      </c>
      <c r="H3752" s="1">
        <v>4.0999999999999996</v>
      </c>
      <c r="I3752">
        <f t="shared" si="292"/>
        <v>196.68</v>
      </c>
      <c r="J3752">
        <f t="shared" si="293"/>
        <v>3.5455000000000001</v>
      </c>
      <c r="K3752">
        <f t="shared" si="294"/>
        <v>6.8279239000000009</v>
      </c>
      <c r="L3752" s="1" t="s">
        <v>26</v>
      </c>
      <c r="M3752" s="1" t="s">
        <v>44</v>
      </c>
      <c r="N3752" s="1" t="s">
        <v>33</v>
      </c>
      <c r="O3752" s="1" t="s">
        <v>34</v>
      </c>
      <c r="P3752" s="1" t="s">
        <v>35</v>
      </c>
      <c r="Q3752" s="1" t="s">
        <v>36</v>
      </c>
      <c r="R3752" s="2">
        <v>40911</v>
      </c>
    </row>
    <row r="3753" spans="1:18" x14ac:dyDescent="0.25">
      <c r="A3753" s="1">
        <v>49607</v>
      </c>
      <c r="B3753" s="2">
        <v>39937</v>
      </c>
      <c r="C3753" s="2" t="str">
        <f t="shared" si="291"/>
        <v>May</v>
      </c>
      <c r="D3753" s="1" t="s">
        <v>41</v>
      </c>
      <c r="E3753" s="1">
        <v>6</v>
      </c>
      <c r="F3753" s="1">
        <f t="shared" si="290"/>
        <v>176.10724999999999</v>
      </c>
      <c r="G3753" s="1">
        <v>1056.6434999999999</v>
      </c>
      <c r="H3753" s="1">
        <v>8.99</v>
      </c>
      <c r="I3753">
        <f t="shared" si="292"/>
        <v>1065.6334999999999</v>
      </c>
      <c r="J3753">
        <f t="shared" si="293"/>
        <v>5.3265000000000002</v>
      </c>
      <c r="K3753">
        <f t="shared" si="294"/>
        <v>56.282116027499995</v>
      </c>
      <c r="L3753" s="1" t="s">
        <v>26</v>
      </c>
      <c r="M3753" s="1" t="s">
        <v>59</v>
      </c>
      <c r="N3753" s="1" t="s">
        <v>21</v>
      </c>
      <c r="O3753" s="1" t="s">
        <v>29</v>
      </c>
      <c r="P3753" s="1" t="s">
        <v>30</v>
      </c>
      <c r="Q3753" s="1" t="s">
        <v>24</v>
      </c>
      <c r="R3753" s="2">
        <v>39938</v>
      </c>
    </row>
    <row r="3754" spans="1:18" x14ac:dyDescent="0.25">
      <c r="A3754" s="1">
        <v>30658</v>
      </c>
      <c r="B3754" s="2">
        <v>40628</v>
      </c>
      <c r="C3754" s="2" t="str">
        <f t="shared" si="291"/>
        <v>March</v>
      </c>
      <c r="D3754" s="1" t="s">
        <v>41</v>
      </c>
      <c r="E3754" s="1">
        <v>44</v>
      </c>
      <c r="F3754" s="1">
        <f t="shared" si="290"/>
        <v>137.27772727272728</v>
      </c>
      <c r="G3754" s="1">
        <v>6040.22</v>
      </c>
      <c r="H3754" s="1">
        <v>35</v>
      </c>
      <c r="I3754">
        <f t="shared" si="292"/>
        <v>6075.22</v>
      </c>
      <c r="J3754">
        <f t="shared" si="293"/>
        <v>3.5455000000000001</v>
      </c>
      <c r="K3754">
        <f t="shared" si="294"/>
        <v>214.15600010000003</v>
      </c>
      <c r="L3754" s="1" t="s">
        <v>26</v>
      </c>
      <c r="M3754" s="1" t="s">
        <v>44</v>
      </c>
      <c r="N3754" s="1" t="s">
        <v>33</v>
      </c>
      <c r="O3754" s="1" t="s">
        <v>34</v>
      </c>
      <c r="P3754" s="1" t="s">
        <v>60</v>
      </c>
      <c r="Q3754" s="1" t="s">
        <v>53</v>
      </c>
      <c r="R3754" s="2">
        <v>40630</v>
      </c>
    </row>
    <row r="3755" spans="1:18" x14ac:dyDescent="0.25">
      <c r="A3755" s="1">
        <v>19074</v>
      </c>
      <c r="B3755" s="2">
        <v>41085</v>
      </c>
      <c r="C3755" s="2" t="str">
        <f t="shared" si="291"/>
        <v>June</v>
      </c>
      <c r="D3755" s="1" t="s">
        <v>37</v>
      </c>
      <c r="E3755" s="1">
        <v>17</v>
      </c>
      <c r="F3755" s="1">
        <f t="shared" si="290"/>
        <v>224.50529411764705</v>
      </c>
      <c r="G3755" s="1">
        <v>3816.59</v>
      </c>
      <c r="H3755" s="1">
        <v>68.02</v>
      </c>
      <c r="I3755">
        <f t="shared" si="292"/>
        <v>3884.61</v>
      </c>
      <c r="J3755">
        <f t="shared" si="293"/>
        <v>3.5455000000000001</v>
      </c>
      <c r="K3755">
        <f t="shared" si="294"/>
        <v>135.31719845000001</v>
      </c>
      <c r="L3755" s="1" t="s">
        <v>38</v>
      </c>
      <c r="M3755" s="1" t="s">
        <v>20</v>
      </c>
      <c r="N3755" s="1" t="s">
        <v>33</v>
      </c>
      <c r="O3755" s="1" t="s">
        <v>34</v>
      </c>
      <c r="P3755" s="1" t="s">
        <v>68</v>
      </c>
      <c r="Q3755" s="1" t="s">
        <v>40</v>
      </c>
      <c r="R3755" s="2">
        <v>41087</v>
      </c>
    </row>
    <row r="3756" spans="1:18" x14ac:dyDescent="0.25">
      <c r="A3756" s="1">
        <v>42596</v>
      </c>
      <c r="B3756" s="2">
        <v>41135</v>
      </c>
      <c r="C3756" s="2" t="str">
        <f t="shared" si="291"/>
        <v>August</v>
      </c>
      <c r="D3756" s="1" t="s">
        <v>41</v>
      </c>
      <c r="E3756" s="1">
        <v>9</v>
      </c>
      <c r="F3756" s="1">
        <f t="shared" si="290"/>
        <v>5.75</v>
      </c>
      <c r="G3756" s="1">
        <v>51.75</v>
      </c>
      <c r="H3756" s="1">
        <v>0.7</v>
      </c>
      <c r="I3756">
        <f t="shared" si="292"/>
        <v>52.45</v>
      </c>
      <c r="J3756">
        <f t="shared" si="293"/>
        <v>3.5455000000000001</v>
      </c>
      <c r="K3756">
        <f t="shared" si="294"/>
        <v>1.8347962499999999</v>
      </c>
      <c r="L3756" s="1" t="s">
        <v>26</v>
      </c>
      <c r="M3756" s="1" t="s">
        <v>27</v>
      </c>
      <c r="N3756" s="1" t="s">
        <v>33</v>
      </c>
      <c r="O3756" s="1" t="s">
        <v>34</v>
      </c>
      <c r="P3756" s="1" t="s">
        <v>35</v>
      </c>
      <c r="Q3756" s="1" t="s">
        <v>36</v>
      </c>
      <c r="R3756" s="2">
        <v>41137</v>
      </c>
    </row>
    <row r="3757" spans="1:18" x14ac:dyDescent="0.25">
      <c r="A3757" s="1">
        <v>36512</v>
      </c>
      <c r="B3757" s="2">
        <v>40996</v>
      </c>
      <c r="C3757" s="2" t="str">
        <f t="shared" si="291"/>
        <v>March</v>
      </c>
      <c r="D3757" s="1" t="s">
        <v>32</v>
      </c>
      <c r="E3757" s="1">
        <v>3</v>
      </c>
      <c r="F3757" s="1">
        <f t="shared" si="290"/>
        <v>23.83</v>
      </c>
      <c r="G3757" s="1">
        <v>71.489999999999995</v>
      </c>
      <c r="H3757" s="1">
        <v>11.17</v>
      </c>
      <c r="I3757">
        <f t="shared" si="292"/>
        <v>82.66</v>
      </c>
      <c r="J3757">
        <f t="shared" si="293"/>
        <v>4.7610000000000001</v>
      </c>
      <c r="K3757">
        <f t="shared" si="294"/>
        <v>3.4036388999999998</v>
      </c>
      <c r="L3757" s="1" t="s">
        <v>26</v>
      </c>
      <c r="M3757" s="1" t="s">
        <v>56</v>
      </c>
      <c r="N3757" s="1" t="s">
        <v>28</v>
      </c>
      <c r="O3757" s="1" t="s">
        <v>22</v>
      </c>
      <c r="P3757" s="1" t="s">
        <v>23</v>
      </c>
      <c r="Q3757" s="1" t="s">
        <v>53</v>
      </c>
      <c r="R3757" s="2">
        <v>40999</v>
      </c>
    </row>
    <row r="3758" spans="1:18" x14ac:dyDescent="0.25">
      <c r="A3758" s="1">
        <v>41063</v>
      </c>
      <c r="B3758" s="2">
        <v>41234</v>
      </c>
      <c r="C3758" s="2" t="str">
        <f t="shared" si="291"/>
        <v>November</v>
      </c>
      <c r="D3758" s="1" t="s">
        <v>18</v>
      </c>
      <c r="E3758" s="1">
        <v>22</v>
      </c>
      <c r="F3758" s="1">
        <f t="shared" si="290"/>
        <v>21.998181818181816</v>
      </c>
      <c r="G3758" s="1">
        <v>483.96</v>
      </c>
      <c r="H3758" s="1">
        <v>8.99</v>
      </c>
      <c r="I3758">
        <f t="shared" si="292"/>
        <v>492.95</v>
      </c>
      <c r="J3758">
        <f t="shared" si="293"/>
        <v>3.5455000000000001</v>
      </c>
      <c r="K3758">
        <f t="shared" si="294"/>
        <v>17.158801799999999</v>
      </c>
      <c r="L3758" s="1" t="s">
        <v>26</v>
      </c>
      <c r="M3758" s="1" t="s">
        <v>44</v>
      </c>
      <c r="N3758" s="1" t="s">
        <v>42</v>
      </c>
      <c r="O3758" s="1" t="s">
        <v>34</v>
      </c>
      <c r="P3758" s="1" t="s">
        <v>35</v>
      </c>
      <c r="Q3758" s="1" t="s">
        <v>46</v>
      </c>
      <c r="R3758" s="2">
        <v>41236</v>
      </c>
    </row>
    <row r="3759" spans="1:18" x14ac:dyDescent="0.25">
      <c r="A3759" s="1">
        <v>58593</v>
      </c>
      <c r="B3759" s="2">
        <v>40794</v>
      </c>
      <c r="C3759" s="2" t="str">
        <f t="shared" si="291"/>
        <v>September</v>
      </c>
      <c r="D3759" s="1" t="s">
        <v>37</v>
      </c>
      <c r="E3759" s="1">
        <v>29</v>
      </c>
      <c r="F3759" s="1">
        <f t="shared" si="290"/>
        <v>69.601724137931029</v>
      </c>
      <c r="G3759" s="1">
        <v>2018.45</v>
      </c>
      <c r="H3759" s="1">
        <v>37.58</v>
      </c>
      <c r="I3759">
        <f t="shared" si="292"/>
        <v>2056.0300000000002</v>
      </c>
      <c r="J3759">
        <f t="shared" si="293"/>
        <v>4.7610000000000001</v>
      </c>
      <c r="K3759">
        <f t="shared" si="294"/>
        <v>96.098404500000001</v>
      </c>
      <c r="L3759" s="1" t="s">
        <v>26</v>
      </c>
      <c r="M3759" s="1" t="s">
        <v>58</v>
      </c>
      <c r="N3759" s="1" t="s">
        <v>33</v>
      </c>
      <c r="O3759" s="1" t="s">
        <v>22</v>
      </c>
      <c r="P3759" s="1" t="s">
        <v>23</v>
      </c>
      <c r="Q3759" s="1" t="s">
        <v>36</v>
      </c>
      <c r="R3759" s="2">
        <v>40795</v>
      </c>
    </row>
    <row r="3760" spans="1:18" x14ac:dyDescent="0.25">
      <c r="A3760" s="1">
        <v>21600</v>
      </c>
      <c r="B3760" s="2">
        <v>40272</v>
      </c>
      <c r="C3760" s="2" t="str">
        <f t="shared" si="291"/>
        <v>April</v>
      </c>
      <c r="D3760" s="1" t="s">
        <v>18</v>
      </c>
      <c r="E3760" s="1">
        <v>17</v>
      </c>
      <c r="F3760" s="1">
        <f t="shared" si="290"/>
        <v>9.9694117647058818</v>
      </c>
      <c r="G3760" s="1">
        <v>169.48</v>
      </c>
      <c r="H3760" s="1">
        <v>2.27</v>
      </c>
      <c r="I3760">
        <f t="shared" si="292"/>
        <v>171.75</v>
      </c>
      <c r="J3760">
        <f t="shared" si="293"/>
        <v>3.5455000000000001</v>
      </c>
      <c r="K3760">
        <f t="shared" si="294"/>
        <v>6.0089134</v>
      </c>
      <c r="L3760" s="1" t="s">
        <v>26</v>
      </c>
      <c r="M3760" s="1" t="s">
        <v>54</v>
      </c>
      <c r="N3760" s="1" t="s">
        <v>42</v>
      </c>
      <c r="O3760" s="1" t="s">
        <v>34</v>
      </c>
      <c r="P3760" s="1" t="s">
        <v>45</v>
      </c>
      <c r="Q3760" s="1" t="s">
        <v>36</v>
      </c>
      <c r="R3760" s="2">
        <v>40279</v>
      </c>
    </row>
    <row r="3761" spans="1:18" x14ac:dyDescent="0.25">
      <c r="A3761" s="1">
        <v>15074</v>
      </c>
      <c r="B3761" s="2">
        <v>40145</v>
      </c>
      <c r="C3761" s="2" t="str">
        <f t="shared" si="291"/>
        <v>November</v>
      </c>
      <c r="D3761" s="1" t="s">
        <v>32</v>
      </c>
      <c r="E3761" s="1">
        <v>27</v>
      </c>
      <c r="F3761" s="1">
        <f t="shared" si="290"/>
        <v>34.866666666666667</v>
      </c>
      <c r="G3761" s="1">
        <v>941.4</v>
      </c>
      <c r="H3761" s="1">
        <v>5.09</v>
      </c>
      <c r="I3761">
        <f t="shared" si="292"/>
        <v>946.49</v>
      </c>
      <c r="J3761">
        <f t="shared" si="293"/>
        <v>3.5455000000000001</v>
      </c>
      <c r="K3761">
        <f t="shared" si="294"/>
        <v>33.377337000000004</v>
      </c>
      <c r="L3761" s="1" t="s">
        <v>26</v>
      </c>
      <c r="M3761" s="1" t="s">
        <v>51</v>
      </c>
      <c r="N3761" s="1" t="s">
        <v>21</v>
      </c>
      <c r="O3761" s="1" t="s">
        <v>34</v>
      </c>
      <c r="P3761" s="1" t="s">
        <v>45</v>
      </c>
      <c r="Q3761" s="1" t="s">
        <v>24</v>
      </c>
      <c r="R3761" s="2">
        <v>40146</v>
      </c>
    </row>
    <row r="3762" spans="1:18" x14ac:dyDescent="0.25">
      <c r="A3762" s="1">
        <v>9123</v>
      </c>
      <c r="B3762" s="2">
        <v>40355</v>
      </c>
      <c r="C3762" s="2" t="str">
        <f t="shared" si="291"/>
        <v>June</v>
      </c>
      <c r="D3762" s="1" t="s">
        <v>37</v>
      </c>
      <c r="E3762" s="1">
        <v>27</v>
      </c>
      <c r="F3762" s="1">
        <f t="shared" si="290"/>
        <v>14.255555555555555</v>
      </c>
      <c r="G3762" s="1">
        <v>384.9</v>
      </c>
      <c r="H3762" s="1">
        <v>9.3699999999999992</v>
      </c>
      <c r="I3762">
        <f t="shared" si="292"/>
        <v>394.27</v>
      </c>
      <c r="J3762">
        <f t="shared" si="293"/>
        <v>3.5455000000000001</v>
      </c>
      <c r="K3762">
        <f t="shared" si="294"/>
        <v>13.6466295</v>
      </c>
      <c r="L3762" s="1" t="s">
        <v>19</v>
      </c>
      <c r="M3762" s="1" t="s">
        <v>20</v>
      </c>
      <c r="N3762" s="1" t="s">
        <v>21</v>
      </c>
      <c r="O3762" s="1" t="s">
        <v>34</v>
      </c>
      <c r="P3762" s="1" t="s">
        <v>60</v>
      </c>
      <c r="Q3762" s="1" t="s">
        <v>24</v>
      </c>
      <c r="R3762" s="2">
        <v>40356</v>
      </c>
    </row>
    <row r="3763" spans="1:18" x14ac:dyDescent="0.25">
      <c r="A3763" s="1">
        <v>29700</v>
      </c>
      <c r="B3763" s="2">
        <v>40274</v>
      </c>
      <c r="C3763" s="2" t="str">
        <f t="shared" si="291"/>
        <v>April</v>
      </c>
      <c r="D3763" s="1" t="s">
        <v>41</v>
      </c>
      <c r="E3763" s="1">
        <v>9</v>
      </c>
      <c r="F3763" s="1">
        <f t="shared" si="290"/>
        <v>3.3722222222222222</v>
      </c>
      <c r="G3763" s="1">
        <v>30.35</v>
      </c>
      <c r="H3763" s="1">
        <v>0.99</v>
      </c>
      <c r="I3763">
        <f t="shared" si="292"/>
        <v>31.34</v>
      </c>
      <c r="J3763">
        <f t="shared" si="293"/>
        <v>3.5455000000000001</v>
      </c>
      <c r="K3763">
        <f t="shared" si="294"/>
        <v>1.0760592500000001</v>
      </c>
      <c r="L3763" s="1" t="s">
        <v>26</v>
      </c>
      <c r="M3763" s="1" t="s">
        <v>49</v>
      </c>
      <c r="N3763" s="1" t="s">
        <v>21</v>
      </c>
      <c r="O3763" s="1" t="s">
        <v>34</v>
      </c>
      <c r="P3763" s="1" t="s">
        <v>63</v>
      </c>
      <c r="Q3763" s="1" t="s">
        <v>24</v>
      </c>
      <c r="R3763" s="2">
        <v>40275</v>
      </c>
    </row>
    <row r="3764" spans="1:18" x14ac:dyDescent="0.25">
      <c r="A3764" s="1">
        <v>5281</v>
      </c>
      <c r="B3764" s="2">
        <v>40848</v>
      </c>
      <c r="C3764" s="2" t="str">
        <f t="shared" si="291"/>
        <v>November</v>
      </c>
      <c r="D3764" s="1" t="s">
        <v>25</v>
      </c>
      <c r="E3764" s="1">
        <v>14</v>
      </c>
      <c r="F3764" s="1">
        <f t="shared" si="290"/>
        <v>194.14785714285716</v>
      </c>
      <c r="G3764" s="1">
        <v>2718.07</v>
      </c>
      <c r="H3764" s="1">
        <v>21.21</v>
      </c>
      <c r="I3764">
        <f t="shared" si="292"/>
        <v>2739.28</v>
      </c>
      <c r="J3764">
        <f t="shared" si="293"/>
        <v>4.7610000000000001</v>
      </c>
      <c r="K3764">
        <f t="shared" si="294"/>
        <v>129.40731270000001</v>
      </c>
      <c r="L3764" s="1" t="s">
        <v>26</v>
      </c>
      <c r="M3764" s="1" t="s">
        <v>56</v>
      </c>
      <c r="N3764" s="1" t="s">
        <v>21</v>
      </c>
      <c r="O3764" s="1" t="s">
        <v>22</v>
      </c>
      <c r="P3764" s="1" t="s">
        <v>23</v>
      </c>
      <c r="Q3764" s="1" t="s">
        <v>53</v>
      </c>
      <c r="R3764" s="2">
        <v>40849</v>
      </c>
    </row>
    <row r="3765" spans="1:18" x14ac:dyDescent="0.25">
      <c r="A3765" s="1">
        <v>56807</v>
      </c>
      <c r="B3765" s="2">
        <v>39924</v>
      </c>
      <c r="C3765" s="2" t="str">
        <f t="shared" si="291"/>
        <v>April</v>
      </c>
      <c r="D3765" s="1" t="s">
        <v>25</v>
      </c>
      <c r="E3765" s="1">
        <v>1</v>
      </c>
      <c r="F3765" s="1">
        <f t="shared" si="290"/>
        <v>47.04</v>
      </c>
      <c r="G3765" s="1">
        <v>47.04</v>
      </c>
      <c r="H3765" s="1">
        <v>4.62</v>
      </c>
      <c r="I3765">
        <f t="shared" si="292"/>
        <v>51.66</v>
      </c>
      <c r="J3765">
        <f t="shared" si="293"/>
        <v>3.5455000000000001</v>
      </c>
      <c r="K3765">
        <f t="shared" si="294"/>
        <v>1.6678031999999998</v>
      </c>
      <c r="L3765" s="1" t="s">
        <v>26</v>
      </c>
      <c r="M3765" s="1" t="s">
        <v>27</v>
      </c>
      <c r="N3765" s="1" t="s">
        <v>21</v>
      </c>
      <c r="O3765" s="1" t="s">
        <v>34</v>
      </c>
      <c r="P3765" s="1" t="s">
        <v>68</v>
      </c>
      <c r="Q3765" s="1" t="s">
        <v>24</v>
      </c>
      <c r="R3765" s="2">
        <v>39926</v>
      </c>
    </row>
    <row r="3766" spans="1:18" x14ac:dyDescent="0.25">
      <c r="A3766" s="1">
        <v>21889</v>
      </c>
      <c r="B3766" s="2">
        <v>40269</v>
      </c>
      <c r="C3766" s="2" t="str">
        <f t="shared" si="291"/>
        <v>April</v>
      </c>
      <c r="D3766" s="1" t="s">
        <v>18</v>
      </c>
      <c r="E3766" s="1">
        <v>21</v>
      </c>
      <c r="F3766" s="1">
        <f t="shared" si="290"/>
        <v>49.989999999999995</v>
      </c>
      <c r="G3766" s="1">
        <v>1049.79</v>
      </c>
      <c r="H3766" s="1">
        <v>19.989999999999998</v>
      </c>
      <c r="I3766">
        <f t="shared" si="292"/>
        <v>1069.78</v>
      </c>
      <c r="J3766">
        <f t="shared" si="293"/>
        <v>4.7610000000000001</v>
      </c>
      <c r="K3766">
        <f t="shared" si="294"/>
        <v>49.9805019</v>
      </c>
      <c r="L3766" s="1" t="s">
        <v>26</v>
      </c>
      <c r="M3766" s="1" t="s">
        <v>44</v>
      </c>
      <c r="N3766" s="1" t="s">
        <v>21</v>
      </c>
      <c r="O3766" s="1" t="s">
        <v>22</v>
      </c>
      <c r="P3766" s="1" t="s">
        <v>23</v>
      </c>
      <c r="Q3766" s="1" t="s">
        <v>24</v>
      </c>
      <c r="R3766" s="2">
        <v>40276</v>
      </c>
    </row>
    <row r="3767" spans="1:18" x14ac:dyDescent="0.25">
      <c r="A3767" s="1">
        <v>20134</v>
      </c>
      <c r="B3767" s="2">
        <v>40614</v>
      </c>
      <c r="C3767" s="2" t="str">
        <f t="shared" si="291"/>
        <v>March</v>
      </c>
      <c r="D3767" s="1" t="s">
        <v>18</v>
      </c>
      <c r="E3767" s="1">
        <v>47</v>
      </c>
      <c r="F3767" s="1">
        <f t="shared" si="290"/>
        <v>5.9887234042553201</v>
      </c>
      <c r="G3767" s="1">
        <v>281.47000000000003</v>
      </c>
      <c r="H3767" s="1">
        <v>7.37</v>
      </c>
      <c r="I3767">
        <f t="shared" si="292"/>
        <v>288.84000000000003</v>
      </c>
      <c r="J3767">
        <f t="shared" si="293"/>
        <v>3.5455000000000001</v>
      </c>
      <c r="K3767">
        <f t="shared" si="294"/>
        <v>9.9795188500000016</v>
      </c>
      <c r="L3767" s="1" t="s">
        <v>26</v>
      </c>
      <c r="M3767" s="1" t="s">
        <v>27</v>
      </c>
      <c r="N3767" s="1" t="s">
        <v>33</v>
      </c>
      <c r="O3767" s="1" t="s">
        <v>34</v>
      </c>
      <c r="P3767" s="1" t="s">
        <v>45</v>
      </c>
      <c r="Q3767" s="1" t="s">
        <v>24</v>
      </c>
      <c r="R3767" s="2">
        <v>40621</v>
      </c>
    </row>
    <row r="3768" spans="1:18" x14ac:dyDescent="0.25">
      <c r="A3768" s="1">
        <v>33600</v>
      </c>
      <c r="B3768" s="2">
        <v>40457</v>
      </c>
      <c r="C3768" s="2" t="str">
        <f t="shared" si="291"/>
        <v>October</v>
      </c>
      <c r="D3768" s="1" t="s">
        <v>18</v>
      </c>
      <c r="E3768" s="1">
        <v>42</v>
      </c>
      <c r="F3768" s="1">
        <f t="shared" si="290"/>
        <v>4.4590476190476194</v>
      </c>
      <c r="G3768" s="1">
        <v>187.28</v>
      </c>
      <c r="H3768" s="1">
        <v>4.79</v>
      </c>
      <c r="I3768">
        <f t="shared" si="292"/>
        <v>192.07</v>
      </c>
      <c r="J3768">
        <f t="shared" si="293"/>
        <v>3.5455000000000001</v>
      </c>
      <c r="K3768">
        <f t="shared" si="294"/>
        <v>6.6400124000000007</v>
      </c>
      <c r="L3768" s="1" t="s">
        <v>26</v>
      </c>
      <c r="M3768" s="1" t="s">
        <v>20</v>
      </c>
      <c r="N3768" s="1" t="s">
        <v>33</v>
      </c>
      <c r="O3768" s="1" t="s">
        <v>34</v>
      </c>
      <c r="P3768" s="1" t="s">
        <v>45</v>
      </c>
      <c r="Q3768" s="1" t="s">
        <v>24</v>
      </c>
      <c r="R3768" s="2">
        <v>40459</v>
      </c>
    </row>
    <row r="3769" spans="1:18" x14ac:dyDescent="0.25">
      <c r="A3769" s="1">
        <v>57699</v>
      </c>
      <c r="B3769" s="2">
        <v>41223</v>
      </c>
      <c r="C3769" s="2" t="str">
        <f t="shared" si="291"/>
        <v>November</v>
      </c>
      <c r="D3769" s="1" t="s">
        <v>18</v>
      </c>
      <c r="E3769" s="1">
        <v>47</v>
      </c>
      <c r="F3769" s="1">
        <f t="shared" si="290"/>
        <v>39.529361702127659</v>
      </c>
      <c r="G3769" s="1">
        <v>1857.88</v>
      </c>
      <c r="H3769" s="1">
        <v>1.99</v>
      </c>
      <c r="I3769">
        <f t="shared" si="292"/>
        <v>1859.8700000000001</v>
      </c>
      <c r="J3769">
        <f t="shared" si="293"/>
        <v>5.3265000000000002</v>
      </c>
      <c r="K3769">
        <f t="shared" si="294"/>
        <v>98.959978200000009</v>
      </c>
      <c r="L3769" s="1" t="s">
        <v>26</v>
      </c>
      <c r="M3769" s="1" t="s">
        <v>27</v>
      </c>
      <c r="N3769" s="1" t="s">
        <v>33</v>
      </c>
      <c r="O3769" s="1" t="s">
        <v>29</v>
      </c>
      <c r="P3769" s="1" t="s">
        <v>43</v>
      </c>
      <c r="Q3769" s="1" t="s">
        <v>46</v>
      </c>
      <c r="R3769" s="2">
        <v>41228</v>
      </c>
    </row>
    <row r="3770" spans="1:18" x14ac:dyDescent="0.25">
      <c r="A3770" s="1">
        <v>16422</v>
      </c>
      <c r="B3770" s="2">
        <v>40825</v>
      </c>
      <c r="C3770" s="2" t="str">
        <f t="shared" si="291"/>
        <v>October</v>
      </c>
      <c r="D3770" s="1" t="s">
        <v>37</v>
      </c>
      <c r="E3770" s="1">
        <v>40</v>
      </c>
      <c r="F3770" s="1">
        <f t="shared" si="290"/>
        <v>6.8002500000000001</v>
      </c>
      <c r="G3770" s="1">
        <v>272.01</v>
      </c>
      <c r="H3770" s="1">
        <v>5.14</v>
      </c>
      <c r="I3770">
        <f t="shared" si="292"/>
        <v>277.14999999999998</v>
      </c>
      <c r="J3770">
        <f t="shared" si="293"/>
        <v>3.5455000000000001</v>
      </c>
      <c r="K3770">
        <f t="shared" si="294"/>
        <v>9.6441145500000012</v>
      </c>
      <c r="L3770" s="1" t="s">
        <v>26</v>
      </c>
      <c r="M3770" s="1" t="s">
        <v>54</v>
      </c>
      <c r="N3770" s="1" t="s">
        <v>28</v>
      </c>
      <c r="O3770" s="1" t="s">
        <v>34</v>
      </c>
      <c r="P3770" s="1" t="s">
        <v>45</v>
      </c>
      <c r="Q3770" s="1" t="s">
        <v>24</v>
      </c>
      <c r="R3770" s="2">
        <v>40826</v>
      </c>
    </row>
    <row r="3771" spans="1:18" x14ac:dyDescent="0.25">
      <c r="A3771" s="1">
        <v>33670</v>
      </c>
      <c r="B3771" s="2">
        <v>41026</v>
      </c>
      <c r="C3771" s="2" t="str">
        <f t="shared" si="291"/>
        <v>April</v>
      </c>
      <c r="D3771" s="1" t="s">
        <v>25</v>
      </c>
      <c r="E3771" s="1">
        <v>4</v>
      </c>
      <c r="F3771" s="1">
        <f t="shared" si="290"/>
        <v>4.3324999999999996</v>
      </c>
      <c r="G3771" s="1">
        <v>17.329999999999998</v>
      </c>
      <c r="H3771" s="1">
        <v>5</v>
      </c>
      <c r="I3771">
        <f t="shared" si="292"/>
        <v>22.33</v>
      </c>
      <c r="J3771">
        <f t="shared" si="293"/>
        <v>3.5455000000000001</v>
      </c>
      <c r="K3771">
        <f t="shared" si="294"/>
        <v>0.61443514999999993</v>
      </c>
      <c r="L3771" s="1" t="s">
        <v>26</v>
      </c>
      <c r="M3771" s="1" t="s">
        <v>56</v>
      </c>
      <c r="N3771" s="1" t="s">
        <v>42</v>
      </c>
      <c r="O3771" s="1" t="s">
        <v>34</v>
      </c>
      <c r="P3771" s="1" t="s">
        <v>35</v>
      </c>
      <c r="Q3771" s="1" t="s">
        <v>36</v>
      </c>
      <c r="R3771" s="2">
        <v>41027</v>
      </c>
    </row>
    <row r="3772" spans="1:18" x14ac:dyDescent="0.25">
      <c r="A3772" s="1">
        <v>4647</v>
      </c>
      <c r="B3772" s="2">
        <v>39946</v>
      </c>
      <c r="C3772" s="2" t="str">
        <f t="shared" si="291"/>
        <v>May</v>
      </c>
      <c r="D3772" s="1" t="s">
        <v>41</v>
      </c>
      <c r="E3772" s="1">
        <v>34</v>
      </c>
      <c r="F3772" s="1">
        <f t="shared" si="290"/>
        <v>14.203823529411764</v>
      </c>
      <c r="G3772" s="1">
        <v>482.93</v>
      </c>
      <c r="H3772" s="1">
        <v>7.59</v>
      </c>
      <c r="I3772">
        <f t="shared" si="292"/>
        <v>490.52</v>
      </c>
      <c r="J3772">
        <f t="shared" si="293"/>
        <v>3.5455000000000001</v>
      </c>
      <c r="K3772">
        <f t="shared" si="294"/>
        <v>17.122283150000001</v>
      </c>
      <c r="L3772" s="1" t="s">
        <v>26</v>
      </c>
      <c r="M3772" s="1" t="s">
        <v>49</v>
      </c>
      <c r="N3772" s="1" t="s">
        <v>33</v>
      </c>
      <c r="O3772" s="1" t="s">
        <v>34</v>
      </c>
      <c r="P3772" s="1" t="s">
        <v>50</v>
      </c>
      <c r="Q3772" s="1" t="s">
        <v>46</v>
      </c>
      <c r="R3772" s="2">
        <v>39947</v>
      </c>
    </row>
    <row r="3773" spans="1:18" x14ac:dyDescent="0.25">
      <c r="A3773" s="1">
        <v>11427</v>
      </c>
      <c r="B3773" s="2">
        <v>40506</v>
      </c>
      <c r="C3773" s="2" t="str">
        <f t="shared" si="291"/>
        <v>November</v>
      </c>
      <c r="D3773" s="1" t="s">
        <v>41</v>
      </c>
      <c r="E3773" s="1">
        <v>20</v>
      </c>
      <c r="F3773" s="1">
        <f t="shared" si="290"/>
        <v>6.8029999999999999</v>
      </c>
      <c r="G3773" s="1">
        <v>136.06</v>
      </c>
      <c r="H3773" s="1">
        <v>5.19</v>
      </c>
      <c r="I3773">
        <f t="shared" si="292"/>
        <v>141.25</v>
      </c>
      <c r="J3773">
        <f t="shared" si="293"/>
        <v>3.5455000000000001</v>
      </c>
      <c r="K3773">
        <f t="shared" si="294"/>
        <v>4.8240072999999999</v>
      </c>
      <c r="L3773" s="1" t="s">
        <v>26</v>
      </c>
      <c r="M3773" s="1" t="s">
        <v>59</v>
      </c>
      <c r="N3773" s="1" t="s">
        <v>28</v>
      </c>
      <c r="O3773" s="1" t="s">
        <v>34</v>
      </c>
      <c r="P3773" s="1" t="s">
        <v>48</v>
      </c>
      <c r="Q3773" s="1" t="s">
        <v>24</v>
      </c>
      <c r="R3773" s="2">
        <v>40508</v>
      </c>
    </row>
    <row r="3774" spans="1:18" x14ac:dyDescent="0.25">
      <c r="A3774" s="1">
        <v>31393</v>
      </c>
      <c r="B3774" s="2">
        <v>41040</v>
      </c>
      <c r="C3774" s="2" t="str">
        <f t="shared" si="291"/>
        <v>May</v>
      </c>
      <c r="D3774" s="1" t="s">
        <v>37</v>
      </c>
      <c r="E3774" s="1">
        <v>4</v>
      </c>
      <c r="F3774" s="1">
        <f t="shared" si="290"/>
        <v>24.392499999999998</v>
      </c>
      <c r="G3774" s="1">
        <v>97.57</v>
      </c>
      <c r="H3774" s="1">
        <v>14.87</v>
      </c>
      <c r="I3774">
        <f t="shared" si="292"/>
        <v>112.44</v>
      </c>
      <c r="J3774">
        <f t="shared" si="293"/>
        <v>4.7610000000000001</v>
      </c>
      <c r="K3774">
        <f t="shared" si="294"/>
        <v>4.6453077</v>
      </c>
      <c r="L3774" s="1" t="s">
        <v>26</v>
      </c>
      <c r="M3774" s="1" t="s">
        <v>44</v>
      </c>
      <c r="N3774" s="1" t="s">
        <v>33</v>
      </c>
      <c r="O3774" s="1" t="s">
        <v>22</v>
      </c>
      <c r="P3774" s="1" t="s">
        <v>23</v>
      </c>
      <c r="Q3774" s="1" t="s">
        <v>53</v>
      </c>
      <c r="R3774" s="2">
        <v>41041</v>
      </c>
    </row>
    <row r="3775" spans="1:18" x14ac:dyDescent="0.25">
      <c r="A3775" s="1">
        <v>39331</v>
      </c>
      <c r="B3775" s="2">
        <v>40799</v>
      </c>
      <c r="C3775" s="2" t="str">
        <f t="shared" si="291"/>
        <v>September</v>
      </c>
      <c r="D3775" s="1" t="s">
        <v>25</v>
      </c>
      <c r="E3775" s="1">
        <v>23</v>
      </c>
      <c r="F3775" s="1">
        <f t="shared" si="290"/>
        <v>6.4956521739130437</v>
      </c>
      <c r="G3775" s="1">
        <v>149.4</v>
      </c>
      <c r="H3775" s="1">
        <v>8.49</v>
      </c>
      <c r="I3775">
        <f t="shared" si="292"/>
        <v>157.89000000000001</v>
      </c>
      <c r="J3775">
        <f t="shared" si="293"/>
        <v>3.5455000000000001</v>
      </c>
      <c r="K3775">
        <f t="shared" si="294"/>
        <v>5.2969770000000009</v>
      </c>
      <c r="L3775" s="1" t="s">
        <v>19</v>
      </c>
      <c r="M3775" s="1" t="s">
        <v>56</v>
      </c>
      <c r="N3775" s="1" t="s">
        <v>42</v>
      </c>
      <c r="O3775" s="1" t="s">
        <v>34</v>
      </c>
      <c r="P3775" s="1" t="s">
        <v>48</v>
      </c>
      <c r="Q3775" s="1" t="s">
        <v>24</v>
      </c>
      <c r="R3775" s="2">
        <v>40800</v>
      </c>
    </row>
    <row r="3776" spans="1:18" x14ac:dyDescent="0.25">
      <c r="A3776" s="1">
        <v>52896</v>
      </c>
      <c r="B3776" s="2">
        <v>40473</v>
      </c>
      <c r="C3776" s="2" t="str">
        <f t="shared" si="291"/>
        <v>October</v>
      </c>
      <c r="D3776" s="1" t="s">
        <v>25</v>
      </c>
      <c r="E3776" s="1">
        <v>6</v>
      </c>
      <c r="F3776" s="1">
        <f t="shared" si="290"/>
        <v>286.40500000000003</v>
      </c>
      <c r="G3776" s="1">
        <v>1718.43</v>
      </c>
      <c r="H3776" s="1">
        <v>66.67</v>
      </c>
      <c r="I3776">
        <f t="shared" si="292"/>
        <v>1785.1000000000001</v>
      </c>
      <c r="J3776">
        <f t="shared" si="293"/>
        <v>4.7610000000000001</v>
      </c>
      <c r="K3776">
        <f t="shared" si="294"/>
        <v>81.814452299999999</v>
      </c>
      <c r="L3776" s="1" t="s">
        <v>38</v>
      </c>
      <c r="M3776" s="1" t="s">
        <v>27</v>
      </c>
      <c r="N3776" s="1" t="s">
        <v>42</v>
      </c>
      <c r="O3776" s="1" t="s">
        <v>22</v>
      </c>
      <c r="P3776" s="1" t="s">
        <v>57</v>
      </c>
      <c r="Q3776" s="1" t="s">
        <v>64</v>
      </c>
      <c r="R3776" s="2">
        <v>40474</v>
      </c>
    </row>
    <row r="3777" spans="1:18" x14ac:dyDescent="0.25">
      <c r="A3777" s="1">
        <v>1639</v>
      </c>
      <c r="B3777" s="2">
        <v>40774</v>
      </c>
      <c r="C3777" s="2" t="str">
        <f t="shared" si="291"/>
        <v>August</v>
      </c>
      <c r="D3777" s="1" t="s">
        <v>32</v>
      </c>
      <c r="E3777" s="1">
        <v>24</v>
      </c>
      <c r="F3777" s="1">
        <f t="shared" si="290"/>
        <v>6.7974999999999994</v>
      </c>
      <c r="G3777" s="1">
        <v>163.13999999999999</v>
      </c>
      <c r="H3777" s="1">
        <v>6.18</v>
      </c>
      <c r="I3777">
        <f t="shared" si="292"/>
        <v>169.32</v>
      </c>
      <c r="J3777">
        <f t="shared" si="293"/>
        <v>3.5455000000000001</v>
      </c>
      <c r="K3777">
        <f t="shared" si="294"/>
        <v>5.7841287000000001</v>
      </c>
      <c r="L3777" s="1" t="s">
        <v>26</v>
      </c>
      <c r="M3777" s="1" t="s">
        <v>27</v>
      </c>
      <c r="N3777" s="1" t="s">
        <v>42</v>
      </c>
      <c r="O3777" s="1" t="s">
        <v>34</v>
      </c>
      <c r="P3777" s="1" t="s">
        <v>45</v>
      </c>
      <c r="Q3777" s="1" t="s">
        <v>24</v>
      </c>
      <c r="R3777" s="2">
        <v>40775</v>
      </c>
    </row>
    <row r="3778" spans="1:18" x14ac:dyDescent="0.25">
      <c r="A3778" s="1">
        <v>929</v>
      </c>
      <c r="B3778" s="2">
        <v>41183</v>
      </c>
      <c r="C3778" s="2" t="str">
        <f t="shared" si="291"/>
        <v>October</v>
      </c>
      <c r="D3778" s="1" t="s">
        <v>25</v>
      </c>
      <c r="E3778" s="1">
        <v>21</v>
      </c>
      <c r="F3778" s="1">
        <f t="shared" ref="F3778:F3841" si="295">G3778/E3778</f>
        <v>10.84095238095238</v>
      </c>
      <c r="G3778" s="1">
        <v>227.66</v>
      </c>
      <c r="H3778" s="1">
        <v>6.5</v>
      </c>
      <c r="I3778">
        <f t="shared" si="292"/>
        <v>234.16</v>
      </c>
      <c r="J3778">
        <f t="shared" si="293"/>
        <v>5.3265000000000002</v>
      </c>
      <c r="K3778">
        <f t="shared" si="294"/>
        <v>12.126309900000001</v>
      </c>
      <c r="L3778" s="1" t="s">
        <v>26</v>
      </c>
      <c r="M3778" s="1" t="s">
        <v>47</v>
      </c>
      <c r="N3778" s="1" t="s">
        <v>33</v>
      </c>
      <c r="O3778" s="1" t="s">
        <v>29</v>
      </c>
      <c r="P3778" s="1" t="s">
        <v>43</v>
      </c>
      <c r="Q3778" s="1" t="s">
        <v>24</v>
      </c>
      <c r="R3778" s="2">
        <v>41186</v>
      </c>
    </row>
    <row r="3779" spans="1:18" x14ac:dyDescent="0.25">
      <c r="A3779" s="1">
        <v>29761</v>
      </c>
      <c r="B3779" s="2">
        <v>41093</v>
      </c>
      <c r="C3779" s="2" t="str">
        <f t="shared" ref="C3779:C3842" si="296">TEXT(B3779,"mmmm")</f>
        <v>July</v>
      </c>
      <c r="D3779" s="1" t="s">
        <v>41</v>
      </c>
      <c r="E3779" s="1">
        <v>19</v>
      </c>
      <c r="F3779" s="1">
        <f t="shared" si="295"/>
        <v>6.5089473684210528</v>
      </c>
      <c r="G3779" s="1">
        <v>123.67</v>
      </c>
      <c r="H3779" s="1">
        <v>5.22</v>
      </c>
      <c r="I3779">
        <f t="shared" ref="I3779:I3842" si="297">G3779+H3779</f>
        <v>128.89000000000001</v>
      </c>
      <c r="J3779">
        <f t="shared" ref="J3779:J3842" si="298">IF(O3779="Furniture",4.761,IF(O3779="Technology",5.3265,IF(O3779="Office Supplies",3.5455,0)))</f>
        <v>4.7610000000000001</v>
      </c>
      <c r="K3779">
        <f t="shared" ref="K3779:K3842" si="299">(J3779*G3779)/100</f>
        <v>5.8879286999999998</v>
      </c>
      <c r="L3779" s="1" t="s">
        <v>26</v>
      </c>
      <c r="M3779" s="1" t="s">
        <v>51</v>
      </c>
      <c r="N3779" s="1" t="s">
        <v>33</v>
      </c>
      <c r="O3779" s="1" t="s">
        <v>22</v>
      </c>
      <c r="P3779" s="1" t="s">
        <v>23</v>
      </c>
      <c r="Q3779" s="1" t="s">
        <v>24</v>
      </c>
      <c r="R3779" s="2">
        <v>41095</v>
      </c>
    </row>
    <row r="3780" spans="1:18" x14ac:dyDescent="0.25">
      <c r="A3780" s="1">
        <v>3463</v>
      </c>
      <c r="B3780" s="2">
        <v>40407</v>
      </c>
      <c r="C3780" s="2" t="str">
        <f t="shared" si="296"/>
        <v>August</v>
      </c>
      <c r="D3780" s="1" t="s">
        <v>37</v>
      </c>
      <c r="E3780" s="1">
        <v>43</v>
      </c>
      <c r="F3780" s="1">
        <f t="shared" si="295"/>
        <v>6.1569767441860463</v>
      </c>
      <c r="G3780" s="1">
        <v>264.75</v>
      </c>
      <c r="H3780" s="1">
        <v>8.4</v>
      </c>
      <c r="I3780">
        <f t="shared" si="297"/>
        <v>273.14999999999998</v>
      </c>
      <c r="J3780">
        <f t="shared" si="298"/>
        <v>3.5455000000000001</v>
      </c>
      <c r="K3780">
        <f t="shared" si="299"/>
        <v>9.3867112500000012</v>
      </c>
      <c r="L3780" s="1" t="s">
        <v>26</v>
      </c>
      <c r="M3780" s="1" t="s">
        <v>56</v>
      </c>
      <c r="N3780" s="1" t="s">
        <v>21</v>
      </c>
      <c r="O3780" s="1" t="s">
        <v>34</v>
      </c>
      <c r="P3780" s="1" t="s">
        <v>45</v>
      </c>
      <c r="Q3780" s="1" t="s">
        <v>24</v>
      </c>
      <c r="R3780" s="2">
        <v>40408</v>
      </c>
    </row>
    <row r="3781" spans="1:18" x14ac:dyDescent="0.25">
      <c r="A3781" s="1">
        <v>13991</v>
      </c>
      <c r="B3781" s="2">
        <v>40974</v>
      </c>
      <c r="C3781" s="2" t="str">
        <f t="shared" si="296"/>
        <v>March</v>
      </c>
      <c r="D3781" s="1" t="s">
        <v>25</v>
      </c>
      <c r="E3781" s="1">
        <v>21</v>
      </c>
      <c r="F3781" s="1">
        <f t="shared" si="295"/>
        <v>87.592761904761915</v>
      </c>
      <c r="G3781" s="1">
        <v>1839.4480000000001</v>
      </c>
      <c r="H3781" s="1">
        <v>69</v>
      </c>
      <c r="I3781">
        <f t="shared" si="297"/>
        <v>1908.4480000000001</v>
      </c>
      <c r="J3781">
        <f t="shared" si="298"/>
        <v>4.7610000000000001</v>
      </c>
      <c r="K3781">
        <f t="shared" si="299"/>
        <v>87.57611928</v>
      </c>
      <c r="L3781" s="1" t="s">
        <v>26</v>
      </c>
      <c r="M3781" s="1" t="s">
        <v>47</v>
      </c>
      <c r="N3781" s="1" t="s">
        <v>33</v>
      </c>
      <c r="O3781" s="1" t="s">
        <v>22</v>
      </c>
      <c r="P3781" s="1" t="s">
        <v>57</v>
      </c>
      <c r="Q3781" s="1" t="s">
        <v>53</v>
      </c>
      <c r="R3781" s="2">
        <v>40975</v>
      </c>
    </row>
    <row r="3782" spans="1:18" x14ac:dyDescent="0.25">
      <c r="A3782" s="1">
        <v>58339</v>
      </c>
      <c r="B3782" s="2">
        <v>39977</v>
      </c>
      <c r="C3782" s="2" t="str">
        <f t="shared" si="296"/>
        <v>June</v>
      </c>
      <c r="D3782" s="1" t="s">
        <v>25</v>
      </c>
      <c r="E3782" s="1">
        <v>11</v>
      </c>
      <c r="F3782" s="1">
        <f t="shared" si="295"/>
        <v>3.4218181818181819</v>
      </c>
      <c r="G3782" s="1">
        <v>37.64</v>
      </c>
      <c r="H3782" s="1">
        <v>1.49</v>
      </c>
      <c r="I3782">
        <f t="shared" si="297"/>
        <v>39.130000000000003</v>
      </c>
      <c r="J3782">
        <f t="shared" si="298"/>
        <v>3.5455000000000001</v>
      </c>
      <c r="K3782">
        <f t="shared" si="299"/>
        <v>1.3345262</v>
      </c>
      <c r="L3782" s="1" t="s">
        <v>19</v>
      </c>
      <c r="M3782" s="1" t="s">
        <v>54</v>
      </c>
      <c r="N3782" s="1" t="s">
        <v>33</v>
      </c>
      <c r="O3782" s="1" t="s">
        <v>34</v>
      </c>
      <c r="P3782" s="1" t="s">
        <v>48</v>
      </c>
      <c r="Q3782" s="1" t="s">
        <v>24</v>
      </c>
      <c r="R3782" s="2">
        <v>39978</v>
      </c>
    </row>
    <row r="3783" spans="1:18" x14ac:dyDescent="0.25">
      <c r="A3783" s="1">
        <v>23652</v>
      </c>
      <c r="B3783" s="2">
        <v>40055</v>
      </c>
      <c r="C3783" s="2" t="str">
        <f t="shared" si="296"/>
        <v>August</v>
      </c>
      <c r="D3783" s="1" t="s">
        <v>32</v>
      </c>
      <c r="E3783" s="1">
        <v>27</v>
      </c>
      <c r="F3783" s="1">
        <f t="shared" si="295"/>
        <v>11.314074074074075</v>
      </c>
      <c r="G3783" s="1">
        <v>305.48</v>
      </c>
      <c r="H3783" s="1">
        <v>2.36</v>
      </c>
      <c r="I3783">
        <f t="shared" si="297"/>
        <v>307.84000000000003</v>
      </c>
      <c r="J3783">
        <f t="shared" si="298"/>
        <v>3.5455000000000001</v>
      </c>
      <c r="K3783">
        <f t="shared" si="299"/>
        <v>10.830793399999999</v>
      </c>
      <c r="L3783" s="1" t="s">
        <v>26</v>
      </c>
      <c r="M3783" s="1" t="s">
        <v>47</v>
      </c>
      <c r="N3783" s="1" t="s">
        <v>28</v>
      </c>
      <c r="O3783" s="1" t="s">
        <v>34</v>
      </c>
      <c r="P3783" s="1" t="s">
        <v>35</v>
      </c>
      <c r="Q3783" s="1" t="s">
        <v>36</v>
      </c>
      <c r="R3783" s="2">
        <v>40055</v>
      </c>
    </row>
    <row r="3784" spans="1:18" x14ac:dyDescent="0.25">
      <c r="A3784" s="1">
        <v>18822</v>
      </c>
      <c r="B3784" s="2">
        <v>40533</v>
      </c>
      <c r="C3784" s="2" t="str">
        <f t="shared" si="296"/>
        <v>December</v>
      </c>
      <c r="D3784" s="1" t="s">
        <v>18</v>
      </c>
      <c r="E3784" s="1">
        <v>34</v>
      </c>
      <c r="F3784" s="1">
        <f t="shared" si="295"/>
        <v>57.353999999999999</v>
      </c>
      <c r="G3784" s="1">
        <v>1950.0360000000001</v>
      </c>
      <c r="H3784" s="1">
        <v>8.99</v>
      </c>
      <c r="I3784">
        <f t="shared" si="297"/>
        <v>1959.0260000000001</v>
      </c>
      <c r="J3784">
        <f t="shared" si="298"/>
        <v>5.3265000000000002</v>
      </c>
      <c r="K3784">
        <f t="shared" si="299"/>
        <v>103.86866754</v>
      </c>
      <c r="L3784" s="1" t="s">
        <v>26</v>
      </c>
      <c r="M3784" s="1" t="s">
        <v>54</v>
      </c>
      <c r="N3784" s="1" t="s">
        <v>28</v>
      </c>
      <c r="O3784" s="1" t="s">
        <v>29</v>
      </c>
      <c r="P3784" s="1" t="s">
        <v>30</v>
      </c>
      <c r="Q3784" s="1" t="s">
        <v>24</v>
      </c>
      <c r="R3784" s="2">
        <v>40542</v>
      </c>
    </row>
    <row r="3785" spans="1:18" x14ac:dyDescent="0.25">
      <c r="A3785" s="1">
        <v>41349</v>
      </c>
      <c r="B3785" s="2">
        <v>40894</v>
      </c>
      <c r="C3785" s="2" t="str">
        <f t="shared" si="296"/>
        <v>December</v>
      </c>
      <c r="D3785" s="1" t="s">
        <v>37</v>
      </c>
      <c r="E3785" s="1">
        <v>44</v>
      </c>
      <c r="F3785" s="1">
        <f t="shared" si="295"/>
        <v>7.8681818181818182</v>
      </c>
      <c r="G3785" s="1">
        <v>346.2</v>
      </c>
      <c r="H3785" s="1">
        <v>11.51</v>
      </c>
      <c r="I3785">
        <f t="shared" si="297"/>
        <v>357.71</v>
      </c>
      <c r="J3785">
        <f t="shared" si="298"/>
        <v>3.5455000000000001</v>
      </c>
      <c r="K3785">
        <f t="shared" si="299"/>
        <v>12.274521</v>
      </c>
      <c r="L3785" s="1" t="s">
        <v>19</v>
      </c>
      <c r="M3785" s="1" t="s">
        <v>20</v>
      </c>
      <c r="N3785" s="1" t="s">
        <v>42</v>
      </c>
      <c r="O3785" s="1" t="s">
        <v>34</v>
      </c>
      <c r="P3785" s="1" t="s">
        <v>48</v>
      </c>
      <c r="Q3785" s="1" t="s">
        <v>24</v>
      </c>
      <c r="R3785" s="2">
        <v>40895</v>
      </c>
    </row>
    <row r="3786" spans="1:18" x14ac:dyDescent="0.25">
      <c r="A3786" s="1">
        <v>2022</v>
      </c>
      <c r="B3786" s="2">
        <v>40982</v>
      </c>
      <c r="C3786" s="2" t="str">
        <f t="shared" si="296"/>
        <v>March</v>
      </c>
      <c r="D3786" s="1" t="s">
        <v>37</v>
      </c>
      <c r="E3786" s="1">
        <v>45</v>
      </c>
      <c r="F3786" s="1">
        <f t="shared" si="295"/>
        <v>4.1431111111111107</v>
      </c>
      <c r="G3786" s="1">
        <v>186.44</v>
      </c>
      <c r="H3786" s="1">
        <v>5.13</v>
      </c>
      <c r="I3786">
        <f t="shared" si="297"/>
        <v>191.57</v>
      </c>
      <c r="J3786">
        <f t="shared" si="298"/>
        <v>3.5455000000000001</v>
      </c>
      <c r="K3786">
        <f t="shared" si="299"/>
        <v>6.6102302000000002</v>
      </c>
      <c r="L3786" s="1" t="s">
        <v>26</v>
      </c>
      <c r="M3786" s="1" t="s">
        <v>27</v>
      </c>
      <c r="N3786" s="1" t="s">
        <v>33</v>
      </c>
      <c r="O3786" s="1" t="s">
        <v>34</v>
      </c>
      <c r="P3786" s="1" t="s">
        <v>68</v>
      </c>
      <c r="Q3786" s="1" t="s">
        <v>24</v>
      </c>
      <c r="R3786" s="2">
        <v>40983</v>
      </c>
    </row>
    <row r="3787" spans="1:18" x14ac:dyDescent="0.25">
      <c r="A3787" s="1">
        <v>386</v>
      </c>
      <c r="B3787" s="2">
        <v>40567</v>
      </c>
      <c r="C3787" s="2" t="str">
        <f t="shared" si="296"/>
        <v>January</v>
      </c>
      <c r="D3787" s="1" t="s">
        <v>25</v>
      </c>
      <c r="E3787" s="1">
        <v>4</v>
      </c>
      <c r="F3787" s="1">
        <f t="shared" si="295"/>
        <v>3.9224999999999999</v>
      </c>
      <c r="G3787" s="1">
        <v>15.69</v>
      </c>
      <c r="H3787" s="1">
        <v>0.7</v>
      </c>
      <c r="I3787">
        <f t="shared" si="297"/>
        <v>16.39</v>
      </c>
      <c r="J3787">
        <f t="shared" si="298"/>
        <v>3.5455000000000001</v>
      </c>
      <c r="K3787">
        <f t="shared" si="299"/>
        <v>0.55628895</v>
      </c>
      <c r="L3787" s="1" t="s">
        <v>26</v>
      </c>
      <c r="M3787" s="1" t="s">
        <v>27</v>
      </c>
      <c r="N3787" s="1" t="s">
        <v>33</v>
      </c>
      <c r="O3787" s="1" t="s">
        <v>34</v>
      </c>
      <c r="P3787" s="1" t="s">
        <v>35</v>
      </c>
      <c r="Q3787" s="1" t="s">
        <v>36</v>
      </c>
      <c r="R3787" s="2">
        <v>40569</v>
      </c>
    </row>
    <row r="3788" spans="1:18" x14ac:dyDescent="0.25">
      <c r="A3788" s="1">
        <v>24386</v>
      </c>
      <c r="B3788" s="2">
        <v>41086</v>
      </c>
      <c r="C3788" s="2" t="str">
        <f t="shared" si="296"/>
        <v>June</v>
      </c>
      <c r="D3788" s="1" t="s">
        <v>25</v>
      </c>
      <c r="E3788" s="1">
        <v>12</v>
      </c>
      <c r="F3788" s="1">
        <f t="shared" si="295"/>
        <v>41.923333333333332</v>
      </c>
      <c r="G3788" s="1">
        <v>503.08</v>
      </c>
      <c r="H3788" s="1">
        <v>6.5</v>
      </c>
      <c r="I3788">
        <f t="shared" si="297"/>
        <v>509.58</v>
      </c>
      <c r="J3788">
        <f t="shared" si="298"/>
        <v>5.3265000000000002</v>
      </c>
      <c r="K3788">
        <f t="shared" si="299"/>
        <v>26.796556200000001</v>
      </c>
      <c r="L3788" s="1" t="s">
        <v>26</v>
      </c>
      <c r="M3788" s="1" t="s">
        <v>56</v>
      </c>
      <c r="N3788" s="1" t="s">
        <v>33</v>
      </c>
      <c r="O3788" s="1" t="s">
        <v>29</v>
      </c>
      <c r="P3788" s="1" t="s">
        <v>43</v>
      </c>
      <c r="Q3788" s="1" t="s">
        <v>24</v>
      </c>
      <c r="R3788" s="2">
        <v>41088</v>
      </c>
    </row>
    <row r="3789" spans="1:18" x14ac:dyDescent="0.25">
      <c r="A3789" s="1">
        <v>6086</v>
      </c>
      <c r="B3789" s="2">
        <v>40808</v>
      </c>
      <c r="C3789" s="2" t="str">
        <f t="shared" si="296"/>
        <v>September</v>
      </c>
      <c r="D3789" s="1" t="s">
        <v>37</v>
      </c>
      <c r="E3789" s="1">
        <v>48</v>
      </c>
      <c r="F3789" s="1">
        <f t="shared" si="295"/>
        <v>36.14</v>
      </c>
      <c r="G3789" s="1">
        <v>1734.72</v>
      </c>
      <c r="H3789" s="1">
        <v>19.989999999999998</v>
      </c>
      <c r="I3789">
        <f t="shared" si="297"/>
        <v>1754.71</v>
      </c>
      <c r="J3789">
        <f t="shared" si="298"/>
        <v>3.5455000000000001</v>
      </c>
      <c r="K3789">
        <f t="shared" si="299"/>
        <v>61.504497600000008</v>
      </c>
      <c r="L3789" s="1" t="s">
        <v>26</v>
      </c>
      <c r="M3789" s="1" t="s">
        <v>49</v>
      </c>
      <c r="N3789" s="1" t="s">
        <v>33</v>
      </c>
      <c r="O3789" s="1" t="s">
        <v>34</v>
      </c>
      <c r="P3789" s="1" t="s">
        <v>45</v>
      </c>
      <c r="Q3789" s="1" t="s">
        <v>24</v>
      </c>
      <c r="R3789" s="2">
        <v>40810</v>
      </c>
    </row>
    <row r="3790" spans="1:18" x14ac:dyDescent="0.25">
      <c r="A3790" s="1">
        <v>4676</v>
      </c>
      <c r="B3790" s="2">
        <v>40786</v>
      </c>
      <c r="C3790" s="2" t="str">
        <f t="shared" si="296"/>
        <v>August</v>
      </c>
      <c r="D3790" s="1" t="s">
        <v>25</v>
      </c>
      <c r="E3790" s="1">
        <v>50</v>
      </c>
      <c r="F3790" s="1">
        <f t="shared" si="295"/>
        <v>3.7566000000000002</v>
      </c>
      <c r="G3790" s="1">
        <v>187.83</v>
      </c>
      <c r="H3790" s="1">
        <v>0.5</v>
      </c>
      <c r="I3790">
        <f t="shared" si="297"/>
        <v>188.33</v>
      </c>
      <c r="J3790">
        <f t="shared" si="298"/>
        <v>3.5455000000000001</v>
      </c>
      <c r="K3790">
        <f t="shared" si="299"/>
        <v>6.6595126499999999</v>
      </c>
      <c r="L3790" s="1" t="s">
        <v>26</v>
      </c>
      <c r="M3790" s="1" t="s">
        <v>65</v>
      </c>
      <c r="N3790" s="1" t="s">
        <v>42</v>
      </c>
      <c r="O3790" s="1" t="s">
        <v>34</v>
      </c>
      <c r="P3790" s="1" t="s">
        <v>63</v>
      </c>
      <c r="Q3790" s="1" t="s">
        <v>24</v>
      </c>
      <c r="R3790" s="2">
        <v>40788</v>
      </c>
    </row>
    <row r="3791" spans="1:18" x14ac:dyDescent="0.25">
      <c r="A3791" s="1">
        <v>9473</v>
      </c>
      <c r="B3791" s="2">
        <v>41193</v>
      </c>
      <c r="C3791" s="2" t="str">
        <f t="shared" si="296"/>
        <v>October</v>
      </c>
      <c r="D3791" s="1" t="s">
        <v>32</v>
      </c>
      <c r="E3791" s="1">
        <v>3</v>
      </c>
      <c r="F3791" s="1">
        <f t="shared" si="295"/>
        <v>10.65</v>
      </c>
      <c r="G3791" s="1">
        <v>31.95</v>
      </c>
      <c r="H3791" s="1">
        <v>8.94</v>
      </c>
      <c r="I3791">
        <f t="shared" si="297"/>
        <v>40.89</v>
      </c>
      <c r="J3791">
        <f t="shared" si="298"/>
        <v>3.5455000000000001</v>
      </c>
      <c r="K3791">
        <f t="shared" si="299"/>
        <v>1.13278725</v>
      </c>
      <c r="L3791" s="1" t="s">
        <v>26</v>
      </c>
      <c r="M3791" s="1" t="s">
        <v>54</v>
      </c>
      <c r="N3791" s="1" t="s">
        <v>33</v>
      </c>
      <c r="O3791" s="1" t="s">
        <v>34</v>
      </c>
      <c r="P3791" s="1" t="s">
        <v>48</v>
      </c>
      <c r="Q3791" s="1" t="s">
        <v>24</v>
      </c>
      <c r="R3791" s="2">
        <v>41195</v>
      </c>
    </row>
    <row r="3792" spans="1:18" x14ac:dyDescent="0.25">
      <c r="A3792" s="1">
        <v>3649</v>
      </c>
      <c r="B3792" s="2">
        <v>39999</v>
      </c>
      <c r="C3792" s="2" t="str">
        <f t="shared" si="296"/>
        <v>July</v>
      </c>
      <c r="D3792" s="1" t="s">
        <v>18</v>
      </c>
      <c r="E3792" s="1">
        <v>26</v>
      </c>
      <c r="F3792" s="1">
        <f t="shared" si="295"/>
        <v>2.9076923076923076</v>
      </c>
      <c r="G3792" s="1">
        <v>75.599999999999994</v>
      </c>
      <c r="H3792" s="1">
        <v>0.99</v>
      </c>
      <c r="I3792">
        <f t="shared" si="297"/>
        <v>76.589999999999989</v>
      </c>
      <c r="J3792">
        <f t="shared" si="298"/>
        <v>3.5455000000000001</v>
      </c>
      <c r="K3792">
        <f t="shared" si="299"/>
        <v>2.6803980000000003</v>
      </c>
      <c r="L3792" s="1" t="s">
        <v>26</v>
      </c>
      <c r="M3792" s="1" t="s">
        <v>47</v>
      </c>
      <c r="N3792" s="1" t="s">
        <v>42</v>
      </c>
      <c r="O3792" s="1" t="s">
        <v>34</v>
      </c>
      <c r="P3792" s="1" t="s">
        <v>63</v>
      </c>
      <c r="Q3792" s="1" t="s">
        <v>24</v>
      </c>
      <c r="R3792" s="2">
        <v>40008</v>
      </c>
    </row>
    <row r="3793" spans="1:18" x14ac:dyDescent="0.25">
      <c r="A3793" s="1">
        <v>35587</v>
      </c>
      <c r="B3793" s="2">
        <v>40857</v>
      </c>
      <c r="C3793" s="2" t="str">
        <f t="shared" si="296"/>
        <v>November</v>
      </c>
      <c r="D3793" s="1" t="s">
        <v>37</v>
      </c>
      <c r="E3793" s="1">
        <v>43</v>
      </c>
      <c r="F3793" s="1">
        <f t="shared" si="295"/>
        <v>4.8551162790697679</v>
      </c>
      <c r="G3793" s="1">
        <v>208.77</v>
      </c>
      <c r="H3793" s="1">
        <v>5.72</v>
      </c>
      <c r="I3793">
        <f t="shared" si="297"/>
        <v>214.49</v>
      </c>
      <c r="J3793">
        <f t="shared" si="298"/>
        <v>4.7610000000000001</v>
      </c>
      <c r="K3793">
        <f t="shared" si="299"/>
        <v>9.939539700000001</v>
      </c>
      <c r="L3793" s="1" t="s">
        <v>26</v>
      </c>
      <c r="M3793" s="1" t="s">
        <v>20</v>
      </c>
      <c r="N3793" s="1" t="s">
        <v>21</v>
      </c>
      <c r="O3793" s="1" t="s">
        <v>22</v>
      </c>
      <c r="P3793" s="1" t="s">
        <v>23</v>
      </c>
      <c r="Q3793" s="1" t="s">
        <v>46</v>
      </c>
      <c r="R3793" s="2">
        <v>40858</v>
      </c>
    </row>
    <row r="3794" spans="1:18" x14ac:dyDescent="0.25">
      <c r="A3794" s="1">
        <v>18471</v>
      </c>
      <c r="B3794" s="2">
        <v>39863</v>
      </c>
      <c r="C3794" s="2" t="str">
        <f t="shared" si="296"/>
        <v>February</v>
      </c>
      <c r="D3794" s="1" t="s">
        <v>32</v>
      </c>
      <c r="E3794" s="1">
        <v>29</v>
      </c>
      <c r="F3794" s="1">
        <f t="shared" si="295"/>
        <v>6.4003448275862072</v>
      </c>
      <c r="G3794" s="1">
        <v>185.61</v>
      </c>
      <c r="H3794" s="1">
        <v>5.46</v>
      </c>
      <c r="I3794">
        <f t="shared" si="297"/>
        <v>191.07000000000002</v>
      </c>
      <c r="J3794">
        <f t="shared" si="298"/>
        <v>3.5455000000000001</v>
      </c>
      <c r="K3794">
        <f t="shared" si="299"/>
        <v>6.5808025500000005</v>
      </c>
      <c r="L3794" s="1" t="s">
        <v>26</v>
      </c>
      <c r="M3794" s="1" t="s">
        <v>20</v>
      </c>
      <c r="N3794" s="1" t="s">
        <v>33</v>
      </c>
      <c r="O3794" s="1" t="s">
        <v>34</v>
      </c>
      <c r="P3794" s="1" t="s">
        <v>45</v>
      </c>
      <c r="Q3794" s="1" t="s">
        <v>24</v>
      </c>
      <c r="R3794" s="2">
        <v>39864</v>
      </c>
    </row>
    <row r="3795" spans="1:18" x14ac:dyDescent="0.25">
      <c r="A3795" s="1">
        <v>47524</v>
      </c>
      <c r="B3795" s="2">
        <v>40283</v>
      </c>
      <c r="C3795" s="2" t="str">
        <f t="shared" si="296"/>
        <v>April</v>
      </c>
      <c r="D3795" s="1" t="s">
        <v>41</v>
      </c>
      <c r="E3795" s="1">
        <v>40</v>
      </c>
      <c r="F3795" s="1">
        <f t="shared" si="295"/>
        <v>6.1455000000000002</v>
      </c>
      <c r="G3795" s="1">
        <v>245.82</v>
      </c>
      <c r="H3795" s="1">
        <v>1.34</v>
      </c>
      <c r="I3795">
        <f t="shared" si="297"/>
        <v>247.16</v>
      </c>
      <c r="J3795">
        <f t="shared" si="298"/>
        <v>3.5455000000000001</v>
      </c>
      <c r="K3795">
        <f t="shared" si="299"/>
        <v>8.7155480999999995</v>
      </c>
      <c r="L3795" s="1" t="s">
        <v>26</v>
      </c>
      <c r="M3795" s="1" t="s">
        <v>54</v>
      </c>
      <c r="N3795" s="1" t="s">
        <v>33</v>
      </c>
      <c r="O3795" s="1" t="s">
        <v>34</v>
      </c>
      <c r="P3795" s="1" t="s">
        <v>45</v>
      </c>
      <c r="Q3795" s="1" t="s">
        <v>36</v>
      </c>
      <c r="R3795" s="2">
        <v>40283</v>
      </c>
    </row>
    <row r="3796" spans="1:18" x14ac:dyDescent="0.25">
      <c r="A3796" s="1">
        <v>5699</v>
      </c>
      <c r="B3796" s="2">
        <v>41119</v>
      </c>
      <c r="C3796" s="2" t="str">
        <f t="shared" si="296"/>
        <v>July</v>
      </c>
      <c r="D3796" s="1" t="s">
        <v>18</v>
      </c>
      <c r="E3796" s="1">
        <v>41</v>
      </c>
      <c r="F3796" s="1">
        <f t="shared" si="295"/>
        <v>13.997317073170731</v>
      </c>
      <c r="G3796" s="1">
        <v>573.89</v>
      </c>
      <c r="H3796" s="1">
        <v>7.69</v>
      </c>
      <c r="I3796">
        <f t="shared" si="297"/>
        <v>581.58000000000004</v>
      </c>
      <c r="J3796">
        <f t="shared" si="298"/>
        <v>3.5455000000000001</v>
      </c>
      <c r="K3796">
        <f t="shared" si="299"/>
        <v>20.347269950000001</v>
      </c>
      <c r="L3796" s="1" t="s">
        <v>19</v>
      </c>
      <c r="M3796" s="1" t="s">
        <v>27</v>
      </c>
      <c r="N3796" s="1" t="s">
        <v>28</v>
      </c>
      <c r="O3796" s="1" t="s">
        <v>34</v>
      </c>
      <c r="P3796" s="1" t="s">
        <v>60</v>
      </c>
      <c r="Q3796" s="1" t="s">
        <v>24</v>
      </c>
      <c r="R3796" s="2">
        <v>41124</v>
      </c>
    </row>
    <row r="3797" spans="1:18" x14ac:dyDescent="0.25">
      <c r="A3797" s="1">
        <v>14820</v>
      </c>
      <c r="B3797" s="2">
        <v>40917</v>
      </c>
      <c r="C3797" s="2" t="str">
        <f t="shared" si="296"/>
        <v>January</v>
      </c>
      <c r="D3797" s="1" t="s">
        <v>25</v>
      </c>
      <c r="E3797" s="1">
        <v>39</v>
      </c>
      <c r="F3797" s="1">
        <f t="shared" si="295"/>
        <v>7.1513333333333327</v>
      </c>
      <c r="G3797" s="1">
        <v>278.90199999999999</v>
      </c>
      <c r="H3797" s="1">
        <v>5.03</v>
      </c>
      <c r="I3797">
        <f t="shared" si="297"/>
        <v>283.93199999999996</v>
      </c>
      <c r="J3797">
        <f t="shared" si="298"/>
        <v>5.3265000000000002</v>
      </c>
      <c r="K3797">
        <f t="shared" si="299"/>
        <v>14.855715029999999</v>
      </c>
      <c r="L3797" s="1" t="s">
        <v>19</v>
      </c>
      <c r="M3797" s="1" t="s">
        <v>27</v>
      </c>
      <c r="N3797" s="1" t="s">
        <v>42</v>
      </c>
      <c r="O3797" s="1" t="s">
        <v>29</v>
      </c>
      <c r="P3797" s="1" t="s">
        <v>30</v>
      </c>
      <c r="Q3797" s="1" t="s">
        <v>31</v>
      </c>
      <c r="R3797" s="2">
        <v>40919</v>
      </c>
    </row>
    <row r="3798" spans="1:18" x14ac:dyDescent="0.25">
      <c r="A3798" s="1">
        <v>2146</v>
      </c>
      <c r="B3798" s="2">
        <v>41165</v>
      </c>
      <c r="C3798" s="2" t="str">
        <f t="shared" si="296"/>
        <v>September</v>
      </c>
      <c r="D3798" s="1" t="s">
        <v>32</v>
      </c>
      <c r="E3798" s="1">
        <v>41</v>
      </c>
      <c r="F3798" s="1">
        <f t="shared" si="295"/>
        <v>149.05289024390243</v>
      </c>
      <c r="G3798" s="1">
        <v>6111.1684999999998</v>
      </c>
      <c r="H3798" s="1">
        <v>4.99</v>
      </c>
      <c r="I3798">
        <f t="shared" si="297"/>
        <v>6116.1584999999995</v>
      </c>
      <c r="J3798">
        <f t="shared" si="298"/>
        <v>5.3265000000000002</v>
      </c>
      <c r="K3798">
        <f t="shared" si="299"/>
        <v>325.51139015249998</v>
      </c>
      <c r="L3798" s="1" t="s">
        <v>26</v>
      </c>
      <c r="M3798" s="1" t="s">
        <v>27</v>
      </c>
      <c r="N3798" s="1" t="s">
        <v>28</v>
      </c>
      <c r="O3798" s="1" t="s">
        <v>29</v>
      </c>
      <c r="P3798" s="1" t="s">
        <v>30</v>
      </c>
      <c r="Q3798" s="1" t="s">
        <v>24</v>
      </c>
      <c r="R3798" s="2">
        <v>41166</v>
      </c>
    </row>
    <row r="3799" spans="1:18" x14ac:dyDescent="0.25">
      <c r="A3799" s="1">
        <v>51111</v>
      </c>
      <c r="B3799" s="2">
        <v>40948</v>
      </c>
      <c r="C3799" s="2" t="str">
        <f t="shared" si="296"/>
        <v>February</v>
      </c>
      <c r="D3799" s="1" t="s">
        <v>32</v>
      </c>
      <c r="E3799" s="1">
        <v>1</v>
      </c>
      <c r="F3799" s="1">
        <f t="shared" si="295"/>
        <v>61.097999999999999</v>
      </c>
      <c r="G3799" s="1">
        <v>61.097999999999999</v>
      </c>
      <c r="H3799" s="1">
        <v>5.92</v>
      </c>
      <c r="I3799">
        <f t="shared" si="297"/>
        <v>67.018000000000001</v>
      </c>
      <c r="J3799">
        <f t="shared" si="298"/>
        <v>5.3265000000000002</v>
      </c>
      <c r="K3799">
        <f t="shared" si="299"/>
        <v>3.2543849699999998</v>
      </c>
      <c r="L3799" s="1" t="s">
        <v>26</v>
      </c>
      <c r="M3799" s="1" t="s">
        <v>69</v>
      </c>
      <c r="N3799" s="1" t="s">
        <v>42</v>
      </c>
      <c r="O3799" s="1" t="s">
        <v>29</v>
      </c>
      <c r="P3799" s="1" t="s">
        <v>30</v>
      </c>
      <c r="Q3799" s="1" t="s">
        <v>24</v>
      </c>
      <c r="R3799" s="2">
        <v>40950</v>
      </c>
    </row>
    <row r="3800" spans="1:18" x14ac:dyDescent="0.25">
      <c r="A3800" s="1">
        <v>2020</v>
      </c>
      <c r="B3800" s="2">
        <v>40349</v>
      </c>
      <c r="C3800" s="2" t="str">
        <f t="shared" si="296"/>
        <v>June</v>
      </c>
      <c r="D3800" s="1" t="s">
        <v>41</v>
      </c>
      <c r="E3800" s="1">
        <v>42</v>
      </c>
      <c r="F3800" s="1">
        <f t="shared" si="295"/>
        <v>5.0892857142857144</v>
      </c>
      <c r="G3800" s="1">
        <v>213.75</v>
      </c>
      <c r="H3800" s="1">
        <v>5.14</v>
      </c>
      <c r="I3800">
        <f t="shared" si="297"/>
        <v>218.89</v>
      </c>
      <c r="J3800">
        <f t="shared" si="298"/>
        <v>5.3265000000000002</v>
      </c>
      <c r="K3800">
        <f t="shared" si="299"/>
        <v>11.38539375</v>
      </c>
      <c r="L3800" s="1" t="s">
        <v>26</v>
      </c>
      <c r="M3800" s="1" t="s">
        <v>27</v>
      </c>
      <c r="N3800" s="1" t="s">
        <v>42</v>
      </c>
      <c r="O3800" s="1" t="s">
        <v>29</v>
      </c>
      <c r="P3800" s="1" t="s">
        <v>43</v>
      </c>
      <c r="Q3800" s="1" t="s">
        <v>46</v>
      </c>
      <c r="R3800" s="2">
        <v>40351</v>
      </c>
    </row>
    <row r="3801" spans="1:18" x14ac:dyDescent="0.25">
      <c r="A3801" s="1">
        <v>22752</v>
      </c>
      <c r="B3801" s="2">
        <v>41250</v>
      </c>
      <c r="C3801" s="2" t="str">
        <f t="shared" si="296"/>
        <v>December</v>
      </c>
      <c r="D3801" s="1" t="s">
        <v>18</v>
      </c>
      <c r="E3801" s="1">
        <v>2</v>
      </c>
      <c r="F3801" s="1">
        <f t="shared" si="295"/>
        <v>119.38</v>
      </c>
      <c r="G3801" s="1">
        <v>238.76</v>
      </c>
      <c r="H3801" s="1">
        <v>35</v>
      </c>
      <c r="I3801">
        <f t="shared" si="297"/>
        <v>273.76</v>
      </c>
      <c r="J3801">
        <f t="shared" si="298"/>
        <v>3.5455000000000001</v>
      </c>
      <c r="K3801">
        <f t="shared" si="299"/>
        <v>8.4652358000000003</v>
      </c>
      <c r="L3801" s="1" t="s">
        <v>26</v>
      </c>
      <c r="M3801" s="1" t="s">
        <v>47</v>
      </c>
      <c r="N3801" s="1" t="s">
        <v>33</v>
      </c>
      <c r="O3801" s="1" t="s">
        <v>34</v>
      </c>
      <c r="P3801" s="1" t="s">
        <v>60</v>
      </c>
      <c r="Q3801" s="1" t="s">
        <v>53</v>
      </c>
      <c r="R3801" s="2">
        <v>41255</v>
      </c>
    </row>
    <row r="3802" spans="1:18" x14ac:dyDescent="0.25">
      <c r="A3802" s="1">
        <v>38817</v>
      </c>
      <c r="B3802" s="2">
        <v>41049</v>
      </c>
      <c r="C3802" s="2" t="str">
        <f t="shared" si="296"/>
        <v>May</v>
      </c>
      <c r="D3802" s="1" t="s">
        <v>32</v>
      </c>
      <c r="E3802" s="1">
        <v>1</v>
      </c>
      <c r="F3802" s="1">
        <f t="shared" si="295"/>
        <v>9.6999999999999993</v>
      </c>
      <c r="G3802" s="1">
        <v>9.6999999999999993</v>
      </c>
      <c r="H3802" s="1">
        <v>4.62</v>
      </c>
      <c r="I3802">
        <f t="shared" si="297"/>
        <v>14.32</v>
      </c>
      <c r="J3802">
        <f t="shared" si="298"/>
        <v>5.3265000000000002</v>
      </c>
      <c r="K3802">
        <f t="shared" si="299"/>
        <v>0.51667049999999992</v>
      </c>
      <c r="L3802" s="1" t="s">
        <v>26</v>
      </c>
      <c r="M3802" s="1" t="s">
        <v>51</v>
      </c>
      <c r="N3802" s="1" t="s">
        <v>21</v>
      </c>
      <c r="O3802" s="1" t="s">
        <v>29</v>
      </c>
      <c r="P3802" s="1" t="s">
        <v>43</v>
      </c>
      <c r="Q3802" s="1" t="s">
        <v>46</v>
      </c>
      <c r="R3802" s="2">
        <v>41050</v>
      </c>
    </row>
    <row r="3803" spans="1:18" x14ac:dyDescent="0.25">
      <c r="A3803" s="1">
        <v>58528</v>
      </c>
      <c r="B3803" s="2">
        <v>40478</v>
      </c>
      <c r="C3803" s="2" t="str">
        <f t="shared" si="296"/>
        <v>October</v>
      </c>
      <c r="D3803" s="1" t="s">
        <v>41</v>
      </c>
      <c r="E3803" s="1">
        <v>14</v>
      </c>
      <c r="F3803" s="1">
        <f t="shared" si="295"/>
        <v>50.067857142857143</v>
      </c>
      <c r="G3803" s="1">
        <v>700.95</v>
      </c>
      <c r="H3803" s="1">
        <v>5.0999999999999996</v>
      </c>
      <c r="I3803">
        <f t="shared" si="297"/>
        <v>706.05000000000007</v>
      </c>
      <c r="J3803">
        <f t="shared" si="298"/>
        <v>3.5455000000000001</v>
      </c>
      <c r="K3803">
        <f t="shared" si="299"/>
        <v>24.852182250000002</v>
      </c>
      <c r="L3803" s="1" t="s">
        <v>26</v>
      </c>
      <c r="M3803" s="1" t="s">
        <v>27</v>
      </c>
      <c r="N3803" s="1" t="s">
        <v>33</v>
      </c>
      <c r="O3803" s="1" t="s">
        <v>34</v>
      </c>
      <c r="P3803" s="1" t="s">
        <v>68</v>
      </c>
      <c r="Q3803" s="1" t="s">
        <v>31</v>
      </c>
      <c r="R3803" s="2">
        <v>40479</v>
      </c>
    </row>
    <row r="3804" spans="1:18" x14ac:dyDescent="0.25">
      <c r="A3804" s="1">
        <v>51333</v>
      </c>
      <c r="B3804" s="2">
        <v>41186</v>
      </c>
      <c r="C3804" s="2" t="str">
        <f t="shared" si="296"/>
        <v>October</v>
      </c>
      <c r="D3804" s="1" t="s">
        <v>32</v>
      </c>
      <c r="E3804" s="1">
        <v>30</v>
      </c>
      <c r="F3804" s="1">
        <f t="shared" si="295"/>
        <v>73.992999999999995</v>
      </c>
      <c r="G3804" s="1">
        <v>2219.79</v>
      </c>
      <c r="H3804" s="1">
        <v>33.6</v>
      </c>
      <c r="I3804">
        <f t="shared" si="297"/>
        <v>2253.39</v>
      </c>
      <c r="J3804">
        <f t="shared" si="298"/>
        <v>5.3265000000000002</v>
      </c>
      <c r="K3804">
        <f t="shared" si="299"/>
        <v>118.23711435000001</v>
      </c>
      <c r="L3804" s="1" t="s">
        <v>38</v>
      </c>
      <c r="M3804" s="1" t="s">
        <v>56</v>
      </c>
      <c r="N3804" s="1" t="s">
        <v>33</v>
      </c>
      <c r="O3804" s="1" t="s">
        <v>29</v>
      </c>
      <c r="P3804" s="1" t="s">
        <v>61</v>
      </c>
      <c r="Q3804" s="1" t="s">
        <v>40</v>
      </c>
      <c r="R3804" s="2">
        <v>41188</v>
      </c>
    </row>
    <row r="3805" spans="1:18" x14ac:dyDescent="0.25">
      <c r="A3805" s="1">
        <v>53667</v>
      </c>
      <c r="B3805" s="2">
        <v>41046</v>
      </c>
      <c r="C3805" s="2" t="str">
        <f t="shared" si="296"/>
        <v>May</v>
      </c>
      <c r="D3805" s="1" t="s">
        <v>41</v>
      </c>
      <c r="E3805" s="1">
        <v>33</v>
      </c>
      <c r="F3805" s="1">
        <f t="shared" si="295"/>
        <v>3.4048484848484848</v>
      </c>
      <c r="G3805" s="1">
        <v>112.36</v>
      </c>
      <c r="H3805" s="1">
        <v>6.27</v>
      </c>
      <c r="I3805">
        <f t="shared" si="297"/>
        <v>118.63</v>
      </c>
      <c r="J3805">
        <f t="shared" si="298"/>
        <v>3.5455000000000001</v>
      </c>
      <c r="K3805">
        <f t="shared" si="299"/>
        <v>3.9837238000000004</v>
      </c>
      <c r="L3805" s="1" t="s">
        <v>26</v>
      </c>
      <c r="M3805" s="1" t="s">
        <v>56</v>
      </c>
      <c r="N3805" s="1" t="s">
        <v>21</v>
      </c>
      <c r="O3805" s="1" t="s">
        <v>34</v>
      </c>
      <c r="P3805" s="1" t="s">
        <v>48</v>
      </c>
      <c r="Q3805" s="1" t="s">
        <v>24</v>
      </c>
      <c r="R3805" s="2">
        <v>41048</v>
      </c>
    </row>
    <row r="3806" spans="1:18" x14ac:dyDescent="0.25">
      <c r="A3806" s="1">
        <v>18371</v>
      </c>
      <c r="B3806" s="2">
        <v>40074</v>
      </c>
      <c r="C3806" s="2" t="str">
        <f t="shared" si="296"/>
        <v>September</v>
      </c>
      <c r="D3806" s="1" t="s">
        <v>41</v>
      </c>
      <c r="E3806" s="1">
        <v>30</v>
      </c>
      <c r="F3806" s="1">
        <f t="shared" si="295"/>
        <v>46.478666666666662</v>
      </c>
      <c r="G3806" s="1">
        <v>1394.36</v>
      </c>
      <c r="H3806" s="1">
        <v>8.99</v>
      </c>
      <c r="I3806">
        <f t="shared" si="297"/>
        <v>1403.35</v>
      </c>
      <c r="J3806">
        <f t="shared" si="298"/>
        <v>3.5455000000000001</v>
      </c>
      <c r="K3806">
        <f t="shared" si="299"/>
        <v>49.437033800000002</v>
      </c>
      <c r="L3806" s="1" t="s">
        <v>26</v>
      </c>
      <c r="M3806" s="1" t="s">
        <v>54</v>
      </c>
      <c r="N3806" s="1" t="s">
        <v>42</v>
      </c>
      <c r="O3806" s="1" t="s">
        <v>34</v>
      </c>
      <c r="P3806" s="1" t="s">
        <v>35</v>
      </c>
      <c r="Q3806" s="1" t="s">
        <v>46</v>
      </c>
      <c r="R3806" s="2">
        <v>40074</v>
      </c>
    </row>
    <row r="3807" spans="1:18" x14ac:dyDescent="0.25">
      <c r="A3807" s="1">
        <v>43713</v>
      </c>
      <c r="B3807" s="2">
        <v>41159</v>
      </c>
      <c r="C3807" s="2" t="str">
        <f t="shared" si="296"/>
        <v>September</v>
      </c>
      <c r="D3807" s="1" t="s">
        <v>41</v>
      </c>
      <c r="E3807" s="1">
        <v>12</v>
      </c>
      <c r="F3807" s="1">
        <f t="shared" si="295"/>
        <v>2.8674999999999997</v>
      </c>
      <c r="G3807" s="1">
        <v>34.409999999999997</v>
      </c>
      <c r="H3807" s="1">
        <v>2.4</v>
      </c>
      <c r="I3807">
        <f t="shared" si="297"/>
        <v>36.809999999999995</v>
      </c>
      <c r="J3807">
        <f t="shared" si="298"/>
        <v>3.5455000000000001</v>
      </c>
      <c r="K3807">
        <f t="shared" si="299"/>
        <v>1.2200065499999999</v>
      </c>
      <c r="L3807" s="1" t="s">
        <v>26</v>
      </c>
      <c r="M3807" s="1" t="s">
        <v>27</v>
      </c>
      <c r="N3807" s="1" t="s">
        <v>28</v>
      </c>
      <c r="O3807" s="1" t="s">
        <v>34</v>
      </c>
      <c r="P3807" s="1" t="s">
        <v>35</v>
      </c>
      <c r="Q3807" s="1" t="s">
        <v>36</v>
      </c>
      <c r="R3807" s="2">
        <v>41161</v>
      </c>
    </row>
    <row r="3808" spans="1:18" x14ac:dyDescent="0.25">
      <c r="A3808" s="1">
        <v>3493</v>
      </c>
      <c r="B3808" s="2">
        <v>40413</v>
      </c>
      <c r="C3808" s="2" t="str">
        <f t="shared" si="296"/>
        <v>August</v>
      </c>
      <c r="D3808" s="1" t="s">
        <v>25</v>
      </c>
      <c r="E3808" s="1">
        <v>48</v>
      </c>
      <c r="F3808" s="1">
        <f t="shared" si="295"/>
        <v>156.6275</v>
      </c>
      <c r="G3808" s="1">
        <v>7518.12</v>
      </c>
      <c r="H3808" s="1">
        <v>6.5</v>
      </c>
      <c r="I3808">
        <f t="shared" si="297"/>
        <v>7524.62</v>
      </c>
      <c r="J3808">
        <f t="shared" si="298"/>
        <v>5.3265000000000002</v>
      </c>
      <c r="K3808">
        <f t="shared" si="299"/>
        <v>400.45266179999999</v>
      </c>
      <c r="L3808" s="1" t="s">
        <v>26</v>
      </c>
      <c r="M3808" s="1" t="s">
        <v>59</v>
      </c>
      <c r="N3808" s="1" t="s">
        <v>42</v>
      </c>
      <c r="O3808" s="1" t="s">
        <v>29</v>
      </c>
      <c r="P3808" s="1" t="s">
        <v>43</v>
      </c>
      <c r="Q3808" s="1" t="s">
        <v>24</v>
      </c>
      <c r="R3808" s="2">
        <v>40415</v>
      </c>
    </row>
    <row r="3809" spans="1:18" x14ac:dyDescent="0.25">
      <c r="A3809" s="1">
        <v>24099</v>
      </c>
      <c r="B3809" s="2">
        <v>40683</v>
      </c>
      <c r="C3809" s="2" t="str">
        <f t="shared" si="296"/>
        <v>May</v>
      </c>
      <c r="D3809" s="1" t="s">
        <v>32</v>
      </c>
      <c r="E3809" s="1">
        <v>6</v>
      </c>
      <c r="F3809" s="1">
        <f t="shared" si="295"/>
        <v>34.206666666666671</v>
      </c>
      <c r="G3809" s="1">
        <v>205.24</v>
      </c>
      <c r="H3809" s="1">
        <v>6.5</v>
      </c>
      <c r="I3809">
        <f t="shared" si="297"/>
        <v>211.74</v>
      </c>
      <c r="J3809">
        <f t="shared" si="298"/>
        <v>5.3265000000000002</v>
      </c>
      <c r="K3809">
        <f t="shared" si="299"/>
        <v>10.932108600000001</v>
      </c>
      <c r="L3809" s="1" t="s">
        <v>26</v>
      </c>
      <c r="M3809" s="1" t="s">
        <v>49</v>
      </c>
      <c r="N3809" s="1" t="s">
        <v>33</v>
      </c>
      <c r="O3809" s="1" t="s">
        <v>29</v>
      </c>
      <c r="P3809" s="1" t="s">
        <v>43</v>
      </c>
      <c r="Q3809" s="1" t="s">
        <v>24</v>
      </c>
      <c r="R3809" s="2">
        <v>40684</v>
      </c>
    </row>
    <row r="3810" spans="1:18" x14ac:dyDescent="0.25">
      <c r="A3810" s="1">
        <v>4804</v>
      </c>
      <c r="B3810" s="2">
        <v>40935</v>
      </c>
      <c r="C3810" s="2" t="str">
        <f t="shared" si="296"/>
        <v>January</v>
      </c>
      <c r="D3810" s="1" t="s">
        <v>25</v>
      </c>
      <c r="E3810" s="1">
        <v>13</v>
      </c>
      <c r="F3810" s="1">
        <f t="shared" si="295"/>
        <v>35.67923076923077</v>
      </c>
      <c r="G3810" s="1">
        <v>463.83</v>
      </c>
      <c r="H3810" s="1">
        <v>1.99</v>
      </c>
      <c r="I3810">
        <f t="shared" si="297"/>
        <v>465.82</v>
      </c>
      <c r="J3810">
        <f t="shared" si="298"/>
        <v>5.3265000000000002</v>
      </c>
      <c r="K3810">
        <f t="shared" si="299"/>
        <v>24.705904950000001</v>
      </c>
      <c r="L3810" s="1" t="s">
        <v>26</v>
      </c>
      <c r="M3810" s="1" t="s">
        <v>47</v>
      </c>
      <c r="N3810" s="1" t="s">
        <v>33</v>
      </c>
      <c r="O3810" s="1" t="s">
        <v>29</v>
      </c>
      <c r="P3810" s="1" t="s">
        <v>43</v>
      </c>
      <c r="Q3810" s="1" t="s">
        <v>46</v>
      </c>
      <c r="R3810" s="2">
        <v>40936</v>
      </c>
    </row>
    <row r="3811" spans="1:18" x14ac:dyDescent="0.25">
      <c r="A3811" s="1">
        <v>27299</v>
      </c>
      <c r="B3811" s="2">
        <v>41126</v>
      </c>
      <c r="C3811" s="2" t="str">
        <f t="shared" si="296"/>
        <v>August</v>
      </c>
      <c r="D3811" s="1" t="s">
        <v>37</v>
      </c>
      <c r="E3811" s="1">
        <v>41</v>
      </c>
      <c r="F3811" s="1">
        <f t="shared" si="295"/>
        <v>19.564878048780486</v>
      </c>
      <c r="G3811" s="1">
        <v>802.16</v>
      </c>
      <c r="H3811" s="1">
        <v>14.87</v>
      </c>
      <c r="I3811">
        <f t="shared" si="297"/>
        <v>817.03</v>
      </c>
      <c r="J3811">
        <f t="shared" si="298"/>
        <v>4.7610000000000001</v>
      </c>
      <c r="K3811">
        <f t="shared" si="299"/>
        <v>38.190837600000002</v>
      </c>
      <c r="L3811" s="1" t="s">
        <v>26</v>
      </c>
      <c r="M3811" s="1" t="s">
        <v>27</v>
      </c>
      <c r="N3811" s="1" t="s">
        <v>33</v>
      </c>
      <c r="O3811" s="1" t="s">
        <v>22</v>
      </c>
      <c r="P3811" s="1" t="s">
        <v>23</v>
      </c>
      <c r="Q3811" s="1" t="s">
        <v>53</v>
      </c>
      <c r="R3811" s="2">
        <v>41128</v>
      </c>
    </row>
    <row r="3812" spans="1:18" x14ac:dyDescent="0.25">
      <c r="A3812" s="1">
        <v>26368</v>
      </c>
      <c r="B3812" s="2">
        <v>40374</v>
      </c>
      <c r="C3812" s="2" t="str">
        <f t="shared" si="296"/>
        <v>July</v>
      </c>
      <c r="D3812" s="1" t="s">
        <v>41</v>
      </c>
      <c r="E3812" s="1">
        <v>25</v>
      </c>
      <c r="F3812" s="1">
        <f t="shared" si="295"/>
        <v>72.360500000000002</v>
      </c>
      <c r="G3812" s="1">
        <v>1809.0125</v>
      </c>
      <c r="H3812" s="1">
        <v>2.5</v>
      </c>
      <c r="I3812">
        <f t="shared" si="297"/>
        <v>1811.5125</v>
      </c>
      <c r="J3812">
        <f t="shared" si="298"/>
        <v>5.3265000000000002</v>
      </c>
      <c r="K3812">
        <f t="shared" si="299"/>
        <v>96.357050812500006</v>
      </c>
      <c r="L3812" s="1" t="s">
        <v>26</v>
      </c>
      <c r="M3812" s="1" t="s">
        <v>20</v>
      </c>
      <c r="N3812" s="1" t="s">
        <v>33</v>
      </c>
      <c r="O3812" s="1" t="s">
        <v>29</v>
      </c>
      <c r="P3812" s="1" t="s">
        <v>30</v>
      </c>
      <c r="Q3812" s="1" t="s">
        <v>24</v>
      </c>
      <c r="R3812" s="2">
        <v>40376</v>
      </c>
    </row>
    <row r="3813" spans="1:18" x14ac:dyDescent="0.25">
      <c r="A3813" s="1">
        <v>37252</v>
      </c>
      <c r="B3813" s="2">
        <v>40866</v>
      </c>
      <c r="C3813" s="2" t="str">
        <f t="shared" si="296"/>
        <v>November</v>
      </c>
      <c r="D3813" s="1" t="s">
        <v>18</v>
      </c>
      <c r="E3813" s="1">
        <v>1</v>
      </c>
      <c r="F3813" s="1">
        <f t="shared" si="295"/>
        <v>10.62</v>
      </c>
      <c r="G3813" s="1">
        <v>10.62</v>
      </c>
      <c r="H3813" s="1">
        <v>2.38</v>
      </c>
      <c r="I3813">
        <f t="shared" si="297"/>
        <v>13</v>
      </c>
      <c r="J3813">
        <f t="shared" si="298"/>
        <v>5.3265000000000002</v>
      </c>
      <c r="K3813">
        <f t="shared" si="299"/>
        <v>0.56567429999999996</v>
      </c>
      <c r="L3813" s="1" t="s">
        <v>26</v>
      </c>
      <c r="M3813" s="1" t="s">
        <v>56</v>
      </c>
      <c r="N3813" s="1" t="s">
        <v>33</v>
      </c>
      <c r="O3813" s="1" t="s">
        <v>29</v>
      </c>
      <c r="P3813" s="1" t="s">
        <v>43</v>
      </c>
      <c r="Q3813" s="1" t="s">
        <v>46</v>
      </c>
      <c r="R3813" s="2">
        <v>40870</v>
      </c>
    </row>
    <row r="3814" spans="1:18" x14ac:dyDescent="0.25">
      <c r="A3814" s="1">
        <v>25666</v>
      </c>
      <c r="B3814" s="2">
        <v>41154</v>
      </c>
      <c r="C3814" s="2" t="str">
        <f t="shared" si="296"/>
        <v>September</v>
      </c>
      <c r="D3814" s="1" t="s">
        <v>37</v>
      </c>
      <c r="E3814" s="1">
        <v>36</v>
      </c>
      <c r="F3814" s="1">
        <f t="shared" si="295"/>
        <v>140.89833333333334</v>
      </c>
      <c r="G3814" s="1">
        <v>5072.34</v>
      </c>
      <c r="H3814" s="1">
        <v>19.989999999999998</v>
      </c>
      <c r="I3814">
        <f t="shared" si="297"/>
        <v>5092.33</v>
      </c>
      <c r="J3814">
        <f t="shared" si="298"/>
        <v>3.5455000000000001</v>
      </c>
      <c r="K3814">
        <f t="shared" si="299"/>
        <v>179.83981470000003</v>
      </c>
      <c r="L3814" s="1" t="s">
        <v>26</v>
      </c>
      <c r="M3814" s="1" t="s">
        <v>58</v>
      </c>
      <c r="N3814" s="1" t="s">
        <v>21</v>
      </c>
      <c r="O3814" s="1" t="s">
        <v>34</v>
      </c>
      <c r="P3814" s="1" t="s">
        <v>60</v>
      </c>
      <c r="Q3814" s="1" t="s">
        <v>24</v>
      </c>
      <c r="R3814" s="2">
        <v>41155</v>
      </c>
    </row>
    <row r="3815" spans="1:18" x14ac:dyDescent="0.25">
      <c r="A3815" s="1">
        <v>42436</v>
      </c>
      <c r="B3815" s="2">
        <v>41130</v>
      </c>
      <c r="C3815" s="2" t="str">
        <f t="shared" si="296"/>
        <v>August</v>
      </c>
      <c r="D3815" s="1" t="s">
        <v>37</v>
      </c>
      <c r="E3815" s="1">
        <v>30</v>
      </c>
      <c r="F3815" s="1">
        <f t="shared" si="295"/>
        <v>366.49133333333333</v>
      </c>
      <c r="G3815" s="1">
        <v>10994.74</v>
      </c>
      <c r="H3815" s="1">
        <v>48.26</v>
      </c>
      <c r="I3815">
        <f t="shared" si="297"/>
        <v>11043</v>
      </c>
      <c r="J3815">
        <f t="shared" si="298"/>
        <v>5.3265000000000002</v>
      </c>
      <c r="K3815">
        <f t="shared" si="299"/>
        <v>585.63482609999994</v>
      </c>
      <c r="L3815" s="1" t="s">
        <v>38</v>
      </c>
      <c r="M3815" s="1" t="s">
        <v>51</v>
      </c>
      <c r="N3815" s="1" t="s">
        <v>33</v>
      </c>
      <c r="O3815" s="1" t="s">
        <v>29</v>
      </c>
      <c r="P3815" s="1" t="s">
        <v>61</v>
      </c>
      <c r="Q3815" s="1" t="s">
        <v>64</v>
      </c>
      <c r="R3815" s="2">
        <v>41131</v>
      </c>
    </row>
    <row r="3816" spans="1:18" x14ac:dyDescent="0.25">
      <c r="A3816" s="1">
        <v>47846</v>
      </c>
      <c r="B3816" s="2">
        <v>41132</v>
      </c>
      <c r="C3816" s="2" t="str">
        <f t="shared" si="296"/>
        <v>August</v>
      </c>
      <c r="D3816" s="1" t="s">
        <v>25</v>
      </c>
      <c r="E3816" s="1">
        <v>37</v>
      </c>
      <c r="F3816" s="1">
        <f t="shared" si="295"/>
        <v>6.5172972972972971</v>
      </c>
      <c r="G3816" s="1">
        <v>241.14</v>
      </c>
      <c r="H3816" s="1">
        <v>6.93</v>
      </c>
      <c r="I3816">
        <f t="shared" si="297"/>
        <v>248.07</v>
      </c>
      <c r="J3816">
        <f t="shared" si="298"/>
        <v>3.5455000000000001</v>
      </c>
      <c r="K3816">
        <f t="shared" si="299"/>
        <v>8.5496186999999999</v>
      </c>
      <c r="L3816" s="1" t="s">
        <v>26</v>
      </c>
      <c r="M3816" s="1" t="s">
        <v>55</v>
      </c>
      <c r="N3816" s="1" t="s">
        <v>33</v>
      </c>
      <c r="O3816" s="1" t="s">
        <v>34</v>
      </c>
      <c r="P3816" s="1" t="s">
        <v>45</v>
      </c>
      <c r="Q3816" s="1" t="s">
        <v>24</v>
      </c>
      <c r="R3816" s="2">
        <v>41133</v>
      </c>
    </row>
    <row r="3817" spans="1:18" x14ac:dyDescent="0.25">
      <c r="A3817" s="1">
        <v>5189</v>
      </c>
      <c r="B3817" s="2">
        <v>40507</v>
      </c>
      <c r="C3817" s="2" t="str">
        <f t="shared" si="296"/>
        <v>November</v>
      </c>
      <c r="D3817" s="1" t="s">
        <v>18</v>
      </c>
      <c r="E3817" s="1">
        <v>8</v>
      </c>
      <c r="F3817" s="1">
        <f t="shared" si="295"/>
        <v>3.09</v>
      </c>
      <c r="G3817" s="1">
        <v>24.72</v>
      </c>
      <c r="H3817" s="1">
        <v>3.5</v>
      </c>
      <c r="I3817">
        <f t="shared" si="297"/>
        <v>28.22</v>
      </c>
      <c r="J3817">
        <f t="shared" si="298"/>
        <v>3.5455000000000001</v>
      </c>
      <c r="K3817">
        <f t="shared" si="299"/>
        <v>0.8764476000000001</v>
      </c>
      <c r="L3817" s="1" t="s">
        <v>26</v>
      </c>
      <c r="M3817" s="1" t="s">
        <v>58</v>
      </c>
      <c r="N3817" s="1" t="s">
        <v>33</v>
      </c>
      <c r="O3817" s="1" t="s">
        <v>34</v>
      </c>
      <c r="P3817" s="1" t="s">
        <v>35</v>
      </c>
      <c r="Q3817" s="1" t="s">
        <v>46</v>
      </c>
      <c r="R3817" s="2">
        <v>40509</v>
      </c>
    </row>
    <row r="3818" spans="1:18" x14ac:dyDescent="0.25">
      <c r="A3818" s="1">
        <v>49763</v>
      </c>
      <c r="B3818" s="2">
        <v>40587</v>
      </c>
      <c r="C3818" s="2" t="str">
        <f t="shared" si="296"/>
        <v>February</v>
      </c>
      <c r="D3818" s="1" t="s">
        <v>37</v>
      </c>
      <c r="E3818" s="1">
        <v>6</v>
      </c>
      <c r="F3818" s="1">
        <f t="shared" si="295"/>
        <v>386.72499999999997</v>
      </c>
      <c r="G3818" s="1">
        <v>2320.35</v>
      </c>
      <c r="H3818" s="1">
        <v>84.84</v>
      </c>
      <c r="I3818">
        <f t="shared" si="297"/>
        <v>2405.19</v>
      </c>
      <c r="J3818">
        <f t="shared" si="298"/>
        <v>4.7610000000000001</v>
      </c>
      <c r="K3818">
        <f t="shared" si="299"/>
        <v>110.4718635</v>
      </c>
      <c r="L3818" s="1" t="s">
        <v>38</v>
      </c>
      <c r="M3818" s="1" t="s">
        <v>56</v>
      </c>
      <c r="N3818" s="1" t="s">
        <v>33</v>
      </c>
      <c r="O3818" s="1" t="s">
        <v>22</v>
      </c>
      <c r="P3818" s="1" t="s">
        <v>57</v>
      </c>
      <c r="Q3818" s="1" t="s">
        <v>64</v>
      </c>
      <c r="R3818" s="2">
        <v>40587</v>
      </c>
    </row>
    <row r="3819" spans="1:18" x14ac:dyDescent="0.25">
      <c r="A3819" s="1">
        <v>14983</v>
      </c>
      <c r="B3819" s="2">
        <v>39855</v>
      </c>
      <c r="C3819" s="2" t="str">
        <f t="shared" si="296"/>
        <v>February</v>
      </c>
      <c r="D3819" s="1" t="s">
        <v>25</v>
      </c>
      <c r="E3819" s="1">
        <v>48</v>
      </c>
      <c r="F3819" s="1">
        <f t="shared" si="295"/>
        <v>176.58254166666666</v>
      </c>
      <c r="G3819" s="1">
        <v>8475.9619999999995</v>
      </c>
      <c r="H3819" s="1">
        <v>8.99</v>
      </c>
      <c r="I3819">
        <f t="shared" si="297"/>
        <v>8484.9519999999993</v>
      </c>
      <c r="J3819">
        <f t="shared" si="298"/>
        <v>5.3265000000000002</v>
      </c>
      <c r="K3819">
        <f t="shared" si="299"/>
        <v>451.47211592999997</v>
      </c>
      <c r="L3819" s="1" t="s">
        <v>19</v>
      </c>
      <c r="M3819" s="1" t="s">
        <v>54</v>
      </c>
      <c r="N3819" s="1" t="s">
        <v>21</v>
      </c>
      <c r="O3819" s="1" t="s">
        <v>29</v>
      </c>
      <c r="P3819" s="1" t="s">
        <v>30</v>
      </c>
      <c r="Q3819" s="1" t="s">
        <v>24</v>
      </c>
      <c r="R3819" s="2">
        <v>39856</v>
      </c>
    </row>
    <row r="3820" spans="1:18" x14ac:dyDescent="0.25">
      <c r="A3820" s="1">
        <v>54020</v>
      </c>
      <c r="B3820" s="2">
        <v>40939</v>
      </c>
      <c r="C3820" s="2" t="str">
        <f t="shared" si="296"/>
        <v>January</v>
      </c>
      <c r="D3820" s="1" t="s">
        <v>18</v>
      </c>
      <c r="E3820" s="1">
        <v>35</v>
      </c>
      <c r="F3820" s="1">
        <f t="shared" si="295"/>
        <v>18.530857142857144</v>
      </c>
      <c r="G3820" s="1">
        <v>648.58000000000004</v>
      </c>
      <c r="H3820" s="1">
        <v>5.21</v>
      </c>
      <c r="I3820">
        <f t="shared" si="297"/>
        <v>653.79000000000008</v>
      </c>
      <c r="J3820">
        <f t="shared" si="298"/>
        <v>3.5455000000000001</v>
      </c>
      <c r="K3820">
        <f t="shared" si="299"/>
        <v>22.995403899999999</v>
      </c>
      <c r="L3820" s="1" t="s">
        <v>26</v>
      </c>
      <c r="M3820" s="1" t="s">
        <v>49</v>
      </c>
      <c r="N3820" s="1" t="s">
        <v>33</v>
      </c>
      <c r="O3820" s="1" t="s">
        <v>34</v>
      </c>
      <c r="P3820" s="1" t="s">
        <v>45</v>
      </c>
      <c r="Q3820" s="1" t="s">
        <v>24</v>
      </c>
      <c r="R3820" s="2">
        <v>40943</v>
      </c>
    </row>
    <row r="3821" spans="1:18" x14ac:dyDescent="0.25">
      <c r="A3821" s="1">
        <v>9733</v>
      </c>
      <c r="B3821" s="2">
        <v>39889</v>
      </c>
      <c r="C3821" s="2" t="str">
        <f t="shared" si="296"/>
        <v>March</v>
      </c>
      <c r="D3821" s="1" t="s">
        <v>32</v>
      </c>
      <c r="E3821" s="1">
        <v>39</v>
      </c>
      <c r="F3821" s="1">
        <f t="shared" si="295"/>
        <v>5.7343589743589742</v>
      </c>
      <c r="G3821" s="1">
        <v>223.64</v>
      </c>
      <c r="H3821" s="1">
        <v>5.35</v>
      </c>
      <c r="I3821">
        <f t="shared" si="297"/>
        <v>228.98999999999998</v>
      </c>
      <c r="J3821">
        <f t="shared" si="298"/>
        <v>3.5455000000000001</v>
      </c>
      <c r="K3821">
        <f t="shared" si="299"/>
        <v>7.9291561999999995</v>
      </c>
      <c r="L3821" s="1" t="s">
        <v>26</v>
      </c>
      <c r="M3821" s="1" t="s">
        <v>49</v>
      </c>
      <c r="N3821" s="1" t="s">
        <v>42</v>
      </c>
      <c r="O3821" s="1" t="s">
        <v>34</v>
      </c>
      <c r="P3821" s="1" t="s">
        <v>45</v>
      </c>
      <c r="Q3821" s="1" t="s">
        <v>24</v>
      </c>
      <c r="R3821" s="2">
        <v>39889</v>
      </c>
    </row>
    <row r="3822" spans="1:18" x14ac:dyDescent="0.25">
      <c r="A3822" s="1">
        <v>49123</v>
      </c>
      <c r="B3822" s="2">
        <v>39869</v>
      </c>
      <c r="C3822" s="2" t="str">
        <f t="shared" si="296"/>
        <v>February</v>
      </c>
      <c r="D3822" s="1" t="s">
        <v>25</v>
      </c>
      <c r="E3822" s="1">
        <v>3</v>
      </c>
      <c r="F3822" s="1">
        <f t="shared" si="295"/>
        <v>8.4933333333333341</v>
      </c>
      <c r="G3822" s="1">
        <v>25.48</v>
      </c>
      <c r="H3822" s="1">
        <v>1.99</v>
      </c>
      <c r="I3822">
        <f t="shared" si="297"/>
        <v>27.47</v>
      </c>
      <c r="J3822">
        <f t="shared" si="298"/>
        <v>5.3265000000000002</v>
      </c>
      <c r="K3822">
        <f t="shared" si="299"/>
        <v>1.3571922000000001</v>
      </c>
      <c r="L3822" s="1" t="s">
        <v>26</v>
      </c>
      <c r="M3822" s="1" t="s">
        <v>56</v>
      </c>
      <c r="N3822" s="1" t="s">
        <v>33</v>
      </c>
      <c r="O3822" s="1" t="s">
        <v>29</v>
      </c>
      <c r="P3822" s="1" t="s">
        <v>43</v>
      </c>
      <c r="Q3822" s="1" t="s">
        <v>46</v>
      </c>
      <c r="R3822" s="2">
        <v>39870</v>
      </c>
    </row>
    <row r="3823" spans="1:18" x14ac:dyDescent="0.25">
      <c r="A3823" s="1">
        <v>21795</v>
      </c>
      <c r="B3823" s="2">
        <v>40342</v>
      </c>
      <c r="C3823" s="2" t="str">
        <f t="shared" si="296"/>
        <v>June</v>
      </c>
      <c r="D3823" s="1" t="s">
        <v>32</v>
      </c>
      <c r="E3823" s="1">
        <v>10</v>
      </c>
      <c r="F3823" s="1">
        <f t="shared" si="295"/>
        <v>27.866000000000003</v>
      </c>
      <c r="G3823" s="1">
        <v>278.66000000000003</v>
      </c>
      <c r="H3823" s="1">
        <v>4</v>
      </c>
      <c r="I3823">
        <f t="shared" si="297"/>
        <v>282.66000000000003</v>
      </c>
      <c r="J3823">
        <f t="shared" si="298"/>
        <v>5.3265000000000002</v>
      </c>
      <c r="K3823">
        <f t="shared" si="299"/>
        <v>14.842824900000004</v>
      </c>
      <c r="L3823" s="1" t="s">
        <v>19</v>
      </c>
      <c r="M3823" s="1" t="s">
        <v>27</v>
      </c>
      <c r="N3823" s="1" t="s">
        <v>28</v>
      </c>
      <c r="O3823" s="1" t="s">
        <v>29</v>
      </c>
      <c r="P3823" s="1" t="s">
        <v>43</v>
      </c>
      <c r="Q3823" s="1" t="s">
        <v>24</v>
      </c>
      <c r="R3823" s="2">
        <v>40343</v>
      </c>
    </row>
    <row r="3824" spans="1:18" x14ac:dyDescent="0.25">
      <c r="A3824" s="1">
        <v>11779</v>
      </c>
      <c r="B3824" s="2">
        <v>40358</v>
      </c>
      <c r="C3824" s="2" t="str">
        <f t="shared" si="296"/>
        <v>June</v>
      </c>
      <c r="D3824" s="1" t="s">
        <v>32</v>
      </c>
      <c r="E3824" s="1">
        <v>45</v>
      </c>
      <c r="F3824" s="1">
        <f t="shared" si="295"/>
        <v>6.913333333333334</v>
      </c>
      <c r="G3824" s="1">
        <v>311.10000000000002</v>
      </c>
      <c r="H3824" s="1">
        <v>2</v>
      </c>
      <c r="I3824">
        <f t="shared" si="297"/>
        <v>313.10000000000002</v>
      </c>
      <c r="J3824">
        <f t="shared" si="298"/>
        <v>3.5455000000000001</v>
      </c>
      <c r="K3824">
        <f t="shared" si="299"/>
        <v>11.030050500000002</v>
      </c>
      <c r="L3824" s="1" t="s">
        <v>26</v>
      </c>
      <c r="M3824" s="1" t="s">
        <v>49</v>
      </c>
      <c r="N3824" s="1" t="s">
        <v>21</v>
      </c>
      <c r="O3824" s="1" t="s">
        <v>34</v>
      </c>
      <c r="P3824" s="1" t="s">
        <v>45</v>
      </c>
      <c r="Q3824" s="1" t="s">
        <v>36</v>
      </c>
      <c r="R3824" s="2">
        <v>40360</v>
      </c>
    </row>
    <row r="3825" spans="1:18" x14ac:dyDescent="0.25">
      <c r="A3825" s="1">
        <v>43271</v>
      </c>
      <c r="B3825" s="2">
        <v>40240</v>
      </c>
      <c r="C3825" s="2" t="str">
        <f t="shared" si="296"/>
        <v>March</v>
      </c>
      <c r="D3825" s="1" t="s">
        <v>41</v>
      </c>
      <c r="E3825" s="1">
        <v>2</v>
      </c>
      <c r="F3825" s="1">
        <f t="shared" si="295"/>
        <v>3.875</v>
      </c>
      <c r="G3825" s="1">
        <v>7.75</v>
      </c>
      <c r="H3825" s="1">
        <v>2.4</v>
      </c>
      <c r="I3825">
        <f t="shared" si="297"/>
        <v>10.15</v>
      </c>
      <c r="J3825">
        <f t="shared" si="298"/>
        <v>3.5455000000000001</v>
      </c>
      <c r="K3825">
        <f t="shared" si="299"/>
        <v>0.27477625</v>
      </c>
      <c r="L3825" s="1" t="s">
        <v>26</v>
      </c>
      <c r="M3825" s="1" t="s">
        <v>49</v>
      </c>
      <c r="N3825" s="1" t="s">
        <v>28</v>
      </c>
      <c r="O3825" s="1" t="s">
        <v>34</v>
      </c>
      <c r="P3825" s="1" t="s">
        <v>35</v>
      </c>
      <c r="Q3825" s="1" t="s">
        <v>36</v>
      </c>
      <c r="R3825" s="2">
        <v>40241</v>
      </c>
    </row>
    <row r="3826" spans="1:18" x14ac:dyDescent="0.25">
      <c r="A3826" s="1">
        <v>43013</v>
      </c>
      <c r="B3826" s="2">
        <v>40655</v>
      </c>
      <c r="C3826" s="2" t="str">
        <f t="shared" si="296"/>
        <v>April</v>
      </c>
      <c r="D3826" s="1" t="s">
        <v>18</v>
      </c>
      <c r="E3826" s="1">
        <v>50</v>
      </c>
      <c r="F3826" s="1">
        <f t="shared" si="295"/>
        <v>48.753399999999999</v>
      </c>
      <c r="G3826" s="1">
        <v>2437.67</v>
      </c>
      <c r="H3826" s="1">
        <v>22.24</v>
      </c>
      <c r="I3826">
        <f t="shared" si="297"/>
        <v>2459.91</v>
      </c>
      <c r="J3826">
        <f t="shared" si="298"/>
        <v>4.7610000000000001</v>
      </c>
      <c r="K3826">
        <f t="shared" si="299"/>
        <v>116.05746870000002</v>
      </c>
      <c r="L3826" s="1" t="s">
        <v>26</v>
      </c>
      <c r="M3826" s="1" t="s">
        <v>51</v>
      </c>
      <c r="N3826" s="1" t="s">
        <v>42</v>
      </c>
      <c r="O3826" s="1" t="s">
        <v>22</v>
      </c>
      <c r="P3826" s="1" t="s">
        <v>23</v>
      </c>
      <c r="Q3826" s="1" t="s">
        <v>53</v>
      </c>
      <c r="R3826" s="2">
        <v>40659</v>
      </c>
    </row>
    <row r="3827" spans="1:18" x14ac:dyDescent="0.25">
      <c r="A3827" s="1">
        <v>7878</v>
      </c>
      <c r="B3827" s="2">
        <v>40664</v>
      </c>
      <c r="C3827" s="2" t="str">
        <f t="shared" si="296"/>
        <v>May</v>
      </c>
      <c r="D3827" s="1" t="s">
        <v>37</v>
      </c>
      <c r="E3827" s="1">
        <v>41</v>
      </c>
      <c r="F3827" s="1">
        <f t="shared" si="295"/>
        <v>8.3814634146341458</v>
      </c>
      <c r="G3827" s="1">
        <v>343.64</v>
      </c>
      <c r="H3827" s="1">
        <v>3.44</v>
      </c>
      <c r="I3827">
        <f t="shared" si="297"/>
        <v>347.08</v>
      </c>
      <c r="J3827">
        <f t="shared" si="298"/>
        <v>4.7610000000000001</v>
      </c>
      <c r="K3827">
        <f t="shared" si="299"/>
        <v>16.360700399999999</v>
      </c>
      <c r="L3827" s="1" t="s">
        <v>26</v>
      </c>
      <c r="M3827" s="1" t="s">
        <v>56</v>
      </c>
      <c r="N3827" s="1" t="s">
        <v>33</v>
      </c>
      <c r="O3827" s="1" t="s">
        <v>22</v>
      </c>
      <c r="P3827" s="1" t="s">
        <v>23</v>
      </c>
      <c r="Q3827" s="1" t="s">
        <v>46</v>
      </c>
      <c r="R3827" s="2">
        <v>40666</v>
      </c>
    </row>
    <row r="3828" spans="1:18" x14ac:dyDescent="0.25">
      <c r="A3828" s="1">
        <v>20322</v>
      </c>
      <c r="B3828" s="2">
        <v>39992</v>
      </c>
      <c r="C3828" s="2" t="str">
        <f t="shared" si="296"/>
        <v>June</v>
      </c>
      <c r="D3828" s="1" t="s">
        <v>37</v>
      </c>
      <c r="E3828" s="1">
        <v>46</v>
      </c>
      <c r="F3828" s="1">
        <f t="shared" si="295"/>
        <v>100.02217391304349</v>
      </c>
      <c r="G3828" s="1">
        <v>4601.0200000000004</v>
      </c>
      <c r="H3828" s="1">
        <v>35.840000000000003</v>
      </c>
      <c r="I3828">
        <f t="shared" si="297"/>
        <v>4636.8600000000006</v>
      </c>
      <c r="J3828">
        <f t="shared" si="298"/>
        <v>4.7610000000000001</v>
      </c>
      <c r="K3828">
        <f t="shared" si="299"/>
        <v>219.05456220000005</v>
      </c>
      <c r="L3828" s="1" t="s">
        <v>38</v>
      </c>
      <c r="M3828" s="1" t="s">
        <v>20</v>
      </c>
      <c r="N3828" s="1" t="s">
        <v>42</v>
      </c>
      <c r="O3828" s="1" t="s">
        <v>22</v>
      </c>
      <c r="P3828" s="1" t="s">
        <v>67</v>
      </c>
      <c r="Q3828" s="1" t="s">
        <v>64</v>
      </c>
      <c r="R3828" s="2">
        <v>39992</v>
      </c>
    </row>
    <row r="3829" spans="1:18" x14ac:dyDescent="0.25">
      <c r="A3829" s="1">
        <v>5472</v>
      </c>
      <c r="B3829" s="2">
        <v>40278</v>
      </c>
      <c r="C3829" s="2" t="str">
        <f t="shared" si="296"/>
        <v>April</v>
      </c>
      <c r="D3829" s="1" t="s">
        <v>18</v>
      </c>
      <c r="E3829" s="1">
        <v>32</v>
      </c>
      <c r="F3829" s="1">
        <f t="shared" si="295"/>
        <v>6.7525000000000004</v>
      </c>
      <c r="G3829" s="1">
        <v>216.08</v>
      </c>
      <c r="H3829" s="1">
        <v>6.65</v>
      </c>
      <c r="I3829">
        <f t="shared" si="297"/>
        <v>222.73000000000002</v>
      </c>
      <c r="J3829">
        <f t="shared" si="298"/>
        <v>3.5455000000000001</v>
      </c>
      <c r="K3829">
        <f t="shared" si="299"/>
        <v>7.6611164000000009</v>
      </c>
      <c r="L3829" s="1" t="s">
        <v>26</v>
      </c>
      <c r="M3829" s="1" t="s">
        <v>47</v>
      </c>
      <c r="N3829" s="1" t="s">
        <v>33</v>
      </c>
      <c r="O3829" s="1" t="s">
        <v>34</v>
      </c>
      <c r="P3829" s="1" t="s">
        <v>45</v>
      </c>
      <c r="Q3829" s="1" t="s">
        <v>24</v>
      </c>
      <c r="R3829" s="2">
        <v>40280</v>
      </c>
    </row>
    <row r="3830" spans="1:18" x14ac:dyDescent="0.25">
      <c r="A3830" s="1">
        <v>48803</v>
      </c>
      <c r="B3830" s="2">
        <v>41222</v>
      </c>
      <c r="C3830" s="2" t="str">
        <f t="shared" si="296"/>
        <v>November</v>
      </c>
      <c r="D3830" s="1" t="s">
        <v>37</v>
      </c>
      <c r="E3830" s="1">
        <v>19</v>
      </c>
      <c r="F3830" s="1">
        <f t="shared" si="295"/>
        <v>10.547894736842105</v>
      </c>
      <c r="G3830" s="1">
        <v>200.41</v>
      </c>
      <c r="H3830" s="1">
        <v>4.68</v>
      </c>
      <c r="I3830">
        <f t="shared" si="297"/>
        <v>205.09</v>
      </c>
      <c r="J3830">
        <f t="shared" si="298"/>
        <v>3.5455000000000001</v>
      </c>
      <c r="K3830">
        <f t="shared" si="299"/>
        <v>7.1055365500000001</v>
      </c>
      <c r="L3830" s="1" t="s">
        <v>26</v>
      </c>
      <c r="M3830" s="1" t="s">
        <v>20</v>
      </c>
      <c r="N3830" s="1" t="s">
        <v>42</v>
      </c>
      <c r="O3830" s="1" t="s">
        <v>34</v>
      </c>
      <c r="P3830" s="1" t="s">
        <v>50</v>
      </c>
      <c r="Q3830" s="1" t="s">
        <v>46</v>
      </c>
      <c r="R3830" s="2">
        <v>41223</v>
      </c>
    </row>
    <row r="3831" spans="1:18" x14ac:dyDescent="0.25">
      <c r="A3831" s="1">
        <v>8710</v>
      </c>
      <c r="B3831" s="2">
        <v>39817</v>
      </c>
      <c r="C3831" s="2" t="str">
        <f t="shared" si="296"/>
        <v>January</v>
      </c>
      <c r="D3831" s="1" t="s">
        <v>37</v>
      </c>
      <c r="E3831" s="1">
        <v>42</v>
      </c>
      <c r="F3831" s="1">
        <f t="shared" si="295"/>
        <v>3.6035714285714286</v>
      </c>
      <c r="G3831" s="1">
        <v>151.35</v>
      </c>
      <c r="H3831" s="1">
        <v>1.93</v>
      </c>
      <c r="I3831">
        <f t="shared" si="297"/>
        <v>153.28</v>
      </c>
      <c r="J3831">
        <f t="shared" si="298"/>
        <v>3.5455000000000001</v>
      </c>
      <c r="K3831">
        <f t="shared" si="299"/>
        <v>5.366114249999999</v>
      </c>
      <c r="L3831" s="1" t="s">
        <v>19</v>
      </c>
      <c r="M3831" s="1" t="s">
        <v>27</v>
      </c>
      <c r="N3831" s="1" t="s">
        <v>33</v>
      </c>
      <c r="O3831" s="1" t="s">
        <v>34</v>
      </c>
      <c r="P3831" s="1" t="s">
        <v>45</v>
      </c>
      <c r="Q3831" s="1" t="s">
        <v>36</v>
      </c>
      <c r="R3831" s="2">
        <v>39819</v>
      </c>
    </row>
    <row r="3832" spans="1:18" x14ac:dyDescent="0.25">
      <c r="A3832" s="1">
        <v>17381</v>
      </c>
      <c r="B3832" s="2">
        <v>40404</v>
      </c>
      <c r="C3832" s="2" t="str">
        <f t="shared" si="296"/>
        <v>August</v>
      </c>
      <c r="D3832" s="1" t="s">
        <v>25</v>
      </c>
      <c r="E3832" s="1">
        <v>28</v>
      </c>
      <c r="F3832" s="1">
        <f t="shared" si="295"/>
        <v>3.6160714285714284</v>
      </c>
      <c r="G3832" s="1">
        <v>101.25</v>
      </c>
      <c r="H3832" s="1">
        <v>0.5</v>
      </c>
      <c r="I3832">
        <f t="shared" si="297"/>
        <v>101.75</v>
      </c>
      <c r="J3832">
        <f t="shared" si="298"/>
        <v>3.5455000000000001</v>
      </c>
      <c r="K3832">
        <f t="shared" si="299"/>
        <v>3.5898187500000001</v>
      </c>
      <c r="L3832" s="1" t="s">
        <v>26</v>
      </c>
      <c r="M3832" s="1" t="s">
        <v>54</v>
      </c>
      <c r="N3832" s="1" t="s">
        <v>33</v>
      </c>
      <c r="O3832" s="1" t="s">
        <v>34</v>
      </c>
      <c r="P3832" s="1" t="s">
        <v>63</v>
      </c>
      <c r="Q3832" s="1" t="s">
        <v>24</v>
      </c>
      <c r="R3832" s="2">
        <v>40405</v>
      </c>
    </row>
    <row r="3833" spans="1:18" x14ac:dyDescent="0.25">
      <c r="A3833" s="1">
        <v>36709</v>
      </c>
      <c r="B3833" s="2">
        <v>41144</v>
      </c>
      <c r="C3833" s="2" t="str">
        <f t="shared" si="296"/>
        <v>August</v>
      </c>
      <c r="D3833" s="1" t="s">
        <v>37</v>
      </c>
      <c r="E3833" s="1">
        <v>42</v>
      </c>
      <c r="F3833" s="1">
        <f t="shared" si="295"/>
        <v>53.468845238095234</v>
      </c>
      <c r="G3833" s="1">
        <v>2245.6914999999999</v>
      </c>
      <c r="H3833" s="1">
        <v>8.99</v>
      </c>
      <c r="I3833">
        <f t="shared" si="297"/>
        <v>2254.6814999999997</v>
      </c>
      <c r="J3833">
        <f t="shared" si="298"/>
        <v>5.3265000000000002</v>
      </c>
      <c r="K3833">
        <f t="shared" si="299"/>
        <v>119.6167577475</v>
      </c>
      <c r="L3833" s="1" t="s">
        <v>26</v>
      </c>
      <c r="M3833" s="1" t="s">
        <v>54</v>
      </c>
      <c r="N3833" s="1" t="s">
        <v>33</v>
      </c>
      <c r="O3833" s="1" t="s">
        <v>29</v>
      </c>
      <c r="P3833" s="1" t="s">
        <v>30</v>
      </c>
      <c r="Q3833" s="1" t="s">
        <v>24</v>
      </c>
      <c r="R3833" s="2">
        <v>41146</v>
      </c>
    </row>
    <row r="3834" spans="1:18" x14ac:dyDescent="0.25">
      <c r="A3834" s="1">
        <v>39808</v>
      </c>
      <c r="B3834" s="2">
        <v>41154</v>
      </c>
      <c r="C3834" s="2" t="str">
        <f t="shared" si="296"/>
        <v>September</v>
      </c>
      <c r="D3834" s="1" t="s">
        <v>18</v>
      </c>
      <c r="E3834" s="1">
        <v>31</v>
      </c>
      <c r="F3834" s="1">
        <f t="shared" si="295"/>
        <v>110.11146774193548</v>
      </c>
      <c r="G3834" s="1">
        <v>3413.4555</v>
      </c>
      <c r="H3834" s="1">
        <v>2.5</v>
      </c>
      <c r="I3834">
        <f t="shared" si="297"/>
        <v>3415.9555</v>
      </c>
      <c r="J3834">
        <f t="shared" si="298"/>
        <v>5.3265000000000002</v>
      </c>
      <c r="K3834">
        <f t="shared" si="299"/>
        <v>181.81770720750004</v>
      </c>
      <c r="L3834" s="1" t="s">
        <v>26</v>
      </c>
      <c r="M3834" s="1" t="s">
        <v>20</v>
      </c>
      <c r="N3834" s="1" t="s">
        <v>33</v>
      </c>
      <c r="O3834" s="1" t="s">
        <v>29</v>
      </c>
      <c r="P3834" s="1" t="s">
        <v>30</v>
      </c>
      <c r="Q3834" s="1" t="s">
        <v>24</v>
      </c>
      <c r="R3834" s="2">
        <v>41158</v>
      </c>
    </row>
    <row r="3835" spans="1:18" x14ac:dyDescent="0.25">
      <c r="A3835" s="1">
        <v>6272</v>
      </c>
      <c r="B3835" s="2">
        <v>40236</v>
      </c>
      <c r="C3835" s="2" t="str">
        <f t="shared" si="296"/>
        <v>February</v>
      </c>
      <c r="D3835" s="1" t="s">
        <v>25</v>
      </c>
      <c r="E3835" s="1">
        <v>48</v>
      </c>
      <c r="F3835" s="1">
        <f t="shared" si="295"/>
        <v>103.4455</v>
      </c>
      <c r="G3835" s="1">
        <v>4965.384</v>
      </c>
      <c r="H3835" s="1">
        <v>51.94</v>
      </c>
      <c r="I3835">
        <f t="shared" si="297"/>
        <v>5017.3239999999996</v>
      </c>
      <c r="J3835">
        <f t="shared" si="298"/>
        <v>4.7610000000000001</v>
      </c>
      <c r="K3835">
        <f t="shared" si="299"/>
        <v>236.40193224000004</v>
      </c>
      <c r="L3835" s="1" t="s">
        <v>38</v>
      </c>
      <c r="M3835" s="1" t="s">
        <v>54</v>
      </c>
      <c r="N3835" s="1" t="s">
        <v>33</v>
      </c>
      <c r="O3835" s="1" t="s">
        <v>22</v>
      </c>
      <c r="P3835" s="1" t="s">
        <v>57</v>
      </c>
      <c r="Q3835" s="1" t="s">
        <v>64</v>
      </c>
      <c r="R3835" s="2">
        <v>40238</v>
      </c>
    </row>
    <row r="3836" spans="1:18" x14ac:dyDescent="0.25">
      <c r="A3836" s="1">
        <v>29507</v>
      </c>
      <c r="B3836" s="2">
        <v>40948</v>
      </c>
      <c r="C3836" s="2" t="str">
        <f t="shared" si="296"/>
        <v>February</v>
      </c>
      <c r="D3836" s="1" t="s">
        <v>18</v>
      </c>
      <c r="E3836" s="1">
        <v>41</v>
      </c>
      <c r="F3836" s="1">
        <f t="shared" si="295"/>
        <v>31.096317073170734</v>
      </c>
      <c r="G3836" s="1">
        <v>1274.9490000000001</v>
      </c>
      <c r="H3836" s="1">
        <v>1.1000000000000001</v>
      </c>
      <c r="I3836">
        <f t="shared" si="297"/>
        <v>1276.049</v>
      </c>
      <c r="J3836">
        <f t="shared" si="298"/>
        <v>5.3265000000000002</v>
      </c>
      <c r="K3836">
        <f t="shared" si="299"/>
        <v>67.910158485000011</v>
      </c>
      <c r="L3836" s="1" t="s">
        <v>26</v>
      </c>
      <c r="M3836" s="1" t="s">
        <v>27</v>
      </c>
      <c r="N3836" s="1" t="s">
        <v>21</v>
      </c>
      <c r="O3836" s="1" t="s">
        <v>29</v>
      </c>
      <c r="P3836" s="1" t="s">
        <v>30</v>
      </c>
      <c r="Q3836" s="1" t="s">
        <v>24</v>
      </c>
      <c r="R3836" s="2">
        <v>40953</v>
      </c>
    </row>
    <row r="3837" spans="1:18" x14ac:dyDescent="0.25">
      <c r="A3837" s="1">
        <v>6182</v>
      </c>
      <c r="B3837" s="2">
        <v>41111</v>
      </c>
      <c r="C3837" s="2" t="str">
        <f t="shared" si="296"/>
        <v>July</v>
      </c>
      <c r="D3837" s="1" t="s">
        <v>18</v>
      </c>
      <c r="E3837" s="1">
        <v>40</v>
      </c>
      <c r="F3837" s="1">
        <f t="shared" si="295"/>
        <v>6.3869999999999996</v>
      </c>
      <c r="G3837" s="1">
        <v>255.48</v>
      </c>
      <c r="H3837" s="1">
        <v>6.65</v>
      </c>
      <c r="I3837">
        <f t="shared" si="297"/>
        <v>262.13</v>
      </c>
      <c r="J3837">
        <f t="shared" si="298"/>
        <v>3.5455000000000001</v>
      </c>
      <c r="K3837">
        <f t="shared" si="299"/>
        <v>9.0580434000000007</v>
      </c>
      <c r="L3837" s="1" t="s">
        <v>26</v>
      </c>
      <c r="M3837" s="1" t="s">
        <v>65</v>
      </c>
      <c r="N3837" s="1" t="s">
        <v>33</v>
      </c>
      <c r="O3837" s="1" t="s">
        <v>34</v>
      </c>
      <c r="P3837" s="1" t="s">
        <v>45</v>
      </c>
      <c r="Q3837" s="1" t="s">
        <v>24</v>
      </c>
      <c r="R3837" s="2">
        <v>41118</v>
      </c>
    </row>
    <row r="3838" spans="1:18" x14ac:dyDescent="0.25">
      <c r="A3838" s="1">
        <v>35364</v>
      </c>
      <c r="B3838" s="2">
        <v>40159</v>
      </c>
      <c r="C3838" s="2" t="str">
        <f t="shared" si="296"/>
        <v>December</v>
      </c>
      <c r="D3838" s="1" t="s">
        <v>37</v>
      </c>
      <c r="E3838" s="1">
        <v>29</v>
      </c>
      <c r="F3838" s="1">
        <f t="shared" si="295"/>
        <v>356.51482758620693</v>
      </c>
      <c r="G3838" s="1">
        <v>10338.93</v>
      </c>
      <c r="H3838" s="1">
        <v>85.63</v>
      </c>
      <c r="I3838">
        <f t="shared" si="297"/>
        <v>10424.56</v>
      </c>
      <c r="J3838">
        <f t="shared" si="298"/>
        <v>4.7610000000000001</v>
      </c>
      <c r="K3838">
        <f t="shared" si="299"/>
        <v>492.23645730000004</v>
      </c>
      <c r="L3838" s="1" t="s">
        <v>38</v>
      </c>
      <c r="M3838" s="1" t="s">
        <v>20</v>
      </c>
      <c r="N3838" s="1" t="s">
        <v>33</v>
      </c>
      <c r="O3838" s="1" t="s">
        <v>22</v>
      </c>
      <c r="P3838" s="1" t="s">
        <v>57</v>
      </c>
      <c r="Q3838" s="1" t="s">
        <v>64</v>
      </c>
      <c r="R3838" s="2">
        <v>40161</v>
      </c>
    </row>
    <row r="3839" spans="1:18" x14ac:dyDescent="0.25">
      <c r="A3839" s="1">
        <v>738</v>
      </c>
      <c r="B3839" s="2">
        <v>40238</v>
      </c>
      <c r="C3839" s="2" t="str">
        <f t="shared" si="296"/>
        <v>March</v>
      </c>
      <c r="D3839" s="1" t="s">
        <v>32</v>
      </c>
      <c r="E3839" s="1">
        <v>31</v>
      </c>
      <c r="F3839" s="1">
        <f t="shared" si="295"/>
        <v>6.1274193548387093</v>
      </c>
      <c r="G3839" s="1">
        <v>189.95</v>
      </c>
      <c r="H3839" s="1">
        <v>5.14</v>
      </c>
      <c r="I3839">
        <f t="shared" si="297"/>
        <v>195.08999999999997</v>
      </c>
      <c r="J3839">
        <f t="shared" si="298"/>
        <v>3.5455000000000001</v>
      </c>
      <c r="K3839">
        <f t="shared" si="299"/>
        <v>6.7346772499999998</v>
      </c>
      <c r="L3839" s="1" t="s">
        <v>26</v>
      </c>
      <c r="M3839" s="1" t="s">
        <v>49</v>
      </c>
      <c r="N3839" s="1" t="s">
        <v>33</v>
      </c>
      <c r="O3839" s="1" t="s">
        <v>34</v>
      </c>
      <c r="P3839" s="1" t="s">
        <v>45</v>
      </c>
      <c r="Q3839" s="1" t="s">
        <v>24</v>
      </c>
      <c r="R3839" s="2">
        <v>40239</v>
      </c>
    </row>
    <row r="3840" spans="1:18" x14ac:dyDescent="0.25">
      <c r="A3840" s="1">
        <v>34659</v>
      </c>
      <c r="B3840" s="2">
        <v>41232</v>
      </c>
      <c r="C3840" s="2" t="str">
        <f t="shared" si="296"/>
        <v>November</v>
      </c>
      <c r="D3840" s="1" t="s">
        <v>25</v>
      </c>
      <c r="E3840" s="1">
        <v>42</v>
      </c>
      <c r="F3840" s="1">
        <f t="shared" si="295"/>
        <v>6.1769047619047619</v>
      </c>
      <c r="G3840" s="1">
        <v>259.43</v>
      </c>
      <c r="H3840" s="1">
        <v>4.97</v>
      </c>
      <c r="I3840">
        <f t="shared" si="297"/>
        <v>264.40000000000003</v>
      </c>
      <c r="J3840">
        <f t="shared" si="298"/>
        <v>3.5455000000000001</v>
      </c>
      <c r="K3840">
        <f t="shared" si="299"/>
        <v>9.198090650000001</v>
      </c>
      <c r="L3840" s="1" t="s">
        <v>26</v>
      </c>
      <c r="M3840" s="1" t="s">
        <v>47</v>
      </c>
      <c r="N3840" s="1" t="s">
        <v>21</v>
      </c>
      <c r="O3840" s="1" t="s">
        <v>34</v>
      </c>
      <c r="P3840" s="1" t="s">
        <v>48</v>
      </c>
      <c r="Q3840" s="1" t="s">
        <v>24</v>
      </c>
      <c r="R3840" s="2">
        <v>41234</v>
      </c>
    </row>
    <row r="3841" spans="1:18" x14ac:dyDescent="0.25">
      <c r="A3841" s="1">
        <v>4455</v>
      </c>
      <c r="B3841" s="2">
        <v>40461</v>
      </c>
      <c r="C3841" s="2" t="str">
        <f t="shared" si="296"/>
        <v>October</v>
      </c>
      <c r="D3841" s="1" t="s">
        <v>41</v>
      </c>
      <c r="E3841" s="1">
        <v>39</v>
      </c>
      <c r="F3841" s="1">
        <f t="shared" si="295"/>
        <v>7.1612820512820514</v>
      </c>
      <c r="G3841" s="1">
        <v>279.29000000000002</v>
      </c>
      <c r="H3841" s="1">
        <v>4</v>
      </c>
      <c r="I3841">
        <f t="shared" si="297"/>
        <v>283.29000000000002</v>
      </c>
      <c r="J3841">
        <f t="shared" si="298"/>
        <v>4.7610000000000001</v>
      </c>
      <c r="K3841">
        <f t="shared" si="299"/>
        <v>13.296996900000002</v>
      </c>
      <c r="L3841" s="1" t="s">
        <v>26</v>
      </c>
      <c r="M3841" s="1" t="s">
        <v>49</v>
      </c>
      <c r="N3841" s="1" t="s">
        <v>28</v>
      </c>
      <c r="O3841" s="1" t="s">
        <v>22</v>
      </c>
      <c r="P3841" s="1" t="s">
        <v>23</v>
      </c>
      <c r="Q3841" s="1" t="s">
        <v>36</v>
      </c>
      <c r="R3841" s="2">
        <v>40463</v>
      </c>
    </row>
    <row r="3842" spans="1:18" x14ac:dyDescent="0.25">
      <c r="A3842" s="1">
        <v>31907</v>
      </c>
      <c r="B3842" s="2">
        <v>40316</v>
      </c>
      <c r="C3842" s="2" t="str">
        <f t="shared" si="296"/>
        <v>May</v>
      </c>
      <c r="D3842" s="1" t="s">
        <v>18</v>
      </c>
      <c r="E3842" s="1">
        <v>38</v>
      </c>
      <c r="F3842" s="1">
        <f t="shared" ref="F3842:F3905" si="300">G3842/E3842</f>
        <v>8.7244736842105262</v>
      </c>
      <c r="G3842" s="1">
        <v>331.53</v>
      </c>
      <c r="H3842" s="1">
        <v>3.62</v>
      </c>
      <c r="I3842">
        <f t="shared" si="297"/>
        <v>335.15</v>
      </c>
      <c r="J3842">
        <f t="shared" si="298"/>
        <v>5.3265000000000002</v>
      </c>
      <c r="K3842">
        <f t="shared" si="299"/>
        <v>17.658945449999997</v>
      </c>
      <c r="L3842" s="1" t="s">
        <v>26</v>
      </c>
      <c r="M3842" s="1" t="s">
        <v>49</v>
      </c>
      <c r="N3842" s="1" t="s">
        <v>21</v>
      </c>
      <c r="O3842" s="1" t="s">
        <v>29</v>
      </c>
      <c r="P3842" s="1" t="s">
        <v>43</v>
      </c>
      <c r="Q3842" s="1" t="s">
        <v>46</v>
      </c>
      <c r="R3842" s="2">
        <v>40321</v>
      </c>
    </row>
    <row r="3843" spans="1:18" x14ac:dyDescent="0.25">
      <c r="A3843" s="1">
        <v>3783</v>
      </c>
      <c r="B3843" s="2">
        <v>40517</v>
      </c>
      <c r="C3843" s="2" t="str">
        <f t="shared" ref="C3843:C3906" si="301">TEXT(B3843,"mmmm")</f>
        <v>December</v>
      </c>
      <c r="D3843" s="1" t="s">
        <v>32</v>
      </c>
      <c r="E3843" s="1">
        <v>40</v>
      </c>
      <c r="F3843" s="1">
        <f t="shared" si="300"/>
        <v>6.4357500000000005</v>
      </c>
      <c r="G3843" s="1">
        <v>257.43</v>
      </c>
      <c r="H3843" s="1">
        <v>8.73</v>
      </c>
      <c r="I3843">
        <f t="shared" ref="I3843:I3906" si="302">G3843+H3843</f>
        <v>266.16000000000003</v>
      </c>
      <c r="J3843">
        <f t="shared" ref="J3843:J3906" si="303">IF(O3843="Furniture",4.761,IF(O3843="Technology",5.3265,IF(O3843="Office Supplies",3.5455,0)))</f>
        <v>3.5455000000000001</v>
      </c>
      <c r="K3843">
        <f t="shared" ref="K3843:K3906" si="304">(J3843*G3843)/100</f>
        <v>9.1271806499999997</v>
      </c>
      <c r="L3843" s="1" t="s">
        <v>26</v>
      </c>
      <c r="M3843" s="1" t="s">
        <v>54</v>
      </c>
      <c r="N3843" s="1" t="s">
        <v>33</v>
      </c>
      <c r="O3843" s="1" t="s">
        <v>34</v>
      </c>
      <c r="P3843" s="1" t="s">
        <v>45</v>
      </c>
      <c r="Q3843" s="1" t="s">
        <v>24</v>
      </c>
      <c r="R3843" s="2">
        <v>40519</v>
      </c>
    </row>
    <row r="3844" spans="1:18" x14ac:dyDescent="0.25">
      <c r="A3844" s="1">
        <v>26407</v>
      </c>
      <c r="B3844" s="2">
        <v>41079</v>
      </c>
      <c r="C3844" s="2" t="str">
        <f t="shared" si="301"/>
        <v>June</v>
      </c>
      <c r="D3844" s="1" t="s">
        <v>37</v>
      </c>
      <c r="E3844" s="1">
        <v>34</v>
      </c>
      <c r="F3844" s="1">
        <f t="shared" si="300"/>
        <v>280.06235294117647</v>
      </c>
      <c r="G3844" s="1">
        <v>9522.1200000000008</v>
      </c>
      <c r="H3844" s="1">
        <v>35</v>
      </c>
      <c r="I3844">
        <f t="shared" si="302"/>
        <v>9557.1200000000008</v>
      </c>
      <c r="J3844">
        <f t="shared" si="303"/>
        <v>3.5455000000000001</v>
      </c>
      <c r="K3844">
        <f t="shared" si="304"/>
        <v>337.60676460000002</v>
      </c>
      <c r="L3844" s="1" t="s">
        <v>26</v>
      </c>
      <c r="M3844" s="1" t="s">
        <v>49</v>
      </c>
      <c r="N3844" s="1" t="s">
        <v>42</v>
      </c>
      <c r="O3844" s="1" t="s">
        <v>34</v>
      </c>
      <c r="P3844" s="1" t="s">
        <v>60</v>
      </c>
      <c r="Q3844" s="1" t="s">
        <v>53</v>
      </c>
      <c r="R3844" s="2">
        <v>41081</v>
      </c>
    </row>
    <row r="3845" spans="1:18" x14ac:dyDescent="0.25">
      <c r="A3845" s="1">
        <v>32675</v>
      </c>
      <c r="B3845" s="2">
        <v>40120</v>
      </c>
      <c r="C3845" s="2" t="str">
        <f t="shared" si="301"/>
        <v>November</v>
      </c>
      <c r="D3845" s="1" t="s">
        <v>25</v>
      </c>
      <c r="E3845" s="1">
        <v>20</v>
      </c>
      <c r="F3845" s="1">
        <f t="shared" si="300"/>
        <v>343.2595</v>
      </c>
      <c r="G3845" s="1">
        <v>6865.19</v>
      </c>
      <c r="H3845" s="1">
        <v>60</v>
      </c>
      <c r="I3845">
        <f t="shared" si="302"/>
        <v>6925.19</v>
      </c>
      <c r="J3845">
        <f t="shared" si="303"/>
        <v>4.7610000000000001</v>
      </c>
      <c r="K3845">
        <f t="shared" si="304"/>
        <v>326.85169589999998</v>
      </c>
      <c r="L3845" s="1" t="s">
        <v>38</v>
      </c>
      <c r="M3845" s="1" t="s">
        <v>54</v>
      </c>
      <c r="N3845" s="1" t="s">
        <v>33</v>
      </c>
      <c r="O3845" s="1" t="s">
        <v>22</v>
      </c>
      <c r="P3845" s="1" t="s">
        <v>57</v>
      </c>
      <c r="Q3845" s="1" t="s">
        <v>40</v>
      </c>
      <c r="R3845" s="2">
        <v>40121</v>
      </c>
    </row>
    <row r="3846" spans="1:18" x14ac:dyDescent="0.25">
      <c r="A3846" s="1">
        <v>23844</v>
      </c>
      <c r="B3846" s="2">
        <v>40000</v>
      </c>
      <c r="C3846" s="2" t="str">
        <f t="shared" si="301"/>
        <v>July</v>
      </c>
      <c r="D3846" s="1" t="s">
        <v>32</v>
      </c>
      <c r="E3846" s="1">
        <v>42</v>
      </c>
      <c r="F3846" s="1">
        <f t="shared" si="300"/>
        <v>22.324285714285715</v>
      </c>
      <c r="G3846" s="1">
        <v>937.62</v>
      </c>
      <c r="H3846" s="1">
        <v>5.94</v>
      </c>
      <c r="I3846">
        <f t="shared" si="302"/>
        <v>943.56000000000006</v>
      </c>
      <c r="J3846">
        <f t="shared" si="303"/>
        <v>3.5455000000000001</v>
      </c>
      <c r="K3846">
        <f t="shared" si="304"/>
        <v>33.243317099999999</v>
      </c>
      <c r="L3846" s="1" t="s">
        <v>26</v>
      </c>
      <c r="M3846" s="1" t="s">
        <v>58</v>
      </c>
      <c r="N3846" s="1" t="s">
        <v>42</v>
      </c>
      <c r="O3846" s="1" t="s">
        <v>34</v>
      </c>
      <c r="P3846" s="1" t="s">
        <v>68</v>
      </c>
      <c r="Q3846" s="1" t="s">
        <v>31</v>
      </c>
      <c r="R3846" s="2">
        <v>40002</v>
      </c>
    </row>
    <row r="3847" spans="1:18" x14ac:dyDescent="0.25">
      <c r="A3847" s="1">
        <v>8391</v>
      </c>
      <c r="B3847" s="2">
        <v>40783</v>
      </c>
      <c r="C3847" s="2" t="str">
        <f t="shared" si="301"/>
        <v>August</v>
      </c>
      <c r="D3847" s="1" t="s">
        <v>25</v>
      </c>
      <c r="E3847" s="1">
        <v>4</v>
      </c>
      <c r="F3847" s="1">
        <f t="shared" si="300"/>
        <v>316.68</v>
      </c>
      <c r="G3847" s="1">
        <v>1266.72</v>
      </c>
      <c r="H3847" s="1">
        <v>64.73</v>
      </c>
      <c r="I3847">
        <f t="shared" si="302"/>
        <v>1331.45</v>
      </c>
      <c r="J3847">
        <f t="shared" si="303"/>
        <v>4.7610000000000001</v>
      </c>
      <c r="K3847">
        <f t="shared" si="304"/>
        <v>60.308539200000006</v>
      </c>
      <c r="L3847" s="1" t="s">
        <v>38</v>
      </c>
      <c r="M3847" s="1" t="s">
        <v>65</v>
      </c>
      <c r="N3847" s="1" t="s">
        <v>33</v>
      </c>
      <c r="O3847" s="1" t="s">
        <v>22</v>
      </c>
      <c r="P3847" s="1" t="s">
        <v>39</v>
      </c>
      <c r="Q3847" s="1" t="s">
        <v>40</v>
      </c>
      <c r="R3847" s="2">
        <v>40784</v>
      </c>
    </row>
    <row r="3848" spans="1:18" x14ac:dyDescent="0.25">
      <c r="A3848" s="1">
        <v>24870</v>
      </c>
      <c r="B3848" s="2">
        <v>39927</v>
      </c>
      <c r="C3848" s="2" t="str">
        <f t="shared" si="301"/>
        <v>April</v>
      </c>
      <c r="D3848" s="1" t="s">
        <v>18</v>
      </c>
      <c r="E3848" s="1">
        <v>45</v>
      </c>
      <c r="F3848" s="1">
        <f t="shared" si="300"/>
        <v>143.30422222222222</v>
      </c>
      <c r="G3848" s="1">
        <v>6448.69</v>
      </c>
      <c r="H3848" s="1">
        <v>19.989999999999998</v>
      </c>
      <c r="I3848">
        <f t="shared" si="302"/>
        <v>6468.6799999999994</v>
      </c>
      <c r="J3848">
        <f t="shared" si="303"/>
        <v>3.5455000000000001</v>
      </c>
      <c r="K3848">
        <f t="shared" si="304"/>
        <v>228.63830395000002</v>
      </c>
      <c r="L3848" s="1" t="s">
        <v>26</v>
      </c>
      <c r="M3848" s="1" t="s">
        <v>59</v>
      </c>
      <c r="N3848" s="1" t="s">
        <v>28</v>
      </c>
      <c r="O3848" s="1" t="s">
        <v>34</v>
      </c>
      <c r="P3848" s="1" t="s">
        <v>60</v>
      </c>
      <c r="Q3848" s="1" t="s">
        <v>24</v>
      </c>
      <c r="R3848" s="2">
        <v>39936</v>
      </c>
    </row>
    <row r="3849" spans="1:18" x14ac:dyDescent="0.25">
      <c r="A3849" s="1">
        <v>15015</v>
      </c>
      <c r="B3849" s="2">
        <v>40507</v>
      </c>
      <c r="C3849" s="2" t="str">
        <f t="shared" si="301"/>
        <v>November</v>
      </c>
      <c r="D3849" s="1" t="s">
        <v>25</v>
      </c>
      <c r="E3849" s="1">
        <v>47</v>
      </c>
      <c r="F3849" s="1">
        <f t="shared" si="300"/>
        <v>6.527021276595744</v>
      </c>
      <c r="G3849" s="1">
        <v>306.77</v>
      </c>
      <c r="H3849" s="1">
        <v>5.22</v>
      </c>
      <c r="I3849">
        <f t="shared" si="302"/>
        <v>311.99</v>
      </c>
      <c r="J3849">
        <f t="shared" si="303"/>
        <v>4.7610000000000001</v>
      </c>
      <c r="K3849">
        <f t="shared" si="304"/>
        <v>14.605319700000001</v>
      </c>
      <c r="L3849" s="1" t="s">
        <v>26</v>
      </c>
      <c r="M3849" s="1" t="s">
        <v>51</v>
      </c>
      <c r="N3849" s="1" t="s">
        <v>28</v>
      </c>
      <c r="O3849" s="1" t="s">
        <v>22</v>
      </c>
      <c r="P3849" s="1" t="s">
        <v>23</v>
      </c>
      <c r="Q3849" s="1" t="s">
        <v>24</v>
      </c>
      <c r="R3849" s="2">
        <v>40508</v>
      </c>
    </row>
    <row r="3850" spans="1:18" x14ac:dyDescent="0.25">
      <c r="A3850" s="1">
        <v>47525</v>
      </c>
      <c r="B3850" s="2">
        <v>40605</v>
      </c>
      <c r="C3850" s="2" t="str">
        <f t="shared" si="301"/>
        <v>March</v>
      </c>
      <c r="D3850" s="1" t="s">
        <v>41</v>
      </c>
      <c r="E3850" s="1">
        <v>40</v>
      </c>
      <c r="F3850" s="1">
        <f t="shared" si="300"/>
        <v>16.236499999999999</v>
      </c>
      <c r="G3850" s="1">
        <v>649.46</v>
      </c>
      <c r="H3850" s="1">
        <v>4</v>
      </c>
      <c r="I3850">
        <f t="shared" si="302"/>
        <v>653.46</v>
      </c>
      <c r="J3850">
        <f t="shared" si="303"/>
        <v>5.3265000000000002</v>
      </c>
      <c r="K3850">
        <f t="shared" si="304"/>
        <v>34.593486900000002</v>
      </c>
      <c r="L3850" s="1" t="s">
        <v>26</v>
      </c>
      <c r="M3850" s="1" t="s">
        <v>20</v>
      </c>
      <c r="N3850" s="1" t="s">
        <v>28</v>
      </c>
      <c r="O3850" s="1" t="s">
        <v>29</v>
      </c>
      <c r="P3850" s="1" t="s">
        <v>43</v>
      </c>
      <c r="Q3850" s="1" t="s">
        <v>24</v>
      </c>
      <c r="R3850" s="2">
        <v>40606</v>
      </c>
    </row>
    <row r="3851" spans="1:18" x14ac:dyDescent="0.25">
      <c r="A3851" s="1">
        <v>16133</v>
      </c>
      <c r="B3851" s="2">
        <v>40081</v>
      </c>
      <c r="C3851" s="2" t="str">
        <f t="shared" si="301"/>
        <v>September</v>
      </c>
      <c r="D3851" s="1" t="s">
        <v>37</v>
      </c>
      <c r="E3851" s="1">
        <v>16</v>
      </c>
      <c r="F3851" s="1">
        <f t="shared" si="300"/>
        <v>192.69</v>
      </c>
      <c r="G3851" s="1">
        <v>3083.04</v>
      </c>
      <c r="H3851" s="1">
        <v>15.59</v>
      </c>
      <c r="I3851">
        <f t="shared" si="302"/>
        <v>3098.63</v>
      </c>
      <c r="J3851">
        <f t="shared" si="303"/>
        <v>5.3265000000000002</v>
      </c>
      <c r="K3851">
        <f t="shared" si="304"/>
        <v>164.21812560000001</v>
      </c>
      <c r="L3851" s="1" t="s">
        <v>38</v>
      </c>
      <c r="M3851" s="1" t="s">
        <v>59</v>
      </c>
      <c r="N3851" s="1" t="s">
        <v>28</v>
      </c>
      <c r="O3851" s="1" t="s">
        <v>29</v>
      </c>
      <c r="P3851" s="1" t="s">
        <v>61</v>
      </c>
      <c r="Q3851" s="1" t="s">
        <v>40</v>
      </c>
      <c r="R3851" s="2">
        <v>40081</v>
      </c>
    </row>
    <row r="3852" spans="1:18" x14ac:dyDescent="0.25">
      <c r="A3852" s="1">
        <v>31297</v>
      </c>
      <c r="B3852" s="2">
        <v>41139</v>
      </c>
      <c r="C3852" s="2" t="str">
        <f t="shared" si="301"/>
        <v>August</v>
      </c>
      <c r="D3852" s="1" t="s">
        <v>18</v>
      </c>
      <c r="E3852" s="1">
        <v>44</v>
      </c>
      <c r="F3852" s="1">
        <f t="shared" si="300"/>
        <v>35.899090909090908</v>
      </c>
      <c r="G3852" s="1">
        <v>1579.56</v>
      </c>
      <c r="H3852" s="1">
        <v>4.92</v>
      </c>
      <c r="I3852">
        <f t="shared" si="302"/>
        <v>1584.48</v>
      </c>
      <c r="J3852">
        <f t="shared" si="303"/>
        <v>3.5455000000000001</v>
      </c>
      <c r="K3852">
        <f t="shared" si="304"/>
        <v>56.003299799999994</v>
      </c>
      <c r="L3852" s="1" t="s">
        <v>26</v>
      </c>
      <c r="M3852" s="1" t="s">
        <v>20</v>
      </c>
      <c r="N3852" s="1" t="s">
        <v>33</v>
      </c>
      <c r="O3852" s="1" t="s">
        <v>34</v>
      </c>
      <c r="P3852" s="1" t="s">
        <v>45</v>
      </c>
      <c r="Q3852" s="1" t="s">
        <v>24</v>
      </c>
      <c r="R3852" s="2">
        <v>41148</v>
      </c>
    </row>
    <row r="3853" spans="1:18" x14ac:dyDescent="0.25">
      <c r="A3853" s="1">
        <v>51075</v>
      </c>
      <c r="B3853" s="2">
        <v>40505</v>
      </c>
      <c r="C3853" s="2" t="str">
        <f t="shared" si="301"/>
        <v>November</v>
      </c>
      <c r="D3853" s="1" t="s">
        <v>32</v>
      </c>
      <c r="E3853" s="1">
        <v>43</v>
      </c>
      <c r="F3853" s="1">
        <f t="shared" si="300"/>
        <v>30.004802325581394</v>
      </c>
      <c r="G3853" s="1">
        <v>1290.2065</v>
      </c>
      <c r="H3853" s="1">
        <v>5</v>
      </c>
      <c r="I3853">
        <f t="shared" si="302"/>
        <v>1295.2065</v>
      </c>
      <c r="J3853">
        <f t="shared" si="303"/>
        <v>5.3265000000000002</v>
      </c>
      <c r="K3853">
        <f t="shared" si="304"/>
        <v>68.722849222500002</v>
      </c>
      <c r="L3853" s="1" t="s">
        <v>19</v>
      </c>
      <c r="M3853" s="1" t="s">
        <v>56</v>
      </c>
      <c r="N3853" s="1" t="s">
        <v>28</v>
      </c>
      <c r="O3853" s="1" t="s">
        <v>29</v>
      </c>
      <c r="P3853" s="1" t="s">
        <v>30</v>
      </c>
      <c r="Q3853" s="1" t="s">
        <v>36</v>
      </c>
      <c r="R3853" s="2">
        <v>40507</v>
      </c>
    </row>
    <row r="3854" spans="1:18" x14ac:dyDescent="0.25">
      <c r="A3854" s="1">
        <v>57537</v>
      </c>
      <c r="B3854" s="2">
        <v>41170</v>
      </c>
      <c r="C3854" s="2" t="str">
        <f t="shared" si="301"/>
        <v>September</v>
      </c>
      <c r="D3854" s="1" t="s">
        <v>41</v>
      </c>
      <c r="E3854" s="1">
        <v>29</v>
      </c>
      <c r="F3854" s="1">
        <f t="shared" si="300"/>
        <v>101.67689655172414</v>
      </c>
      <c r="G3854" s="1">
        <v>2948.63</v>
      </c>
      <c r="H3854" s="1">
        <v>7.18</v>
      </c>
      <c r="I3854">
        <f t="shared" si="302"/>
        <v>2955.81</v>
      </c>
      <c r="J3854">
        <f t="shared" si="303"/>
        <v>5.3265000000000002</v>
      </c>
      <c r="K3854">
        <f t="shared" si="304"/>
        <v>157.05877695000001</v>
      </c>
      <c r="L3854" s="1" t="s">
        <v>26</v>
      </c>
      <c r="M3854" s="1" t="s">
        <v>59</v>
      </c>
      <c r="N3854" s="1" t="s">
        <v>42</v>
      </c>
      <c r="O3854" s="1" t="s">
        <v>29</v>
      </c>
      <c r="P3854" s="1" t="s">
        <v>43</v>
      </c>
      <c r="Q3854" s="1" t="s">
        <v>24</v>
      </c>
      <c r="R3854" s="2">
        <v>41171</v>
      </c>
    </row>
    <row r="3855" spans="1:18" x14ac:dyDescent="0.25">
      <c r="A3855" s="1">
        <v>55271</v>
      </c>
      <c r="B3855" s="2">
        <v>40613</v>
      </c>
      <c r="C3855" s="2" t="str">
        <f t="shared" si="301"/>
        <v>March</v>
      </c>
      <c r="D3855" s="1" t="s">
        <v>41</v>
      </c>
      <c r="E3855" s="1">
        <v>16</v>
      </c>
      <c r="F3855" s="1">
        <f t="shared" si="300"/>
        <v>103.020625</v>
      </c>
      <c r="G3855" s="1">
        <v>1648.33</v>
      </c>
      <c r="H3855" s="1">
        <v>42</v>
      </c>
      <c r="I3855">
        <f t="shared" si="302"/>
        <v>1690.33</v>
      </c>
      <c r="J3855">
        <f t="shared" si="303"/>
        <v>4.7610000000000001</v>
      </c>
      <c r="K3855">
        <f t="shared" si="304"/>
        <v>78.476991299999995</v>
      </c>
      <c r="L3855" s="1" t="s">
        <v>38</v>
      </c>
      <c r="M3855" s="1" t="s">
        <v>56</v>
      </c>
      <c r="N3855" s="1" t="s">
        <v>21</v>
      </c>
      <c r="O3855" s="1" t="s">
        <v>22</v>
      </c>
      <c r="P3855" s="1" t="s">
        <v>39</v>
      </c>
      <c r="Q3855" s="1" t="s">
        <v>40</v>
      </c>
      <c r="R3855" s="2">
        <v>40615</v>
      </c>
    </row>
    <row r="3856" spans="1:18" x14ac:dyDescent="0.25">
      <c r="A3856" s="1">
        <v>59651</v>
      </c>
      <c r="B3856" s="2">
        <v>40318</v>
      </c>
      <c r="C3856" s="2" t="str">
        <f t="shared" si="301"/>
        <v>May</v>
      </c>
      <c r="D3856" s="1" t="s">
        <v>37</v>
      </c>
      <c r="E3856" s="1">
        <v>36</v>
      </c>
      <c r="F3856" s="1">
        <f t="shared" si="300"/>
        <v>7.8669444444444441</v>
      </c>
      <c r="G3856" s="1">
        <v>283.20999999999998</v>
      </c>
      <c r="H3856" s="1">
        <v>8.94</v>
      </c>
      <c r="I3856">
        <f t="shared" si="302"/>
        <v>292.14999999999998</v>
      </c>
      <c r="J3856">
        <f t="shared" si="303"/>
        <v>3.5455000000000001</v>
      </c>
      <c r="K3856">
        <f t="shared" si="304"/>
        <v>10.041210549999999</v>
      </c>
      <c r="L3856" s="1" t="s">
        <v>26</v>
      </c>
      <c r="M3856" s="1" t="s">
        <v>55</v>
      </c>
      <c r="N3856" s="1" t="s">
        <v>33</v>
      </c>
      <c r="O3856" s="1" t="s">
        <v>34</v>
      </c>
      <c r="P3856" s="1" t="s">
        <v>48</v>
      </c>
      <c r="Q3856" s="1" t="s">
        <v>24</v>
      </c>
      <c r="R3856" s="2">
        <v>40320</v>
      </c>
    </row>
    <row r="3857" spans="1:18" x14ac:dyDescent="0.25">
      <c r="A3857" s="1">
        <v>14114</v>
      </c>
      <c r="B3857" s="2">
        <v>39909</v>
      </c>
      <c r="C3857" s="2" t="str">
        <f t="shared" si="301"/>
        <v>April</v>
      </c>
      <c r="D3857" s="1" t="s">
        <v>37</v>
      </c>
      <c r="E3857" s="1">
        <v>38</v>
      </c>
      <c r="F3857" s="1">
        <f t="shared" si="300"/>
        <v>171.90736842105261</v>
      </c>
      <c r="G3857" s="1">
        <v>6532.48</v>
      </c>
      <c r="H3857" s="1">
        <v>35.89</v>
      </c>
      <c r="I3857">
        <f t="shared" si="302"/>
        <v>6568.37</v>
      </c>
      <c r="J3857">
        <f t="shared" si="303"/>
        <v>4.7610000000000001</v>
      </c>
      <c r="K3857">
        <f t="shared" si="304"/>
        <v>311.0113728</v>
      </c>
      <c r="L3857" s="1" t="s">
        <v>38</v>
      </c>
      <c r="M3857" s="1" t="s">
        <v>49</v>
      </c>
      <c r="N3857" s="1" t="s">
        <v>28</v>
      </c>
      <c r="O3857" s="1" t="s">
        <v>22</v>
      </c>
      <c r="P3857" s="1" t="s">
        <v>67</v>
      </c>
      <c r="Q3857" s="1" t="s">
        <v>64</v>
      </c>
      <c r="R3857" s="2">
        <v>39911</v>
      </c>
    </row>
    <row r="3858" spans="1:18" x14ac:dyDescent="0.25">
      <c r="A3858" s="1">
        <v>16419</v>
      </c>
      <c r="B3858" s="2">
        <v>40029</v>
      </c>
      <c r="C3858" s="2" t="str">
        <f t="shared" si="301"/>
        <v>August</v>
      </c>
      <c r="D3858" s="1" t="s">
        <v>32</v>
      </c>
      <c r="E3858" s="1">
        <v>43</v>
      </c>
      <c r="F3858" s="1">
        <f t="shared" si="300"/>
        <v>5.6090697674418601</v>
      </c>
      <c r="G3858" s="1">
        <v>241.19</v>
      </c>
      <c r="H3858" s="1">
        <v>5.67</v>
      </c>
      <c r="I3858">
        <f t="shared" si="302"/>
        <v>246.85999999999999</v>
      </c>
      <c r="J3858">
        <f t="shared" si="303"/>
        <v>3.5455000000000001</v>
      </c>
      <c r="K3858">
        <f t="shared" si="304"/>
        <v>8.5513914500000006</v>
      </c>
      <c r="L3858" s="1" t="s">
        <v>26</v>
      </c>
      <c r="M3858" s="1" t="s">
        <v>55</v>
      </c>
      <c r="N3858" s="1" t="s">
        <v>21</v>
      </c>
      <c r="O3858" s="1" t="s">
        <v>34</v>
      </c>
      <c r="P3858" s="1" t="s">
        <v>45</v>
      </c>
      <c r="Q3858" s="1" t="s">
        <v>24</v>
      </c>
      <c r="R3858" s="2">
        <v>40030</v>
      </c>
    </row>
    <row r="3859" spans="1:18" x14ac:dyDescent="0.25">
      <c r="A3859" s="1">
        <v>8578</v>
      </c>
      <c r="B3859" s="2">
        <v>40788</v>
      </c>
      <c r="C3859" s="2" t="str">
        <f t="shared" si="301"/>
        <v>September</v>
      </c>
      <c r="D3859" s="1" t="s">
        <v>25</v>
      </c>
      <c r="E3859" s="1">
        <v>40</v>
      </c>
      <c r="F3859" s="1">
        <f t="shared" si="300"/>
        <v>9.1717499999999994</v>
      </c>
      <c r="G3859" s="1">
        <v>366.87</v>
      </c>
      <c r="H3859" s="1">
        <v>5.71</v>
      </c>
      <c r="I3859">
        <f t="shared" si="302"/>
        <v>372.58</v>
      </c>
      <c r="J3859">
        <f t="shared" si="303"/>
        <v>4.7610000000000001</v>
      </c>
      <c r="K3859">
        <f t="shared" si="304"/>
        <v>17.466680700000001</v>
      </c>
      <c r="L3859" s="1" t="s">
        <v>26</v>
      </c>
      <c r="M3859" s="1" t="s">
        <v>59</v>
      </c>
      <c r="N3859" s="1" t="s">
        <v>33</v>
      </c>
      <c r="O3859" s="1" t="s">
        <v>22</v>
      </c>
      <c r="P3859" s="1" t="s">
        <v>23</v>
      </c>
      <c r="Q3859" s="1" t="s">
        <v>24</v>
      </c>
      <c r="R3859" s="2">
        <v>40789</v>
      </c>
    </row>
    <row r="3860" spans="1:18" x14ac:dyDescent="0.25">
      <c r="A3860" s="1">
        <v>50854</v>
      </c>
      <c r="B3860" s="2">
        <v>40894</v>
      </c>
      <c r="C3860" s="2" t="str">
        <f t="shared" si="301"/>
        <v>December</v>
      </c>
      <c r="D3860" s="1" t="s">
        <v>37</v>
      </c>
      <c r="E3860" s="1">
        <v>27</v>
      </c>
      <c r="F3860" s="1">
        <f t="shared" si="300"/>
        <v>5.0925925925925926</v>
      </c>
      <c r="G3860" s="1">
        <v>137.5</v>
      </c>
      <c r="H3860" s="1">
        <v>4.95</v>
      </c>
      <c r="I3860">
        <f t="shared" si="302"/>
        <v>142.44999999999999</v>
      </c>
      <c r="J3860">
        <f t="shared" si="303"/>
        <v>3.5455000000000001</v>
      </c>
      <c r="K3860">
        <f t="shared" si="304"/>
        <v>4.8750625000000003</v>
      </c>
      <c r="L3860" s="1" t="s">
        <v>26</v>
      </c>
      <c r="M3860" s="1" t="s">
        <v>27</v>
      </c>
      <c r="N3860" s="1" t="s">
        <v>33</v>
      </c>
      <c r="O3860" s="1" t="s">
        <v>34</v>
      </c>
      <c r="P3860" s="1" t="s">
        <v>48</v>
      </c>
      <c r="Q3860" s="1" t="s">
        <v>24</v>
      </c>
      <c r="R3860" s="2">
        <v>40894</v>
      </c>
    </row>
    <row r="3861" spans="1:18" x14ac:dyDescent="0.25">
      <c r="A3861" s="1">
        <v>7938</v>
      </c>
      <c r="B3861" s="2">
        <v>40250</v>
      </c>
      <c r="C3861" s="2" t="str">
        <f t="shared" si="301"/>
        <v>March</v>
      </c>
      <c r="D3861" s="1" t="s">
        <v>41</v>
      </c>
      <c r="E3861" s="1">
        <v>23</v>
      </c>
      <c r="F3861" s="1">
        <f t="shared" si="300"/>
        <v>6.0517391304347825</v>
      </c>
      <c r="G3861" s="1">
        <v>139.19</v>
      </c>
      <c r="H3861" s="1">
        <v>7.15</v>
      </c>
      <c r="I3861">
        <f t="shared" si="302"/>
        <v>146.34</v>
      </c>
      <c r="J3861">
        <f t="shared" si="303"/>
        <v>3.5455000000000001</v>
      </c>
      <c r="K3861">
        <f t="shared" si="304"/>
        <v>4.9349814500000004</v>
      </c>
      <c r="L3861" s="1" t="s">
        <v>26</v>
      </c>
      <c r="M3861" s="1" t="s">
        <v>49</v>
      </c>
      <c r="N3861" s="1" t="s">
        <v>33</v>
      </c>
      <c r="O3861" s="1" t="s">
        <v>34</v>
      </c>
      <c r="P3861" s="1" t="s">
        <v>45</v>
      </c>
      <c r="Q3861" s="1" t="s">
        <v>24</v>
      </c>
      <c r="R3861" s="2">
        <v>40252</v>
      </c>
    </row>
    <row r="3862" spans="1:18" x14ac:dyDescent="0.25">
      <c r="A3862" s="1">
        <v>22689</v>
      </c>
      <c r="B3862" s="2">
        <v>40825</v>
      </c>
      <c r="C3862" s="2" t="str">
        <f t="shared" si="301"/>
        <v>October</v>
      </c>
      <c r="D3862" s="1" t="s">
        <v>18</v>
      </c>
      <c r="E3862" s="1">
        <v>39</v>
      </c>
      <c r="F3862" s="1">
        <f t="shared" si="300"/>
        <v>61.666666666666664</v>
      </c>
      <c r="G3862" s="1">
        <v>2405</v>
      </c>
      <c r="H3862" s="1">
        <v>0.99</v>
      </c>
      <c r="I3862">
        <f t="shared" si="302"/>
        <v>2405.9899999999998</v>
      </c>
      <c r="J3862">
        <f t="shared" si="303"/>
        <v>3.5455000000000001</v>
      </c>
      <c r="K3862">
        <f t="shared" si="304"/>
        <v>85.269274999999993</v>
      </c>
      <c r="L3862" s="1" t="s">
        <v>26</v>
      </c>
      <c r="M3862" s="1" t="s">
        <v>47</v>
      </c>
      <c r="N3862" s="1" t="s">
        <v>42</v>
      </c>
      <c r="O3862" s="1" t="s">
        <v>34</v>
      </c>
      <c r="P3862" s="1" t="s">
        <v>68</v>
      </c>
      <c r="Q3862" s="1" t="s">
        <v>24</v>
      </c>
      <c r="R3862" s="2">
        <v>40827</v>
      </c>
    </row>
    <row r="3863" spans="1:18" x14ac:dyDescent="0.25">
      <c r="A3863" s="1">
        <v>33731</v>
      </c>
      <c r="B3863" s="2">
        <v>41190</v>
      </c>
      <c r="C3863" s="2" t="str">
        <f t="shared" si="301"/>
        <v>October</v>
      </c>
      <c r="D3863" s="1" t="s">
        <v>25</v>
      </c>
      <c r="E3863" s="1">
        <v>27</v>
      </c>
      <c r="F3863" s="1">
        <f t="shared" si="300"/>
        <v>304.19888888888892</v>
      </c>
      <c r="G3863" s="1">
        <v>8213.3700000000008</v>
      </c>
      <c r="H3863" s="1">
        <v>69.55</v>
      </c>
      <c r="I3863">
        <f t="shared" si="302"/>
        <v>8282.92</v>
      </c>
      <c r="J3863">
        <f t="shared" si="303"/>
        <v>4.7610000000000001</v>
      </c>
      <c r="K3863">
        <f t="shared" si="304"/>
        <v>391.03854570000004</v>
      </c>
      <c r="L3863" s="1" t="s">
        <v>38</v>
      </c>
      <c r="M3863" s="1" t="s">
        <v>54</v>
      </c>
      <c r="N3863" s="1" t="s">
        <v>33</v>
      </c>
      <c r="O3863" s="1" t="s">
        <v>22</v>
      </c>
      <c r="P3863" s="1" t="s">
        <v>39</v>
      </c>
      <c r="Q3863" s="1" t="s">
        <v>40</v>
      </c>
      <c r="R3863" s="2">
        <v>41191</v>
      </c>
    </row>
    <row r="3864" spans="1:18" x14ac:dyDescent="0.25">
      <c r="A3864" s="1">
        <v>43904</v>
      </c>
      <c r="B3864" s="2">
        <v>40299</v>
      </c>
      <c r="C3864" s="2" t="str">
        <f t="shared" si="301"/>
        <v>May</v>
      </c>
      <c r="D3864" s="1" t="s">
        <v>32</v>
      </c>
      <c r="E3864" s="1">
        <v>43</v>
      </c>
      <c r="F3864" s="1">
        <f t="shared" si="300"/>
        <v>9.6239534883720932</v>
      </c>
      <c r="G3864" s="1">
        <v>413.83</v>
      </c>
      <c r="H3864" s="1">
        <v>1.99</v>
      </c>
      <c r="I3864">
        <f t="shared" si="302"/>
        <v>415.82</v>
      </c>
      <c r="J3864">
        <f t="shared" si="303"/>
        <v>5.3265000000000002</v>
      </c>
      <c r="K3864">
        <f t="shared" si="304"/>
        <v>22.042654949999999</v>
      </c>
      <c r="L3864" s="1" t="s">
        <v>26</v>
      </c>
      <c r="M3864" s="1" t="s">
        <v>56</v>
      </c>
      <c r="N3864" s="1" t="s">
        <v>28</v>
      </c>
      <c r="O3864" s="1" t="s">
        <v>29</v>
      </c>
      <c r="P3864" s="1" t="s">
        <v>43</v>
      </c>
      <c r="Q3864" s="1" t="s">
        <v>46</v>
      </c>
      <c r="R3864" s="2">
        <v>40301</v>
      </c>
    </row>
    <row r="3865" spans="1:18" x14ac:dyDescent="0.25">
      <c r="A3865" s="1">
        <v>8992</v>
      </c>
      <c r="B3865" s="2">
        <v>40494</v>
      </c>
      <c r="C3865" s="2" t="str">
        <f t="shared" si="301"/>
        <v>November</v>
      </c>
      <c r="D3865" s="1" t="s">
        <v>25</v>
      </c>
      <c r="E3865" s="1">
        <v>3</v>
      </c>
      <c r="F3865" s="1">
        <f t="shared" si="300"/>
        <v>147.14333333333335</v>
      </c>
      <c r="G3865" s="1">
        <v>441.43</v>
      </c>
      <c r="H3865" s="1">
        <v>24.49</v>
      </c>
      <c r="I3865">
        <f t="shared" si="302"/>
        <v>465.92</v>
      </c>
      <c r="J3865">
        <f t="shared" si="303"/>
        <v>4.7610000000000001</v>
      </c>
      <c r="K3865">
        <f t="shared" si="304"/>
        <v>21.016482300000003</v>
      </c>
      <c r="L3865" s="1" t="s">
        <v>26</v>
      </c>
      <c r="M3865" s="1" t="s">
        <v>20</v>
      </c>
      <c r="N3865" s="1" t="s">
        <v>33</v>
      </c>
      <c r="O3865" s="1" t="s">
        <v>22</v>
      </c>
      <c r="P3865" s="1" t="s">
        <v>39</v>
      </c>
      <c r="Q3865" s="1" t="s">
        <v>53</v>
      </c>
      <c r="R3865" s="2">
        <v>40495</v>
      </c>
    </row>
    <row r="3866" spans="1:18" x14ac:dyDescent="0.25">
      <c r="A3866" s="1">
        <v>54533</v>
      </c>
      <c r="B3866" s="2">
        <v>40895</v>
      </c>
      <c r="C3866" s="2" t="str">
        <f t="shared" si="301"/>
        <v>December</v>
      </c>
      <c r="D3866" s="1" t="s">
        <v>41</v>
      </c>
      <c r="E3866" s="1">
        <v>21</v>
      </c>
      <c r="F3866" s="1">
        <f t="shared" si="300"/>
        <v>7.7261904761904763</v>
      </c>
      <c r="G3866" s="1">
        <v>162.25</v>
      </c>
      <c r="H3866" s="1">
        <v>6.05</v>
      </c>
      <c r="I3866">
        <f t="shared" si="302"/>
        <v>168.3</v>
      </c>
      <c r="J3866">
        <f t="shared" si="303"/>
        <v>3.5455000000000001</v>
      </c>
      <c r="K3866">
        <f t="shared" si="304"/>
        <v>5.7525737499999998</v>
      </c>
      <c r="L3866" s="1" t="s">
        <v>26</v>
      </c>
      <c r="M3866" s="1" t="s">
        <v>58</v>
      </c>
      <c r="N3866" s="1" t="s">
        <v>33</v>
      </c>
      <c r="O3866" s="1" t="s">
        <v>34</v>
      </c>
      <c r="P3866" s="1" t="s">
        <v>48</v>
      </c>
      <c r="Q3866" s="1" t="s">
        <v>24</v>
      </c>
      <c r="R3866" s="2">
        <v>40896</v>
      </c>
    </row>
    <row r="3867" spans="1:18" x14ac:dyDescent="0.25">
      <c r="A3867" s="1">
        <v>6720</v>
      </c>
      <c r="B3867" s="2">
        <v>40430</v>
      </c>
      <c r="C3867" s="2" t="str">
        <f t="shared" si="301"/>
        <v>September</v>
      </c>
      <c r="D3867" s="1" t="s">
        <v>32</v>
      </c>
      <c r="E3867" s="1">
        <v>36</v>
      </c>
      <c r="F3867" s="1">
        <f t="shared" si="300"/>
        <v>117.38250000000001</v>
      </c>
      <c r="G3867" s="1">
        <v>4225.7700000000004</v>
      </c>
      <c r="H3867" s="1">
        <v>58.64</v>
      </c>
      <c r="I3867">
        <f t="shared" si="302"/>
        <v>4284.4100000000008</v>
      </c>
      <c r="J3867">
        <f t="shared" si="303"/>
        <v>4.7610000000000001</v>
      </c>
      <c r="K3867">
        <f t="shared" si="304"/>
        <v>201.18890970000004</v>
      </c>
      <c r="L3867" s="1" t="s">
        <v>38</v>
      </c>
      <c r="M3867" s="1" t="s">
        <v>59</v>
      </c>
      <c r="N3867" s="1" t="s">
        <v>42</v>
      </c>
      <c r="O3867" s="1" t="s">
        <v>22</v>
      </c>
      <c r="P3867" s="1" t="s">
        <v>67</v>
      </c>
      <c r="Q3867" s="1" t="s">
        <v>64</v>
      </c>
      <c r="R3867" s="2">
        <v>40433</v>
      </c>
    </row>
    <row r="3868" spans="1:18" x14ac:dyDescent="0.25">
      <c r="A3868" s="1">
        <v>58371</v>
      </c>
      <c r="B3868" s="2">
        <v>40309</v>
      </c>
      <c r="C3868" s="2" t="str">
        <f t="shared" si="301"/>
        <v>May</v>
      </c>
      <c r="D3868" s="1" t="s">
        <v>41</v>
      </c>
      <c r="E3868" s="1">
        <v>5</v>
      </c>
      <c r="F3868" s="1">
        <f t="shared" si="300"/>
        <v>433.61</v>
      </c>
      <c r="G3868" s="1">
        <v>2168.0500000000002</v>
      </c>
      <c r="H3868" s="1">
        <v>19.989999999999998</v>
      </c>
      <c r="I3868">
        <f t="shared" si="302"/>
        <v>2188.04</v>
      </c>
      <c r="J3868">
        <f t="shared" si="303"/>
        <v>3.5455000000000001</v>
      </c>
      <c r="K3868">
        <f t="shared" si="304"/>
        <v>76.868212750000012</v>
      </c>
      <c r="L3868" s="1" t="s">
        <v>26</v>
      </c>
      <c r="M3868" s="1" t="s">
        <v>20</v>
      </c>
      <c r="N3868" s="1" t="s">
        <v>21</v>
      </c>
      <c r="O3868" s="1" t="s">
        <v>34</v>
      </c>
      <c r="P3868" s="1" t="s">
        <v>48</v>
      </c>
      <c r="Q3868" s="1" t="s">
        <v>24</v>
      </c>
      <c r="R3868" s="2">
        <v>40311</v>
      </c>
    </row>
    <row r="3869" spans="1:18" x14ac:dyDescent="0.25">
      <c r="A3869" s="1">
        <v>39841</v>
      </c>
      <c r="B3869" s="2">
        <v>40179</v>
      </c>
      <c r="C3869" s="2" t="str">
        <f t="shared" si="301"/>
        <v>January</v>
      </c>
      <c r="D3869" s="1" t="s">
        <v>41</v>
      </c>
      <c r="E3869" s="1">
        <v>43</v>
      </c>
      <c r="F3869" s="1">
        <f t="shared" si="300"/>
        <v>6.8402325581395349</v>
      </c>
      <c r="G3869" s="1">
        <v>294.13</v>
      </c>
      <c r="H3869" s="1">
        <v>6.92</v>
      </c>
      <c r="I3869">
        <f t="shared" si="302"/>
        <v>301.05</v>
      </c>
      <c r="J3869">
        <f t="shared" si="303"/>
        <v>3.5455000000000001</v>
      </c>
      <c r="K3869">
        <f t="shared" si="304"/>
        <v>10.428379150000001</v>
      </c>
      <c r="L3869" s="1" t="s">
        <v>26</v>
      </c>
      <c r="M3869" s="1" t="s">
        <v>20</v>
      </c>
      <c r="N3869" s="1" t="s">
        <v>28</v>
      </c>
      <c r="O3869" s="1" t="s">
        <v>34</v>
      </c>
      <c r="P3869" s="1" t="s">
        <v>45</v>
      </c>
      <c r="Q3869" s="1" t="s">
        <v>24</v>
      </c>
      <c r="R3869" s="2">
        <v>40181</v>
      </c>
    </row>
    <row r="3870" spans="1:18" x14ac:dyDescent="0.25">
      <c r="A3870" s="1">
        <v>5925</v>
      </c>
      <c r="B3870" s="2">
        <v>40859</v>
      </c>
      <c r="C3870" s="2" t="str">
        <f t="shared" si="301"/>
        <v>November</v>
      </c>
      <c r="D3870" s="1" t="s">
        <v>18</v>
      </c>
      <c r="E3870" s="1">
        <v>25</v>
      </c>
      <c r="F3870" s="1">
        <f t="shared" si="300"/>
        <v>69.334499999999991</v>
      </c>
      <c r="G3870" s="1">
        <v>1733.3625</v>
      </c>
      <c r="H3870" s="1">
        <v>0.99</v>
      </c>
      <c r="I3870">
        <f t="shared" si="302"/>
        <v>1734.3525</v>
      </c>
      <c r="J3870">
        <f t="shared" si="303"/>
        <v>5.3265000000000002</v>
      </c>
      <c r="K3870">
        <f t="shared" si="304"/>
        <v>92.3275535625</v>
      </c>
      <c r="L3870" s="1" t="s">
        <v>26</v>
      </c>
      <c r="M3870" s="1" t="s">
        <v>65</v>
      </c>
      <c r="N3870" s="1" t="s">
        <v>42</v>
      </c>
      <c r="O3870" s="1" t="s">
        <v>29</v>
      </c>
      <c r="P3870" s="1" t="s">
        <v>30</v>
      </c>
      <c r="Q3870" s="1" t="s">
        <v>36</v>
      </c>
      <c r="R3870" s="2">
        <v>40866</v>
      </c>
    </row>
    <row r="3871" spans="1:18" x14ac:dyDescent="0.25">
      <c r="A3871" s="1">
        <v>33894</v>
      </c>
      <c r="B3871" s="2">
        <v>40343</v>
      </c>
      <c r="C3871" s="2" t="str">
        <f t="shared" si="301"/>
        <v>June</v>
      </c>
      <c r="D3871" s="1" t="s">
        <v>37</v>
      </c>
      <c r="E3871" s="1">
        <v>48</v>
      </c>
      <c r="F3871" s="1">
        <f t="shared" si="300"/>
        <v>4.71875</v>
      </c>
      <c r="G3871" s="1">
        <v>226.5</v>
      </c>
      <c r="H3871" s="1">
        <v>4.62</v>
      </c>
      <c r="I3871">
        <f t="shared" si="302"/>
        <v>231.12</v>
      </c>
      <c r="J3871">
        <f t="shared" si="303"/>
        <v>5.3265000000000002</v>
      </c>
      <c r="K3871">
        <f t="shared" si="304"/>
        <v>12.064522500000001</v>
      </c>
      <c r="L3871" s="1" t="s">
        <v>26</v>
      </c>
      <c r="M3871" s="1" t="s">
        <v>44</v>
      </c>
      <c r="N3871" s="1" t="s">
        <v>33</v>
      </c>
      <c r="O3871" s="1" t="s">
        <v>29</v>
      </c>
      <c r="P3871" s="1" t="s">
        <v>43</v>
      </c>
      <c r="Q3871" s="1" t="s">
        <v>46</v>
      </c>
      <c r="R3871" s="2">
        <v>40345</v>
      </c>
    </row>
    <row r="3872" spans="1:18" x14ac:dyDescent="0.25">
      <c r="A3872" s="1">
        <v>10498</v>
      </c>
      <c r="B3872" s="2">
        <v>40474</v>
      </c>
      <c r="C3872" s="2" t="str">
        <f t="shared" si="301"/>
        <v>October</v>
      </c>
      <c r="D3872" s="1" t="s">
        <v>18</v>
      </c>
      <c r="E3872" s="1">
        <v>47</v>
      </c>
      <c r="F3872" s="1">
        <f t="shared" si="300"/>
        <v>41.882340425531915</v>
      </c>
      <c r="G3872" s="1">
        <v>1968.47</v>
      </c>
      <c r="H3872" s="1">
        <v>8.99</v>
      </c>
      <c r="I3872">
        <f t="shared" si="302"/>
        <v>1977.46</v>
      </c>
      <c r="J3872">
        <f t="shared" si="303"/>
        <v>3.5455000000000001</v>
      </c>
      <c r="K3872">
        <f t="shared" si="304"/>
        <v>69.792103850000004</v>
      </c>
      <c r="L3872" s="1" t="s">
        <v>26</v>
      </c>
      <c r="M3872" s="1" t="s">
        <v>27</v>
      </c>
      <c r="N3872" s="1" t="s">
        <v>28</v>
      </c>
      <c r="O3872" s="1" t="s">
        <v>34</v>
      </c>
      <c r="P3872" s="1" t="s">
        <v>35</v>
      </c>
      <c r="Q3872" s="1" t="s">
        <v>46</v>
      </c>
      <c r="R3872" s="2">
        <v>40481</v>
      </c>
    </row>
    <row r="3873" spans="1:18" x14ac:dyDescent="0.25">
      <c r="A3873" s="1">
        <v>37542</v>
      </c>
      <c r="B3873" s="2">
        <v>40014</v>
      </c>
      <c r="C3873" s="2" t="str">
        <f t="shared" si="301"/>
        <v>July</v>
      </c>
      <c r="D3873" s="1" t="s">
        <v>41</v>
      </c>
      <c r="E3873" s="1">
        <v>26</v>
      </c>
      <c r="F3873" s="1">
        <f t="shared" si="300"/>
        <v>97.943211538461526</v>
      </c>
      <c r="G3873" s="1">
        <v>2546.5234999999998</v>
      </c>
      <c r="H3873" s="1">
        <v>7.69</v>
      </c>
      <c r="I3873">
        <f t="shared" si="302"/>
        <v>2554.2134999999998</v>
      </c>
      <c r="J3873">
        <f t="shared" si="303"/>
        <v>5.3265000000000002</v>
      </c>
      <c r="K3873">
        <f t="shared" si="304"/>
        <v>135.6405742275</v>
      </c>
      <c r="L3873" s="1" t="s">
        <v>19</v>
      </c>
      <c r="M3873" s="1" t="s">
        <v>51</v>
      </c>
      <c r="N3873" s="1" t="s">
        <v>33</v>
      </c>
      <c r="O3873" s="1" t="s">
        <v>29</v>
      </c>
      <c r="P3873" s="1" t="s">
        <v>30</v>
      </c>
      <c r="Q3873" s="1" t="s">
        <v>24</v>
      </c>
      <c r="R3873" s="2">
        <v>40016</v>
      </c>
    </row>
    <row r="3874" spans="1:18" x14ac:dyDescent="0.25">
      <c r="A3874" s="1">
        <v>230</v>
      </c>
      <c r="B3874" s="2">
        <v>40477</v>
      </c>
      <c r="C3874" s="2" t="str">
        <f t="shared" si="301"/>
        <v>October</v>
      </c>
      <c r="D3874" s="1" t="s">
        <v>37</v>
      </c>
      <c r="E3874" s="1">
        <v>11</v>
      </c>
      <c r="F3874" s="1">
        <f t="shared" si="300"/>
        <v>101.67236363636363</v>
      </c>
      <c r="G3874" s="1">
        <v>1118.396</v>
      </c>
      <c r="H3874" s="1">
        <v>8.08</v>
      </c>
      <c r="I3874">
        <f t="shared" si="302"/>
        <v>1126.4759999999999</v>
      </c>
      <c r="J3874">
        <f t="shared" si="303"/>
        <v>5.3265000000000002</v>
      </c>
      <c r="K3874">
        <f t="shared" si="304"/>
        <v>59.57136294</v>
      </c>
      <c r="L3874" s="1" t="s">
        <v>26</v>
      </c>
      <c r="M3874" s="1" t="s">
        <v>27</v>
      </c>
      <c r="N3874" s="1" t="s">
        <v>33</v>
      </c>
      <c r="O3874" s="1" t="s">
        <v>29</v>
      </c>
      <c r="P3874" s="1" t="s">
        <v>30</v>
      </c>
      <c r="Q3874" s="1" t="s">
        <v>24</v>
      </c>
      <c r="R3874" s="2">
        <v>40479</v>
      </c>
    </row>
    <row r="3875" spans="1:18" x14ac:dyDescent="0.25">
      <c r="A3875" s="1">
        <v>19557</v>
      </c>
      <c r="B3875" s="2">
        <v>40846</v>
      </c>
      <c r="C3875" s="2" t="str">
        <f t="shared" si="301"/>
        <v>October</v>
      </c>
      <c r="D3875" s="1" t="s">
        <v>18</v>
      </c>
      <c r="E3875" s="1">
        <v>9</v>
      </c>
      <c r="F3875" s="1">
        <f t="shared" si="300"/>
        <v>34.694444444444443</v>
      </c>
      <c r="G3875" s="1">
        <v>312.25</v>
      </c>
      <c r="H3875" s="1">
        <v>5.0999999999999996</v>
      </c>
      <c r="I3875">
        <f t="shared" si="302"/>
        <v>317.35000000000002</v>
      </c>
      <c r="J3875">
        <f t="shared" si="303"/>
        <v>3.5455000000000001</v>
      </c>
      <c r="K3875">
        <f t="shared" si="304"/>
        <v>11.070823749999999</v>
      </c>
      <c r="L3875" s="1" t="s">
        <v>26</v>
      </c>
      <c r="M3875" s="1" t="s">
        <v>56</v>
      </c>
      <c r="N3875" s="1" t="s">
        <v>33</v>
      </c>
      <c r="O3875" s="1" t="s">
        <v>34</v>
      </c>
      <c r="P3875" s="1" t="s">
        <v>60</v>
      </c>
      <c r="Q3875" s="1" t="s">
        <v>24</v>
      </c>
      <c r="R3875" s="2">
        <v>40846</v>
      </c>
    </row>
    <row r="3876" spans="1:18" x14ac:dyDescent="0.25">
      <c r="A3876" s="1">
        <v>43488</v>
      </c>
      <c r="B3876" s="2">
        <v>41078</v>
      </c>
      <c r="C3876" s="2" t="str">
        <f t="shared" si="301"/>
        <v>June</v>
      </c>
      <c r="D3876" s="1" t="s">
        <v>37</v>
      </c>
      <c r="E3876" s="1">
        <v>3</v>
      </c>
      <c r="F3876" s="1">
        <f t="shared" si="300"/>
        <v>431.45</v>
      </c>
      <c r="G3876" s="1">
        <v>1294.3499999999999</v>
      </c>
      <c r="H3876" s="1">
        <v>24.49</v>
      </c>
      <c r="I3876">
        <f t="shared" si="302"/>
        <v>1318.84</v>
      </c>
      <c r="J3876">
        <f t="shared" si="303"/>
        <v>5.3265000000000002</v>
      </c>
      <c r="K3876">
        <f t="shared" si="304"/>
        <v>68.943552749999995</v>
      </c>
      <c r="L3876" s="1" t="s">
        <v>26</v>
      </c>
      <c r="M3876" s="1" t="s">
        <v>49</v>
      </c>
      <c r="N3876" s="1" t="s">
        <v>42</v>
      </c>
      <c r="O3876" s="1" t="s">
        <v>29</v>
      </c>
      <c r="P3876" s="1" t="s">
        <v>52</v>
      </c>
      <c r="Q3876" s="1" t="s">
        <v>53</v>
      </c>
      <c r="R3876" s="2">
        <v>41080</v>
      </c>
    </row>
    <row r="3877" spans="1:18" x14ac:dyDescent="0.25">
      <c r="A3877" s="1">
        <v>10210</v>
      </c>
      <c r="B3877" s="2">
        <v>40717</v>
      </c>
      <c r="C3877" s="2" t="str">
        <f t="shared" si="301"/>
        <v>June</v>
      </c>
      <c r="D3877" s="1" t="s">
        <v>32</v>
      </c>
      <c r="E3877" s="1">
        <v>10</v>
      </c>
      <c r="F3877" s="1">
        <f t="shared" si="300"/>
        <v>76.734000000000009</v>
      </c>
      <c r="G3877" s="1">
        <v>767.34</v>
      </c>
      <c r="H3877" s="1">
        <v>14.52</v>
      </c>
      <c r="I3877">
        <f t="shared" si="302"/>
        <v>781.86</v>
      </c>
      <c r="J3877">
        <f t="shared" si="303"/>
        <v>5.3265000000000002</v>
      </c>
      <c r="K3877">
        <f t="shared" si="304"/>
        <v>40.872365100000003</v>
      </c>
      <c r="L3877" s="1" t="s">
        <v>26</v>
      </c>
      <c r="M3877" s="1" t="s">
        <v>54</v>
      </c>
      <c r="N3877" s="1" t="s">
        <v>33</v>
      </c>
      <c r="O3877" s="1" t="s">
        <v>29</v>
      </c>
      <c r="P3877" s="1" t="s">
        <v>43</v>
      </c>
      <c r="Q3877" s="1" t="s">
        <v>24</v>
      </c>
      <c r="R3877" s="2">
        <v>40718</v>
      </c>
    </row>
    <row r="3878" spans="1:18" x14ac:dyDescent="0.25">
      <c r="A3878" s="1">
        <v>13729</v>
      </c>
      <c r="B3878" s="2">
        <v>39814</v>
      </c>
      <c r="C3878" s="2" t="str">
        <f t="shared" si="301"/>
        <v>January</v>
      </c>
      <c r="D3878" s="1" t="s">
        <v>32</v>
      </c>
      <c r="E3878" s="1">
        <v>9</v>
      </c>
      <c r="F3878" s="1">
        <f t="shared" si="300"/>
        <v>96.942222222222227</v>
      </c>
      <c r="G3878" s="1">
        <v>872.48</v>
      </c>
      <c r="H3878" s="1">
        <v>35</v>
      </c>
      <c r="I3878">
        <f t="shared" si="302"/>
        <v>907.48</v>
      </c>
      <c r="J3878">
        <f t="shared" si="303"/>
        <v>3.5455000000000001</v>
      </c>
      <c r="K3878">
        <f t="shared" si="304"/>
        <v>30.933778400000001</v>
      </c>
      <c r="L3878" s="1" t="s">
        <v>19</v>
      </c>
      <c r="M3878" s="1" t="s">
        <v>49</v>
      </c>
      <c r="N3878" s="1" t="s">
        <v>42</v>
      </c>
      <c r="O3878" s="1" t="s">
        <v>34</v>
      </c>
      <c r="P3878" s="1" t="s">
        <v>60</v>
      </c>
      <c r="Q3878" s="1" t="s">
        <v>53</v>
      </c>
      <c r="R3878" s="2">
        <v>39816</v>
      </c>
    </row>
    <row r="3879" spans="1:18" x14ac:dyDescent="0.25">
      <c r="A3879" s="1">
        <v>22851</v>
      </c>
      <c r="B3879" s="2">
        <v>39873</v>
      </c>
      <c r="C3879" s="2" t="str">
        <f t="shared" si="301"/>
        <v>March</v>
      </c>
      <c r="D3879" s="1" t="s">
        <v>37</v>
      </c>
      <c r="E3879" s="1">
        <v>38</v>
      </c>
      <c r="F3879" s="1">
        <f t="shared" si="300"/>
        <v>37.081250000000004</v>
      </c>
      <c r="G3879" s="1">
        <v>1409.0875000000001</v>
      </c>
      <c r="H3879" s="1">
        <v>4.99</v>
      </c>
      <c r="I3879">
        <f t="shared" si="302"/>
        <v>1414.0775000000001</v>
      </c>
      <c r="J3879">
        <f t="shared" si="303"/>
        <v>5.3265000000000002</v>
      </c>
      <c r="K3879">
        <f t="shared" si="304"/>
        <v>75.055045687500012</v>
      </c>
      <c r="L3879" s="1" t="s">
        <v>19</v>
      </c>
      <c r="M3879" s="1" t="s">
        <v>56</v>
      </c>
      <c r="N3879" s="1" t="s">
        <v>42</v>
      </c>
      <c r="O3879" s="1" t="s">
        <v>29</v>
      </c>
      <c r="P3879" s="1" t="s">
        <v>30</v>
      </c>
      <c r="Q3879" s="1" t="s">
        <v>24</v>
      </c>
      <c r="R3879" s="2">
        <v>39874</v>
      </c>
    </row>
    <row r="3880" spans="1:18" x14ac:dyDescent="0.25">
      <c r="A3880" s="1">
        <v>1542</v>
      </c>
      <c r="B3880" s="2">
        <v>40435</v>
      </c>
      <c r="C3880" s="2" t="str">
        <f t="shared" si="301"/>
        <v>September</v>
      </c>
      <c r="D3880" s="1" t="s">
        <v>41</v>
      </c>
      <c r="E3880" s="1">
        <v>47</v>
      </c>
      <c r="F3880" s="1">
        <f t="shared" si="300"/>
        <v>45.75</v>
      </c>
      <c r="G3880" s="1">
        <v>2150.25</v>
      </c>
      <c r="H3880" s="1">
        <v>3.99</v>
      </c>
      <c r="I3880">
        <f t="shared" si="302"/>
        <v>2154.2399999999998</v>
      </c>
      <c r="J3880">
        <f t="shared" si="303"/>
        <v>3.5455000000000001</v>
      </c>
      <c r="K3880">
        <f t="shared" si="304"/>
        <v>76.237113749999992</v>
      </c>
      <c r="L3880" s="1" t="s">
        <v>26</v>
      </c>
      <c r="M3880" s="1" t="s">
        <v>56</v>
      </c>
      <c r="N3880" s="1" t="s">
        <v>21</v>
      </c>
      <c r="O3880" s="1" t="s">
        <v>34</v>
      </c>
      <c r="P3880" s="1" t="s">
        <v>68</v>
      </c>
      <c r="Q3880" s="1" t="s">
        <v>24</v>
      </c>
      <c r="R3880" s="2">
        <v>40437</v>
      </c>
    </row>
    <row r="3881" spans="1:18" x14ac:dyDescent="0.25">
      <c r="A3881" s="1">
        <v>4583</v>
      </c>
      <c r="B3881" s="2">
        <v>40080</v>
      </c>
      <c r="C3881" s="2" t="str">
        <f t="shared" si="301"/>
        <v>September</v>
      </c>
      <c r="D3881" s="1" t="s">
        <v>41</v>
      </c>
      <c r="E3881" s="1">
        <v>44</v>
      </c>
      <c r="F3881" s="1">
        <f t="shared" si="300"/>
        <v>68.673636363636362</v>
      </c>
      <c r="G3881" s="1">
        <v>3021.64</v>
      </c>
      <c r="H3881" s="1">
        <v>30</v>
      </c>
      <c r="I3881">
        <f t="shared" si="302"/>
        <v>3051.64</v>
      </c>
      <c r="J3881">
        <f t="shared" si="303"/>
        <v>4.7610000000000001</v>
      </c>
      <c r="K3881">
        <f t="shared" si="304"/>
        <v>143.86028039999999</v>
      </c>
      <c r="L3881" s="1" t="s">
        <v>38</v>
      </c>
      <c r="M3881" s="1" t="s">
        <v>54</v>
      </c>
      <c r="N3881" s="1" t="s">
        <v>33</v>
      </c>
      <c r="O3881" s="1" t="s">
        <v>22</v>
      </c>
      <c r="P3881" s="1" t="s">
        <v>39</v>
      </c>
      <c r="Q3881" s="1" t="s">
        <v>40</v>
      </c>
      <c r="R3881" s="2">
        <v>40082</v>
      </c>
    </row>
    <row r="3882" spans="1:18" x14ac:dyDescent="0.25">
      <c r="A3882" s="1">
        <v>10340</v>
      </c>
      <c r="B3882" s="2">
        <v>40716</v>
      </c>
      <c r="C3882" s="2" t="str">
        <f t="shared" si="301"/>
        <v>June</v>
      </c>
      <c r="D3882" s="1" t="s">
        <v>25</v>
      </c>
      <c r="E3882" s="1">
        <v>24</v>
      </c>
      <c r="F3882" s="1">
        <f t="shared" si="300"/>
        <v>314.4641666666667</v>
      </c>
      <c r="G3882" s="1">
        <v>7547.14</v>
      </c>
      <c r="H3882" s="1">
        <v>24.49</v>
      </c>
      <c r="I3882">
        <f t="shared" si="302"/>
        <v>7571.63</v>
      </c>
      <c r="J3882">
        <f t="shared" si="303"/>
        <v>4.7610000000000001</v>
      </c>
      <c r="K3882">
        <f t="shared" si="304"/>
        <v>359.31933540000006</v>
      </c>
      <c r="L3882" s="1" t="s">
        <v>26</v>
      </c>
      <c r="M3882" s="1" t="s">
        <v>27</v>
      </c>
      <c r="N3882" s="1" t="s">
        <v>42</v>
      </c>
      <c r="O3882" s="1" t="s">
        <v>22</v>
      </c>
      <c r="P3882" s="1" t="s">
        <v>39</v>
      </c>
      <c r="Q3882" s="1" t="s">
        <v>53</v>
      </c>
      <c r="R3882" s="2">
        <v>40717</v>
      </c>
    </row>
    <row r="3883" spans="1:18" x14ac:dyDescent="0.25">
      <c r="A3883" s="1">
        <v>12485</v>
      </c>
      <c r="B3883" s="2">
        <v>40397</v>
      </c>
      <c r="C3883" s="2" t="str">
        <f t="shared" si="301"/>
        <v>August</v>
      </c>
      <c r="D3883" s="1" t="s">
        <v>37</v>
      </c>
      <c r="E3883" s="1">
        <v>24</v>
      </c>
      <c r="F3883" s="1">
        <f t="shared" si="300"/>
        <v>225.30458333333334</v>
      </c>
      <c r="G3883" s="1">
        <v>5407.31</v>
      </c>
      <c r="H3883" s="1">
        <v>28.16</v>
      </c>
      <c r="I3883">
        <f t="shared" si="302"/>
        <v>5435.47</v>
      </c>
      <c r="J3883">
        <f t="shared" si="303"/>
        <v>4.7610000000000001</v>
      </c>
      <c r="K3883">
        <f t="shared" si="304"/>
        <v>257.44202910000001</v>
      </c>
      <c r="L3883" s="1" t="s">
        <v>38</v>
      </c>
      <c r="M3883" s="1" t="s">
        <v>44</v>
      </c>
      <c r="N3883" s="1" t="s">
        <v>42</v>
      </c>
      <c r="O3883" s="1" t="s">
        <v>22</v>
      </c>
      <c r="P3883" s="1" t="s">
        <v>39</v>
      </c>
      <c r="Q3883" s="1" t="s">
        <v>40</v>
      </c>
      <c r="R3883" s="2">
        <v>40398</v>
      </c>
    </row>
    <row r="3884" spans="1:18" x14ac:dyDescent="0.25">
      <c r="A3884" s="1">
        <v>50725</v>
      </c>
      <c r="B3884" s="2">
        <v>40505</v>
      </c>
      <c r="C3884" s="2" t="str">
        <f t="shared" si="301"/>
        <v>November</v>
      </c>
      <c r="D3884" s="1" t="s">
        <v>41</v>
      </c>
      <c r="E3884" s="1">
        <v>19</v>
      </c>
      <c r="F3884" s="1">
        <f t="shared" si="300"/>
        <v>128.48107894736842</v>
      </c>
      <c r="G3884" s="1">
        <v>2441.1405</v>
      </c>
      <c r="H3884" s="1">
        <v>8.99</v>
      </c>
      <c r="I3884">
        <f t="shared" si="302"/>
        <v>2450.1304999999998</v>
      </c>
      <c r="J3884">
        <f t="shared" si="303"/>
        <v>5.3265000000000002</v>
      </c>
      <c r="K3884">
        <f t="shared" si="304"/>
        <v>130.0273487325</v>
      </c>
      <c r="L3884" s="1" t="s">
        <v>26</v>
      </c>
      <c r="M3884" s="1" t="s">
        <v>59</v>
      </c>
      <c r="N3884" s="1" t="s">
        <v>21</v>
      </c>
      <c r="O3884" s="1" t="s">
        <v>29</v>
      </c>
      <c r="P3884" s="1" t="s">
        <v>30</v>
      </c>
      <c r="Q3884" s="1" t="s">
        <v>24</v>
      </c>
      <c r="R3884" s="2">
        <v>40507</v>
      </c>
    </row>
    <row r="3885" spans="1:18" x14ac:dyDescent="0.25">
      <c r="A3885" s="1">
        <v>36355</v>
      </c>
      <c r="B3885" s="2">
        <v>40149</v>
      </c>
      <c r="C3885" s="2" t="str">
        <f t="shared" si="301"/>
        <v>December</v>
      </c>
      <c r="D3885" s="1" t="s">
        <v>41</v>
      </c>
      <c r="E3885" s="1">
        <v>10</v>
      </c>
      <c r="F3885" s="1">
        <f t="shared" si="300"/>
        <v>12.595000000000001</v>
      </c>
      <c r="G3885" s="1">
        <v>125.95</v>
      </c>
      <c r="H3885" s="1">
        <v>2.36</v>
      </c>
      <c r="I3885">
        <f t="shared" si="302"/>
        <v>128.31</v>
      </c>
      <c r="J3885">
        <f t="shared" si="303"/>
        <v>3.5455000000000001</v>
      </c>
      <c r="K3885">
        <f t="shared" si="304"/>
        <v>4.4655572499999998</v>
      </c>
      <c r="L3885" s="1" t="s">
        <v>26</v>
      </c>
      <c r="M3885" s="1" t="s">
        <v>49</v>
      </c>
      <c r="N3885" s="1" t="s">
        <v>42</v>
      </c>
      <c r="O3885" s="1" t="s">
        <v>34</v>
      </c>
      <c r="P3885" s="1" t="s">
        <v>35</v>
      </c>
      <c r="Q3885" s="1" t="s">
        <v>36</v>
      </c>
      <c r="R3885" s="2">
        <v>40150</v>
      </c>
    </row>
    <row r="3886" spans="1:18" x14ac:dyDescent="0.25">
      <c r="A3886" s="1">
        <v>36003</v>
      </c>
      <c r="B3886" s="2">
        <v>40482</v>
      </c>
      <c r="C3886" s="2" t="str">
        <f t="shared" si="301"/>
        <v>October</v>
      </c>
      <c r="D3886" s="1" t="s">
        <v>41</v>
      </c>
      <c r="E3886" s="1">
        <v>48</v>
      </c>
      <c r="F3886" s="1">
        <f t="shared" si="300"/>
        <v>21.482916666666668</v>
      </c>
      <c r="G3886" s="1">
        <v>1031.18</v>
      </c>
      <c r="H3886" s="1">
        <v>5.77</v>
      </c>
      <c r="I3886">
        <f t="shared" si="302"/>
        <v>1036.95</v>
      </c>
      <c r="J3886">
        <f t="shared" si="303"/>
        <v>3.5455000000000001</v>
      </c>
      <c r="K3886">
        <f t="shared" si="304"/>
        <v>36.560486900000008</v>
      </c>
      <c r="L3886" s="1" t="s">
        <v>26</v>
      </c>
      <c r="M3886" s="1" t="s">
        <v>56</v>
      </c>
      <c r="N3886" s="1" t="s">
        <v>21</v>
      </c>
      <c r="O3886" s="1" t="s">
        <v>34</v>
      </c>
      <c r="P3886" s="1" t="s">
        <v>45</v>
      </c>
      <c r="Q3886" s="1" t="s">
        <v>24</v>
      </c>
      <c r="R3886" s="2">
        <v>40484</v>
      </c>
    </row>
    <row r="3887" spans="1:18" x14ac:dyDescent="0.25">
      <c r="A3887" s="1">
        <v>17543</v>
      </c>
      <c r="B3887" s="2">
        <v>41054</v>
      </c>
      <c r="C3887" s="2" t="str">
        <f t="shared" si="301"/>
        <v>May</v>
      </c>
      <c r="D3887" s="1" t="s">
        <v>37</v>
      </c>
      <c r="E3887" s="1">
        <v>26</v>
      </c>
      <c r="F3887" s="1">
        <f t="shared" si="300"/>
        <v>165.40869230769232</v>
      </c>
      <c r="G3887" s="1">
        <v>4300.6260000000002</v>
      </c>
      <c r="H3887" s="1">
        <v>8.08</v>
      </c>
      <c r="I3887">
        <f t="shared" si="302"/>
        <v>4308.7060000000001</v>
      </c>
      <c r="J3887">
        <f t="shared" si="303"/>
        <v>5.3265000000000002</v>
      </c>
      <c r="K3887">
        <f t="shared" si="304"/>
        <v>229.07284389</v>
      </c>
      <c r="L3887" s="1" t="s">
        <v>26</v>
      </c>
      <c r="M3887" s="1" t="s">
        <v>59</v>
      </c>
      <c r="N3887" s="1" t="s">
        <v>21</v>
      </c>
      <c r="O3887" s="1" t="s">
        <v>29</v>
      </c>
      <c r="P3887" s="1" t="s">
        <v>30</v>
      </c>
      <c r="Q3887" s="1" t="s">
        <v>24</v>
      </c>
      <c r="R3887" s="2">
        <v>41056</v>
      </c>
    </row>
    <row r="3888" spans="1:18" x14ac:dyDescent="0.25">
      <c r="A3888" s="1">
        <v>29921</v>
      </c>
      <c r="B3888" s="2">
        <v>40991</v>
      </c>
      <c r="C3888" s="2" t="str">
        <f t="shared" si="301"/>
        <v>March</v>
      </c>
      <c r="D3888" s="1" t="s">
        <v>41</v>
      </c>
      <c r="E3888" s="1">
        <v>33</v>
      </c>
      <c r="F3888" s="1">
        <f t="shared" si="300"/>
        <v>120.54454545454544</v>
      </c>
      <c r="G3888" s="1">
        <v>3977.97</v>
      </c>
      <c r="H3888" s="1">
        <v>9.07</v>
      </c>
      <c r="I3888">
        <f t="shared" si="302"/>
        <v>3987.04</v>
      </c>
      <c r="J3888">
        <f t="shared" si="303"/>
        <v>3.5455000000000001</v>
      </c>
      <c r="K3888">
        <f t="shared" si="304"/>
        <v>141.03892635</v>
      </c>
      <c r="L3888" s="1" t="s">
        <v>26</v>
      </c>
      <c r="M3888" s="1" t="s">
        <v>20</v>
      </c>
      <c r="N3888" s="1" t="s">
        <v>28</v>
      </c>
      <c r="O3888" s="1" t="s">
        <v>34</v>
      </c>
      <c r="P3888" s="1" t="s">
        <v>48</v>
      </c>
      <c r="Q3888" s="1" t="s">
        <v>24</v>
      </c>
      <c r="R3888" s="2">
        <v>40993</v>
      </c>
    </row>
    <row r="3889" spans="1:18" x14ac:dyDescent="0.25">
      <c r="A3889" s="1">
        <v>21925</v>
      </c>
      <c r="B3889" s="2">
        <v>41102</v>
      </c>
      <c r="C3889" s="2" t="str">
        <f t="shared" si="301"/>
        <v>July</v>
      </c>
      <c r="D3889" s="1" t="s">
        <v>32</v>
      </c>
      <c r="E3889" s="1">
        <v>3</v>
      </c>
      <c r="F3889" s="1">
        <f t="shared" si="300"/>
        <v>78.773333333333326</v>
      </c>
      <c r="G3889" s="1">
        <v>236.32</v>
      </c>
      <c r="H3889" s="1">
        <v>4</v>
      </c>
      <c r="I3889">
        <f t="shared" si="302"/>
        <v>240.32</v>
      </c>
      <c r="J3889">
        <f t="shared" si="303"/>
        <v>5.3265000000000002</v>
      </c>
      <c r="K3889">
        <f t="shared" si="304"/>
        <v>12.5875848</v>
      </c>
      <c r="L3889" s="1" t="s">
        <v>26</v>
      </c>
      <c r="M3889" s="1" t="s">
        <v>59</v>
      </c>
      <c r="N3889" s="1" t="s">
        <v>42</v>
      </c>
      <c r="O3889" s="1" t="s">
        <v>29</v>
      </c>
      <c r="P3889" s="1" t="s">
        <v>43</v>
      </c>
      <c r="Q3889" s="1" t="s">
        <v>24</v>
      </c>
      <c r="R3889" s="2">
        <v>41104</v>
      </c>
    </row>
    <row r="3890" spans="1:18" x14ac:dyDescent="0.25">
      <c r="A3890" s="1">
        <v>8545</v>
      </c>
      <c r="B3890" s="2">
        <v>39981</v>
      </c>
      <c r="C3890" s="2" t="str">
        <f t="shared" si="301"/>
        <v>June</v>
      </c>
      <c r="D3890" s="1" t="s">
        <v>18</v>
      </c>
      <c r="E3890" s="1">
        <v>24</v>
      </c>
      <c r="F3890" s="1">
        <f t="shared" si="300"/>
        <v>128.41458333333333</v>
      </c>
      <c r="G3890" s="1">
        <v>3081.95</v>
      </c>
      <c r="H3890" s="1">
        <v>54.74</v>
      </c>
      <c r="I3890">
        <f t="shared" si="302"/>
        <v>3136.6899999999996</v>
      </c>
      <c r="J3890">
        <f t="shared" si="303"/>
        <v>4.7610000000000001</v>
      </c>
      <c r="K3890">
        <f t="shared" si="304"/>
        <v>146.7316395</v>
      </c>
      <c r="L3890" s="1" t="s">
        <v>38</v>
      </c>
      <c r="M3890" s="1" t="s">
        <v>20</v>
      </c>
      <c r="N3890" s="1" t="s">
        <v>28</v>
      </c>
      <c r="O3890" s="1" t="s">
        <v>22</v>
      </c>
      <c r="P3890" s="1" t="s">
        <v>67</v>
      </c>
      <c r="Q3890" s="1" t="s">
        <v>64</v>
      </c>
      <c r="R3890" s="2">
        <v>39985</v>
      </c>
    </row>
    <row r="3891" spans="1:18" x14ac:dyDescent="0.25">
      <c r="A3891" s="1">
        <v>12544</v>
      </c>
      <c r="B3891" s="2">
        <v>39875</v>
      </c>
      <c r="C3891" s="2" t="str">
        <f t="shared" si="301"/>
        <v>March</v>
      </c>
      <c r="D3891" s="1" t="s">
        <v>18</v>
      </c>
      <c r="E3891" s="1">
        <v>34</v>
      </c>
      <c r="F3891" s="1">
        <f t="shared" si="300"/>
        <v>2.1852941176470586</v>
      </c>
      <c r="G3891" s="1">
        <v>74.3</v>
      </c>
      <c r="H3891" s="1">
        <v>5.33</v>
      </c>
      <c r="I3891">
        <f t="shared" si="302"/>
        <v>79.63</v>
      </c>
      <c r="J3891">
        <f t="shared" si="303"/>
        <v>4.7610000000000001</v>
      </c>
      <c r="K3891">
        <f t="shared" si="304"/>
        <v>3.537423</v>
      </c>
      <c r="L3891" s="1" t="s">
        <v>26</v>
      </c>
      <c r="M3891" s="1" t="s">
        <v>44</v>
      </c>
      <c r="N3891" s="1" t="s">
        <v>33</v>
      </c>
      <c r="O3891" s="1" t="s">
        <v>22</v>
      </c>
      <c r="P3891" s="1" t="s">
        <v>23</v>
      </c>
      <c r="Q3891" s="1" t="s">
        <v>24</v>
      </c>
      <c r="R3891" s="2">
        <v>39882</v>
      </c>
    </row>
    <row r="3892" spans="1:18" x14ac:dyDescent="0.25">
      <c r="A3892" s="1">
        <v>4960</v>
      </c>
      <c r="B3892" s="2">
        <v>40599</v>
      </c>
      <c r="C3892" s="2" t="str">
        <f t="shared" si="301"/>
        <v>February</v>
      </c>
      <c r="D3892" s="1" t="s">
        <v>18</v>
      </c>
      <c r="E3892" s="1">
        <v>30</v>
      </c>
      <c r="F3892" s="1">
        <f t="shared" si="300"/>
        <v>278.7883333333333</v>
      </c>
      <c r="G3892" s="1">
        <v>8363.65</v>
      </c>
      <c r="H3892" s="1">
        <v>64.73</v>
      </c>
      <c r="I3892">
        <f t="shared" si="302"/>
        <v>8428.3799999999992</v>
      </c>
      <c r="J3892">
        <f t="shared" si="303"/>
        <v>4.7610000000000001</v>
      </c>
      <c r="K3892">
        <f t="shared" si="304"/>
        <v>398.1933765</v>
      </c>
      <c r="L3892" s="1" t="s">
        <v>38</v>
      </c>
      <c r="M3892" s="1" t="s">
        <v>69</v>
      </c>
      <c r="N3892" s="1" t="s">
        <v>33</v>
      </c>
      <c r="O3892" s="1" t="s">
        <v>22</v>
      </c>
      <c r="P3892" s="1" t="s">
        <v>39</v>
      </c>
      <c r="Q3892" s="1" t="s">
        <v>40</v>
      </c>
      <c r="R3892" s="2">
        <v>40603</v>
      </c>
    </row>
    <row r="3893" spans="1:18" x14ac:dyDescent="0.25">
      <c r="A3893" s="1">
        <v>40544</v>
      </c>
      <c r="B3893" s="2">
        <v>39909</v>
      </c>
      <c r="C3893" s="2" t="str">
        <f t="shared" si="301"/>
        <v>April</v>
      </c>
      <c r="D3893" s="1" t="s">
        <v>18</v>
      </c>
      <c r="E3893" s="1">
        <v>39</v>
      </c>
      <c r="F3893" s="1">
        <f t="shared" si="300"/>
        <v>61.885384615384623</v>
      </c>
      <c r="G3893" s="1">
        <v>2413.5300000000002</v>
      </c>
      <c r="H3893" s="1">
        <v>12.23</v>
      </c>
      <c r="I3893">
        <f t="shared" si="302"/>
        <v>2425.7600000000002</v>
      </c>
      <c r="J3893">
        <f t="shared" si="303"/>
        <v>4.7610000000000001</v>
      </c>
      <c r="K3893">
        <f t="shared" si="304"/>
        <v>114.90816330000001</v>
      </c>
      <c r="L3893" s="1" t="s">
        <v>26</v>
      </c>
      <c r="M3893" s="1" t="s">
        <v>27</v>
      </c>
      <c r="N3893" s="1" t="s">
        <v>21</v>
      </c>
      <c r="O3893" s="1" t="s">
        <v>22</v>
      </c>
      <c r="P3893" s="1" t="s">
        <v>23</v>
      </c>
      <c r="Q3893" s="1" t="s">
        <v>31</v>
      </c>
      <c r="R3893" s="2">
        <v>39911</v>
      </c>
    </row>
    <row r="3894" spans="1:18" x14ac:dyDescent="0.25">
      <c r="A3894" s="1">
        <v>20676</v>
      </c>
      <c r="B3894" s="2">
        <v>41235</v>
      </c>
      <c r="C3894" s="2" t="str">
        <f t="shared" si="301"/>
        <v>November</v>
      </c>
      <c r="D3894" s="1" t="s">
        <v>18</v>
      </c>
      <c r="E3894" s="1">
        <v>22</v>
      </c>
      <c r="F3894" s="1">
        <f t="shared" si="300"/>
        <v>1.9986363636363635</v>
      </c>
      <c r="G3894" s="1">
        <v>43.97</v>
      </c>
      <c r="H3894" s="1">
        <v>1.49</v>
      </c>
      <c r="I3894">
        <f t="shared" si="302"/>
        <v>45.46</v>
      </c>
      <c r="J3894">
        <f t="shared" si="303"/>
        <v>3.5455000000000001</v>
      </c>
      <c r="K3894">
        <f t="shared" si="304"/>
        <v>1.5589563499999999</v>
      </c>
      <c r="L3894" s="1" t="s">
        <v>26</v>
      </c>
      <c r="M3894" s="1" t="s">
        <v>20</v>
      </c>
      <c r="N3894" s="1" t="s">
        <v>33</v>
      </c>
      <c r="O3894" s="1" t="s">
        <v>34</v>
      </c>
      <c r="P3894" s="1" t="s">
        <v>48</v>
      </c>
      <c r="Q3894" s="1" t="s">
        <v>24</v>
      </c>
      <c r="R3894" s="2">
        <v>41239</v>
      </c>
    </row>
    <row r="3895" spans="1:18" x14ac:dyDescent="0.25">
      <c r="A3895" s="1">
        <v>31876</v>
      </c>
      <c r="B3895" s="2">
        <v>40670</v>
      </c>
      <c r="C3895" s="2" t="str">
        <f t="shared" si="301"/>
        <v>May</v>
      </c>
      <c r="D3895" s="1" t="s">
        <v>25</v>
      </c>
      <c r="E3895" s="1">
        <v>8</v>
      </c>
      <c r="F3895" s="1">
        <f t="shared" si="300"/>
        <v>92.686250000000001</v>
      </c>
      <c r="G3895" s="1">
        <v>741.49</v>
      </c>
      <c r="H3895" s="1">
        <v>35</v>
      </c>
      <c r="I3895">
        <f t="shared" si="302"/>
        <v>776.49</v>
      </c>
      <c r="J3895">
        <f t="shared" si="303"/>
        <v>3.5455000000000001</v>
      </c>
      <c r="K3895">
        <f t="shared" si="304"/>
        <v>26.28952795</v>
      </c>
      <c r="L3895" s="1" t="s">
        <v>26</v>
      </c>
      <c r="M3895" s="1" t="s">
        <v>54</v>
      </c>
      <c r="N3895" s="1" t="s">
        <v>33</v>
      </c>
      <c r="O3895" s="1" t="s">
        <v>34</v>
      </c>
      <c r="P3895" s="1" t="s">
        <v>60</v>
      </c>
      <c r="Q3895" s="1" t="s">
        <v>53</v>
      </c>
      <c r="R3895" s="2">
        <v>40671</v>
      </c>
    </row>
    <row r="3896" spans="1:18" x14ac:dyDescent="0.25">
      <c r="A3896" s="1">
        <v>49538</v>
      </c>
      <c r="B3896" s="2">
        <v>40254</v>
      </c>
      <c r="C3896" s="2" t="str">
        <f t="shared" si="301"/>
        <v>March</v>
      </c>
      <c r="D3896" s="1" t="s">
        <v>18</v>
      </c>
      <c r="E3896" s="1">
        <v>29</v>
      </c>
      <c r="F3896" s="1">
        <f t="shared" si="300"/>
        <v>25.19</v>
      </c>
      <c r="G3896" s="1">
        <v>730.51</v>
      </c>
      <c r="H3896" s="1">
        <v>5.58</v>
      </c>
      <c r="I3896">
        <f t="shared" si="302"/>
        <v>736.09</v>
      </c>
      <c r="J3896">
        <f t="shared" si="303"/>
        <v>4.7610000000000001</v>
      </c>
      <c r="K3896">
        <f t="shared" si="304"/>
        <v>34.779581100000001</v>
      </c>
      <c r="L3896" s="1" t="s">
        <v>26</v>
      </c>
      <c r="M3896" s="1" t="s">
        <v>27</v>
      </c>
      <c r="N3896" s="1" t="s">
        <v>21</v>
      </c>
      <c r="O3896" s="1" t="s">
        <v>22</v>
      </c>
      <c r="P3896" s="1" t="s">
        <v>23</v>
      </c>
      <c r="Q3896" s="1" t="s">
        <v>40</v>
      </c>
      <c r="R3896" s="2">
        <v>40258</v>
      </c>
    </row>
    <row r="3897" spans="1:18" x14ac:dyDescent="0.25">
      <c r="A3897" s="1">
        <v>58342</v>
      </c>
      <c r="B3897" s="2">
        <v>40634</v>
      </c>
      <c r="C3897" s="2" t="str">
        <f t="shared" si="301"/>
        <v>April</v>
      </c>
      <c r="D3897" s="1" t="s">
        <v>25</v>
      </c>
      <c r="E3897" s="1">
        <v>40</v>
      </c>
      <c r="F3897" s="1">
        <f t="shared" si="300"/>
        <v>42.97175</v>
      </c>
      <c r="G3897" s="1">
        <v>1718.87</v>
      </c>
      <c r="H3897" s="1">
        <v>1.99</v>
      </c>
      <c r="I3897">
        <f t="shared" si="302"/>
        <v>1720.86</v>
      </c>
      <c r="J3897">
        <f t="shared" si="303"/>
        <v>5.3265000000000002</v>
      </c>
      <c r="K3897">
        <f t="shared" si="304"/>
        <v>91.555610549999997</v>
      </c>
      <c r="L3897" s="1" t="s">
        <v>26</v>
      </c>
      <c r="M3897" s="1" t="s">
        <v>56</v>
      </c>
      <c r="N3897" s="1" t="s">
        <v>21</v>
      </c>
      <c r="O3897" s="1" t="s">
        <v>29</v>
      </c>
      <c r="P3897" s="1" t="s">
        <v>43</v>
      </c>
      <c r="Q3897" s="1" t="s">
        <v>46</v>
      </c>
      <c r="R3897" s="2">
        <v>40634</v>
      </c>
    </row>
    <row r="3898" spans="1:18" x14ac:dyDescent="0.25">
      <c r="A3898" s="1">
        <v>52642</v>
      </c>
      <c r="B3898" s="2">
        <v>40708</v>
      </c>
      <c r="C3898" s="2" t="str">
        <f t="shared" si="301"/>
        <v>June</v>
      </c>
      <c r="D3898" s="1" t="s">
        <v>18</v>
      </c>
      <c r="E3898" s="1">
        <v>14</v>
      </c>
      <c r="F3898" s="1">
        <f t="shared" si="300"/>
        <v>147.90571428571428</v>
      </c>
      <c r="G3898" s="1">
        <v>2070.6799999999998</v>
      </c>
      <c r="H3898" s="1">
        <v>4</v>
      </c>
      <c r="I3898">
        <f t="shared" si="302"/>
        <v>2074.6799999999998</v>
      </c>
      <c r="J3898">
        <f t="shared" si="303"/>
        <v>5.3265000000000002</v>
      </c>
      <c r="K3898">
        <f t="shared" si="304"/>
        <v>110.2947702</v>
      </c>
      <c r="L3898" s="1" t="s">
        <v>26</v>
      </c>
      <c r="M3898" s="1" t="s">
        <v>27</v>
      </c>
      <c r="N3898" s="1" t="s">
        <v>42</v>
      </c>
      <c r="O3898" s="1" t="s">
        <v>29</v>
      </c>
      <c r="P3898" s="1" t="s">
        <v>43</v>
      </c>
      <c r="Q3898" s="1" t="s">
        <v>24</v>
      </c>
      <c r="R3898" s="2">
        <v>40715</v>
      </c>
    </row>
    <row r="3899" spans="1:18" x14ac:dyDescent="0.25">
      <c r="A3899" s="1">
        <v>28224</v>
      </c>
      <c r="B3899" s="2">
        <v>41262</v>
      </c>
      <c r="C3899" s="2" t="str">
        <f t="shared" si="301"/>
        <v>December</v>
      </c>
      <c r="D3899" s="1" t="s">
        <v>37</v>
      </c>
      <c r="E3899" s="1">
        <v>25</v>
      </c>
      <c r="F3899" s="1">
        <f t="shared" si="300"/>
        <v>6.5363999999999995</v>
      </c>
      <c r="G3899" s="1">
        <v>163.41</v>
      </c>
      <c r="H3899" s="1">
        <v>6.97</v>
      </c>
      <c r="I3899">
        <f t="shared" si="302"/>
        <v>170.38</v>
      </c>
      <c r="J3899">
        <f t="shared" si="303"/>
        <v>3.5455000000000001</v>
      </c>
      <c r="K3899">
        <f t="shared" si="304"/>
        <v>5.7937015499999998</v>
      </c>
      <c r="L3899" s="1" t="s">
        <v>26</v>
      </c>
      <c r="M3899" s="1" t="s">
        <v>47</v>
      </c>
      <c r="N3899" s="1" t="s">
        <v>33</v>
      </c>
      <c r="O3899" s="1" t="s">
        <v>34</v>
      </c>
      <c r="P3899" s="1" t="s">
        <v>48</v>
      </c>
      <c r="Q3899" s="1" t="s">
        <v>24</v>
      </c>
      <c r="R3899" s="2">
        <v>41263</v>
      </c>
    </row>
    <row r="3900" spans="1:18" x14ac:dyDescent="0.25">
      <c r="A3900" s="1">
        <v>11271</v>
      </c>
      <c r="B3900" s="2">
        <v>40834</v>
      </c>
      <c r="C3900" s="2" t="str">
        <f t="shared" si="301"/>
        <v>October</v>
      </c>
      <c r="D3900" s="1" t="s">
        <v>25</v>
      </c>
      <c r="E3900" s="1">
        <v>46</v>
      </c>
      <c r="F3900" s="1">
        <f t="shared" si="300"/>
        <v>3.4319565217391306</v>
      </c>
      <c r="G3900" s="1">
        <v>157.87</v>
      </c>
      <c r="H3900" s="1">
        <v>3.97</v>
      </c>
      <c r="I3900">
        <f t="shared" si="302"/>
        <v>161.84</v>
      </c>
      <c r="J3900">
        <f t="shared" si="303"/>
        <v>3.5455000000000001</v>
      </c>
      <c r="K3900">
        <f t="shared" si="304"/>
        <v>5.5972808500000006</v>
      </c>
      <c r="L3900" s="1" t="s">
        <v>26</v>
      </c>
      <c r="M3900" s="1" t="s">
        <v>58</v>
      </c>
      <c r="N3900" s="1" t="s">
        <v>33</v>
      </c>
      <c r="O3900" s="1" t="s">
        <v>34</v>
      </c>
      <c r="P3900" s="1" t="s">
        <v>35</v>
      </c>
      <c r="Q3900" s="1" t="s">
        <v>36</v>
      </c>
      <c r="R3900" s="2">
        <v>40836</v>
      </c>
    </row>
    <row r="3901" spans="1:18" x14ac:dyDescent="0.25">
      <c r="A3901" s="1">
        <v>42465</v>
      </c>
      <c r="B3901" s="2">
        <v>40533</v>
      </c>
      <c r="C3901" s="2" t="str">
        <f t="shared" si="301"/>
        <v>December</v>
      </c>
      <c r="D3901" s="1" t="s">
        <v>41</v>
      </c>
      <c r="E3901" s="1">
        <v>15</v>
      </c>
      <c r="F3901" s="1">
        <f t="shared" si="300"/>
        <v>6.8213333333333326</v>
      </c>
      <c r="G3901" s="1">
        <v>102.32</v>
      </c>
      <c r="H3901" s="1">
        <v>5.74</v>
      </c>
      <c r="I3901">
        <f t="shared" si="302"/>
        <v>108.05999999999999</v>
      </c>
      <c r="J3901">
        <f t="shared" si="303"/>
        <v>3.5455000000000001</v>
      </c>
      <c r="K3901">
        <f t="shared" si="304"/>
        <v>3.6277556</v>
      </c>
      <c r="L3901" s="1" t="s">
        <v>26</v>
      </c>
      <c r="M3901" s="1" t="s">
        <v>27</v>
      </c>
      <c r="N3901" s="1" t="s">
        <v>33</v>
      </c>
      <c r="O3901" s="1" t="s">
        <v>34</v>
      </c>
      <c r="P3901" s="1" t="s">
        <v>45</v>
      </c>
      <c r="Q3901" s="1" t="s">
        <v>24</v>
      </c>
      <c r="R3901" s="2">
        <v>40534</v>
      </c>
    </row>
    <row r="3902" spans="1:18" x14ac:dyDescent="0.25">
      <c r="A3902" s="1">
        <v>12773</v>
      </c>
      <c r="B3902" s="2">
        <v>40554</v>
      </c>
      <c r="C3902" s="2" t="str">
        <f t="shared" si="301"/>
        <v>January</v>
      </c>
      <c r="D3902" s="1" t="s">
        <v>18</v>
      </c>
      <c r="E3902" s="1">
        <v>6</v>
      </c>
      <c r="F3902" s="1">
        <f t="shared" si="300"/>
        <v>2.8333333333333335</v>
      </c>
      <c r="G3902" s="1">
        <v>17</v>
      </c>
      <c r="H3902" s="1">
        <v>1.49</v>
      </c>
      <c r="I3902">
        <f t="shared" si="302"/>
        <v>18.489999999999998</v>
      </c>
      <c r="J3902">
        <f t="shared" si="303"/>
        <v>3.5455000000000001</v>
      </c>
      <c r="K3902">
        <f t="shared" si="304"/>
        <v>0.60273500000000002</v>
      </c>
      <c r="L3902" s="1" t="s">
        <v>26</v>
      </c>
      <c r="M3902" s="1" t="s">
        <v>55</v>
      </c>
      <c r="N3902" s="1" t="s">
        <v>33</v>
      </c>
      <c r="O3902" s="1" t="s">
        <v>34</v>
      </c>
      <c r="P3902" s="1" t="s">
        <v>48</v>
      </c>
      <c r="Q3902" s="1" t="s">
        <v>24</v>
      </c>
      <c r="R3902" s="2">
        <v>40556</v>
      </c>
    </row>
    <row r="3903" spans="1:18" x14ac:dyDescent="0.25">
      <c r="A3903" s="1">
        <v>57063</v>
      </c>
      <c r="B3903" s="2">
        <v>40696</v>
      </c>
      <c r="C3903" s="2" t="str">
        <f t="shared" si="301"/>
        <v>June</v>
      </c>
      <c r="D3903" s="1" t="s">
        <v>41</v>
      </c>
      <c r="E3903" s="1">
        <v>22</v>
      </c>
      <c r="F3903" s="1">
        <f t="shared" si="300"/>
        <v>1.8718181818181818</v>
      </c>
      <c r="G3903" s="1">
        <v>41.18</v>
      </c>
      <c r="H3903" s="1">
        <v>0.79</v>
      </c>
      <c r="I3903">
        <f t="shared" si="302"/>
        <v>41.97</v>
      </c>
      <c r="J3903">
        <f t="shared" si="303"/>
        <v>3.5455000000000001</v>
      </c>
      <c r="K3903">
        <f t="shared" si="304"/>
        <v>1.4600369</v>
      </c>
      <c r="L3903" s="1" t="s">
        <v>26</v>
      </c>
      <c r="M3903" s="1" t="s">
        <v>51</v>
      </c>
      <c r="N3903" s="1" t="s">
        <v>28</v>
      </c>
      <c r="O3903" s="1" t="s">
        <v>34</v>
      </c>
      <c r="P3903" s="1" t="s">
        <v>66</v>
      </c>
      <c r="Q3903" s="1" t="s">
        <v>36</v>
      </c>
      <c r="R3903" s="2">
        <v>40698</v>
      </c>
    </row>
    <row r="3904" spans="1:18" x14ac:dyDescent="0.25">
      <c r="A3904" s="1">
        <v>50432</v>
      </c>
      <c r="B3904" s="2">
        <v>39971</v>
      </c>
      <c r="C3904" s="2" t="str">
        <f t="shared" si="301"/>
        <v>June</v>
      </c>
      <c r="D3904" s="1" t="s">
        <v>18</v>
      </c>
      <c r="E3904" s="1">
        <v>7</v>
      </c>
      <c r="F3904" s="1">
        <f t="shared" si="300"/>
        <v>308.7657142857143</v>
      </c>
      <c r="G3904" s="1">
        <v>2161.36</v>
      </c>
      <c r="H3904" s="1">
        <v>69.55</v>
      </c>
      <c r="I3904">
        <f t="shared" si="302"/>
        <v>2230.9100000000003</v>
      </c>
      <c r="J3904">
        <f t="shared" si="303"/>
        <v>4.7610000000000001</v>
      </c>
      <c r="K3904">
        <f t="shared" si="304"/>
        <v>102.90234960000002</v>
      </c>
      <c r="L3904" s="1" t="s">
        <v>38</v>
      </c>
      <c r="M3904" s="1" t="s">
        <v>59</v>
      </c>
      <c r="N3904" s="1" t="s">
        <v>28</v>
      </c>
      <c r="O3904" s="1" t="s">
        <v>22</v>
      </c>
      <c r="P3904" s="1" t="s">
        <v>39</v>
      </c>
      <c r="Q3904" s="1" t="s">
        <v>40</v>
      </c>
      <c r="R3904" s="2">
        <v>39976</v>
      </c>
    </row>
    <row r="3905" spans="1:18" x14ac:dyDescent="0.25">
      <c r="A3905" s="1">
        <v>5696</v>
      </c>
      <c r="B3905" s="2">
        <v>40666</v>
      </c>
      <c r="C3905" s="2" t="str">
        <f t="shared" si="301"/>
        <v>May</v>
      </c>
      <c r="D3905" s="1" t="s">
        <v>37</v>
      </c>
      <c r="E3905" s="1">
        <v>40</v>
      </c>
      <c r="F3905" s="1">
        <f t="shared" si="300"/>
        <v>15.528</v>
      </c>
      <c r="G3905" s="1">
        <v>621.12</v>
      </c>
      <c r="H3905" s="1">
        <v>2.99</v>
      </c>
      <c r="I3905">
        <f t="shared" si="302"/>
        <v>624.11</v>
      </c>
      <c r="J3905">
        <f t="shared" si="303"/>
        <v>3.5455000000000001</v>
      </c>
      <c r="K3905">
        <f t="shared" si="304"/>
        <v>22.021809600000001</v>
      </c>
      <c r="L3905" s="1" t="s">
        <v>26</v>
      </c>
      <c r="M3905" s="1" t="s">
        <v>56</v>
      </c>
      <c r="N3905" s="1" t="s">
        <v>21</v>
      </c>
      <c r="O3905" s="1" t="s">
        <v>34</v>
      </c>
      <c r="P3905" s="1" t="s">
        <v>48</v>
      </c>
      <c r="Q3905" s="1" t="s">
        <v>24</v>
      </c>
      <c r="R3905" s="2">
        <v>40668</v>
      </c>
    </row>
    <row r="3906" spans="1:18" x14ac:dyDescent="0.25">
      <c r="A3906" s="1">
        <v>17698</v>
      </c>
      <c r="B3906" s="2">
        <v>41042</v>
      </c>
      <c r="C3906" s="2" t="str">
        <f t="shared" si="301"/>
        <v>May</v>
      </c>
      <c r="D3906" s="1" t="s">
        <v>25</v>
      </c>
      <c r="E3906" s="1">
        <v>43</v>
      </c>
      <c r="F3906" s="1">
        <f t="shared" ref="F3906:F3969" si="305">G3906/E3906</f>
        <v>43.809767441860465</v>
      </c>
      <c r="G3906" s="1">
        <v>1883.82</v>
      </c>
      <c r="H3906" s="1">
        <v>3.5</v>
      </c>
      <c r="I3906">
        <f t="shared" si="302"/>
        <v>1887.32</v>
      </c>
      <c r="J3906">
        <f t="shared" si="303"/>
        <v>3.5455000000000001</v>
      </c>
      <c r="K3906">
        <f t="shared" si="304"/>
        <v>66.790838100000002</v>
      </c>
      <c r="L3906" s="1" t="s">
        <v>26</v>
      </c>
      <c r="M3906" s="1" t="s">
        <v>49</v>
      </c>
      <c r="N3906" s="1" t="s">
        <v>33</v>
      </c>
      <c r="O3906" s="1" t="s">
        <v>34</v>
      </c>
      <c r="P3906" s="1" t="s">
        <v>68</v>
      </c>
      <c r="Q3906" s="1" t="s">
        <v>24</v>
      </c>
      <c r="R3906" s="2">
        <v>41044</v>
      </c>
    </row>
    <row r="3907" spans="1:18" x14ac:dyDescent="0.25">
      <c r="A3907" s="1">
        <v>33894</v>
      </c>
      <c r="B3907" s="2">
        <v>40343</v>
      </c>
      <c r="C3907" s="2" t="str">
        <f t="shared" ref="C3907:C3970" si="306">TEXT(B3907,"mmmm")</f>
        <v>June</v>
      </c>
      <c r="D3907" s="1" t="s">
        <v>37</v>
      </c>
      <c r="E3907" s="1">
        <v>14</v>
      </c>
      <c r="F3907" s="1">
        <f t="shared" si="305"/>
        <v>10.047142857142857</v>
      </c>
      <c r="G3907" s="1">
        <v>140.66</v>
      </c>
      <c r="H3907" s="1">
        <v>4.3899999999999997</v>
      </c>
      <c r="I3907">
        <f t="shared" ref="I3907:I3970" si="307">G3907+H3907</f>
        <v>145.04999999999998</v>
      </c>
      <c r="J3907">
        <f t="shared" ref="J3907:J3970" si="308">IF(O3907="Furniture",4.761,IF(O3907="Technology",5.3265,IF(O3907="Office Supplies",3.5455,0)))</f>
        <v>3.5455000000000001</v>
      </c>
      <c r="K3907">
        <f t="shared" ref="K3907:K3970" si="309">(J3907*G3907)/100</f>
        <v>4.9871002999999998</v>
      </c>
      <c r="L3907" s="1" t="s">
        <v>26</v>
      </c>
      <c r="M3907" s="1" t="s">
        <v>44</v>
      </c>
      <c r="N3907" s="1" t="s">
        <v>33</v>
      </c>
      <c r="O3907" s="1" t="s">
        <v>34</v>
      </c>
      <c r="P3907" s="1" t="s">
        <v>45</v>
      </c>
      <c r="Q3907" s="1" t="s">
        <v>36</v>
      </c>
      <c r="R3907" s="2">
        <v>40346</v>
      </c>
    </row>
    <row r="3908" spans="1:18" x14ac:dyDescent="0.25">
      <c r="A3908" s="1">
        <v>3492</v>
      </c>
      <c r="B3908" s="2">
        <v>40140</v>
      </c>
      <c r="C3908" s="2" t="str">
        <f t="shared" si="306"/>
        <v>November</v>
      </c>
      <c r="D3908" s="1" t="s">
        <v>18</v>
      </c>
      <c r="E3908" s="1">
        <v>33</v>
      </c>
      <c r="F3908" s="1">
        <f t="shared" si="305"/>
        <v>2.8666666666666667</v>
      </c>
      <c r="G3908" s="1">
        <v>94.6</v>
      </c>
      <c r="H3908" s="1">
        <v>1.25</v>
      </c>
      <c r="I3908">
        <f t="shared" si="307"/>
        <v>95.85</v>
      </c>
      <c r="J3908">
        <f t="shared" si="308"/>
        <v>3.5455000000000001</v>
      </c>
      <c r="K3908">
        <f t="shared" si="309"/>
        <v>3.3540429999999999</v>
      </c>
      <c r="L3908" s="1" t="s">
        <v>26</v>
      </c>
      <c r="M3908" s="1" t="s">
        <v>56</v>
      </c>
      <c r="N3908" s="1" t="s">
        <v>33</v>
      </c>
      <c r="O3908" s="1" t="s">
        <v>34</v>
      </c>
      <c r="P3908" s="1" t="s">
        <v>35</v>
      </c>
      <c r="Q3908" s="1" t="s">
        <v>36</v>
      </c>
      <c r="R3908" s="2">
        <v>40140</v>
      </c>
    </row>
    <row r="3909" spans="1:18" x14ac:dyDescent="0.25">
      <c r="A3909" s="1">
        <v>1701</v>
      </c>
      <c r="B3909" s="2">
        <v>41047</v>
      </c>
      <c r="C3909" s="2" t="str">
        <f t="shared" si="306"/>
        <v>May</v>
      </c>
      <c r="D3909" s="1" t="s">
        <v>25</v>
      </c>
      <c r="E3909" s="1">
        <v>1</v>
      </c>
      <c r="F3909" s="1">
        <f t="shared" si="305"/>
        <v>56.61</v>
      </c>
      <c r="G3909" s="1">
        <v>56.61</v>
      </c>
      <c r="H3909" s="1">
        <v>14.45</v>
      </c>
      <c r="I3909">
        <f t="shared" si="307"/>
        <v>71.06</v>
      </c>
      <c r="J3909">
        <f t="shared" si="308"/>
        <v>4.7610000000000001</v>
      </c>
      <c r="K3909">
        <f t="shared" si="309"/>
        <v>2.6952021000000004</v>
      </c>
      <c r="L3909" s="1" t="s">
        <v>26</v>
      </c>
      <c r="M3909" s="1" t="s">
        <v>27</v>
      </c>
      <c r="N3909" s="1" t="s">
        <v>21</v>
      </c>
      <c r="O3909" s="1" t="s">
        <v>22</v>
      </c>
      <c r="P3909" s="1" t="s">
        <v>23</v>
      </c>
      <c r="Q3909" s="1" t="s">
        <v>53</v>
      </c>
      <c r="R3909" s="2">
        <v>41049</v>
      </c>
    </row>
    <row r="3910" spans="1:18" x14ac:dyDescent="0.25">
      <c r="A3910" s="1">
        <v>49760</v>
      </c>
      <c r="B3910" s="2">
        <v>40817</v>
      </c>
      <c r="C3910" s="2" t="str">
        <f t="shared" si="306"/>
        <v>October</v>
      </c>
      <c r="D3910" s="1" t="s">
        <v>41</v>
      </c>
      <c r="E3910" s="1">
        <v>3</v>
      </c>
      <c r="F3910" s="1">
        <f t="shared" si="305"/>
        <v>14.946666666666667</v>
      </c>
      <c r="G3910" s="1">
        <v>44.84</v>
      </c>
      <c r="H3910" s="1">
        <v>5.3</v>
      </c>
      <c r="I3910">
        <f t="shared" si="307"/>
        <v>50.14</v>
      </c>
      <c r="J3910">
        <f t="shared" si="308"/>
        <v>4.7610000000000001</v>
      </c>
      <c r="K3910">
        <f t="shared" si="309"/>
        <v>2.1348324000000001</v>
      </c>
      <c r="L3910" s="1" t="s">
        <v>26</v>
      </c>
      <c r="M3910" s="1" t="s">
        <v>54</v>
      </c>
      <c r="N3910" s="1" t="s">
        <v>42</v>
      </c>
      <c r="O3910" s="1" t="s">
        <v>22</v>
      </c>
      <c r="P3910" s="1" t="s">
        <v>23</v>
      </c>
      <c r="Q3910" s="1" t="s">
        <v>36</v>
      </c>
      <c r="R3910" s="2">
        <v>40818</v>
      </c>
    </row>
    <row r="3911" spans="1:18" x14ac:dyDescent="0.25">
      <c r="A3911" s="1">
        <v>8167</v>
      </c>
      <c r="B3911" s="2">
        <v>41125</v>
      </c>
      <c r="C3911" s="2" t="str">
        <f t="shared" si="306"/>
        <v>August</v>
      </c>
      <c r="D3911" s="1" t="s">
        <v>37</v>
      </c>
      <c r="E3911" s="1">
        <v>4</v>
      </c>
      <c r="F3911" s="1">
        <f t="shared" si="305"/>
        <v>7.7374999999999998</v>
      </c>
      <c r="G3911" s="1">
        <v>30.95</v>
      </c>
      <c r="H3911" s="1">
        <v>6.22</v>
      </c>
      <c r="I3911">
        <f t="shared" si="307"/>
        <v>37.17</v>
      </c>
      <c r="J3911">
        <f t="shared" si="308"/>
        <v>3.5455000000000001</v>
      </c>
      <c r="K3911">
        <f t="shared" si="309"/>
        <v>1.09733225</v>
      </c>
      <c r="L3911" s="1" t="s">
        <v>26</v>
      </c>
      <c r="M3911" s="1" t="s">
        <v>51</v>
      </c>
      <c r="N3911" s="1" t="s">
        <v>28</v>
      </c>
      <c r="O3911" s="1" t="s">
        <v>34</v>
      </c>
      <c r="P3911" s="1" t="s">
        <v>45</v>
      </c>
      <c r="Q3911" s="1" t="s">
        <v>24</v>
      </c>
      <c r="R3911" s="2">
        <v>41127</v>
      </c>
    </row>
    <row r="3912" spans="1:18" x14ac:dyDescent="0.25">
      <c r="A3912" s="1">
        <v>8709</v>
      </c>
      <c r="B3912" s="2">
        <v>39880</v>
      </c>
      <c r="C3912" s="2" t="str">
        <f t="shared" si="306"/>
        <v>March</v>
      </c>
      <c r="D3912" s="1" t="s">
        <v>25</v>
      </c>
      <c r="E3912" s="1">
        <v>11</v>
      </c>
      <c r="F3912" s="1">
        <f t="shared" si="305"/>
        <v>77.38545454545455</v>
      </c>
      <c r="G3912" s="1">
        <v>851.24</v>
      </c>
      <c r="H3912" s="1">
        <v>33.6</v>
      </c>
      <c r="I3912">
        <f t="shared" si="307"/>
        <v>884.84</v>
      </c>
      <c r="J3912">
        <f t="shared" si="308"/>
        <v>5.3265000000000002</v>
      </c>
      <c r="K3912">
        <f t="shared" si="309"/>
        <v>45.341298600000002</v>
      </c>
      <c r="L3912" s="1" t="s">
        <v>38</v>
      </c>
      <c r="M3912" s="1" t="s">
        <v>27</v>
      </c>
      <c r="N3912" s="1" t="s">
        <v>42</v>
      </c>
      <c r="O3912" s="1" t="s">
        <v>29</v>
      </c>
      <c r="P3912" s="1" t="s">
        <v>61</v>
      </c>
      <c r="Q3912" s="1" t="s">
        <v>40</v>
      </c>
      <c r="R3912" s="2">
        <v>39883</v>
      </c>
    </row>
    <row r="3913" spans="1:18" x14ac:dyDescent="0.25">
      <c r="A3913" s="1">
        <v>54947</v>
      </c>
      <c r="B3913" s="2">
        <v>39866</v>
      </c>
      <c r="C3913" s="2" t="str">
        <f t="shared" si="306"/>
        <v>February</v>
      </c>
      <c r="D3913" s="1" t="s">
        <v>32</v>
      </c>
      <c r="E3913" s="1">
        <v>27</v>
      </c>
      <c r="F3913" s="1">
        <f t="shared" si="305"/>
        <v>4.9022222222222229</v>
      </c>
      <c r="G3913" s="1">
        <v>132.36000000000001</v>
      </c>
      <c r="H3913" s="1">
        <v>4.62</v>
      </c>
      <c r="I3913">
        <f t="shared" si="307"/>
        <v>136.98000000000002</v>
      </c>
      <c r="J3913">
        <f t="shared" si="308"/>
        <v>5.3265000000000002</v>
      </c>
      <c r="K3913">
        <f t="shared" si="309"/>
        <v>7.0501554000000013</v>
      </c>
      <c r="L3913" s="1" t="s">
        <v>26</v>
      </c>
      <c r="M3913" s="1" t="s">
        <v>20</v>
      </c>
      <c r="N3913" s="1" t="s">
        <v>21</v>
      </c>
      <c r="O3913" s="1" t="s">
        <v>29</v>
      </c>
      <c r="P3913" s="1" t="s">
        <v>43</v>
      </c>
      <c r="Q3913" s="1" t="s">
        <v>46</v>
      </c>
      <c r="R3913" s="2">
        <v>39867</v>
      </c>
    </row>
    <row r="3914" spans="1:18" x14ac:dyDescent="0.25">
      <c r="A3914" s="1">
        <v>772</v>
      </c>
      <c r="B3914" s="2">
        <v>40284</v>
      </c>
      <c r="C3914" s="2" t="str">
        <f t="shared" si="306"/>
        <v>April</v>
      </c>
      <c r="D3914" s="1" t="s">
        <v>25</v>
      </c>
      <c r="E3914" s="1">
        <v>35</v>
      </c>
      <c r="F3914" s="1">
        <f t="shared" si="305"/>
        <v>16.835428571428572</v>
      </c>
      <c r="G3914" s="1">
        <v>589.24</v>
      </c>
      <c r="H3914" s="1">
        <v>8.17</v>
      </c>
      <c r="I3914">
        <f t="shared" si="307"/>
        <v>597.41</v>
      </c>
      <c r="J3914">
        <f t="shared" si="308"/>
        <v>3.5455000000000001</v>
      </c>
      <c r="K3914">
        <f t="shared" si="309"/>
        <v>20.8915042</v>
      </c>
      <c r="L3914" s="1" t="s">
        <v>26</v>
      </c>
      <c r="M3914" s="1" t="s">
        <v>49</v>
      </c>
      <c r="N3914" s="1" t="s">
        <v>21</v>
      </c>
      <c r="O3914" s="1" t="s">
        <v>34</v>
      </c>
      <c r="P3914" s="1" t="s">
        <v>68</v>
      </c>
      <c r="Q3914" s="1" t="s">
        <v>31</v>
      </c>
      <c r="R3914" s="2">
        <v>40286</v>
      </c>
    </row>
    <row r="3915" spans="1:18" x14ac:dyDescent="0.25">
      <c r="A3915" s="1">
        <v>18528</v>
      </c>
      <c r="B3915" s="2">
        <v>40663</v>
      </c>
      <c r="C3915" s="2" t="str">
        <f t="shared" si="306"/>
        <v>April</v>
      </c>
      <c r="D3915" s="1" t="s">
        <v>37</v>
      </c>
      <c r="E3915" s="1">
        <v>22</v>
      </c>
      <c r="F3915" s="1">
        <f t="shared" si="305"/>
        <v>6.1927272727272733</v>
      </c>
      <c r="G3915" s="1">
        <v>136.24</v>
      </c>
      <c r="H3915" s="1">
        <v>7.96</v>
      </c>
      <c r="I3915">
        <f t="shared" si="307"/>
        <v>144.20000000000002</v>
      </c>
      <c r="J3915">
        <f t="shared" si="308"/>
        <v>3.5455000000000001</v>
      </c>
      <c r="K3915">
        <f t="shared" si="309"/>
        <v>4.8303891999999999</v>
      </c>
      <c r="L3915" s="1" t="s">
        <v>26</v>
      </c>
      <c r="M3915" s="1" t="s">
        <v>27</v>
      </c>
      <c r="N3915" s="1" t="s">
        <v>33</v>
      </c>
      <c r="O3915" s="1" t="s">
        <v>34</v>
      </c>
      <c r="P3915" s="1" t="s">
        <v>45</v>
      </c>
      <c r="Q3915" s="1" t="s">
        <v>24</v>
      </c>
      <c r="R3915" s="2">
        <v>40665</v>
      </c>
    </row>
    <row r="3916" spans="1:18" x14ac:dyDescent="0.25">
      <c r="A3916" s="1">
        <v>26658</v>
      </c>
      <c r="B3916" s="2">
        <v>40899</v>
      </c>
      <c r="C3916" s="2" t="str">
        <f t="shared" si="306"/>
        <v>December</v>
      </c>
      <c r="D3916" s="1" t="s">
        <v>25</v>
      </c>
      <c r="E3916" s="1">
        <v>17</v>
      </c>
      <c r="F3916" s="1">
        <f t="shared" si="305"/>
        <v>4.2794117647058822</v>
      </c>
      <c r="G3916" s="1">
        <v>72.75</v>
      </c>
      <c r="H3916" s="1">
        <v>5.26</v>
      </c>
      <c r="I3916">
        <f t="shared" si="307"/>
        <v>78.010000000000005</v>
      </c>
      <c r="J3916">
        <f t="shared" si="308"/>
        <v>3.5455000000000001</v>
      </c>
      <c r="K3916">
        <f t="shared" si="309"/>
        <v>2.5793512500000002</v>
      </c>
      <c r="L3916" s="1" t="s">
        <v>26</v>
      </c>
      <c r="M3916" s="1" t="s">
        <v>49</v>
      </c>
      <c r="N3916" s="1" t="s">
        <v>28</v>
      </c>
      <c r="O3916" s="1" t="s">
        <v>34</v>
      </c>
      <c r="P3916" s="1" t="s">
        <v>48</v>
      </c>
      <c r="Q3916" s="1" t="s">
        <v>24</v>
      </c>
      <c r="R3916" s="2">
        <v>40899</v>
      </c>
    </row>
    <row r="3917" spans="1:18" x14ac:dyDescent="0.25">
      <c r="A3917" s="1">
        <v>38886</v>
      </c>
      <c r="B3917" s="2">
        <v>40032</v>
      </c>
      <c r="C3917" s="2" t="str">
        <f t="shared" si="306"/>
        <v>August</v>
      </c>
      <c r="D3917" s="1" t="s">
        <v>25</v>
      </c>
      <c r="E3917" s="1">
        <v>26</v>
      </c>
      <c r="F3917" s="1">
        <f t="shared" si="305"/>
        <v>6.6157692307692306</v>
      </c>
      <c r="G3917" s="1">
        <v>172.01</v>
      </c>
      <c r="H3917" s="1">
        <v>1.56</v>
      </c>
      <c r="I3917">
        <f t="shared" si="307"/>
        <v>173.57</v>
      </c>
      <c r="J3917">
        <f t="shared" si="308"/>
        <v>3.5455000000000001</v>
      </c>
      <c r="K3917">
        <f t="shared" si="309"/>
        <v>6.0986145499999997</v>
      </c>
      <c r="L3917" s="1" t="s">
        <v>19</v>
      </c>
      <c r="M3917" s="1" t="s">
        <v>51</v>
      </c>
      <c r="N3917" s="1" t="s">
        <v>28</v>
      </c>
      <c r="O3917" s="1" t="s">
        <v>34</v>
      </c>
      <c r="P3917" s="1" t="s">
        <v>35</v>
      </c>
      <c r="Q3917" s="1" t="s">
        <v>36</v>
      </c>
      <c r="R3917" s="2">
        <v>40034</v>
      </c>
    </row>
    <row r="3918" spans="1:18" x14ac:dyDescent="0.25">
      <c r="A3918" s="1">
        <v>12710</v>
      </c>
      <c r="B3918" s="2">
        <v>40407</v>
      </c>
      <c r="C3918" s="2" t="str">
        <f t="shared" si="306"/>
        <v>August</v>
      </c>
      <c r="D3918" s="1" t="s">
        <v>37</v>
      </c>
      <c r="E3918" s="1">
        <v>37</v>
      </c>
      <c r="F3918" s="1">
        <f t="shared" si="305"/>
        <v>57.205945945945942</v>
      </c>
      <c r="G3918" s="1">
        <v>2116.62</v>
      </c>
      <c r="H3918" s="1">
        <v>13.88</v>
      </c>
      <c r="I3918">
        <f t="shared" si="307"/>
        <v>2130.5</v>
      </c>
      <c r="J3918">
        <f t="shared" si="308"/>
        <v>3.5455000000000001</v>
      </c>
      <c r="K3918">
        <f t="shared" si="309"/>
        <v>75.0447621</v>
      </c>
      <c r="L3918" s="1" t="s">
        <v>26</v>
      </c>
      <c r="M3918" s="1" t="s">
        <v>58</v>
      </c>
      <c r="N3918" s="1" t="s">
        <v>28</v>
      </c>
      <c r="O3918" s="1" t="s">
        <v>34</v>
      </c>
      <c r="P3918" s="1" t="s">
        <v>45</v>
      </c>
      <c r="Q3918" s="1" t="s">
        <v>24</v>
      </c>
      <c r="R3918" s="2">
        <v>40407</v>
      </c>
    </row>
    <row r="3919" spans="1:18" x14ac:dyDescent="0.25">
      <c r="A3919" s="1">
        <v>31072</v>
      </c>
      <c r="B3919" s="2">
        <v>40511</v>
      </c>
      <c r="C3919" s="2" t="str">
        <f t="shared" si="306"/>
        <v>November</v>
      </c>
      <c r="D3919" s="1" t="s">
        <v>18</v>
      </c>
      <c r="E3919" s="1">
        <v>4</v>
      </c>
      <c r="F3919" s="1">
        <f t="shared" si="305"/>
        <v>175.29</v>
      </c>
      <c r="G3919" s="1">
        <v>701.16</v>
      </c>
      <c r="H3919" s="1">
        <v>19.989999999999998</v>
      </c>
      <c r="I3919">
        <f t="shared" si="307"/>
        <v>721.15</v>
      </c>
      <c r="J3919">
        <f t="shared" si="308"/>
        <v>3.5455000000000001</v>
      </c>
      <c r="K3919">
        <f t="shared" si="309"/>
        <v>24.859627799999998</v>
      </c>
      <c r="L3919" s="1" t="s">
        <v>26</v>
      </c>
      <c r="M3919" s="1" t="s">
        <v>27</v>
      </c>
      <c r="N3919" s="1" t="s">
        <v>33</v>
      </c>
      <c r="O3919" s="1" t="s">
        <v>34</v>
      </c>
      <c r="P3919" s="1" t="s">
        <v>48</v>
      </c>
      <c r="Q3919" s="1" t="s">
        <v>24</v>
      </c>
      <c r="R3919" s="2">
        <v>40516</v>
      </c>
    </row>
    <row r="3920" spans="1:18" x14ac:dyDescent="0.25">
      <c r="A3920" s="1">
        <v>52807</v>
      </c>
      <c r="B3920" s="2">
        <v>40507</v>
      </c>
      <c r="C3920" s="2" t="str">
        <f t="shared" si="306"/>
        <v>November</v>
      </c>
      <c r="D3920" s="1" t="s">
        <v>41</v>
      </c>
      <c r="E3920" s="1">
        <v>28</v>
      </c>
      <c r="F3920" s="1">
        <f t="shared" si="305"/>
        <v>23.841071428571428</v>
      </c>
      <c r="G3920" s="1">
        <v>667.55</v>
      </c>
      <c r="H3920" s="1">
        <v>2.87</v>
      </c>
      <c r="I3920">
        <f t="shared" si="307"/>
        <v>670.42</v>
      </c>
      <c r="J3920">
        <f t="shared" si="308"/>
        <v>3.5455000000000001</v>
      </c>
      <c r="K3920">
        <f t="shared" si="309"/>
        <v>23.667985249999997</v>
      </c>
      <c r="L3920" s="1" t="s">
        <v>26</v>
      </c>
      <c r="M3920" s="1" t="s">
        <v>44</v>
      </c>
      <c r="N3920" s="1" t="s">
        <v>21</v>
      </c>
      <c r="O3920" s="1" t="s">
        <v>34</v>
      </c>
      <c r="P3920" s="1" t="s">
        <v>35</v>
      </c>
      <c r="Q3920" s="1" t="s">
        <v>46</v>
      </c>
      <c r="R3920" s="2">
        <v>40509</v>
      </c>
    </row>
    <row r="3921" spans="1:18" x14ac:dyDescent="0.25">
      <c r="A3921" s="1">
        <v>33958</v>
      </c>
      <c r="B3921" s="2">
        <v>40576</v>
      </c>
      <c r="C3921" s="2" t="str">
        <f t="shared" si="306"/>
        <v>February</v>
      </c>
      <c r="D3921" s="1" t="s">
        <v>37</v>
      </c>
      <c r="E3921" s="1">
        <v>14</v>
      </c>
      <c r="F3921" s="1">
        <f t="shared" si="305"/>
        <v>24.034285714285716</v>
      </c>
      <c r="G3921" s="1">
        <v>336.48</v>
      </c>
      <c r="H3921" s="1">
        <v>5.37</v>
      </c>
      <c r="I3921">
        <f t="shared" si="307"/>
        <v>341.85</v>
      </c>
      <c r="J3921">
        <f t="shared" si="308"/>
        <v>3.5455000000000001</v>
      </c>
      <c r="K3921">
        <f t="shared" si="309"/>
        <v>11.929898400000003</v>
      </c>
      <c r="L3921" s="1" t="s">
        <v>26</v>
      </c>
      <c r="M3921" s="1" t="s">
        <v>58</v>
      </c>
      <c r="N3921" s="1" t="s">
        <v>28</v>
      </c>
      <c r="O3921" s="1" t="s">
        <v>34</v>
      </c>
      <c r="P3921" s="1" t="s">
        <v>35</v>
      </c>
      <c r="Q3921" s="1" t="s">
        <v>24</v>
      </c>
      <c r="R3921" s="2">
        <v>40578</v>
      </c>
    </row>
    <row r="3922" spans="1:18" x14ac:dyDescent="0.25">
      <c r="A3922" s="1">
        <v>56580</v>
      </c>
      <c r="B3922" s="2">
        <v>40769</v>
      </c>
      <c r="C3922" s="2" t="str">
        <f t="shared" si="306"/>
        <v>August</v>
      </c>
      <c r="D3922" s="1" t="s">
        <v>32</v>
      </c>
      <c r="E3922" s="1">
        <v>29</v>
      </c>
      <c r="F3922" s="1">
        <f t="shared" si="305"/>
        <v>280.08724137931034</v>
      </c>
      <c r="G3922" s="1">
        <v>8122.53</v>
      </c>
      <c r="H3922" s="1">
        <v>61.76</v>
      </c>
      <c r="I3922">
        <f t="shared" si="307"/>
        <v>8184.29</v>
      </c>
      <c r="J3922">
        <f t="shared" si="308"/>
        <v>4.7610000000000001</v>
      </c>
      <c r="K3922">
        <f t="shared" si="309"/>
        <v>386.71365330000003</v>
      </c>
      <c r="L3922" s="1" t="s">
        <v>38</v>
      </c>
      <c r="M3922" s="1" t="s">
        <v>27</v>
      </c>
      <c r="N3922" s="1" t="s">
        <v>21</v>
      </c>
      <c r="O3922" s="1" t="s">
        <v>22</v>
      </c>
      <c r="P3922" s="1" t="s">
        <v>57</v>
      </c>
      <c r="Q3922" s="1" t="s">
        <v>64</v>
      </c>
      <c r="R3922" s="2">
        <v>40771</v>
      </c>
    </row>
    <row r="3923" spans="1:18" x14ac:dyDescent="0.25">
      <c r="A3923" s="1">
        <v>15462</v>
      </c>
      <c r="B3923" s="2">
        <v>40600</v>
      </c>
      <c r="C3923" s="2" t="str">
        <f t="shared" si="306"/>
        <v>February</v>
      </c>
      <c r="D3923" s="1" t="s">
        <v>37</v>
      </c>
      <c r="E3923" s="1">
        <v>20</v>
      </c>
      <c r="F3923" s="1">
        <f t="shared" si="305"/>
        <v>43.131999999999998</v>
      </c>
      <c r="G3923" s="1">
        <v>862.64</v>
      </c>
      <c r="H3923" s="1">
        <v>2.99</v>
      </c>
      <c r="I3923">
        <f t="shared" si="307"/>
        <v>865.63</v>
      </c>
      <c r="J3923">
        <f t="shared" si="308"/>
        <v>3.5455000000000001</v>
      </c>
      <c r="K3923">
        <f t="shared" si="309"/>
        <v>30.584901200000001</v>
      </c>
      <c r="L3923" s="1" t="s">
        <v>26</v>
      </c>
      <c r="M3923" s="1" t="s">
        <v>54</v>
      </c>
      <c r="N3923" s="1" t="s">
        <v>42</v>
      </c>
      <c r="O3923" s="1" t="s">
        <v>34</v>
      </c>
      <c r="P3923" s="1" t="s">
        <v>48</v>
      </c>
      <c r="Q3923" s="1" t="s">
        <v>24</v>
      </c>
      <c r="R3923" s="2">
        <v>40601</v>
      </c>
    </row>
    <row r="3924" spans="1:18" x14ac:dyDescent="0.25">
      <c r="A3924" s="1">
        <v>5095</v>
      </c>
      <c r="B3924" s="2">
        <v>41020</v>
      </c>
      <c r="C3924" s="2" t="str">
        <f t="shared" si="306"/>
        <v>April</v>
      </c>
      <c r="D3924" s="1" t="s">
        <v>25</v>
      </c>
      <c r="E3924" s="1">
        <v>7</v>
      </c>
      <c r="F3924" s="1">
        <f t="shared" si="305"/>
        <v>112.38214285714285</v>
      </c>
      <c r="G3924" s="1">
        <v>786.67499999999995</v>
      </c>
      <c r="H3924" s="1">
        <v>8.8000000000000007</v>
      </c>
      <c r="I3924">
        <f t="shared" si="307"/>
        <v>795.47499999999991</v>
      </c>
      <c r="J3924">
        <f t="shared" si="308"/>
        <v>5.3265000000000002</v>
      </c>
      <c r="K3924">
        <f t="shared" si="309"/>
        <v>41.902243875000003</v>
      </c>
      <c r="L3924" s="1" t="s">
        <v>26</v>
      </c>
      <c r="M3924" s="1" t="s">
        <v>20</v>
      </c>
      <c r="N3924" s="1" t="s">
        <v>33</v>
      </c>
      <c r="O3924" s="1" t="s">
        <v>29</v>
      </c>
      <c r="P3924" s="1" t="s">
        <v>30</v>
      </c>
      <c r="Q3924" s="1" t="s">
        <v>24</v>
      </c>
      <c r="R3924" s="2">
        <v>41021</v>
      </c>
    </row>
    <row r="3925" spans="1:18" x14ac:dyDescent="0.25">
      <c r="A3925" s="1">
        <v>26818</v>
      </c>
      <c r="B3925" s="2">
        <v>40916</v>
      </c>
      <c r="C3925" s="2" t="str">
        <f t="shared" si="306"/>
        <v>January</v>
      </c>
      <c r="D3925" s="1" t="s">
        <v>32</v>
      </c>
      <c r="E3925" s="1">
        <v>5</v>
      </c>
      <c r="F3925" s="1">
        <f t="shared" si="305"/>
        <v>15.678000000000001</v>
      </c>
      <c r="G3925" s="1">
        <v>78.39</v>
      </c>
      <c r="H3925" s="1">
        <v>4.9800000000000004</v>
      </c>
      <c r="I3925">
        <f t="shared" si="307"/>
        <v>83.37</v>
      </c>
      <c r="J3925">
        <f t="shared" si="308"/>
        <v>3.5455000000000001</v>
      </c>
      <c r="K3925">
        <f t="shared" si="309"/>
        <v>2.7793174500000002</v>
      </c>
      <c r="L3925" s="1" t="s">
        <v>19</v>
      </c>
      <c r="M3925" s="1" t="s">
        <v>49</v>
      </c>
      <c r="N3925" s="1" t="s">
        <v>28</v>
      </c>
      <c r="O3925" s="1" t="s">
        <v>34</v>
      </c>
      <c r="P3925" s="1" t="s">
        <v>68</v>
      </c>
      <c r="Q3925" s="1" t="s">
        <v>24</v>
      </c>
      <c r="R3925" s="2">
        <v>40918</v>
      </c>
    </row>
    <row r="3926" spans="1:18" x14ac:dyDescent="0.25">
      <c r="A3926" s="1">
        <v>24707</v>
      </c>
      <c r="B3926" s="2">
        <v>40978</v>
      </c>
      <c r="C3926" s="2" t="str">
        <f t="shared" si="306"/>
        <v>March</v>
      </c>
      <c r="D3926" s="1" t="s">
        <v>41</v>
      </c>
      <c r="E3926" s="1">
        <v>3</v>
      </c>
      <c r="F3926" s="1">
        <f t="shared" si="305"/>
        <v>1.6466666666666667</v>
      </c>
      <c r="G3926" s="1">
        <v>4.9400000000000004</v>
      </c>
      <c r="H3926" s="1">
        <v>0.7</v>
      </c>
      <c r="I3926">
        <f t="shared" si="307"/>
        <v>5.6400000000000006</v>
      </c>
      <c r="J3926">
        <f t="shared" si="308"/>
        <v>3.5455000000000001</v>
      </c>
      <c r="K3926">
        <f t="shared" si="309"/>
        <v>0.17514770000000002</v>
      </c>
      <c r="L3926" s="1" t="s">
        <v>26</v>
      </c>
      <c r="M3926" s="1" t="s">
        <v>27</v>
      </c>
      <c r="N3926" s="1" t="s">
        <v>33</v>
      </c>
      <c r="O3926" s="1" t="s">
        <v>34</v>
      </c>
      <c r="P3926" s="1" t="s">
        <v>66</v>
      </c>
      <c r="Q3926" s="1" t="s">
        <v>36</v>
      </c>
      <c r="R3926" s="2">
        <v>40980</v>
      </c>
    </row>
    <row r="3927" spans="1:18" x14ac:dyDescent="0.25">
      <c r="A3927" s="1">
        <v>13537</v>
      </c>
      <c r="B3927" s="2">
        <v>40328</v>
      </c>
      <c r="C3927" s="2" t="str">
        <f t="shared" si="306"/>
        <v>May</v>
      </c>
      <c r="D3927" s="1" t="s">
        <v>18</v>
      </c>
      <c r="E3927" s="1">
        <v>41</v>
      </c>
      <c r="F3927" s="1">
        <f t="shared" si="305"/>
        <v>7.7221951219512199</v>
      </c>
      <c r="G3927" s="1">
        <v>316.61</v>
      </c>
      <c r="H3927" s="1">
        <v>1.71</v>
      </c>
      <c r="I3927">
        <f t="shared" si="307"/>
        <v>318.32</v>
      </c>
      <c r="J3927">
        <f t="shared" si="308"/>
        <v>3.5455000000000001</v>
      </c>
      <c r="K3927">
        <f t="shared" si="309"/>
        <v>11.22540755</v>
      </c>
      <c r="L3927" s="1" t="s">
        <v>26</v>
      </c>
      <c r="M3927" s="1" t="s">
        <v>27</v>
      </c>
      <c r="N3927" s="1" t="s">
        <v>42</v>
      </c>
      <c r="O3927" s="1" t="s">
        <v>34</v>
      </c>
      <c r="P3927" s="1" t="s">
        <v>45</v>
      </c>
      <c r="Q3927" s="1" t="s">
        <v>36</v>
      </c>
      <c r="R3927" s="2">
        <v>40330</v>
      </c>
    </row>
    <row r="3928" spans="1:18" x14ac:dyDescent="0.25">
      <c r="A3928" s="1">
        <v>38017</v>
      </c>
      <c r="B3928" s="2">
        <v>40379</v>
      </c>
      <c r="C3928" s="2" t="str">
        <f t="shared" si="306"/>
        <v>July</v>
      </c>
      <c r="D3928" s="1" t="s">
        <v>18</v>
      </c>
      <c r="E3928" s="1">
        <v>26</v>
      </c>
      <c r="F3928" s="1">
        <f t="shared" si="305"/>
        <v>4.7119230769230773</v>
      </c>
      <c r="G3928" s="1">
        <v>122.51</v>
      </c>
      <c r="H3928" s="1">
        <v>0.8</v>
      </c>
      <c r="I3928">
        <f t="shared" si="307"/>
        <v>123.31</v>
      </c>
      <c r="J3928">
        <f t="shared" si="308"/>
        <v>3.5455000000000001</v>
      </c>
      <c r="K3928">
        <f t="shared" si="309"/>
        <v>4.3435920500000007</v>
      </c>
      <c r="L3928" s="1" t="s">
        <v>26</v>
      </c>
      <c r="M3928" s="1" t="s">
        <v>20</v>
      </c>
      <c r="N3928" s="1" t="s">
        <v>42</v>
      </c>
      <c r="O3928" s="1" t="s">
        <v>34</v>
      </c>
      <c r="P3928" s="1" t="s">
        <v>45</v>
      </c>
      <c r="Q3928" s="1" t="s">
        <v>36</v>
      </c>
      <c r="R3928" s="2">
        <v>40383</v>
      </c>
    </row>
    <row r="3929" spans="1:18" x14ac:dyDescent="0.25">
      <c r="A3929" s="1">
        <v>12099</v>
      </c>
      <c r="B3929" s="2">
        <v>40067</v>
      </c>
      <c r="C3929" s="2" t="str">
        <f t="shared" si="306"/>
        <v>September</v>
      </c>
      <c r="D3929" s="1" t="s">
        <v>37</v>
      </c>
      <c r="E3929" s="1">
        <v>1</v>
      </c>
      <c r="F3929" s="1">
        <f t="shared" si="305"/>
        <v>17.59</v>
      </c>
      <c r="G3929" s="1">
        <v>17.59</v>
      </c>
      <c r="H3929" s="1">
        <v>0.5</v>
      </c>
      <c r="I3929">
        <f t="shared" si="307"/>
        <v>18.09</v>
      </c>
      <c r="J3929">
        <f t="shared" si="308"/>
        <v>3.5455000000000001</v>
      </c>
      <c r="K3929">
        <f t="shared" si="309"/>
        <v>0.62365344999999994</v>
      </c>
      <c r="L3929" s="1" t="s">
        <v>19</v>
      </c>
      <c r="M3929" s="1" t="s">
        <v>47</v>
      </c>
      <c r="N3929" s="1" t="s">
        <v>33</v>
      </c>
      <c r="O3929" s="1" t="s">
        <v>34</v>
      </c>
      <c r="P3929" s="1" t="s">
        <v>63</v>
      </c>
      <c r="Q3929" s="1" t="s">
        <v>24</v>
      </c>
      <c r="R3929" s="2">
        <v>40067</v>
      </c>
    </row>
    <row r="3930" spans="1:18" x14ac:dyDescent="0.25">
      <c r="A3930" s="1">
        <v>36292</v>
      </c>
      <c r="B3930" s="2">
        <v>40216</v>
      </c>
      <c r="C3930" s="2" t="str">
        <f t="shared" si="306"/>
        <v>February</v>
      </c>
      <c r="D3930" s="1" t="s">
        <v>37</v>
      </c>
      <c r="E3930" s="1">
        <v>37</v>
      </c>
      <c r="F3930" s="1">
        <f t="shared" si="305"/>
        <v>22.07162162162162</v>
      </c>
      <c r="G3930" s="1">
        <v>816.65</v>
      </c>
      <c r="H3930" s="1">
        <v>16.87</v>
      </c>
      <c r="I3930">
        <f t="shared" si="307"/>
        <v>833.52</v>
      </c>
      <c r="J3930">
        <f t="shared" si="308"/>
        <v>3.5455000000000001</v>
      </c>
      <c r="K3930">
        <f t="shared" si="309"/>
        <v>28.954325749999999</v>
      </c>
      <c r="L3930" s="1" t="s">
        <v>26</v>
      </c>
      <c r="M3930" s="1" t="s">
        <v>51</v>
      </c>
      <c r="N3930" s="1" t="s">
        <v>33</v>
      </c>
      <c r="O3930" s="1" t="s">
        <v>34</v>
      </c>
      <c r="P3930" s="1" t="s">
        <v>45</v>
      </c>
      <c r="Q3930" s="1" t="s">
        <v>24</v>
      </c>
      <c r="R3930" s="2">
        <v>40216</v>
      </c>
    </row>
    <row r="3931" spans="1:18" x14ac:dyDescent="0.25">
      <c r="A3931" s="1">
        <v>36998</v>
      </c>
      <c r="B3931" s="2">
        <v>41181</v>
      </c>
      <c r="C3931" s="2" t="str">
        <f t="shared" si="306"/>
        <v>September</v>
      </c>
      <c r="D3931" s="1" t="s">
        <v>18</v>
      </c>
      <c r="E3931" s="1">
        <v>8</v>
      </c>
      <c r="F3931" s="1">
        <f t="shared" si="305"/>
        <v>7.0625</v>
      </c>
      <c r="G3931" s="1">
        <v>56.5</v>
      </c>
      <c r="H3931" s="1">
        <v>5.19</v>
      </c>
      <c r="I3931">
        <f t="shared" si="307"/>
        <v>61.69</v>
      </c>
      <c r="J3931">
        <f t="shared" si="308"/>
        <v>3.5455000000000001</v>
      </c>
      <c r="K3931">
        <f t="shared" si="309"/>
        <v>2.0032075000000003</v>
      </c>
      <c r="L3931" s="1" t="s">
        <v>26</v>
      </c>
      <c r="M3931" s="1" t="s">
        <v>51</v>
      </c>
      <c r="N3931" s="1" t="s">
        <v>33</v>
      </c>
      <c r="O3931" s="1" t="s">
        <v>34</v>
      </c>
      <c r="P3931" s="1" t="s">
        <v>45</v>
      </c>
      <c r="Q3931" s="1" t="s">
        <v>24</v>
      </c>
      <c r="R3931" s="2">
        <v>41183</v>
      </c>
    </row>
    <row r="3932" spans="1:18" x14ac:dyDescent="0.25">
      <c r="A3932" s="1">
        <v>24098</v>
      </c>
      <c r="B3932" s="2">
        <v>41016</v>
      </c>
      <c r="C3932" s="2" t="str">
        <f t="shared" si="306"/>
        <v>April</v>
      </c>
      <c r="D3932" s="1" t="s">
        <v>37</v>
      </c>
      <c r="E3932" s="1">
        <v>32</v>
      </c>
      <c r="F3932" s="1">
        <f t="shared" si="305"/>
        <v>129.93976562500001</v>
      </c>
      <c r="G3932" s="1">
        <v>4158.0725000000002</v>
      </c>
      <c r="H3932" s="1">
        <v>8.99</v>
      </c>
      <c r="I3932">
        <f t="shared" si="307"/>
        <v>4167.0625</v>
      </c>
      <c r="J3932">
        <f t="shared" si="308"/>
        <v>5.3265000000000002</v>
      </c>
      <c r="K3932">
        <f t="shared" si="309"/>
        <v>221.47973171250004</v>
      </c>
      <c r="L3932" s="1" t="s">
        <v>26</v>
      </c>
      <c r="M3932" s="1" t="s">
        <v>59</v>
      </c>
      <c r="N3932" s="1" t="s">
        <v>28</v>
      </c>
      <c r="O3932" s="1" t="s">
        <v>29</v>
      </c>
      <c r="P3932" s="1" t="s">
        <v>30</v>
      </c>
      <c r="Q3932" s="1" t="s">
        <v>24</v>
      </c>
      <c r="R3932" s="2">
        <v>41017</v>
      </c>
    </row>
    <row r="3933" spans="1:18" x14ac:dyDescent="0.25">
      <c r="A3933" s="1">
        <v>49088</v>
      </c>
      <c r="B3933" s="2">
        <v>40079</v>
      </c>
      <c r="C3933" s="2" t="str">
        <f t="shared" si="306"/>
        <v>September</v>
      </c>
      <c r="D3933" s="1" t="s">
        <v>37</v>
      </c>
      <c r="E3933" s="1">
        <v>31</v>
      </c>
      <c r="F3933" s="1">
        <f t="shared" si="305"/>
        <v>41.791612903225804</v>
      </c>
      <c r="G3933" s="1">
        <v>1295.54</v>
      </c>
      <c r="H3933" s="1">
        <v>17.48</v>
      </c>
      <c r="I3933">
        <f t="shared" si="307"/>
        <v>1313.02</v>
      </c>
      <c r="J3933">
        <f t="shared" si="308"/>
        <v>3.5455000000000001</v>
      </c>
      <c r="K3933">
        <f t="shared" si="309"/>
        <v>45.933370699999998</v>
      </c>
      <c r="L3933" s="1" t="s">
        <v>26</v>
      </c>
      <c r="M3933" s="1" t="s">
        <v>58</v>
      </c>
      <c r="N3933" s="1" t="s">
        <v>21</v>
      </c>
      <c r="O3933" s="1" t="s">
        <v>34</v>
      </c>
      <c r="P3933" s="1" t="s">
        <v>45</v>
      </c>
      <c r="Q3933" s="1" t="s">
        <v>24</v>
      </c>
      <c r="R3933" s="2">
        <v>40081</v>
      </c>
    </row>
    <row r="3934" spans="1:18" x14ac:dyDescent="0.25">
      <c r="A3934" s="1">
        <v>28033</v>
      </c>
      <c r="B3934" s="2">
        <v>40435</v>
      </c>
      <c r="C3934" s="2" t="str">
        <f t="shared" si="306"/>
        <v>September</v>
      </c>
      <c r="D3934" s="1" t="s">
        <v>25</v>
      </c>
      <c r="E3934" s="1">
        <v>18</v>
      </c>
      <c r="F3934" s="1">
        <f t="shared" si="305"/>
        <v>7.0866666666666669</v>
      </c>
      <c r="G3934" s="1">
        <v>127.56</v>
      </c>
      <c r="H3934" s="1">
        <v>4.07</v>
      </c>
      <c r="I3934">
        <f t="shared" si="307"/>
        <v>131.63</v>
      </c>
      <c r="J3934">
        <f t="shared" si="308"/>
        <v>5.3265000000000002</v>
      </c>
      <c r="K3934">
        <f t="shared" si="309"/>
        <v>6.7944834000000007</v>
      </c>
      <c r="L3934" s="1" t="s">
        <v>26</v>
      </c>
      <c r="M3934" s="1" t="s">
        <v>27</v>
      </c>
      <c r="N3934" s="1" t="s">
        <v>33</v>
      </c>
      <c r="O3934" s="1" t="s">
        <v>29</v>
      </c>
      <c r="P3934" s="1" t="s">
        <v>43</v>
      </c>
      <c r="Q3934" s="1" t="s">
        <v>46</v>
      </c>
      <c r="R3934" s="2">
        <v>40438</v>
      </c>
    </row>
    <row r="3935" spans="1:18" x14ac:dyDescent="0.25">
      <c r="A3935" s="1">
        <v>44261</v>
      </c>
      <c r="B3935" s="2">
        <v>40991</v>
      </c>
      <c r="C3935" s="2" t="str">
        <f t="shared" si="306"/>
        <v>March</v>
      </c>
      <c r="D3935" s="1" t="s">
        <v>25</v>
      </c>
      <c r="E3935" s="1">
        <v>1</v>
      </c>
      <c r="F3935" s="1">
        <f t="shared" si="305"/>
        <v>3360.3</v>
      </c>
      <c r="G3935" s="1">
        <v>3360.3</v>
      </c>
      <c r="H3935" s="1">
        <v>8.73</v>
      </c>
      <c r="I3935">
        <f t="shared" si="307"/>
        <v>3369.03</v>
      </c>
      <c r="J3935">
        <f t="shared" si="308"/>
        <v>5.3265000000000002</v>
      </c>
      <c r="K3935">
        <f t="shared" si="309"/>
        <v>178.9863795</v>
      </c>
      <c r="L3935" s="1" t="s">
        <v>38</v>
      </c>
      <c r="M3935" s="1" t="s">
        <v>20</v>
      </c>
      <c r="N3935" s="1" t="s">
        <v>33</v>
      </c>
      <c r="O3935" s="1" t="s">
        <v>29</v>
      </c>
      <c r="P3935" s="1" t="s">
        <v>61</v>
      </c>
      <c r="Q3935" s="1" t="s">
        <v>64</v>
      </c>
      <c r="R3935" s="2">
        <v>40992</v>
      </c>
    </row>
    <row r="3936" spans="1:18" x14ac:dyDescent="0.25">
      <c r="A3936" s="1">
        <v>44615</v>
      </c>
      <c r="B3936" s="2">
        <v>40307</v>
      </c>
      <c r="C3936" s="2" t="str">
        <f t="shared" si="306"/>
        <v>May</v>
      </c>
      <c r="D3936" s="1" t="s">
        <v>41</v>
      </c>
      <c r="E3936" s="1">
        <v>19</v>
      </c>
      <c r="F3936" s="1">
        <f t="shared" si="305"/>
        <v>1.9142105263157894</v>
      </c>
      <c r="G3936" s="1">
        <v>36.369999999999997</v>
      </c>
      <c r="H3936" s="1">
        <v>1.49</v>
      </c>
      <c r="I3936">
        <f t="shared" si="307"/>
        <v>37.86</v>
      </c>
      <c r="J3936">
        <f t="shared" si="308"/>
        <v>3.5455000000000001</v>
      </c>
      <c r="K3936">
        <f t="shared" si="309"/>
        <v>1.2894983500000001</v>
      </c>
      <c r="L3936" s="1" t="s">
        <v>26</v>
      </c>
      <c r="M3936" s="1" t="s">
        <v>27</v>
      </c>
      <c r="N3936" s="1" t="s">
        <v>42</v>
      </c>
      <c r="O3936" s="1" t="s">
        <v>34</v>
      </c>
      <c r="P3936" s="1" t="s">
        <v>48</v>
      </c>
      <c r="Q3936" s="1" t="s">
        <v>24</v>
      </c>
      <c r="R3936" s="2">
        <v>40308</v>
      </c>
    </row>
    <row r="3937" spans="1:18" x14ac:dyDescent="0.25">
      <c r="A3937" s="1">
        <v>50563</v>
      </c>
      <c r="B3937" s="2">
        <v>40740</v>
      </c>
      <c r="C3937" s="2" t="str">
        <f t="shared" si="306"/>
        <v>July</v>
      </c>
      <c r="D3937" s="1" t="s">
        <v>25</v>
      </c>
      <c r="E3937" s="1">
        <v>2</v>
      </c>
      <c r="F3937" s="1">
        <f t="shared" si="305"/>
        <v>211.52</v>
      </c>
      <c r="G3937" s="1">
        <v>423.04</v>
      </c>
      <c r="H3937" s="1">
        <v>9.99</v>
      </c>
      <c r="I3937">
        <f t="shared" si="307"/>
        <v>433.03000000000003</v>
      </c>
      <c r="J3937">
        <f t="shared" si="308"/>
        <v>3.5455000000000001</v>
      </c>
      <c r="K3937">
        <f t="shared" si="309"/>
        <v>14.9988832</v>
      </c>
      <c r="L3937" s="1" t="s">
        <v>19</v>
      </c>
      <c r="M3937" s="1" t="s">
        <v>51</v>
      </c>
      <c r="N3937" s="1" t="s">
        <v>28</v>
      </c>
      <c r="O3937" s="1" t="s">
        <v>34</v>
      </c>
      <c r="P3937" s="1" t="s">
        <v>60</v>
      </c>
      <c r="Q3937" s="1" t="s">
        <v>24</v>
      </c>
      <c r="R3937" s="2">
        <v>40741</v>
      </c>
    </row>
    <row r="3938" spans="1:18" x14ac:dyDescent="0.25">
      <c r="A3938" s="1">
        <v>44965</v>
      </c>
      <c r="B3938" s="2">
        <v>40818</v>
      </c>
      <c r="C3938" s="2" t="str">
        <f t="shared" si="306"/>
        <v>October</v>
      </c>
      <c r="D3938" s="1" t="s">
        <v>18</v>
      </c>
      <c r="E3938" s="1">
        <v>45</v>
      </c>
      <c r="F3938" s="1">
        <f t="shared" si="305"/>
        <v>1.6753333333333333</v>
      </c>
      <c r="G3938" s="1">
        <v>75.39</v>
      </c>
      <c r="H3938" s="1">
        <v>0.7</v>
      </c>
      <c r="I3938">
        <f t="shared" si="307"/>
        <v>76.09</v>
      </c>
      <c r="J3938">
        <f t="shared" si="308"/>
        <v>3.5455000000000001</v>
      </c>
      <c r="K3938">
        <f t="shared" si="309"/>
        <v>2.6729524500000004</v>
      </c>
      <c r="L3938" s="1" t="s">
        <v>26</v>
      </c>
      <c r="M3938" s="1" t="s">
        <v>54</v>
      </c>
      <c r="N3938" s="1" t="s">
        <v>33</v>
      </c>
      <c r="O3938" s="1" t="s">
        <v>34</v>
      </c>
      <c r="P3938" s="1" t="s">
        <v>35</v>
      </c>
      <c r="Q3938" s="1" t="s">
        <v>36</v>
      </c>
      <c r="R3938" s="2">
        <v>40822</v>
      </c>
    </row>
    <row r="3939" spans="1:18" x14ac:dyDescent="0.25">
      <c r="A3939" s="1">
        <v>58659</v>
      </c>
      <c r="B3939" s="2">
        <v>40475</v>
      </c>
      <c r="C3939" s="2" t="str">
        <f t="shared" si="306"/>
        <v>October</v>
      </c>
      <c r="D3939" s="1" t="s">
        <v>25</v>
      </c>
      <c r="E3939" s="1">
        <v>2</v>
      </c>
      <c r="F3939" s="1">
        <f t="shared" si="305"/>
        <v>10.505000000000001</v>
      </c>
      <c r="G3939" s="1">
        <v>21.01</v>
      </c>
      <c r="H3939" s="1">
        <v>8.19</v>
      </c>
      <c r="I3939">
        <f t="shared" si="307"/>
        <v>29.200000000000003</v>
      </c>
      <c r="J3939">
        <f t="shared" si="308"/>
        <v>3.5455000000000001</v>
      </c>
      <c r="K3939">
        <f t="shared" si="309"/>
        <v>0.74490955000000014</v>
      </c>
      <c r="L3939" s="1" t="s">
        <v>26</v>
      </c>
      <c r="M3939" s="1" t="s">
        <v>49</v>
      </c>
      <c r="N3939" s="1" t="s">
        <v>28</v>
      </c>
      <c r="O3939" s="1" t="s">
        <v>34</v>
      </c>
      <c r="P3939" s="1" t="s">
        <v>45</v>
      </c>
      <c r="Q3939" s="1" t="s">
        <v>24</v>
      </c>
      <c r="R3939" s="2">
        <v>40477</v>
      </c>
    </row>
    <row r="3940" spans="1:18" x14ac:dyDescent="0.25">
      <c r="A3940" s="1">
        <v>27527</v>
      </c>
      <c r="B3940" s="2">
        <v>40512</v>
      </c>
      <c r="C3940" s="2" t="str">
        <f t="shared" si="306"/>
        <v>November</v>
      </c>
      <c r="D3940" s="1" t="s">
        <v>41</v>
      </c>
      <c r="E3940" s="1">
        <v>37</v>
      </c>
      <c r="F3940" s="1">
        <f t="shared" si="305"/>
        <v>10.177837837837837</v>
      </c>
      <c r="G3940" s="1">
        <v>376.58</v>
      </c>
      <c r="H3940" s="1">
        <v>5.4</v>
      </c>
      <c r="I3940">
        <f t="shared" si="307"/>
        <v>381.97999999999996</v>
      </c>
      <c r="J3940">
        <f t="shared" si="308"/>
        <v>4.7610000000000001</v>
      </c>
      <c r="K3940">
        <f t="shared" si="309"/>
        <v>17.928973799999998</v>
      </c>
      <c r="L3940" s="1" t="s">
        <v>26</v>
      </c>
      <c r="M3940" s="1" t="s">
        <v>27</v>
      </c>
      <c r="N3940" s="1" t="s">
        <v>21</v>
      </c>
      <c r="O3940" s="1" t="s">
        <v>22</v>
      </c>
      <c r="P3940" s="1" t="s">
        <v>23</v>
      </c>
      <c r="Q3940" s="1" t="s">
        <v>46</v>
      </c>
      <c r="R3940" s="2">
        <v>40515</v>
      </c>
    </row>
    <row r="3941" spans="1:18" x14ac:dyDescent="0.25">
      <c r="A3941" s="1">
        <v>3104</v>
      </c>
      <c r="B3941" s="2">
        <v>40436</v>
      </c>
      <c r="C3941" s="2" t="str">
        <f t="shared" si="306"/>
        <v>September</v>
      </c>
      <c r="D3941" s="1" t="s">
        <v>41</v>
      </c>
      <c r="E3941" s="1">
        <v>24</v>
      </c>
      <c r="F3941" s="1">
        <f t="shared" si="305"/>
        <v>15.849166666666667</v>
      </c>
      <c r="G3941" s="1">
        <v>380.38</v>
      </c>
      <c r="H3941" s="1">
        <v>5.45</v>
      </c>
      <c r="I3941">
        <f t="shared" si="307"/>
        <v>385.83</v>
      </c>
      <c r="J3941">
        <f t="shared" si="308"/>
        <v>3.5455000000000001</v>
      </c>
      <c r="K3941">
        <f t="shared" si="309"/>
        <v>13.486372900000001</v>
      </c>
      <c r="L3941" s="1" t="s">
        <v>19</v>
      </c>
      <c r="M3941" s="1" t="s">
        <v>58</v>
      </c>
      <c r="N3941" s="1" t="s">
        <v>21</v>
      </c>
      <c r="O3941" s="1" t="s">
        <v>34</v>
      </c>
      <c r="P3941" s="1" t="s">
        <v>35</v>
      </c>
      <c r="Q3941" s="1" t="s">
        <v>46</v>
      </c>
      <c r="R3941" s="2">
        <v>40436</v>
      </c>
    </row>
    <row r="3942" spans="1:18" x14ac:dyDescent="0.25">
      <c r="A3942" s="1">
        <v>43526</v>
      </c>
      <c r="B3942" s="2">
        <v>40324</v>
      </c>
      <c r="C3942" s="2" t="str">
        <f t="shared" si="306"/>
        <v>May</v>
      </c>
      <c r="D3942" s="1" t="s">
        <v>25</v>
      </c>
      <c r="E3942" s="1">
        <v>49</v>
      </c>
      <c r="F3942" s="1">
        <f t="shared" si="305"/>
        <v>11.450204081632652</v>
      </c>
      <c r="G3942" s="1">
        <v>561.05999999999995</v>
      </c>
      <c r="H3942" s="1">
        <v>6.97</v>
      </c>
      <c r="I3942">
        <f t="shared" si="307"/>
        <v>568.03</v>
      </c>
      <c r="J3942">
        <f t="shared" si="308"/>
        <v>3.5455000000000001</v>
      </c>
      <c r="K3942">
        <f t="shared" si="309"/>
        <v>19.892382299999998</v>
      </c>
      <c r="L3942" s="1" t="s">
        <v>26</v>
      </c>
      <c r="M3942" s="1" t="s">
        <v>49</v>
      </c>
      <c r="N3942" s="1" t="s">
        <v>21</v>
      </c>
      <c r="O3942" s="1" t="s">
        <v>34</v>
      </c>
      <c r="P3942" s="1" t="s">
        <v>62</v>
      </c>
      <c r="Q3942" s="1" t="s">
        <v>24</v>
      </c>
      <c r="R3942" s="2">
        <v>40324</v>
      </c>
    </row>
    <row r="3943" spans="1:18" x14ac:dyDescent="0.25">
      <c r="A3943" s="1">
        <v>37025</v>
      </c>
      <c r="B3943" s="2">
        <v>40127</v>
      </c>
      <c r="C3943" s="2" t="str">
        <f t="shared" si="306"/>
        <v>November</v>
      </c>
      <c r="D3943" s="1" t="s">
        <v>25</v>
      </c>
      <c r="E3943" s="1">
        <v>37</v>
      </c>
      <c r="F3943" s="1">
        <f t="shared" si="305"/>
        <v>17.348378378378378</v>
      </c>
      <c r="G3943" s="1">
        <v>641.89</v>
      </c>
      <c r="H3943" s="1">
        <v>1.99</v>
      </c>
      <c r="I3943">
        <f t="shared" si="307"/>
        <v>643.88</v>
      </c>
      <c r="J3943">
        <f t="shared" si="308"/>
        <v>5.3265000000000002</v>
      </c>
      <c r="K3943">
        <f t="shared" si="309"/>
        <v>34.190270850000005</v>
      </c>
      <c r="L3943" s="1" t="s">
        <v>26</v>
      </c>
      <c r="M3943" s="1" t="s">
        <v>56</v>
      </c>
      <c r="N3943" s="1" t="s">
        <v>33</v>
      </c>
      <c r="O3943" s="1" t="s">
        <v>29</v>
      </c>
      <c r="P3943" s="1" t="s">
        <v>43</v>
      </c>
      <c r="Q3943" s="1" t="s">
        <v>46</v>
      </c>
      <c r="R3943" s="2">
        <v>40128</v>
      </c>
    </row>
    <row r="3944" spans="1:18" x14ac:dyDescent="0.25">
      <c r="A3944" s="1">
        <v>1991</v>
      </c>
      <c r="B3944" s="2">
        <v>41158</v>
      </c>
      <c r="C3944" s="2" t="str">
        <f t="shared" si="306"/>
        <v>September</v>
      </c>
      <c r="D3944" s="1" t="s">
        <v>32</v>
      </c>
      <c r="E3944" s="1">
        <v>27</v>
      </c>
      <c r="F3944" s="1">
        <f t="shared" si="305"/>
        <v>129.29851851851851</v>
      </c>
      <c r="G3944" s="1">
        <v>3491.06</v>
      </c>
      <c r="H3944" s="1">
        <v>24.49</v>
      </c>
      <c r="I3944">
        <f t="shared" si="307"/>
        <v>3515.5499999999997</v>
      </c>
      <c r="J3944">
        <f t="shared" si="308"/>
        <v>4.7610000000000001</v>
      </c>
      <c r="K3944">
        <f t="shared" si="309"/>
        <v>166.20936659999998</v>
      </c>
      <c r="L3944" s="1" t="s">
        <v>26</v>
      </c>
      <c r="M3944" s="1" t="s">
        <v>27</v>
      </c>
      <c r="N3944" s="1" t="s">
        <v>33</v>
      </c>
      <c r="O3944" s="1" t="s">
        <v>22</v>
      </c>
      <c r="P3944" s="1" t="s">
        <v>23</v>
      </c>
      <c r="Q3944" s="1" t="s">
        <v>53</v>
      </c>
      <c r="R3944" s="2">
        <v>41158</v>
      </c>
    </row>
    <row r="3945" spans="1:18" x14ac:dyDescent="0.25">
      <c r="A3945" s="1">
        <v>19815</v>
      </c>
      <c r="B3945" s="2">
        <v>40262</v>
      </c>
      <c r="C3945" s="2" t="str">
        <f t="shared" si="306"/>
        <v>March</v>
      </c>
      <c r="D3945" s="1" t="s">
        <v>32</v>
      </c>
      <c r="E3945" s="1">
        <v>33</v>
      </c>
      <c r="F3945" s="1">
        <f t="shared" si="305"/>
        <v>5.0627272727272725</v>
      </c>
      <c r="G3945" s="1">
        <v>167.07</v>
      </c>
      <c r="H3945" s="1">
        <v>6.07</v>
      </c>
      <c r="I3945">
        <f t="shared" si="307"/>
        <v>173.14</v>
      </c>
      <c r="J3945">
        <f t="shared" si="308"/>
        <v>3.5455000000000001</v>
      </c>
      <c r="K3945">
        <f t="shared" si="309"/>
        <v>5.9234668499999996</v>
      </c>
      <c r="L3945" s="1" t="s">
        <v>26</v>
      </c>
      <c r="M3945" s="1" t="s">
        <v>47</v>
      </c>
      <c r="N3945" s="1" t="s">
        <v>42</v>
      </c>
      <c r="O3945" s="1" t="s">
        <v>34</v>
      </c>
      <c r="P3945" s="1" t="s">
        <v>45</v>
      </c>
      <c r="Q3945" s="1" t="s">
        <v>24</v>
      </c>
      <c r="R3945" s="2">
        <v>40265</v>
      </c>
    </row>
    <row r="3946" spans="1:18" x14ac:dyDescent="0.25">
      <c r="A3946" s="1">
        <v>2373</v>
      </c>
      <c r="B3946" s="2">
        <v>39883</v>
      </c>
      <c r="C3946" s="2" t="str">
        <f t="shared" si="306"/>
        <v>March</v>
      </c>
      <c r="D3946" s="1" t="s">
        <v>32</v>
      </c>
      <c r="E3946" s="1">
        <v>36</v>
      </c>
      <c r="F3946" s="1">
        <f t="shared" si="305"/>
        <v>8.8219444444444441</v>
      </c>
      <c r="G3946" s="1">
        <v>317.58999999999997</v>
      </c>
      <c r="H3946" s="1">
        <v>6.19</v>
      </c>
      <c r="I3946">
        <f t="shared" si="307"/>
        <v>323.77999999999997</v>
      </c>
      <c r="J3946">
        <f t="shared" si="308"/>
        <v>3.5455000000000001</v>
      </c>
      <c r="K3946">
        <f t="shared" si="309"/>
        <v>11.260153450000001</v>
      </c>
      <c r="L3946" s="1" t="s">
        <v>26</v>
      </c>
      <c r="M3946" s="1" t="s">
        <v>27</v>
      </c>
      <c r="N3946" s="1" t="s">
        <v>33</v>
      </c>
      <c r="O3946" s="1" t="s">
        <v>34</v>
      </c>
      <c r="P3946" s="1" t="s">
        <v>48</v>
      </c>
      <c r="Q3946" s="1" t="s">
        <v>24</v>
      </c>
      <c r="R3946" s="2">
        <v>39884</v>
      </c>
    </row>
    <row r="3947" spans="1:18" x14ac:dyDescent="0.25">
      <c r="A3947" s="1">
        <v>8034</v>
      </c>
      <c r="B3947" s="2">
        <v>40927</v>
      </c>
      <c r="C3947" s="2" t="str">
        <f t="shared" si="306"/>
        <v>January</v>
      </c>
      <c r="D3947" s="1" t="s">
        <v>25</v>
      </c>
      <c r="E3947" s="1">
        <v>13</v>
      </c>
      <c r="F3947" s="1">
        <f t="shared" si="305"/>
        <v>18.340769230769233</v>
      </c>
      <c r="G3947" s="1">
        <v>238.43</v>
      </c>
      <c r="H3947" s="1">
        <v>8.99</v>
      </c>
      <c r="I3947">
        <f t="shared" si="307"/>
        <v>247.42000000000002</v>
      </c>
      <c r="J3947">
        <f t="shared" si="308"/>
        <v>3.5455000000000001</v>
      </c>
      <c r="K3947">
        <f t="shared" si="309"/>
        <v>8.4535356499999992</v>
      </c>
      <c r="L3947" s="1" t="s">
        <v>26</v>
      </c>
      <c r="M3947" s="1" t="s">
        <v>54</v>
      </c>
      <c r="N3947" s="1" t="s">
        <v>33</v>
      </c>
      <c r="O3947" s="1" t="s">
        <v>34</v>
      </c>
      <c r="P3947" s="1" t="s">
        <v>35</v>
      </c>
      <c r="Q3947" s="1" t="s">
        <v>46</v>
      </c>
      <c r="R3947" s="2">
        <v>40928</v>
      </c>
    </row>
    <row r="3948" spans="1:18" x14ac:dyDescent="0.25">
      <c r="A3948" s="1">
        <v>27558</v>
      </c>
      <c r="B3948" s="2">
        <v>40731</v>
      </c>
      <c r="C3948" s="2" t="str">
        <f t="shared" si="306"/>
        <v>July</v>
      </c>
      <c r="D3948" s="1" t="s">
        <v>32</v>
      </c>
      <c r="E3948" s="1">
        <v>21</v>
      </c>
      <c r="F3948" s="1">
        <f t="shared" si="305"/>
        <v>20.154285714285713</v>
      </c>
      <c r="G3948" s="1">
        <v>423.24</v>
      </c>
      <c r="H3948" s="1">
        <v>2.99</v>
      </c>
      <c r="I3948">
        <f t="shared" si="307"/>
        <v>426.23</v>
      </c>
      <c r="J3948">
        <f t="shared" si="308"/>
        <v>3.5455000000000001</v>
      </c>
      <c r="K3948">
        <f t="shared" si="309"/>
        <v>15.005974200000001</v>
      </c>
      <c r="L3948" s="1" t="s">
        <v>26</v>
      </c>
      <c r="M3948" s="1" t="s">
        <v>47</v>
      </c>
      <c r="N3948" s="1" t="s">
        <v>21</v>
      </c>
      <c r="O3948" s="1" t="s">
        <v>34</v>
      </c>
      <c r="P3948" s="1" t="s">
        <v>48</v>
      </c>
      <c r="Q3948" s="1" t="s">
        <v>24</v>
      </c>
      <c r="R3948" s="2">
        <v>40732</v>
      </c>
    </row>
    <row r="3949" spans="1:18" x14ac:dyDescent="0.25">
      <c r="A3949" s="1">
        <v>19617</v>
      </c>
      <c r="B3949" s="2">
        <v>40928</v>
      </c>
      <c r="C3949" s="2" t="str">
        <f t="shared" si="306"/>
        <v>January</v>
      </c>
      <c r="D3949" s="1" t="s">
        <v>18</v>
      </c>
      <c r="E3949" s="1">
        <v>38</v>
      </c>
      <c r="F3949" s="1">
        <f t="shared" si="305"/>
        <v>25.065000000000001</v>
      </c>
      <c r="G3949" s="1">
        <v>952.47</v>
      </c>
      <c r="H3949" s="1">
        <v>6.3</v>
      </c>
      <c r="I3949">
        <f t="shared" si="307"/>
        <v>958.77</v>
      </c>
      <c r="J3949">
        <f t="shared" si="308"/>
        <v>5.3265000000000002</v>
      </c>
      <c r="K3949">
        <f t="shared" si="309"/>
        <v>50.733314550000003</v>
      </c>
      <c r="L3949" s="1" t="s">
        <v>26</v>
      </c>
      <c r="M3949" s="1" t="s">
        <v>55</v>
      </c>
      <c r="N3949" s="1" t="s">
        <v>33</v>
      </c>
      <c r="O3949" s="1" t="s">
        <v>29</v>
      </c>
      <c r="P3949" s="1" t="s">
        <v>61</v>
      </c>
      <c r="Q3949" s="1" t="s">
        <v>31</v>
      </c>
      <c r="R3949" s="2">
        <v>40930</v>
      </c>
    </row>
    <row r="3950" spans="1:18" x14ac:dyDescent="0.25">
      <c r="A3950" s="1">
        <v>49059</v>
      </c>
      <c r="B3950" s="2">
        <v>40076</v>
      </c>
      <c r="C3950" s="2" t="str">
        <f t="shared" si="306"/>
        <v>September</v>
      </c>
      <c r="D3950" s="1" t="s">
        <v>41</v>
      </c>
      <c r="E3950" s="1">
        <v>5</v>
      </c>
      <c r="F3950" s="1">
        <f t="shared" si="305"/>
        <v>50.531999999999996</v>
      </c>
      <c r="G3950" s="1">
        <v>252.66</v>
      </c>
      <c r="H3950" s="1">
        <v>5.81</v>
      </c>
      <c r="I3950">
        <f t="shared" si="307"/>
        <v>258.46999999999997</v>
      </c>
      <c r="J3950">
        <f t="shared" si="308"/>
        <v>3.5455000000000001</v>
      </c>
      <c r="K3950">
        <f t="shared" si="309"/>
        <v>8.9580602999999996</v>
      </c>
      <c r="L3950" s="1" t="s">
        <v>26</v>
      </c>
      <c r="M3950" s="1" t="s">
        <v>20</v>
      </c>
      <c r="N3950" s="1" t="s">
        <v>42</v>
      </c>
      <c r="O3950" s="1" t="s">
        <v>34</v>
      </c>
      <c r="P3950" s="1" t="s">
        <v>45</v>
      </c>
      <c r="Q3950" s="1" t="s">
        <v>24</v>
      </c>
      <c r="R3950" s="2">
        <v>40077</v>
      </c>
    </row>
    <row r="3951" spans="1:18" x14ac:dyDescent="0.25">
      <c r="A3951" s="1">
        <v>36646</v>
      </c>
      <c r="B3951" s="2">
        <v>40337</v>
      </c>
      <c r="C3951" s="2" t="str">
        <f t="shared" si="306"/>
        <v>June</v>
      </c>
      <c r="D3951" s="1" t="s">
        <v>41</v>
      </c>
      <c r="E3951" s="1">
        <v>24</v>
      </c>
      <c r="F3951" s="1">
        <f t="shared" si="305"/>
        <v>48.672916666666673</v>
      </c>
      <c r="G3951" s="1">
        <v>1168.1500000000001</v>
      </c>
      <c r="H3951" s="1">
        <v>35</v>
      </c>
      <c r="I3951">
        <f t="shared" si="307"/>
        <v>1203.1500000000001</v>
      </c>
      <c r="J3951">
        <f t="shared" si="308"/>
        <v>3.5455000000000001</v>
      </c>
      <c r="K3951">
        <f t="shared" si="309"/>
        <v>41.416758250000001</v>
      </c>
      <c r="L3951" s="1" t="s">
        <v>19</v>
      </c>
      <c r="M3951" s="1" t="s">
        <v>44</v>
      </c>
      <c r="N3951" s="1" t="s">
        <v>28</v>
      </c>
      <c r="O3951" s="1" t="s">
        <v>34</v>
      </c>
      <c r="P3951" s="1" t="s">
        <v>60</v>
      </c>
      <c r="Q3951" s="1" t="s">
        <v>53</v>
      </c>
      <c r="R3951" s="2">
        <v>40338</v>
      </c>
    </row>
    <row r="3952" spans="1:18" x14ac:dyDescent="0.25">
      <c r="A3952" s="1">
        <v>47493</v>
      </c>
      <c r="B3952" s="2">
        <v>39855</v>
      </c>
      <c r="C3952" s="2" t="str">
        <f t="shared" si="306"/>
        <v>February</v>
      </c>
      <c r="D3952" s="1" t="s">
        <v>37</v>
      </c>
      <c r="E3952" s="1">
        <v>36</v>
      </c>
      <c r="F3952" s="1">
        <f t="shared" si="305"/>
        <v>271.04111111111109</v>
      </c>
      <c r="G3952" s="1">
        <v>9757.48</v>
      </c>
      <c r="H3952" s="1">
        <v>50</v>
      </c>
      <c r="I3952">
        <f t="shared" si="307"/>
        <v>9807.48</v>
      </c>
      <c r="J3952">
        <f t="shared" si="308"/>
        <v>4.7610000000000001</v>
      </c>
      <c r="K3952">
        <f t="shared" si="309"/>
        <v>464.55362280000003</v>
      </c>
      <c r="L3952" s="1" t="s">
        <v>38</v>
      </c>
      <c r="M3952" s="1" t="s">
        <v>56</v>
      </c>
      <c r="N3952" s="1" t="s">
        <v>33</v>
      </c>
      <c r="O3952" s="1" t="s">
        <v>22</v>
      </c>
      <c r="P3952" s="1" t="s">
        <v>39</v>
      </c>
      <c r="Q3952" s="1" t="s">
        <v>40</v>
      </c>
      <c r="R3952" s="2">
        <v>39857</v>
      </c>
    </row>
    <row r="3953" spans="1:18" x14ac:dyDescent="0.25">
      <c r="A3953" s="1">
        <v>18689</v>
      </c>
      <c r="B3953" s="2">
        <v>40171</v>
      </c>
      <c r="C3953" s="2" t="str">
        <f t="shared" si="306"/>
        <v>December</v>
      </c>
      <c r="D3953" s="1" t="s">
        <v>32</v>
      </c>
      <c r="E3953" s="1">
        <v>10</v>
      </c>
      <c r="F3953" s="1">
        <f t="shared" si="305"/>
        <v>19.465</v>
      </c>
      <c r="G3953" s="1">
        <v>194.65</v>
      </c>
      <c r="H3953" s="1">
        <v>9.0299999999999994</v>
      </c>
      <c r="I3953">
        <f t="shared" si="307"/>
        <v>203.68</v>
      </c>
      <c r="J3953">
        <f t="shared" si="308"/>
        <v>3.5455000000000001</v>
      </c>
      <c r="K3953">
        <f t="shared" si="309"/>
        <v>6.9013157500000002</v>
      </c>
      <c r="L3953" s="1" t="s">
        <v>26</v>
      </c>
      <c r="M3953" s="1" t="s">
        <v>51</v>
      </c>
      <c r="N3953" s="1" t="s">
        <v>28</v>
      </c>
      <c r="O3953" s="1" t="s">
        <v>34</v>
      </c>
      <c r="P3953" s="1" t="s">
        <v>45</v>
      </c>
      <c r="Q3953" s="1" t="s">
        <v>24</v>
      </c>
      <c r="R3953" s="2">
        <v>40172</v>
      </c>
    </row>
    <row r="3954" spans="1:18" x14ac:dyDescent="0.25">
      <c r="A3954" s="1">
        <v>40866</v>
      </c>
      <c r="B3954" s="2">
        <v>40321</v>
      </c>
      <c r="C3954" s="2" t="str">
        <f t="shared" si="306"/>
        <v>May</v>
      </c>
      <c r="D3954" s="1" t="s">
        <v>25</v>
      </c>
      <c r="E3954" s="1">
        <v>3</v>
      </c>
      <c r="F3954" s="1">
        <f t="shared" si="305"/>
        <v>302.39333333333332</v>
      </c>
      <c r="G3954" s="1">
        <v>907.18</v>
      </c>
      <c r="H3954" s="1">
        <v>24.49</v>
      </c>
      <c r="I3954">
        <f t="shared" si="307"/>
        <v>931.67</v>
      </c>
      <c r="J3954">
        <f t="shared" si="308"/>
        <v>3.5455000000000001</v>
      </c>
      <c r="K3954">
        <f t="shared" si="309"/>
        <v>32.164066899999995</v>
      </c>
      <c r="L3954" s="1" t="s">
        <v>26</v>
      </c>
      <c r="M3954" s="1" t="s">
        <v>27</v>
      </c>
      <c r="N3954" s="1" t="s">
        <v>33</v>
      </c>
      <c r="O3954" s="1" t="s">
        <v>34</v>
      </c>
      <c r="P3954" s="1" t="s">
        <v>68</v>
      </c>
      <c r="Q3954" s="1" t="s">
        <v>53</v>
      </c>
      <c r="R3954" s="2">
        <v>40322</v>
      </c>
    </row>
    <row r="3955" spans="1:18" x14ac:dyDescent="0.25">
      <c r="A3955" s="1">
        <v>34082</v>
      </c>
      <c r="B3955" s="2">
        <v>40844</v>
      </c>
      <c r="C3955" s="2" t="str">
        <f t="shared" si="306"/>
        <v>October</v>
      </c>
      <c r="D3955" s="1" t="s">
        <v>32</v>
      </c>
      <c r="E3955" s="1">
        <v>20</v>
      </c>
      <c r="F3955" s="1">
        <f t="shared" si="305"/>
        <v>1.9280000000000002</v>
      </c>
      <c r="G3955" s="1">
        <v>38.56</v>
      </c>
      <c r="H3955" s="1">
        <v>1.49</v>
      </c>
      <c r="I3955">
        <f t="shared" si="307"/>
        <v>40.050000000000004</v>
      </c>
      <c r="J3955">
        <f t="shared" si="308"/>
        <v>3.5455000000000001</v>
      </c>
      <c r="K3955">
        <f t="shared" si="309"/>
        <v>1.3671448000000002</v>
      </c>
      <c r="L3955" s="1" t="s">
        <v>26</v>
      </c>
      <c r="M3955" s="1" t="s">
        <v>27</v>
      </c>
      <c r="N3955" s="1" t="s">
        <v>33</v>
      </c>
      <c r="O3955" s="1" t="s">
        <v>34</v>
      </c>
      <c r="P3955" s="1" t="s">
        <v>48</v>
      </c>
      <c r="Q3955" s="1" t="s">
        <v>24</v>
      </c>
      <c r="R3955" s="2">
        <v>40845</v>
      </c>
    </row>
    <row r="3956" spans="1:18" x14ac:dyDescent="0.25">
      <c r="A3956" s="1">
        <v>4132</v>
      </c>
      <c r="B3956" s="2">
        <v>40691</v>
      </c>
      <c r="C3956" s="2" t="str">
        <f t="shared" si="306"/>
        <v>May</v>
      </c>
      <c r="D3956" s="1" t="s">
        <v>32</v>
      </c>
      <c r="E3956" s="1">
        <v>5</v>
      </c>
      <c r="F3956" s="1">
        <f t="shared" si="305"/>
        <v>2.952</v>
      </c>
      <c r="G3956" s="1">
        <v>14.76</v>
      </c>
      <c r="H3956" s="1">
        <v>0.5</v>
      </c>
      <c r="I3956">
        <f t="shared" si="307"/>
        <v>15.26</v>
      </c>
      <c r="J3956">
        <f t="shared" si="308"/>
        <v>3.5455000000000001</v>
      </c>
      <c r="K3956">
        <f t="shared" si="309"/>
        <v>0.5233158</v>
      </c>
      <c r="L3956" s="1" t="s">
        <v>26</v>
      </c>
      <c r="M3956" s="1" t="s">
        <v>65</v>
      </c>
      <c r="N3956" s="1" t="s">
        <v>33</v>
      </c>
      <c r="O3956" s="1" t="s">
        <v>34</v>
      </c>
      <c r="P3956" s="1" t="s">
        <v>63</v>
      </c>
      <c r="Q3956" s="1" t="s">
        <v>24</v>
      </c>
      <c r="R3956" s="2">
        <v>40693</v>
      </c>
    </row>
    <row r="3957" spans="1:18" x14ac:dyDescent="0.25">
      <c r="A3957" s="1">
        <v>48484</v>
      </c>
      <c r="B3957" s="2">
        <v>40352</v>
      </c>
      <c r="C3957" s="2" t="str">
        <f t="shared" si="306"/>
        <v>June</v>
      </c>
      <c r="D3957" s="1" t="s">
        <v>41</v>
      </c>
      <c r="E3957" s="1">
        <v>22</v>
      </c>
      <c r="F3957" s="1">
        <f t="shared" si="305"/>
        <v>15.746363636363638</v>
      </c>
      <c r="G3957" s="1">
        <v>346.42</v>
      </c>
      <c r="H3957" s="1">
        <v>1.99</v>
      </c>
      <c r="I3957">
        <f t="shared" si="307"/>
        <v>348.41</v>
      </c>
      <c r="J3957">
        <f t="shared" si="308"/>
        <v>5.3265000000000002</v>
      </c>
      <c r="K3957">
        <f t="shared" si="309"/>
        <v>18.452061300000004</v>
      </c>
      <c r="L3957" s="1" t="s">
        <v>26</v>
      </c>
      <c r="M3957" s="1" t="s">
        <v>20</v>
      </c>
      <c r="N3957" s="1" t="s">
        <v>28</v>
      </c>
      <c r="O3957" s="1" t="s">
        <v>29</v>
      </c>
      <c r="P3957" s="1" t="s">
        <v>43</v>
      </c>
      <c r="Q3957" s="1" t="s">
        <v>46</v>
      </c>
      <c r="R3957" s="2">
        <v>40353</v>
      </c>
    </row>
    <row r="3958" spans="1:18" x14ac:dyDescent="0.25">
      <c r="A3958" s="1">
        <v>8007</v>
      </c>
      <c r="B3958" s="2">
        <v>40950</v>
      </c>
      <c r="C3958" s="2" t="str">
        <f t="shared" si="306"/>
        <v>February</v>
      </c>
      <c r="D3958" s="1" t="s">
        <v>18</v>
      </c>
      <c r="E3958" s="1">
        <v>35</v>
      </c>
      <c r="F3958" s="1">
        <f t="shared" si="305"/>
        <v>95.201714285714289</v>
      </c>
      <c r="G3958" s="1">
        <v>3332.06</v>
      </c>
      <c r="H3958" s="1">
        <v>19.989999999999998</v>
      </c>
      <c r="I3958">
        <f t="shared" si="307"/>
        <v>3352.0499999999997</v>
      </c>
      <c r="J3958">
        <f t="shared" si="308"/>
        <v>5.3265000000000002</v>
      </c>
      <c r="K3958">
        <f t="shared" si="309"/>
        <v>177.48217590000002</v>
      </c>
      <c r="L3958" s="1" t="s">
        <v>26</v>
      </c>
      <c r="M3958" s="1" t="s">
        <v>54</v>
      </c>
      <c r="N3958" s="1" t="s">
        <v>33</v>
      </c>
      <c r="O3958" s="1" t="s">
        <v>29</v>
      </c>
      <c r="P3958" s="1" t="s">
        <v>61</v>
      </c>
      <c r="Q3958" s="1" t="s">
        <v>24</v>
      </c>
      <c r="R3958" s="2">
        <v>40950</v>
      </c>
    </row>
    <row r="3959" spans="1:18" x14ac:dyDescent="0.25">
      <c r="A3959" s="1">
        <v>25799</v>
      </c>
      <c r="B3959" s="2">
        <v>40598</v>
      </c>
      <c r="C3959" s="2" t="str">
        <f t="shared" si="306"/>
        <v>February</v>
      </c>
      <c r="D3959" s="1" t="s">
        <v>18</v>
      </c>
      <c r="E3959" s="1">
        <v>38</v>
      </c>
      <c r="F3959" s="1">
        <f t="shared" si="305"/>
        <v>3.5921052631578947</v>
      </c>
      <c r="G3959" s="1">
        <v>136.5</v>
      </c>
      <c r="H3959" s="1">
        <v>7.49</v>
      </c>
      <c r="I3959">
        <f t="shared" si="307"/>
        <v>143.99</v>
      </c>
      <c r="J3959">
        <f t="shared" si="308"/>
        <v>3.5455000000000001</v>
      </c>
      <c r="K3959">
        <f t="shared" si="309"/>
        <v>4.8396075000000005</v>
      </c>
      <c r="L3959" s="1" t="s">
        <v>26</v>
      </c>
      <c r="M3959" s="1" t="s">
        <v>54</v>
      </c>
      <c r="N3959" s="1" t="s">
        <v>33</v>
      </c>
      <c r="O3959" s="1" t="s">
        <v>34</v>
      </c>
      <c r="P3959" s="1" t="s">
        <v>35</v>
      </c>
      <c r="Q3959" s="1" t="s">
        <v>36</v>
      </c>
      <c r="R3959" s="2">
        <v>40601</v>
      </c>
    </row>
    <row r="3960" spans="1:18" x14ac:dyDescent="0.25">
      <c r="A3960" s="1">
        <v>31302</v>
      </c>
      <c r="B3960" s="2">
        <v>41122</v>
      </c>
      <c r="C3960" s="2" t="str">
        <f t="shared" si="306"/>
        <v>August</v>
      </c>
      <c r="D3960" s="1" t="s">
        <v>25</v>
      </c>
      <c r="E3960" s="1">
        <v>41</v>
      </c>
      <c r="F3960" s="1">
        <f t="shared" si="305"/>
        <v>113.38146341463415</v>
      </c>
      <c r="G3960" s="1">
        <v>4648.6400000000003</v>
      </c>
      <c r="H3960" s="1">
        <v>1.99</v>
      </c>
      <c r="I3960">
        <f t="shared" si="307"/>
        <v>4650.63</v>
      </c>
      <c r="J3960">
        <f t="shared" si="308"/>
        <v>5.3265000000000002</v>
      </c>
      <c r="K3960">
        <f t="shared" si="309"/>
        <v>247.60980960000003</v>
      </c>
      <c r="L3960" s="1" t="s">
        <v>26</v>
      </c>
      <c r="M3960" s="1" t="s">
        <v>59</v>
      </c>
      <c r="N3960" s="1" t="s">
        <v>28</v>
      </c>
      <c r="O3960" s="1" t="s">
        <v>29</v>
      </c>
      <c r="P3960" s="1" t="s">
        <v>43</v>
      </c>
      <c r="Q3960" s="1" t="s">
        <v>46</v>
      </c>
      <c r="R3960" s="2">
        <v>41124</v>
      </c>
    </row>
    <row r="3961" spans="1:18" x14ac:dyDescent="0.25">
      <c r="A3961" s="1">
        <v>42209</v>
      </c>
      <c r="B3961" s="2">
        <v>40266</v>
      </c>
      <c r="C3961" s="2" t="str">
        <f t="shared" si="306"/>
        <v>March</v>
      </c>
      <c r="D3961" s="1" t="s">
        <v>25</v>
      </c>
      <c r="E3961" s="1">
        <v>31</v>
      </c>
      <c r="F3961" s="1">
        <f t="shared" si="305"/>
        <v>287.15419354838713</v>
      </c>
      <c r="G3961" s="1">
        <v>8901.7800000000007</v>
      </c>
      <c r="H3961" s="1">
        <v>24.49</v>
      </c>
      <c r="I3961">
        <f t="shared" si="307"/>
        <v>8926.27</v>
      </c>
      <c r="J3961">
        <f t="shared" si="308"/>
        <v>4.7610000000000001</v>
      </c>
      <c r="K3961">
        <f t="shared" si="309"/>
        <v>423.81374580000005</v>
      </c>
      <c r="L3961" s="1" t="s">
        <v>26</v>
      </c>
      <c r="M3961" s="1" t="s">
        <v>44</v>
      </c>
      <c r="N3961" s="1" t="s">
        <v>33</v>
      </c>
      <c r="O3961" s="1" t="s">
        <v>22</v>
      </c>
      <c r="P3961" s="1" t="s">
        <v>39</v>
      </c>
      <c r="Q3961" s="1" t="s">
        <v>53</v>
      </c>
      <c r="R3961" s="2">
        <v>40269</v>
      </c>
    </row>
    <row r="3962" spans="1:18" x14ac:dyDescent="0.25">
      <c r="A3962" s="1">
        <v>36930</v>
      </c>
      <c r="B3962" s="2">
        <v>40814</v>
      </c>
      <c r="C3962" s="2" t="str">
        <f t="shared" si="306"/>
        <v>September</v>
      </c>
      <c r="D3962" s="1" t="s">
        <v>41</v>
      </c>
      <c r="E3962" s="1">
        <v>34</v>
      </c>
      <c r="F3962" s="1">
        <f t="shared" si="305"/>
        <v>77.425749999999994</v>
      </c>
      <c r="G3962" s="1">
        <v>2632.4755</v>
      </c>
      <c r="H3962" s="1">
        <v>3.3</v>
      </c>
      <c r="I3962">
        <f t="shared" si="307"/>
        <v>2635.7755000000002</v>
      </c>
      <c r="J3962">
        <f t="shared" si="308"/>
        <v>5.3265000000000002</v>
      </c>
      <c r="K3962">
        <f t="shared" si="309"/>
        <v>140.2188075075</v>
      </c>
      <c r="L3962" s="1" t="s">
        <v>26</v>
      </c>
      <c r="M3962" s="1" t="s">
        <v>20</v>
      </c>
      <c r="N3962" s="1" t="s">
        <v>42</v>
      </c>
      <c r="O3962" s="1" t="s">
        <v>29</v>
      </c>
      <c r="P3962" s="1" t="s">
        <v>30</v>
      </c>
      <c r="Q3962" s="1" t="s">
        <v>46</v>
      </c>
      <c r="R3962" s="2">
        <v>40816</v>
      </c>
    </row>
    <row r="3963" spans="1:18" x14ac:dyDescent="0.25">
      <c r="A3963" s="1">
        <v>9509</v>
      </c>
      <c r="B3963" s="2">
        <v>41189</v>
      </c>
      <c r="C3963" s="2" t="str">
        <f t="shared" si="306"/>
        <v>October</v>
      </c>
      <c r="D3963" s="1" t="s">
        <v>32</v>
      </c>
      <c r="E3963" s="1">
        <v>5</v>
      </c>
      <c r="F3963" s="1">
        <f t="shared" si="305"/>
        <v>20.241999999999997</v>
      </c>
      <c r="G3963" s="1">
        <v>101.21</v>
      </c>
      <c r="H3963" s="1">
        <v>5.21</v>
      </c>
      <c r="I3963">
        <f t="shared" si="307"/>
        <v>106.41999999999999</v>
      </c>
      <c r="J3963">
        <f t="shared" si="308"/>
        <v>3.5455000000000001</v>
      </c>
      <c r="K3963">
        <f t="shared" si="309"/>
        <v>3.5884005500000002</v>
      </c>
      <c r="L3963" s="1" t="s">
        <v>19</v>
      </c>
      <c r="M3963" s="1" t="s">
        <v>44</v>
      </c>
      <c r="N3963" s="1" t="s">
        <v>42</v>
      </c>
      <c r="O3963" s="1" t="s">
        <v>34</v>
      </c>
      <c r="P3963" s="1" t="s">
        <v>45</v>
      </c>
      <c r="Q3963" s="1" t="s">
        <v>24</v>
      </c>
      <c r="R3963" s="2">
        <v>41190</v>
      </c>
    </row>
    <row r="3964" spans="1:18" x14ac:dyDescent="0.25">
      <c r="A3964" s="1">
        <v>44000</v>
      </c>
      <c r="B3964" s="2">
        <v>41186</v>
      </c>
      <c r="C3964" s="2" t="str">
        <f t="shared" si="306"/>
        <v>October</v>
      </c>
      <c r="D3964" s="1" t="s">
        <v>32</v>
      </c>
      <c r="E3964" s="1">
        <v>18</v>
      </c>
      <c r="F3964" s="1">
        <f t="shared" si="305"/>
        <v>4.7238888888888892</v>
      </c>
      <c r="G3964" s="1">
        <v>85.03</v>
      </c>
      <c r="H3964" s="1">
        <v>6.72</v>
      </c>
      <c r="I3964">
        <f t="shared" si="307"/>
        <v>91.75</v>
      </c>
      <c r="J3964">
        <f t="shared" si="308"/>
        <v>3.5455000000000001</v>
      </c>
      <c r="K3964">
        <f t="shared" si="309"/>
        <v>3.01473865</v>
      </c>
      <c r="L3964" s="1" t="s">
        <v>26</v>
      </c>
      <c r="M3964" s="1" t="s">
        <v>58</v>
      </c>
      <c r="N3964" s="1" t="s">
        <v>28</v>
      </c>
      <c r="O3964" s="1" t="s">
        <v>34</v>
      </c>
      <c r="P3964" s="1" t="s">
        <v>45</v>
      </c>
      <c r="Q3964" s="1" t="s">
        <v>24</v>
      </c>
      <c r="R3964" s="2">
        <v>41186</v>
      </c>
    </row>
    <row r="3965" spans="1:18" x14ac:dyDescent="0.25">
      <c r="A3965" s="1">
        <v>8101</v>
      </c>
      <c r="B3965" s="2">
        <v>40241</v>
      </c>
      <c r="C3965" s="2" t="str">
        <f t="shared" si="306"/>
        <v>March</v>
      </c>
      <c r="D3965" s="1" t="s">
        <v>41</v>
      </c>
      <c r="E3965" s="1">
        <v>15</v>
      </c>
      <c r="F3965" s="1">
        <f t="shared" si="305"/>
        <v>32.344000000000001</v>
      </c>
      <c r="G3965" s="1">
        <v>485.16</v>
      </c>
      <c r="H3965" s="1">
        <v>8.99</v>
      </c>
      <c r="I3965">
        <f t="shared" si="307"/>
        <v>494.15000000000003</v>
      </c>
      <c r="J3965">
        <f t="shared" si="308"/>
        <v>3.5455000000000001</v>
      </c>
      <c r="K3965">
        <f t="shared" si="309"/>
        <v>17.201347800000001</v>
      </c>
      <c r="L3965" s="1" t="s">
        <v>26</v>
      </c>
      <c r="M3965" s="1" t="s">
        <v>47</v>
      </c>
      <c r="N3965" s="1" t="s">
        <v>21</v>
      </c>
      <c r="O3965" s="1" t="s">
        <v>34</v>
      </c>
      <c r="P3965" s="1" t="s">
        <v>35</v>
      </c>
      <c r="Q3965" s="1" t="s">
        <v>46</v>
      </c>
      <c r="R3965" s="2">
        <v>40243</v>
      </c>
    </row>
    <row r="3966" spans="1:18" x14ac:dyDescent="0.25">
      <c r="A3966" s="1">
        <v>51011</v>
      </c>
      <c r="B3966" s="2">
        <v>40335</v>
      </c>
      <c r="C3966" s="2" t="str">
        <f t="shared" si="306"/>
        <v>June</v>
      </c>
      <c r="D3966" s="1" t="s">
        <v>18</v>
      </c>
      <c r="E3966" s="1">
        <v>41</v>
      </c>
      <c r="F3966" s="1">
        <f t="shared" si="305"/>
        <v>125.48467073170733</v>
      </c>
      <c r="G3966" s="1">
        <v>5144.8715000000002</v>
      </c>
      <c r="H3966" s="1">
        <v>3.9</v>
      </c>
      <c r="I3966">
        <f t="shared" si="307"/>
        <v>5148.7714999999998</v>
      </c>
      <c r="J3966">
        <f t="shared" si="308"/>
        <v>5.3265000000000002</v>
      </c>
      <c r="K3966">
        <f t="shared" si="309"/>
        <v>274.0415804475</v>
      </c>
      <c r="L3966" s="1" t="s">
        <v>26</v>
      </c>
      <c r="M3966" s="1" t="s">
        <v>20</v>
      </c>
      <c r="N3966" s="1" t="s">
        <v>21</v>
      </c>
      <c r="O3966" s="1" t="s">
        <v>29</v>
      </c>
      <c r="P3966" s="1" t="s">
        <v>30</v>
      </c>
      <c r="Q3966" s="1" t="s">
        <v>24</v>
      </c>
      <c r="R3966" s="2">
        <v>40337</v>
      </c>
    </row>
    <row r="3967" spans="1:18" x14ac:dyDescent="0.25">
      <c r="A3967" s="1">
        <v>23078</v>
      </c>
      <c r="B3967" s="2">
        <v>40801</v>
      </c>
      <c r="C3967" s="2" t="str">
        <f t="shared" si="306"/>
        <v>September</v>
      </c>
      <c r="D3967" s="1" t="s">
        <v>41</v>
      </c>
      <c r="E3967" s="1">
        <v>18</v>
      </c>
      <c r="F3967" s="1">
        <f t="shared" si="305"/>
        <v>9.3861111111111111</v>
      </c>
      <c r="G3967" s="1">
        <v>168.95</v>
      </c>
      <c r="H3967" s="1">
        <v>5.76</v>
      </c>
      <c r="I3967">
        <f t="shared" si="307"/>
        <v>174.70999999999998</v>
      </c>
      <c r="J3967">
        <f t="shared" si="308"/>
        <v>3.5455000000000001</v>
      </c>
      <c r="K3967">
        <f t="shared" si="309"/>
        <v>5.9901222499999998</v>
      </c>
      <c r="L3967" s="1" t="s">
        <v>26</v>
      </c>
      <c r="M3967" s="1" t="s">
        <v>69</v>
      </c>
      <c r="N3967" s="1" t="s">
        <v>21</v>
      </c>
      <c r="O3967" s="1" t="s">
        <v>34</v>
      </c>
      <c r="P3967" s="1" t="s">
        <v>62</v>
      </c>
      <c r="Q3967" s="1" t="s">
        <v>24</v>
      </c>
      <c r="R3967" s="2">
        <v>40801</v>
      </c>
    </row>
    <row r="3968" spans="1:18" x14ac:dyDescent="0.25">
      <c r="A3968" s="1">
        <v>8231</v>
      </c>
      <c r="B3968" s="2">
        <v>41200</v>
      </c>
      <c r="C3968" s="2" t="str">
        <f t="shared" si="306"/>
        <v>October</v>
      </c>
      <c r="D3968" s="1" t="s">
        <v>37</v>
      </c>
      <c r="E3968" s="1">
        <v>5</v>
      </c>
      <c r="F3968" s="1">
        <f t="shared" si="305"/>
        <v>22.006</v>
      </c>
      <c r="G3968" s="1">
        <v>110.03</v>
      </c>
      <c r="H3968" s="1">
        <v>10.49</v>
      </c>
      <c r="I3968">
        <f t="shared" si="307"/>
        <v>120.52</v>
      </c>
      <c r="J3968">
        <f t="shared" si="308"/>
        <v>4.7610000000000001</v>
      </c>
      <c r="K3968">
        <f t="shared" si="309"/>
        <v>5.2385283000000005</v>
      </c>
      <c r="L3968" s="1" t="s">
        <v>26</v>
      </c>
      <c r="M3968" s="1" t="s">
        <v>27</v>
      </c>
      <c r="N3968" s="1" t="s">
        <v>33</v>
      </c>
      <c r="O3968" s="1" t="s">
        <v>22</v>
      </c>
      <c r="P3968" s="1" t="s">
        <v>23</v>
      </c>
      <c r="Q3968" s="1" t="s">
        <v>24</v>
      </c>
      <c r="R3968" s="2">
        <v>41201</v>
      </c>
    </row>
    <row r="3969" spans="1:18" x14ac:dyDescent="0.25">
      <c r="A3969" s="1">
        <v>14471</v>
      </c>
      <c r="B3969" s="2">
        <v>40689</v>
      </c>
      <c r="C3969" s="2" t="str">
        <f t="shared" si="306"/>
        <v>May</v>
      </c>
      <c r="D3969" s="1" t="s">
        <v>32</v>
      </c>
      <c r="E3969" s="1">
        <v>44</v>
      </c>
      <c r="F3969" s="1">
        <f t="shared" si="305"/>
        <v>18.718863636363636</v>
      </c>
      <c r="G3969" s="1">
        <v>823.63</v>
      </c>
      <c r="H3969" s="1">
        <v>3.77</v>
      </c>
      <c r="I3969">
        <f t="shared" si="307"/>
        <v>827.4</v>
      </c>
      <c r="J3969">
        <f t="shared" si="308"/>
        <v>4.7610000000000001</v>
      </c>
      <c r="K3969">
        <f t="shared" si="309"/>
        <v>39.213024300000001</v>
      </c>
      <c r="L3969" s="1" t="s">
        <v>26</v>
      </c>
      <c r="M3969" s="1" t="s">
        <v>20</v>
      </c>
      <c r="N3969" s="1" t="s">
        <v>33</v>
      </c>
      <c r="O3969" s="1" t="s">
        <v>22</v>
      </c>
      <c r="P3969" s="1" t="s">
        <v>23</v>
      </c>
      <c r="Q3969" s="1" t="s">
        <v>46</v>
      </c>
      <c r="R3969" s="2">
        <v>40689</v>
      </c>
    </row>
    <row r="3970" spans="1:18" x14ac:dyDescent="0.25">
      <c r="A3970" s="1">
        <v>14400</v>
      </c>
      <c r="B3970" s="2">
        <v>39848</v>
      </c>
      <c r="C3970" s="2" t="str">
        <f t="shared" si="306"/>
        <v>February</v>
      </c>
      <c r="D3970" s="1" t="s">
        <v>41</v>
      </c>
      <c r="E3970" s="1">
        <v>35</v>
      </c>
      <c r="F3970" s="1">
        <f t="shared" ref="F3970:F4033" si="310">G3970/E3970</f>
        <v>6.5371428571428574</v>
      </c>
      <c r="G3970" s="1">
        <v>228.8</v>
      </c>
      <c r="H3970" s="1">
        <v>6.6</v>
      </c>
      <c r="I3970">
        <f t="shared" si="307"/>
        <v>235.4</v>
      </c>
      <c r="J3970">
        <f t="shared" si="308"/>
        <v>3.5455000000000001</v>
      </c>
      <c r="K3970">
        <f t="shared" si="309"/>
        <v>8.1121040000000004</v>
      </c>
      <c r="L3970" s="1" t="s">
        <v>26</v>
      </c>
      <c r="M3970" s="1" t="s">
        <v>56</v>
      </c>
      <c r="N3970" s="1" t="s">
        <v>42</v>
      </c>
      <c r="O3970" s="1" t="s">
        <v>34</v>
      </c>
      <c r="P3970" s="1" t="s">
        <v>45</v>
      </c>
      <c r="Q3970" s="1" t="s">
        <v>24</v>
      </c>
      <c r="R3970" s="2">
        <v>39849</v>
      </c>
    </row>
    <row r="3971" spans="1:18" x14ac:dyDescent="0.25">
      <c r="A3971" s="1">
        <v>59395</v>
      </c>
      <c r="B3971" s="2">
        <v>41021</v>
      </c>
      <c r="C3971" s="2" t="str">
        <f t="shared" ref="C3971:C4034" si="311">TEXT(B3971,"mmmm")</f>
        <v>April</v>
      </c>
      <c r="D3971" s="1" t="s">
        <v>37</v>
      </c>
      <c r="E3971" s="1">
        <v>20</v>
      </c>
      <c r="F3971" s="1">
        <f t="shared" si="310"/>
        <v>48.164999999999999</v>
      </c>
      <c r="G3971" s="1">
        <v>963.3</v>
      </c>
      <c r="H3971" s="1">
        <v>7.23</v>
      </c>
      <c r="I3971">
        <f t="shared" ref="I3971:I4034" si="312">G3971+H3971</f>
        <v>970.53</v>
      </c>
      <c r="J3971">
        <f t="shared" ref="J3971:J4034" si="313">IF(O3971="Furniture",4.761,IF(O3971="Technology",5.3265,IF(O3971="Office Supplies",3.5455,0)))</f>
        <v>3.5455000000000001</v>
      </c>
      <c r="K3971">
        <f t="shared" ref="K3971:K4034" si="314">(J3971*G3971)/100</f>
        <v>34.1538015</v>
      </c>
      <c r="L3971" s="1" t="s">
        <v>19</v>
      </c>
      <c r="M3971" s="1" t="s">
        <v>55</v>
      </c>
      <c r="N3971" s="1" t="s">
        <v>28</v>
      </c>
      <c r="O3971" s="1" t="s">
        <v>34</v>
      </c>
      <c r="P3971" s="1" t="s">
        <v>45</v>
      </c>
      <c r="Q3971" s="1" t="s">
        <v>24</v>
      </c>
      <c r="R3971" s="2">
        <v>41023</v>
      </c>
    </row>
    <row r="3972" spans="1:18" x14ac:dyDescent="0.25">
      <c r="A3972" s="1">
        <v>52999</v>
      </c>
      <c r="B3972" s="2">
        <v>41024</v>
      </c>
      <c r="C3972" s="2" t="str">
        <f t="shared" si="311"/>
        <v>April</v>
      </c>
      <c r="D3972" s="1" t="s">
        <v>32</v>
      </c>
      <c r="E3972" s="1">
        <v>5</v>
      </c>
      <c r="F3972" s="1">
        <f t="shared" si="310"/>
        <v>8.7219999999999995</v>
      </c>
      <c r="G3972" s="1">
        <v>43.61</v>
      </c>
      <c r="H3972" s="1">
        <v>4</v>
      </c>
      <c r="I3972">
        <f t="shared" si="312"/>
        <v>47.61</v>
      </c>
      <c r="J3972">
        <f t="shared" si="313"/>
        <v>4.7610000000000001</v>
      </c>
      <c r="K3972">
        <f t="shared" si="314"/>
        <v>2.0762720999999997</v>
      </c>
      <c r="L3972" s="1" t="s">
        <v>19</v>
      </c>
      <c r="M3972" s="1" t="s">
        <v>27</v>
      </c>
      <c r="N3972" s="1" t="s">
        <v>42</v>
      </c>
      <c r="O3972" s="1" t="s">
        <v>22</v>
      </c>
      <c r="P3972" s="1" t="s">
        <v>23</v>
      </c>
      <c r="Q3972" s="1" t="s">
        <v>36</v>
      </c>
      <c r="R3972" s="2">
        <v>41026</v>
      </c>
    </row>
    <row r="3973" spans="1:18" x14ac:dyDescent="0.25">
      <c r="A3973" s="1">
        <v>20066</v>
      </c>
      <c r="B3973" s="2">
        <v>41154</v>
      </c>
      <c r="C3973" s="2" t="str">
        <f t="shared" si="311"/>
        <v>September</v>
      </c>
      <c r="D3973" s="1" t="s">
        <v>37</v>
      </c>
      <c r="E3973" s="1">
        <v>16</v>
      </c>
      <c r="F3973" s="1">
        <f t="shared" si="310"/>
        <v>32.765625</v>
      </c>
      <c r="G3973" s="1">
        <v>524.25</v>
      </c>
      <c r="H3973" s="1">
        <v>8.74</v>
      </c>
      <c r="I3973">
        <f t="shared" si="312"/>
        <v>532.99</v>
      </c>
      <c r="J3973">
        <f t="shared" si="313"/>
        <v>3.5455000000000001</v>
      </c>
      <c r="K3973">
        <f t="shared" si="314"/>
        <v>18.587283750000001</v>
      </c>
      <c r="L3973" s="1" t="s">
        <v>26</v>
      </c>
      <c r="M3973" s="1" t="s">
        <v>47</v>
      </c>
      <c r="N3973" s="1" t="s">
        <v>42</v>
      </c>
      <c r="O3973" s="1" t="s">
        <v>34</v>
      </c>
      <c r="P3973" s="1" t="s">
        <v>45</v>
      </c>
      <c r="Q3973" s="1" t="s">
        <v>24</v>
      </c>
      <c r="R3973" s="2">
        <v>41156</v>
      </c>
    </row>
    <row r="3974" spans="1:18" x14ac:dyDescent="0.25">
      <c r="A3974" s="1">
        <v>7429</v>
      </c>
      <c r="B3974" s="2">
        <v>40324</v>
      </c>
      <c r="C3974" s="2" t="str">
        <f t="shared" si="311"/>
        <v>May</v>
      </c>
      <c r="D3974" s="1" t="s">
        <v>32</v>
      </c>
      <c r="E3974" s="1">
        <v>33</v>
      </c>
      <c r="F3974" s="1">
        <f t="shared" si="310"/>
        <v>41.798181818181817</v>
      </c>
      <c r="G3974" s="1">
        <v>1379.34</v>
      </c>
      <c r="H3974" s="1">
        <v>19.989999999999998</v>
      </c>
      <c r="I3974">
        <f t="shared" si="312"/>
        <v>1399.33</v>
      </c>
      <c r="J3974">
        <f t="shared" si="313"/>
        <v>5.3265000000000002</v>
      </c>
      <c r="K3974">
        <f t="shared" si="314"/>
        <v>73.470545099999995</v>
      </c>
      <c r="L3974" s="1" t="s">
        <v>26</v>
      </c>
      <c r="M3974" s="1" t="s">
        <v>27</v>
      </c>
      <c r="N3974" s="1" t="s">
        <v>42</v>
      </c>
      <c r="O3974" s="1" t="s">
        <v>29</v>
      </c>
      <c r="P3974" s="1" t="s">
        <v>43</v>
      </c>
      <c r="Q3974" s="1" t="s">
        <v>24</v>
      </c>
      <c r="R3974" s="2">
        <v>40325</v>
      </c>
    </row>
    <row r="3975" spans="1:18" x14ac:dyDescent="0.25">
      <c r="A3975" s="1">
        <v>13894</v>
      </c>
      <c r="B3975" s="2">
        <v>41009</v>
      </c>
      <c r="C3975" s="2" t="str">
        <f t="shared" si="311"/>
        <v>April</v>
      </c>
      <c r="D3975" s="1" t="s">
        <v>41</v>
      </c>
      <c r="E3975" s="1">
        <v>50</v>
      </c>
      <c r="F3975" s="1">
        <f t="shared" si="310"/>
        <v>30.805700000000002</v>
      </c>
      <c r="G3975" s="1">
        <v>1540.2850000000001</v>
      </c>
      <c r="H3975" s="1">
        <v>1.25</v>
      </c>
      <c r="I3975">
        <f t="shared" si="312"/>
        <v>1541.5350000000001</v>
      </c>
      <c r="J3975">
        <f t="shared" si="313"/>
        <v>5.3265000000000002</v>
      </c>
      <c r="K3975">
        <f t="shared" si="314"/>
        <v>82.043280525000014</v>
      </c>
      <c r="L3975" s="1" t="s">
        <v>26</v>
      </c>
      <c r="M3975" s="1" t="s">
        <v>27</v>
      </c>
      <c r="N3975" s="1" t="s">
        <v>42</v>
      </c>
      <c r="O3975" s="1" t="s">
        <v>29</v>
      </c>
      <c r="P3975" s="1" t="s">
        <v>30</v>
      </c>
      <c r="Q3975" s="1" t="s">
        <v>46</v>
      </c>
      <c r="R3975" s="2">
        <v>41010</v>
      </c>
    </row>
    <row r="3976" spans="1:18" x14ac:dyDescent="0.25">
      <c r="A3976" s="1">
        <v>31878</v>
      </c>
      <c r="B3976" s="2">
        <v>40895</v>
      </c>
      <c r="C3976" s="2" t="str">
        <f t="shared" si="311"/>
        <v>December</v>
      </c>
      <c r="D3976" s="1" t="s">
        <v>41</v>
      </c>
      <c r="E3976" s="1">
        <v>14</v>
      </c>
      <c r="F3976" s="1">
        <f t="shared" si="310"/>
        <v>9.9249999999999989</v>
      </c>
      <c r="G3976" s="1">
        <v>138.94999999999999</v>
      </c>
      <c r="H3976" s="1">
        <v>4.3899999999999997</v>
      </c>
      <c r="I3976">
        <f t="shared" si="312"/>
        <v>143.33999999999997</v>
      </c>
      <c r="J3976">
        <f t="shared" si="313"/>
        <v>3.5455000000000001</v>
      </c>
      <c r="K3976">
        <f t="shared" si="314"/>
        <v>4.9264722499999998</v>
      </c>
      <c r="L3976" s="1" t="s">
        <v>26</v>
      </c>
      <c r="M3976" s="1" t="s">
        <v>51</v>
      </c>
      <c r="N3976" s="1" t="s">
        <v>42</v>
      </c>
      <c r="O3976" s="1" t="s">
        <v>34</v>
      </c>
      <c r="P3976" s="1" t="s">
        <v>45</v>
      </c>
      <c r="Q3976" s="1" t="s">
        <v>36</v>
      </c>
      <c r="R3976" s="2">
        <v>40895</v>
      </c>
    </row>
    <row r="3977" spans="1:18" x14ac:dyDescent="0.25">
      <c r="A3977" s="1">
        <v>4550</v>
      </c>
      <c r="B3977" s="2">
        <v>40175</v>
      </c>
      <c r="C3977" s="2" t="str">
        <f t="shared" si="311"/>
        <v>December</v>
      </c>
      <c r="D3977" s="1" t="s">
        <v>25</v>
      </c>
      <c r="E3977" s="1">
        <v>32</v>
      </c>
      <c r="F3977" s="1">
        <f t="shared" si="310"/>
        <v>116.579375</v>
      </c>
      <c r="G3977" s="1">
        <v>3730.54</v>
      </c>
      <c r="H3977" s="1">
        <v>16.8</v>
      </c>
      <c r="I3977">
        <f t="shared" si="312"/>
        <v>3747.34</v>
      </c>
      <c r="J3977">
        <f t="shared" si="313"/>
        <v>5.3265000000000002</v>
      </c>
      <c r="K3977">
        <f t="shared" si="314"/>
        <v>198.70721310000002</v>
      </c>
      <c r="L3977" s="1" t="s">
        <v>38</v>
      </c>
      <c r="M3977" s="1" t="s">
        <v>27</v>
      </c>
      <c r="N3977" s="1" t="s">
        <v>42</v>
      </c>
      <c r="O3977" s="1" t="s">
        <v>29</v>
      </c>
      <c r="P3977" s="1" t="s">
        <v>61</v>
      </c>
      <c r="Q3977" s="1" t="s">
        <v>64</v>
      </c>
      <c r="R3977" s="2">
        <v>40177</v>
      </c>
    </row>
    <row r="3978" spans="1:18" x14ac:dyDescent="0.25">
      <c r="A3978" s="1">
        <v>21670</v>
      </c>
      <c r="B3978" s="2">
        <v>40554</v>
      </c>
      <c r="C3978" s="2" t="str">
        <f t="shared" si="311"/>
        <v>January</v>
      </c>
      <c r="D3978" s="1" t="s">
        <v>25</v>
      </c>
      <c r="E3978" s="1">
        <v>24</v>
      </c>
      <c r="F3978" s="1">
        <f t="shared" si="310"/>
        <v>81.883750000000006</v>
      </c>
      <c r="G3978" s="1">
        <v>1965.21</v>
      </c>
      <c r="H3978" s="1">
        <v>19.989999999999998</v>
      </c>
      <c r="I3978">
        <f t="shared" si="312"/>
        <v>1985.2</v>
      </c>
      <c r="J3978">
        <f t="shared" si="313"/>
        <v>4.7610000000000001</v>
      </c>
      <c r="K3978">
        <f t="shared" si="314"/>
        <v>93.563648100000009</v>
      </c>
      <c r="L3978" s="1" t="s">
        <v>26</v>
      </c>
      <c r="M3978" s="1" t="s">
        <v>27</v>
      </c>
      <c r="N3978" s="1" t="s">
        <v>42</v>
      </c>
      <c r="O3978" s="1" t="s">
        <v>22</v>
      </c>
      <c r="P3978" s="1" t="s">
        <v>23</v>
      </c>
      <c r="Q3978" s="1" t="s">
        <v>24</v>
      </c>
      <c r="R3978" s="2">
        <v>40555</v>
      </c>
    </row>
    <row r="3979" spans="1:18" x14ac:dyDescent="0.25">
      <c r="A3979" s="1">
        <v>13602</v>
      </c>
      <c r="B3979" s="2">
        <v>39826</v>
      </c>
      <c r="C3979" s="2" t="str">
        <f t="shared" si="311"/>
        <v>January</v>
      </c>
      <c r="D3979" s="1" t="s">
        <v>18</v>
      </c>
      <c r="E3979" s="1">
        <v>3</v>
      </c>
      <c r="F3979" s="1">
        <f t="shared" si="310"/>
        <v>148.44666666666666</v>
      </c>
      <c r="G3979" s="1">
        <v>445.34</v>
      </c>
      <c r="H3979" s="1">
        <v>17.850000000000001</v>
      </c>
      <c r="I3979">
        <f t="shared" si="312"/>
        <v>463.19</v>
      </c>
      <c r="J3979">
        <f t="shared" si="313"/>
        <v>5.3265000000000002</v>
      </c>
      <c r="K3979">
        <f t="shared" si="314"/>
        <v>23.721035099999998</v>
      </c>
      <c r="L3979" s="1" t="s">
        <v>38</v>
      </c>
      <c r="M3979" s="1" t="s">
        <v>47</v>
      </c>
      <c r="N3979" s="1" t="s">
        <v>33</v>
      </c>
      <c r="O3979" s="1" t="s">
        <v>29</v>
      </c>
      <c r="P3979" s="1" t="s">
        <v>61</v>
      </c>
      <c r="Q3979" s="1" t="s">
        <v>40</v>
      </c>
      <c r="R3979" s="2">
        <v>39831</v>
      </c>
    </row>
    <row r="3980" spans="1:18" x14ac:dyDescent="0.25">
      <c r="A3980" s="1">
        <v>28258</v>
      </c>
      <c r="B3980" s="2">
        <v>39885</v>
      </c>
      <c r="C3980" s="2" t="str">
        <f t="shared" si="311"/>
        <v>March</v>
      </c>
      <c r="D3980" s="1" t="s">
        <v>37</v>
      </c>
      <c r="E3980" s="1">
        <v>2</v>
      </c>
      <c r="F3980" s="1">
        <f t="shared" si="310"/>
        <v>100.589</v>
      </c>
      <c r="G3980" s="1">
        <v>201.178</v>
      </c>
      <c r="H3980" s="1">
        <v>2.5</v>
      </c>
      <c r="I3980">
        <f t="shared" si="312"/>
        <v>203.678</v>
      </c>
      <c r="J3980">
        <f t="shared" si="313"/>
        <v>5.3265000000000002</v>
      </c>
      <c r="K3980">
        <f t="shared" si="314"/>
        <v>10.715746169999999</v>
      </c>
      <c r="L3980" s="1" t="s">
        <v>26</v>
      </c>
      <c r="M3980" s="1" t="s">
        <v>27</v>
      </c>
      <c r="N3980" s="1" t="s">
        <v>42</v>
      </c>
      <c r="O3980" s="1" t="s">
        <v>29</v>
      </c>
      <c r="P3980" s="1" t="s">
        <v>30</v>
      </c>
      <c r="Q3980" s="1" t="s">
        <v>24</v>
      </c>
      <c r="R3980" s="2">
        <v>39885</v>
      </c>
    </row>
    <row r="3981" spans="1:18" x14ac:dyDescent="0.25">
      <c r="A3981" s="1">
        <v>3458</v>
      </c>
      <c r="B3981" s="2">
        <v>40168</v>
      </c>
      <c r="C3981" s="2" t="str">
        <f t="shared" si="311"/>
        <v>December</v>
      </c>
      <c r="D3981" s="1" t="s">
        <v>25</v>
      </c>
      <c r="E3981" s="1">
        <v>41</v>
      </c>
      <c r="F3981" s="1">
        <f t="shared" si="310"/>
        <v>15.314878048780487</v>
      </c>
      <c r="G3981" s="1">
        <v>627.91</v>
      </c>
      <c r="H3981" s="1">
        <v>1.99</v>
      </c>
      <c r="I3981">
        <f t="shared" si="312"/>
        <v>629.9</v>
      </c>
      <c r="J3981">
        <f t="shared" si="313"/>
        <v>5.3265000000000002</v>
      </c>
      <c r="K3981">
        <f t="shared" si="314"/>
        <v>33.445626149999995</v>
      </c>
      <c r="L3981" s="1" t="s">
        <v>26</v>
      </c>
      <c r="M3981" s="1" t="s">
        <v>59</v>
      </c>
      <c r="N3981" s="1" t="s">
        <v>33</v>
      </c>
      <c r="O3981" s="1" t="s">
        <v>29</v>
      </c>
      <c r="P3981" s="1" t="s">
        <v>43</v>
      </c>
      <c r="Q3981" s="1" t="s">
        <v>46</v>
      </c>
      <c r="R3981" s="2">
        <v>40170</v>
      </c>
    </row>
    <row r="3982" spans="1:18" x14ac:dyDescent="0.25">
      <c r="A3982" s="1">
        <v>14210</v>
      </c>
      <c r="B3982" s="2">
        <v>41086</v>
      </c>
      <c r="C3982" s="2" t="str">
        <f t="shared" si="311"/>
        <v>June</v>
      </c>
      <c r="D3982" s="1" t="s">
        <v>32</v>
      </c>
      <c r="E3982" s="1">
        <v>19</v>
      </c>
      <c r="F3982" s="1">
        <f t="shared" si="310"/>
        <v>35.620526315789469</v>
      </c>
      <c r="G3982" s="1">
        <v>676.79</v>
      </c>
      <c r="H3982" s="1">
        <v>1.99</v>
      </c>
      <c r="I3982">
        <f t="shared" si="312"/>
        <v>678.78</v>
      </c>
      <c r="J3982">
        <f t="shared" si="313"/>
        <v>5.3265000000000002</v>
      </c>
      <c r="K3982">
        <f t="shared" si="314"/>
        <v>36.049219350000001</v>
      </c>
      <c r="L3982" s="1" t="s">
        <v>26</v>
      </c>
      <c r="M3982" s="1" t="s">
        <v>49</v>
      </c>
      <c r="N3982" s="1" t="s">
        <v>42</v>
      </c>
      <c r="O3982" s="1" t="s">
        <v>29</v>
      </c>
      <c r="P3982" s="1" t="s">
        <v>43</v>
      </c>
      <c r="Q3982" s="1" t="s">
        <v>46</v>
      </c>
      <c r="R3982" s="2">
        <v>41088</v>
      </c>
    </row>
    <row r="3983" spans="1:18" x14ac:dyDescent="0.25">
      <c r="A3983" s="1">
        <v>4451</v>
      </c>
      <c r="B3983" s="2">
        <v>40086</v>
      </c>
      <c r="C3983" s="2" t="str">
        <f t="shared" si="311"/>
        <v>September</v>
      </c>
      <c r="D3983" s="1" t="s">
        <v>37</v>
      </c>
      <c r="E3983" s="1">
        <v>47</v>
      </c>
      <c r="F3983" s="1">
        <f t="shared" si="310"/>
        <v>21.126595744680852</v>
      </c>
      <c r="G3983" s="1">
        <v>992.95</v>
      </c>
      <c r="H3983" s="1">
        <v>8.99</v>
      </c>
      <c r="I3983">
        <f t="shared" si="312"/>
        <v>1001.94</v>
      </c>
      <c r="J3983">
        <f t="shared" si="313"/>
        <v>3.5455000000000001</v>
      </c>
      <c r="K3983">
        <f t="shared" si="314"/>
        <v>35.205042249999998</v>
      </c>
      <c r="L3983" s="1" t="s">
        <v>26</v>
      </c>
      <c r="M3983" s="1" t="s">
        <v>56</v>
      </c>
      <c r="N3983" s="1" t="s">
        <v>33</v>
      </c>
      <c r="O3983" s="1" t="s">
        <v>34</v>
      </c>
      <c r="P3983" s="1" t="s">
        <v>35</v>
      </c>
      <c r="Q3983" s="1" t="s">
        <v>46</v>
      </c>
      <c r="R3983" s="2">
        <v>40086</v>
      </c>
    </row>
    <row r="3984" spans="1:18" x14ac:dyDescent="0.25">
      <c r="A3984" s="1">
        <v>36706</v>
      </c>
      <c r="B3984" s="2">
        <v>39914</v>
      </c>
      <c r="C3984" s="2" t="str">
        <f t="shared" si="311"/>
        <v>April</v>
      </c>
      <c r="D3984" s="1" t="s">
        <v>32</v>
      </c>
      <c r="E3984" s="1">
        <v>7</v>
      </c>
      <c r="F3984" s="1">
        <f t="shared" si="310"/>
        <v>50.852857142857147</v>
      </c>
      <c r="G3984" s="1">
        <v>355.97</v>
      </c>
      <c r="H3984" s="1">
        <v>19.989999999999998</v>
      </c>
      <c r="I3984">
        <f t="shared" si="312"/>
        <v>375.96000000000004</v>
      </c>
      <c r="J3984">
        <f t="shared" si="313"/>
        <v>3.5455000000000001</v>
      </c>
      <c r="K3984">
        <f t="shared" si="314"/>
        <v>12.620916350000002</v>
      </c>
      <c r="L3984" s="1" t="s">
        <v>26</v>
      </c>
      <c r="M3984" s="1" t="s">
        <v>27</v>
      </c>
      <c r="N3984" s="1" t="s">
        <v>28</v>
      </c>
      <c r="O3984" s="1" t="s">
        <v>34</v>
      </c>
      <c r="P3984" s="1" t="s">
        <v>45</v>
      </c>
      <c r="Q3984" s="1" t="s">
        <v>24</v>
      </c>
      <c r="R3984" s="2">
        <v>39916</v>
      </c>
    </row>
    <row r="3985" spans="1:18" x14ac:dyDescent="0.25">
      <c r="A3985" s="1">
        <v>1414</v>
      </c>
      <c r="B3985" s="2">
        <v>40770</v>
      </c>
      <c r="C3985" s="2" t="str">
        <f t="shared" si="311"/>
        <v>August</v>
      </c>
      <c r="D3985" s="1" t="s">
        <v>37</v>
      </c>
      <c r="E3985" s="1">
        <v>44</v>
      </c>
      <c r="F3985" s="1">
        <f t="shared" si="310"/>
        <v>102.97636363636364</v>
      </c>
      <c r="G3985" s="1">
        <v>4530.96</v>
      </c>
      <c r="H3985" s="1">
        <v>41.64</v>
      </c>
      <c r="I3985">
        <f t="shared" si="312"/>
        <v>4572.6000000000004</v>
      </c>
      <c r="J3985">
        <f t="shared" si="313"/>
        <v>4.7610000000000001</v>
      </c>
      <c r="K3985">
        <f t="shared" si="314"/>
        <v>215.71900560000003</v>
      </c>
      <c r="L3985" s="1" t="s">
        <v>38</v>
      </c>
      <c r="M3985" s="1" t="s">
        <v>20</v>
      </c>
      <c r="N3985" s="1" t="s">
        <v>28</v>
      </c>
      <c r="O3985" s="1" t="s">
        <v>22</v>
      </c>
      <c r="P3985" s="1" t="s">
        <v>57</v>
      </c>
      <c r="Q3985" s="1" t="s">
        <v>64</v>
      </c>
      <c r="R3985" s="2">
        <v>40770</v>
      </c>
    </row>
    <row r="3986" spans="1:18" x14ac:dyDescent="0.25">
      <c r="A3986" s="1">
        <v>21636</v>
      </c>
      <c r="B3986" s="2">
        <v>40035</v>
      </c>
      <c r="C3986" s="2" t="str">
        <f t="shared" si="311"/>
        <v>August</v>
      </c>
      <c r="D3986" s="1" t="s">
        <v>18</v>
      </c>
      <c r="E3986" s="1">
        <v>16</v>
      </c>
      <c r="F3986" s="1">
        <f t="shared" si="310"/>
        <v>23.540624999999999</v>
      </c>
      <c r="G3986" s="1">
        <v>376.65</v>
      </c>
      <c r="H3986" s="1">
        <v>15.1</v>
      </c>
      <c r="I3986">
        <f t="shared" si="312"/>
        <v>391.75</v>
      </c>
      <c r="J3986">
        <f t="shared" si="313"/>
        <v>3.5455000000000001</v>
      </c>
      <c r="K3986">
        <f t="shared" si="314"/>
        <v>13.354125750000001</v>
      </c>
      <c r="L3986" s="1" t="s">
        <v>19</v>
      </c>
      <c r="M3986" s="1" t="s">
        <v>27</v>
      </c>
      <c r="N3986" s="1" t="s">
        <v>42</v>
      </c>
      <c r="O3986" s="1" t="s">
        <v>34</v>
      </c>
      <c r="P3986" s="1" t="s">
        <v>48</v>
      </c>
      <c r="Q3986" s="1" t="s">
        <v>24</v>
      </c>
      <c r="R3986" s="2">
        <v>40042</v>
      </c>
    </row>
    <row r="3987" spans="1:18" x14ac:dyDescent="0.25">
      <c r="A3987" s="1">
        <v>56322</v>
      </c>
      <c r="B3987" s="2">
        <v>40816</v>
      </c>
      <c r="C3987" s="2" t="str">
        <f t="shared" si="311"/>
        <v>September</v>
      </c>
      <c r="D3987" s="1" t="s">
        <v>41</v>
      </c>
      <c r="E3987" s="1">
        <v>26</v>
      </c>
      <c r="F3987" s="1">
        <f t="shared" si="310"/>
        <v>30.763076923076923</v>
      </c>
      <c r="G3987" s="1">
        <v>799.84</v>
      </c>
      <c r="H3987" s="1">
        <v>3.6</v>
      </c>
      <c r="I3987">
        <f t="shared" si="312"/>
        <v>803.44</v>
      </c>
      <c r="J3987">
        <f t="shared" si="313"/>
        <v>5.3265000000000002</v>
      </c>
      <c r="K3987">
        <f t="shared" si="314"/>
        <v>42.603477600000005</v>
      </c>
      <c r="L3987" s="1" t="s">
        <v>26</v>
      </c>
      <c r="M3987" s="1" t="s">
        <v>56</v>
      </c>
      <c r="N3987" s="1" t="s">
        <v>28</v>
      </c>
      <c r="O3987" s="1" t="s">
        <v>29</v>
      </c>
      <c r="P3987" s="1" t="s">
        <v>43</v>
      </c>
      <c r="Q3987" s="1" t="s">
        <v>46</v>
      </c>
      <c r="R3987" s="2">
        <v>40818</v>
      </c>
    </row>
    <row r="3988" spans="1:18" x14ac:dyDescent="0.25">
      <c r="A3988" s="1">
        <v>55200</v>
      </c>
      <c r="B3988" s="2">
        <v>40418</v>
      </c>
      <c r="C3988" s="2" t="str">
        <f t="shared" si="311"/>
        <v>August</v>
      </c>
      <c r="D3988" s="1" t="s">
        <v>41</v>
      </c>
      <c r="E3988" s="1">
        <v>33</v>
      </c>
      <c r="F3988" s="1">
        <f t="shared" si="310"/>
        <v>15.305454545454545</v>
      </c>
      <c r="G3988" s="1">
        <v>505.08</v>
      </c>
      <c r="H3988" s="1">
        <v>10.130000000000001</v>
      </c>
      <c r="I3988">
        <f t="shared" si="312"/>
        <v>515.21</v>
      </c>
      <c r="J3988">
        <f t="shared" si="313"/>
        <v>3.5455000000000001</v>
      </c>
      <c r="K3988">
        <f t="shared" si="314"/>
        <v>17.9076114</v>
      </c>
      <c r="L3988" s="1" t="s">
        <v>26</v>
      </c>
      <c r="M3988" s="1" t="s">
        <v>56</v>
      </c>
      <c r="N3988" s="1" t="s">
        <v>42</v>
      </c>
      <c r="O3988" s="1" t="s">
        <v>34</v>
      </c>
      <c r="P3988" s="1" t="s">
        <v>48</v>
      </c>
      <c r="Q3988" s="1" t="s">
        <v>24</v>
      </c>
      <c r="R3988" s="2">
        <v>40420</v>
      </c>
    </row>
    <row r="3989" spans="1:18" x14ac:dyDescent="0.25">
      <c r="A3989" s="1">
        <v>25412</v>
      </c>
      <c r="B3989" s="2">
        <v>40700</v>
      </c>
      <c r="C3989" s="2" t="str">
        <f t="shared" si="311"/>
        <v>June</v>
      </c>
      <c r="D3989" s="1" t="s">
        <v>32</v>
      </c>
      <c r="E3989" s="1">
        <v>18</v>
      </c>
      <c r="F3989" s="1">
        <f t="shared" si="310"/>
        <v>7.2094444444444452</v>
      </c>
      <c r="G3989" s="1">
        <v>129.77000000000001</v>
      </c>
      <c r="H3989" s="1">
        <v>9.68</v>
      </c>
      <c r="I3989">
        <f t="shared" si="312"/>
        <v>139.45000000000002</v>
      </c>
      <c r="J3989">
        <f t="shared" si="313"/>
        <v>3.5455000000000001</v>
      </c>
      <c r="K3989">
        <f t="shared" si="314"/>
        <v>4.6009953500000007</v>
      </c>
      <c r="L3989" s="1" t="s">
        <v>26</v>
      </c>
      <c r="M3989" s="1" t="s">
        <v>51</v>
      </c>
      <c r="N3989" s="1" t="s">
        <v>33</v>
      </c>
      <c r="O3989" s="1" t="s">
        <v>34</v>
      </c>
      <c r="P3989" s="1" t="s">
        <v>45</v>
      </c>
      <c r="Q3989" s="1" t="s">
        <v>24</v>
      </c>
      <c r="R3989" s="2">
        <v>40702</v>
      </c>
    </row>
    <row r="3990" spans="1:18" x14ac:dyDescent="0.25">
      <c r="A3990" s="1">
        <v>4835</v>
      </c>
      <c r="B3990" s="2">
        <v>40110</v>
      </c>
      <c r="C3990" s="2" t="str">
        <f t="shared" si="311"/>
        <v>October</v>
      </c>
      <c r="D3990" s="1" t="s">
        <v>37</v>
      </c>
      <c r="E3990" s="1">
        <v>3</v>
      </c>
      <c r="F3990" s="1">
        <f t="shared" si="310"/>
        <v>3.1333333333333333</v>
      </c>
      <c r="G3990" s="1">
        <v>9.4</v>
      </c>
      <c r="H3990" s="1">
        <v>1.92</v>
      </c>
      <c r="I3990">
        <f t="shared" si="312"/>
        <v>11.32</v>
      </c>
      <c r="J3990">
        <f t="shared" si="313"/>
        <v>3.5455000000000001</v>
      </c>
      <c r="K3990">
        <f t="shared" si="314"/>
        <v>0.33327699999999999</v>
      </c>
      <c r="L3990" s="1" t="s">
        <v>26</v>
      </c>
      <c r="M3990" s="1" t="s">
        <v>20</v>
      </c>
      <c r="N3990" s="1" t="s">
        <v>42</v>
      </c>
      <c r="O3990" s="1" t="s">
        <v>34</v>
      </c>
      <c r="P3990" s="1" t="s">
        <v>50</v>
      </c>
      <c r="Q3990" s="1" t="s">
        <v>36</v>
      </c>
      <c r="R3990" s="2">
        <v>40110</v>
      </c>
    </row>
    <row r="3991" spans="1:18" x14ac:dyDescent="0.25">
      <c r="A3991" s="1">
        <v>3841</v>
      </c>
      <c r="B3991" s="2">
        <v>40090</v>
      </c>
      <c r="C3991" s="2" t="str">
        <f t="shared" si="311"/>
        <v>October</v>
      </c>
      <c r="D3991" s="1" t="s">
        <v>32</v>
      </c>
      <c r="E3991" s="1">
        <v>19</v>
      </c>
      <c r="F3991" s="1">
        <f t="shared" si="310"/>
        <v>62.339473684210532</v>
      </c>
      <c r="G3991" s="1">
        <v>1184.45</v>
      </c>
      <c r="H3991" s="1">
        <v>49</v>
      </c>
      <c r="I3991">
        <f t="shared" si="312"/>
        <v>1233.45</v>
      </c>
      <c r="J3991">
        <f t="shared" si="313"/>
        <v>3.5455000000000001</v>
      </c>
      <c r="K3991">
        <f t="shared" si="314"/>
        <v>41.994674750000001</v>
      </c>
      <c r="L3991" s="1" t="s">
        <v>26</v>
      </c>
      <c r="M3991" s="1" t="s">
        <v>49</v>
      </c>
      <c r="N3991" s="1" t="s">
        <v>28</v>
      </c>
      <c r="O3991" s="1" t="s">
        <v>34</v>
      </c>
      <c r="P3991" s="1" t="s">
        <v>68</v>
      </c>
      <c r="Q3991" s="1" t="s">
        <v>53</v>
      </c>
      <c r="R3991" s="2">
        <v>40092</v>
      </c>
    </row>
    <row r="3992" spans="1:18" x14ac:dyDescent="0.25">
      <c r="A3992" s="1">
        <v>57125</v>
      </c>
      <c r="B3992" s="2">
        <v>40332</v>
      </c>
      <c r="C3992" s="2" t="str">
        <f t="shared" si="311"/>
        <v>June</v>
      </c>
      <c r="D3992" s="1" t="s">
        <v>41</v>
      </c>
      <c r="E3992" s="1">
        <v>31</v>
      </c>
      <c r="F3992" s="1">
        <f t="shared" si="310"/>
        <v>28.34741935483871</v>
      </c>
      <c r="G3992" s="1">
        <v>878.77</v>
      </c>
      <c r="H3992" s="1">
        <v>1.49</v>
      </c>
      <c r="I3992">
        <f t="shared" si="312"/>
        <v>880.26</v>
      </c>
      <c r="J3992">
        <f t="shared" si="313"/>
        <v>3.5455000000000001</v>
      </c>
      <c r="K3992">
        <f t="shared" si="314"/>
        <v>31.156790350000001</v>
      </c>
      <c r="L3992" s="1" t="s">
        <v>26</v>
      </c>
      <c r="M3992" s="1" t="s">
        <v>51</v>
      </c>
      <c r="N3992" s="1" t="s">
        <v>21</v>
      </c>
      <c r="O3992" s="1" t="s">
        <v>34</v>
      </c>
      <c r="P3992" s="1" t="s">
        <v>48</v>
      </c>
      <c r="Q3992" s="1" t="s">
        <v>24</v>
      </c>
      <c r="R3992" s="2">
        <v>40334</v>
      </c>
    </row>
    <row r="3993" spans="1:18" x14ac:dyDescent="0.25">
      <c r="A3993" s="1">
        <v>47303</v>
      </c>
      <c r="B3993" s="2">
        <v>40882</v>
      </c>
      <c r="C3993" s="2" t="str">
        <f t="shared" si="311"/>
        <v>December</v>
      </c>
      <c r="D3993" s="1" t="s">
        <v>41</v>
      </c>
      <c r="E3993" s="1">
        <v>47</v>
      </c>
      <c r="F3993" s="1">
        <f t="shared" si="310"/>
        <v>30.081276595744679</v>
      </c>
      <c r="G3993" s="1">
        <v>1413.82</v>
      </c>
      <c r="H3993" s="1">
        <v>11.63</v>
      </c>
      <c r="I3993">
        <f t="shared" si="312"/>
        <v>1425.45</v>
      </c>
      <c r="J3993">
        <f t="shared" si="313"/>
        <v>3.5455000000000001</v>
      </c>
      <c r="K3993">
        <f t="shared" si="314"/>
        <v>50.126988099999998</v>
      </c>
      <c r="L3993" s="1" t="s">
        <v>26</v>
      </c>
      <c r="M3993" s="1" t="s">
        <v>27</v>
      </c>
      <c r="N3993" s="1" t="s">
        <v>33</v>
      </c>
      <c r="O3993" s="1" t="s">
        <v>34</v>
      </c>
      <c r="P3993" s="1" t="s">
        <v>48</v>
      </c>
      <c r="Q3993" s="1" t="s">
        <v>24</v>
      </c>
      <c r="R3993" s="2">
        <v>40883</v>
      </c>
    </row>
    <row r="3994" spans="1:18" x14ac:dyDescent="0.25">
      <c r="A3994" s="1">
        <v>4454</v>
      </c>
      <c r="B3994" s="2">
        <v>39845</v>
      </c>
      <c r="C3994" s="2" t="str">
        <f t="shared" si="311"/>
        <v>February</v>
      </c>
      <c r="D3994" s="1" t="s">
        <v>18</v>
      </c>
      <c r="E3994" s="1">
        <v>17</v>
      </c>
      <c r="F3994" s="1">
        <f t="shared" si="310"/>
        <v>3.2617647058823529</v>
      </c>
      <c r="G3994" s="1">
        <v>55.45</v>
      </c>
      <c r="H3994" s="1">
        <v>0.5</v>
      </c>
      <c r="I3994">
        <f t="shared" si="312"/>
        <v>55.95</v>
      </c>
      <c r="J3994">
        <f t="shared" si="313"/>
        <v>3.5455000000000001</v>
      </c>
      <c r="K3994">
        <f t="shared" si="314"/>
        <v>1.9659797500000002</v>
      </c>
      <c r="L3994" s="1" t="s">
        <v>26</v>
      </c>
      <c r="M3994" s="1" t="s">
        <v>55</v>
      </c>
      <c r="N3994" s="1" t="s">
        <v>33</v>
      </c>
      <c r="O3994" s="1" t="s">
        <v>34</v>
      </c>
      <c r="P3994" s="1" t="s">
        <v>63</v>
      </c>
      <c r="Q3994" s="1" t="s">
        <v>24</v>
      </c>
      <c r="R3994" s="2">
        <v>39850</v>
      </c>
    </row>
    <row r="3995" spans="1:18" x14ac:dyDescent="0.25">
      <c r="A3995" s="1">
        <v>57152</v>
      </c>
      <c r="B3995" s="2">
        <v>41155</v>
      </c>
      <c r="C3995" s="2" t="str">
        <f t="shared" si="311"/>
        <v>September</v>
      </c>
      <c r="D3995" s="1" t="s">
        <v>18</v>
      </c>
      <c r="E3995" s="1">
        <v>6</v>
      </c>
      <c r="F3995" s="1">
        <f t="shared" si="310"/>
        <v>3.8149999999999999</v>
      </c>
      <c r="G3995" s="1">
        <v>22.89</v>
      </c>
      <c r="H3995" s="1">
        <v>1.49</v>
      </c>
      <c r="I3995">
        <f t="shared" si="312"/>
        <v>24.38</v>
      </c>
      <c r="J3995">
        <f t="shared" si="313"/>
        <v>3.5455000000000001</v>
      </c>
      <c r="K3995">
        <f t="shared" si="314"/>
        <v>0.81156495000000006</v>
      </c>
      <c r="L3995" s="1" t="s">
        <v>26</v>
      </c>
      <c r="M3995" s="1" t="s">
        <v>51</v>
      </c>
      <c r="N3995" s="1" t="s">
        <v>42</v>
      </c>
      <c r="O3995" s="1" t="s">
        <v>34</v>
      </c>
      <c r="P3995" s="1" t="s">
        <v>48</v>
      </c>
      <c r="Q3995" s="1" t="s">
        <v>24</v>
      </c>
      <c r="R3995" s="2">
        <v>41155</v>
      </c>
    </row>
    <row r="3996" spans="1:18" x14ac:dyDescent="0.25">
      <c r="A3996" s="1">
        <v>59072</v>
      </c>
      <c r="B3996" s="2">
        <v>39958</v>
      </c>
      <c r="C3996" s="2" t="str">
        <f t="shared" si="311"/>
        <v>May</v>
      </c>
      <c r="D3996" s="1" t="s">
        <v>32</v>
      </c>
      <c r="E3996" s="1">
        <v>22</v>
      </c>
      <c r="F3996" s="1">
        <f t="shared" si="310"/>
        <v>26.222272727272728</v>
      </c>
      <c r="G3996" s="1">
        <v>576.89</v>
      </c>
      <c r="H3996" s="1">
        <v>5.58</v>
      </c>
      <c r="I3996">
        <f t="shared" si="312"/>
        <v>582.47</v>
      </c>
      <c r="J3996">
        <f t="shared" si="313"/>
        <v>3.5455000000000001</v>
      </c>
      <c r="K3996">
        <f t="shared" si="314"/>
        <v>20.453634950000001</v>
      </c>
      <c r="L3996" s="1" t="s">
        <v>26</v>
      </c>
      <c r="M3996" s="1" t="s">
        <v>47</v>
      </c>
      <c r="N3996" s="1" t="s">
        <v>33</v>
      </c>
      <c r="O3996" s="1" t="s">
        <v>34</v>
      </c>
      <c r="P3996" s="1" t="s">
        <v>45</v>
      </c>
      <c r="Q3996" s="1" t="s">
        <v>24</v>
      </c>
      <c r="R3996" s="2">
        <v>39959</v>
      </c>
    </row>
    <row r="3997" spans="1:18" x14ac:dyDescent="0.25">
      <c r="A3997" s="1">
        <v>44517</v>
      </c>
      <c r="B3997" s="2">
        <v>39926</v>
      </c>
      <c r="C3997" s="2" t="str">
        <f t="shared" si="311"/>
        <v>April</v>
      </c>
      <c r="D3997" s="1" t="s">
        <v>41</v>
      </c>
      <c r="E3997" s="1">
        <v>5</v>
      </c>
      <c r="F3997" s="1">
        <f t="shared" si="310"/>
        <v>6.5</v>
      </c>
      <c r="G3997" s="1">
        <v>32.5</v>
      </c>
      <c r="H3997" s="1">
        <v>5.61</v>
      </c>
      <c r="I3997">
        <f t="shared" si="312"/>
        <v>38.11</v>
      </c>
      <c r="J3997">
        <f t="shared" si="313"/>
        <v>3.5455000000000001</v>
      </c>
      <c r="K3997">
        <f t="shared" si="314"/>
        <v>1.1522875000000001</v>
      </c>
      <c r="L3997" s="1" t="s">
        <v>26</v>
      </c>
      <c r="M3997" s="1" t="s">
        <v>20</v>
      </c>
      <c r="N3997" s="1" t="s">
        <v>21</v>
      </c>
      <c r="O3997" s="1" t="s">
        <v>34</v>
      </c>
      <c r="P3997" s="1" t="s">
        <v>45</v>
      </c>
      <c r="Q3997" s="1" t="s">
        <v>24</v>
      </c>
      <c r="R3997" s="2">
        <v>39927</v>
      </c>
    </row>
    <row r="3998" spans="1:18" x14ac:dyDescent="0.25">
      <c r="A3998" s="1">
        <v>56288</v>
      </c>
      <c r="B3998" s="2">
        <v>40359</v>
      </c>
      <c r="C3998" s="2" t="str">
        <f t="shared" si="311"/>
        <v>June</v>
      </c>
      <c r="D3998" s="1" t="s">
        <v>32</v>
      </c>
      <c r="E3998" s="1">
        <v>37</v>
      </c>
      <c r="F3998" s="1">
        <f t="shared" si="310"/>
        <v>34.80918918918919</v>
      </c>
      <c r="G3998" s="1">
        <v>1287.94</v>
      </c>
      <c r="H3998" s="1">
        <v>14.72</v>
      </c>
      <c r="I3998">
        <f t="shared" si="312"/>
        <v>1302.6600000000001</v>
      </c>
      <c r="J3998">
        <f t="shared" si="313"/>
        <v>3.5455000000000001</v>
      </c>
      <c r="K3998">
        <f t="shared" si="314"/>
        <v>45.663912699999997</v>
      </c>
      <c r="L3998" s="1" t="s">
        <v>26</v>
      </c>
      <c r="M3998" s="1" t="s">
        <v>49</v>
      </c>
      <c r="N3998" s="1" t="s">
        <v>28</v>
      </c>
      <c r="O3998" s="1" t="s">
        <v>34</v>
      </c>
      <c r="P3998" s="1" t="s">
        <v>62</v>
      </c>
      <c r="Q3998" s="1" t="s">
        <v>24</v>
      </c>
      <c r="R3998" s="2">
        <v>40359</v>
      </c>
    </row>
    <row r="3999" spans="1:18" x14ac:dyDescent="0.25">
      <c r="A3999" s="1">
        <v>43554</v>
      </c>
      <c r="B3999" s="2">
        <v>40116</v>
      </c>
      <c r="C3999" s="2" t="str">
        <f t="shared" si="311"/>
        <v>October</v>
      </c>
      <c r="D3999" s="1" t="s">
        <v>37</v>
      </c>
      <c r="E3999" s="1">
        <v>9</v>
      </c>
      <c r="F3999" s="1">
        <f t="shared" si="310"/>
        <v>3.7977777777777777</v>
      </c>
      <c r="G3999" s="1">
        <v>34.18</v>
      </c>
      <c r="H3999" s="1">
        <v>2.2000000000000002</v>
      </c>
      <c r="I3999">
        <f t="shared" si="312"/>
        <v>36.380000000000003</v>
      </c>
      <c r="J3999">
        <f t="shared" si="313"/>
        <v>3.5455000000000001</v>
      </c>
      <c r="K3999">
        <f t="shared" si="314"/>
        <v>1.2118519000000001</v>
      </c>
      <c r="L3999" s="1" t="s">
        <v>26</v>
      </c>
      <c r="M3999" s="1" t="s">
        <v>56</v>
      </c>
      <c r="N3999" s="1" t="s">
        <v>21</v>
      </c>
      <c r="O3999" s="1" t="s">
        <v>34</v>
      </c>
      <c r="P3999" s="1" t="s">
        <v>45</v>
      </c>
      <c r="Q3999" s="1" t="s">
        <v>36</v>
      </c>
      <c r="R3999" s="2">
        <v>40119</v>
      </c>
    </row>
    <row r="4000" spans="1:18" x14ac:dyDescent="0.25">
      <c r="A4000" s="1">
        <v>2852</v>
      </c>
      <c r="B4000" s="2">
        <v>40193</v>
      </c>
      <c r="C4000" s="2" t="str">
        <f t="shared" si="311"/>
        <v>January</v>
      </c>
      <c r="D4000" s="1" t="s">
        <v>37</v>
      </c>
      <c r="E4000" s="1">
        <v>42</v>
      </c>
      <c r="F4000" s="1">
        <f t="shared" si="310"/>
        <v>93.602809523809526</v>
      </c>
      <c r="G4000" s="1">
        <v>3931.3180000000002</v>
      </c>
      <c r="H4000" s="1">
        <v>4.2300000000000004</v>
      </c>
      <c r="I4000">
        <f t="shared" si="312"/>
        <v>3935.5480000000002</v>
      </c>
      <c r="J4000">
        <f t="shared" si="313"/>
        <v>5.3265000000000002</v>
      </c>
      <c r="K4000">
        <f t="shared" si="314"/>
        <v>209.40165327000003</v>
      </c>
      <c r="L4000" s="1" t="s">
        <v>26</v>
      </c>
      <c r="M4000" s="1" t="s">
        <v>54</v>
      </c>
      <c r="N4000" s="1" t="s">
        <v>42</v>
      </c>
      <c r="O4000" s="1" t="s">
        <v>29</v>
      </c>
      <c r="P4000" s="1" t="s">
        <v>30</v>
      </c>
      <c r="Q4000" s="1" t="s">
        <v>24</v>
      </c>
      <c r="R4000" s="2">
        <v>40194</v>
      </c>
    </row>
    <row r="4001" spans="1:18" x14ac:dyDescent="0.25">
      <c r="A4001" s="1">
        <v>2754</v>
      </c>
      <c r="B4001" s="2">
        <v>39905</v>
      </c>
      <c r="C4001" s="2" t="str">
        <f t="shared" si="311"/>
        <v>April</v>
      </c>
      <c r="D4001" s="1" t="s">
        <v>25</v>
      </c>
      <c r="E4001" s="1">
        <v>16</v>
      </c>
      <c r="F4001" s="1">
        <f t="shared" si="310"/>
        <v>89.229375000000005</v>
      </c>
      <c r="G4001" s="1">
        <v>1427.67</v>
      </c>
      <c r="H4001" s="1">
        <v>0.99</v>
      </c>
      <c r="I4001">
        <f t="shared" si="312"/>
        <v>1428.66</v>
      </c>
      <c r="J4001">
        <f t="shared" si="313"/>
        <v>3.5455000000000001</v>
      </c>
      <c r="K4001">
        <f t="shared" si="314"/>
        <v>50.618039850000002</v>
      </c>
      <c r="L4001" s="1" t="s">
        <v>26</v>
      </c>
      <c r="M4001" s="1" t="s">
        <v>27</v>
      </c>
      <c r="N4001" s="1" t="s">
        <v>42</v>
      </c>
      <c r="O4001" s="1" t="s">
        <v>34</v>
      </c>
      <c r="P4001" s="1" t="s">
        <v>68</v>
      </c>
      <c r="Q4001" s="1" t="s">
        <v>24</v>
      </c>
      <c r="R4001" s="2">
        <v>39907</v>
      </c>
    </row>
    <row r="4002" spans="1:18" x14ac:dyDescent="0.25">
      <c r="A4002" s="1">
        <v>23172</v>
      </c>
      <c r="B4002" s="2">
        <v>41023</v>
      </c>
      <c r="C4002" s="2" t="str">
        <f t="shared" si="311"/>
        <v>April</v>
      </c>
      <c r="D4002" s="1" t="s">
        <v>18</v>
      </c>
      <c r="E4002" s="1">
        <v>13</v>
      </c>
      <c r="F4002" s="1">
        <f t="shared" si="310"/>
        <v>91.671538461538461</v>
      </c>
      <c r="G4002" s="1">
        <v>1191.73</v>
      </c>
      <c r="H4002" s="1">
        <v>13.99</v>
      </c>
      <c r="I4002">
        <f t="shared" si="312"/>
        <v>1205.72</v>
      </c>
      <c r="J4002">
        <f t="shared" si="313"/>
        <v>5.3265000000000002</v>
      </c>
      <c r="K4002">
        <f t="shared" si="314"/>
        <v>63.477498450000006</v>
      </c>
      <c r="L4002" s="1" t="s">
        <v>26</v>
      </c>
      <c r="M4002" s="1" t="s">
        <v>51</v>
      </c>
      <c r="N4002" s="1" t="s">
        <v>42</v>
      </c>
      <c r="O4002" s="1" t="s">
        <v>29</v>
      </c>
      <c r="P4002" s="1" t="s">
        <v>61</v>
      </c>
      <c r="Q4002" s="1" t="s">
        <v>31</v>
      </c>
      <c r="R4002" s="2">
        <v>41028</v>
      </c>
    </row>
    <row r="4003" spans="1:18" x14ac:dyDescent="0.25">
      <c r="A4003" s="1">
        <v>2790</v>
      </c>
      <c r="B4003" s="2">
        <v>40043</v>
      </c>
      <c r="C4003" s="2" t="str">
        <f t="shared" si="311"/>
        <v>August</v>
      </c>
      <c r="D4003" s="1" t="s">
        <v>25</v>
      </c>
      <c r="E4003" s="1">
        <v>7</v>
      </c>
      <c r="F4003" s="1">
        <f t="shared" si="310"/>
        <v>6.5585714285714278</v>
      </c>
      <c r="G4003" s="1">
        <v>45.91</v>
      </c>
      <c r="H4003" s="1">
        <v>7.46</v>
      </c>
      <c r="I4003">
        <f t="shared" si="312"/>
        <v>53.37</v>
      </c>
      <c r="J4003">
        <f t="shared" si="313"/>
        <v>3.5455000000000001</v>
      </c>
      <c r="K4003">
        <f t="shared" si="314"/>
        <v>1.6277390499999997</v>
      </c>
      <c r="L4003" s="1" t="s">
        <v>26</v>
      </c>
      <c r="M4003" s="1" t="s">
        <v>20</v>
      </c>
      <c r="N4003" s="1" t="s">
        <v>42</v>
      </c>
      <c r="O4003" s="1" t="s">
        <v>34</v>
      </c>
      <c r="P4003" s="1" t="s">
        <v>48</v>
      </c>
      <c r="Q4003" s="1" t="s">
        <v>24</v>
      </c>
      <c r="R4003" s="2">
        <v>40044</v>
      </c>
    </row>
    <row r="4004" spans="1:18" x14ac:dyDescent="0.25">
      <c r="A4004" s="1">
        <v>4839</v>
      </c>
      <c r="B4004" s="2">
        <v>39942</v>
      </c>
      <c r="C4004" s="2" t="str">
        <f t="shared" si="311"/>
        <v>May</v>
      </c>
      <c r="D4004" s="1" t="s">
        <v>37</v>
      </c>
      <c r="E4004" s="1">
        <v>24</v>
      </c>
      <c r="F4004" s="1">
        <f t="shared" si="310"/>
        <v>6.6429166666666672</v>
      </c>
      <c r="G4004" s="1">
        <v>159.43</v>
      </c>
      <c r="H4004" s="1">
        <v>8.73</v>
      </c>
      <c r="I4004">
        <f t="shared" si="312"/>
        <v>168.16</v>
      </c>
      <c r="J4004">
        <f t="shared" si="313"/>
        <v>3.5455000000000001</v>
      </c>
      <c r="K4004">
        <f t="shared" si="314"/>
        <v>5.6525906500000005</v>
      </c>
      <c r="L4004" s="1" t="s">
        <v>26</v>
      </c>
      <c r="M4004" s="1" t="s">
        <v>27</v>
      </c>
      <c r="N4004" s="1" t="s">
        <v>21</v>
      </c>
      <c r="O4004" s="1" t="s">
        <v>34</v>
      </c>
      <c r="P4004" s="1" t="s">
        <v>45</v>
      </c>
      <c r="Q4004" s="1" t="s">
        <v>24</v>
      </c>
      <c r="R4004" s="2">
        <v>39942</v>
      </c>
    </row>
    <row r="4005" spans="1:18" x14ac:dyDescent="0.25">
      <c r="A4005" s="1">
        <v>26182</v>
      </c>
      <c r="B4005" s="2">
        <v>40194</v>
      </c>
      <c r="C4005" s="2" t="str">
        <f t="shared" si="311"/>
        <v>January</v>
      </c>
      <c r="D4005" s="1" t="s">
        <v>32</v>
      </c>
      <c r="E4005" s="1">
        <v>30</v>
      </c>
      <c r="F4005" s="1">
        <f t="shared" si="310"/>
        <v>156.16333333333333</v>
      </c>
      <c r="G4005" s="1">
        <v>4684.8999999999996</v>
      </c>
      <c r="H4005" s="1">
        <v>66.27</v>
      </c>
      <c r="I4005">
        <f t="shared" si="312"/>
        <v>4751.17</v>
      </c>
      <c r="J4005">
        <f t="shared" si="313"/>
        <v>4.7610000000000001</v>
      </c>
      <c r="K4005">
        <f t="shared" si="314"/>
        <v>223.048089</v>
      </c>
      <c r="L4005" s="1" t="s">
        <v>38</v>
      </c>
      <c r="M4005" s="1" t="s">
        <v>44</v>
      </c>
      <c r="N4005" s="1" t="s">
        <v>33</v>
      </c>
      <c r="O4005" s="1" t="s">
        <v>22</v>
      </c>
      <c r="P4005" s="1" t="s">
        <v>67</v>
      </c>
      <c r="Q4005" s="1" t="s">
        <v>64</v>
      </c>
      <c r="R4005" s="2">
        <v>40197</v>
      </c>
    </row>
    <row r="4006" spans="1:18" x14ac:dyDescent="0.25">
      <c r="A4006" s="1">
        <v>47459</v>
      </c>
      <c r="B4006" s="2">
        <v>40772</v>
      </c>
      <c r="C4006" s="2" t="str">
        <f t="shared" si="311"/>
        <v>August</v>
      </c>
      <c r="D4006" s="1" t="s">
        <v>32</v>
      </c>
      <c r="E4006" s="1">
        <v>10</v>
      </c>
      <c r="F4006" s="1">
        <f t="shared" si="310"/>
        <v>19.721</v>
      </c>
      <c r="G4006" s="1">
        <v>197.21</v>
      </c>
      <c r="H4006" s="1">
        <v>1.49</v>
      </c>
      <c r="I4006">
        <f t="shared" si="312"/>
        <v>198.70000000000002</v>
      </c>
      <c r="J4006">
        <f t="shared" si="313"/>
        <v>3.5455000000000001</v>
      </c>
      <c r="K4006">
        <f t="shared" si="314"/>
        <v>6.9920805500000007</v>
      </c>
      <c r="L4006" s="1" t="s">
        <v>26</v>
      </c>
      <c r="M4006" s="1" t="s">
        <v>27</v>
      </c>
      <c r="N4006" s="1" t="s">
        <v>42</v>
      </c>
      <c r="O4006" s="1" t="s">
        <v>34</v>
      </c>
      <c r="P4006" s="1" t="s">
        <v>48</v>
      </c>
      <c r="Q4006" s="1" t="s">
        <v>24</v>
      </c>
      <c r="R4006" s="2">
        <v>40773</v>
      </c>
    </row>
    <row r="4007" spans="1:18" x14ac:dyDescent="0.25">
      <c r="A4007" s="1">
        <v>40901</v>
      </c>
      <c r="B4007" s="2">
        <v>41119</v>
      </c>
      <c r="C4007" s="2" t="str">
        <f t="shared" si="311"/>
        <v>July</v>
      </c>
      <c r="D4007" s="1" t="s">
        <v>41</v>
      </c>
      <c r="E4007" s="1">
        <v>22</v>
      </c>
      <c r="F4007" s="1">
        <f t="shared" si="310"/>
        <v>140.9141590909091</v>
      </c>
      <c r="G4007" s="1">
        <v>3100.1115</v>
      </c>
      <c r="H4007" s="1">
        <v>8.08</v>
      </c>
      <c r="I4007">
        <f t="shared" si="312"/>
        <v>3108.1914999999999</v>
      </c>
      <c r="J4007">
        <f t="shared" si="313"/>
        <v>5.3265000000000002</v>
      </c>
      <c r="K4007">
        <f t="shared" si="314"/>
        <v>165.12743904750002</v>
      </c>
      <c r="L4007" s="1" t="s">
        <v>19</v>
      </c>
      <c r="M4007" s="1" t="s">
        <v>54</v>
      </c>
      <c r="N4007" s="1" t="s">
        <v>42</v>
      </c>
      <c r="O4007" s="1" t="s">
        <v>29</v>
      </c>
      <c r="P4007" s="1" t="s">
        <v>30</v>
      </c>
      <c r="Q4007" s="1" t="s">
        <v>24</v>
      </c>
      <c r="R4007" s="2">
        <v>41121</v>
      </c>
    </row>
    <row r="4008" spans="1:18" x14ac:dyDescent="0.25">
      <c r="A4008" s="1">
        <v>13634</v>
      </c>
      <c r="B4008" s="2">
        <v>40651</v>
      </c>
      <c r="C4008" s="2" t="str">
        <f t="shared" si="311"/>
        <v>April</v>
      </c>
      <c r="D4008" s="1" t="s">
        <v>25</v>
      </c>
      <c r="E4008" s="1">
        <v>46</v>
      </c>
      <c r="F4008" s="1">
        <f t="shared" si="310"/>
        <v>39.655000000000001</v>
      </c>
      <c r="G4008" s="1">
        <v>1824.13</v>
      </c>
      <c r="H4008" s="1">
        <v>7.12</v>
      </c>
      <c r="I4008">
        <f t="shared" si="312"/>
        <v>1831.25</v>
      </c>
      <c r="J4008">
        <f t="shared" si="313"/>
        <v>5.3265000000000002</v>
      </c>
      <c r="K4008">
        <f t="shared" si="314"/>
        <v>97.162284450000001</v>
      </c>
      <c r="L4008" s="1" t="s">
        <v>26</v>
      </c>
      <c r="M4008" s="1" t="s">
        <v>49</v>
      </c>
      <c r="N4008" s="1" t="s">
        <v>21</v>
      </c>
      <c r="O4008" s="1" t="s">
        <v>29</v>
      </c>
      <c r="P4008" s="1" t="s">
        <v>43</v>
      </c>
      <c r="Q4008" s="1" t="s">
        <v>24</v>
      </c>
      <c r="R4008" s="2">
        <v>40651</v>
      </c>
    </row>
    <row r="4009" spans="1:18" x14ac:dyDescent="0.25">
      <c r="A4009" s="1">
        <v>5920</v>
      </c>
      <c r="B4009" s="2">
        <v>40136</v>
      </c>
      <c r="C4009" s="2" t="str">
        <f t="shared" si="311"/>
        <v>November</v>
      </c>
      <c r="D4009" s="1" t="s">
        <v>25</v>
      </c>
      <c r="E4009" s="1">
        <v>4</v>
      </c>
      <c r="F4009" s="1">
        <f t="shared" si="310"/>
        <v>145.64750000000001</v>
      </c>
      <c r="G4009" s="1">
        <v>582.59</v>
      </c>
      <c r="H4009" s="1">
        <v>7.07</v>
      </c>
      <c r="I4009">
        <f t="shared" si="312"/>
        <v>589.66000000000008</v>
      </c>
      <c r="J4009">
        <f t="shared" si="313"/>
        <v>3.5455000000000001</v>
      </c>
      <c r="K4009">
        <f t="shared" si="314"/>
        <v>20.655728450000002</v>
      </c>
      <c r="L4009" s="1" t="s">
        <v>26</v>
      </c>
      <c r="M4009" s="1" t="s">
        <v>27</v>
      </c>
      <c r="N4009" s="1" t="s">
        <v>21</v>
      </c>
      <c r="O4009" s="1" t="s">
        <v>34</v>
      </c>
      <c r="P4009" s="1" t="s">
        <v>60</v>
      </c>
      <c r="Q4009" s="1" t="s">
        <v>24</v>
      </c>
      <c r="R4009" s="2">
        <v>40136</v>
      </c>
    </row>
    <row r="4010" spans="1:18" x14ac:dyDescent="0.25">
      <c r="A4010" s="1">
        <v>52068</v>
      </c>
      <c r="B4010" s="2">
        <v>40921</v>
      </c>
      <c r="C4010" s="2" t="str">
        <f t="shared" si="311"/>
        <v>January</v>
      </c>
      <c r="D4010" s="1" t="s">
        <v>32</v>
      </c>
      <c r="E4010" s="1">
        <v>31</v>
      </c>
      <c r="F4010" s="1">
        <f t="shared" si="310"/>
        <v>5.2667741935483878</v>
      </c>
      <c r="G4010" s="1">
        <v>163.27000000000001</v>
      </c>
      <c r="H4010" s="1">
        <v>2.99</v>
      </c>
      <c r="I4010">
        <f t="shared" si="312"/>
        <v>166.26000000000002</v>
      </c>
      <c r="J4010">
        <f t="shared" si="313"/>
        <v>3.5455000000000001</v>
      </c>
      <c r="K4010">
        <f t="shared" si="314"/>
        <v>5.7887378500000004</v>
      </c>
      <c r="L4010" s="1" t="s">
        <v>26</v>
      </c>
      <c r="M4010" s="1" t="s">
        <v>54</v>
      </c>
      <c r="N4010" s="1" t="s">
        <v>33</v>
      </c>
      <c r="O4010" s="1" t="s">
        <v>34</v>
      </c>
      <c r="P4010" s="1" t="s">
        <v>48</v>
      </c>
      <c r="Q4010" s="1" t="s">
        <v>24</v>
      </c>
      <c r="R4010" s="2">
        <v>40921</v>
      </c>
    </row>
    <row r="4011" spans="1:18" x14ac:dyDescent="0.25">
      <c r="A4011" s="1">
        <v>22468</v>
      </c>
      <c r="B4011" s="2">
        <v>40339</v>
      </c>
      <c r="C4011" s="2" t="str">
        <f t="shared" si="311"/>
        <v>June</v>
      </c>
      <c r="D4011" s="1" t="s">
        <v>32</v>
      </c>
      <c r="E4011" s="1">
        <v>14</v>
      </c>
      <c r="F4011" s="1">
        <f t="shared" si="310"/>
        <v>23.079285714285714</v>
      </c>
      <c r="G4011" s="1">
        <v>323.11</v>
      </c>
      <c r="H4011" s="1">
        <v>8.83</v>
      </c>
      <c r="I4011">
        <f t="shared" si="312"/>
        <v>331.94</v>
      </c>
      <c r="J4011">
        <f t="shared" si="313"/>
        <v>3.5455000000000001</v>
      </c>
      <c r="K4011">
        <f t="shared" si="314"/>
        <v>11.45586505</v>
      </c>
      <c r="L4011" s="1" t="s">
        <v>26</v>
      </c>
      <c r="M4011" s="1" t="s">
        <v>27</v>
      </c>
      <c r="N4011" s="1" t="s">
        <v>28</v>
      </c>
      <c r="O4011" s="1" t="s">
        <v>34</v>
      </c>
      <c r="P4011" s="1" t="s">
        <v>48</v>
      </c>
      <c r="Q4011" s="1" t="s">
        <v>24</v>
      </c>
      <c r="R4011" s="2">
        <v>40339</v>
      </c>
    </row>
    <row r="4012" spans="1:18" x14ac:dyDescent="0.25">
      <c r="A4012" s="1">
        <v>33635</v>
      </c>
      <c r="B4012" s="2">
        <v>40006</v>
      </c>
      <c r="C4012" s="2" t="str">
        <f t="shared" si="311"/>
        <v>July</v>
      </c>
      <c r="D4012" s="1" t="s">
        <v>25</v>
      </c>
      <c r="E4012" s="1">
        <v>4</v>
      </c>
      <c r="F4012" s="1">
        <f t="shared" si="310"/>
        <v>28.045000000000002</v>
      </c>
      <c r="G4012" s="1">
        <v>112.18</v>
      </c>
      <c r="H4012" s="1">
        <v>35</v>
      </c>
      <c r="I4012">
        <f t="shared" si="312"/>
        <v>147.18</v>
      </c>
      <c r="J4012">
        <f t="shared" si="313"/>
        <v>3.5455000000000001</v>
      </c>
      <c r="K4012">
        <f t="shared" si="314"/>
        <v>3.9773419000000003</v>
      </c>
      <c r="L4012" s="1" t="s">
        <v>26</v>
      </c>
      <c r="M4012" s="1" t="s">
        <v>27</v>
      </c>
      <c r="N4012" s="1" t="s">
        <v>28</v>
      </c>
      <c r="O4012" s="1" t="s">
        <v>34</v>
      </c>
      <c r="P4012" s="1" t="s">
        <v>60</v>
      </c>
      <c r="Q4012" s="1" t="s">
        <v>53</v>
      </c>
      <c r="R4012" s="2">
        <v>40007</v>
      </c>
    </row>
    <row r="4013" spans="1:18" x14ac:dyDescent="0.25">
      <c r="A4013" s="1">
        <v>35554</v>
      </c>
      <c r="B4013" s="2">
        <v>41176</v>
      </c>
      <c r="C4013" s="2" t="str">
        <f t="shared" si="311"/>
        <v>September</v>
      </c>
      <c r="D4013" s="1" t="s">
        <v>32</v>
      </c>
      <c r="E4013" s="1">
        <v>34</v>
      </c>
      <c r="F4013" s="1">
        <f t="shared" si="310"/>
        <v>134.75117647058823</v>
      </c>
      <c r="G4013" s="1">
        <v>4581.54</v>
      </c>
      <c r="H4013" s="1">
        <v>54.74</v>
      </c>
      <c r="I4013">
        <f t="shared" si="312"/>
        <v>4636.28</v>
      </c>
      <c r="J4013">
        <f t="shared" si="313"/>
        <v>4.7610000000000001</v>
      </c>
      <c r="K4013">
        <f t="shared" si="314"/>
        <v>218.1271194</v>
      </c>
      <c r="L4013" s="1" t="s">
        <v>38</v>
      </c>
      <c r="M4013" s="1" t="s">
        <v>27</v>
      </c>
      <c r="N4013" s="1" t="s">
        <v>21</v>
      </c>
      <c r="O4013" s="1" t="s">
        <v>22</v>
      </c>
      <c r="P4013" s="1" t="s">
        <v>67</v>
      </c>
      <c r="Q4013" s="1" t="s">
        <v>64</v>
      </c>
      <c r="R4013" s="2">
        <v>41178</v>
      </c>
    </row>
    <row r="4014" spans="1:18" x14ac:dyDescent="0.25">
      <c r="A4014" s="1">
        <v>2978</v>
      </c>
      <c r="B4014" s="2">
        <v>40665</v>
      </c>
      <c r="C4014" s="2" t="str">
        <f t="shared" si="311"/>
        <v>May</v>
      </c>
      <c r="D4014" s="1" t="s">
        <v>37</v>
      </c>
      <c r="E4014" s="1">
        <v>28</v>
      </c>
      <c r="F4014" s="1">
        <f t="shared" si="310"/>
        <v>166.82676785714287</v>
      </c>
      <c r="G4014" s="1">
        <v>4671.1495000000004</v>
      </c>
      <c r="H4014" s="1">
        <v>4.2</v>
      </c>
      <c r="I4014">
        <f t="shared" si="312"/>
        <v>4675.3495000000003</v>
      </c>
      <c r="J4014">
        <f t="shared" si="313"/>
        <v>5.3265000000000002</v>
      </c>
      <c r="K4014">
        <f t="shared" si="314"/>
        <v>248.80877811750005</v>
      </c>
      <c r="L4014" s="1" t="s">
        <v>26</v>
      </c>
      <c r="M4014" s="1" t="s">
        <v>27</v>
      </c>
      <c r="N4014" s="1" t="s">
        <v>33</v>
      </c>
      <c r="O4014" s="1" t="s">
        <v>29</v>
      </c>
      <c r="P4014" s="1" t="s">
        <v>30</v>
      </c>
      <c r="Q4014" s="1" t="s">
        <v>24</v>
      </c>
      <c r="R4014" s="2">
        <v>40666</v>
      </c>
    </row>
    <row r="4015" spans="1:18" x14ac:dyDescent="0.25">
      <c r="A4015" s="1">
        <v>51107</v>
      </c>
      <c r="B4015" s="2">
        <v>41177</v>
      </c>
      <c r="C4015" s="2" t="str">
        <f t="shared" si="311"/>
        <v>September</v>
      </c>
      <c r="D4015" s="1" t="s">
        <v>32</v>
      </c>
      <c r="E4015" s="1">
        <v>36</v>
      </c>
      <c r="F4015" s="1">
        <f t="shared" si="310"/>
        <v>21.463055555555556</v>
      </c>
      <c r="G4015" s="1">
        <v>772.67</v>
      </c>
      <c r="H4015" s="1">
        <v>2.99</v>
      </c>
      <c r="I4015">
        <f t="shared" si="312"/>
        <v>775.66</v>
      </c>
      <c r="J4015">
        <f t="shared" si="313"/>
        <v>3.5455000000000001</v>
      </c>
      <c r="K4015">
        <f t="shared" si="314"/>
        <v>27.395014849999999</v>
      </c>
      <c r="L4015" s="1" t="s">
        <v>26</v>
      </c>
      <c r="M4015" s="1" t="s">
        <v>58</v>
      </c>
      <c r="N4015" s="1" t="s">
        <v>33</v>
      </c>
      <c r="O4015" s="1" t="s">
        <v>34</v>
      </c>
      <c r="P4015" s="1" t="s">
        <v>48</v>
      </c>
      <c r="Q4015" s="1" t="s">
        <v>24</v>
      </c>
      <c r="R4015" s="2">
        <v>41178</v>
      </c>
    </row>
    <row r="4016" spans="1:18" x14ac:dyDescent="0.25">
      <c r="A4016" s="1">
        <v>6211</v>
      </c>
      <c r="B4016" s="2">
        <v>40140</v>
      </c>
      <c r="C4016" s="2" t="str">
        <f t="shared" si="311"/>
        <v>November</v>
      </c>
      <c r="D4016" s="1" t="s">
        <v>37</v>
      </c>
      <c r="E4016" s="1">
        <v>3</v>
      </c>
      <c r="F4016" s="1">
        <f t="shared" si="310"/>
        <v>22.88</v>
      </c>
      <c r="G4016" s="1">
        <v>68.64</v>
      </c>
      <c r="H4016" s="1">
        <v>8.99</v>
      </c>
      <c r="I4016">
        <f t="shared" si="312"/>
        <v>77.63</v>
      </c>
      <c r="J4016">
        <f t="shared" si="313"/>
        <v>3.5455000000000001</v>
      </c>
      <c r="K4016">
        <f t="shared" si="314"/>
        <v>2.4336312000000002</v>
      </c>
      <c r="L4016" s="1" t="s">
        <v>26</v>
      </c>
      <c r="M4016" s="1" t="s">
        <v>54</v>
      </c>
      <c r="N4016" s="1" t="s">
        <v>33</v>
      </c>
      <c r="O4016" s="1" t="s">
        <v>34</v>
      </c>
      <c r="P4016" s="1" t="s">
        <v>35</v>
      </c>
      <c r="Q4016" s="1" t="s">
        <v>46</v>
      </c>
      <c r="R4016" s="2">
        <v>40142</v>
      </c>
    </row>
    <row r="4017" spans="1:18" x14ac:dyDescent="0.25">
      <c r="A4017" s="1">
        <v>34662</v>
      </c>
      <c r="B4017" s="2">
        <v>40918</v>
      </c>
      <c r="C4017" s="2" t="str">
        <f t="shared" si="311"/>
        <v>January</v>
      </c>
      <c r="D4017" s="1" t="s">
        <v>37</v>
      </c>
      <c r="E4017" s="1">
        <v>35</v>
      </c>
      <c r="F4017" s="1">
        <f t="shared" si="310"/>
        <v>364.0517142857143</v>
      </c>
      <c r="G4017" s="1">
        <v>12741.81</v>
      </c>
      <c r="H4017" s="1">
        <v>99</v>
      </c>
      <c r="I4017">
        <f t="shared" si="312"/>
        <v>12840.81</v>
      </c>
      <c r="J4017">
        <f t="shared" si="313"/>
        <v>3.5455000000000001</v>
      </c>
      <c r="K4017">
        <f t="shared" si="314"/>
        <v>451.76087354999999</v>
      </c>
      <c r="L4017" s="1" t="s">
        <v>38</v>
      </c>
      <c r="M4017" s="1" t="s">
        <v>49</v>
      </c>
      <c r="N4017" s="1" t="s">
        <v>21</v>
      </c>
      <c r="O4017" s="1" t="s">
        <v>34</v>
      </c>
      <c r="P4017" s="1" t="s">
        <v>60</v>
      </c>
      <c r="Q4017" s="1" t="s">
        <v>40</v>
      </c>
      <c r="R4017" s="2">
        <v>40920</v>
      </c>
    </row>
    <row r="4018" spans="1:18" x14ac:dyDescent="0.25">
      <c r="A4018" s="1">
        <v>53956</v>
      </c>
      <c r="B4018" s="2">
        <v>40763</v>
      </c>
      <c r="C4018" s="2" t="str">
        <f t="shared" si="311"/>
        <v>August</v>
      </c>
      <c r="D4018" s="1" t="s">
        <v>25</v>
      </c>
      <c r="E4018" s="1">
        <v>43</v>
      </c>
      <c r="F4018" s="1">
        <f t="shared" si="310"/>
        <v>41.392325581395347</v>
      </c>
      <c r="G4018" s="1">
        <v>1779.87</v>
      </c>
      <c r="H4018" s="1">
        <v>17.48</v>
      </c>
      <c r="I4018">
        <f t="shared" si="312"/>
        <v>1797.35</v>
      </c>
      <c r="J4018">
        <f t="shared" si="313"/>
        <v>3.5455000000000001</v>
      </c>
      <c r="K4018">
        <f t="shared" si="314"/>
        <v>63.105290850000003</v>
      </c>
      <c r="L4018" s="1" t="s">
        <v>26</v>
      </c>
      <c r="M4018" s="1" t="s">
        <v>56</v>
      </c>
      <c r="N4018" s="1" t="s">
        <v>21</v>
      </c>
      <c r="O4018" s="1" t="s">
        <v>34</v>
      </c>
      <c r="P4018" s="1" t="s">
        <v>45</v>
      </c>
      <c r="Q4018" s="1" t="s">
        <v>24</v>
      </c>
      <c r="R4018" s="2">
        <v>40764</v>
      </c>
    </row>
    <row r="4019" spans="1:18" x14ac:dyDescent="0.25">
      <c r="A4019" s="1">
        <v>772</v>
      </c>
      <c r="B4019" s="2">
        <v>40284</v>
      </c>
      <c r="C4019" s="2" t="str">
        <f t="shared" si="311"/>
        <v>April</v>
      </c>
      <c r="D4019" s="1" t="s">
        <v>25</v>
      </c>
      <c r="E4019" s="1">
        <v>25</v>
      </c>
      <c r="F4019" s="1">
        <f t="shared" si="310"/>
        <v>9.322000000000001</v>
      </c>
      <c r="G4019" s="1">
        <v>233.05</v>
      </c>
      <c r="H4019" s="1">
        <v>1.39</v>
      </c>
      <c r="I4019">
        <f t="shared" si="312"/>
        <v>234.44</v>
      </c>
      <c r="J4019">
        <f t="shared" si="313"/>
        <v>3.5455000000000001</v>
      </c>
      <c r="K4019">
        <f t="shared" si="314"/>
        <v>8.2627877500000011</v>
      </c>
      <c r="L4019" s="1" t="s">
        <v>26</v>
      </c>
      <c r="M4019" s="1" t="s">
        <v>49</v>
      </c>
      <c r="N4019" s="1" t="s">
        <v>21</v>
      </c>
      <c r="O4019" s="1" t="s">
        <v>34</v>
      </c>
      <c r="P4019" s="1" t="s">
        <v>62</v>
      </c>
      <c r="Q4019" s="1" t="s">
        <v>24</v>
      </c>
      <c r="R4019" s="2">
        <v>40286</v>
      </c>
    </row>
    <row r="4020" spans="1:18" x14ac:dyDescent="0.25">
      <c r="A4020" s="1">
        <v>41415</v>
      </c>
      <c r="B4020" s="2">
        <v>40127</v>
      </c>
      <c r="C4020" s="2" t="str">
        <f t="shared" si="311"/>
        <v>November</v>
      </c>
      <c r="D4020" s="1" t="s">
        <v>18</v>
      </c>
      <c r="E4020" s="1">
        <v>10</v>
      </c>
      <c r="F4020" s="1">
        <f t="shared" si="310"/>
        <v>8.0920000000000005</v>
      </c>
      <c r="G4020" s="1">
        <v>80.92</v>
      </c>
      <c r="H4020" s="1">
        <v>5.83</v>
      </c>
      <c r="I4020">
        <f t="shared" si="312"/>
        <v>86.75</v>
      </c>
      <c r="J4020">
        <f t="shared" si="313"/>
        <v>3.5455000000000001</v>
      </c>
      <c r="K4020">
        <f t="shared" si="314"/>
        <v>2.8690186</v>
      </c>
      <c r="L4020" s="1" t="s">
        <v>26</v>
      </c>
      <c r="M4020" s="1" t="s">
        <v>58</v>
      </c>
      <c r="N4020" s="1" t="s">
        <v>28</v>
      </c>
      <c r="O4020" s="1" t="s">
        <v>34</v>
      </c>
      <c r="P4020" s="1" t="s">
        <v>45</v>
      </c>
      <c r="Q4020" s="1" t="s">
        <v>36</v>
      </c>
      <c r="R4020" s="2">
        <v>40132</v>
      </c>
    </row>
    <row r="4021" spans="1:18" x14ac:dyDescent="0.25">
      <c r="A4021" s="1">
        <v>30566</v>
      </c>
      <c r="B4021" s="2">
        <v>40725</v>
      </c>
      <c r="C4021" s="2" t="str">
        <f t="shared" si="311"/>
        <v>July</v>
      </c>
      <c r="D4021" s="1" t="s">
        <v>18</v>
      </c>
      <c r="E4021" s="1">
        <v>34</v>
      </c>
      <c r="F4021" s="1">
        <f t="shared" si="310"/>
        <v>6.6308823529411764</v>
      </c>
      <c r="G4021" s="1">
        <v>225.45</v>
      </c>
      <c r="H4021" s="1">
        <v>9.5399999999999991</v>
      </c>
      <c r="I4021">
        <f t="shared" si="312"/>
        <v>234.98999999999998</v>
      </c>
      <c r="J4021">
        <f t="shared" si="313"/>
        <v>3.5455000000000001</v>
      </c>
      <c r="K4021">
        <f t="shared" si="314"/>
        <v>7.99332975</v>
      </c>
      <c r="L4021" s="1" t="s">
        <v>26</v>
      </c>
      <c r="M4021" s="1" t="s">
        <v>20</v>
      </c>
      <c r="N4021" s="1" t="s">
        <v>28</v>
      </c>
      <c r="O4021" s="1" t="s">
        <v>34</v>
      </c>
      <c r="P4021" s="1" t="s">
        <v>45</v>
      </c>
      <c r="Q4021" s="1" t="s">
        <v>24</v>
      </c>
      <c r="R4021" s="2">
        <v>40727</v>
      </c>
    </row>
    <row r="4022" spans="1:18" x14ac:dyDescent="0.25">
      <c r="A4022" s="1">
        <v>2050</v>
      </c>
      <c r="B4022" s="2">
        <v>39965</v>
      </c>
      <c r="C4022" s="2" t="str">
        <f t="shared" si="311"/>
        <v>June</v>
      </c>
      <c r="D4022" s="1" t="s">
        <v>32</v>
      </c>
      <c r="E4022" s="1">
        <v>16</v>
      </c>
      <c r="F4022" s="1">
        <f t="shared" si="310"/>
        <v>2.7787500000000001</v>
      </c>
      <c r="G4022" s="1">
        <v>44.46</v>
      </c>
      <c r="H4022" s="1">
        <v>0.99</v>
      </c>
      <c r="I4022">
        <f t="shared" si="312"/>
        <v>45.45</v>
      </c>
      <c r="J4022">
        <f t="shared" si="313"/>
        <v>3.5455000000000001</v>
      </c>
      <c r="K4022">
        <f t="shared" si="314"/>
        <v>1.5763293000000003</v>
      </c>
      <c r="L4022" s="1" t="s">
        <v>26</v>
      </c>
      <c r="M4022" s="1" t="s">
        <v>59</v>
      </c>
      <c r="N4022" s="1" t="s">
        <v>21</v>
      </c>
      <c r="O4022" s="1" t="s">
        <v>34</v>
      </c>
      <c r="P4022" s="1" t="s">
        <v>63</v>
      </c>
      <c r="Q4022" s="1" t="s">
        <v>24</v>
      </c>
      <c r="R4022" s="2">
        <v>39967</v>
      </c>
    </row>
    <row r="4023" spans="1:18" x14ac:dyDescent="0.25">
      <c r="A4023" s="1">
        <v>58688</v>
      </c>
      <c r="B4023" s="2">
        <v>39901</v>
      </c>
      <c r="C4023" s="2" t="str">
        <f t="shared" si="311"/>
        <v>March</v>
      </c>
      <c r="D4023" s="1" t="s">
        <v>32</v>
      </c>
      <c r="E4023" s="1">
        <v>18</v>
      </c>
      <c r="F4023" s="1">
        <f t="shared" si="310"/>
        <v>11.996111111111112</v>
      </c>
      <c r="G4023" s="1">
        <v>215.93</v>
      </c>
      <c r="H4023" s="1">
        <v>5.81</v>
      </c>
      <c r="I4023">
        <f t="shared" si="312"/>
        <v>221.74</v>
      </c>
      <c r="J4023">
        <f t="shared" si="313"/>
        <v>3.5455000000000001</v>
      </c>
      <c r="K4023">
        <f t="shared" si="314"/>
        <v>7.6557981500000007</v>
      </c>
      <c r="L4023" s="1" t="s">
        <v>26</v>
      </c>
      <c r="M4023" s="1" t="s">
        <v>55</v>
      </c>
      <c r="N4023" s="1" t="s">
        <v>28</v>
      </c>
      <c r="O4023" s="1" t="s">
        <v>34</v>
      </c>
      <c r="P4023" s="1" t="s">
        <v>35</v>
      </c>
      <c r="Q4023" s="1" t="s">
        <v>46</v>
      </c>
      <c r="R4023" s="2">
        <v>39903</v>
      </c>
    </row>
    <row r="4024" spans="1:18" x14ac:dyDescent="0.25">
      <c r="A4024" s="1">
        <v>35360</v>
      </c>
      <c r="B4024" s="2">
        <v>40651</v>
      </c>
      <c r="C4024" s="2" t="str">
        <f t="shared" si="311"/>
        <v>April</v>
      </c>
      <c r="D4024" s="1" t="s">
        <v>37</v>
      </c>
      <c r="E4024" s="1">
        <v>4</v>
      </c>
      <c r="F4024" s="1">
        <f t="shared" si="310"/>
        <v>10.265000000000001</v>
      </c>
      <c r="G4024" s="1">
        <v>41.06</v>
      </c>
      <c r="H4024" s="1">
        <v>6.28</v>
      </c>
      <c r="I4024">
        <f t="shared" si="312"/>
        <v>47.34</v>
      </c>
      <c r="J4024">
        <f t="shared" si="313"/>
        <v>3.5455000000000001</v>
      </c>
      <c r="K4024">
        <f t="shared" si="314"/>
        <v>1.4557823000000001</v>
      </c>
      <c r="L4024" s="1" t="s">
        <v>26</v>
      </c>
      <c r="M4024" s="1" t="s">
        <v>49</v>
      </c>
      <c r="N4024" s="1" t="s">
        <v>33</v>
      </c>
      <c r="O4024" s="1" t="s">
        <v>34</v>
      </c>
      <c r="P4024" s="1" t="s">
        <v>48</v>
      </c>
      <c r="Q4024" s="1" t="s">
        <v>24</v>
      </c>
      <c r="R4024" s="2">
        <v>40653</v>
      </c>
    </row>
    <row r="4025" spans="1:18" x14ac:dyDescent="0.25">
      <c r="A4025" s="1">
        <v>7042</v>
      </c>
      <c r="B4025" s="2">
        <v>40916</v>
      </c>
      <c r="C4025" s="2" t="str">
        <f t="shared" si="311"/>
        <v>January</v>
      </c>
      <c r="D4025" s="1" t="s">
        <v>41</v>
      </c>
      <c r="E4025" s="1">
        <v>4</v>
      </c>
      <c r="F4025" s="1">
        <f t="shared" si="310"/>
        <v>296.96600000000001</v>
      </c>
      <c r="G4025" s="1">
        <v>1187.864</v>
      </c>
      <c r="H4025" s="1">
        <v>85.63</v>
      </c>
      <c r="I4025">
        <f t="shared" si="312"/>
        <v>1273.4940000000001</v>
      </c>
      <c r="J4025">
        <f t="shared" si="313"/>
        <v>4.7610000000000001</v>
      </c>
      <c r="K4025">
        <f t="shared" si="314"/>
        <v>56.554205040000006</v>
      </c>
      <c r="L4025" s="1" t="s">
        <v>38</v>
      </c>
      <c r="M4025" s="1" t="s">
        <v>47</v>
      </c>
      <c r="N4025" s="1" t="s">
        <v>42</v>
      </c>
      <c r="O4025" s="1" t="s">
        <v>22</v>
      </c>
      <c r="P4025" s="1" t="s">
        <v>57</v>
      </c>
      <c r="Q4025" s="1" t="s">
        <v>64</v>
      </c>
      <c r="R4025" s="2">
        <v>40918</v>
      </c>
    </row>
    <row r="4026" spans="1:18" x14ac:dyDescent="0.25">
      <c r="A4026" s="1">
        <v>46021</v>
      </c>
      <c r="B4026" s="2">
        <v>39874</v>
      </c>
      <c r="C4026" s="2" t="str">
        <f t="shared" si="311"/>
        <v>March</v>
      </c>
      <c r="D4026" s="1" t="s">
        <v>25</v>
      </c>
      <c r="E4026" s="1">
        <v>1</v>
      </c>
      <c r="F4026" s="1">
        <f t="shared" si="310"/>
        <v>199.48</v>
      </c>
      <c r="G4026" s="1">
        <v>199.48</v>
      </c>
      <c r="H4026" s="1">
        <v>35.89</v>
      </c>
      <c r="I4026">
        <f t="shared" si="312"/>
        <v>235.37</v>
      </c>
      <c r="J4026">
        <f t="shared" si="313"/>
        <v>4.7610000000000001</v>
      </c>
      <c r="K4026">
        <f t="shared" si="314"/>
        <v>9.4972428000000004</v>
      </c>
      <c r="L4026" s="1" t="s">
        <v>38</v>
      </c>
      <c r="M4026" s="1" t="s">
        <v>56</v>
      </c>
      <c r="N4026" s="1" t="s">
        <v>28</v>
      </c>
      <c r="O4026" s="1" t="s">
        <v>22</v>
      </c>
      <c r="P4026" s="1" t="s">
        <v>67</v>
      </c>
      <c r="Q4026" s="1" t="s">
        <v>64</v>
      </c>
      <c r="R4026" s="2">
        <v>39876</v>
      </c>
    </row>
    <row r="4027" spans="1:18" x14ac:dyDescent="0.25">
      <c r="A4027" s="1">
        <v>15712</v>
      </c>
      <c r="B4027" s="2">
        <v>41247</v>
      </c>
      <c r="C4027" s="2" t="str">
        <f t="shared" si="311"/>
        <v>December</v>
      </c>
      <c r="D4027" s="1" t="s">
        <v>25</v>
      </c>
      <c r="E4027" s="1">
        <v>1</v>
      </c>
      <c r="F4027" s="1">
        <f t="shared" si="310"/>
        <v>102.9</v>
      </c>
      <c r="G4027" s="1">
        <v>102.9</v>
      </c>
      <c r="H4027" s="1">
        <v>54.11</v>
      </c>
      <c r="I4027">
        <f t="shared" si="312"/>
        <v>157.01</v>
      </c>
      <c r="J4027">
        <f t="shared" si="313"/>
        <v>4.7610000000000001</v>
      </c>
      <c r="K4027">
        <f t="shared" si="314"/>
        <v>4.8990690000000008</v>
      </c>
      <c r="L4027" s="1" t="s">
        <v>38</v>
      </c>
      <c r="M4027" s="1" t="s">
        <v>56</v>
      </c>
      <c r="N4027" s="1" t="s">
        <v>33</v>
      </c>
      <c r="O4027" s="1" t="s">
        <v>22</v>
      </c>
      <c r="P4027" s="1" t="s">
        <v>67</v>
      </c>
      <c r="Q4027" s="1" t="s">
        <v>64</v>
      </c>
      <c r="R4027" s="2">
        <v>41249</v>
      </c>
    </row>
    <row r="4028" spans="1:18" x14ac:dyDescent="0.25">
      <c r="A4028" s="1">
        <v>21378</v>
      </c>
      <c r="B4028" s="2">
        <v>40762</v>
      </c>
      <c r="C4028" s="2" t="str">
        <f t="shared" si="311"/>
        <v>August</v>
      </c>
      <c r="D4028" s="1" t="s">
        <v>41</v>
      </c>
      <c r="E4028" s="1">
        <v>34</v>
      </c>
      <c r="F4028" s="1">
        <f t="shared" si="310"/>
        <v>27.56</v>
      </c>
      <c r="G4028" s="1">
        <v>937.04</v>
      </c>
      <c r="H4028" s="1">
        <v>1.49</v>
      </c>
      <c r="I4028">
        <f t="shared" si="312"/>
        <v>938.53</v>
      </c>
      <c r="J4028">
        <f t="shared" si="313"/>
        <v>3.5455000000000001</v>
      </c>
      <c r="K4028">
        <f t="shared" si="314"/>
        <v>33.2227532</v>
      </c>
      <c r="L4028" s="1" t="s">
        <v>26</v>
      </c>
      <c r="M4028" s="1" t="s">
        <v>55</v>
      </c>
      <c r="N4028" s="1" t="s">
        <v>33</v>
      </c>
      <c r="O4028" s="1" t="s">
        <v>34</v>
      </c>
      <c r="P4028" s="1" t="s">
        <v>48</v>
      </c>
      <c r="Q4028" s="1" t="s">
        <v>24</v>
      </c>
      <c r="R4028" s="2">
        <v>40763</v>
      </c>
    </row>
    <row r="4029" spans="1:18" x14ac:dyDescent="0.25">
      <c r="A4029" s="1">
        <v>3397</v>
      </c>
      <c r="B4029" s="2">
        <v>39986</v>
      </c>
      <c r="C4029" s="2" t="str">
        <f t="shared" si="311"/>
        <v>June</v>
      </c>
      <c r="D4029" s="1" t="s">
        <v>41</v>
      </c>
      <c r="E4029" s="1">
        <v>43</v>
      </c>
      <c r="F4029" s="1">
        <f t="shared" si="310"/>
        <v>18.974186046511626</v>
      </c>
      <c r="G4029" s="1">
        <v>815.89</v>
      </c>
      <c r="H4029" s="1">
        <v>4</v>
      </c>
      <c r="I4029">
        <f t="shared" si="312"/>
        <v>819.89</v>
      </c>
      <c r="J4029">
        <f t="shared" si="313"/>
        <v>5.3265000000000002</v>
      </c>
      <c r="K4029">
        <f t="shared" si="314"/>
        <v>43.458380850000005</v>
      </c>
      <c r="L4029" s="1" t="s">
        <v>26</v>
      </c>
      <c r="M4029" s="1" t="s">
        <v>58</v>
      </c>
      <c r="N4029" s="1" t="s">
        <v>21</v>
      </c>
      <c r="O4029" s="1" t="s">
        <v>29</v>
      </c>
      <c r="P4029" s="1" t="s">
        <v>43</v>
      </c>
      <c r="Q4029" s="1" t="s">
        <v>24</v>
      </c>
      <c r="R4029" s="2">
        <v>39988</v>
      </c>
    </row>
    <row r="4030" spans="1:18" x14ac:dyDescent="0.25">
      <c r="A4030" s="1">
        <v>3778</v>
      </c>
      <c r="B4030" s="2">
        <v>40323</v>
      </c>
      <c r="C4030" s="2" t="str">
        <f t="shared" si="311"/>
        <v>May</v>
      </c>
      <c r="D4030" s="1" t="s">
        <v>37</v>
      </c>
      <c r="E4030" s="1">
        <v>34</v>
      </c>
      <c r="F4030" s="1">
        <f t="shared" si="310"/>
        <v>7.8849999999999989</v>
      </c>
      <c r="G4030" s="1">
        <v>268.08999999999997</v>
      </c>
      <c r="H4030" s="1">
        <v>2.38</v>
      </c>
      <c r="I4030">
        <f t="shared" si="312"/>
        <v>270.46999999999997</v>
      </c>
      <c r="J4030">
        <f t="shared" si="313"/>
        <v>5.3265000000000002</v>
      </c>
      <c r="K4030">
        <f t="shared" si="314"/>
        <v>14.279813849999998</v>
      </c>
      <c r="L4030" s="1" t="s">
        <v>26</v>
      </c>
      <c r="M4030" s="1" t="s">
        <v>49</v>
      </c>
      <c r="N4030" s="1" t="s">
        <v>42</v>
      </c>
      <c r="O4030" s="1" t="s">
        <v>29</v>
      </c>
      <c r="P4030" s="1" t="s">
        <v>43</v>
      </c>
      <c r="Q4030" s="1" t="s">
        <v>46</v>
      </c>
      <c r="R4030" s="2">
        <v>40325</v>
      </c>
    </row>
    <row r="4031" spans="1:18" x14ac:dyDescent="0.25">
      <c r="A4031" s="1">
        <v>12418</v>
      </c>
      <c r="B4031" s="2">
        <v>40957</v>
      </c>
      <c r="C4031" s="2" t="str">
        <f t="shared" si="311"/>
        <v>February</v>
      </c>
      <c r="D4031" s="1" t="s">
        <v>32</v>
      </c>
      <c r="E4031" s="1">
        <v>38</v>
      </c>
      <c r="F4031" s="1">
        <f t="shared" si="310"/>
        <v>7.8686842105263155</v>
      </c>
      <c r="G4031" s="1">
        <v>299.01</v>
      </c>
      <c r="H4031" s="1">
        <v>6.5</v>
      </c>
      <c r="I4031">
        <f t="shared" si="312"/>
        <v>305.51</v>
      </c>
      <c r="J4031">
        <f t="shared" si="313"/>
        <v>3.5455000000000001</v>
      </c>
      <c r="K4031">
        <f t="shared" si="314"/>
        <v>10.601399550000002</v>
      </c>
      <c r="L4031" s="1" t="s">
        <v>26</v>
      </c>
      <c r="M4031" s="1" t="s">
        <v>47</v>
      </c>
      <c r="N4031" s="1" t="s">
        <v>42</v>
      </c>
      <c r="O4031" s="1" t="s">
        <v>34</v>
      </c>
      <c r="P4031" s="1" t="s">
        <v>60</v>
      </c>
      <c r="Q4031" s="1" t="s">
        <v>31</v>
      </c>
      <c r="R4031" s="2">
        <v>40959</v>
      </c>
    </row>
    <row r="4032" spans="1:18" x14ac:dyDescent="0.25">
      <c r="A4032" s="1">
        <v>24193</v>
      </c>
      <c r="B4032" s="2">
        <v>39886</v>
      </c>
      <c r="C4032" s="2" t="str">
        <f t="shared" si="311"/>
        <v>March</v>
      </c>
      <c r="D4032" s="1" t="s">
        <v>32</v>
      </c>
      <c r="E4032" s="1">
        <v>19</v>
      </c>
      <c r="F4032" s="1">
        <f t="shared" si="310"/>
        <v>75.079605263157902</v>
      </c>
      <c r="G4032" s="1">
        <v>1426.5125</v>
      </c>
      <c r="H4032" s="1">
        <v>0.99</v>
      </c>
      <c r="I4032">
        <f t="shared" si="312"/>
        <v>1427.5025000000001</v>
      </c>
      <c r="J4032">
        <f t="shared" si="313"/>
        <v>5.3265000000000002</v>
      </c>
      <c r="K4032">
        <f t="shared" si="314"/>
        <v>75.983188312500005</v>
      </c>
      <c r="L4032" s="1" t="s">
        <v>26</v>
      </c>
      <c r="M4032" s="1" t="s">
        <v>54</v>
      </c>
      <c r="N4032" s="1" t="s">
        <v>28</v>
      </c>
      <c r="O4032" s="1" t="s">
        <v>29</v>
      </c>
      <c r="P4032" s="1" t="s">
        <v>30</v>
      </c>
      <c r="Q4032" s="1" t="s">
        <v>36</v>
      </c>
      <c r="R4032" s="2">
        <v>39888</v>
      </c>
    </row>
    <row r="4033" spans="1:18" x14ac:dyDescent="0.25">
      <c r="A4033" s="1">
        <v>43808</v>
      </c>
      <c r="B4033" s="2">
        <v>40549</v>
      </c>
      <c r="C4033" s="2" t="str">
        <f t="shared" si="311"/>
        <v>January</v>
      </c>
      <c r="D4033" s="1" t="s">
        <v>18</v>
      </c>
      <c r="E4033" s="1">
        <v>16</v>
      </c>
      <c r="F4033" s="1">
        <f t="shared" si="310"/>
        <v>6.7956250000000002</v>
      </c>
      <c r="G4033" s="1">
        <v>108.73</v>
      </c>
      <c r="H4033" s="1">
        <v>5.22</v>
      </c>
      <c r="I4033">
        <f t="shared" si="312"/>
        <v>113.95</v>
      </c>
      <c r="J4033">
        <f t="shared" si="313"/>
        <v>4.7610000000000001</v>
      </c>
      <c r="K4033">
        <f t="shared" si="314"/>
        <v>5.1766353000000001</v>
      </c>
      <c r="L4033" s="1" t="s">
        <v>26</v>
      </c>
      <c r="M4033" s="1" t="s">
        <v>27</v>
      </c>
      <c r="N4033" s="1" t="s">
        <v>28</v>
      </c>
      <c r="O4033" s="1" t="s">
        <v>22</v>
      </c>
      <c r="P4033" s="1" t="s">
        <v>23</v>
      </c>
      <c r="Q4033" s="1" t="s">
        <v>24</v>
      </c>
      <c r="R4033" s="2">
        <v>40556</v>
      </c>
    </row>
    <row r="4034" spans="1:18" x14ac:dyDescent="0.25">
      <c r="A4034" s="1">
        <v>28451</v>
      </c>
      <c r="B4034" s="2">
        <v>39818</v>
      </c>
      <c r="C4034" s="2" t="str">
        <f t="shared" si="311"/>
        <v>January</v>
      </c>
      <c r="D4034" s="1" t="s">
        <v>37</v>
      </c>
      <c r="E4034" s="1">
        <v>21</v>
      </c>
      <c r="F4034" s="1">
        <f t="shared" ref="F4034:F4097" si="315">G4034/E4034</f>
        <v>200.05142857142857</v>
      </c>
      <c r="G4034" s="1">
        <v>4201.08</v>
      </c>
      <c r="H4034" s="1">
        <v>11.54</v>
      </c>
      <c r="I4034">
        <f t="shared" si="312"/>
        <v>4212.62</v>
      </c>
      <c r="J4034">
        <f t="shared" si="313"/>
        <v>4.7610000000000001</v>
      </c>
      <c r="K4034">
        <f t="shared" si="314"/>
        <v>200.01341880000001</v>
      </c>
      <c r="L4034" s="1" t="s">
        <v>26</v>
      </c>
      <c r="M4034" s="1" t="s">
        <v>27</v>
      </c>
      <c r="N4034" s="1" t="s">
        <v>28</v>
      </c>
      <c r="O4034" s="1" t="s">
        <v>22</v>
      </c>
      <c r="P4034" s="1" t="s">
        <v>23</v>
      </c>
      <c r="Q4034" s="1" t="s">
        <v>53</v>
      </c>
      <c r="R4034" s="2">
        <v>39820</v>
      </c>
    </row>
    <row r="4035" spans="1:18" x14ac:dyDescent="0.25">
      <c r="A4035" s="1">
        <v>43044</v>
      </c>
      <c r="B4035" s="2">
        <v>40103</v>
      </c>
      <c r="C4035" s="2" t="str">
        <f t="shared" ref="C4035:C4098" si="316">TEXT(B4035,"mmmm")</f>
        <v>October</v>
      </c>
      <c r="D4035" s="1" t="s">
        <v>41</v>
      </c>
      <c r="E4035" s="1">
        <v>3</v>
      </c>
      <c r="F4035" s="1">
        <f t="shared" si="315"/>
        <v>6569.0666666666666</v>
      </c>
      <c r="G4035" s="1">
        <v>19707.2</v>
      </c>
      <c r="H4035" s="1">
        <v>24.49</v>
      </c>
      <c r="I4035">
        <f t="shared" ref="I4035:I4098" si="317">G4035+H4035</f>
        <v>19731.690000000002</v>
      </c>
      <c r="J4035">
        <f t="shared" ref="J4035:J4098" si="318">IF(O4035="Furniture",4.761,IF(O4035="Technology",5.3265,IF(O4035="Office Supplies",3.5455,0)))</f>
        <v>5.3265000000000002</v>
      </c>
      <c r="K4035">
        <f t="shared" ref="K4035:K4098" si="319">(J4035*G4035)/100</f>
        <v>1049.7040079999999</v>
      </c>
      <c r="L4035" s="1" t="s">
        <v>26</v>
      </c>
      <c r="M4035" s="1" t="s">
        <v>51</v>
      </c>
      <c r="N4035" s="1" t="s">
        <v>42</v>
      </c>
      <c r="O4035" s="1" t="s">
        <v>29</v>
      </c>
      <c r="P4035" s="1" t="s">
        <v>61</v>
      </c>
      <c r="Q4035" s="1" t="s">
        <v>53</v>
      </c>
      <c r="R4035" s="2">
        <v>40105</v>
      </c>
    </row>
    <row r="4036" spans="1:18" x14ac:dyDescent="0.25">
      <c r="A4036" s="1">
        <v>36038</v>
      </c>
      <c r="B4036" s="2">
        <v>41137</v>
      </c>
      <c r="C4036" s="2" t="str">
        <f t="shared" si="316"/>
        <v>August</v>
      </c>
      <c r="D4036" s="1" t="s">
        <v>25</v>
      </c>
      <c r="E4036" s="1">
        <v>26</v>
      </c>
      <c r="F4036" s="1">
        <f t="shared" si="315"/>
        <v>3.663846153846154</v>
      </c>
      <c r="G4036" s="1">
        <v>95.26</v>
      </c>
      <c r="H4036" s="1">
        <v>5</v>
      </c>
      <c r="I4036">
        <f t="shared" si="317"/>
        <v>100.26</v>
      </c>
      <c r="J4036">
        <f t="shared" si="318"/>
        <v>3.5455000000000001</v>
      </c>
      <c r="K4036">
        <f t="shared" si="319"/>
        <v>3.3774433000000004</v>
      </c>
      <c r="L4036" s="1" t="s">
        <v>26</v>
      </c>
      <c r="M4036" s="1" t="s">
        <v>51</v>
      </c>
      <c r="N4036" s="1" t="s">
        <v>42</v>
      </c>
      <c r="O4036" s="1" t="s">
        <v>34</v>
      </c>
      <c r="P4036" s="1" t="s">
        <v>35</v>
      </c>
      <c r="Q4036" s="1" t="s">
        <v>36</v>
      </c>
      <c r="R4036" s="2">
        <v>41139</v>
      </c>
    </row>
    <row r="4037" spans="1:18" x14ac:dyDescent="0.25">
      <c r="A4037" s="1">
        <v>53378</v>
      </c>
      <c r="B4037" s="2">
        <v>41103</v>
      </c>
      <c r="C4037" s="2" t="str">
        <f t="shared" si="316"/>
        <v>July</v>
      </c>
      <c r="D4037" s="1" t="s">
        <v>41</v>
      </c>
      <c r="E4037" s="1">
        <v>50</v>
      </c>
      <c r="F4037" s="1">
        <f t="shared" si="315"/>
        <v>278.69060000000002</v>
      </c>
      <c r="G4037" s="1">
        <v>13934.53</v>
      </c>
      <c r="H4037" s="1">
        <v>11.64</v>
      </c>
      <c r="I4037">
        <f t="shared" si="317"/>
        <v>13946.17</v>
      </c>
      <c r="J4037">
        <f t="shared" si="318"/>
        <v>5.3265000000000002</v>
      </c>
      <c r="K4037">
        <f t="shared" si="319"/>
        <v>742.22274045000017</v>
      </c>
      <c r="L4037" s="1" t="s">
        <v>19</v>
      </c>
      <c r="M4037" s="1" t="s">
        <v>54</v>
      </c>
      <c r="N4037" s="1" t="s">
        <v>33</v>
      </c>
      <c r="O4037" s="1" t="s">
        <v>29</v>
      </c>
      <c r="P4037" s="1" t="s">
        <v>52</v>
      </c>
      <c r="Q4037" s="1" t="s">
        <v>53</v>
      </c>
      <c r="R4037" s="2">
        <v>41104</v>
      </c>
    </row>
    <row r="4038" spans="1:18" x14ac:dyDescent="0.25">
      <c r="A4038" s="1">
        <v>17956</v>
      </c>
      <c r="B4038" s="2">
        <v>40395</v>
      </c>
      <c r="C4038" s="2" t="str">
        <f t="shared" si="316"/>
        <v>August</v>
      </c>
      <c r="D4038" s="1" t="s">
        <v>37</v>
      </c>
      <c r="E4038" s="1">
        <v>17</v>
      </c>
      <c r="F4038" s="1">
        <f t="shared" si="315"/>
        <v>112.62647058823529</v>
      </c>
      <c r="G4038" s="1">
        <v>1914.65</v>
      </c>
      <c r="H4038" s="1">
        <v>8.64</v>
      </c>
      <c r="I4038">
        <f t="shared" si="317"/>
        <v>1923.2900000000002</v>
      </c>
      <c r="J4038">
        <f t="shared" si="318"/>
        <v>3.5455000000000001</v>
      </c>
      <c r="K4038">
        <f t="shared" si="319"/>
        <v>67.88391575</v>
      </c>
      <c r="L4038" s="1" t="s">
        <v>26</v>
      </c>
      <c r="M4038" s="1" t="s">
        <v>27</v>
      </c>
      <c r="N4038" s="1" t="s">
        <v>33</v>
      </c>
      <c r="O4038" s="1" t="s">
        <v>34</v>
      </c>
      <c r="P4038" s="1" t="s">
        <v>60</v>
      </c>
      <c r="Q4038" s="1" t="s">
        <v>24</v>
      </c>
      <c r="R4038" s="2">
        <v>40396</v>
      </c>
    </row>
    <row r="4039" spans="1:18" x14ac:dyDescent="0.25">
      <c r="A4039" s="1">
        <v>23264</v>
      </c>
      <c r="B4039" s="2">
        <v>40519</v>
      </c>
      <c r="C4039" s="2" t="str">
        <f t="shared" si="316"/>
        <v>December</v>
      </c>
      <c r="D4039" s="1" t="s">
        <v>37</v>
      </c>
      <c r="E4039" s="1">
        <v>27</v>
      </c>
      <c r="F4039" s="1">
        <f t="shared" si="315"/>
        <v>2.9062962962962962</v>
      </c>
      <c r="G4039" s="1">
        <v>78.47</v>
      </c>
      <c r="H4039" s="1">
        <v>0.99</v>
      </c>
      <c r="I4039">
        <f t="shared" si="317"/>
        <v>79.459999999999994</v>
      </c>
      <c r="J4039">
        <f t="shared" si="318"/>
        <v>3.5455000000000001</v>
      </c>
      <c r="K4039">
        <f t="shared" si="319"/>
        <v>2.7821538500000003</v>
      </c>
      <c r="L4039" s="1" t="s">
        <v>26</v>
      </c>
      <c r="M4039" s="1" t="s">
        <v>44</v>
      </c>
      <c r="N4039" s="1" t="s">
        <v>33</v>
      </c>
      <c r="O4039" s="1" t="s">
        <v>34</v>
      </c>
      <c r="P4039" s="1" t="s">
        <v>63</v>
      </c>
      <c r="Q4039" s="1" t="s">
        <v>24</v>
      </c>
      <c r="R4039" s="2">
        <v>40521</v>
      </c>
    </row>
    <row r="4040" spans="1:18" x14ac:dyDescent="0.25">
      <c r="A4040" s="1">
        <v>55940</v>
      </c>
      <c r="B4040" s="2">
        <v>39932</v>
      </c>
      <c r="C4040" s="2" t="str">
        <f t="shared" si="316"/>
        <v>April</v>
      </c>
      <c r="D4040" s="1" t="s">
        <v>32</v>
      </c>
      <c r="E4040" s="1">
        <v>29</v>
      </c>
      <c r="F4040" s="1">
        <f t="shared" si="315"/>
        <v>100.88896551724139</v>
      </c>
      <c r="G4040" s="1">
        <v>2925.78</v>
      </c>
      <c r="H4040" s="1">
        <v>7.18</v>
      </c>
      <c r="I4040">
        <f t="shared" si="317"/>
        <v>2932.96</v>
      </c>
      <c r="J4040">
        <f t="shared" si="318"/>
        <v>5.3265000000000002</v>
      </c>
      <c r="K4040">
        <f t="shared" si="319"/>
        <v>155.84167170000003</v>
      </c>
      <c r="L4040" s="1" t="s">
        <v>26</v>
      </c>
      <c r="M4040" s="1" t="s">
        <v>69</v>
      </c>
      <c r="N4040" s="1" t="s">
        <v>33</v>
      </c>
      <c r="O4040" s="1" t="s">
        <v>29</v>
      </c>
      <c r="P4040" s="1" t="s">
        <v>43</v>
      </c>
      <c r="Q4040" s="1" t="s">
        <v>24</v>
      </c>
      <c r="R4040" s="2">
        <v>39933</v>
      </c>
    </row>
    <row r="4041" spans="1:18" x14ac:dyDescent="0.25">
      <c r="A4041" s="1">
        <v>35300</v>
      </c>
      <c r="B4041" s="2">
        <v>40239</v>
      </c>
      <c r="C4041" s="2" t="str">
        <f t="shared" si="316"/>
        <v>March</v>
      </c>
      <c r="D4041" s="1" t="s">
        <v>41</v>
      </c>
      <c r="E4041" s="1">
        <v>10</v>
      </c>
      <c r="F4041" s="1">
        <f t="shared" si="315"/>
        <v>2.8809999999999998</v>
      </c>
      <c r="G4041" s="1">
        <v>28.81</v>
      </c>
      <c r="H4041" s="1">
        <v>0.49</v>
      </c>
      <c r="I4041">
        <f t="shared" si="317"/>
        <v>29.299999999999997</v>
      </c>
      <c r="J4041">
        <f t="shared" si="318"/>
        <v>3.5455000000000001</v>
      </c>
      <c r="K4041">
        <f t="shared" si="319"/>
        <v>1.02145855</v>
      </c>
      <c r="L4041" s="1" t="s">
        <v>26</v>
      </c>
      <c r="M4041" s="1" t="s">
        <v>55</v>
      </c>
      <c r="N4041" s="1" t="s">
        <v>33</v>
      </c>
      <c r="O4041" s="1" t="s">
        <v>34</v>
      </c>
      <c r="P4041" s="1" t="s">
        <v>63</v>
      </c>
      <c r="Q4041" s="1" t="s">
        <v>24</v>
      </c>
      <c r="R4041" s="2">
        <v>40240</v>
      </c>
    </row>
    <row r="4042" spans="1:18" x14ac:dyDescent="0.25">
      <c r="A4042" s="1">
        <v>4738</v>
      </c>
      <c r="B4042" s="2">
        <v>41006</v>
      </c>
      <c r="C4042" s="2" t="str">
        <f t="shared" si="316"/>
        <v>April</v>
      </c>
      <c r="D4042" s="1" t="s">
        <v>25</v>
      </c>
      <c r="E4042" s="1">
        <v>2</v>
      </c>
      <c r="F4042" s="1">
        <f t="shared" si="315"/>
        <v>5.1950000000000003</v>
      </c>
      <c r="G4042" s="1">
        <v>10.39</v>
      </c>
      <c r="H4042" s="1">
        <v>0.7</v>
      </c>
      <c r="I4042">
        <f t="shared" si="317"/>
        <v>11.09</v>
      </c>
      <c r="J4042">
        <f t="shared" si="318"/>
        <v>3.5455000000000001</v>
      </c>
      <c r="K4042">
        <f t="shared" si="319"/>
        <v>0.36837745000000005</v>
      </c>
      <c r="L4042" s="1" t="s">
        <v>26</v>
      </c>
      <c r="M4042" s="1" t="s">
        <v>47</v>
      </c>
      <c r="N4042" s="1" t="s">
        <v>42</v>
      </c>
      <c r="O4042" s="1" t="s">
        <v>34</v>
      </c>
      <c r="P4042" s="1" t="s">
        <v>66</v>
      </c>
      <c r="Q4042" s="1" t="s">
        <v>36</v>
      </c>
      <c r="R4042" s="2">
        <v>41007</v>
      </c>
    </row>
    <row r="4043" spans="1:18" x14ac:dyDescent="0.25">
      <c r="A4043" s="1">
        <v>4871</v>
      </c>
      <c r="B4043" s="2">
        <v>40705</v>
      </c>
      <c r="C4043" s="2" t="str">
        <f t="shared" si="316"/>
        <v>June</v>
      </c>
      <c r="D4043" s="1" t="s">
        <v>37</v>
      </c>
      <c r="E4043" s="1">
        <v>8</v>
      </c>
      <c r="F4043" s="1">
        <f t="shared" si="315"/>
        <v>96.967500000000001</v>
      </c>
      <c r="G4043" s="1">
        <v>775.74</v>
      </c>
      <c r="H4043" s="1">
        <v>42</v>
      </c>
      <c r="I4043">
        <f t="shared" si="317"/>
        <v>817.74</v>
      </c>
      <c r="J4043">
        <f t="shared" si="318"/>
        <v>4.7610000000000001</v>
      </c>
      <c r="K4043">
        <f t="shared" si="319"/>
        <v>36.932981400000003</v>
      </c>
      <c r="L4043" s="1" t="s">
        <v>38</v>
      </c>
      <c r="M4043" s="1" t="s">
        <v>54</v>
      </c>
      <c r="N4043" s="1" t="s">
        <v>21</v>
      </c>
      <c r="O4043" s="1" t="s">
        <v>22</v>
      </c>
      <c r="P4043" s="1" t="s">
        <v>39</v>
      </c>
      <c r="Q4043" s="1" t="s">
        <v>40</v>
      </c>
      <c r="R4043" s="2">
        <v>40707</v>
      </c>
    </row>
    <row r="4044" spans="1:18" x14ac:dyDescent="0.25">
      <c r="A4044" s="1">
        <v>16098</v>
      </c>
      <c r="B4044" s="2">
        <v>41111</v>
      </c>
      <c r="C4044" s="2" t="str">
        <f t="shared" si="316"/>
        <v>July</v>
      </c>
      <c r="D4044" s="1" t="s">
        <v>18</v>
      </c>
      <c r="E4044" s="1">
        <v>44</v>
      </c>
      <c r="F4044" s="1">
        <f t="shared" si="315"/>
        <v>22.772500000000001</v>
      </c>
      <c r="G4044" s="1">
        <v>1001.99</v>
      </c>
      <c r="H4044" s="1">
        <v>2.99</v>
      </c>
      <c r="I4044">
        <f t="shared" si="317"/>
        <v>1004.98</v>
      </c>
      <c r="J4044">
        <f t="shared" si="318"/>
        <v>3.5455000000000001</v>
      </c>
      <c r="K4044">
        <f t="shared" si="319"/>
        <v>35.525555449999999</v>
      </c>
      <c r="L4044" s="1" t="s">
        <v>26</v>
      </c>
      <c r="M4044" s="1" t="s">
        <v>27</v>
      </c>
      <c r="N4044" s="1" t="s">
        <v>42</v>
      </c>
      <c r="O4044" s="1" t="s">
        <v>34</v>
      </c>
      <c r="P4044" s="1" t="s">
        <v>48</v>
      </c>
      <c r="Q4044" s="1" t="s">
        <v>24</v>
      </c>
      <c r="R4044" s="2">
        <v>41113</v>
      </c>
    </row>
    <row r="4045" spans="1:18" x14ac:dyDescent="0.25">
      <c r="A4045" s="1">
        <v>58528</v>
      </c>
      <c r="B4045" s="2">
        <v>40478</v>
      </c>
      <c r="C4045" s="2" t="str">
        <f t="shared" si="316"/>
        <v>October</v>
      </c>
      <c r="D4045" s="1" t="s">
        <v>41</v>
      </c>
      <c r="E4045" s="1">
        <v>41</v>
      </c>
      <c r="F4045" s="1">
        <f t="shared" si="315"/>
        <v>3.8960975609756101</v>
      </c>
      <c r="G4045" s="1">
        <v>159.74</v>
      </c>
      <c r="H4045" s="1">
        <v>2.5</v>
      </c>
      <c r="I4045">
        <f t="shared" si="317"/>
        <v>162.24</v>
      </c>
      <c r="J4045">
        <f t="shared" si="318"/>
        <v>3.5455000000000001</v>
      </c>
      <c r="K4045">
        <f t="shared" si="319"/>
        <v>5.6635817000000008</v>
      </c>
      <c r="L4045" s="1" t="s">
        <v>19</v>
      </c>
      <c r="M4045" s="1" t="s">
        <v>27</v>
      </c>
      <c r="N4045" s="1" t="s">
        <v>33</v>
      </c>
      <c r="O4045" s="1" t="s">
        <v>34</v>
      </c>
      <c r="P4045" s="1" t="s">
        <v>62</v>
      </c>
      <c r="Q4045" s="1" t="s">
        <v>24</v>
      </c>
      <c r="R4045" s="2">
        <v>40479</v>
      </c>
    </row>
    <row r="4046" spans="1:18" x14ac:dyDescent="0.25">
      <c r="A4046" s="1">
        <v>40643</v>
      </c>
      <c r="B4046" s="2">
        <v>40638</v>
      </c>
      <c r="C4046" s="2" t="str">
        <f t="shared" si="316"/>
        <v>April</v>
      </c>
      <c r="D4046" s="1" t="s">
        <v>37</v>
      </c>
      <c r="E4046" s="1">
        <v>23</v>
      </c>
      <c r="F4046" s="1">
        <f t="shared" si="315"/>
        <v>11.249565217391305</v>
      </c>
      <c r="G4046" s="1">
        <v>258.74</v>
      </c>
      <c r="H4046" s="1">
        <v>5.72</v>
      </c>
      <c r="I4046">
        <f t="shared" si="317"/>
        <v>264.46000000000004</v>
      </c>
      <c r="J4046">
        <f t="shared" si="318"/>
        <v>3.5455000000000001</v>
      </c>
      <c r="K4046">
        <f t="shared" si="319"/>
        <v>9.1736267000000016</v>
      </c>
      <c r="L4046" s="1" t="s">
        <v>26</v>
      </c>
      <c r="M4046" s="1" t="s">
        <v>49</v>
      </c>
      <c r="N4046" s="1" t="s">
        <v>42</v>
      </c>
      <c r="O4046" s="1" t="s">
        <v>34</v>
      </c>
      <c r="P4046" s="1" t="s">
        <v>62</v>
      </c>
      <c r="Q4046" s="1" t="s">
        <v>24</v>
      </c>
      <c r="R4046" s="2">
        <v>40640</v>
      </c>
    </row>
    <row r="4047" spans="1:18" x14ac:dyDescent="0.25">
      <c r="A4047" s="1">
        <v>37095</v>
      </c>
      <c r="B4047" s="2">
        <v>39882</v>
      </c>
      <c r="C4047" s="2" t="str">
        <f t="shared" si="316"/>
        <v>March</v>
      </c>
      <c r="D4047" s="1" t="s">
        <v>18</v>
      </c>
      <c r="E4047" s="1">
        <v>3</v>
      </c>
      <c r="F4047" s="1">
        <f t="shared" si="315"/>
        <v>6296</v>
      </c>
      <c r="G4047" s="1">
        <v>18888</v>
      </c>
      <c r="H4047" s="1">
        <v>24.49</v>
      </c>
      <c r="I4047">
        <f t="shared" si="317"/>
        <v>18912.490000000002</v>
      </c>
      <c r="J4047">
        <f t="shared" si="318"/>
        <v>5.3265000000000002</v>
      </c>
      <c r="K4047">
        <f t="shared" si="319"/>
        <v>1006.0693200000001</v>
      </c>
      <c r="L4047" s="1" t="s">
        <v>26</v>
      </c>
      <c r="M4047" s="1" t="s">
        <v>51</v>
      </c>
      <c r="N4047" s="1" t="s">
        <v>21</v>
      </c>
      <c r="O4047" s="1" t="s">
        <v>29</v>
      </c>
      <c r="P4047" s="1" t="s">
        <v>61</v>
      </c>
      <c r="Q4047" s="1" t="s">
        <v>53</v>
      </c>
      <c r="R4047" s="2">
        <v>39886</v>
      </c>
    </row>
    <row r="4048" spans="1:18" x14ac:dyDescent="0.25">
      <c r="A4048" s="1">
        <v>3078</v>
      </c>
      <c r="B4048" s="2">
        <v>40220</v>
      </c>
      <c r="C4048" s="2" t="str">
        <f t="shared" si="316"/>
        <v>February</v>
      </c>
      <c r="D4048" s="1" t="s">
        <v>25</v>
      </c>
      <c r="E4048" s="1">
        <v>1</v>
      </c>
      <c r="F4048" s="1">
        <f t="shared" si="315"/>
        <v>316.61</v>
      </c>
      <c r="G4048" s="1">
        <v>316.61</v>
      </c>
      <c r="H4048" s="1">
        <v>48.8</v>
      </c>
      <c r="I4048">
        <f t="shared" si="317"/>
        <v>365.41</v>
      </c>
      <c r="J4048">
        <f t="shared" si="318"/>
        <v>4.7610000000000001</v>
      </c>
      <c r="K4048">
        <f t="shared" si="319"/>
        <v>15.0738021</v>
      </c>
      <c r="L4048" s="1" t="s">
        <v>38</v>
      </c>
      <c r="M4048" s="1" t="s">
        <v>58</v>
      </c>
      <c r="N4048" s="1" t="s">
        <v>33</v>
      </c>
      <c r="O4048" s="1" t="s">
        <v>22</v>
      </c>
      <c r="P4048" s="1" t="s">
        <v>39</v>
      </c>
      <c r="Q4048" s="1" t="s">
        <v>40</v>
      </c>
      <c r="R4048" s="2">
        <v>40222</v>
      </c>
    </row>
    <row r="4049" spans="1:18" x14ac:dyDescent="0.25">
      <c r="A4049" s="1">
        <v>5381</v>
      </c>
      <c r="B4049" s="2">
        <v>40206</v>
      </c>
      <c r="C4049" s="2" t="str">
        <f t="shared" si="316"/>
        <v>January</v>
      </c>
      <c r="D4049" s="1" t="s">
        <v>18</v>
      </c>
      <c r="E4049" s="1">
        <v>47</v>
      </c>
      <c r="F4049" s="1">
        <f t="shared" si="315"/>
        <v>104.00297872340427</v>
      </c>
      <c r="G4049" s="1">
        <v>4888.1400000000003</v>
      </c>
      <c r="H4049" s="1">
        <v>5.81</v>
      </c>
      <c r="I4049">
        <f t="shared" si="317"/>
        <v>4893.9500000000007</v>
      </c>
      <c r="J4049">
        <f t="shared" si="318"/>
        <v>4.7610000000000001</v>
      </c>
      <c r="K4049">
        <f t="shared" si="319"/>
        <v>232.72434540000003</v>
      </c>
      <c r="L4049" s="1" t="s">
        <v>26</v>
      </c>
      <c r="M4049" s="1" t="s">
        <v>27</v>
      </c>
      <c r="N4049" s="1" t="s">
        <v>42</v>
      </c>
      <c r="O4049" s="1" t="s">
        <v>22</v>
      </c>
      <c r="P4049" s="1" t="s">
        <v>23</v>
      </c>
      <c r="Q4049" s="1" t="s">
        <v>31</v>
      </c>
      <c r="R4049" s="2">
        <v>40213</v>
      </c>
    </row>
    <row r="4050" spans="1:18" x14ac:dyDescent="0.25">
      <c r="A4050" s="1">
        <v>40896</v>
      </c>
      <c r="B4050" s="2">
        <v>40788</v>
      </c>
      <c r="C4050" s="2" t="str">
        <f t="shared" si="316"/>
        <v>September</v>
      </c>
      <c r="D4050" s="1" t="s">
        <v>32</v>
      </c>
      <c r="E4050" s="1">
        <v>21</v>
      </c>
      <c r="F4050" s="1">
        <f t="shared" si="315"/>
        <v>7.4157142857142855</v>
      </c>
      <c r="G4050" s="1">
        <v>155.72999999999999</v>
      </c>
      <c r="H4050" s="1">
        <v>1.71</v>
      </c>
      <c r="I4050">
        <f t="shared" si="317"/>
        <v>157.44</v>
      </c>
      <c r="J4050">
        <f t="shared" si="318"/>
        <v>3.5455000000000001</v>
      </c>
      <c r="K4050">
        <f t="shared" si="319"/>
        <v>5.5214071499999999</v>
      </c>
      <c r="L4050" s="1" t="s">
        <v>19</v>
      </c>
      <c r="M4050" s="1" t="s">
        <v>69</v>
      </c>
      <c r="N4050" s="1" t="s">
        <v>33</v>
      </c>
      <c r="O4050" s="1" t="s">
        <v>34</v>
      </c>
      <c r="P4050" s="1" t="s">
        <v>45</v>
      </c>
      <c r="Q4050" s="1" t="s">
        <v>36</v>
      </c>
      <c r="R4050" s="2">
        <v>40789</v>
      </c>
    </row>
    <row r="4051" spans="1:18" x14ac:dyDescent="0.25">
      <c r="A4051" s="1">
        <v>17313</v>
      </c>
      <c r="B4051" s="2">
        <v>39940</v>
      </c>
      <c r="C4051" s="2" t="str">
        <f t="shared" si="316"/>
        <v>May</v>
      </c>
      <c r="D4051" s="1" t="s">
        <v>25</v>
      </c>
      <c r="E4051" s="1">
        <v>27</v>
      </c>
      <c r="F4051" s="1">
        <f t="shared" si="315"/>
        <v>4.8329629629629629</v>
      </c>
      <c r="G4051" s="1">
        <v>130.49</v>
      </c>
      <c r="H4051" s="1">
        <v>0.88</v>
      </c>
      <c r="I4051">
        <f t="shared" si="317"/>
        <v>131.37</v>
      </c>
      <c r="J4051">
        <f t="shared" si="318"/>
        <v>3.5455000000000001</v>
      </c>
      <c r="K4051">
        <f t="shared" si="319"/>
        <v>4.62652295</v>
      </c>
      <c r="L4051" s="1" t="s">
        <v>19</v>
      </c>
      <c r="M4051" s="1" t="s">
        <v>20</v>
      </c>
      <c r="N4051" s="1" t="s">
        <v>21</v>
      </c>
      <c r="O4051" s="1" t="s">
        <v>34</v>
      </c>
      <c r="P4051" s="1" t="s">
        <v>45</v>
      </c>
      <c r="Q4051" s="1" t="s">
        <v>36</v>
      </c>
      <c r="R4051" s="2">
        <v>39942</v>
      </c>
    </row>
    <row r="4052" spans="1:18" x14ac:dyDescent="0.25">
      <c r="A4052" s="1">
        <v>37380</v>
      </c>
      <c r="B4052" s="2">
        <v>40634</v>
      </c>
      <c r="C4052" s="2" t="str">
        <f t="shared" si="316"/>
        <v>April</v>
      </c>
      <c r="D4052" s="1" t="s">
        <v>37</v>
      </c>
      <c r="E4052" s="1">
        <v>47</v>
      </c>
      <c r="F4052" s="1">
        <f t="shared" si="315"/>
        <v>10.791063829787234</v>
      </c>
      <c r="G4052" s="1">
        <v>507.18</v>
      </c>
      <c r="H4052" s="1">
        <v>4.78</v>
      </c>
      <c r="I4052">
        <f t="shared" si="317"/>
        <v>511.96</v>
      </c>
      <c r="J4052">
        <f t="shared" si="318"/>
        <v>3.5455000000000001</v>
      </c>
      <c r="K4052">
        <f t="shared" si="319"/>
        <v>17.9820669</v>
      </c>
      <c r="L4052" s="1" t="s">
        <v>26</v>
      </c>
      <c r="M4052" s="1" t="s">
        <v>20</v>
      </c>
      <c r="N4052" s="1" t="s">
        <v>42</v>
      </c>
      <c r="O4052" s="1" t="s">
        <v>34</v>
      </c>
      <c r="P4052" s="1" t="s">
        <v>45</v>
      </c>
      <c r="Q4052" s="1" t="s">
        <v>24</v>
      </c>
      <c r="R4052" s="2">
        <v>40635</v>
      </c>
    </row>
    <row r="4053" spans="1:18" x14ac:dyDescent="0.25">
      <c r="A4053" s="1">
        <v>45924</v>
      </c>
      <c r="B4053" s="2">
        <v>40533</v>
      </c>
      <c r="C4053" s="2" t="str">
        <f t="shared" si="316"/>
        <v>December</v>
      </c>
      <c r="D4053" s="1" t="s">
        <v>18</v>
      </c>
      <c r="E4053" s="1">
        <v>1</v>
      </c>
      <c r="F4053" s="1">
        <f t="shared" si="315"/>
        <v>27.44</v>
      </c>
      <c r="G4053" s="1">
        <v>27.44</v>
      </c>
      <c r="H4053" s="1">
        <v>2.99</v>
      </c>
      <c r="I4053">
        <f t="shared" si="317"/>
        <v>30.43</v>
      </c>
      <c r="J4053">
        <f t="shared" si="318"/>
        <v>3.5455000000000001</v>
      </c>
      <c r="K4053">
        <f t="shared" si="319"/>
        <v>0.97288520000000001</v>
      </c>
      <c r="L4053" s="1" t="s">
        <v>26</v>
      </c>
      <c r="M4053" s="1" t="s">
        <v>59</v>
      </c>
      <c r="N4053" s="1" t="s">
        <v>33</v>
      </c>
      <c r="O4053" s="1" t="s">
        <v>34</v>
      </c>
      <c r="P4053" s="1" t="s">
        <v>48</v>
      </c>
      <c r="Q4053" s="1" t="s">
        <v>24</v>
      </c>
      <c r="R4053" s="2">
        <v>40538</v>
      </c>
    </row>
    <row r="4054" spans="1:18" x14ac:dyDescent="0.25">
      <c r="A4054" s="1">
        <v>1412</v>
      </c>
      <c r="B4054" s="2">
        <v>40249</v>
      </c>
      <c r="C4054" s="2" t="str">
        <f t="shared" si="316"/>
        <v>March</v>
      </c>
      <c r="D4054" s="1" t="s">
        <v>32</v>
      </c>
      <c r="E4054" s="1">
        <v>13</v>
      </c>
      <c r="F4054" s="1">
        <f t="shared" si="315"/>
        <v>4.5407692307692304</v>
      </c>
      <c r="G4054" s="1">
        <v>59.03</v>
      </c>
      <c r="H4054" s="1">
        <v>0.5</v>
      </c>
      <c r="I4054">
        <f t="shared" si="317"/>
        <v>59.53</v>
      </c>
      <c r="J4054">
        <f t="shared" si="318"/>
        <v>3.5455000000000001</v>
      </c>
      <c r="K4054">
        <f t="shared" si="319"/>
        <v>2.09290865</v>
      </c>
      <c r="L4054" s="1" t="s">
        <v>19</v>
      </c>
      <c r="M4054" s="1" t="s">
        <v>65</v>
      </c>
      <c r="N4054" s="1" t="s">
        <v>21</v>
      </c>
      <c r="O4054" s="1" t="s">
        <v>34</v>
      </c>
      <c r="P4054" s="1" t="s">
        <v>63</v>
      </c>
      <c r="Q4054" s="1" t="s">
        <v>24</v>
      </c>
      <c r="R4054" s="2">
        <v>40251</v>
      </c>
    </row>
    <row r="4055" spans="1:18" x14ac:dyDescent="0.25">
      <c r="A4055" s="1">
        <v>51175</v>
      </c>
      <c r="B4055" s="2">
        <v>41135</v>
      </c>
      <c r="C4055" s="2" t="str">
        <f t="shared" si="316"/>
        <v>August</v>
      </c>
      <c r="D4055" s="1" t="s">
        <v>25</v>
      </c>
      <c r="E4055" s="1">
        <v>28</v>
      </c>
      <c r="F4055" s="1">
        <f t="shared" si="315"/>
        <v>40.544285714285714</v>
      </c>
      <c r="G4055" s="1">
        <v>1135.24</v>
      </c>
      <c r="H4055" s="1">
        <v>4.5</v>
      </c>
      <c r="I4055">
        <f t="shared" si="317"/>
        <v>1139.74</v>
      </c>
      <c r="J4055">
        <f t="shared" si="318"/>
        <v>3.5455000000000001</v>
      </c>
      <c r="K4055">
        <f t="shared" si="319"/>
        <v>40.249934200000006</v>
      </c>
      <c r="L4055" s="1" t="s">
        <v>26</v>
      </c>
      <c r="M4055" s="1" t="s">
        <v>59</v>
      </c>
      <c r="N4055" s="1" t="s">
        <v>21</v>
      </c>
      <c r="O4055" s="1" t="s">
        <v>34</v>
      </c>
      <c r="P4055" s="1" t="s">
        <v>68</v>
      </c>
      <c r="Q4055" s="1" t="s">
        <v>24</v>
      </c>
      <c r="R4055" s="2">
        <v>41135</v>
      </c>
    </row>
    <row r="4056" spans="1:18" x14ac:dyDescent="0.25">
      <c r="A4056" s="1">
        <v>8135</v>
      </c>
      <c r="B4056" s="2">
        <v>40720</v>
      </c>
      <c r="C4056" s="2" t="str">
        <f t="shared" si="316"/>
        <v>June</v>
      </c>
      <c r="D4056" s="1" t="s">
        <v>32</v>
      </c>
      <c r="E4056" s="1">
        <v>16</v>
      </c>
      <c r="F4056" s="1">
        <f t="shared" si="315"/>
        <v>48.275750000000002</v>
      </c>
      <c r="G4056" s="1">
        <v>772.41200000000003</v>
      </c>
      <c r="H4056" s="1">
        <v>5</v>
      </c>
      <c r="I4056">
        <f t="shared" si="317"/>
        <v>777.41200000000003</v>
      </c>
      <c r="J4056">
        <f t="shared" si="318"/>
        <v>5.3265000000000002</v>
      </c>
      <c r="K4056">
        <f t="shared" si="319"/>
        <v>41.14252518</v>
      </c>
      <c r="L4056" s="1" t="s">
        <v>26</v>
      </c>
      <c r="M4056" s="1" t="s">
        <v>54</v>
      </c>
      <c r="N4056" s="1" t="s">
        <v>21</v>
      </c>
      <c r="O4056" s="1" t="s">
        <v>29</v>
      </c>
      <c r="P4056" s="1" t="s">
        <v>30</v>
      </c>
      <c r="Q4056" s="1" t="s">
        <v>46</v>
      </c>
      <c r="R4056" s="2">
        <v>40721</v>
      </c>
    </row>
    <row r="4057" spans="1:18" x14ac:dyDescent="0.25">
      <c r="A4057" s="1">
        <v>15491</v>
      </c>
      <c r="B4057" s="2">
        <v>40926</v>
      </c>
      <c r="C4057" s="2" t="str">
        <f t="shared" si="316"/>
        <v>January</v>
      </c>
      <c r="D4057" s="1" t="s">
        <v>41</v>
      </c>
      <c r="E4057" s="1">
        <v>5</v>
      </c>
      <c r="F4057" s="1">
        <f t="shared" si="315"/>
        <v>180.2748</v>
      </c>
      <c r="G4057" s="1">
        <v>901.37400000000002</v>
      </c>
      <c r="H4057" s="1">
        <v>2.5</v>
      </c>
      <c r="I4057">
        <f t="shared" si="317"/>
        <v>903.87400000000002</v>
      </c>
      <c r="J4057">
        <f t="shared" si="318"/>
        <v>5.3265000000000002</v>
      </c>
      <c r="K4057">
        <f t="shared" si="319"/>
        <v>48.011686109999999</v>
      </c>
      <c r="L4057" s="1" t="s">
        <v>26</v>
      </c>
      <c r="M4057" s="1" t="s">
        <v>54</v>
      </c>
      <c r="N4057" s="1" t="s">
        <v>28</v>
      </c>
      <c r="O4057" s="1" t="s">
        <v>29</v>
      </c>
      <c r="P4057" s="1" t="s">
        <v>30</v>
      </c>
      <c r="Q4057" s="1" t="s">
        <v>24</v>
      </c>
      <c r="R4057" s="2">
        <v>40926</v>
      </c>
    </row>
    <row r="4058" spans="1:18" x14ac:dyDescent="0.25">
      <c r="A4058" s="1">
        <v>57894</v>
      </c>
      <c r="B4058" s="2">
        <v>41002</v>
      </c>
      <c r="C4058" s="2" t="str">
        <f t="shared" si="316"/>
        <v>April</v>
      </c>
      <c r="D4058" s="1" t="s">
        <v>18</v>
      </c>
      <c r="E4058" s="1">
        <v>47</v>
      </c>
      <c r="F4058" s="1">
        <f t="shared" si="315"/>
        <v>284.7236170212766</v>
      </c>
      <c r="G4058" s="1">
        <v>13382.01</v>
      </c>
      <c r="H4058" s="1">
        <v>26.53</v>
      </c>
      <c r="I4058">
        <f t="shared" si="317"/>
        <v>13408.54</v>
      </c>
      <c r="J4058">
        <f t="shared" si="318"/>
        <v>5.3265000000000002</v>
      </c>
      <c r="K4058">
        <f t="shared" si="319"/>
        <v>712.7927626500001</v>
      </c>
      <c r="L4058" s="1" t="s">
        <v>38</v>
      </c>
      <c r="M4058" s="1" t="s">
        <v>49</v>
      </c>
      <c r="N4058" s="1" t="s">
        <v>42</v>
      </c>
      <c r="O4058" s="1" t="s">
        <v>29</v>
      </c>
      <c r="P4058" s="1" t="s">
        <v>61</v>
      </c>
      <c r="Q4058" s="1" t="s">
        <v>40</v>
      </c>
      <c r="R4058" s="2">
        <v>41004</v>
      </c>
    </row>
    <row r="4059" spans="1:18" x14ac:dyDescent="0.25">
      <c r="A4059" s="1">
        <v>15109</v>
      </c>
      <c r="B4059" s="2">
        <v>40526</v>
      </c>
      <c r="C4059" s="2" t="str">
        <f t="shared" si="316"/>
        <v>December</v>
      </c>
      <c r="D4059" s="1" t="s">
        <v>32</v>
      </c>
      <c r="E4059" s="1">
        <v>11</v>
      </c>
      <c r="F4059" s="1">
        <f t="shared" si="315"/>
        <v>20.974545454545453</v>
      </c>
      <c r="G4059" s="1">
        <v>230.72</v>
      </c>
      <c r="H4059" s="1">
        <v>5.99</v>
      </c>
      <c r="I4059">
        <f t="shared" si="317"/>
        <v>236.71</v>
      </c>
      <c r="J4059">
        <f t="shared" si="318"/>
        <v>5.3265000000000002</v>
      </c>
      <c r="K4059">
        <f t="shared" si="319"/>
        <v>12.289300800000001</v>
      </c>
      <c r="L4059" s="1" t="s">
        <v>26</v>
      </c>
      <c r="M4059" s="1" t="s">
        <v>56</v>
      </c>
      <c r="N4059" s="1" t="s">
        <v>42</v>
      </c>
      <c r="O4059" s="1" t="s">
        <v>29</v>
      </c>
      <c r="P4059" s="1" t="s">
        <v>43</v>
      </c>
      <c r="Q4059" s="1" t="s">
        <v>24</v>
      </c>
      <c r="R4059" s="2">
        <v>40529</v>
      </c>
    </row>
    <row r="4060" spans="1:18" x14ac:dyDescent="0.25">
      <c r="A4060" s="1">
        <v>57698</v>
      </c>
      <c r="B4060" s="2">
        <v>40914</v>
      </c>
      <c r="C4060" s="2" t="str">
        <f t="shared" si="316"/>
        <v>January</v>
      </c>
      <c r="D4060" s="1" t="s">
        <v>37</v>
      </c>
      <c r="E4060" s="1">
        <v>13</v>
      </c>
      <c r="F4060" s="1">
        <f t="shared" si="315"/>
        <v>369.64307692307688</v>
      </c>
      <c r="G4060" s="1">
        <v>4805.3599999999997</v>
      </c>
      <c r="H4060" s="1">
        <v>19.989999999999998</v>
      </c>
      <c r="I4060">
        <f t="shared" si="317"/>
        <v>4825.3499999999995</v>
      </c>
      <c r="J4060">
        <f t="shared" si="318"/>
        <v>3.5455000000000001</v>
      </c>
      <c r="K4060">
        <f t="shared" si="319"/>
        <v>170.37403879999999</v>
      </c>
      <c r="L4060" s="1" t="s">
        <v>26</v>
      </c>
      <c r="M4060" s="1" t="s">
        <v>59</v>
      </c>
      <c r="N4060" s="1" t="s">
        <v>42</v>
      </c>
      <c r="O4060" s="1" t="s">
        <v>34</v>
      </c>
      <c r="P4060" s="1" t="s">
        <v>68</v>
      </c>
      <c r="Q4060" s="1" t="s">
        <v>24</v>
      </c>
      <c r="R4060" s="2">
        <v>40916</v>
      </c>
    </row>
    <row r="4061" spans="1:18" x14ac:dyDescent="0.25">
      <c r="A4061" s="1">
        <v>39172</v>
      </c>
      <c r="B4061" s="2">
        <v>40354</v>
      </c>
      <c r="C4061" s="2" t="str">
        <f t="shared" si="316"/>
        <v>June</v>
      </c>
      <c r="D4061" s="1" t="s">
        <v>18</v>
      </c>
      <c r="E4061" s="1">
        <v>38</v>
      </c>
      <c r="F4061" s="1">
        <f t="shared" si="315"/>
        <v>237.19947368421052</v>
      </c>
      <c r="G4061" s="1">
        <v>9013.58</v>
      </c>
      <c r="H4061" s="1">
        <v>19.989999999999998</v>
      </c>
      <c r="I4061">
        <f t="shared" si="317"/>
        <v>9033.57</v>
      </c>
      <c r="J4061">
        <f t="shared" si="318"/>
        <v>3.5455000000000001</v>
      </c>
      <c r="K4061">
        <f t="shared" si="319"/>
        <v>319.57647889999998</v>
      </c>
      <c r="L4061" s="1" t="s">
        <v>26</v>
      </c>
      <c r="M4061" s="1" t="s">
        <v>27</v>
      </c>
      <c r="N4061" s="1" t="s">
        <v>42</v>
      </c>
      <c r="O4061" s="1" t="s">
        <v>34</v>
      </c>
      <c r="P4061" s="1" t="s">
        <v>68</v>
      </c>
      <c r="Q4061" s="1" t="s">
        <v>24</v>
      </c>
      <c r="R4061" s="2">
        <v>40361</v>
      </c>
    </row>
    <row r="4062" spans="1:18" x14ac:dyDescent="0.25">
      <c r="A4062" s="1">
        <v>35137</v>
      </c>
      <c r="B4062" s="2">
        <v>40376</v>
      </c>
      <c r="C4062" s="2" t="str">
        <f t="shared" si="316"/>
        <v>July</v>
      </c>
      <c r="D4062" s="1" t="s">
        <v>25</v>
      </c>
      <c r="E4062" s="1">
        <v>41</v>
      </c>
      <c r="F4062" s="1">
        <f t="shared" si="315"/>
        <v>5.4892682926829268</v>
      </c>
      <c r="G4062" s="1">
        <v>225.06</v>
      </c>
      <c r="H4062" s="1">
        <v>2.99</v>
      </c>
      <c r="I4062">
        <f t="shared" si="317"/>
        <v>228.05</v>
      </c>
      <c r="J4062">
        <f t="shared" si="318"/>
        <v>3.5455000000000001</v>
      </c>
      <c r="K4062">
        <f t="shared" si="319"/>
        <v>7.9795023</v>
      </c>
      <c r="L4062" s="1" t="s">
        <v>19</v>
      </c>
      <c r="M4062" s="1" t="s">
        <v>56</v>
      </c>
      <c r="N4062" s="1" t="s">
        <v>42</v>
      </c>
      <c r="O4062" s="1" t="s">
        <v>34</v>
      </c>
      <c r="P4062" s="1" t="s">
        <v>48</v>
      </c>
      <c r="Q4062" s="1" t="s">
        <v>24</v>
      </c>
      <c r="R4062" s="2">
        <v>40378</v>
      </c>
    </row>
    <row r="4063" spans="1:18" x14ac:dyDescent="0.25">
      <c r="A4063" s="1">
        <v>15139</v>
      </c>
      <c r="B4063" s="2">
        <v>40136</v>
      </c>
      <c r="C4063" s="2" t="str">
        <f t="shared" si="316"/>
        <v>November</v>
      </c>
      <c r="D4063" s="1" t="s">
        <v>25</v>
      </c>
      <c r="E4063" s="1">
        <v>17</v>
      </c>
      <c r="F4063" s="1">
        <f t="shared" si="315"/>
        <v>306.11176470588231</v>
      </c>
      <c r="G4063" s="1">
        <v>5203.8999999999996</v>
      </c>
      <c r="H4063" s="1">
        <v>64.73</v>
      </c>
      <c r="I4063">
        <f t="shared" si="317"/>
        <v>5268.6299999999992</v>
      </c>
      <c r="J4063">
        <f t="shared" si="318"/>
        <v>4.7610000000000001</v>
      </c>
      <c r="K4063">
        <f t="shared" si="319"/>
        <v>247.757679</v>
      </c>
      <c r="L4063" s="1" t="s">
        <v>38</v>
      </c>
      <c r="M4063" s="1" t="s">
        <v>55</v>
      </c>
      <c r="N4063" s="1" t="s">
        <v>33</v>
      </c>
      <c r="O4063" s="1" t="s">
        <v>22</v>
      </c>
      <c r="P4063" s="1" t="s">
        <v>39</v>
      </c>
      <c r="Q4063" s="1" t="s">
        <v>40</v>
      </c>
      <c r="R4063" s="2">
        <v>40138</v>
      </c>
    </row>
    <row r="4064" spans="1:18" x14ac:dyDescent="0.25">
      <c r="A4064" s="1">
        <v>32580</v>
      </c>
      <c r="B4064" s="2">
        <v>40801</v>
      </c>
      <c r="C4064" s="2" t="str">
        <f t="shared" si="316"/>
        <v>September</v>
      </c>
      <c r="D4064" s="1" t="s">
        <v>25</v>
      </c>
      <c r="E4064" s="1">
        <v>38</v>
      </c>
      <c r="F4064" s="1">
        <f t="shared" si="315"/>
        <v>6.8784210526315785</v>
      </c>
      <c r="G4064" s="1">
        <v>261.38</v>
      </c>
      <c r="H4064" s="1">
        <v>8.74</v>
      </c>
      <c r="I4064">
        <f t="shared" si="317"/>
        <v>270.12</v>
      </c>
      <c r="J4064">
        <f t="shared" si="318"/>
        <v>3.5455000000000001</v>
      </c>
      <c r="K4064">
        <f t="shared" si="319"/>
        <v>9.2672279</v>
      </c>
      <c r="L4064" s="1" t="s">
        <v>26</v>
      </c>
      <c r="M4064" s="1" t="s">
        <v>27</v>
      </c>
      <c r="N4064" s="1" t="s">
        <v>33</v>
      </c>
      <c r="O4064" s="1" t="s">
        <v>34</v>
      </c>
      <c r="P4064" s="1" t="s">
        <v>45</v>
      </c>
      <c r="Q4064" s="1" t="s">
        <v>24</v>
      </c>
      <c r="R4064" s="2">
        <v>40803</v>
      </c>
    </row>
    <row r="4065" spans="1:18" x14ac:dyDescent="0.25">
      <c r="A4065" s="1">
        <v>45573</v>
      </c>
      <c r="B4065" s="2">
        <v>40037</v>
      </c>
      <c r="C4065" s="2" t="str">
        <f t="shared" si="316"/>
        <v>August</v>
      </c>
      <c r="D4065" s="1" t="s">
        <v>25</v>
      </c>
      <c r="E4065" s="1">
        <v>5</v>
      </c>
      <c r="F4065" s="1">
        <f t="shared" si="315"/>
        <v>125.52799999999999</v>
      </c>
      <c r="G4065" s="1">
        <v>627.64</v>
      </c>
      <c r="H4065" s="1">
        <v>30</v>
      </c>
      <c r="I4065">
        <f t="shared" si="317"/>
        <v>657.64</v>
      </c>
      <c r="J4065">
        <f t="shared" si="318"/>
        <v>4.7610000000000001</v>
      </c>
      <c r="K4065">
        <f t="shared" si="319"/>
        <v>29.881940399999998</v>
      </c>
      <c r="L4065" s="1" t="s">
        <v>38</v>
      </c>
      <c r="M4065" s="1" t="s">
        <v>20</v>
      </c>
      <c r="N4065" s="1" t="s">
        <v>28</v>
      </c>
      <c r="O4065" s="1" t="s">
        <v>22</v>
      </c>
      <c r="P4065" s="1" t="s">
        <v>39</v>
      </c>
      <c r="Q4065" s="1" t="s">
        <v>40</v>
      </c>
      <c r="R4065" s="2">
        <v>40039</v>
      </c>
    </row>
    <row r="4066" spans="1:18" x14ac:dyDescent="0.25">
      <c r="A4066" s="1">
        <v>45571</v>
      </c>
      <c r="B4066" s="2">
        <v>41175</v>
      </c>
      <c r="C4066" s="2" t="str">
        <f t="shared" si="316"/>
        <v>September</v>
      </c>
      <c r="D4066" s="1" t="s">
        <v>41</v>
      </c>
      <c r="E4066" s="1">
        <v>47</v>
      </c>
      <c r="F4066" s="1">
        <f t="shared" si="315"/>
        <v>127.12871276595745</v>
      </c>
      <c r="G4066" s="1">
        <v>5975.0495000000001</v>
      </c>
      <c r="H4066" s="1">
        <v>8.99</v>
      </c>
      <c r="I4066">
        <f t="shared" si="317"/>
        <v>5984.0394999999999</v>
      </c>
      <c r="J4066">
        <f t="shared" si="318"/>
        <v>5.3265000000000002</v>
      </c>
      <c r="K4066">
        <f t="shared" si="319"/>
        <v>318.2610116175</v>
      </c>
      <c r="L4066" s="1" t="s">
        <v>26</v>
      </c>
      <c r="M4066" s="1" t="s">
        <v>56</v>
      </c>
      <c r="N4066" s="1" t="s">
        <v>21</v>
      </c>
      <c r="O4066" s="1" t="s">
        <v>29</v>
      </c>
      <c r="P4066" s="1" t="s">
        <v>30</v>
      </c>
      <c r="Q4066" s="1" t="s">
        <v>24</v>
      </c>
      <c r="R4066" s="2">
        <v>41177</v>
      </c>
    </row>
    <row r="4067" spans="1:18" x14ac:dyDescent="0.25">
      <c r="A4067" s="1">
        <v>34112</v>
      </c>
      <c r="B4067" s="2">
        <v>40787</v>
      </c>
      <c r="C4067" s="2" t="str">
        <f t="shared" si="316"/>
        <v>September</v>
      </c>
      <c r="D4067" s="1" t="s">
        <v>37</v>
      </c>
      <c r="E4067" s="1">
        <v>13</v>
      </c>
      <c r="F4067" s="1">
        <f t="shared" si="315"/>
        <v>24.291692307692305</v>
      </c>
      <c r="G4067" s="1">
        <v>315.79199999999997</v>
      </c>
      <c r="H4067" s="1">
        <v>8.59</v>
      </c>
      <c r="I4067">
        <f t="shared" si="317"/>
        <v>324.38199999999995</v>
      </c>
      <c r="J4067">
        <f t="shared" si="318"/>
        <v>5.3265000000000002</v>
      </c>
      <c r="K4067">
        <f t="shared" si="319"/>
        <v>16.820660880000002</v>
      </c>
      <c r="L4067" s="1" t="s">
        <v>26</v>
      </c>
      <c r="M4067" s="1" t="s">
        <v>54</v>
      </c>
      <c r="N4067" s="1" t="s">
        <v>28</v>
      </c>
      <c r="O4067" s="1" t="s">
        <v>29</v>
      </c>
      <c r="P4067" s="1" t="s">
        <v>30</v>
      </c>
      <c r="Q4067" s="1" t="s">
        <v>31</v>
      </c>
      <c r="R4067" s="2">
        <v>40789</v>
      </c>
    </row>
    <row r="4068" spans="1:18" x14ac:dyDescent="0.25">
      <c r="A4068" s="1">
        <v>16837</v>
      </c>
      <c r="B4068" s="2">
        <v>40564</v>
      </c>
      <c r="C4068" s="2" t="str">
        <f t="shared" si="316"/>
        <v>January</v>
      </c>
      <c r="D4068" s="1" t="s">
        <v>32</v>
      </c>
      <c r="E4068" s="1">
        <v>4</v>
      </c>
      <c r="F4068" s="1">
        <f t="shared" si="315"/>
        <v>249.25</v>
      </c>
      <c r="G4068" s="1">
        <v>997</v>
      </c>
      <c r="H4068" s="1">
        <v>54.31</v>
      </c>
      <c r="I4068">
        <f t="shared" si="317"/>
        <v>1051.31</v>
      </c>
      <c r="J4068">
        <f t="shared" si="318"/>
        <v>4.7610000000000001</v>
      </c>
      <c r="K4068">
        <f t="shared" si="319"/>
        <v>47.467170000000003</v>
      </c>
      <c r="L4068" s="1" t="s">
        <v>38</v>
      </c>
      <c r="M4068" s="1" t="s">
        <v>56</v>
      </c>
      <c r="N4068" s="1" t="s">
        <v>21</v>
      </c>
      <c r="O4068" s="1" t="s">
        <v>22</v>
      </c>
      <c r="P4068" s="1" t="s">
        <v>39</v>
      </c>
      <c r="Q4068" s="1" t="s">
        <v>40</v>
      </c>
      <c r="R4068" s="2">
        <v>40565</v>
      </c>
    </row>
    <row r="4069" spans="1:18" x14ac:dyDescent="0.25">
      <c r="A4069" s="1">
        <v>56644</v>
      </c>
      <c r="B4069" s="2">
        <v>41241</v>
      </c>
      <c r="C4069" s="2" t="str">
        <f t="shared" si="316"/>
        <v>November</v>
      </c>
      <c r="D4069" s="1" t="s">
        <v>32</v>
      </c>
      <c r="E4069" s="1">
        <v>36</v>
      </c>
      <c r="F4069" s="1">
        <f t="shared" si="315"/>
        <v>2.2802777777777781</v>
      </c>
      <c r="G4069" s="1">
        <v>82.09</v>
      </c>
      <c r="H4069" s="1">
        <v>1</v>
      </c>
      <c r="I4069">
        <f t="shared" si="317"/>
        <v>83.09</v>
      </c>
      <c r="J4069">
        <f t="shared" si="318"/>
        <v>3.5455000000000001</v>
      </c>
      <c r="K4069">
        <f t="shared" si="319"/>
        <v>2.9105009499999999</v>
      </c>
      <c r="L4069" s="1" t="s">
        <v>26</v>
      </c>
      <c r="M4069" s="1" t="s">
        <v>54</v>
      </c>
      <c r="N4069" s="1" t="s">
        <v>42</v>
      </c>
      <c r="O4069" s="1" t="s">
        <v>34</v>
      </c>
      <c r="P4069" s="1" t="s">
        <v>35</v>
      </c>
      <c r="Q4069" s="1" t="s">
        <v>36</v>
      </c>
      <c r="R4069" s="2">
        <v>41243</v>
      </c>
    </row>
    <row r="4070" spans="1:18" x14ac:dyDescent="0.25">
      <c r="A4070" s="1">
        <v>44646</v>
      </c>
      <c r="B4070" s="2">
        <v>40912</v>
      </c>
      <c r="C4070" s="2" t="str">
        <f t="shared" si="316"/>
        <v>January</v>
      </c>
      <c r="D4070" s="1" t="s">
        <v>18</v>
      </c>
      <c r="E4070" s="1">
        <v>47</v>
      </c>
      <c r="F4070" s="1">
        <f t="shared" si="315"/>
        <v>270.72234042553191</v>
      </c>
      <c r="G4070" s="1">
        <v>12723.95</v>
      </c>
      <c r="H4070" s="1">
        <v>35</v>
      </c>
      <c r="I4070">
        <f t="shared" si="317"/>
        <v>12758.95</v>
      </c>
      <c r="J4070">
        <f t="shared" si="318"/>
        <v>3.5455000000000001</v>
      </c>
      <c r="K4070">
        <f t="shared" si="319"/>
        <v>451.12764725</v>
      </c>
      <c r="L4070" s="1" t="s">
        <v>26</v>
      </c>
      <c r="M4070" s="1" t="s">
        <v>54</v>
      </c>
      <c r="N4070" s="1" t="s">
        <v>42</v>
      </c>
      <c r="O4070" s="1" t="s">
        <v>34</v>
      </c>
      <c r="P4070" s="1" t="s">
        <v>60</v>
      </c>
      <c r="Q4070" s="1" t="s">
        <v>53</v>
      </c>
      <c r="R4070" s="2">
        <v>40916</v>
      </c>
    </row>
    <row r="4071" spans="1:18" x14ac:dyDescent="0.25">
      <c r="A4071" s="1">
        <v>47301</v>
      </c>
      <c r="B4071" s="2">
        <v>40741</v>
      </c>
      <c r="C4071" s="2" t="str">
        <f t="shared" si="316"/>
        <v>July</v>
      </c>
      <c r="D4071" s="1" t="s">
        <v>18</v>
      </c>
      <c r="E4071" s="1">
        <v>6</v>
      </c>
      <c r="F4071" s="1">
        <f t="shared" si="315"/>
        <v>76.784999999999997</v>
      </c>
      <c r="G4071" s="1">
        <v>460.71</v>
      </c>
      <c r="H4071" s="1">
        <v>35</v>
      </c>
      <c r="I4071">
        <f t="shared" si="317"/>
        <v>495.71</v>
      </c>
      <c r="J4071">
        <f t="shared" si="318"/>
        <v>3.5455000000000001</v>
      </c>
      <c r="K4071">
        <f t="shared" si="319"/>
        <v>16.33447305</v>
      </c>
      <c r="L4071" s="1" t="s">
        <v>26</v>
      </c>
      <c r="M4071" s="1" t="s">
        <v>27</v>
      </c>
      <c r="N4071" s="1" t="s">
        <v>21</v>
      </c>
      <c r="O4071" s="1" t="s">
        <v>34</v>
      </c>
      <c r="P4071" s="1" t="s">
        <v>60</v>
      </c>
      <c r="Q4071" s="1" t="s">
        <v>53</v>
      </c>
      <c r="R4071" s="2">
        <v>40746</v>
      </c>
    </row>
    <row r="4072" spans="1:18" x14ac:dyDescent="0.25">
      <c r="A4072" s="1">
        <v>12871</v>
      </c>
      <c r="B4072" s="2">
        <v>40820</v>
      </c>
      <c r="C4072" s="2" t="str">
        <f t="shared" si="316"/>
        <v>October</v>
      </c>
      <c r="D4072" s="1" t="s">
        <v>32</v>
      </c>
      <c r="E4072" s="1">
        <v>46</v>
      </c>
      <c r="F4072" s="1">
        <f t="shared" si="315"/>
        <v>9.9839130434782604</v>
      </c>
      <c r="G4072" s="1">
        <v>459.26</v>
      </c>
      <c r="H4072" s="1">
        <v>4.68</v>
      </c>
      <c r="I4072">
        <f t="shared" si="317"/>
        <v>463.94</v>
      </c>
      <c r="J4072">
        <f t="shared" si="318"/>
        <v>3.5455000000000001</v>
      </c>
      <c r="K4072">
        <f t="shared" si="319"/>
        <v>16.283063300000002</v>
      </c>
      <c r="L4072" s="1" t="s">
        <v>26</v>
      </c>
      <c r="M4072" s="1" t="s">
        <v>54</v>
      </c>
      <c r="N4072" s="1" t="s">
        <v>28</v>
      </c>
      <c r="O4072" s="1" t="s">
        <v>34</v>
      </c>
      <c r="P4072" s="1" t="s">
        <v>50</v>
      </c>
      <c r="Q4072" s="1" t="s">
        <v>46</v>
      </c>
      <c r="R4072" s="2">
        <v>40822</v>
      </c>
    </row>
    <row r="4073" spans="1:18" x14ac:dyDescent="0.25">
      <c r="A4073" s="1">
        <v>10464</v>
      </c>
      <c r="B4073" s="2">
        <v>40035</v>
      </c>
      <c r="C4073" s="2" t="str">
        <f t="shared" si="316"/>
        <v>August</v>
      </c>
      <c r="D4073" s="1" t="s">
        <v>37</v>
      </c>
      <c r="E4073" s="1">
        <v>23</v>
      </c>
      <c r="F4073" s="1">
        <f t="shared" si="315"/>
        <v>5.2926086956521745</v>
      </c>
      <c r="G4073" s="1">
        <v>121.73</v>
      </c>
      <c r="H4073" s="1">
        <v>6.07</v>
      </c>
      <c r="I4073">
        <f t="shared" si="317"/>
        <v>127.80000000000001</v>
      </c>
      <c r="J4073">
        <f t="shared" si="318"/>
        <v>3.5455000000000001</v>
      </c>
      <c r="K4073">
        <f t="shared" si="319"/>
        <v>4.3159371499999999</v>
      </c>
      <c r="L4073" s="1" t="s">
        <v>26</v>
      </c>
      <c r="M4073" s="1" t="s">
        <v>51</v>
      </c>
      <c r="N4073" s="1" t="s">
        <v>21</v>
      </c>
      <c r="O4073" s="1" t="s">
        <v>34</v>
      </c>
      <c r="P4073" s="1" t="s">
        <v>45</v>
      </c>
      <c r="Q4073" s="1" t="s">
        <v>24</v>
      </c>
      <c r="R4073" s="2">
        <v>40036</v>
      </c>
    </row>
    <row r="4074" spans="1:18" x14ac:dyDescent="0.25">
      <c r="A4074" s="1">
        <v>10466</v>
      </c>
      <c r="B4074" s="2">
        <v>41268</v>
      </c>
      <c r="C4074" s="2" t="str">
        <f t="shared" si="316"/>
        <v>December</v>
      </c>
      <c r="D4074" s="1" t="s">
        <v>25</v>
      </c>
      <c r="E4074" s="1">
        <v>27</v>
      </c>
      <c r="F4074" s="1">
        <f t="shared" si="315"/>
        <v>4.2540740740740741</v>
      </c>
      <c r="G4074" s="1">
        <v>114.86</v>
      </c>
      <c r="H4074" s="1">
        <v>0.94</v>
      </c>
      <c r="I4074">
        <f t="shared" si="317"/>
        <v>115.8</v>
      </c>
      <c r="J4074">
        <f t="shared" si="318"/>
        <v>3.5455000000000001</v>
      </c>
      <c r="K4074">
        <f t="shared" si="319"/>
        <v>4.0723612999999999</v>
      </c>
      <c r="L4074" s="1" t="s">
        <v>26</v>
      </c>
      <c r="M4074" s="1" t="s">
        <v>47</v>
      </c>
      <c r="N4074" s="1" t="s">
        <v>33</v>
      </c>
      <c r="O4074" s="1" t="s">
        <v>34</v>
      </c>
      <c r="P4074" s="1" t="s">
        <v>35</v>
      </c>
      <c r="Q4074" s="1" t="s">
        <v>36</v>
      </c>
      <c r="R4074" s="2">
        <v>41269</v>
      </c>
    </row>
    <row r="4075" spans="1:18" x14ac:dyDescent="0.25">
      <c r="A4075" s="1">
        <v>26976</v>
      </c>
      <c r="B4075" s="2">
        <v>40683</v>
      </c>
      <c r="C4075" s="2" t="str">
        <f t="shared" si="316"/>
        <v>May</v>
      </c>
      <c r="D4075" s="1" t="s">
        <v>32</v>
      </c>
      <c r="E4075" s="1">
        <v>28</v>
      </c>
      <c r="F4075" s="1">
        <f t="shared" si="315"/>
        <v>50.614642857142861</v>
      </c>
      <c r="G4075" s="1">
        <v>1417.21</v>
      </c>
      <c r="H4075" s="1">
        <v>18.45</v>
      </c>
      <c r="I4075">
        <f t="shared" si="317"/>
        <v>1435.66</v>
      </c>
      <c r="J4075">
        <f t="shared" si="318"/>
        <v>4.7610000000000001</v>
      </c>
      <c r="K4075">
        <f t="shared" si="319"/>
        <v>67.473368100000002</v>
      </c>
      <c r="L4075" s="1" t="s">
        <v>26</v>
      </c>
      <c r="M4075" s="1" t="s">
        <v>47</v>
      </c>
      <c r="N4075" s="1" t="s">
        <v>42</v>
      </c>
      <c r="O4075" s="1" t="s">
        <v>22</v>
      </c>
      <c r="P4075" s="1" t="s">
        <v>23</v>
      </c>
      <c r="Q4075" s="1" t="s">
        <v>31</v>
      </c>
      <c r="R4075" s="2">
        <v>40685</v>
      </c>
    </row>
    <row r="4076" spans="1:18" x14ac:dyDescent="0.25">
      <c r="A4076" s="1">
        <v>39140</v>
      </c>
      <c r="B4076" s="2">
        <v>40448</v>
      </c>
      <c r="C4076" s="2" t="str">
        <f t="shared" si="316"/>
        <v>September</v>
      </c>
      <c r="D4076" s="1" t="s">
        <v>18</v>
      </c>
      <c r="E4076" s="1">
        <v>26</v>
      </c>
      <c r="F4076" s="1">
        <f t="shared" si="315"/>
        <v>87.265769230769223</v>
      </c>
      <c r="G4076" s="1">
        <v>2268.91</v>
      </c>
      <c r="H4076" s="1">
        <v>55.81</v>
      </c>
      <c r="I4076">
        <f t="shared" si="317"/>
        <v>2324.7199999999998</v>
      </c>
      <c r="J4076">
        <f t="shared" si="318"/>
        <v>4.7610000000000001</v>
      </c>
      <c r="K4076">
        <f t="shared" si="319"/>
        <v>108.02280509999999</v>
      </c>
      <c r="L4076" s="1" t="s">
        <v>38</v>
      </c>
      <c r="M4076" s="1" t="s">
        <v>51</v>
      </c>
      <c r="N4076" s="1" t="s">
        <v>21</v>
      </c>
      <c r="O4076" s="1" t="s">
        <v>22</v>
      </c>
      <c r="P4076" s="1" t="s">
        <v>67</v>
      </c>
      <c r="Q4076" s="1" t="s">
        <v>64</v>
      </c>
      <c r="R4076" s="2">
        <v>40453</v>
      </c>
    </row>
    <row r="4077" spans="1:18" x14ac:dyDescent="0.25">
      <c r="A4077" s="1">
        <v>24358</v>
      </c>
      <c r="B4077" s="2">
        <v>39949</v>
      </c>
      <c r="C4077" s="2" t="str">
        <f t="shared" si="316"/>
        <v>May</v>
      </c>
      <c r="D4077" s="1" t="s">
        <v>37</v>
      </c>
      <c r="E4077" s="1">
        <v>27</v>
      </c>
      <c r="F4077" s="1">
        <f t="shared" si="315"/>
        <v>271.60925925925926</v>
      </c>
      <c r="G4077" s="1">
        <v>7333.45</v>
      </c>
      <c r="H4077" s="1">
        <v>35</v>
      </c>
      <c r="I4077">
        <f t="shared" si="317"/>
        <v>7368.45</v>
      </c>
      <c r="J4077">
        <f t="shared" si="318"/>
        <v>3.5455000000000001</v>
      </c>
      <c r="K4077">
        <f t="shared" si="319"/>
        <v>260.00746975000004</v>
      </c>
      <c r="L4077" s="1" t="s">
        <v>26</v>
      </c>
      <c r="M4077" s="1" t="s">
        <v>56</v>
      </c>
      <c r="N4077" s="1" t="s">
        <v>28</v>
      </c>
      <c r="O4077" s="1" t="s">
        <v>34</v>
      </c>
      <c r="P4077" s="1" t="s">
        <v>60</v>
      </c>
      <c r="Q4077" s="1" t="s">
        <v>53</v>
      </c>
      <c r="R4077" s="2">
        <v>39949</v>
      </c>
    </row>
    <row r="4078" spans="1:18" x14ac:dyDescent="0.25">
      <c r="A4078" s="1">
        <v>3331</v>
      </c>
      <c r="B4078" s="2">
        <v>40318</v>
      </c>
      <c r="C4078" s="2" t="str">
        <f t="shared" si="316"/>
        <v>May</v>
      </c>
      <c r="D4078" s="1" t="s">
        <v>25</v>
      </c>
      <c r="E4078" s="1">
        <v>31</v>
      </c>
      <c r="F4078" s="1">
        <f t="shared" si="315"/>
        <v>4.9445161290322579</v>
      </c>
      <c r="G4078" s="1">
        <v>153.28</v>
      </c>
      <c r="H4078" s="1">
        <v>0.5</v>
      </c>
      <c r="I4078">
        <f t="shared" si="317"/>
        <v>153.78</v>
      </c>
      <c r="J4078">
        <f t="shared" si="318"/>
        <v>3.5455000000000001</v>
      </c>
      <c r="K4078">
        <f t="shared" si="319"/>
        <v>5.4345424000000007</v>
      </c>
      <c r="L4078" s="1" t="s">
        <v>26</v>
      </c>
      <c r="M4078" s="1" t="s">
        <v>54</v>
      </c>
      <c r="N4078" s="1" t="s">
        <v>33</v>
      </c>
      <c r="O4078" s="1" t="s">
        <v>34</v>
      </c>
      <c r="P4078" s="1" t="s">
        <v>63</v>
      </c>
      <c r="Q4078" s="1" t="s">
        <v>24</v>
      </c>
      <c r="R4078" s="2">
        <v>40319</v>
      </c>
    </row>
    <row r="4079" spans="1:18" x14ac:dyDescent="0.25">
      <c r="A4079" s="1">
        <v>2208</v>
      </c>
      <c r="B4079" s="2">
        <v>40663</v>
      </c>
      <c r="C4079" s="2" t="str">
        <f t="shared" si="316"/>
        <v>April</v>
      </c>
      <c r="D4079" s="1" t="s">
        <v>32</v>
      </c>
      <c r="E4079" s="1">
        <v>7</v>
      </c>
      <c r="F4079" s="1">
        <f t="shared" si="315"/>
        <v>11.722857142857142</v>
      </c>
      <c r="G4079" s="1">
        <v>82.06</v>
      </c>
      <c r="H4079" s="1">
        <v>7.19</v>
      </c>
      <c r="I4079">
        <f t="shared" si="317"/>
        <v>89.25</v>
      </c>
      <c r="J4079">
        <f t="shared" si="318"/>
        <v>3.5455000000000001</v>
      </c>
      <c r="K4079">
        <f t="shared" si="319"/>
        <v>2.9094373</v>
      </c>
      <c r="L4079" s="1" t="s">
        <v>26</v>
      </c>
      <c r="M4079" s="1" t="s">
        <v>58</v>
      </c>
      <c r="N4079" s="1" t="s">
        <v>42</v>
      </c>
      <c r="O4079" s="1" t="s">
        <v>34</v>
      </c>
      <c r="P4079" s="1" t="s">
        <v>48</v>
      </c>
      <c r="Q4079" s="1" t="s">
        <v>24</v>
      </c>
      <c r="R4079" s="2">
        <v>40665</v>
      </c>
    </row>
    <row r="4080" spans="1:18" x14ac:dyDescent="0.25">
      <c r="A4080" s="1">
        <v>5986</v>
      </c>
      <c r="B4080" s="2">
        <v>41020</v>
      </c>
      <c r="C4080" s="2" t="str">
        <f t="shared" si="316"/>
        <v>April</v>
      </c>
      <c r="D4080" s="1" t="s">
        <v>25</v>
      </c>
      <c r="E4080" s="1">
        <v>41</v>
      </c>
      <c r="F4080" s="1">
        <f t="shared" si="315"/>
        <v>5.0058536585365854</v>
      </c>
      <c r="G4080" s="1">
        <v>205.24</v>
      </c>
      <c r="H4080" s="1">
        <v>4.93</v>
      </c>
      <c r="I4080">
        <f t="shared" si="317"/>
        <v>210.17000000000002</v>
      </c>
      <c r="J4080">
        <f t="shared" si="318"/>
        <v>5.3265000000000002</v>
      </c>
      <c r="K4080">
        <f t="shared" si="319"/>
        <v>10.932108600000001</v>
      </c>
      <c r="L4080" s="1" t="s">
        <v>26</v>
      </c>
      <c r="M4080" s="1" t="s">
        <v>27</v>
      </c>
      <c r="N4080" s="1" t="s">
        <v>28</v>
      </c>
      <c r="O4080" s="1" t="s">
        <v>29</v>
      </c>
      <c r="P4080" s="1" t="s">
        <v>43</v>
      </c>
      <c r="Q4080" s="1" t="s">
        <v>46</v>
      </c>
      <c r="R4080" s="2">
        <v>41021</v>
      </c>
    </row>
    <row r="4081" spans="1:18" x14ac:dyDescent="0.25">
      <c r="A4081" s="1">
        <v>8450</v>
      </c>
      <c r="B4081" s="2">
        <v>41012</v>
      </c>
      <c r="C4081" s="2" t="str">
        <f t="shared" si="316"/>
        <v>April</v>
      </c>
      <c r="D4081" s="1" t="s">
        <v>32</v>
      </c>
      <c r="E4081" s="1">
        <v>22</v>
      </c>
      <c r="F4081" s="1">
        <f t="shared" si="315"/>
        <v>1.8813636363636363</v>
      </c>
      <c r="G4081" s="1">
        <v>41.39</v>
      </c>
      <c r="H4081" s="1">
        <v>1.49</v>
      </c>
      <c r="I4081">
        <f t="shared" si="317"/>
        <v>42.88</v>
      </c>
      <c r="J4081">
        <f t="shared" si="318"/>
        <v>3.5455000000000001</v>
      </c>
      <c r="K4081">
        <f t="shared" si="319"/>
        <v>1.4674824499999999</v>
      </c>
      <c r="L4081" s="1" t="s">
        <v>26</v>
      </c>
      <c r="M4081" s="1" t="s">
        <v>54</v>
      </c>
      <c r="N4081" s="1" t="s">
        <v>42</v>
      </c>
      <c r="O4081" s="1" t="s">
        <v>34</v>
      </c>
      <c r="P4081" s="1" t="s">
        <v>48</v>
      </c>
      <c r="Q4081" s="1" t="s">
        <v>24</v>
      </c>
      <c r="R4081" s="2">
        <v>41013</v>
      </c>
    </row>
    <row r="4082" spans="1:18" x14ac:dyDescent="0.25">
      <c r="A4082" s="1">
        <v>42754</v>
      </c>
      <c r="B4082" s="2">
        <v>40414</v>
      </c>
      <c r="C4082" s="2" t="str">
        <f t="shared" si="316"/>
        <v>August</v>
      </c>
      <c r="D4082" s="1" t="s">
        <v>37</v>
      </c>
      <c r="E4082" s="1">
        <v>31</v>
      </c>
      <c r="F4082" s="1">
        <f t="shared" si="315"/>
        <v>11.02290322580645</v>
      </c>
      <c r="G4082" s="1">
        <v>341.71</v>
      </c>
      <c r="H4082" s="1">
        <v>5.14</v>
      </c>
      <c r="I4082">
        <f t="shared" si="317"/>
        <v>346.84999999999997</v>
      </c>
      <c r="J4082">
        <f t="shared" si="318"/>
        <v>3.5455000000000001</v>
      </c>
      <c r="K4082">
        <f t="shared" si="319"/>
        <v>12.11532805</v>
      </c>
      <c r="L4082" s="1" t="s">
        <v>26</v>
      </c>
      <c r="M4082" s="1" t="s">
        <v>55</v>
      </c>
      <c r="N4082" s="1" t="s">
        <v>33</v>
      </c>
      <c r="O4082" s="1" t="s">
        <v>34</v>
      </c>
      <c r="P4082" s="1" t="s">
        <v>48</v>
      </c>
      <c r="Q4082" s="1" t="s">
        <v>24</v>
      </c>
      <c r="R4082" s="2">
        <v>40415</v>
      </c>
    </row>
    <row r="4083" spans="1:18" x14ac:dyDescent="0.25">
      <c r="A4083" s="1">
        <v>41059</v>
      </c>
      <c r="B4083" s="2">
        <v>40435</v>
      </c>
      <c r="C4083" s="2" t="str">
        <f t="shared" si="316"/>
        <v>September</v>
      </c>
      <c r="D4083" s="1" t="s">
        <v>41</v>
      </c>
      <c r="E4083" s="1">
        <v>21</v>
      </c>
      <c r="F4083" s="1">
        <f t="shared" si="315"/>
        <v>6.1361904761904764</v>
      </c>
      <c r="G4083" s="1">
        <v>128.86000000000001</v>
      </c>
      <c r="H4083" s="1">
        <v>1.2</v>
      </c>
      <c r="I4083">
        <f t="shared" si="317"/>
        <v>130.06</v>
      </c>
      <c r="J4083">
        <f t="shared" si="318"/>
        <v>3.5455000000000001</v>
      </c>
      <c r="K4083">
        <f t="shared" si="319"/>
        <v>4.5687313000000005</v>
      </c>
      <c r="L4083" s="1" t="s">
        <v>19</v>
      </c>
      <c r="M4083" s="1" t="s">
        <v>27</v>
      </c>
      <c r="N4083" s="1" t="s">
        <v>33</v>
      </c>
      <c r="O4083" s="1" t="s">
        <v>34</v>
      </c>
      <c r="P4083" s="1" t="s">
        <v>35</v>
      </c>
      <c r="Q4083" s="1" t="s">
        <v>36</v>
      </c>
      <c r="R4083" s="2">
        <v>40437</v>
      </c>
    </row>
    <row r="4084" spans="1:18" x14ac:dyDescent="0.25">
      <c r="A4084" s="1">
        <v>33666</v>
      </c>
      <c r="B4084" s="2">
        <v>41106</v>
      </c>
      <c r="C4084" s="2" t="str">
        <f t="shared" si="316"/>
        <v>July</v>
      </c>
      <c r="D4084" s="1" t="s">
        <v>32</v>
      </c>
      <c r="E4084" s="1">
        <v>17</v>
      </c>
      <c r="F4084" s="1">
        <f t="shared" si="315"/>
        <v>223.60411764705881</v>
      </c>
      <c r="G4084" s="1">
        <v>3801.27</v>
      </c>
      <c r="H4084" s="1">
        <v>69</v>
      </c>
      <c r="I4084">
        <f t="shared" si="317"/>
        <v>3870.27</v>
      </c>
      <c r="J4084">
        <f t="shared" si="318"/>
        <v>4.7610000000000001</v>
      </c>
      <c r="K4084">
        <f t="shared" si="319"/>
        <v>180.97846470000002</v>
      </c>
      <c r="L4084" s="1" t="s">
        <v>26</v>
      </c>
      <c r="M4084" s="1" t="s">
        <v>49</v>
      </c>
      <c r="N4084" s="1" t="s">
        <v>42</v>
      </c>
      <c r="O4084" s="1" t="s">
        <v>22</v>
      </c>
      <c r="P4084" s="1" t="s">
        <v>57</v>
      </c>
      <c r="Q4084" s="1" t="s">
        <v>53</v>
      </c>
      <c r="R4084" s="2">
        <v>41108</v>
      </c>
    </row>
    <row r="4085" spans="1:18" x14ac:dyDescent="0.25">
      <c r="A4085" s="1">
        <v>50656</v>
      </c>
      <c r="B4085" s="2">
        <v>40111</v>
      </c>
      <c r="C4085" s="2" t="str">
        <f t="shared" si="316"/>
        <v>October</v>
      </c>
      <c r="D4085" s="1" t="s">
        <v>37</v>
      </c>
      <c r="E4085" s="1">
        <v>39</v>
      </c>
      <c r="F4085" s="1">
        <f t="shared" si="315"/>
        <v>12.460769230769232</v>
      </c>
      <c r="G4085" s="1">
        <v>485.97</v>
      </c>
      <c r="H4085" s="1">
        <v>5.16</v>
      </c>
      <c r="I4085">
        <f t="shared" si="317"/>
        <v>491.13000000000005</v>
      </c>
      <c r="J4085">
        <f t="shared" si="318"/>
        <v>4.7610000000000001</v>
      </c>
      <c r="K4085">
        <f t="shared" si="319"/>
        <v>23.137031700000001</v>
      </c>
      <c r="L4085" s="1" t="s">
        <v>26</v>
      </c>
      <c r="M4085" s="1" t="s">
        <v>20</v>
      </c>
      <c r="N4085" s="1" t="s">
        <v>21</v>
      </c>
      <c r="O4085" s="1" t="s">
        <v>22</v>
      </c>
      <c r="P4085" s="1" t="s">
        <v>23</v>
      </c>
      <c r="Q4085" s="1" t="s">
        <v>24</v>
      </c>
      <c r="R4085" s="2">
        <v>40111</v>
      </c>
    </row>
    <row r="4086" spans="1:18" x14ac:dyDescent="0.25">
      <c r="A4086" s="1">
        <v>11137</v>
      </c>
      <c r="B4086" s="2">
        <v>41242</v>
      </c>
      <c r="C4086" s="2" t="str">
        <f t="shared" si="316"/>
        <v>November</v>
      </c>
      <c r="D4086" s="1" t="s">
        <v>25</v>
      </c>
      <c r="E4086" s="1">
        <v>48</v>
      </c>
      <c r="F4086" s="1">
        <f t="shared" si="315"/>
        <v>108.10124999999999</v>
      </c>
      <c r="G4086" s="1">
        <v>5188.8599999999997</v>
      </c>
      <c r="H4086" s="1">
        <v>8.64</v>
      </c>
      <c r="I4086">
        <f t="shared" si="317"/>
        <v>5197.5</v>
      </c>
      <c r="J4086">
        <f t="shared" si="318"/>
        <v>3.5455000000000001</v>
      </c>
      <c r="K4086">
        <f t="shared" si="319"/>
        <v>183.97103129999999</v>
      </c>
      <c r="L4086" s="1" t="s">
        <v>26</v>
      </c>
      <c r="M4086" s="1" t="s">
        <v>44</v>
      </c>
      <c r="N4086" s="1" t="s">
        <v>28</v>
      </c>
      <c r="O4086" s="1" t="s">
        <v>34</v>
      </c>
      <c r="P4086" s="1" t="s">
        <v>60</v>
      </c>
      <c r="Q4086" s="1" t="s">
        <v>24</v>
      </c>
      <c r="R4086" s="2">
        <v>41243</v>
      </c>
    </row>
    <row r="4087" spans="1:18" x14ac:dyDescent="0.25">
      <c r="A4087" s="1">
        <v>37891</v>
      </c>
      <c r="B4087" s="2">
        <v>40836</v>
      </c>
      <c r="C4087" s="2" t="str">
        <f t="shared" si="316"/>
        <v>October</v>
      </c>
      <c r="D4087" s="1" t="s">
        <v>25</v>
      </c>
      <c r="E4087" s="1">
        <v>33</v>
      </c>
      <c r="F4087" s="1">
        <f t="shared" si="315"/>
        <v>156.1820909090909</v>
      </c>
      <c r="G4087" s="1">
        <v>5154.009</v>
      </c>
      <c r="H4087" s="1">
        <v>13.99</v>
      </c>
      <c r="I4087">
        <f t="shared" si="317"/>
        <v>5167.9989999999998</v>
      </c>
      <c r="J4087">
        <f t="shared" si="318"/>
        <v>5.3265000000000002</v>
      </c>
      <c r="K4087">
        <f t="shared" si="319"/>
        <v>274.52828938500005</v>
      </c>
      <c r="L4087" s="1" t="s">
        <v>26</v>
      </c>
      <c r="M4087" s="1" t="s">
        <v>27</v>
      </c>
      <c r="N4087" s="1" t="s">
        <v>28</v>
      </c>
      <c r="O4087" s="1" t="s">
        <v>29</v>
      </c>
      <c r="P4087" s="1" t="s">
        <v>30</v>
      </c>
      <c r="Q4087" s="1" t="s">
        <v>31</v>
      </c>
      <c r="R4087" s="2">
        <v>40838</v>
      </c>
    </row>
    <row r="4088" spans="1:18" x14ac:dyDescent="0.25">
      <c r="A4088" s="1">
        <v>46884</v>
      </c>
      <c r="B4088" s="2">
        <v>39830</v>
      </c>
      <c r="C4088" s="2" t="str">
        <f t="shared" si="316"/>
        <v>January</v>
      </c>
      <c r="D4088" s="1" t="s">
        <v>41</v>
      </c>
      <c r="E4088" s="1">
        <v>3</v>
      </c>
      <c r="F4088" s="1">
        <f t="shared" si="315"/>
        <v>112.4465</v>
      </c>
      <c r="G4088" s="1">
        <v>337.33949999999999</v>
      </c>
      <c r="H4088" s="1">
        <v>2.5</v>
      </c>
      <c r="I4088">
        <f t="shared" si="317"/>
        <v>339.83949999999999</v>
      </c>
      <c r="J4088">
        <f t="shared" si="318"/>
        <v>5.3265000000000002</v>
      </c>
      <c r="K4088">
        <f t="shared" si="319"/>
        <v>17.968388467499999</v>
      </c>
      <c r="L4088" s="1" t="s">
        <v>26</v>
      </c>
      <c r="M4088" s="1" t="s">
        <v>54</v>
      </c>
      <c r="N4088" s="1" t="s">
        <v>33</v>
      </c>
      <c r="O4088" s="1" t="s">
        <v>29</v>
      </c>
      <c r="P4088" s="1" t="s">
        <v>30</v>
      </c>
      <c r="Q4088" s="1" t="s">
        <v>24</v>
      </c>
      <c r="R4088" s="2">
        <v>39832</v>
      </c>
    </row>
    <row r="4089" spans="1:18" x14ac:dyDescent="0.25">
      <c r="A4089" s="1">
        <v>5445</v>
      </c>
      <c r="B4089" s="2">
        <v>40384</v>
      </c>
      <c r="C4089" s="2" t="str">
        <f t="shared" si="316"/>
        <v>July</v>
      </c>
      <c r="D4089" s="1" t="s">
        <v>18</v>
      </c>
      <c r="E4089" s="1">
        <v>9</v>
      </c>
      <c r="F4089" s="1">
        <f t="shared" si="315"/>
        <v>5.1644444444444444</v>
      </c>
      <c r="G4089" s="1">
        <v>46.48</v>
      </c>
      <c r="H4089" s="1">
        <v>1.93</v>
      </c>
      <c r="I4089">
        <f t="shared" si="317"/>
        <v>48.41</v>
      </c>
      <c r="J4089">
        <f t="shared" si="318"/>
        <v>3.5455000000000001</v>
      </c>
      <c r="K4089">
        <f t="shared" si="319"/>
        <v>1.6479484</v>
      </c>
      <c r="L4089" s="1" t="s">
        <v>26</v>
      </c>
      <c r="M4089" s="1" t="s">
        <v>27</v>
      </c>
      <c r="N4089" s="1" t="s">
        <v>42</v>
      </c>
      <c r="O4089" s="1" t="s">
        <v>34</v>
      </c>
      <c r="P4089" s="1" t="s">
        <v>35</v>
      </c>
      <c r="Q4089" s="1" t="s">
        <v>36</v>
      </c>
      <c r="R4089" s="2">
        <v>40391</v>
      </c>
    </row>
    <row r="4090" spans="1:18" x14ac:dyDescent="0.25">
      <c r="A4090" s="1">
        <v>53025</v>
      </c>
      <c r="B4090" s="2">
        <v>40254</v>
      </c>
      <c r="C4090" s="2" t="str">
        <f t="shared" si="316"/>
        <v>March</v>
      </c>
      <c r="D4090" s="1" t="s">
        <v>37</v>
      </c>
      <c r="E4090" s="1">
        <v>32</v>
      </c>
      <c r="F4090" s="1">
        <f t="shared" si="315"/>
        <v>6.1115624999999998</v>
      </c>
      <c r="G4090" s="1">
        <v>195.57</v>
      </c>
      <c r="H4090" s="1">
        <v>7.5</v>
      </c>
      <c r="I4090">
        <f t="shared" si="317"/>
        <v>203.07</v>
      </c>
      <c r="J4090">
        <f t="shared" si="318"/>
        <v>3.5455000000000001</v>
      </c>
      <c r="K4090">
        <f t="shared" si="319"/>
        <v>6.9339343499999995</v>
      </c>
      <c r="L4090" s="1" t="s">
        <v>26</v>
      </c>
      <c r="M4090" s="1" t="s">
        <v>58</v>
      </c>
      <c r="N4090" s="1" t="s">
        <v>21</v>
      </c>
      <c r="O4090" s="1" t="s">
        <v>34</v>
      </c>
      <c r="P4090" s="1" t="s">
        <v>45</v>
      </c>
      <c r="Q4090" s="1" t="s">
        <v>24</v>
      </c>
      <c r="R4090" s="2">
        <v>40255</v>
      </c>
    </row>
    <row r="4091" spans="1:18" x14ac:dyDescent="0.25">
      <c r="A4091" s="1">
        <v>49472</v>
      </c>
      <c r="B4091" s="2">
        <v>40375</v>
      </c>
      <c r="C4091" s="2" t="str">
        <f t="shared" si="316"/>
        <v>July</v>
      </c>
      <c r="D4091" s="1" t="s">
        <v>18</v>
      </c>
      <c r="E4091" s="1">
        <v>15</v>
      </c>
      <c r="F4091" s="1">
        <f t="shared" si="315"/>
        <v>9.609333333333332</v>
      </c>
      <c r="G4091" s="1">
        <v>144.13999999999999</v>
      </c>
      <c r="H4091" s="1">
        <v>1.99</v>
      </c>
      <c r="I4091">
        <f t="shared" si="317"/>
        <v>146.13</v>
      </c>
      <c r="J4091">
        <f t="shared" si="318"/>
        <v>5.3265000000000002</v>
      </c>
      <c r="K4091">
        <f t="shared" si="319"/>
        <v>7.6776171</v>
      </c>
      <c r="L4091" s="1" t="s">
        <v>26</v>
      </c>
      <c r="M4091" s="1" t="s">
        <v>58</v>
      </c>
      <c r="N4091" s="1" t="s">
        <v>28</v>
      </c>
      <c r="O4091" s="1" t="s">
        <v>29</v>
      </c>
      <c r="P4091" s="1" t="s">
        <v>43</v>
      </c>
      <c r="Q4091" s="1" t="s">
        <v>46</v>
      </c>
      <c r="R4091" s="2">
        <v>40380</v>
      </c>
    </row>
    <row r="4092" spans="1:18" x14ac:dyDescent="0.25">
      <c r="A4092" s="1">
        <v>35841</v>
      </c>
      <c r="B4092" s="2">
        <v>40671</v>
      </c>
      <c r="C4092" s="2" t="str">
        <f t="shared" si="316"/>
        <v>May</v>
      </c>
      <c r="D4092" s="1" t="s">
        <v>41</v>
      </c>
      <c r="E4092" s="1">
        <v>23</v>
      </c>
      <c r="F4092" s="1">
        <f t="shared" si="315"/>
        <v>10.017826086956521</v>
      </c>
      <c r="G4092" s="1">
        <v>230.41</v>
      </c>
      <c r="H4092" s="1">
        <v>1.39</v>
      </c>
      <c r="I4092">
        <f t="shared" si="317"/>
        <v>231.79999999999998</v>
      </c>
      <c r="J4092">
        <f t="shared" si="318"/>
        <v>3.5455000000000001</v>
      </c>
      <c r="K4092">
        <f t="shared" si="319"/>
        <v>8.1691865500000009</v>
      </c>
      <c r="L4092" s="1" t="s">
        <v>26</v>
      </c>
      <c r="M4092" s="1" t="s">
        <v>49</v>
      </c>
      <c r="N4092" s="1" t="s">
        <v>28</v>
      </c>
      <c r="O4092" s="1" t="s">
        <v>34</v>
      </c>
      <c r="P4092" s="1" t="s">
        <v>62</v>
      </c>
      <c r="Q4092" s="1" t="s">
        <v>24</v>
      </c>
      <c r="R4092" s="2">
        <v>40672</v>
      </c>
    </row>
    <row r="4093" spans="1:18" x14ac:dyDescent="0.25">
      <c r="A4093" s="1">
        <v>21890</v>
      </c>
      <c r="B4093" s="2">
        <v>40567</v>
      </c>
      <c r="C4093" s="2" t="str">
        <f t="shared" si="316"/>
        <v>January</v>
      </c>
      <c r="D4093" s="1" t="s">
        <v>32</v>
      </c>
      <c r="E4093" s="1">
        <v>44</v>
      </c>
      <c r="F4093" s="1">
        <f t="shared" si="315"/>
        <v>11.261363636363637</v>
      </c>
      <c r="G4093" s="1">
        <v>495.5</v>
      </c>
      <c r="H4093" s="1">
        <v>6.97</v>
      </c>
      <c r="I4093">
        <f t="shared" si="317"/>
        <v>502.47</v>
      </c>
      <c r="J4093">
        <f t="shared" si="318"/>
        <v>3.5455000000000001</v>
      </c>
      <c r="K4093">
        <f t="shared" si="319"/>
        <v>17.567952500000001</v>
      </c>
      <c r="L4093" s="1" t="s">
        <v>26</v>
      </c>
      <c r="M4093" s="1" t="s">
        <v>47</v>
      </c>
      <c r="N4093" s="1" t="s">
        <v>28</v>
      </c>
      <c r="O4093" s="1" t="s">
        <v>34</v>
      </c>
      <c r="P4093" s="1" t="s">
        <v>62</v>
      </c>
      <c r="Q4093" s="1" t="s">
        <v>24</v>
      </c>
      <c r="R4093" s="2">
        <v>40569</v>
      </c>
    </row>
    <row r="4094" spans="1:18" x14ac:dyDescent="0.25">
      <c r="A4094" s="1">
        <v>21383</v>
      </c>
      <c r="B4094" s="2">
        <v>39843</v>
      </c>
      <c r="C4094" s="2" t="str">
        <f t="shared" si="316"/>
        <v>January</v>
      </c>
      <c r="D4094" s="1" t="s">
        <v>18</v>
      </c>
      <c r="E4094" s="1">
        <v>31</v>
      </c>
      <c r="F4094" s="1">
        <f t="shared" si="315"/>
        <v>518.28548387096771</v>
      </c>
      <c r="G4094" s="1">
        <v>16066.85</v>
      </c>
      <c r="H4094" s="1">
        <v>24.49</v>
      </c>
      <c r="I4094">
        <f t="shared" si="317"/>
        <v>16091.34</v>
      </c>
      <c r="J4094">
        <f t="shared" si="318"/>
        <v>5.3265000000000002</v>
      </c>
      <c r="K4094">
        <f t="shared" si="319"/>
        <v>855.80076525000015</v>
      </c>
      <c r="L4094" s="1" t="s">
        <v>26</v>
      </c>
      <c r="M4094" s="1" t="s">
        <v>44</v>
      </c>
      <c r="N4094" s="1" t="s">
        <v>21</v>
      </c>
      <c r="O4094" s="1" t="s">
        <v>29</v>
      </c>
      <c r="P4094" s="1" t="s">
        <v>61</v>
      </c>
      <c r="Q4094" s="1" t="s">
        <v>53</v>
      </c>
      <c r="R4094" s="2">
        <v>39848</v>
      </c>
    </row>
    <row r="4095" spans="1:18" x14ac:dyDescent="0.25">
      <c r="A4095" s="1">
        <v>43044</v>
      </c>
      <c r="B4095" s="2">
        <v>40103</v>
      </c>
      <c r="C4095" s="2" t="str">
        <f t="shared" si="316"/>
        <v>October</v>
      </c>
      <c r="D4095" s="1" t="s">
        <v>41</v>
      </c>
      <c r="E4095" s="1">
        <v>23</v>
      </c>
      <c r="F4095" s="1">
        <f t="shared" si="315"/>
        <v>4.5</v>
      </c>
      <c r="G4095" s="1">
        <v>103.5</v>
      </c>
      <c r="H4095" s="1">
        <v>5.41</v>
      </c>
      <c r="I4095">
        <f t="shared" si="317"/>
        <v>108.91</v>
      </c>
      <c r="J4095">
        <f t="shared" si="318"/>
        <v>3.5455000000000001</v>
      </c>
      <c r="K4095">
        <f t="shared" si="319"/>
        <v>3.6695924999999998</v>
      </c>
      <c r="L4095" s="1" t="s">
        <v>26</v>
      </c>
      <c r="M4095" s="1" t="s">
        <v>51</v>
      </c>
      <c r="N4095" s="1" t="s">
        <v>42</v>
      </c>
      <c r="O4095" s="1" t="s">
        <v>34</v>
      </c>
      <c r="P4095" s="1" t="s">
        <v>48</v>
      </c>
      <c r="Q4095" s="1" t="s">
        <v>24</v>
      </c>
      <c r="R4095" s="2">
        <v>40105</v>
      </c>
    </row>
    <row r="4096" spans="1:18" x14ac:dyDescent="0.25">
      <c r="A4096" s="1">
        <v>56387</v>
      </c>
      <c r="B4096" s="2">
        <v>40683</v>
      </c>
      <c r="C4096" s="2" t="str">
        <f t="shared" si="316"/>
        <v>May</v>
      </c>
      <c r="D4096" s="1" t="s">
        <v>41</v>
      </c>
      <c r="E4096" s="1">
        <v>9</v>
      </c>
      <c r="F4096" s="1">
        <f t="shared" si="315"/>
        <v>7.4955555555555549</v>
      </c>
      <c r="G4096" s="1">
        <v>67.459999999999994</v>
      </c>
      <c r="H4096" s="1">
        <v>10.050000000000001</v>
      </c>
      <c r="I4096">
        <f t="shared" si="317"/>
        <v>77.509999999999991</v>
      </c>
      <c r="J4096">
        <f t="shared" si="318"/>
        <v>3.5455000000000001</v>
      </c>
      <c r="K4096">
        <f t="shared" si="319"/>
        <v>2.3917942999999999</v>
      </c>
      <c r="L4096" s="1" t="s">
        <v>26</v>
      </c>
      <c r="M4096" s="1" t="s">
        <v>54</v>
      </c>
      <c r="N4096" s="1" t="s">
        <v>28</v>
      </c>
      <c r="O4096" s="1" t="s">
        <v>34</v>
      </c>
      <c r="P4096" s="1" t="s">
        <v>45</v>
      </c>
      <c r="Q4096" s="1" t="s">
        <v>24</v>
      </c>
      <c r="R4096" s="2">
        <v>40685</v>
      </c>
    </row>
    <row r="4097" spans="1:18" x14ac:dyDescent="0.25">
      <c r="A4097" s="1">
        <v>3650</v>
      </c>
      <c r="B4097" s="2">
        <v>41056</v>
      </c>
      <c r="C4097" s="2" t="str">
        <f t="shared" si="316"/>
        <v>May</v>
      </c>
      <c r="D4097" s="1" t="s">
        <v>32</v>
      </c>
      <c r="E4097" s="1">
        <v>36</v>
      </c>
      <c r="F4097" s="1">
        <f t="shared" si="315"/>
        <v>3.8874999999999997</v>
      </c>
      <c r="G4097" s="1">
        <v>139.94999999999999</v>
      </c>
      <c r="H4097" s="1">
        <v>5.47</v>
      </c>
      <c r="I4097">
        <f t="shared" si="317"/>
        <v>145.41999999999999</v>
      </c>
      <c r="J4097">
        <f t="shared" si="318"/>
        <v>3.5455000000000001</v>
      </c>
      <c r="K4097">
        <f t="shared" si="319"/>
        <v>4.9619272499999996</v>
      </c>
      <c r="L4097" s="1" t="s">
        <v>19</v>
      </c>
      <c r="M4097" s="1" t="s">
        <v>54</v>
      </c>
      <c r="N4097" s="1" t="s">
        <v>42</v>
      </c>
      <c r="O4097" s="1" t="s">
        <v>34</v>
      </c>
      <c r="P4097" s="1" t="s">
        <v>48</v>
      </c>
      <c r="Q4097" s="1" t="s">
        <v>24</v>
      </c>
      <c r="R4097" s="2">
        <v>41058</v>
      </c>
    </row>
    <row r="4098" spans="1:18" x14ac:dyDescent="0.25">
      <c r="A4098" s="1">
        <v>45959</v>
      </c>
      <c r="B4098" s="2">
        <v>40153</v>
      </c>
      <c r="C4098" s="2" t="str">
        <f t="shared" si="316"/>
        <v>December</v>
      </c>
      <c r="D4098" s="1" t="s">
        <v>41</v>
      </c>
      <c r="E4098" s="1">
        <v>35</v>
      </c>
      <c r="F4098" s="1">
        <f t="shared" ref="F4098:F4161" si="320">G4098/E4098</f>
        <v>52.060857142857145</v>
      </c>
      <c r="G4098" s="1">
        <v>1822.13</v>
      </c>
      <c r="H4098" s="1">
        <v>19.989999999999998</v>
      </c>
      <c r="I4098">
        <f t="shared" si="317"/>
        <v>1842.1200000000001</v>
      </c>
      <c r="J4098">
        <f t="shared" si="318"/>
        <v>5.3265000000000002</v>
      </c>
      <c r="K4098">
        <f t="shared" si="319"/>
        <v>97.055754450000009</v>
      </c>
      <c r="L4098" s="1" t="s">
        <v>26</v>
      </c>
      <c r="M4098" s="1" t="s">
        <v>54</v>
      </c>
      <c r="N4098" s="1" t="s">
        <v>33</v>
      </c>
      <c r="O4098" s="1" t="s">
        <v>29</v>
      </c>
      <c r="P4098" s="1" t="s">
        <v>43</v>
      </c>
      <c r="Q4098" s="1" t="s">
        <v>24</v>
      </c>
      <c r="R4098" s="2">
        <v>40155</v>
      </c>
    </row>
    <row r="4099" spans="1:18" x14ac:dyDescent="0.25">
      <c r="A4099" s="1">
        <v>33763</v>
      </c>
      <c r="B4099" s="2">
        <v>40444</v>
      </c>
      <c r="C4099" s="2" t="str">
        <f t="shared" ref="C4099:C4162" si="321">TEXT(B4099,"mmmm")</f>
        <v>September</v>
      </c>
      <c r="D4099" s="1" t="s">
        <v>32</v>
      </c>
      <c r="E4099" s="1">
        <v>23</v>
      </c>
      <c r="F4099" s="1">
        <f t="shared" si="320"/>
        <v>469.19043478260863</v>
      </c>
      <c r="G4099" s="1">
        <v>10791.38</v>
      </c>
      <c r="H4099" s="1">
        <v>24.49</v>
      </c>
      <c r="I4099">
        <f t="shared" ref="I4099:I4162" si="322">G4099+H4099</f>
        <v>10815.869999999999</v>
      </c>
      <c r="J4099">
        <f t="shared" ref="J4099:J4162" si="323">IF(O4099="Furniture",4.761,IF(O4099="Technology",5.3265,IF(O4099="Office Supplies",3.5455,0)))</f>
        <v>5.3265000000000002</v>
      </c>
      <c r="K4099">
        <f t="shared" ref="K4099:K4162" si="324">(J4099*G4099)/100</f>
        <v>574.80285570000001</v>
      </c>
      <c r="L4099" s="1" t="s">
        <v>26</v>
      </c>
      <c r="M4099" s="1" t="s">
        <v>55</v>
      </c>
      <c r="N4099" s="1" t="s">
        <v>33</v>
      </c>
      <c r="O4099" s="1" t="s">
        <v>29</v>
      </c>
      <c r="P4099" s="1" t="s">
        <v>52</v>
      </c>
      <c r="Q4099" s="1" t="s">
        <v>53</v>
      </c>
      <c r="R4099" s="2">
        <v>40446</v>
      </c>
    </row>
    <row r="4100" spans="1:18" x14ac:dyDescent="0.25">
      <c r="A4100" s="1">
        <v>48034</v>
      </c>
      <c r="B4100" s="2">
        <v>40008</v>
      </c>
      <c r="C4100" s="2" t="str">
        <f t="shared" si="321"/>
        <v>July</v>
      </c>
      <c r="D4100" s="1" t="s">
        <v>32</v>
      </c>
      <c r="E4100" s="1">
        <v>12</v>
      </c>
      <c r="F4100" s="1">
        <f t="shared" si="320"/>
        <v>195.042</v>
      </c>
      <c r="G4100" s="1">
        <v>2340.5039999999999</v>
      </c>
      <c r="H4100" s="1">
        <v>59.24</v>
      </c>
      <c r="I4100">
        <f t="shared" si="322"/>
        <v>2399.7439999999997</v>
      </c>
      <c r="J4100">
        <f t="shared" si="323"/>
        <v>4.7610000000000001</v>
      </c>
      <c r="K4100">
        <f t="shared" si="324"/>
        <v>111.43139544</v>
      </c>
      <c r="L4100" s="1" t="s">
        <v>38</v>
      </c>
      <c r="M4100" s="1" t="s">
        <v>27</v>
      </c>
      <c r="N4100" s="1" t="s">
        <v>42</v>
      </c>
      <c r="O4100" s="1" t="s">
        <v>22</v>
      </c>
      <c r="P4100" s="1" t="s">
        <v>57</v>
      </c>
      <c r="Q4100" s="1" t="s">
        <v>64</v>
      </c>
      <c r="R4100" s="2">
        <v>40008</v>
      </c>
    </row>
    <row r="4101" spans="1:18" x14ac:dyDescent="0.25">
      <c r="A4101" s="1">
        <v>23170</v>
      </c>
      <c r="B4101" s="2">
        <v>39954</v>
      </c>
      <c r="C4101" s="2" t="str">
        <f t="shared" si="321"/>
        <v>May</v>
      </c>
      <c r="D4101" s="1" t="s">
        <v>32</v>
      </c>
      <c r="E4101" s="1">
        <v>20</v>
      </c>
      <c r="F4101" s="1">
        <f t="shared" si="320"/>
        <v>212.64450000000002</v>
      </c>
      <c r="G4101" s="1">
        <v>4252.8900000000003</v>
      </c>
      <c r="H4101" s="1">
        <v>18.059999999999999</v>
      </c>
      <c r="I4101">
        <f t="shared" si="322"/>
        <v>4270.9500000000007</v>
      </c>
      <c r="J4101">
        <f t="shared" si="323"/>
        <v>4.7610000000000001</v>
      </c>
      <c r="K4101">
        <f t="shared" si="324"/>
        <v>202.48009290000002</v>
      </c>
      <c r="L4101" s="1" t="s">
        <v>19</v>
      </c>
      <c r="M4101" s="1" t="s">
        <v>51</v>
      </c>
      <c r="N4101" s="1" t="s">
        <v>21</v>
      </c>
      <c r="O4101" s="1" t="s">
        <v>22</v>
      </c>
      <c r="P4101" s="1" t="s">
        <v>39</v>
      </c>
      <c r="Q4101" s="1" t="s">
        <v>53</v>
      </c>
      <c r="R4101" s="2">
        <v>39956</v>
      </c>
    </row>
    <row r="4102" spans="1:18" x14ac:dyDescent="0.25">
      <c r="A4102" s="1">
        <v>34434</v>
      </c>
      <c r="B4102" s="2">
        <v>40672</v>
      </c>
      <c r="C4102" s="2" t="str">
        <f t="shared" si="321"/>
        <v>May</v>
      </c>
      <c r="D4102" s="1" t="s">
        <v>32</v>
      </c>
      <c r="E4102" s="1">
        <v>16</v>
      </c>
      <c r="F4102" s="1">
        <f t="shared" si="320"/>
        <v>2.0218750000000001</v>
      </c>
      <c r="G4102" s="1">
        <v>32.35</v>
      </c>
      <c r="H4102" s="1">
        <v>4.79</v>
      </c>
      <c r="I4102">
        <f t="shared" si="322"/>
        <v>37.14</v>
      </c>
      <c r="J4102">
        <f t="shared" si="323"/>
        <v>3.5455000000000001</v>
      </c>
      <c r="K4102">
        <f t="shared" si="324"/>
        <v>1.1469692500000002</v>
      </c>
      <c r="L4102" s="1" t="s">
        <v>26</v>
      </c>
      <c r="M4102" s="1" t="s">
        <v>20</v>
      </c>
      <c r="N4102" s="1" t="s">
        <v>28</v>
      </c>
      <c r="O4102" s="1" t="s">
        <v>34</v>
      </c>
      <c r="P4102" s="1" t="s">
        <v>48</v>
      </c>
      <c r="Q4102" s="1" t="s">
        <v>24</v>
      </c>
      <c r="R4102" s="2">
        <v>40673</v>
      </c>
    </row>
    <row r="4103" spans="1:18" x14ac:dyDescent="0.25">
      <c r="A4103" s="1">
        <v>21063</v>
      </c>
      <c r="B4103" s="2">
        <v>40648</v>
      </c>
      <c r="C4103" s="2" t="str">
        <f t="shared" si="321"/>
        <v>April</v>
      </c>
      <c r="D4103" s="1" t="s">
        <v>18</v>
      </c>
      <c r="E4103" s="1">
        <v>49</v>
      </c>
      <c r="F4103" s="1">
        <f t="shared" si="320"/>
        <v>7.694285714285714</v>
      </c>
      <c r="G4103" s="1">
        <v>377.02</v>
      </c>
      <c r="H4103" s="1">
        <v>2.35</v>
      </c>
      <c r="I4103">
        <f t="shared" si="322"/>
        <v>379.37</v>
      </c>
      <c r="J4103">
        <f t="shared" si="323"/>
        <v>3.5455000000000001</v>
      </c>
      <c r="K4103">
        <f t="shared" si="324"/>
        <v>13.367244100000001</v>
      </c>
      <c r="L4103" s="1" t="s">
        <v>26</v>
      </c>
      <c r="M4103" s="1" t="s">
        <v>56</v>
      </c>
      <c r="N4103" s="1" t="s">
        <v>21</v>
      </c>
      <c r="O4103" s="1" t="s">
        <v>34</v>
      </c>
      <c r="P4103" s="1" t="s">
        <v>35</v>
      </c>
      <c r="Q4103" s="1" t="s">
        <v>36</v>
      </c>
      <c r="R4103" s="2">
        <v>40652</v>
      </c>
    </row>
    <row r="4104" spans="1:18" x14ac:dyDescent="0.25">
      <c r="A4104" s="1">
        <v>26976</v>
      </c>
      <c r="B4104" s="2">
        <v>40683</v>
      </c>
      <c r="C4104" s="2" t="str">
        <f t="shared" si="321"/>
        <v>May</v>
      </c>
      <c r="D4104" s="1" t="s">
        <v>32</v>
      </c>
      <c r="E4104" s="1">
        <v>44</v>
      </c>
      <c r="F4104" s="1">
        <f t="shared" si="320"/>
        <v>16.585227272727273</v>
      </c>
      <c r="G4104" s="1">
        <v>729.75</v>
      </c>
      <c r="H4104" s="1">
        <v>1.39</v>
      </c>
      <c r="I4104">
        <f t="shared" si="322"/>
        <v>731.14</v>
      </c>
      <c r="J4104">
        <f t="shared" si="323"/>
        <v>3.5455000000000001</v>
      </c>
      <c r="K4104">
        <f t="shared" si="324"/>
        <v>25.87328625</v>
      </c>
      <c r="L4104" s="1" t="s">
        <v>26</v>
      </c>
      <c r="M4104" s="1" t="s">
        <v>47</v>
      </c>
      <c r="N4104" s="1" t="s">
        <v>42</v>
      </c>
      <c r="O4104" s="1" t="s">
        <v>34</v>
      </c>
      <c r="P4104" s="1" t="s">
        <v>62</v>
      </c>
      <c r="Q4104" s="1" t="s">
        <v>24</v>
      </c>
      <c r="R4104" s="2">
        <v>40684</v>
      </c>
    </row>
    <row r="4105" spans="1:18" x14ac:dyDescent="0.25">
      <c r="A4105" s="1">
        <v>21538</v>
      </c>
      <c r="B4105" s="2">
        <v>40021</v>
      </c>
      <c r="C4105" s="2" t="str">
        <f t="shared" si="321"/>
        <v>July</v>
      </c>
      <c r="D4105" s="1" t="s">
        <v>41</v>
      </c>
      <c r="E4105" s="1">
        <v>31</v>
      </c>
      <c r="F4105" s="1">
        <f t="shared" si="320"/>
        <v>2.8167741935483868</v>
      </c>
      <c r="G4105" s="1">
        <v>87.32</v>
      </c>
      <c r="H4105" s="1">
        <v>0.96</v>
      </c>
      <c r="I4105">
        <f t="shared" si="322"/>
        <v>88.279999999999987</v>
      </c>
      <c r="J4105">
        <f t="shared" si="323"/>
        <v>3.5455000000000001</v>
      </c>
      <c r="K4105">
        <f t="shared" si="324"/>
        <v>3.0959306</v>
      </c>
      <c r="L4105" s="1" t="s">
        <v>26</v>
      </c>
      <c r="M4105" s="1" t="s">
        <v>58</v>
      </c>
      <c r="N4105" s="1" t="s">
        <v>28</v>
      </c>
      <c r="O4105" s="1" t="s">
        <v>34</v>
      </c>
      <c r="P4105" s="1" t="s">
        <v>35</v>
      </c>
      <c r="Q4105" s="1" t="s">
        <v>36</v>
      </c>
      <c r="R4105" s="2">
        <v>40023</v>
      </c>
    </row>
    <row r="4106" spans="1:18" x14ac:dyDescent="0.25">
      <c r="A4106" s="1">
        <v>32001</v>
      </c>
      <c r="B4106" s="2">
        <v>40844</v>
      </c>
      <c r="C4106" s="2" t="str">
        <f t="shared" si="321"/>
        <v>October</v>
      </c>
      <c r="D4106" s="1" t="s">
        <v>18</v>
      </c>
      <c r="E4106" s="1">
        <v>22</v>
      </c>
      <c r="F4106" s="1">
        <f t="shared" si="320"/>
        <v>22.492727272727272</v>
      </c>
      <c r="G4106" s="1">
        <v>494.84</v>
      </c>
      <c r="H4106" s="1">
        <v>3.63</v>
      </c>
      <c r="I4106">
        <f t="shared" si="322"/>
        <v>498.46999999999997</v>
      </c>
      <c r="J4106">
        <f t="shared" si="323"/>
        <v>4.7610000000000001</v>
      </c>
      <c r="K4106">
        <f t="shared" si="324"/>
        <v>23.559332399999999</v>
      </c>
      <c r="L4106" s="1" t="s">
        <v>26</v>
      </c>
      <c r="M4106" s="1" t="s">
        <v>49</v>
      </c>
      <c r="N4106" s="1" t="s">
        <v>28</v>
      </c>
      <c r="O4106" s="1" t="s">
        <v>22</v>
      </c>
      <c r="P4106" s="1" t="s">
        <v>23</v>
      </c>
      <c r="Q4106" s="1" t="s">
        <v>46</v>
      </c>
      <c r="R4106" s="2">
        <v>40849</v>
      </c>
    </row>
    <row r="4107" spans="1:18" x14ac:dyDescent="0.25">
      <c r="A4107" s="1">
        <v>38789</v>
      </c>
      <c r="B4107" s="2">
        <v>40496</v>
      </c>
      <c r="C4107" s="2" t="str">
        <f t="shared" si="321"/>
        <v>November</v>
      </c>
      <c r="D4107" s="1" t="s">
        <v>25</v>
      </c>
      <c r="E4107" s="1">
        <v>4</v>
      </c>
      <c r="F4107" s="1">
        <f t="shared" si="320"/>
        <v>28.7925</v>
      </c>
      <c r="G4107" s="1">
        <v>115.17</v>
      </c>
      <c r="H4107" s="1">
        <v>15.68</v>
      </c>
      <c r="I4107">
        <f t="shared" si="322"/>
        <v>130.85</v>
      </c>
      <c r="J4107">
        <f t="shared" si="323"/>
        <v>4.7610000000000001</v>
      </c>
      <c r="K4107">
        <f t="shared" si="324"/>
        <v>5.4832437000000001</v>
      </c>
      <c r="L4107" s="1" t="s">
        <v>38</v>
      </c>
      <c r="M4107" s="1" t="s">
        <v>49</v>
      </c>
      <c r="N4107" s="1" t="s">
        <v>28</v>
      </c>
      <c r="O4107" s="1" t="s">
        <v>22</v>
      </c>
      <c r="P4107" s="1" t="s">
        <v>23</v>
      </c>
      <c r="Q4107" s="1" t="s">
        <v>40</v>
      </c>
      <c r="R4107" s="2">
        <v>40497</v>
      </c>
    </row>
    <row r="4108" spans="1:18" x14ac:dyDescent="0.25">
      <c r="A4108" s="1">
        <v>31170</v>
      </c>
      <c r="B4108" s="2">
        <v>40935</v>
      </c>
      <c r="C4108" s="2" t="str">
        <f t="shared" si="321"/>
        <v>January</v>
      </c>
      <c r="D4108" s="1" t="s">
        <v>41</v>
      </c>
      <c r="E4108" s="1">
        <v>32</v>
      </c>
      <c r="F4108" s="1">
        <f t="shared" si="320"/>
        <v>10.0178125</v>
      </c>
      <c r="G4108" s="1">
        <v>320.57</v>
      </c>
      <c r="H4108" s="1">
        <v>1.99</v>
      </c>
      <c r="I4108">
        <f t="shared" si="322"/>
        <v>322.56</v>
      </c>
      <c r="J4108">
        <f t="shared" si="323"/>
        <v>5.3265000000000002</v>
      </c>
      <c r="K4108">
        <f t="shared" si="324"/>
        <v>17.075161050000002</v>
      </c>
      <c r="L4108" s="1" t="s">
        <v>26</v>
      </c>
      <c r="M4108" s="1" t="s">
        <v>54</v>
      </c>
      <c r="N4108" s="1" t="s">
        <v>33</v>
      </c>
      <c r="O4108" s="1" t="s">
        <v>29</v>
      </c>
      <c r="P4108" s="1" t="s">
        <v>43</v>
      </c>
      <c r="Q4108" s="1" t="s">
        <v>46</v>
      </c>
      <c r="R4108" s="2">
        <v>40937</v>
      </c>
    </row>
    <row r="4109" spans="1:18" x14ac:dyDescent="0.25">
      <c r="A4109" s="1">
        <v>35046</v>
      </c>
      <c r="B4109" s="2">
        <v>40383</v>
      </c>
      <c r="C4109" s="2" t="str">
        <f t="shared" si="321"/>
        <v>July</v>
      </c>
      <c r="D4109" s="1" t="s">
        <v>41</v>
      </c>
      <c r="E4109" s="1">
        <v>21</v>
      </c>
      <c r="F4109" s="1">
        <f t="shared" si="320"/>
        <v>7.2314285714285722</v>
      </c>
      <c r="G4109" s="1">
        <v>151.86000000000001</v>
      </c>
      <c r="H4109" s="1">
        <v>6.05</v>
      </c>
      <c r="I4109">
        <f t="shared" si="322"/>
        <v>157.91000000000003</v>
      </c>
      <c r="J4109">
        <f t="shared" si="323"/>
        <v>3.5455000000000001</v>
      </c>
      <c r="K4109">
        <f t="shared" si="324"/>
        <v>5.384196300000001</v>
      </c>
      <c r="L4109" s="1" t="s">
        <v>19</v>
      </c>
      <c r="M4109" s="1" t="s">
        <v>51</v>
      </c>
      <c r="N4109" s="1" t="s">
        <v>33</v>
      </c>
      <c r="O4109" s="1" t="s">
        <v>34</v>
      </c>
      <c r="P4109" s="1" t="s">
        <v>48</v>
      </c>
      <c r="Q4109" s="1" t="s">
        <v>24</v>
      </c>
      <c r="R4109" s="2">
        <v>40383</v>
      </c>
    </row>
    <row r="4110" spans="1:18" x14ac:dyDescent="0.25">
      <c r="A4110" s="1">
        <v>9954</v>
      </c>
      <c r="B4110" s="2">
        <v>39983</v>
      </c>
      <c r="C4110" s="2" t="str">
        <f t="shared" si="321"/>
        <v>June</v>
      </c>
      <c r="D4110" s="1" t="s">
        <v>32</v>
      </c>
      <c r="E4110" s="1">
        <v>39</v>
      </c>
      <c r="F4110" s="1">
        <f t="shared" si="320"/>
        <v>5.2205128205128206</v>
      </c>
      <c r="G4110" s="1">
        <v>203.6</v>
      </c>
      <c r="H4110" s="1">
        <v>7.44</v>
      </c>
      <c r="I4110">
        <f t="shared" si="322"/>
        <v>211.04</v>
      </c>
      <c r="J4110">
        <f t="shared" si="323"/>
        <v>3.5455000000000001</v>
      </c>
      <c r="K4110">
        <f t="shared" si="324"/>
        <v>7.2186379999999994</v>
      </c>
      <c r="L4110" s="1" t="s">
        <v>26</v>
      </c>
      <c r="M4110" s="1" t="s">
        <v>56</v>
      </c>
      <c r="N4110" s="1" t="s">
        <v>33</v>
      </c>
      <c r="O4110" s="1" t="s">
        <v>34</v>
      </c>
      <c r="P4110" s="1" t="s">
        <v>45</v>
      </c>
      <c r="Q4110" s="1" t="s">
        <v>24</v>
      </c>
      <c r="R4110" s="2">
        <v>39985</v>
      </c>
    </row>
    <row r="4111" spans="1:18" x14ac:dyDescent="0.25">
      <c r="A4111" s="1">
        <v>41345</v>
      </c>
      <c r="B4111" s="2">
        <v>40941</v>
      </c>
      <c r="C4111" s="2" t="str">
        <f t="shared" si="321"/>
        <v>February</v>
      </c>
      <c r="D4111" s="1" t="s">
        <v>41</v>
      </c>
      <c r="E4111" s="1">
        <v>36</v>
      </c>
      <c r="F4111" s="1">
        <f t="shared" si="320"/>
        <v>1.8447222222222222</v>
      </c>
      <c r="G4111" s="1">
        <v>66.41</v>
      </c>
      <c r="H4111" s="1">
        <v>0.79</v>
      </c>
      <c r="I4111">
        <f t="shared" si="322"/>
        <v>67.2</v>
      </c>
      <c r="J4111">
        <f t="shared" si="323"/>
        <v>3.5455000000000001</v>
      </c>
      <c r="K4111">
        <f t="shared" si="324"/>
        <v>2.3545665499999999</v>
      </c>
      <c r="L4111" s="1" t="s">
        <v>26</v>
      </c>
      <c r="M4111" s="1" t="s">
        <v>27</v>
      </c>
      <c r="N4111" s="1" t="s">
        <v>42</v>
      </c>
      <c r="O4111" s="1" t="s">
        <v>34</v>
      </c>
      <c r="P4111" s="1" t="s">
        <v>66</v>
      </c>
      <c r="Q4111" s="1" t="s">
        <v>36</v>
      </c>
      <c r="R4111" s="2">
        <v>40941</v>
      </c>
    </row>
    <row r="4112" spans="1:18" x14ac:dyDescent="0.25">
      <c r="A4112" s="1">
        <v>3300</v>
      </c>
      <c r="B4112" s="2">
        <v>40738</v>
      </c>
      <c r="C4112" s="2" t="str">
        <f t="shared" si="321"/>
        <v>July</v>
      </c>
      <c r="D4112" s="1" t="s">
        <v>18</v>
      </c>
      <c r="E4112" s="1">
        <v>6</v>
      </c>
      <c r="F4112" s="1">
        <f t="shared" si="320"/>
        <v>15.336666666666666</v>
      </c>
      <c r="G4112" s="1">
        <v>92.02</v>
      </c>
      <c r="H4112" s="1">
        <v>4</v>
      </c>
      <c r="I4112">
        <f t="shared" si="322"/>
        <v>96.02</v>
      </c>
      <c r="J4112">
        <f t="shared" si="323"/>
        <v>5.3265000000000002</v>
      </c>
      <c r="K4112">
        <f t="shared" si="324"/>
        <v>4.9014452999999998</v>
      </c>
      <c r="L4112" s="1" t="s">
        <v>26</v>
      </c>
      <c r="M4112" s="1" t="s">
        <v>47</v>
      </c>
      <c r="N4112" s="1" t="s">
        <v>42</v>
      </c>
      <c r="O4112" s="1" t="s">
        <v>29</v>
      </c>
      <c r="P4112" s="1" t="s">
        <v>43</v>
      </c>
      <c r="Q4112" s="1" t="s">
        <v>24</v>
      </c>
      <c r="R4112" s="2">
        <v>40743</v>
      </c>
    </row>
    <row r="4113" spans="1:18" x14ac:dyDescent="0.25">
      <c r="A4113" s="1">
        <v>5408</v>
      </c>
      <c r="B4113" s="2">
        <v>41110</v>
      </c>
      <c r="C4113" s="2" t="str">
        <f t="shared" si="321"/>
        <v>July</v>
      </c>
      <c r="D4113" s="1" t="s">
        <v>18</v>
      </c>
      <c r="E4113" s="1">
        <v>11</v>
      </c>
      <c r="F4113" s="1">
        <f t="shared" si="320"/>
        <v>217.47545454545454</v>
      </c>
      <c r="G4113" s="1">
        <v>2392.23</v>
      </c>
      <c r="H4113" s="1">
        <v>21.21</v>
      </c>
      <c r="I4113">
        <f t="shared" si="322"/>
        <v>2413.44</v>
      </c>
      <c r="J4113">
        <f t="shared" si="323"/>
        <v>4.7610000000000001</v>
      </c>
      <c r="K4113">
        <f t="shared" si="324"/>
        <v>113.89407030000001</v>
      </c>
      <c r="L4113" s="1" t="s">
        <v>26</v>
      </c>
      <c r="M4113" s="1" t="s">
        <v>47</v>
      </c>
      <c r="N4113" s="1" t="s">
        <v>28</v>
      </c>
      <c r="O4113" s="1" t="s">
        <v>22</v>
      </c>
      <c r="P4113" s="1" t="s">
        <v>23</v>
      </c>
      <c r="Q4113" s="1" t="s">
        <v>53</v>
      </c>
      <c r="R4113" s="2">
        <v>41119</v>
      </c>
    </row>
    <row r="4114" spans="1:18" x14ac:dyDescent="0.25">
      <c r="A4114" s="1">
        <v>57922</v>
      </c>
      <c r="B4114" s="2">
        <v>40582</v>
      </c>
      <c r="C4114" s="2" t="str">
        <f t="shared" si="321"/>
        <v>February</v>
      </c>
      <c r="D4114" s="1" t="s">
        <v>37</v>
      </c>
      <c r="E4114" s="1">
        <v>50</v>
      </c>
      <c r="F4114" s="1">
        <f t="shared" si="320"/>
        <v>6.8651999999999997</v>
      </c>
      <c r="G4114" s="1">
        <v>343.26</v>
      </c>
      <c r="H4114" s="1">
        <v>8.3699999999999992</v>
      </c>
      <c r="I4114">
        <f t="shared" si="322"/>
        <v>351.63</v>
      </c>
      <c r="J4114">
        <f t="shared" si="323"/>
        <v>3.5455000000000001</v>
      </c>
      <c r="K4114">
        <f t="shared" si="324"/>
        <v>12.170283300000001</v>
      </c>
      <c r="L4114" s="1" t="s">
        <v>26</v>
      </c>
      <c r="M4114" s="1" t="s">
        <v>56</v>
      </c>
      <c r="N4114" s="1" t="s">
        <v>33</v>
      </c>
      <c r="O4114" s="1" t="s">
        <v>34</v>
      </c>
      <c r="P4114" s="1" t="s">
        <v>50</v>
      </c>
      <c r="Q4114" s="1" t="s">
        <v>46</v>
      </c>
      <c r="R4114" s="2">
        <v>40582</v>
      </c>
    </row>
    <row r="4115" spans="1:18" x14ac:dyDescent="0.25">
      <c r="A4115" s="1">
        <v>46656</v>
      </c>
      <c r="B4115" s="2">
        <v>40010</v>
      </c>
      <c r="C4115" s="2" t="str">
        <f t="shared" si="321"/>
        <v>July</v>
      </c>
      <c r="D4115" s="1" t="s">
        <v>25</v>
      </c>
      <c r="E4115" s="1">
        <v>27</v>
      </c>
      <c r="F4115" s="1">
        <f t="shared" si="320"/>
        <v>23.581481481481482</v>
      </c>
      <c r="G4115" s="1">
        <v>636.70000000000005</v>
      </c>
      <c r="H4115" s="1">
        <v>12.98</v>
      </c>
      <c r="I4115">
        <f t="shared" si="322"/>
        <v>649.68000000000006</v>
      </c>
      <c r="J4115">
        <f t="shared" si="323"/>
        <v>3.5455000000000001</v>
      </c>
      <c r="K4115">
        <f t="shared" si="324"/>
        <v>22.574198500000001</v>
      </c>
      <c r="L4115" s="1" t="s">
        <v>26</v>
      </c>
      <c r="M4115" s="1" t="s">
        <v>56</v>
      </c>
      <c r="N4115" s="1" t="s">
        <v>33</v>
      </c>
      <c r="O4115" s="1" t="s">
        <v>34</v>
      </c>
      <c r="P4115" s="1" t="s">
        <v>48</v>
      </c>
      <c r="Q4115" s="1" t="s">
        <v>24</v>
      </c>
      <c r="R4115" s="2">
        <v>40011</v>
      </c>
    </row>
    <row r="4116" spans="1:18" x14ac:dyDescent="0.25">
      <c r="A4116" s="1">
        <v>3589</v>
      </c>
      <c r="B4116" s="2">
        <v>39958</v>
      </c>
      <c r="C4116" s="2" t="str">
        <f t="shared" si="321"/>
        <v>May</v>
      </c>
      <c r="D4116" s="1" t="s">
        <v>25</v>
      </c>
      <c r="E4116" s="1">
        <v>23</v>
      </c>
      <c r="F4116" s="1">
        <f t="shared" si="320"/>
        <v>3.1708695652173917</v>
      </c>
      <c r="G4116" s="1">
        <v>72.930000000000007</v>
      </c>
      <c r="H4116" s="1">
        <v>0.49</v>
      </c>
      <c r="I4116">
        <f t="shared" si="322"/>
        <v>73.42</v>
      </c>
      <c r="J4116">
        <f t="shared" si="323"/>
        <v>3.5455000000000001</v>
      </c>
      <c r="K4116">
        <f t="shared" si="324"/>
        <v>2.5857331500000003</v>
      </c>
      <c r="L4116" s="1" t="s">
        <v>26</v>
      </c>
      <c r="M4116" s="1" t="s">
        <v>58</v>
      </c>
      <c r="N4116" s="1" t="s">
        <v>42</v>
      </c>
      <c r="O4116" s="1" t="s">
        <v>34</v>
      </c>
      <c r="P4116" s="1" t="s">
        <v>63</v>
      </c>
      <c r="Q4116" s="1" t="s">
        <v>24</v>
      </c>
      <c r="R4116" s="2">
        <v>39960</v>
      </c>
    </row>
    <row r="4117" spans="1:18" x14ac:dyDescent="0.25">
      <c r="A4117" s="1">
        <v>7105</v>
      </c>
      <c r="B4117" s="2">
        <v>40350</v>
      </c>
      <c r="C4117" s="2" t="str">
        <f t="shared" si="321"/>
        <v>June</v>
      </c>
      <c r="D4117" s="1" t="s">
        <v>18</v>
      </c>
      <c r="E4117" s="1">
        <v>17</v>
      </c>
      <c r="F4117" s="1">
        <f t="shared" si="320"/>
        <v>4.5405882352941171</v>
      </c>
      <c r="G4117" s="1">
        <v>77.19</v>
      </c>
      <c r="H4117" s="1">
        <v>6.89</v>
      </c>
      <c r="I4117">
        <f t="shared" si="322"/>
        <v>84.08</v>
      </c>
      <c r="J4117">
        <f t="shared" si="323"/>
        <v>3.5455000000000001</v>
      </c>
      <c r="K4117">
        <f t="shared" si="324"/>
        <v>2.73677145</v>
      </c>
      <c r="L4117" s="1" t="s">
        <v>26</v>
      </c>
      <c r="M4117" s="1" t="s">
        <v>54</v>
      </c>
      <c r="N4117" s="1" t="s">
        <v>33</v>
      </c>
      <c r="O4117" s="1" t="s">
        <v>34</v>
      </c>
      <c r="P4117" s="1" t="s">
        <v>68</v>
      </c>
      <c r="Q4117" s="1" t="s">
        <v>24</v>
      </c>
      <c r="R4117" s="2">
        <v>40357</v>
      </c>
    </row>
    <row r="4118" spans="1:18" x14ac:dyDescent="0.25">
      <c r="A4118" s="1">
        <v>31616</v>
      </c>
      <c r="B4118" s="2">
        <v>40418</v>
      </c>
      <c r="C4118" s="2" t="str">
        <f t="shared" si="321"/>
        <v>August</v>
      </c>
      <c r="D4118" s="1" t="s">
        <v>37</v>
      </c>
      <c r="E4118" s="1">
        <v>45</v>
      </c>
      <c r="F4118" s="1">
        <f t="shared" si="320"/>
        <v>4.0599999999999996</v>
      </c>
      <c r="G4118" s="1">
        <v>182.7</v>
      </c>
      <c r="H4118" s="1">
        <v>5.41</v>
      </c>
      <c r="I4118">
        <f t="shared" si="322"/>
        <v>188.10999999999999</v>
      </c>
      <c r="J4118">
        <f t="shared" si="323"/>
        <v>3.5455000000000001</v>
      </c>
      <c r="K4118">
        <f t="shared" si="324"/>
        <v>6.4776284999999998</v>
      </c>
      <c r="L4118" s="1" t="s">
        <v>26</v>
      </c>
      <c r="M4118" s="1" t="s">
        <v>49</v>
      </c>
      <c r="N4118" s="1" t="s">
        <v>21</v>
      </c>
      <c r="O4118" s="1" t="s">
        <v>34</v>
      </c>
      <c r="P4118" s="1" t="s">
        <v>48</v>
      </c>
      <c r="Q4118" s="1" t="s">
        <v>24</v>
      </c>
      <c r="R4118" s="2">
        <v>40419</v>
      </c>
    </row>
    <row r="4119" spans="1:18" x14ac:dyDescent="0.25">
      <c r="A4119" s="1">
        <v>16194</v>
      </c>
      <c r="B4119" s="2">
        <v>40458</v>
      </c>
      <c r="C4119" s="2" t="str">
        <f t="shared" si="321"/>
        <v>October</v>
      </c>
      <c r="D4119" s="1" t="s">
        <v>32</v>
      </c>
      <c r="E4119" s="1">
        <v>24</v>
      </c>
      <c r="F4119" s="1">
        <f t="shared" si="320"/>
        <v>101.47972916666667</v>
      </c>
      <c r="G4119" s="1">
        <v>2435.5135</v>
      </c>
      <c r="H4119" s="1">
        <v>4.2</v>
      </c>
      <c r="I4119">
        <f t="shared" si="322"/>
        <v>2439.7134999999998</v>
      </c>
      <c r="J4119">
        <f t="shared" si="323"/>
        <v>5.3265000000000002</v>
      </c>
      <c r="K4119">
        <f t="shared" si="324"/>
        <v>129.72762657750002</v>
      </c>
      <c r="L4119" s="1" t="s">
        <v>26</v>
      </c>
      <c r="M4119" s="1" t="s">
        <v>58</v>
      </c>
      <c r="N4119" s="1" t="s">
        <v>28</v>
      </c>
      <c r="O4119" s="1" t="s">
        <v>29</v>
      </c>
      <c r="P4119" s="1" t="s">
        <v>30</v>
      </c>
      <c r="Q4119" s="1" t="s">
        <v>24</v>
      </c>
      <c r="R4119" s="2">
        <v>40460</v>
      </c>
    </row>
    <row r="4120" spans="1:18" x14ac:dyDescent="0.25">
      <c r="A4120" s="1">
        <v>24069</v>
      </c>
      <c r="B4120" s="2">
        <v>40375</v>
      </c>
      <c r="C4120" s="2" t="str">
        <f t="shared" si="321"/>
        <v>July</v>
      </c>
      <c r="D4120" s="1" t="s">
        <v>18</v>
      </c>
      <c r="E4120" s="1">
        <v>21</v>
      </c>
      <c r="F4120" s="1">
        <f t="shared" si="320"/>
        <v>380.05714285714282</v>
      </c>
      <c r="G4120" s="1">
        <v>7981.2</v>
      </c>
      <c r="H4120" s="1">
        <v>85.63</v>
      </c>
      <c r="I4120">
        <f t="shared" si="322"/>
        <v>8066.83</v>
      </c>
      <c r="J4120">
        <f t="shared" si="323"/>
        <v>4.7610000000000001</v>
      </c>
      <c r="K4120">
        <f t="shared" si="324"/>
        <v>379.98493199999996</v>
      </c>
      <c r="L4120" s="1" t="s">
        <v>38</v>
      </c>
      <c r="M4120" s="1" t="s">
        <v>49</v>
      </c>
      <c r="N4120" s="1" t="s">
        <v>42</v>
      </c>
      <c r="O4120" s="1" t="s">
        <v>22</v>
      </c>
      <c r="P4120" s="1" t="s">
        <v>57</v>
      </c>
      <c r="Q4120" s="1" t="s">
        <v>64</v>
      </c>
      <c r="R4120" s="2">
        <v>40382</v>
      </c>
    </row>
    <row r="4121" spans="1:18" x14ac:dyDescent="0.25">
      <c r="A4121" s="1">
        <v>56995</v>
      </c>
      <c r="B4121" s="2">
        <v>40101</v>
      </c>
      <c r="C4121" s="2" t="str">
        <f t="shared" si="321"/>
        <v>October</v>
      </c>
      <c r="D4121" s="1" t="s">
        <v>41</v>
      </c>
      <c r="E4121" s="1">
        <v>27</v>
      </c>
      <c r="F4121" s="1">
        <f t="shared" si="320"/>
        <v>5.8359259259259257</v>
      </c>
      <c r="G4121" s="1">
        <v>157.57</v>
      </c>
      <c r="H4121" s="1">
        <v>5.01</v>
      </c>
      <c r="I4121">
        <f t="shared" si="322"/>
        <v>162.57999999999998</v>
      </c>
      <c r="J4121">
        <f t="shared" si="323"/>
        <v>3.5455000000000001</v>
      </c>
      <c r="K4121">
        <f t="shared" si="324"/>
        <v>5.5866443500000003</v>
      </c>
      <c r="L4121" s="1" t="s">
        <v>19</v>
      </c>
      <c r="M4121" s="1" t="s">
        <v>27</v>
      </c>
      <c r="N4121" s="1" t="s">
        <v>33</v>
      </c>
      <c r="O4121" s="1" t="s">
        <v>34</v>
      </c>
      <c r="P4121" s="1" t="s">
        <v>48</v>
      </c>
      <c r="Q4121" s="1" t="s">
        <v>24</v>
      </c>
      <c r="R4121" s="2">
        <v>40103</v>
      </c>
    </row>
    <row r="4122" spans="1:18" x14ac:dyDescent="0.25">
      <c r="A4122" s="1">
        <v>29090</v>
      </c>
      <c r="B4122" s="2">
        <v>40924</v>
      </c>
      <c r="C4122" s="2" t="str">
        <f t="shared" si="321"/>
        <v>January</v>
      </c>
      <c r="D4122" s="1" t="s">
        <v>41</v>
      </c>
      <c r="E4122" s="1">
        <v>24</v>
      </c>
      <c r="F4122" s="1">
        <f t="shared" si="320"/>
        <v>4.1291666666666664</v>
      </c>
      <c r="G4122" s="1">
        <v>99.1</v>
      </c>
      <c r="H4122" s="1">
        <v>0.99</v>
      </c>
      <c r="I4122">
        <f t="shared" si="322"/>
        <v>100.08999999999999</v>
      </c>
      <c r="J4122">
        <f t="shared" si="323"/>
        <v>3.5455000000000001</v>
      </c>
      <c r="K4122">
        <f t="shared" si="324"/>
        <v>3.5135904999999998</v>
      </c>
      <c r="L4122" s="1" t="s">
        <v>26</v>
      </c>
      <c r="M4122" s="1" t="s">
        <v>47</v>
      </c>
      <c r="N4122" s="1" t="s">
        <v>21</v>
      </c>
      <c r="O4122" s="1" t="s">
        <v>34</v>
      </c>
      <c r="P4122" s="1" t="s">
        <v>63</v>
      </c>
      <c r="Q4122" s="1" t="s">
        <v>24</v>
      </c>
      <c r="R4122" s="2">
        <v>40925</v>
      </c>
    </row>
    <row r="4123" spans="1:18" x14ac:dyDescent="0.25">
      <c r="A4123" s="1">
        <v>56006</v>
      </c>
      <c r="B4123" s="2">
        <v>40817</v>
      </c>
      <c r="C4123" s="2" t="str">
        <f t="shared" si="321"/>
        <v>October</v>
      </c>
      <c r="D4123" s="1" t="s">
        <v>37</v>
      </c>
      <c r="E4123" s="1">
        <v>20</v>
      </c>
      <c r="F4123" s="1">
        <f t="shared" si="320"/>
        <v>71.454399999999993</v>
      </c>
      <c r="G4123" s="1">
        <v>1429.088</v>
      </c>
      <c r="H4123" s="1">
        <v>1.25</v>
      </c>
      <c r="I4123">
        <f t="shared" si="322"/>
        <v>1430.338</v>
      </c>
      <c r="J4123">
        <f t="shared" si="323"/>
        <v>5.3265000000000002</v>
      </c>
      <c r="K4123">
        <f t="shared" si="324"/>
        <v>76.120372320000001</v>
      </c>
      <c r="L4123" s="1" t="s">
        <v>26</v>
      </c>
      <c r="M4123" s="1" t="s">
        <v>20</v>
      </c>
      <c r="N4123" s="1" t="s">
        <v>28</v>
      </c>
      <c r="O4123" s="1" t="s">
        <v>29</v>
      </c>
      <c r="P4123" s="1" t="s">
        <v>30</v>
      </c>
      <c r="Q4123" s="1" t="s">
        <v>46</v>
      </c>
      <c r="R4123" s="2">
        <v>40819</v>
      </c>
    </row>
    <row r="4124" spans="1:18" x14ac:dyDescent="0.25">
      <c r="A4124" s="1">
        <v>51842</v>
      </c>
      <c r="B4124" s="2">
        <v>40875</v>
      </c>
      <c r="C4124" s="2" t="str">
        <f t="shared" si="321"/>
        <v>November</v>
      </c>
      <c r="D4124" s="1" t="s">
        <v>18</v>
      </c>
      <c r="E4124" s="1">
        <v>4</v>
      </c>
      <c r="F4124" s="1">
        <f t="shared" si="320"/>
        <v>107.7775</v>
      </c>
      <c r="G4124" s="1">
        <v>431.11</v>
      </c>
      <c r="H4124" s="1">
        <v>35</v>
      </c>
      <c r="I4124">
        <f t="shared" si="322"/>
        <v>466.11</v>
      </c>
      <c r="J4124">
        <f t="shared" si="323"/>
        <v>3.5455000000000001</v>
      </c>
      <c r="K4124">
        <f t="shared" si="324"/>
        <v>15.285005050000002</v>
      </c>
      <c r="L4124" s="1" t="s">
        <v>26</v>
      </c>
      <c r="M4124" s="1" t="s">
        <v>51</v>
      </c>
      <c r="N4124" s="1" t="s">
        <v>33</v>
      </c>
      <c r="O4124" s="1" t="s">
        <v>34</v>
      </c>
      <c r="P4124" s="1" t="s">
        <v>60</v>
      </c>
      <c r="Q4124" s="1" t="s">
        <v>53</v>
      </c>
      <c r="R4124" s="2">
        <v>40879</v>
      </c>
    </row>
    <row r="4125" spans="1:18" x14ac:dyDescent="0.25">
      <c r="A4125" s="1">
        <v>54467</v>
      </c>
      <c r="B4125" s="2">
        <v>40469</v>
      </c>
      <c r="C4125" s="2" t="str">
        <f t="shared" si="321"/>
        <v>October</v>
      </c>
      <c r="D4125" s="1" t="s">
        <v>18</v>
      </c>
      <c r="E4125" s="1">
        <v>37</v>
      </c>
      <c r="F4125" s="1">
        <f t="shared" si="320"/>
        <v>11.801891891891893</v>
      </c>
      <c r="G4125" s="1">
        <v>436.67</v>
      </c>
      <c r="H4125" s="1">
        <v>5.72</v>
      </c>
      <c r="I4125">
        <f t="shared" si="322"/>
        <v>442.39000000000004</v>
      </c>
      <c r="J4125">
        <f t="shared" si="323"/>
        <v>3.5455000000000001</v>
      </c>
      <c r="K4125">
        <f t="shared" si="324"/>
        <v>15.48213485</v>
      </c>
      <c r="L4125" s="1" t="s">
        <v>26</v>
      </c>
      <c r="M4125" s="1" t="s">
        <v>20</v>
      </c>
      <c r="N4125" s="1" t="s">
        <v>28</v>
      </c>
      <c r="O4125" s="1" t="s">
        <v>34</v>
      </c>
      <c r="P4125" s="1" t="s">
        <v>62</v>
      </c>
      <c r="Q4125" s="1" t="s">
        <v>24</v>
      </c>
      <c r="R4125" s="2">
        <v>40471</v>
      </c>
    </row>
    <row r="4126" spans="1:18" x14ac:dyDescent="0.25">
      <c r="A4126" s="1">
        <v>53190</v>
      </c>
      <c r="B4126" s="2">
        <v>40080</v>
      </c>
      <c r="C4126" s="2" t="str">
        <f t="shared" si="321"/>
        <v>September</v>
      </c>
      <c r="D4126" s="1" t="s">
        <v>41</v>
      </c>
      <c r="E4126" s="1">
        <v>9</v>
      </c>
      <c r="F4126" s="1">
        <f t="shared" si="320"/>
        <v>53.006</v>
      </c>
      <c r="G4126" s="1">
        <v>477.05399999999997</v>
      </c>
      <c r="H4126" s="1">
        <v>3.99</v>
      </c>
      <c r="I4126">
        <f t="shared" si="322"/>
        <v>481.04399999999998</v>
      </c>
      <c r="J4126">
        <f t="shared" si="323"/>
        <v>5.3265000000000002</v>
      </c>
      <c r="K4126">
        <f t="shared" si="324"/>
        <v>25.410281310000002</v>
      </c>
      <c r="L4126" s="1" t="s">
        <v>26</v>
      </c>
      <c r="M4126" s="1" t="s">
        <v>20</v>
      </c>
      <c r="N4126" s="1" t="s">
        <v>42</v>
      </c>
      <c r="O4126" s="1" t="s">
        <v>29</v>
      </c>
      <c r="P4126" s="1" t="s">
        <v>30</v>
      </c>
      <c r="Q4126" s="1" t="s">
        <v>24</v>
      </c>
      <c r="R4126" s="2">
        <v>40081</v>
      </c>
    </row>
    <row r="4127" spans="1:18" x14ac:dyDescent="0.25">
      <c r="A4127" s="1">
        <v>30853</v>
      </c>
      <c r="B4127" s="2">
        <v>40751</v>
      </c>
      <c r="C4127" s="2" t="str">
        <f t="shared" si="321"/>
        <v>July</v>
      </c>
      <c r="D4127" s="1" t="s">
        <v>41</v>
      </c>
      <c r="E4127" s="1">
        <v>16</v>
      </c>
      <c r="F4127" s="1">
        <f t="shared" si="320"/>
        <v>2.5950000000000002</v>
      </c>
      <c r="G4127" s="1">
        <v>41.52</v>
      </c>
      <c r="H4127" s="1">
        <v>7.09</v>
      </c>
      <c r="I4127">
        <f t="shared" si="322"/>
        <v>48.61</v>
      </c>
      <c r="J4127">
        <f t="shared" si="323"/>
        <v>3.5455000000000001</v>
      </c>
      <c r="K4127">
        <f t="shared" si="324"/>
        <v>1.4720916000000002</v>
      </c>
      <c r="L4127" s="1" t="s">
        <v>26</v>
      </c>
      <c r="M4127" s="1" t="s">
        <v>56</v>
      </c>
      <c r="N4127" s="1" t="s">
        <v>28</v>
      </c>
      <c r="O4127" s="1" t="s">
        <v>34</v>
      </c>
      <c r="P4127" s="1" t="s">
        <v>45</v>
      </c>
      <c r="Q4127" s="1" t="s">
        <v>36</v>
      </c>
      <c r="R4127" s="2">
        <v>40754</v>
      </c>
    </row>
    <row r="4128" spans="1:18" x14ac:dyDescent="0.25">
      <c r="A4128" s="1">
        <v>31238</v>
      </c>
      <c r="B4128" s="2">
        <v>40412</v>
      </c>
      <c r="C4128" s="2" t="str">
        <f t="shared" si="321"/>
        <v>August</v>
      </c>
      <c r="D4128" s="1" t="s">
        <v>41</v>
      </c>
      <c r="E4128" s="1">
        <v>21</v>
      </c>
      <c r="F4128" s="1">
        <f t="shared" si="320"/>
        <v>357.71571428571428</v>
      </c>
      <c r="G4128" s="1">
        <v>7512.03</v>
      </c>
      <c r="H4128" s="1">
        <v>19.989999999999998</v>
      </c>
      <c r="I4128">
        <f t="shared" si="322"/>
        <v>7532.0199999999995</v>
      </c>
      <c r="J4128">
        <f t="shared" si="323"/>
        <v>3.5455000000000001</v>
      </c>
      <c r="K4128">
        <f t="shared" si="324"/>
        <v>266.33902365</v>
      </c>
      <c r="L4128" s="1" t="s">
        <v>19</v>
      </c>
      <c r="M4128" s="1" t="s">
        <v>27</v>
      </c>
      <c r="N4128" s="1" t="s">
        <v>33</v>
      </c>
      <c r="O4128" s="1" t="s">
        <v>34</v>
      </c>
      <c r="P4128" s="1" t="s">
        <v>68</v>
      </c>
      <c r="Q4128" s="1" t="s">
        <v>24</v>
      </c>
      <c r="R4128" s="2">
        <v>40414</v>
      </c>
    </row>
    <row r="4129" spans="1:18" x14ac:dyDescent="0.25">
      <c r="A4129" s="1">
        <v>20263</v>
      </c>
      <c r="B4129" s="2">
        <v>40131</v>
      </c>
      <c r="C4129" s="2" t="str">
        <f t="shared" si="321"/>
        <v>November</v>
      </c>
      <c r="D4129" s="1" t="s">
        <v>41</v>
      </c>
      <c r="E4129" s="1">
        <v>33</v>
      </c>
      <c r="F4129" s="1">
        <f t="shared" si="320"/>
        <v>16.774621212121211</v>
      </c>
      <c r="G4129" s="1">
        <v>553.5625</v>
      </c>
      <c r="H4129" s="1">
        <v>1.25</v>
      </c>
      <c r="I4129">
        <f t="shared" si="322"/>
        <v>554.8125</v>
      </c>
      <c r="J4129">
        <f t="shared" si="323"/>
        <v>5.3265000000000002</v>
      </c>
      <c r="K4129">
        <f t="shared" si="324"/>
        <v>29.485506562499999</v>
      </c>
      <c r="L4129" s="1" t="s">
        <v>26</v>
      </c>
      <c r="M4129" s="1" t="s">
        <v>44</v>
      </c>
      <c r="N4129" s="1" t="s">
        <v>28</v>
      </c>
      <c r="O4129" s="1" t="s">
        <v>29</v>
      </c>
      <c r="P4129" s="1" t="s">
        <v>30</v>
      </c>
      <c r="Q4129" s="1" t="s">
        <v>46</v>
      </c>
      <c r="R4129" s="2">
        <v>40133</v>
      </c>
    </row>
    <row r="4130" spans="1:18" x14ac:dyDescent="0.25">
      <c r="A4130" s="1">
        <v>22695</v>
      </c>
      <c r="B4130" s="2">
        <v>39997</v>
      </c>
      <c r="C4130" s="2" t="str">
        <f t="shared" si="321"/>
        <v>July</v>
      </c>
      <c r="D4130" s="1" t="s">
        <v>18</v>
      </c>
      <c r="E4130" s="1">
        <v>44</v>
      </c>
      <c r="F4130" s="1">
        <f t="shared" si="320"/>
        <v>10.102727272727272</v>
      </c>
      <c r="G4130" s="1">
        <v>444.52</v>
      </c>
      <c r="H4130" s="1">
        <v>2.06</v>
      </c>
      <c r="I4130">
        <f t="shared" si="322"/>
        <v>446.58</v>
      </c>
      <c r="J4130">
        <f t="shared" si="323"/>
        <v>3.5455000000000001</v>
      </c>
      <c r="K4130">
        <f t="shared" si="324"/>
        <v>15.760456599999999</v>
      </c>
      <c r="L4130" s="1" t="s">
        <v>26</v>
      </c>
      <c r="M4130" s="1" t="s">
        <v>55</v>
      </c>
      <c r="N4130" s="1" t="s">
        <v>21</v>
      </c>
      <c r="O4130" s="1" t="s">
        <v>34</v>
      </c>
      <c r="P4130" s="1" t="s">
        <v>45</v>
      </c>
      <c r="Q4130" s="1" t="s">
        <v>36</v>
      </c>
      <c r="R4130" s="2">
        <v>40002</v>
      </c>
    </row>
    <row r="4131" spans="1:18" x14ac:dyDescent="0.25">
      <c r="A4131" s="1">
        <v>1604</v>
      </c>
      <c r="B4131" s="2">
        <v>40375</v>
      </c>
      <c r="C4131" s="2" t="str">
        <f t="shared" si="321"/>
        <v>July</v>
      </c>
      <c r="D4131" s="1" t="s">
        <v>18</v>
      </c>
      <c r="E4131" s="1">
        <v>47</v>
      </c>
      <c r="F4131" s="1">
        <f t="shared" si="320"/>
        <v>13.251489361702129</v>
      </c>
      <c r="G4131" s="1">
        <v>622.82000000000005</v>
      </c>
      <c r="H4131" s="1">
        <v>4.9800000000000004</v>
      </c>
      <c r="I4131">
        <f t="shared" si="322"/>
        <v>627.80000000000007</v>
      </c>
      <c r="J4131">
        <f t="shared" si="323"/>
        <v>4.7610000000000001</v>
      </c>
      <c r="K4131">
        <f t="shared" si="324"/>
        <v>29.652460200000004</v>
      </c>
      <c r="L4131" s="1" t="s">
        <v>26</v>
      </c>
      <c r="M4131" s="1" t="s">
        <v>54</v>
      </c>
      <c r="N4131" s="1" t="s">
        <v>21</v>
      </c>
      <c r="O4131" s="1" t="s">
        <v>22</v>
      </c>
      <c r="P4131" s="1" t="s">
        <v>23</v>
      </c>
      <c r="Q4131" s="1" t="s">
        <v>46</v>
      </c>
      <c r="R4131" s="2">
        <v>40375</v>
      </c>
    </row>
    <row r="4132" spans="1:18" x14ac:dyDescent="0.25">
      <c r="A4132" s="1">
        <v>14274</v>
      </c>
      <c r="B4132" s="2">
        <v>39819</v>
      </c>
      <c r="C4132" s="2" t="str">
        <f t="shared" si="321"/>
        <v>January</v>
      </c>
      <c r="D4132" s="1" t="s">
        <v>32</v>
      </c>
      <c r="E4132" s="1">
        <v>23</v>
      </c>
      <c r="F4132" s="1">
        <f t="shared" si="320"/>
        <v>159.74260869565217</v>
      </c>
      <c r="G4132" s="1">
        <v>3674.08</v>
      </c>
      <c r="H4132" s="1">
        <v>30</v>
      </c>
      <c r="I4132">
        <f t="shared" si="322"/>
        <v>3704.08</v>
      </c>
      <c r="J4132">
        <f t="shared" si="323"/>
        <v>4.7610000000000001</v>
      </c>
      <c r="K4132">
        <f t="shared" si="324"/>
        <v>174.9229488</v>
      </c>
      <c r="L4132" s="1" t="s">
        <v>38</v>
      </c>
      <c r="M4132" s="1" t="s">
        <v>54</v>
      </c>
      <c r="N4132" s="1" t="s">
        <v>21</v>
      </c>
      <c r="O4132" s="1" t="s">
        <v>22</v>
      </c>
      <c r="P4132" s="1" t="s">
        <v>39</v>
      </c>
      <c r="Q4132" s="1" t="s">
        <v>40</v>
      </c>
      <c r="R4132" s="2">
        <v>39821</v>
      </c>
    </row>
    <row r="4133" spans="1:18" x14ac:dyDescent="0.25">
      <c r="A4133" s="1">
        <v>19205</v>
      </c>
      <c r="B4133" s="2">
        <v>40385</v>
      </c>
      <c r="C4133" s="2" t="str">
        <f t="shared" si="321"/>
        <v>July</v>
      </c>
      <c r="D4133" s="1" t="s">
        <v>41</v>
      </c>
      <c r="E4133" s="1">
        <v>47</v>
      </c>
      <c r="F4133" s="1">
        <f t="shared" si="320"/>
        <v>27.475531914893615</v>
      </c>
      <c r="G4133" s="1">
        <v>1291.3499999999999</v>
      </c>
      <c r="H4133" s="1">
        <v>5.86</v>
      </c>
      <c r="I4133">
        <f t="shared" si="322"/>
        <v>1297.2099999999998</v>
      </c>
      <c r="J4133">
        <f t="shared" si="323"/>
        <v>3.5455000000000001</v>
      </c>
      <c r="K4133">
        <f t="shared" si="324"/>
        <v>45.784814249999997</v>
      </c>
      <c r="L4133" s="1" t="s">
        <v>26</v>
      </c>
      <c r="M4133" s="1" t="s">
        <v>27</v>
      </c>
      <c r="N4133" s="1" t="s">
        <v>28</v>
      </c>
      <c r="O4133" s="1" t="s">
        <v>34</v>
      </c>
      <c r="P4133" s="1" t="s">
        <v>45</v>
      </c>
      <c r="Q4133" s="1" t="s">
        <v>24</v>
      </c>
      <c r="R4133" s="2">
        <v>40386</v>
      </c>
    </row>
    <row r="4134" spans="1:18" x14ac:dyDescent="0.25">
      <c r="A4134" s="1">
        <v>55431</v>
      </c>
      <c r="B4134" s="2">
        <v>41068</v>
      </c>
      <c r="C4134" s="2" t="str">
        <f t="shared" si="321"/>
        <v>June</v>
      </c>
      <c r="D4134" s="1" t="s">
        <v>32</v>
      </c>
      <c r="E4134" s="1">
        <v>39</v>
      </c>
      <c r="F4134" s="1">
        <f t="shared" si="320"/>
        <v>1.5882051282051282</v>
      </c>
      <c r="G4134" s="1">
        <v>61.94</v>
      </c>
      <c r="H4134" s="1">
        <v>1.29</v>
      </c>
      <c r="I4134">
        <f t="shared" si="322"/>
        <v>63.23</v>
      </c>
      <c r="J4134">
        <f t="shared" si="323"/>
        <v>3.5455000000000001</v>
      </c>
      <c r="K4134">
        <f t="shared" si="324"/>
        <v>2.1960826999999998</v>
      </c>
      <c r="L4134" s="1" t="s">
        <v>26</v>
      </c>
      <c r="M4134" s="1" t="s">
        <v>20</v>
      </c>
      <c r="N4134" s="1" t="s">
        <v>33</v>
      </c>
      <c r="O4134" s="1" t="s">
        <v>34</v>
      </c>
      <c r="P4134" s="1" t="s">
        <v>35</v>
      </c>
      <c r="Q4134" s="1" t="s">
        <v>36</v>
      </c>
      <c r="R4134" s="2">
        <v>41069</v>
      </c>
    </row>
    <row r="4135" spans="1:18" x14ac:dyDescent="0.25">
      <c r="A4135" s="1">
        <v>28324</v>
      </c>
      <c r="B4135" s="2">
        <v>40762</v>
      </c>
      <c r="C4135" s="2" t="str">
        <f t="shared" si="321"/>
        <v>August</v>
      </c>
      <c r="D4135" s="1" t="s">
        <v>25</v>
      </c>
      <c r="E4135" s="1">
        <v>48</v>
      </c>
      <c r="F4135" s="1">
        <f t="shared" si="320"/>
        <v>8.0414583333333329</v>
      </c>
      <c r="G4135" s="1">
        <v>385.99</v>
      </c>
      <c r="H4135" s="1">
        <v>3.5</v>
      </c>
      <c r="I4135">
        <f t="shared" si="322"/>
        <v>389.49</v>
      </c>
      <c r="J4135">
        <f t="shared" si="323"/>
        <v>3.5455000000000001</v>
      </c>
      <c r="K4135">
        <f t="shared" si="324"/>
        <v>13.685275450000001</v>
      </c>
      <c r="L4135" s="1" t="s">
        <v>26</v>
      </c>
      <c r="M4135" s="1" t="s">
        <v>27</v>
      </c>
      <c r="N4135" s="1" t="s">
        <v>28</v>
      </c>
      <c r="O4135" s="1" t="s">
        <v>34</v>
      </c>
      <c r="P4135" s="1" t="s">
        <v>68</v>
      </c>
      <c r="Q4135" s="1" t="s">
        <v>24</v>
      </c>
      <c r="R4135" s="2">
        <v>40764</v>
      </c>
    </row>
    <row r="4136" spans="1:18" x14ac:dyDescent="0.25">
      <c r="A4136" s="1">
        <v>16518</v>
      </c>
      <c r="B4136" s="2">
        <v>41181</v>
      </c>
      <c r="C4136" s="2" t="str">
        <f t="shared" si="321"/>
        <v>September</v>
      </c>
      <c r="D4136" s="1" t="s">
        <v>37</v>
      </c>
      <c r="E4136" s="1">
        <v>4</v>
      </c>
      <c r="F4136" s="1">
        <f t="shared" si="320"/>
        <v>20.072500000000002</v>
      </c>
      <c r="G4136" s="1">
        <v>80.290000000000006</v>
      </c>
      <c r="H4136" s="1">
        <v>5.21</v>
      </c>
      <c r="I4136">
        <f t="shared" si="322"/>
        <v>85.5</v>
      </c>
      <c r="J4136">
        <f t="shared" si="323"/>
        <v>3.5455000000000001</v>
      </c>
      <c r="K4136">
        <f t="shared" si="324"/>
        <v>2.8466819500000002</v>
      </c>
      <c r="L4136" s="1" t="s">
        <v>26</v>
      </c>
      <c r="M4136" s="1" t="s">
        <v>51</v>
      </c>
      <c r="N4136" s="1" t="s">
        <v>33</v>
      </c>
      <c r="O4136" s="1" t="s">
        <v>34</v>
      </c>
      <c r="P4136" s="1" t="s">
        <v>45</v>
      </c>
      <c r="Q4136" s="1" t="s">
        <v>24</v>
      </c>
      <c r="R4136" s="2">
        <v>41182</v>
      </c>
    </row>
    <row r="4137" spans="1:18" x14ac:dyDescent="0.25">
      <c r="A4137" s="1">
        <v>37349</v>
      </c>
      <c r="B4137" s="2">
        <v>40224</v>
      </c>
      <c r="C4137" s="2" t="str">
        <f t="shared" si="321"/>
        <v>February</v>
      </c>
      <c r="D4137" s="1" t="s">
        <v>37</v>
      </c>
      <c r="E4137" s="1">
        <v>8</v>
      </c>
      <c r="F4137" s="1">
        <f t="shared" si="320"/>
        <v>78.966250000000002</v>
      </c>
      <c r="G4137" s="1">
        <v>631.73</v>
      </c>
      <c r="H4137" s="1">
        <v>19.989999999999998</v>
      </c>
      <c r="I4137">
        <f t="shared" si="322"/>
        <v>651.72</v>
      </c>
      <c r="J4137">
        <f t="shared" si="323"/>
        <v>4.7610000000000001</v>
      </c>
      <c r="K4137">
        <f t="shared" si="324"/>
        <v>30.076665299999998</v>
      </c>
      <c r="L4137" s="1" t="s">
        <v>19</v>
      </c>
      <c r="M4137" s="1" t="s">
        <v>27</v>
      </c>
      <c r="N4137" s="1" t="s">
        <v>33</v>
      </c>
      <c r="O4137" s="1" t="s">
        <v>22</v>
      </c>
      <c r="P4137" s="1" t="s">
        <v>23</v>
      </c>
      <c r="Q4137" s="1" t="s">
        <v>24</v>
      </c>
      <c r="R4137" s="2">
        <v>40226</v>
      </c>
    </row>
    <row r="4138" spans="1:18" x14ac:dyDescent="0.25">
      <c r="A4138" s="1">
        <v>4935</v>
      </c>
      <c r="B4138" s="2">
        <v>40322</v>
      </c>
      <c r="C4138" s="2" t="str">
        <f t="shared" si="321"/>
        <v>May</v>
      </c>
      <c r="D4138" s="1" t="s">
        <v>32</v>
      </c>
      <c r="E4138" s="1">
        <v>30</v>
      </c>
      <c r="F4138" s="1">
        <f t="shared" si="320"/>
        <v>3.5546666666666669</v>
      </c>
      <c r="G4138" s="1">
        <v>106.64</v>
      </c>
      <c r="H4138" s="1">
        <v>1.32</v>
      </c>
      <c r="I4138">
        <f t="shared" si="322"/>
        <v>107.96</v>
      </c>
      <c r="J4138">
        <f t="shared" si="323"/>
        <v>3.5455000000000001</v>
      </c>
      <c r="K4138">
        <f t="shared" si="324"/>
        <v>3.7809212000000003</v>
      </c>
      <c r="L4138" s="1" t="s">
        <v>26</v>
      </c>
      <c r="M4138" s="1" t="s">
        <v>27</v>
      </c>
      <c r="N4138" s="1" t="s">
        <v>33</v>
      </c>
      <c r="O4138" s="1" t="s">
        <v>34</v>
      </c>
      <c r="P4138" s="1" t="s">
        <v>50</v>
      </c>
      <c r="Q4138" s="1" t="s">
        <v>36</v>
      </c>
      <c r="R4138" s="2">
        <v>40325</v>
      </c>
    </row>
    <row r="4139" spans="1:18" x14ac:dyDescent="0.25">
      <c r="A4139" s="1">
        <v>6885</v>
      </c>
      <c r="B4139" s="2">
        <v>41079</v>
      </c>
      <c r="C4139" s="2" t="str">
        <f t="shared" si="321"/>
        <v>June</v>
      </c>
      <c r="D4139" s="1" t="s">
        <v>18</v>
      </c>
      <c r="E4139" s="1">
        <v>4</v>
      </c>
      <c r="F4139" s="1">
        <f t="shared" si="320"/>
        <v>120.3175</v>
      </c>
      <c r="G4139" s="1">
        <v>481.27</v>
      </c>
      <c r="H4139" s="1">
        <v>30</v>
      </c>
      <c r="I4139">
        <f t="shared" si="322"/>
        <v>511.27</v>
      </c>
      <c r="J4139">
        <f t="shared" si="323"/>
        <v>4.7610000000000001</v>
      </c>
      <c r="K4139">
        <f t="shared" si="324"/>
        <v>22.913264699999999</v>
      </c>
      <c r="L4139" s="1" t="s">
        <v>38</v>
      </c>
      <c r="M4139" s="1" t="s">
        <v>58</v>
      </c>
      <c r="N4139" s="1" t="s">
        <v>33</v>
      </c>
      <c r="O4139" s="1" t="s">
        <v>22</v>
      </c>
      <c r="P4139" s="1" t="s">
        <v>39</v>
      </c>
      <c r="Q4139" s="1" t="s">
        <v>40</v>
      </c>
      <c r="R4139" s="2">
        <v>41081</v>
      </c>
    </row>
    <row r="4140" spans="1:18" x14ac:dyDescent="0.25">
      <c r="A4140" s="1">
        <v>59297</v>
      </c>
      <c r="B4140" s="2">
        <v>40156</v>
      </c>
      <c r="C4140" s="2" t="str">
        <f t="shared" si="321"/>
        <v>December</v>
      </c>
      <c r="D4140" s="1" t="s">
        <v>41</v>
      </c>
      <c r="E4140" s="1">
        <v>13</v>
      </c>
      <c r="F4140" s="1">
        <f t="shared" si="320"/>
        <v>121.72846153846154</v>
      </c>
      <c r="G4140" s="1">
        <v>1582.47</v>
      </c>
      <c r="H4140" s="1">
        <v>56.14</v>
      </c>
      <c r="I4140">
        <f t="shared" si="322"/>
        <v>1638.6100000000001</v>
      </c>
      <c r="J4140">
        <f t="shared" si="323"/>
        <v>5.3265000000000002</v>
      </c>
      <c r="K4140">
        <f t="shared" si="324"/>
        <v>84.290264550000018</v>
      </c>
      <c r="L4140" s="1" t="s">
        <v>38</v>
      </c>
      <c r="M4140" s="1" t="s">
        <v>51</v>
      </c>
      <c r="N4140" s="1" t="s">
        <v>21</v>
      </c>
      <c r="O4140" s="1" t="s">
        <v>29</v>
      </c>
      <c r="P4140" s="1" t="s">
        <v>61</v>
      </c>
      <c r="Q4140" s="1" t="s">
        <v>64</v>
      </c>
      <c r="R4140" s="2">
        <v>40158</v>
      </c>
    </row>
    <row r="4141" spans="1:18" x14ac:dyDescent="0.25">
      <c r="A4141" s="1">
        <v>58343</v>
      </c>
      <c r="B4141" s="2">
        <v>39822</v>
      </c>
      <c r="C4141" s="2" t="str">
        <f t="shared" si="321"/>
        <v>January</v>
      </c>
      <c r="D4141" s="1" t="s">
        <v>32</v>
      </c>
      <c r="E4141" s="1">
        <v>39</v>
      </c>
      <c r="F4141" s="1">
        <f t="shared" si="320"/>
        <v>3.1248717948717948</v>
      </c>
      <c r="G4141" s="1">
        <v>121.87</v>
      </c>
      <c r="H4141" s="1">
        <v>1.35</v>
      </c>
      <c r="I4141">
        <f t="shared" si="322"/>
        <v>123.22</v>
      </c>
      <c r="J4141">
        <f t="shared" si="323"/>
        <v>3.5455000000000001</v>
      </c>
      <c r="K4141">
        <f t="shared" si="324"/>
        <v>4.3209008500000001</v>
      </c>
      <c r="L4141" s="1" t="s">
        <v>26</v>
      </c>
      <c r="M4141" s="1" t="s">
        <v>49</v>
      </c>
      <c r="N4141" s="1" t="s">
        <v>33</v>
      </c>
      <c r="O4141" s="1" t="s">
        <v>34</v>
      </c>
      <c r="P4141" s="1" t="s">
        <v>66</v>
      </c>
      <c r="Q4141" s="1" t="s">
        <v>36</v>
      </c>
      <c r="R4141" s="2">
        <v>39824</v>
      </c>
    </row>
    <row r="4142" spans="1:18" x14ac:dyDescent="0.25">
      <c r="A4142" s="1">
        <v>20480</v>
      </c>
      <c r="B4142" s="2">
        <v>39842</v>
      </c>
      <c r="C4142" s="2" t="str">
        <f t="shared" si="321"/>
        <v>January</v>
      </c>
      <c r="D4142" s="1" t="s">
        <v>41</v>
      </c>
      <c r="E4142" s="1">
        <v>4</v>
      </c>
      <c r="F4142" s="1">
        <f t="shared" si="320"/>
        <v>260.65750000000003</v>
      </c>
      <c r="G4142" s="1">
        <v>1042.6300000000001</v>
      </c>
      <c r="H4142" s="1">
        <v>60.2</v>
      </c>
      <c r="I4142">
        <f t="shared" si="322"/>
        <v>1102.8300000000002</v>
      </c>
      <c r="J4142">
        <f t="shared" si="323"/>
        <v>4.7610000000000001</v>
      </c>
      <c r="K4142">
        <f t="shared" si="324"/>
        <v>49.639614300000005</v>
      </c>
      <c r="L4142" s="1" t="s">
        <v>38</v>
      </c>
      <c r="M4142" s="1" t="s">
        <v>27</v>
      </c>
      <c r="N4142" s="1" t="s">
        <v>33</v>
      </c>
      <c r="O4142" s="1" t="s">
        <v>22</v>
      </c>
      <c r="P4142" s="1" t="s">
        <v>67</v>
      </c>
      <c r="Q4142" s="1" t="s">
        <v>64</v>
      </c>
      <c r="R4142" s="2">
        <v>39844</v>
      </c>
    </row>
    <row r="4143" spans="1:18" x14ac:dyDescent="0.25">
      <c r="A4143" s="1">
        <v>20961</v>
      </c>
      <c r="B4143" s="2">
        <v>40192</v>
      </c>
      <c r="C4143" s="2" t="str">
        <f t="shared" si="321"/>
        <v>January</v>
      </c>
      <c r="D4143" s="1" t="s">
        <v>32</v>
      </c>
      <c r="E4143" s="1">
        <v>34</v>
      </c>
      <c r="F4143" s="1">
        <f t="shared" si="320"/>
        <v>194.35058823529411</v>
      </c>
      <c r="G4143" s="1">
        <v>6607.92</v>
      </c>
      <c r="H4143" s="1">
        <v>24.49</v>
      </c>
      <c r="I4143">
        <f t="shared" si="322"/>
        <v>6632.41</v>
      </c>
      <c r="J4143">
        <f t="shared" si="323"/>
        <v>5.3265000000000002</v>
      </c>
      <c r="K4143">
        <f t="shared" si="324"/>
        <v>351.97085879999997</v>
      </c>
      <c r="L4143" s="1" t="s">
        <v>26</v>
      </c>
      <c r="M4143" s="1" t="s">
        <v>20</v>
      </c>
      <c r="N4143" s="1" t="s">
        <v>33</v>
      </c>
      <c r="O4143" s="1" t="s">
        <v>29</v>
      </c>
      <c r="P4143" s="1" t="s">
        <v>52</v>
      </c>
      <c r="Q4143" s="1" t="s">
        <v>53</v>
      </c>
      <c r="R4143" s="2">
        <v>40194</v>
      </c>
    </row>
    <row r="4144" spans="1:18" x14ac:dyDescent="0.25">
      <c r="A4144" s="1">
        <v>16160</v>
      </c>
      <c r="B4144" s="2">
        <v>40747</v>
      </c>
      <c r="C4144" s="2" t="str">
        <f t="shared" si="321"/>
        <v>July</v>
      </c>
      <c r="D4144" s="1" t="s">
        <v>37</v>
      </c>
      <c r="E4144" s="1">
        <v>50</v>
      </c>
      <c r="F4144" s="1">
        <f t="shared" si="320"/>
        <v>10.2972</v>
      </c>
      <c r="G4144" s="1">
        <v>514.86</v>
      </c>
      <c r="H4144" s="1">
        <v>4.5</v>
      </c>
      <c r="I4144">
        <f t="shared" si="322"/>
        <v>519.36</v>
      </c>
      <c r="J4144">
        <f t="shared" si="323"/>
        <v>3.5455000000000001</v>
      </c>
      <c r="K4144">
        <f t="shared" si="324"/>
        <v>18.254361299999999</v>
      </c>
      <c r="L4144" s="1" t="s">
        <v>26</v>
      </c>
      <c r="M4144" s="1" t="s">
        <v>27</v>
      </c>
      <c r="N4144" s="1" t="s">
        <v>42</v>
      </c>
      <c r="O4144" s="1" t="s">
        <v>34</v>
      </c>
      <c r="P4144" s="1" t="s">
        <v>68</v>
      </c>
      <c r="Q4144" s="1" t="s">
        <v>24</v>
      </c>
      <c r="R4144" s="2">
        <v>40748</v>
      </c>
    </row>
    <row r="4145" spans="1:18" x14ac:dyDescent="0.25">
      <c r="A4145" s="1">
        <v>42887</v>
      </c>
      <c r="B4145" s="2">
        <v>41070</v>
      </c>
      <c r="C4145" s="2" t="str">
        <f t="shared" si="321"/>
        <v>June</v>
      </c>
      <c r="D4145" s="1" t="s">
        <v>41</v>
      </c>
      <c r="E4145" s="1">
        <v>11</v>
      </c>
      <c r="F4145" s="1">
        <f t="shared" si="320"/>
        <v>21.34181818181818</v>
      </c>
      <c r="G4145" s="1">
        <v>234.76</v>
      </c>
      <c r="H4145" s="1">
        <v>8.99</v>
      </c>
      <c r="I4145">
        <f t="shared" si="322"/>
        <v>243.75</v>
      </c>
      <c r="J4145">
        <f t="shared" si="323"/>
        <v>3.5455000000000001</v>
      </c>
      <c r="K4145">
        <f t="shared" si="324"/>
        <v>8.3234157999999994</v>
      </c>
      <c r="L4145" s="1" t="s">
        <v>26</v>
      </c>
      <c r="M4145" s="1" t="s">
        <v>56</v>
      </c>
      <c r="N4145" s="1" t="s">
        <v>21</v>
      </c>
      <c r="O4145" s="1" t="s">
        <v>34</v>
      </c>
      <c r="P4145" s="1" t="s">
        <v>35</v>
      </c>
      <c r="Q4145" s="1" t="s">
        <v>46</v>
      </c>
      <c r="R4145" s="2">
        <v>41072</v>
      </c>
    </row>
    <row r="4146" spans="1:18" x14ac:dyDescent="0.25">
      <c r="A4146" s="1">
        <v>49927</v>
      </c>
      <c r="B4146" s="2">
        <v>41110</v>
      </c>
      <c r="C4146" s="2" t="str">
        <f t="shared" si="321"/>
        <v>July</v>
      </c>
      <c r="D4146" s="1" t="s">
        <v>32</v>
      </c>
      <c r="E4146" s="1">
        <v>28</v>
      </c>
      <c r="F4146" s="1">
        <f t="shared" si="320"/>
        <v>7.1257142857142863</v>
      </c>
      <c r="G4146" s="1">
        <v>199.52</v>
      </c>
      <c r="H4146" s="1">
        <v>4</v>
      </c>
      <c r="I4146">
        <f t="shared" si="322"/>
        <v>203.52</v>
      </c>
      <c r="J4146">
        <f t="shared" si="323"/>
        <v>4.7610000000000001</v>
      </c>
      <c r="K4146">
        <f t="shared" si="324"/>
        <v>9.4991472000000012</v>
      </c>
      <c r="L4146" s="1" t="s">
        <v>26</v>
      </c>
      <c r="M4146" s="1" t="s">
        <v>56</v>
      </c>
      <c r="N4146" s="1" t="s">
        <v>42</v>
      </c>
      <c r="O4146" s="1" t="s">
        <v>22</v>
      </c>
      <c r="P4146" s="1" t="s">
        <v>23</v>
      </c>
      <c r="Q4146" s="1" t="s">
        <v>36</v>
      </c>
      <c r="R4146" s="2">
        <v>41112</v>
      </c>
    </row>
    <row r="4147" spans="1:18" x14ac:dyDescent="0.25">
      <c r="A4147" s="1">
        <v>57217</v>
      </c>
      <c r="B4147" s="2">
        <v>40564</v>
      </c>
      <c r="C4147" s="2" t="str">
        <f t="shared" si="321"/>
        <v>January</v>
      </c>
      <c r="D4147" s="1" t="s">
        <v>41</v>
      </c>
      <c r="E4147" s="1">
        <v>35</v>
      </c>
      <c r="F4147" s="1">
        <f t="shared" si="320"/>
        <v>12.064285714285715</v>
      </c>
      <c r="G4147" s="1">
        <v>422.25</v>
      </c>
      <c r="H4147" s="1">
        <v>7.95</v>
      </c>
      <c r="I4147">
        <f t="shared" si="322"/>
        <v>430.2</v>
      </c>
      <c r="J4147">
        <f t="shared" si="323"/>
        <v>3.5455000000000001</v>
      </c>
      <c r="K4147">
        <f t="shared" si="324"/>
        <v>14.970873750000001</v>
      </c>
      <c r="L4147" s="1" t="s">
        <v>26</v>
      </c>
      <c r="M4147" s="1" t="s">
        <v>49</v>
      </c>
      <c r="N4147" s="1" t="s">
        <v>21</v>
      </c>
      <c r="O4147" s="1" t="s">
        <v>34</v>
      </c>
      <c r="P4147" s="1" t="s">
        <v>35</v>
      </c>
      <c r="Q4147" s="1" t="s">
        <v>46</v>
      </c>
      <c r="R4147" s="2">
        <v>40566</v>
      </c>
    </row>
    <row r="4148" spans="1:18" x14ac:dyDescent="0.25">
      <c r="A4148" s="1">
        <v>6309</v>
      </c>
      <c r="B4148" s="2">
        <v>40338</v>
      </c>
      <c r="C4148" s="2" t="str">
        <f t="shared" si="321"/>
        <v>June</v>
      </c>
      <c r="D4148" s="1" t="s">
        <v>41</v>
      </c>
      <c r="E4148" s="1">
        <v>10</v>
      </c>
      <c r="F4148" s="1">
        <f t="shared" si="320"/>
        <v>2.9790000000000001</v>
      </c>
      <c r="G4148" s="1">
        <v>29.79</v>
      </c>
      <c r="H4148" s="1">
        <v>0.99</v>
      </c>
      <c r="I4148">
        <f t="shared" si="322"/>
        <v>30.779999999999998</v>
      </c>
      <c r="J4148">
        <f t="shared" si="323"/>
        <v>3.5455000000000001</v>
      </c>
      <c r="K4148">
        <f t="shared" si="324"/>
        <v>1.0562044500000001</v>
      </c>
      <c r="L4148" s="1" t="s">
        <v>26</v>
      </c>
      <c r="M4148" s="1" t="s">
        <v>20</v>
      </c>
      <c r="N4148" s="1" t="s">
        <v>33</v>
      </c>
      <c r="O4148" s="1" t="s">
        <v>34</v>
      </c>
      <c r="P4148" s="1" t="s">
        <v>63</v>
      </c>
      <c r="Q4148" s="1" t="s">
        <v>24</v>
      </c>
      <c r="R4148" s="2">
        <v>40339</v>
      </c>
    </row>
    <row r="4149" spans="1:18" x14ac:dyDescent="0.25">
      <c r="A4149" s="1">
        <v>22147</v>
      </c>
      <c r="B4149" s="2">
        <v>39829</v>
      </c>
      <c r="C4149" s="2" t="str">
        <f t="shared" si="321"/>
        <v>January</v>
      </c>
      <c r="D4149" s="1" t="s">
        <v>18</v>
      </c>
      <c r="E4149" s="1">
        <v>37</v>
      </c>
      <c r="F4149" s="1">
        <f t="shared" si="320"/>
        <v>22.490270270270269</v>
      </c>
      <c r="G4149" s="1">
        <v>832.14</v>
      </c>
      <c r="H4149" s="1">
        <v>8.99</v>
      </c>
      <c r="I4149">
        <f t="shared" si="322"/>
        <v>841.13</v>
      </c>
      <c r="J4149">
        <f t="shared" si="323"/>
        <v>4.7610000000000001</v>
      </c>
      <c r="K4149">
        <f t="shared" si="324"/>
        <v>39.618185400000002</v>
      </c>
      <c r="L4149" s="1" t="s">
        <v>26</v>
      </c>
      <c r="M4149" s="1" t="s">
        <v>54</v>
      </c>
      <c r="N4149" s="1" t="s">
        <v>33</v>
      </c>
      <c r="O4149" s="1" t="s">
        <v>22</v>
      </c>
      <c r="P4149" s="1" t="s">
        <v>23</v>
      </c>
      <c r="Q4149" s="1" t="s">
        <v>46</v>
      </c>
      <c r="R4149" s="2">
        <v>39833</v>
      </c>
    </row>
    <row r="4150" spans="1:18" x14ac:dyDescent="0.25">
      <c r="A4150" s="1">
        <v>3141</v>
      </c>
      <c r="B4150" s="2">
        <v>40856</v>
      </c>
      <c r="C4150" s="2" t="str">
        <f t="shared" si="321"/>
        <v>November</v>
      </c>
      <c r="D4150" s="1" t="s">
        <v>37</v>
      </c>
      <c r="E4150" s="1">
        <v>30</v>
      </c>
      <c r="F4150" s="1">
        <f t="shared" si="320"/>
        <v>17.832000000000001</v>
      </c>
      <c r="G4150" s="1">
        <v>534.96</v>
      </c>
      <c r="H4150" s="1">
        <v>3.17</v>
      </c>
      <c r="I4150">
        <f t="shared" si="322"/>
        <v>538.13</v>
      </c>
      <c r="J4150">
        <f t="shared" si="323"/>
        <v>5.3265000000000002</v>
      </c>
      <c r="K4150">
        <f t="shared" si="324"/>
        <v>28.494644400000002</v>
      </c>
      <c r="L4150" s="1" t="s">
        <v>26</v>
      </c>
      <c r="M4150" s="1" t="s">
        <v>49</v>
      </c>
      <c r="N4150" s="1" t="s">
        <v>42</v>
      </c>
      <c r="O4150" s="1" t="s">
        <v>29</v>
      </c>
      <c r="P4150" s="1" t="s">
        <v>43</v>
      </c>
      <c r="Q4150" s="1" t="s">
        <v>46</v>
      </c>
      <c r="R4150" s="2">
        <v>40858</v>
      </c>
    </row>
    <row r="4151" spans="1:18" x14ac:dyDescent="0.25">
      <c r="A4151" s="1">
        <v>33634</v>
      </c>
      <c r="B4151" s="2">
        <v>40421</v>
      </c>
      <c r="C4151" s="2" t="str">
        <f t="shared" si="321"/>
        <v>August</v>
      </c>
      <c r="D4151" s="1" t="s">
        <v>32</v>
      </c>
      <c r="E4151" s="1">
        <v>40</v>
      </c>
      <c r="F4151" s="1">
        <f t="shared" si="320"/>
        <v>6.7834999999999992</v>
      </c>
      <c r="G4151" s="1">
        <v>271.33999999999997</v>
      </c>
      <c r="H4151" s="1">
        <v>7.86</v>
      </c>
      <c r="I4151">
        <f t="shared" si="322"/>
        <v>279.2</v>
      </c>
      <c r="J4151">
        <f t="shared" si="323"/>
        <v>3.5455000000000001</v>
      </c>
      <c r="K4151">
        <f t="shared" si="324"/>
        <v>9.6203596999999998</v>
      </c>
      <c r="L4151" s="1" t="s">
        <v>26</v>
      </c>
      <c r="M4151" s="1" t="s">
        <v>51</v>
      </c>
      <c r="N4151" s="1" t="s">
        <v>28</v>
      </c>
      <c r="O4151" s="1" t="s">
        <v>34</v>
      </c>
      <c r="P4151" s="1" t="s">
        <v>45</v>
      </c>
      <c r="Q4151" s="1" t="s">
        <v>24</v>
      </c>
      <c r="R4151" s="2">
        <v>40423</v>
      </c>
    </row>
    <row r="4152" spans="1:18" x14ac:dyDescent="0.25">
      <c r="A4152" s="1">
        <v>11648</v>
      </c>
      <c r="B4152" s="2">
        <v>40642</v>
      </c>
      <c r="C4152" s="2" t="str">
        <f t="shared" si="321"/>
        <v>April</v>
      </c>
      <c r="D4152" s="1" t="s">
        <v>18</v>
      </c>
      <c r="E4152" s="1">
        <v>33</v>
      </c>
      <c r="F4152" s="1">
        <f t="shared" si="320"/>
        <v>17.288181818181819</v>
      </c>
      <c r="G4152" s="1">
        <v>570.51</v>
      </c>
      <c r="H4152" s="1">
        <v>7.04</v>
      </c>
      <c r="I4152">
        <f t="shared" si="322"/>
        <v>577.54999999999995</v>
      </c>
      <c r="J4152">
        <f t="shared" si="323"/>
        <v>3.5455000000000001</v>
      </c>
      <c r="K4152">
        <f t="shared" si="324"/>
        <v>20.227432050000001</v>
      </c>
      <c r="L4152" s="1" t="s">
        <v>26</v>
      </c>
      <c r="M4152" s="1" t="s">
        <v>51</v>
      </c>
      <c r="N4152" s="1" t="s">
        <v>33</v>
      </c>
      <c r="O4152" s="1" t="s">
        <v>34</v>
      </c>
      <c r="P4152" s="1" t="s">
        <v>60</v>
      </c>
      <c r="Q4152" s="1" t="s">
        <v>24</v>
      </c>
      <c r="R4152" s="2">
        <v>40642</v>
      </c>
    </row>
    <row r="4153" spans="1:18" x14ac:dyDescent="0.25">
      <c r="A4153" s="1">
        <v>29510</v>
      </c>
      <c r="B4153" s="2">
        <v>40648</v>
      </c>
      <c r="C4153" s="2" t="str">
        <f t="shared" si="321"/>
        <v>April</v>
      </c>
      <c r="D4153" s="1" t="s">
        <v>37</v>
      </c>
      <c r="E4153" s="1">
        <v>22</v>
      </c>
      <c r="F4153" s="1">
        <f t="shared" si="320"/>
        <v>278.36090909090905</v>
      </c>
      <c r="G4153" s="1">
        <v>6123.94</v>
      </c>
      <c r="H4153" s="1">
        <v>41.91</v>
      </c>
      <c r="I4153">
        <f t="shared" si="322"/>
        <v>6165.8499999999995</v>
      </c>
      <c r="J4153">
        <f t="shared" si="323"/>
        <v>4.7610000000000001</v>
      </c>
      <c r="K4153">
        <f t="shared" si="324"/>
        <v>291.56078339999999</v>
      </c>
      <c r="L4153" s="1" t="s">
        <v>38</v>
      </c>
      <c r="M4153" s="1" t="s">
        <v>44</v>
      </c>
      <c r="N4153" s="1" t="s">
        <v>42</v>
      </c>
      <c r="O4153" s="1" t="s">
        <v>22</v>
      </c>
      <c r="P4153" s="1" t="s">
        <v>67</v>
      </c>
      <c r="Q4153" s="1" t="s">
        <v>64</v>
      </c>
      <c r="R4153" s="2">
        <v>40650</v>
      </c>
    </row>
    <row r="4154" spans="1:18" x14ac:dyDescent="0.25">
      <c r="A4154" s="1">
        <v>10305</v>
      </c>
      <c r="B4154" s="2">
        <v>40001</v>
      </c>
      <c r="C4154" s="2" t="str">
        <f t="shared" si="321"/>
        <v>July</v>
      </c>
      <c r="D4154" s="1" t="s">
        <v>18</v>
      </c>
      <c r="E4154" s="1">
        <v>12</v>
      </c>
      <c r="F4154" s="1">
        <f t="shared" si="320"/>
        <v>5.4908333333333337</v>
      </c>
      <c r="G4154" s="1">
        <v>65.89</v>
      </c>
      <c r="H4154" s="1">
        <v>2.0299999999999998</v>
      </c>
      <c r="I4154">
        <f t="shared" si="322"/>
        <v>67.92</v>
      </c>
      <c r="J4154">
        <f t="shared" si="323"/>
        <v>4.7610000000000001</v>
      </c>
      <c r="K4154">
        <f t="shared" si="324"/>
        <v>3.1370228999999998</v>
      </c>
      <c r="L4154" s="1" t="s">
        <v>26</v>
      </c>
      <c r="M4154" s="1" t="s">
        <v>47</v>
      </c>
      <c r="N4154" s="1" t="s">
        <v>42</v>
      </c>
      <c r="O4154" s="1" t="s">
        <v>22</v>
      </c>
      <c r="P4154" s="1" t="s">
        <v>23</v>
      </c>
      <c r="Q4154" s="1" t="s">
        <v>36</v>
      </c>
      <c r="R4154" s="2">
        <v>40006</v>
      </c>
    </row>
    <row r="4155" spans="1:18" x14ac:dyDescent="0.25">
      <c r="A4155" s="1">
        <v>41760</v>
      </c>
      <c r="B4155" s="2">
        <v>40935</v>
      </c>
      <c r="C4155" s="2" t="str">
        <f t="shared" si="321"/>
        <v>January</v>
      </c>
      <c r="D4155" s="1" t="s">
        <v>18</v>
      </c>
      <c r="E4155" s="1">
        <v>7</v>
      </c>
      <c r="F4155" s="1">
        <f t="shared" si="320"/>
        <v>97.960071428571425</v>
      </c>
      <c r="G4155" s="1">
        <v>685.72050000000002</v>
      </c>
      <c r="H4155" s="1">
        <v>2.5</v>
      </c>
      <c r="I4155">
        <f t="shared" si="322"/>
        <v>688.22050000000002</v>
      </c>
      <c r="J4155">
        <f t="shared" si="323"/>
        <v>5.3265000000000002</v>
      </c>
      <c r="K4155">
        <f t="shared" si="324"/>
        <v>36.524902432499999</v>
      </c>
      <c r="L4155" s="1" t="s">
        <v>26</v>
      </c>
      <c r="M4155" s="1" t="s">
        <v>51</v>
      </c>
      <c r="N4155" s="1" t="s">
        <v>28</v>
      </c>
      <c r="O4155" s="1" t="s">
        <v>29</v>
      </c>
      <c r="P4155" s="1" t="s">
        <v>30</v>
      </c>
      <c r="Q4155" s="1" t="s">
        <v>24</v>
      </c>
      <c r="R4155" s="2">
        <v>40940</v>
      </c>
    </row>
    <row r="4156" spans="1:18" x14ac:dyDescent="0.25">
      <c r="A4156" s="1">
        <v>293</v>
      </c>
      <c r="B4156" s="2">
        <v>41183</v>
      </c>
      <c r="C4156" s="2" t="str">
        <f t="shared" si="321"/>
        <v>October</v>
      </c>
      <c r="D4156" s="1" t="s">
        <v>25</v>
      </c>
      <c r="E4156" s="1">
        <v>27</v>
      </c>
      <c r="F4156" s="1">
        <f t="shared" si="320"/>
        <v>9.0581481481481472</v>
      </c>
      <c r="G4156" s="1">
        <v>244.57</v>
      </c>
      <c r="H4156" s="1">
        <v>2.99</v>
      </c>
      <c r="I4156">
        <f t="shared" si="322"/>
        <v>247.56</v>
      </c>
      <c r="J4156">
        <f t="shared" si="323"/>
        <v>3.5455000000000001</v>
      </c>
      <c r="K4156">
        <f t="shared" si="324"/>
        <v>8.6712293499999991</v>
      </c>
      <c r="L4156" s="1" t="s">
        <v>26</v>
      </c>
      <c r="M4156" s="1" t="s">
        <v>65</v>
      </c>
      <c r="N4156" s="1" t="s">
        <v>21</v>
      </c>
      <c r="O4156" s="1" t="s">
        <v>34</v>
      </c>
      <c r="P4156" s="1" t="s">
        <v>48</v>
      </c>
      <c r="Q4156" s="1" t="s">
        <v>24</v>
      </c>
      <c r="R4156" s="2">
        <v>41185</v>
      </c>
    </row>
    <row r="4157" spans="1:18" x14ac:dyDescent="0.25">
      <c r="A4157" s="1">
        <v>52645</v>
      </c>
      <c r="B4157" s="2">
        <v>40975</v>
      </c>
      <c r="C4157" s="2" t="str">
        <f t="shared" si="321"/>
        <v>March</v>
      </c>
      <c r="D4157" s="1" t="s">
        <v>18</v>
      </c>
      <c r="E4157" s="1">
        <v>10</v>
      </c>
      <c r="F4157" s="1">
        <f t="shared" si="320"/>
        <v>69.301999999999992</v>
      </c>
      <c r="G4157" s="1">
        <v>693.02</v>
      </c>
      <c r="H4157" s="1">
        <v>3.5</v>
      </c>
      <c r="I4157">
        <f t="shared" si="322"/>
        <v>696.52</v>
      </c>
      <c r="J4157">
        <f t="shared" si="323"/>
        <v>3.5455000000000001</v>
      </c>
      <c r="K4157">
        <f t="shared" si="324"/>
        <v>24.571024099999999</v>
      </c>
      <c r="L4157" s="1" t="s">
        <v>26</v>
      </c>
      <c r="M4157" s="1" t="s">
        <v>27</v>
      </c>
      <c r="N4157" s="1" t="s">
        <v>33</v>
      </c>
      <c r="O4157" s="1" t="s">
        <v>34</v>
      </c>
      <c r="P4157" s="1" t="s">
        <v>68</v>
      </c>
      <c r="Q4157" s="1" t="s">
        <v>24</v>
      </c>
      <c r="R4157" s="2">
        <v>40984</v>
      </c>
    </row>
    <row r="4158" spans="1:18" x14ac:dyDescent="0.25">
      <c r="A4158" s="1">
        <v>17799</v>
      </c>
      <c r="B4158" s="2">
        <v>41172</v>
      </c>
      <c r="C4158" s="2" t="str">
        <f t="shared" si="321"/>
        <v>September</v>
      </c>
      <c r="D4158" s="1" t="s">
        <v>41</v>
      </c>
      <c r="E4158" s="1">
        <v>8</v>
      </c>
      <c r="F4158" s="1">
        <f t="shared" si="320"/>
        <v>18.688749999999999</v>
      </c>
      <c r="G4158" s="1">
        <v>149.51</v>
      </c>
      <c r="H4158" s="1">
        <v>12.39</v>
      </c>
      <c r="I4158">
        <f t="shared" si="322"/>
        <v>161.89999999999998</v>
      </c>
      <c r="J4158">
        <f t="shared" si="323"/>
        <v>4.7610000000000001</v>
      </c>
      <c r="K4158">
        <f t="shared" si="324"/>
        <v>7.1181710999999996</v>
      </c>
      <c r="L4158" s="1" t="s">
        <v>26</v>
      </c>
      <c r="M4158" s="1" t="s">
        <v>47</v>
      </c>
      <c r="N4158" s="1" t="s">
        <v>21</v>
      </c>
      <c r="O4158" s="1" t="s">
        <v>22</v>
      </c>
      <c r="P4158" s="1" t="s">
        <v>23</v>
      </c>
      <c r="Q4158" s="1" t="s">
        <v>53</v>
      </c>
      <c r="R4158" s="2">
        <v>41174</v>
      </c>
    </row>
    <row r="4159" spans="1:18" x14ac:dyDescent="0.25">
      <c r="A4159" s="1">
        <v>14978</v>
      </c>
      <c r="B4159" s="2">
        <v>40325</v>
      </c>
      <c r="C4159" s="2" t="str">
        <f t="shared" si="321"/>
        <v>May</v>
      </c>
      <c r="D4159" s="1" t="s">
        <v>37</v>
      </c>
      <c r="E4159" s="1">
        <v>14</v>
      </c>
      <c r="F4159" s="1">
        <f t="shared" si="320"/>
        <v>13.937142857142858</v>
      </c>
      <c r="G4159" s="1">
        <v>195.12</v>
      </c>
      <c r="H4159" s="1">
        <v>4.51</v>
      </c>
      <c r="I4159">
        <f t="shared" si="322"/>
        <v>199.63</v>
      </c>
      <c r="J4159">
        <f t="shared" si="323"/>
        <v>3.5455000000000001</v>
      </c>
      <c r="K4159">
        <f t="shared" si="324"/>
        <v>6.9179795999999998</v>
      </c>
      <c r="L4159" s="1" t="s">
        <v>26</v>
      </c>
      <c r="M4159" s="1" t="s">
        <v>54</v>
      </c>
      <c r="N4159" s="1" t="s">
        <v>33</v>
      </c>
      <c r="O4159" s="1" t="s">
        <v>34</v>
      </c>
      <c r="P4159" s="1" t="s">
        <v>60</v>
      </c>
      <c r="Q4159" s="1" t="s">
        <v>24</v>
      </c>
      <c r="R4159" s="2">
        <v>40326</v>
      </c>
    </row>
    <row r="4160" spans="1:18" x14ac:dyDescent="0.25">
      <c r="A4160" s="1">
        <v>55875</v>
      </c>
      <c r="B4160" s="2">
        <v>40142</v>
      </c>
      <c r="C4160" s="2" t="str">
        <f t="shared" si="321"/>
        <v>November</v>
      </c>
      <c r="D4160" s="1" t="s">
        <v>37</v>
      </c>
      <c r="E4160" s="1">
        <v>50</v>
      </c>
      <c r="F4160" s="1">
        <f t="shared" si="320"/>
        <v>8.2772000000000006</v>
      </c>
      <c r="G4160" s="1">
        <v>413.86</v>
      </c>
      <c r="H4160" s="1">
        <v>4</v>
      </c>
      <c r="I4160">
        <f t="shared" si="322"/>
        <v>417.86</v>
      </c>
      <c r="J4160">
        <f t="shared" si="323"/>
        <v>4.7610000000000001</v>
      </c>
      <c r="K4160">
        <f t="shared" si="324"/>
        <v>19.703874600000002</v>
      </c>
      <c r="L4160" s="1" t="s">
        <v>26</v>
      </c>
      <c r="M4160" s="1" t="s">
        <v>44</v>
      </c>
      <c r="N4160" s="1" t="s">
        <v>28</v>
      </c>
      <c r="O4160" s="1" t="s">
        <v>22</v>
      </c>
      <c r="P4160" s="1" t="s">
        <v>23</v>
      </c>
      <c r="Q4160" s="1" t="s">
        <v>36</v>
      </c>
      <c r="R4160" s="2">
        <v>40145</v>
      </c>
    </row>
    <row r="4161" spans="1:18" x14ac:dyDescent="0.25">
      <c r="A4161" s="1">
        <v>54371</v>
      </c>
      <c r="B4161" s="2">
        <v>40954</v>
      </c>
      <c r="C4161" s="2" t="str">
        <f t="shared" si="321"/>
        <v>February</v>
      </c>
      <c r="D4161" s="1" t="s">
        <v>32</v>
      </c>
      <c r="E4161" s="1">
        <v>7</v>
      </c>
      <c r="F4161" s="1">
        <f t="shared" si="320"/>
        <v>16.947142857142858</v>
      </c>
      <c r="G4161" s="1">
        <v>118.63</v>
      </c>
      <c r="H4161" s="1">
        <v>5.08</v>
      </c>
      <c r="I4161">
        <f t="shared" si="322"/>
        <v>123.71</v>
      </c>
      <c r="J4161">
        <f t="shared" si="323"/>
        <v>3.5455000000000001</v>
      </c>
      <c r="K4161">
        <f t="shared" si="324"/>
        <v>4.2060266500000001</v>
      </c>
      <c r="L4161" s="1" t="s">
        <v>26</v>
      </c>
      <c r="M4161" s="1" t="s">
        <v>56</v>
      </c>
      <c r="N4161" s="1" t="s">
        <v>33</v>
      </c>
      <c r="O4161" s="1" t="s">
        <v>34</v>
      </c>
      <c r="P4161" s="1" t="s">
        <v>48</v>
      </c>
      <c r="Q4161" s="1" t="s">
        <v>24</v>
      </c>
      <c r="R4161" s="2">
        <v>40956</v>
      </c>
    </row>
    <row r="4162" spans="1:18" x14ac:dyDescent="0.25">
      <c r="A4162" s="1">
        <v>50470</v>
      </c>
      <c r="B4162" s="2">
        <v>40413</v>
      </c>
      <c r="C4162" s="2" t="str">
        <f t="shared" si="321"/>
        <v>August</v>
      </c>
      <c r="D4162" s="1" t="s">
        <v>18</v>
      </c>
      <c r="E4162" s="1">
        <v>38</v>
      </c>
      <c r="F4162" s="1">
        <f t="shared" ref="F4162:F4225" si="325">G4162/E4162</f>
        <v>21.785</v>
      </c>
      <c r="G4162" s="1">
        <v>827.83</v>
      </c>
      <c r="H4162" s="1">
        <v>8.99</v>
      </c>
      <c r="I4162">
        <f t="shared" si="322"/>
        <v>836.82</v>
      </c>
      <c r="J4162">
        <f t="shared" si="323"/>
        <v>3.5455000000000001</v>
      </c>
      <c r="K4162">
        <f t="shared" si="324"/>
        <v>29.350712650000002</v>
      </c>
      <c r="L4162" s="1" t="s">
        <v>26</v>
      </c>
      <c r="M4162" s="1" t="s">
        <v>51</v>
      </c>
      <c r="N4162" s="1" t="s">
        <v>28</v>
      </c>
      <c r="O4162" s="1" t="s">
        <v>34</v>
      </c>
      <c r="P4162" s="1" t="s">
        <v>35</v>
      </c>
      <c r="Q4162" s="1" t="s">
        <v>46</v>
      </c>
      <c r="R4162" s="2">
        <v>40418</v>
      </c>
    </row>
    <row r="4163" spans="1:18" x14ac:dyDescent="0.25">
      <c r="A4163" s="1">
        <v>10692</v>
      </c>
      <c r="B4163" s="2">
        <v>40020</v>
      </c>
      <c r="C4163" s="2" t="str">
        <f t="shared" ref="C4163:C4226" si="326">TEXT(B4163,"mmmm")</f>
        <v>July</v>
      </c>
      <c r="D4163" s="1" t="s">
        <v>18</v>
      </c>
      <c r="E4163" s="1">
        <v>8</v>
      </c>
      <c r="F4163" s="1">
        <f t="shared" si="325"/>
        <v>164.22637499999999</v>
      </c>
      <c r="G4163" s="1">
        <v>1313.8109999999999</v>
      </c>
      <c r="H4163" s="1">
        <v>8.99</v>
      </c>
      <c r="I4163">
        <f t="shared" ref="I4163:I4226" si="327">G4163+H4163</f>
        <v>1322.8009999999999</v>
      </c>
      <c r="J4163">
        <f t="shared" ref="J4163:J4226" si="328">IF(O4163="Furniture",4.761,IF(O4163="Technology",5.3265,IF(O4163="Office Supplies",3.5455,0)))</f>
        <v>5.3265000000000002</v>
      </c>
      <c r="K4163">
        <f t="shared" ref="K4163:K4226" si="329">(J4163*G4163)/100</f>
        <v>69.980142915000002</v>
      </c>
      <c r="L4163" s="1" t="s">
        <v>26</v>
      </c>
      <c r="M4163" s="1" t="s">
        <v>20</v>
      </c>
      <c r="N4163" s="1" t="s">
        <v>33</v>
      </c>
      <c r="O4163" s="1" t="s">
        <v>29</v>
      </c>
      <c r="P4163" s="1" t="s">
        <v>30</v>
      </c>
      <c r="Q4163" s="1" t="s">
        <v>24</v>
      </c>
      <c r="R4163" s="2">
        <v>40020</v>
      </c>
    </row>
    <row r="4164" spans="1:18" x14ac:dyDescent="0.25">
      <c r="A4164" s="1">
        <v>57447</v>
      </c>
      <c r="B4164" s="2">
        <v>40728</v>
      </c>
      <c r="C4164" s="2" t="str">
        <f t="shared" si="326"/>
        <v>July</v>
      </c>
      <c r="D4164" s="1" t="s">
        <v>32</v>
      </c>
      <c r="E4164" s="1">
        <v>8</v>
      </c>
      <c r="F4164" s="1">
        <f t="shared" si="325"/>
        <v>32.263750000000002</v>
      </c>
      <c r="G4164" s="1">
        <v>258.11</v>
      </c>
      <c r="H4164" s="1">
        <v>6.5</v>
      </c>
      <c r="I4164">
        <f t="shared" si="327"/>
        <v>264.61</v>
      </c>
      <c r="J4164">
        <f t="shared" si="328"/>
        <v>5.3265000000000002</v>
      </c>
      <c r="K4164">
        <f t="shared" si="329"/>
        <v>13.748229150000002</v>
      </c>
      <c r="L4164" s="1" t="s">
        <v>26</v>
      </c>
      <c r="M4164" s="1" t="s">
        <v>27</v>
      </c>
      <c r="N4164" s="1" t="s">
        <v>33</v>
      </c>
      <c r="O4164" s="1" t="s">
        <v>29</v>
      </c>
      <c r="P4164" s="1" t="s">
        <v>43</v>
      </c>
      <c r="Q4164" s="1" t="s">
        <v>24</v>
      </c>
      <c r="R4164" s="2">
        <v>40731</v>
      </c>
    </row>
    <row r="4165" spans="1:18" x14ac:dyDescent="0.25">
      <c r="A4165" s="1">
        <v>51044</v>
      </c>
      <c r="B4165" s="2">
        <v>40926</v>
      </c>
      <c r="C4165" s="2" t="str">
        <f t="shared" si="326"/>
        <v>January</v>
      </c>
      <c r="D4165" s="1" t="s">
        <v>18</v>
      </c>
      <c r="E4165" s="1">
        <v>17</v>
      </c>
      <c r="F4165" s="1">
        <f t="shared" si="325"/>
        <v>9.17</v>
      </c>
      <c r="G4165" s="1">
        <v>155.88999999999999</v>
      </c>
      <c r="H4165" s="1">
        <v>1.39</v>
      </c>
      <c r="I4165">
        <f t="shared" si="327"/>
        <v>157.27999999999997</v>
      </c>
      <c r="J4165">
        <f t="shared" si="328"/>
        <v>3.5455000000000001</v>
      </c>
      <c r="K4165">
        <f t="shared" si="329"/>
        <v>5.5270799500000001</v>
      </c>
      <c r="L4165" s="1" t="s">
        <v>26</v>
      </c>
      <c r="M4165" s="1" t="s">
        <v>56</v>
      </c>
      <c r="N4165" s="1" t="s">
        <v>21</v>
      </c>
      <c r="O4165" s="1" t="s">
        <v>34</v>
      </c>
      <c r="P4165" s="1" t="s">
        <v>62</v>
      </c>
      <c r="Q4165" s="1" t="s">
        <v>24</v>
      </c>
      <c r="R4165" s="2">
        <v>40926</v>
      </c>
    </row>
    <row r="4166" spans="1:18" x14ac:dyDescent="0.25">
      <c r="A4166" s="1">
        <v>55526</v>
      </c>
      <c r="B4166" s="2">
        <v>41092</v>
      </c>
      <c r="C4166" s="2" t="str">
        <f t="shared" si="326"/>
        <v>July</v>
      </c>
      <c r="D4166" s="1" t="s">
        <v>25</v>
      </c>
      <c r="E4166" s="1">
        <v>23</v>
      </c>
      <c r="F4166" s="1">
        <f t="shared" si="325"/>
        <v>19.355217391304347</v>
      </c>
      <c r="G4166" s="1">
        <v>445.17</v>
      </c>
      <c r="H4166" s="1">
        <v>9.0299999999999994</v>
      </c>
      <c r="I4166">
        <f t="shared" si="327"/>
        <v>454.2</v>
      </c>
      <c r="J4166">
        <f t="shared" si="328"/>
        <v>3.5455000000000001</v>
      </c>
      <c r="K4166">
        <f t="shared" si="329"/>
        <v>15.783502350000001</v>
      </c>
      <c r="L4166" s="1" t="s">
        <v>26</v>
      </c>
      <c r="M4166" s="1" t="s">
        <v>27</v>
      </c>
      <c r="N4166" s="1" t="s">
        <v>33</v>
      </c>
      <c r="O4166" s="1" t="s">
        <v>34</v>
      </c>
      <c r="P4166" s="1" t="s">
        <v>45</v>
      </c>
      <c r="Q4166" s="1" t="s">
        <v>24</v>
      </c>
      <c r="R4166" s="2">
        <v>41093</v>
      </c>
    </row>
    <row r="4167" spans="1:18" x14ac:dyDescent="0.25">
      <c r="A4167" s="1">
        <v>25830</v>
      </c>
      <c r="B4167" s="2">
        <v>40304</v>
      </c>
      <c r="C4167" s="2" t="str">
        <f t="shared" si="326"/>
        <v>May</v>
      </c>
      <c r="D4167" s="1" t="s">
        <v>18</v>
      </c>
      <c r="E4167" s="1">
        <v>5</v>
      </c>
      <c r="F4167" s="1">
        <f t="shared" si="325"/>
        <v>5.0679999999999996</v>
      </c>
      <c r="G4167" s="1">
        <v>25.34</v>
      </c>
      <c r="H4167" s="1">
        <v>6.89</v>
      </c>
      <c r="I4167">
        <f t="shared" si="327"/>
        <v>32.229999999999997</v>
      </c>
      <c r="J4167">
        <f t="shared" si="328"/>
        <v>3.5455000000000001</v>
      </c>
      <c r="K4167">
        <f t="shared" si="329"/>
        <v>0.89842970000000011</v>
      </c>
      <c r="L4167" s="1" t="s">
        <v>26</v>
      </c>
      <c r="M4167" s="1" t="s">
        <v>20</v>
      </c>
      <c r="N4167" s="1" t="s">
        <v>21</v>
      </c>
      <c r="O4167" s="1" t="s">
        <v>34</v>
      </c>
      <c r="P4167" s="1" t="s">
        <v>68</v>
      </c>
      <c r="Q4167" s="1" t="s">
        <v>24</v>
      </c>
      <c r="R4167" s="2">
        <v>40304</v>
      </c>
    </row>
    <row r="4168" spans="1:18" x14ac:dyDescent="0.25">
      <c r="A4168" s="1">
        <v>6054</v>
      </c>
      <c r="B4168" s="2">
        <v>40794</v>
      </c>
      <c r="C4168" s="2" t="str">
        <f t="shared" si="326"/>
        <v>September</v>
      </c>
      <c r="D4168" s="1" t="s">
        <v>18</v>
      </c>
      <c r="E4168" s="1">
        <v>6</v>
      </c>
      <c r="F4168" s="1">
        <f t="shared" si="325"/>
        <v>4.5533333333333337</v>
      </c>
      <c r="G4168" s="1">
        <v>27.32</v>
      </c>
      <c r="H4168" s="1">
        <v>5.33</v>
      </c>
      <c r="I4168">
        <f t="shared" si="327"/>
        <v>32.65</v>
      </c>
      <c r="J4168">
        <f t="shared" si="328"/>
        <v>4.7610000000000001</v>
      </c>
      <c r="K4168">
        <f t="shared" si="329"/>
        <v>1.3007052000000001</v>
      </c>
      <c r="L4168" s="1" t="s">
        <v>19</v>
      </c>
      <c r="M4168" s="1" t="s">
        <v>47</v>
      </c>
      <c r="N4168" s="1" t="s">
        <v>33</v>
      </c>
      <c r="O4168" s="1" t="s">
        <v>22</v>
      </c>
      <c r="P4168" s="1" t="s">
        <v>23</v>
      </c>
      <c r="Q4168" s="1" t="s">
        <v>24</v>
      </c>
      <c r="R4168" s="2">
        <v>40796</v>
      </c>
    </row>
    <row r="4169" spans="1:18" x14ac:dyDescent="0.25">
      <c r="A4169" s="1">
        <v>46151</v>
      </c>
      <c r="B4169" s="2">
        <v>40125</v>
      </c>
      <c r="C4169" s="2" t="str">
        <f t="shared" si="326"/>
        <v>November</v>
      </c>
      <c r="D4169" s="1" t="s">
        <v>37</v>
      </c>
      <c r="E4169" s="1">
        <v>23</v>
      </c>
      <c r="F4169" s="1">
        <f t="shared" si="325"/>
        <v>8.8656521739130429</v>
      </c>
      <c r="G4169" s="1">
        <v>203.91</v>
      </c>
      <c r="H4169" s="1">
        <v>6.19</v>
      </c>
      <c r="I4169">
        <f t="shared" si="327"/>
        <v>210.1</v>
      </c>
      <c r="J4169">
        <f t="shared" si="328"/>
        <v>3.5455000000000001</v>
      </c>
      <c r="K4169">
        <f t="shared" si="329"/>
        <v>7.2296290499999998</v>
      </c>
      <c r="L4169" s="1" t="s">
        <v>26</v>
      </c>
      <c r="M4169" s="1" t="s">
        <v>20</v>
      </c>
      <c r="N4169" s="1" t="s">
        <v>33</v>
      </c>
      <c r="O4169" s="1" t="s">
        <v>34</v>
      </c>
      <c r="P4169" s="1" t="s">
        <v>48</v>
      </c>
      <c r="Q4169" s="1" t="s">
        <v>24</v>
      </c>
      <c r="R4169" s="2">
        <v>40127</v>
      </c>
    </row>
    <row r="4170" spans="1:18" x14ac:dyDescent="0.25">
      <c r="A4170" s="1">
        <v>53477</v>
      </c>
      <c r="B4170" s="2">
        <v>41034</v>
      </c>
      <c r="C4170" s="2" t="str">
        <f t="shared" si="326"/>
        <v>May</v>
      </c>
      <c r="D4170" s="1" t="s">
        <v>25</v>
      </c>
      <c r="E4170" s="1">
        <v>36</v>
      </c>
      <c r="F4170" s="1">
        <f t="shared" si="325"/>
        <v>36.518055555555556</v>
      </c>
      <c r="G4170" s="1">
        <v>1314.65</v>
      </c>
      <c r="H4170" s="1">
        <v>5.08</v>
      </c>
      <c r="I4170">
        <f t="shared" si="327"/>
        <v>1319.73</v>
      </c>
      <c r="J4170">
        <f t="shared" si="328"/>
        <v>3.5455000000000001</v>
      </c>
      <c r="K4170">
        <f t="shared" si="329"/>
        <v>46.610915750000004</v>
      </c>
      <c r="L4170" s="1" t="s">
        <v>26</v>
      </c>
      <c r="M4170" s="1" t="s">
        <v>56</v>
      </c>
      <c r="N4170" s="1" t="s">
        <v>33</v>
      </c>
      <c r="O4170" s="1" t="s">
        <v>34</v>
      </c>
      <c r="P4170" s="1" t="s">
        <v>45</v>
      </c>
      <c r="Q4170" s="1" t="s">
        <v>36</v>
      </c>
      <c r="R4170" s="2">
        <v>41036</v>
      </c>
    </row>
    <row r="4171" spans="1:18" x14ac:dyDescent="0.25">
      <c r="A4171" s="1">
        <v>44614</v>
      </c>
      <c r="B4171" s="2">
        <v>40343</v>
      </c>
      <c r="C4171" s="2" t="str">
        <f t="shared" si="326"/>
        <v>June</v>
      </c>
      <c r="D4171" s="1" t="s">
        <v>18</v>
      </c>
      <c r="E4171" s="1">
        <v>18</v>
      </c>
      <c r="F4171" s="1">
        <f t="shared" si="325"/>
        <v>3.0750000000000002</v>
      </c>
      <c r="G4171" s="1">
        <v>55.35</v>
      </c>
      <c r="H4171" s="1">
        <v>5</v>
      </c>
      <c r="I4171">
        <f t="shared" si="327"/>
        <v>60.35</v>
      </c>
      <c r="J4171">
        <f t="shared" si="328"/>
        <v>3.5455000000000001</v>
      </c>
      <c r="K4171">
        <f t="shared" si="329"/>
        <v>1.96243425</v>
      </c>
      <c r="L4171" s="1" t="s">
        <v>19</v>
      </c>
      <c r="M4171" s="1" t="s">
        <v>27</v>
      </c>
      <c r="N4171" s="1" t="s">
        <v>33</v>
      </c>
      <c r="O4171" s="1" t="s">
        <v>34</v>
      </c>
      <c r="P4171" s="1" t="s">
        <v>68</v>
      </c>
      <c r="Q4171" s="1" t="s">
        <v>24</v>
      </c>
      <c r="R4171" s="2">
        <v>40347</v>
      </c>
    </row>
    <row r="4172" spans="1:18" x14ac:dyDescent="0.25">
      <c r="A4172" s="1">
        <v>23842</v>
      </c>
      <c r="B4172" s="2">
        <v>40438</v>
      </c>
      <c r="C4172" s="2" t="str">
        <f t="shared" si="326"/>
        <v>September</v>
      </c>
      <c r="D4172" s="1" t="s">
        <v>18</v>
      </c>
      <c r="E4172" s="1">
        <v>20</v>
      </c>
      <c r="F4172" s="1">
        <f t="shared" si="325"/>
        <v>6.3579999999999997</v>
      </c>
      <c r="G4172" s="1">
        <v>127.16</v>
      </c>
      <c r="H4172" s="1">
        <v>6.92</v>
      </c>
      <c r="I4172">
        <f t="shared" si="327"/>
        <v>134.07999999999998</v>
      </c>
      <c r="J4172">
        <f t="shared" si="328"/>
        <v>3.5455000000000001</v>
      </c>
      <c r="K4172">
        <f t="shared" si="329"/>
        <v>4.5084577999999995</v>
      </c>
      <c r="L4172" s="1" t="s">
        <v>26</v>
      </c>
      <c r="M4172" s="1" t="s">
        <v>51</v>
      </c>
      <c r="N4172" s="1" t="s">
        <v>21</v>
      </c>
      <c r="O4172" s="1" t="s">
        <v>34</v>
      </c>
      <c r="P4172" s="1" t="s">
        <v>45</v>
      </c>
      <c r="Q4172" s="1" t="s">
        <v>24</v>
      </c>
      <c r="R4172" s="2">
        <v>40445</v>
      </c>
    </row>
    <row r="4173" spans="1:18" x14ac:dyDescent="0.25">
      <c r="A4173" s="1">
        <v>57091</v>
      </c>
      <c r="B4173" s="2">
        <v>40847</v>
      </c>
      <c r="C4173" s="2" t="str">
        <f t="shared" si="326"/>
        <v>October</v>
      </c>
      <c r="D4173" s="1" t="s">
        <v>41</v>
      </c>
      <c r="E4173" s="1">
        <v>6</v>
      </c>
      <c r="F4173" s="1">
        <f t="shared" si="325"/>
        <v>2.4750000000000001</v>
      </c>
      <c r="G4173" s="1">
        <v>14.85</v>
      </c>
      <c r="H4173" s="1">
        <v>1.02</v>
      </c>
      <c r="I4173">
        <f t="shared" si="327"/>
        <v>15.87</v>
      </c>
      <c r="J4173">
        <f t="shared" si="328"/>
        <v>3.5455000000000001</v>
      </c>
      <c r="K4173">
        <f t="shared" si="329"/>
        <v>0.52650675000000002</v>
      </c>
      <c r="L4173" s="1" t="s">
        <v>19</v>
      </c>
      <c r="M4173" s="1" t="s">
        <v>27</v>
      </c>
      <c r="N4173" s="1" t="s">
        <v>42</v>
      </c>
      <c r="O4173" s="1" t="s">
        <v>34</v>
      </c>
      <c r="P4173" s="1" t="s">
        <v>66</v>
      </c>
      <c r="Q4173" s="1" t="s">
        <v>36</v>
      </c>
      <c r="R4173" s="2">
        <v>40848</v>
      </c>
    </row>
    <row r="4174" spans="1:18" x14ac:dyDescent="0.25">
      <c r="A4174" s="1">
        <v>2657</v>
      </c>
      <c r="B4174" s="2">
        <v>40832</v>
      </c>
      <c r="C4174" s="2" t="str">
        <f t="shared" si="326"/>
        <v>October</v>
      </c>
      <c r="D4174" s="1" t="s">
        <v>25</v>
      </c>
      <c r="E4174" s="1">
        <v>37</v>
      </c>
      <c r="F4174" s="1">
        <f t="shared" si="325"/>
        <v>57.924743243243235</v>
      </c>
      <c r="G4174" s="1">
        <v>2143.2154999999998</v>
      </c>
      <c r="H4174" s="1">
        <v>8.99</v>
      </c>
      <c r="I4174">
        <f t="shared" si="327"/>
        <v>2152.2054999999996</v>
      </c>
      <c r="J4174">
        <f t="shared" si="328"/>
        <v>5.3265000000000002</v>
      </c>
      <c r="K4174">
        <f t="shared" si="329"/>
        <v>114.1583736075</v>
      </c>
      <c r="L4174" s="1" t="s">
        <v>26</v>
      </c>
      <c r="M4174" s="1" t="s">
        <v>56</v>
      </c>
      <c r="N4174" s="1" t="s">
        <v>42</v>
      </c>
      <c r="O4174" s="1" t="s">
        <v>29</v>
      </c>
      <c r="P4174" s="1" t="s">
        <v>30</v>
      </c>
      <c r="Q4174" s="1" t="s">
        <v>24</v>
      </c>
      <c r="R4174" s="2">
        <v>40833</v>
      </c>
    </row>
    <row r="4175" spans="1:18" x14ac:dyDescent="0.25">
      <c r="A4175" s="1">
        <v>55747</v>
      </c>
      <c r="B4175" s="2">
        <v>41245</v>
      </c>
      <c r="C4175" s="2" t="str">
        <f t="shared" si="326"/>
        <v>December</v>
      </c>
      <c r="D4175" s="1" t="s">
        <v>25</v>
      </c>
      <c r="E4175" s="1">
        <v>36</v>
      </c>
      <c r="F4175" s="1">
        <f t="shared" si="325"/>
        <v>487.80416666666667</v>
      </c>
      <c r="G4175" s="1">
        <v>17560.95</v>
      </c>
      <c r="H4175" s="1">
        <v>26</v>
      </c>
      <c r="I4175">
        <f t="shared" si="327"/>
        <v>17586.95</v>
      </c>
      <c r="J4175">
        <f t="shared" si="328"/>
        <v>4.7610000000000001</v>
      </c>
      <c r="K4175">
        <f t="shared" si="329"/>
        <v>836.07682950000003</v>
      </c>
      <c r="L4175" s="1" t="s">
        <v>38</v>
      </c>
      <c r="M4175" s="1" t="s">
        <v>27</v>
      </c>
      <c r="N4175" s="1" t="s">
        <v>28</v>
      </c>
      <c r="O4175" s="1" t="s">
        <v>22</v>
      </c>
      <c r="P4175" s="1" t="s">
        <v>39</v>
      </c>
      <c r="Q4175" s="1" t="s">
        <v>40</v>
      </c>
      <c r="R4175" s="2">
        <v>41246</v>
      </c>
    </row>
    <row r="4176" spans="1:18" x14ac:dyDescent="0.25">
      <c r="A4176" s="1">
        <v>57029</v>
      </c>
      <c r="B4176" s="2">
        <v>40610</v>
      </c>
      <c r="C4176" s="2" t="str">
        <f t="shared" si="326"/>
        <v>March</v>
      </c>
      <c r="D4176" s="1" t="s">
        <v>37</v>
      </c>
      <c r="E4176" s="1">
        <v>4</v>
      </c>
      <c r="F4176" s="1">
        <f t="shared" si="325"/>
        <v>5.8075000000000001</v>
      </c>
      <c r="G4176" s="1">
        <v>23.23</v>
      </c>
      <c r="H4176" s="1">
        <v>6.72</v>
      </c>
      <c r="I4176">
        <f t="shared" si="327"/>
        <v>29.95</v>
      </c>
      <c r="J4176">
        <f t="shared" si="328"/>
        <v>3.5455000000000001</v>
      </c>
      <c r="K4176">
        <f t="shared" si="329"/>
        <v>0.82361964999999993</v>
      </c>
      <c r="L4176" s="1" t="s">
        <v>26</v>
      </c>
      <c r="M4176" s="1" t="s">
        <v>49</v>
      </c>
      <c r="N4176" s="1" t="s">
        <v>21</v>
      </c>
      <c r="O4176" s="1" t="s">
        <v>34</v>
      </c>
      <c r="P4176" s="1" t="s">
        <v>45</v>
      </c>
      <c r="Q4176" s="1" t="s">
        <v>24</v>
      </c>
      <c r="R4176" s="2">
        <v>40611</v>
      </c>
    </row>
    <row r="4177" spans="1:18" x14ac:dyDescent="0.25">
      <c r="A4177" s="1">
        <v>43907</v>
      </c>
      <c r="B4177" s="2">
        <v>41108</v>
      </c>
      <c r="C4177" s="2" t="str">
        <f t="shared" si="326"/>
        <v>July</v>
      </c>
      <c r="D4177" s="1" t="s">
        <v>37</v>
      </c>
      <c r="E4177" s="1">
        <v>42</v>
      </c>
      <c r="F4177" s="1">
        <f t="shared" si="325"/>
        <v>33.161190476190477</v>
      </c>
      <c r="G4177" s="1">
        <v>1392.77</v>
      </c>
      <c r="H4177" s="1">
        <v>45.51</v>
      </c>
      <c r="I4177">
        <f t="shared" si="327"/>
        <v>1438.28</v>
      </c>
      <c r="J4177">
        <f t="shared" si="328"/>
        <v>4.7610000000000001</v>
      </c>
      <c r="K4177">
        <f t="shared" si="329"/>
        <v>66.309779699999993</v>
      </c>
      <c r="L4177" s="1" t="s">
        <v>38</v>
      </c>
      <c r="M4177" s="1" t="s">
        <v>49</v>
      </c>
      <c r="N4177" s="1" t="s">
        <v>33</v>
      </c>
      <c r="O4177" s="1" t="s">
        <v>22</v>
      </c>
      <c r="P4177" s="1" t="s">
        <v>57</v>
      </c>
      <c r="Q4177" s="1" t="s">
        <v>64</v>
      </c>
      <c r="R4177" s="2">
        <v>41110</v>
      </c>
    </row>
    <row r="4178" spans="1:18" x14ac:dyDescent="0.25">
      <c r="A4178" s="1">
        <v>19264</v>
      </c>
      <c r="B4178" s="2">
        <v>40815</v>
      </c>
      <c r="C4178" s="2" t="str">
        <f t="shared" si="326"/>
        <v>September</v>
      </c>
      <c r="D4178" s="1" t="s">
        <v>25</v>
      </c>
      <c r="E4178" s="1">
        <v>23</v>
      </c>
      <c r="F4178" s="1">
        <f t="shared" si="325"/>
        <v>4.6847826086956523</v>
      </c>
      <c r="G4178" s="1">
        <v>107.75</v>
      </c>
      <c r="H4178" s="1">
        <v>1.52</v>
      </c>
      <c r="I4178">
        <f t="shared" si="327"/>
        <v>109.27</v>
      </c>
      <c r="J4178">
        <f t="shared" si="328"/>
        <v>3.5455000000000001</v>
      </c>
      <c r="K4178">
        <f t="shared" si="329"/>
        <v>3.82027625</v>
      </c>
      <c r="L4178" s="1" t="s">
        <v>26</v>
      </c>
      <c r="M4178" s="1" t="s">
        <v>47</v>
      </c>
      <c r="N4178" s="1" t="s">
        <v>21</v>
      </c>
      <c r="O4178" s="1" t="s">
        <v>34</v>
      </c>
      <c r="P4178" s="1" t="s">
        <v>45</v>
      </c>
      <c r="Q4178" s="1" t="s">
        <v>36</v>
      </c>
      <c r="R4178" s="2">
        <v>40816</v>
      </c>
    </row>
    <row r="4179" spans="1:18" x14ac:dyDescent="0.25">
      <c r="A4179" s="1">
        <v>26627</v>
      </c>
      <c r="B4179" s="2">
        <v>40116</v>
      </c>
      <c r="C4179" s="2" t="str">
        <f t="shared" si="326"/>
        <v>October</v>
      </c>
      <c r="D4179" s="1" t="s">
        <v>41</v>
      </c>
      <c r="E4179" s="1">
        <v>25</v>
      </c>
      <c r="F4179" s="1">
        <f t="shared" si="325"/>
        <v>1.5347999999999999</v>
      </c>
      <c r="G4179" s="1">
        <v>38.369999999999997</v>
      </c>
      <c r="H4179" s="1">
        <v>1.29</v>
      </c>
      <c r="I4179">
        <f t="shared" si="327"/>
        <v>39.659999999999997</v>
      </c>
      <c r="J4179">
        <f t="shared" si="328"/>
        <v>3.5455000000000001</v>
      </c>
      <c r="K4179">
        <f t="shared" si="329"/>
        <v>1.3604083499999999</v>
      </c>
      <c r="L4179" s="1" t="s">
        <v>26</v>
      </c>
      <c r="M4179" s="1" t="s">
        <v>51</v>
      </c>
      <c r="N4179" s="1" t="s">
        <v>42</v>
      </c>
      <c r="O4179" s="1" t="s">
        <v>34</v>
      </c>
      <c r="P4179" s="1" t="s">
        <v>35</v>
      </c>
      <c r="Q4179" s="1" t="s">
        <v>36</v>
      </c>
      <c r="R4179" s="2">
        <v>40116</v>
      </c>
    </row>
    <row r="4180" spans="1:18" x14ac:dyDescent="0.25">
      <c r="A4180" s="1">
        <v>34151</v>
      </c>
      <c r="B4180" s="2">
        <v>40795</v>
      </c>
      <c r="C4180" s="2" t="str">
        <f t="shared" si="326"/>
        <v>September</v>
      </c>
      <c r="D4180" s="1" t="s">
        <v>32</v>
      </c>
      <c r="E4180" s="1">
        <v>26</v>
      </c>
      <c r="F4180" s="1">
        <f t="shared" si="325"/>
        <v>157.58248076923078</v>
      </c>
      <c r="G4180" s="1">
        <v>4097.1445000000003</v>
      </c>
      <c r="H4180" s="1">
        <v>8.99</v>
      </c>
      <c r="I4180">
        <f t="shared" si="327"/>
        <v>4106.1345000000001</v>
      </c>
      <c r="J4180">
        <f t="shared" si="328"/>
        <v>5.3265000000000002</v>
      </c>
      <c r="K4180">
        <f t="shared" si="329"/>
        <v>218.23440179250002</v>
      </c>
      <c r="L4180" s="1" t="s">
        <v>26</v>
      </c>
      <c r="M4180" s="1" t="s">
        <v>47</v>
      </c>
      <c r="N4180" s="1" t="s">
        <v>33</v>
      </c>
      <c r="O4180" s="1" t="s">
        <v>29</v>
      </c>
      <c r="P4180" s="1" t="s">
        <v>30</v>
      </c>
      <c r="Q4180" s="1" t="s">
        <v>24</v>
      </c>
      <c r="R4180" s="2">
        <v>40796</v>
      </c>
    </row>
    <row r="4181" spans="1:18" x14ac:dyDescent="0.25">
      <c r="A4181" s="1">
        <v>10117</v>
      </c>
      <c r="B4181" s="2">
        <v>40498</v>
      </c>
      <c r="C4181" s="2" t="str">
        <f t="shared" si="326"/>
        <v>November</v>
      </c>
      <c r="D4181" s="1" t="s">
        <v>41</v>
      </c>
      <c r="E4181" s="1">
        <v>10</v>
      </c>
      <c r="F4181" s="1">
        <f t="shared" si="325"/>
        <v>458.85500000000002</v>
      </c>
      <c r="G4181" s="1">
        <v>4588.55</v>
      </c>
      <c r="H4181" s="1">
        <v>24.49</v>
      </c>
      <c r="I4181">
        <f t="shared" si="327"/>
        <v>4613.04</v>
      </c>
      <c r="J4181">
        <f t="shared" si="328"/>
        <v>5.3265000000000002</v>
      </c>
      <c r="K4181">
        <f t="shared" si="329"/>
        <v>244.40911575000001</v>
      </c>
      <c r="L4181" s="1" t="s">
        <v>26</v>
      </c>
      <c r="M4181" s="1" t="s">
        <v>47</v>
      </c>
      <c r="N4181" s="1" t="s">
        <v>21</v>
      </c>
      <c r="O4181" s="1" t="s">
        <v>29</v>
      </c>
      <c r="P4181" s="1" t="s">
        <v>52</v>
      </c>
      <c r="Q4181" s="1" t="s">
        <v>53</v>
      </c>
      <c r="R4181" s="2">
        <v>40500</v>
      </c>
    </row>
    <row r="4182" spans="1:18" x14ac:dyDescent="0.25">
      <c r="A4182" s="1">
        <v>28772</v>
      </c>
      <c r="B4182" s="2">
        <v>39850</v>
      </c>
      <c r="C4182" s="2" t="str">
        <f t="shared" si="326"/>
        <v>February</v>
      </c>
      <c r="D4182" s="1" t="s">
        <v>25</v>
      </c>
      <c r="E4182" s="1">
        <v>4</v>
      </c>
      <c r="F4182" s="1">
        <f t="shared" si="325"/>
        <v>176.42175</v>
      </c>
      <c r="G4182" s="1">
        <v>705.68700000000001</v>
      </c>
      <c r="H4182" s="1">
        <v>8.99</v>
      </c>
      <c r="I4182">
        <f t="shared" si="327"/>
        <v>714.67700000000002</v>
      </c>
      <c r="J4182">
        <f t="shared" si="328"/>
        <v>5.3265000000000002</v>
      </c>
      <c r="K4182">
        <f t="shared" si="329"/>
        <v>37.588418055000005</v>
      </c>
      <c r="L4182" s="1" t="s">
        <v>19</v>
      </c>
      <c r="M4182" s="1" t="s">
        <v>54</v>
      </c>
      <c r="N4182" s="1" t="s">
        <v>28</v>
      </c>
      <c r="O4182" s="1" t="s">
        <v>29</v>
      </c>
      <c r="P4182" s="1" t="s">
        <v>30</v>
      </c>
      <c r="Q4182" s="1" t="s">
        <v>24</v>
      </c>
      <c r="R4182" s="2">
        <v>39852</v>
      </c>
    </row>
    <row r="4183" spans="1:18" x14ac:dyDescent="0.25">
      <c r="A4183" s="1">
        <v>32869</v>
      </c>
      <c r="B4183" s="2">
        <v>39899</v>
      </c>
      <c r="C4183" s="2" t="str">
        <f t="shared" si="326"/>
        <v>March</v>
      </c>
      <c r="D4183" s="1" t="s">
        <v>41</v>
      </c>
      <c r="E4183" s="1">
        <v>49</v>
      </c>
      <c r="F4183" s="1">
        <f t="shared" si="325"/>
        <v>50.42530612244898</v>
      </c>
      <c r="G4183" s="1">
        <v>2470.84</v>
      </c>
      <c r="H4183" s="1">
        <v>18.45</v>
      </c>
      <c r="I4183">
        <f t="shared" si="327"/>
        <v>2489.29</v>
      </c>
      <c r="J4183">
        <f t="shared" si="328"/>
        <v>4.7610000000000001</v>
      </c>
      <c r="K4183">
        <f t="shared" si="329"/>
        <v>117.63669240000002</v>
      </c>
      <c r="L4183" s="1" t="s">
        <v>26</v>
      </c>
      <c r="M4183" s="1" t="s">
        <v>55</v>
      </c>
      <c r="N4183" s="1" t="s">
        <v>33</v>
      </c>
      <c r="O4183" s="1" t="s">
        <v>22</v>
      </c>
      <c r="P4183" s="1" t="s">
        <v>23</v>
      </c>
      <c r="Q4183" s="1" t="s">
        <v>31</v>
      </c>
      <c r="R4183" s="2">
        <v>39900</v>
      </c>
    </row>
    <row r="4184" spans="1:18" x14ac:dyDescent="0.25">
      <c r="A4184" s="1">
        <v>14435</v>
      </c>
      <c r="B4184" s="2">
        <v>41244</v>
      </c>
      <c r="C4184" s="2" t="str">
        <f t="shared" si="326"/>
        <v>December</v>
      </c>
      <c r="D4184" s="1" t="s">
        <v>32</v>
      </c>
      <c r="E4184" s="1">
        <v>41</v>
      </c>
      <c r="F4184" s="1">
        <f t="shared" si="325"/>
        <v>91.01439024390244</v>
      </c>
      <c r="G4184" s="1">
        <v>3731.59</v>
      </c>
      <c r="H4184" s="1">
        <v>42</v>
      </c>
      <c r="I4184">
        <f t="shared" si="327"/>
        <v>3773.59</v>
      </c>
      <c r="J4184">
        <f t="shared" si="328"/>
        <v>4.7610000000000001</v>
      </c>
      <c r="K4184">
        <f t="shared" si="329"/>
        <v>177.66099990000004</v>
      </c>
      <c r="L4184" s="1" t="s">
        <v>38</v>
      </c>
      <c r="M4184" s="1" t="s">
        <v>49</v>
      </c>
      <c r="N4184" s="1" t="s">
        <v>28</v>
      </c>
      <c r="O4184" s="1" t="s">
        <v>22</v>
      </c>
      <c r="P4184" s="1" t="s">
        <v>39</v>
      </c>
      <c r="Q4184" s="1" t="s">
        <v>40</v>
      </c>
      <c r="R4184" s="2">
        <v>41245</v>
      </c>
    </row>
    <row r="4185" spans="1:18" x14ac:dyDescent="0.25">
      <c r="A4185" s="1">
        <v>59170</v>
      </c>
      <c r="B4185" s="2">
        <v>39861</v>
      </c>
      <c r="C4185" s="2" t="str">
        <f t="shared" si="326"/>
        <v>February</v>
      </c>
      <c r="D4185" s="1" t="s">
        <v>25</v>
      </c>
      <c r="E4185" s="1">
        <v>5</v>
      </c>
      <c r="F4185" s="1">
        <f t="shared" si="325"/>
        <v>1753.5240000000001</v>
      </c>
      <c r="G4185" s="1">
        <v>8767.6200000000008</v>
      </c>
      <c r="H4185" s="1">
        <v>13.99</v>
      </c>
      <c r="I4185">
        <f t="shared" si="327"/>
        <v>8781.61</v>
      </c>
      <c r="J4185">
        <f t="shared" si="328"/>
        <v>5.3265000000000002</v>
      </c>
      <c r="K4185">
        <f t="shared" si="329"/>
        <v>467.00727930000011</v>
      </c>
      <c r="L4185" s="1" t="s">
        <v>26</v>
      </c>
      <c r="M4185" s="1" t="s">
        <v>51</v>
      </c>
      <c r="N4185" s="1" t="s">
        <v>21</v>
      </c>
      <c r="O4185" s="1" t="s">
        <v>29</v>
      </c>
      <c r="P4185" s="1" t="s">
        <v>61</v>
      </c>
      <c r="Q4185" s="1" t="s">
        <v>31</v>
      </c>
      <c r="R4185" s="2">
        <v>39863</v>
      </c>
    </row>
    <row r="4186" spans="1:18" x14ac:dyDescent="0.25">
      <c r="A4186" s="1">
        <v>29411</v>
      </c>
      <c r="B4186" s="2">
        <v>41005</v>
      </c>
      <c r="C4186" s="2" t="str">
        <f t="shared" si="326"/>
        <v>April</v>
      </c>
      <c r="D4186" s="1" t="s">
        <v>25</v>
      </c>
      <c r="E4186" s="1">
        <v>29</v>
      </c>
      <c r="F4186" s="1">
        <f t="shared" si="325"/>
        <v>2.3403448275862071</v>
      </c>
      <c r="G4186" s="1">
        <v>67.87</v>
      </c>
      <c r="H4186" s="1">
        <v>5</v>
      </c>
      <c r="I4186">
        <f t="shared" si="327"/>
        <v>72.87</v>
      </c>
      <c r="J4186">
        <f t="shared" si="328"/>
        <v>3.5455000000000001</v>
      </c>
      <c r="K4186">
        <f t="shared" si="329"/>
        <v>2.4063308500000002</v>
      </c>
      <c r="L4186" s="1" t="s">
        <v>26</v>
      </c>
      <c r="M4186" s="1" t="s">
        <v>27</v>
      </c>
      <c r="N4186" s="1" t="s">
        <v>33</v>
      </c>
      <c r="O4186" s="1" t="s">
        <v>34</v>
      </c>
      <c r="P4186" s="1" t="s">
        <v>68</v>
      </c>
      <c r="Q4186" s="1" t="s">
        <v>24</v>
      </c>
      <c r="R4186" s="2">
        <v>41006</v>
      </c>
    </row>
    <row r="4187" spans="1:18" x14ac:dyDescent="0.25">
      <c r="A4187" s="1">
        <v>30626</v>
      </c>
      <c r="B4187" s="2">
        <v>40658</v>
      </c>
      <c r="C4187" s="2" t="str">
        <f t="shared" si="326"/>
        <v>April</v>
      </c>
      <c r="D4187" s="1" t="s">
        <v>37</v>
      </c>
      <c r="E4187" s="1">
        <v>23</v>
      </c>
      <c r="F4187" s="1">
        <f t="shared" si="325"/>
        <v>9.6008695652173905</v>
      </c>
      <c r="G4187" s="1">
        <v>220.82</v>
      </c>
      <c r="H4187" s="1">
        <v>1.0900000000000001</v>
      </c>
      <c r="I4187">
        <f t="shared" si="327"/>
        <v>221.91</v>
      </c>
      <c r="J4187">
        <f t="shared" si="328"/>
        <v>3.5455000000000001</v>
      </c>
      <c r="K4187">
        <f t="shared" si="329"/>
        <v>7.8291731000000002</v>
      </c>
      <c r="L4187" s="1" t="s">
        <v>19</v>
      </c>
      <c r="M4187" s="1" t="s">
        <v>59</v>
      </c>
      <c r="N4187" s="1" t="s">
        <v>33</v>
      </c>
      <c r="O4187" s="1" t="s">
        <v>34</v>
      </c>
      <c r="P4187" s="1" t="s">
        <v>35</v>
      </c>
      <c r="Q4187" s="1" t="s">
        <v>36</v>
      </c>
      <c r="R4187" s="2">
        <v>40659</v>
      </c>
    </row>
    <row r="4188" spans="1:18" x14ac:dyDescent="0.25">
      <c r="A4188" s="1">
        <v>54628</v>
      </c>
      <c r="B4188" s="2">
        <v>40334</v>
      </c>
      <c r="C4188" s="2" t="str">
        <f t="shared" si="326"/>
        <v>June</v>
      </c>
      <c r="D4188" s="1" t="s">
        <v>25</v>
      </c>
      <c r="E4188" s="1">
        <v>21</v>
      </c>
      <c r="F4188" s="1">
        <f t="shared" si="325"/>
        <v>22.44</v>
      </c>
      <c r="G4188" s="1">
        <v>471.24</v>
      </c>
      <c r="H4188" s="1">
        <v>1.99</v>
      </c>
      <c r="I4188">
        <f t="shared" si="327"/>
        <v>473.23</v>
      </c>
      <c r="J4188">
        <f t="shared" si="328"/>
        <v>5.3265000000000002</v>
      </c>
      <c r="K4188">
        <f t="shared" si="329"/>
        <v>25.100598600000001</v>
      </c>
      <c r="L4188" s="1" t="s">
        <v>26</v>
      </c>
      <c r="M4188" s="1" t="s">
        <v>44</v>
      </c>
      <c r="N4188" s="1" t="s">
        <v>42</v>
      </c>
      <c r="O4188" s="1" t="s">
        <v>29</v>
      </c>
      <c r="P4188" s="1" t="s">
        <v>43</v>
      </c>
      <c r="Q4188" s="1" t="s">
        <v>46</v>
      </c>
      <c r="R4188" s="2">
        <v>40335</v>
      </c>
    </row>
    <row r="4189" spans="1:18" x14ac:dyDescent="0.25">
      <c r="A4189" s="1">
        <v>15714</v>
      </c>
      <c r="B4189" s="2">
        <v>40729</v>
      </c>
      <c r="C4189" s="2" t="str">
        <f t="shared" si="326"/>
        <v>July</v>
      </c>
      <c r="D4189" s="1" t="s">
        <v>25</v>
      </c>
      <c r="E4189" s="1">
        <v>50</v>
      </c>
      <c r="F4189" s="1">
        <f t="shared" si="325"/>
        <v>50.214199999999998</v>
      </c>
      <c r="G4189" s="1">
        <v>2510.71</v>
      </c>
      <c r="H4189" s="1">
        <v>19.989999999999998</v>
      </c>
      <c r="I4189">
        <f t="shared" si="327"/>
        <v>2530.6999999999998</v>
      </c>
      <c r="J4189">
        <f t="shared" si="328"/>
        <v>3.5455000000000001</v>
      </c>
      <c r="K4189">
        <f t="shared" si="329"/>
        <v>89.017223050000013</v>
      </c>
      <c r="L4189" s="1" t="s">
        <v>19</v>
      </c>
      <c r="M4189" s="1" t="s">
        <v>54</v>
      </c>
      <c r="N4189" s="1" t="s">
        <v>42</v>
      </c>
      <c r="O4189" s="1" t="s">
        <v>34</v>
      </c>
      <c r="P4189" s="1" t="s">
        <v>68</v>
      </c>
      <c r="Q4189" s="1" t="s">
        <v>24</v>
      </c>
      <c r="R4189" s="2">
        <v>40731</v>
      </c>
    </row>
    <row r="4190" spans="1:18" x14ac:dyDescent="0.25">
      <c r="A4190" s="1">
        <v>10754</v>
      </c>
      <c r="B4190" s="2">
        <v>40254</v>
      </c>
      <c r="C4190" s="2" t="str">
        <f t="shared" si="326"/>
        <v>March</v>
      </c>
      <c r="D4190" s="1" t="s">
        <v>18</v>
      </c>
      <c r="E4190" s="1">
        <v>7</v>
      </c>
      <c r="F4190" s="1">
        <f t="shared" si="325"/>
        <v>6.862857142857143</v>
      </c>
      <c r="G4190" s="1">
        <v>48.04</v>
      </c>
      <c r="H4190" s="1">
        <v>5.94</v>
      </c>
      <c r="I4190">
        <f t="shared" si="327"/>
        <v>53.98</v>
      </c>
      <c r="J4190">
        <f t="shared" si="328"/>
        <v>3.5455000000000001</v>
      </c>
      <c r="K4190">
        <f t="shared" si="329"/>
        <v>1.7032581999999998</v>
      </c>
      <c r="L4190" s="1" t="s">
        <v>26</v>
      </c>
      <c r="M4190" s="1" t="s">
        <v>54</v>
      </c>
      <c r="N4190" s="1" t="s">
        <v>33</v>
      </c>
      <c r="O4190" s="1" t="s">
        <v>34</v>
      </c>
      <c r="P4190" s="1" t="s">
        <v>45</v>
      </c>
      <c r="Q4190" s="1" t="s">
        <v>24</v>
      </c>
      <c r="R4190" s="2">
        <v>40256</v>
      </c>
    </row>
    <row r="4191" spans="1:18" x14ac:dyDescent="0.25">
      <c r="A4191" s="1">
        <v>39300</v>
      </c>
      <c r="B4191" s="2">
        <v>41021</v>
      </c>
      <c r="C4191" s="2" t="str">
        <f t="shared" si="326"/>
        <v>April</v>
      </c>
      <c r="D4191" s="1" t="s">
        <v>25</v>
      </c>
      <c r="E4191" s="1">
        <v>9</v>
      </c>
      <c r="F4191" s="1">
        <f t="shared" si="325"/>
        <v>4.945555555555555</v>
      </c>
      <c r="G4191" s="1">
        <v>44.51</v>
      </c>
      <c r="H4191" s="1">
        <v>6.89</v>
      </c>
      <c r="I4191">
        <f t="shared" si="327"/>
        <v>51.4</v>
      </c>
      <c r="J4191">
        <f t="shared" si="328"/>
        <v>3.5455000000000001</v>
      </c>
      <c r="K4191">
        <f t="shared" si="329"/>
        <v>1.57810205</v>
      </c>
      <c r="L4191" s="1" t="s">
        <v>26</v>
      </c>
      <c r="M4191" s="1" t="s">
        <v>58</v>
      </c>
      <c r="N4191" s="1" t="s">
        <v>42</v>
      </c>
      <c r="O4191" s="1" t="s">
        <v>34</v>
      </c>
      <c r="P4191" s="1" t="s">
        <v>68</v>
      </c>
      <c r="Q4191" s="1" t="s">
        <v>24</v>
      </c>
      <c r="R4191" s="2">
        <v>41023</v>
      </c>
    </row>
    <row r="4192" spans="1:18" x14ac:dyDescent="0.25">
      <c r="A4192" s="1">
        <v>54727</v>
      </c>
      <c r="B4192" s="2">
        <v>40525</v>
      </c>
      <c r="C4192" s="2" t="str">
        <f t="shared" si="326"/>
        <v>December</v>
      </c>
      <c r="D4192" s="1" t="s">
        <v>41</v>
      </c>
      <c r="E4192" s="1">
        <v>29</v>
      </c>
      <c r="F4192" s="1">
        <f t="shared" si="325"/>
        <v>49.211724137931036</v>
      </c>
      <c r="G4192" s="1">
        <v>1427.14</v>
      </c>
      <c r="H4192" s="1">
        <v>7.23</v>
      </c>
      <c r="I4192">
        <f t="shared" si="327"/>
        <v>1434.3700000000001</v>
      </c>
      <c r="J4192">
        <f t="shared" si="328"/>
        <v>3.5455000000000001</v>
      </c>
      <c r="K4192">
        <f t="shared" si="329"/>
        <v>50.599248700000004</v>
      </c>
      <c r="L4192" s="1" t="s">
        <v>26</v>
      </c>
      <c r="M4192" s="1" t="s">
        <v>20</v>
      </c>
      <c r="N4192" s="1" t="s">
        <v>28</v>
      </c>
      <c r="O4192" s="1" t="s">
        <v>34</v>
      </c>
      <c r="P4192" s="1" t="s">
        <v>45</v>
      </c>
      <c r="Q4192" s="1" t="s">
        <v>24</v>
      </c>
      <c r="R4192" s="2">
        <v>40526</v>
      </c>
    </row>
    <row r="4193" spans="1:18" x14ac:dyDescent="0.25">
      <c r="A4193" s="1">
        <v>27717</v>
      </c>
      <c r="B4193" s="2">
        <v>40842</v>
      </c>
      <c r="C4193" s="2" t="str">
        <f t="shared" si="326"/>
        <v>October</v>
      </c>
      <c r="D4193" s="1" t="s">
        <v>37</v>
      </c>
      <c r="E4193" s="1">
        <v>19</v>
      </c>
      <c r="F4193" s="1">
        <f t="shared" si="325"/>
        <v>3.9573684210526316</v>
      </c>
      <c r="G4193" s="1">
        <v>75.19</v>
      </c>
      <c r="H4193" s="1">
        <v>7.5</v>
      </c>
      <c r="I4193">
        <f t="shared" si="327"/>
        <v>82.69</v>
      </c>
      <c r="J4193">
        <f t="shared" si="328"/>
        <v>3.5455000000000001</v>
      </c>
      <c r="K4193">
        <f t="shared" si="329"/>
        <v>2.66586145</v>
      </c>
      <c r="L4193" s="1" t="s">
        <v>26</v>
      </c>
      <c r="M4193" s="1" t="s">
        <v>56</v>
      </c>
      <c r="N4193" s="1" t="s">
        <v>33</v>
      </c>
      <c r="O4193" s="1" t="s">
        <v>34</v>
      </c>
      <c r="P4193" s="1" t="s">
        <v>63</v>
      </c>
      <c r="Q4193" s="1" t="s">
        <v>24</v>
      </c>
      <c r="R4193" s="2">
        <v>40845</v>
      </c>
    </row>
    <row r="4194" spans="1:18" x14ac:dyDescent="0.25">
      <c r="A4194" s="1">
        <v>59781</v>
      </c>
      <c r="B4194" s="2">
        <v>41255</v>
      </c>
      <c r="C4194" s="2" t="str">
        <f t="shared" si="326"/>
        <v>December</v>
      </c>
      <c r="D4194" s="1" t="s">
        <v>32</v>
      </c>
      <c r="E4194" s="1">
        <v>24</v>
      </c>
      <c r="F4194" s="1">
        <f t="shared" si="325"/>
        <v>7.2133333333333338</v>
      </c>
      <c r="G4194" s="1">
        <v>173.12</v>
      </c>
      <c r="H4194" s="1">
        <v>11.15</v>
      </c>
      <c r="I4194">
        <f t="shared" si="327"/>
        <v>184.27</v>
      </c>
      <c r="J4194">
        <f t="shared" si="328"/>
        <v>3.5455000000000001</v>
      </c>
      <c r="K4194">
        <f t="shared" si="329"/>
        <v>6.1379695999999999</v>
      </c>
      <c r="L4194" s="1" t="s">
        <v>26</v>
      </c>
      <c r="M4194" s="1" t="s">
        <v>20</v>
      </c>
      <c r="N4194" s="1" t="s">
        <v>33</v>
      </c>
      <c r="O4194" s="1" t="s">
        <v>34</v>
      </c>
      <c r="P4194" s="1" t="s">
        <v>45</v>
      </c>
      <c r="Q4194" s="1" t="s">
        <v>24</v>
      </c>
      <c r="R4194" s="2">
        <v>41256</v>
      </c>
    </row>
    <row r="4195" spans="1:18" x14ac:dyDescent="0.25">
      <c r="A4195" s="1">
        <v>50308</v>
      </c>
      <c r="B4195" s="2">
        <v>41200</v>
      </c>
      <c r="C4195" s="2" t="str">
        <f t="shared" si="326"/>
        <v>October</v>
      </c>
      <c r="D4195" s="1" t="s">
        <v>18</v>
      </c>
      <c r="E4195" s="1">
        <v>19</v>
      </c>
      <c r="F4195" s="1">
        <f t="shared" si="325"/>
        <v>4.5515789473684212</v>
      </c>
      <c r="G4195" s="1">
        <v>86.48</v>
      </c>
      <c r="H4195" s="1">
        <v>0.5</v>
      </c>
      <c r="I4195">
        <f t="shared" si="327"/>
        <v>86.98</v>
      </c>
      <c r="J4195">
        <f t="shared" si="328"/>
        <v>3.5455000000000001</v>
      </c>
      <c r="K4195">
        <f t="shared" si="329"/>
        <v>3.0661484000000003</v>
      </c>
      <c r="L4195" s="1" t="s">
        <v>26</v>
      </c>
      <c r="M4195" s="1" t="s">
        <v>49</v>
      </c>
      <c r="N4195" s="1" t="s">
        <v>42</v>
      </c>
      <c r="O4195" s="1" t="s">
        <v>34</v>
      </c>
      <c r="P4195" s="1" t="s">
        <v>63</v>
      </c>
      <c r="Q4195" s="1" t="s">
        <v>24</v>
      </c>
      <c r="R4195" s="2">
        <v>41207</v>
      </c>
    </row>
    <row r="4196" spans="1:18" x14ac:dyDescent="0.25">
      <c r="A4196" s="1">
        <v>29957</v>
      </c>
      <c r="B4196" s="2">
        <v>40250</v>
      </c>
      <c r="C4196" s="2" t="str">
        <f t="shared" si="326"/>
        <v>March</v>
      </c>
      <c r="D4196" s="1" t="s">
        <v>37</v>
      </c>
      <c r="E4196" s="1">
        <v>28</v>
      </c>
      <c r="F4196" s="1">
        <f t="shared" si="325"/>
        <v>91.263214285714284</v>
      </c>
      <c r="G4196" s="1">
        <v>2555.37</v>
      </c>
      <c r="H4196" s="1">
        <v>58.2</v>
      </c>
      <c r="I4196">
        <f t="shared" si="327"/>
        <v>2613.5699999999997</v>
      </c>
      <c r="J4196">
        <f t="shared" si="328"/>
        <v>4.7610000000000001</v>
      </c>
      <c r="K4196">
        <f t="shared" si="329"/>
        <v>121.6611657</v>
      </c>
      <c r="L4196" s="1" t="s">
        <v>38</v>
      </c>
      <c r="M4196" s="1" t="s">
        <v>56</v>
      </c>
      <c r="N4196" s="1" t="s">
        <v>33</v>
      </c>
      <c r="O4196" s="1" t="s">
        <v>22</v>
      </c>
      <c r="P4196" s="1" t="s">
        <v>39</v>
      </c>
      <c r="Q4196" s="1" t="s">
        <v>40</v>
      </c>
      <c r="R4196" s="2">
        <v>40251</v>
      </c>
    </row>
    <row r="4197" spans="1:18" x14ac:dyDescent="0.25">
      <c r="A4197" s="1">
        <v>3459</v>
      </c>
      <c r="B4197" s="2">
        <v>40021</v>
      </c>
      <c r="C4197" s="2" t="str">
        <f t="shared" si="326"/>
        <v>July</v>
      </c>
      <c r="D4197" s="1" t="s">
        <v>32</v>
      </c>
      <c r="E4197" s="1">
        <v>24</v>
      </c>
      <c r="F4197" s="1">
        <f t="shared" si="325"/>
        <v>89.683499999999995</v>
      </c>
      <c r="G4197" s="1">
        <v>2152.404</v>
      </c>
      <c r="H4197" s="1">
        <v>8.99</v>
      </c>
      <c r="I4197">
        <f t="shared" si="327"/>
        <v>2161.3939999999998</v>
      </c>
      <c r="J4197">
        <f t="shared" si="328"/>
        <v>5.3265000000000002</v>
      </c>
      <c r="K4197">
        <f t="shared" si="329"/>
        <v>114.64779906</v>
      </c>
      <c r="L4197" s="1" t="s">
        <v>19</v>
      </c>
      <c r="M4197" s="1" t="s">
        <v>56</v>
      </c>
      <c r="N4197" s="1" t="s">
        <v>42</v>
      </c>
      <c r="O4197" s="1" t="s">
        <v>29</v>
      </c>
      <c r="P4197" s="1" t="s">
        <v>30</v>
      </c>
      <c r="Q4197" s="1" t="s">
        <v>24</v>
      </c>
      <c r="R4197" s="2">
        <v>40023</v>
      </c>
    </row>
    <row r="4198" spans="1:18" x14ac:dyDescent="0.25">
      <c r="A4198" s="1">
        <v>36099</v>
      </c>
      <c r="B4198" s="2">
        <v>40438</v>
      </c>
      <c r="C4198" s="2" t="str">
        <f t="shared" si="326"/>
        <v>September</v>
      </c>
      <c r="D4198" s="1" t="s">
        <v>18</v>
      </c>
      <c r="E4198" s="1">
        <v>15</v>
      </c>
      <c r="F4198" s="1">
        <f t="shared" si="325"/>
        <v>61.75333333333333</v>
      </c>
      <c r="G4198" s="1">
        <v>926.3</v>
      </c>
      <c r="H4198" s="1">
        <v>35</v>
      </c>
      <c r="I4198">
        <f t="shared" si="327"/>
        <v>961.3</v>
      </c>
      <c r="J4198">
        <f t="shared" si="328"/>
        <v>3.5455000000000001</v>
      </c>
      <c r="K4198">
        <f t="shared" si="329"/>
        <v>32.841966499999998</v>
      </c>
      <c r="L4198" s="1" t="s">
        <v>26</v>
      </c>
      <c r="M4198" s="1" t="s">
        <v>20</v>
      </c>
      <c r="N4198" s="1" t="s">
        <v>42</v>
      </c>
      <c r="O4198" s="1" t="s">
        <v>34</v>
      </c>
      <c r="P4198" s="1" t="s">
        <v>60</v>
      </c>
      <c r="Q4198" s="1" t="s">
        <v>53</v>
      </c>
      <c r="R4198" s="2">
        <v>40443</v>
      </c>
    </row>
    <row r="4199" spans="1:18" x14ac:dyDescent="0.25">
      <c r="A4199" s="1">
        <v>13762</v>
      </c>
      <c r="B4199" s="2">
        <v>40350</v>
      </c>
      <c r="C4199" s="2" t="str">
        <f t="shared" si="326"/>
        <v>June</v>
      </c>
      <c r="D4199" s="1" t="s">
        <v>41</v>
      </c>
      <c r="E4199" s="1">
        <v>37</v>
      </c>
      <c r="F4199" s="1">
        <f t="shared" si="325"/>
        <v>2.9116216216216215</v>
      </c>
      <c r="G4199" s="1">
        <v>107.73</v>
      </c>
      <c r="H4199" s="1">
        <v>0.5</v>
      </c>
      <c r="I4199">
        <f t="shared" si="327"/>
        <v>108.23</v>
      </c>
      <c r="J4199">
        <f t="shared" si="328"/>
        <v>3.5455000000000001</v>
      </c>
      <c r="K4199">
        <f t="shared" si="329"/>
        <v>3.8195671500000001</v>
      </c>
      <c r="L4199" s="1" t="s">
        <v>26</v>
      </c>
      <c r="M4199" s="1" t="s">
        <v>56</v>
      </c>
      <c r="N4199" s="1" t="s">
        <v>33</v>
      </c>
      <c r="O4199" s="1" t="s">
        <v>34</v>
      </c>
      <c r="P4199" s="1" t="s">
        <v>63</v>
      </c>
      <c r="Q4199" s="1" t="s">
        <v>24</v>
      </c>
      <c r="R4199" s="2">
        <v>40352</v>
      </c>
    </row>
    <row r="4200" spans="1:18" x14ac:dyDescent="0.25">
      <c r="A4200" s="1">
        <v>51360</v>
      </c>
      <c r="B4200" s="2">
        <v>40714</v>
      </c>
      <c r="C4200" s="2" t="str">
        <f t="shared" si="326"/>
        <v>June</v>
      </c>
      <c r="D4200" s="1" t="s">
        <v>41</v>
      </c>
      <c r="E4200" s="1">
        <v>12</v>
      </c>
      <c r="F4200" s="1">
        <f t="shared" si="325"/>
        <v>3.8791666666666664</v>
      </c>
      <c r="G4200" s="1">
        <v>46.55</v>
      </c>
      <c r="H4200" s="1">
        <v>0.5</v>
      </c>
      <c r="I4200">
        <f t="shared" si="327"/>
        <v>47.05</v>
      </c>
      <c r="J4200">
        <f t="shared" si="328"/>
        <v>3.5455000000000001</v>
      </c>
      <c r="K4200">
        <f t="shared" si="329"/>
        <v>1.6504302500000001</v>
      </c>
      <c r="L4200" s="1" t="s">
        <v>26</v>
      </c>
      <c r="M4200" s="1" t="s">
        <v>54</v>
      </c>
      <c r="N4200" s="1" t="s">
        <v>21</v>
      </c>
      <c r="O4200" s="1" t="s">
        <v>34</v>
      </c>
      <c r="P4200" s="1" t="s">
        <v>63</v>
      </c>
      <c r="Q4200" s="1" t="s">
        <v>24</v>
      </c>
      <c r="R4200" s="2">
        <v>40716</v>
      </c>
    </row>
    <row r="4201" spans="1:18" x14ac:dyDescent="0.25">
      <c r="A4201" s="1">
        <v>20036</v>
      </c>
      <c r="B4201" s="2">
        <v>40517</v>
      </c>
      <c r="C4201" s="2" t="str">
        <f t="shared" si="326"/>
        <v>December</v>
      </c>
      <c r="D4201" s="1" t="s">
        <v>32</v>
      </c>
      <c r="E4201" s="1">
        <v>44</v>
      </c>
      <c r="F4201" s="1">
        <f t="shared" si="325"/>
        <v>27.440909090909091</v>
      </c>
      <c r="G4201" s="1">
        <v>1207.4000000000001</v>
      </c>
      <c r="H4201" s="1">
        <v>5.89</v>
      </c>
      <c r="I4201">
        <f t="shared" si="327"/>
        <v>1213.2900000000002</v>
      </c>
      <c r="J4201">
        <f t="shared" si="328"/>
        <v>5.3265000000000002</v>
      </c>
      <c r="K4201">
        <f t="shared" si="329"/>
        <v>64.312161000000003</v>
      </c>
      <c r="L4201" s="1" t="s">
        <v>26</v>
      </c>
      <c r="M4201" s="1" t="s">
        <v>59</v>
      </c>
      <c r="N4201" s="1" t="s">
        <v>33</v>
      </c>
      <c r="O4201" s="1" t="s">
        <v>29</v>
      </c>
      <c r="P4201" s="1" t="s">
        <v>43</v>
      </c>
      <c r="Q4201" s="1" t="s">
        <v>24</v>
      </c>
      <c r="R4201" s="2">
        <v>40519</v>
      </c>
    </row>
    <row r="4202" spans="1:18" x14ac:dyDescent="0.25">
      <c r="A4202" s="1">
        <v>31520</v>
      </c>
      <c r="B4202" s="2">
        <v>40875</v>
      </c>
      <c r="C4202" s="2" t="str">
        <f t="shared" si="326"/>
        <v>November</v>
      </c>
      <c r="D4202" s="1" t="s">
        <v>25</v>
      </c>
      <c r="E4202" s="1">
        <v>23</v>
      </c>
      <c r="F4202" s="1">
        <f t="shared" si="325"/>
        <v>6.030869565217392</v>
      </c>
      <c r="G4202" s="1">
        <v>138.71</v>
      </c>
      <c r="H4202" s="1">
        <v>5.57</v>
      </c>
      <c r="I4202">
        <f t="shared" si="327"/>
        <v>144.28</v>
      </c>
      <c r="J4202">
        <f t="shared" si="328"/>
        <v>4.7610000000000001</v>
      </c>
      <c r="K4202">
        <f t="shared" si="329"/>
        <v>6.6039831000000007</v>
      </c>
      <c r="L4202" s="1" t="s">
        <v>26</v>
      </c>
      <c r="M4202" s="1" t="s">
        <v>54</v>
      </c>
      <c r="N4202" s="1" t="s">
        <v>21</v>
      </c>
      <c r="O4202" s="1" t="s">
        <v>22</v>
      </c>
      <c r="P4202" s="1" t="s">
        <v>23</v>
      </c>
      <c r="Q4202" s="1" t="s">
        <v>24</v>
      </c>
      <c r="R4202" s="2">
        <v>40876</v>
      </c>
    </row>
    <row r="4203" spans="1:18" x14ac:dyDescent="0.25">
      <c r="A4203" s="1">
        <v>8961</v>
      </c>
      <c r="B4203" s="2">
        <v>40722</v>
      </c>
      <c r="C4203" s="2" t="str">
        <f t="shared" si="326"/>
        <v>June</v>
      </c>
      <c r="D4203" s="1" t="s">
        <v>18</v>
      </c>
      <c r="E4203" s="1">
        <v>48</v>
      </c>
      <c r="F4203" s="1">
        <f t="shared" si="325"/>
        <v>96.768124999999998</v>
      </c>
      <c r="G4203" s="1">
        <v>4644.87</v>
      </c>
      <c r="H4203" s="1">
        <v>60</v>
      </c>
      <c r="I4203">
        <f t="shared" si="327"/>
        <v>4704.87</v>
      </c>
      <c r="J4203">
        <f t="shared" si="328"/>
        <v>4.7610000000000001</v>
      </c>
      <c r="K4203">
        <f t="shared" si="329"/>
        <v>221.14226070000001</v>
      </c>
      <c r="L4203" s="1" t="s">
        <v>38</v>
      </c>
      <c r="M4203" s="1" t="s">
        <v>51</v>
      </c>
      <c r="N4203" s="1" t="s">
        <v>28</v>
      </c>
      <c r="O4203" s="1" t="s">
        <v>22</v>
      </c>
      <c r="P4203" s="1" t="s">
        <v>57</v>
      </c>
      <c r="Q4203" s="1" t="s">
        <v>40</v>
      </c>
      <c r="R4203" s="2">
        <v>40727</v>
      </c>
    </row>
    <row r="4204" spans="1:18" x14ac:dyDescent="0.25">
      <c r="A4204" s="1">
        <v>29445</v>
      </c>
      <c r="B4204" s="2">
        <v>40450</v>
      </c>
      <c r="C4204" s="2" t="str">
        <f t="shared" si="326"/>
        <v>September</v>
      </c>
      <c r="D4204" s="1" t="s">
        <v>25</v>
      </c>
      <c r="E4204" s="1">
        <v>28</v>
      </c>
      <c r="F4204" s="1">
        <f t="shared" si="325"/>
        <v>90.405357142857142</v>
      </c>
      <c r="G4204" s="1">
        <v>2531.35</v>
      </c>
      <c r="H4204" s="1">
        <v>28</v>
      </c>
      <c r="I4204">
        <f t="shared" si="327"/>
        <v>2559.35</v>
      </c>
      <c r="J4204">
        <f t="shared" si="328"/>
        <v>5.3265000000000002</v>
      </c>
      <c r="K4204">
        <f t="shared" si="329"/>
        <v>134.83235775</v>
      </c>
      <c r="L4204" s="1" t="s">
        <v>38</v>
      </c>
      <c r="M4204" s="1" t="s">
        <v>55</v>
      </c>
      <c r="N4204" s="1" t="s">
        <v>21</v>
      </c>
      <c r="O4204" s="1" t="s">
        <v>29</v>
      </c>
      <c r="P4204" s="1" t="s">
        <v>61</v>
      </c>
      <c r="Q4204" s="1" t="s">
        <v>40</v>
      </c>
      <c r="R4204" s="2">
        <v>40452</v>
      </c>
    </row>
    <row r="4205" spans="1:18" x14ac:dyDescent="0.25">
      <c r="A4205" s="1">
        <v>8353</v>
      </c>
      <c r="B4205" s="2">
        <v>39948</v>
      </c>
      <c r="C4205" s="2" t="str">
        <f t="shared" si="326"/>
        <v>May</v>
      </c>
      <c r="D4205" s="1" t="s">
        <v>41</v>
      </c>
      <c r="E4205" s="1">
        <v>34</v>
      </c>
      <c r="F4205" s="1">
        <f t="shared" si="325"/>
        <v>8.4382352941176464</v>
      </c>
      <c r="G4205" s="1">
        <v>286.89999999999998</v>
      </c>
      <c r="H4205" s="1">
        <v>2.38</v>
      </c>
      <c r="I4205">
        <f t="shared" si="327"/>
        <v>289.27999999999997</v>
      </c>
      <c r="J4205">
        <f t="shared" si="328"/>
        <v>5.3265000000000002</v>
      </c>
      <c r="K4205">
        <f t="shared" si="329"/>
        <v>15.2817285</v>
      </c>
      <c r="L4205" s="1" t="s">
        <v>26</v>
      </c>
      <c r="M4205" s="1" t="s">
        <v>51</v>
      </c>
      <c r="N4205" s="1" t="s">
        <v>21</v>
      </c>
      <c r="O4205" s="1" t="s">
        <v>29</v>
      </c>
      <c r="P4205" s="1" t="s">
        <v>43</v>
      </c>
      <c r="Q4205" s="1" t="s">
        <v>46</v>
      </c>
      <c r="R4205" s="2">
        <v>39950</v>
      </c>
    </row>
    <row r="4206" spans="1:18" x14ac:dyDescent="0.25">
      <c r="A4206" s="1">
        <v>53891</v>
      </c>
      <c r="B4206" s="2">
        <v>39835</v>
      </c>
      <c r="C4206" s="2" t="str">
        <f t="shared" si="326"/>
        <v>January</v>
      </c>
      <c r="D4206" s="1" t="s">
        <v>25</v>
      </c>
      <c r="E4206" s="1">
        <v>27</v>
      </c>
      <c r="F4206" s="1">
        <f t="shared" si="325"/>
        <v>169.80481481481479</v>
      </c>
      <c r="G4206" s="1">
        <v>4584.7299999999996</v>
      </c>
      <c r="H4206" s="1">
        <v>19.989999999999998</v>
      </c>
      <c r="I4206">
        <f t="shared" si="327"/>
        <v>4604.7199999999993</v>
      </c>
      <c r="J4206">
        <f t="shared" si="328"/>
        <v>5.3265000000000002</v>
      </c>
      <c r="K4206">
        <f t="shared" si="329"/>
        <v>244.20564345</v>
      </c>
      <c r="L4206" s="1" t="s">
        <v>26</v>
      </c>
      <c r="M4206" s="1" t="s">
        <v>59</v>
      </c>
      <c r="N4206" s="1" t="s">
        <v>42</v>
      </c>
      <c r="O4206" s="1" t="s">
        <v>29</v>
      </c>
      <c r="P4206" s="1" t="s">
        <v>43</v>
      </c>
      <c r="Q4206" s="1" t="s">
        <v>24</v>
      </c>
      <c r="R4206" s="2">
        <v>39836</v>
      </c>
    </row>
    <row r="4207" spans="1:18" x14ac:dyDescent="0.25">
      <c r="A4207" s="1">
        <v>420</v>
      </c>
      <c r="B4207" s="2">
        <v>40846</v>
      </c>
      <c r="C4207" s="2" t="str">
        <f t="shared" si="326"/>
        <v>October</v>
      </c>
      <c r="D4207" s="1" t="s">
        <v>32</v>
      </c>
      <c r="E4207" s="1">
        <v>8</v>
      </c>
      <c r="F4207" s="1">
        <f t="shared" si="325"/>
        <v>5.4112499999999999</v>
      </c>
      <c r="G4207" s="1">
        <v>43.29</v>
      </c>
      <c r="H4207" s="1">
        <v>4.8600000000000003</v>
      </c>
      <c r="I4207">
        <f t="shared" si="327"/>
        <v>48.15</v>
      </c>
      <c r="J4207">
        <f t="shared" si="328"/>
        <v>3.5455000000000001</v>
      </c>
      <c r="K4207">
        <f t="shared" si="329"/>
        <v>1.5348469499999999</v>
      </c>
      <c r="L4207" s="1" t="s">
        <v>26</v>
      </c>
      <c r="M4207" s="1" t="s">
        <v>51</v>
      </c>
      <c r="N4207" s="1" t="s">
        <v>28</v>
      </c>
      <c r="O4207" s="1" t="s">
        <v>34</v>
      </c>
      <c r="P4207" s="1" t="s">
        <v>45</v>
      </c>
      <c r="Q4207" s="1" t="s">
        <v>24</v>
      </c>
      <c r="R4207" s="2">
        <v>40846</v>
      </c>
    </row>
    <row r="4208" spans="1:18" x14ac:dyDescent="0.25">
      <c r="A4208" s="1">
        <v>59591</v>
      </c>
      <c r="B4208" s="2">
        <v>40095</v>
      </c>
      <c r="C4208" s="2" t="str">
        <f t="shared" si="326"/>
        <v>October</v>
      </c>
      <c r="D4208" s="1" t="s">
        <v>32</v>
      </c>
      <c r="E4208" s="1">
        <v>29</v>
      </c>
      <c r="F4208" s="1">
        <f t="shared" si="325"/>
        <v>6.7524137931034485</v>
      </c>
      <c r="G4208" s="1">
        <v>195.82</v>
      </c>
      <c r="H4208" s="1">
        <v>7.07</v>
      </c>
      <c r="I4208">
        <f t="shared" si="327"/>
        <v>202.89</v>
      </c>
      <c r="J4208">
        <f t="shared" si="328"/>
        <v>3.5455000000000001</v>
      </c>
      <c r="K4208">
        <f t="shared" si="329"/>
        <v>6.9427981000000001</v>
      </c>
      <c r="L4208" s="1" t="s">
        <v>26</v>
      </c>
      <c r="M4208" s="1" t="s">
        <v>54</v>
      </c>
      <c r="N4208" s="1" t="s">
        <v>42</v>
      </c>
      <c r="O4208" s="1" t="s">
        <v>34</v>
      </c>
      <c r="P4208" s="1" t="s">
        <v>45</v>
      </c>
      <c r="Q4208" s="1" t="s">
        <v>24</v>
      </c>
      <c r="R4208" s="2">
        <v>40097</v>
      </c>
    </row>
    <row r="4209" spans="1:18" x14ac:dyDescent="0.25">
      <c r="A4209" s="1">
        <v>14855</v>
      </c>
      <c r="B4209" s="2">
        <v>40298</v>
      </c>
      <c r="C4209" s="2" t="str">
        <f t="shared" si="326"/>
        <v>April</v>
      </c>
      <c r="D4209" s="1" t="s">
        <v>32</v>
      </c>
      <c r="E4209" s="1">
        <v>44</v>
      </c>
      <c r="F4209" s="1">
        <f t="shared" si="325"/>
        <v>3.9750000000000001</v>
      </c>
      <c r="G4209" s="1">
        <v>174.9</v>
      </c>
      <c r="H4209" s="1">
        <v>5.47</v>
      </c>
      <c r="I4209">
        <f t="shared" si="327"/>
        <v>180.37</v>
      </c>
      <c r="J4209">
        <f t="shared" si="328"/>
        <v>3.5455000000000001</v>
      </c>
      <c r="K4209">
        <f t="shared" si="329"/>
        <v>6.2010795000000005</v>
      </c>
      <c r="L4209" s="1" t="s">
        <v>19</v>
      </c>
      <c r="M4209" s="1" t="s">
        <v>56</v>
      </c>
      <c r="N4209" s="1" t="s">
        <v>33</v>
      </c>
      <c r="O4209" s="1" t="s">
        <v>34</v>
      </c>
      <c r="P4209" s="1" t="s">
        <v>48</v>
      </c>
      <c r="Q4209" s="1" t="s">
        <v>24</v>
      </c>
      <c r="R4209" s="2">
        <v>40300</v>
      </c>
    </row>
    <row r="4210" spans="1:18" x14ac:dyDescent="0.25">
      <c r="A4210" s="1">
        <v>34309</v>
      </c>
      <c r="B4210" s="2">
        <v>41158</v>
      </c>
      <c r="C4210" s="2" t="str">
        <f t="shared" si="326"/>
        <v>September</v>
      </c>
      <c r="D4210" s="1" t="s">
        <v>25</v>
      </c>
      <c r="E4210" s="1">
        <v>16</v>
      </c>
      <c r="F4210" s="1">
        <f t="shared" si="325"/>
        <v>4.7356249999999998</v>
      </c>
      <c r="G4210" s="1">
        <v>75.77</v>
      </c>
      <c r="H4210" s="1">
        <v>5.15</v>
      </c>
      <c r="I4210">
        <f t="shared" si="327"/>
        <v>80.92</v>
      </c>
      <c r="J4210">
        <f t="shared" si="328"/>
        <v>3.5455000000000001</v>
      </c>
      <c r="K4210">
        <f t="shared" si="329"/>
        <v>2.6864253499999999</v>
      </c>
      <c r="L4210" s="1" t="s">
        <v>26</v>
      </c>
      <c r="M4210" s="1" t="s">
        <v>49</v>
      </c>
      <c r="N4210" s="1" t="s">
        <v>28</v>
      </c>
      <c r="O4210" s="1" t="s">
        <v>34</v>
      </c>
      <c r="P4210" s="1" t="s">
        <v>68</v>
      </c>
      <c r="Q4210" s="1" t="s">
        <v>24</v>
      </c>
      <c r="R4210" s="2">
        <v>41160</v>
      </c>
    </row>
    <row r="4211" spans="1:18" x14ac:dyDescent="0.25">
      <c r="A4211" s="1">
        <v>59556</v>
      </c>
      <c r="B4211" s="2">
        <v>40162</v>
      </c>
      <c r="C4211" s="2" t="str">
        <f t="shared" si="326"/>
        <v>December</v>
      </c>
      <c r="D4211" s="1" t="s">
        <v>32</v>
      </c>
      <c r="E4211" s="1">
        <v>27</v>
      </c>
      <c r="F4211" s="1">
        <f t="shared" si="325"/>
        <v>1.6096296296296297</v>
      </c>
      <c r="G4211" s="1">
        <v>43.46</v>
      </c>
      <c r="H4211" s="1">
        <v>0.7</v>
      </c>
      <c r="I4211">
        <f t="shared" si="327"/>
        <v>44.160000000000004</v>
      </c>
      <c r="J4211">
        <f t="shared" si="328"/>
        <v>3.5455000000000001</v>
      </c>
      <c r="K4211">
        <f t="shared" si="329"/>
        <v>1.5408743</v>
      </c>
      <c r="L4211" s="1" t="s">
        <v>26</v>
      </c>
      <c r="M4211" s="1" t="s">
        <v>54</v>
      </c>
      <c r="N4211" s="1" t="s">
        <v>42</v>
      </c>
      <c r="O4211" s="1" t="s">
        <v>34</v>
      </c>
      <c r="P4211" s="1" t="s">
        <v>66</v>
      </c>
      <c r="Q4211" s="1" t="s">
        <v>36</v>
      </c>
      <c r="R4211" s="2">
        <v>40164</v>
      </c>
    </row>
    <row r="4212" spans="1:18" x14ac:dyDescent="0.25">
      <c r="A4212" s="1">
        <v>30276</v>
      </c>
      <c r="B4212" s="2">
        <v>40781</v>
      </c>
      <c r="C4212" s="2" t="str">
        <f t="shared" si="326"/>
        <v>August</v>
      </c>
      <c r="D4212" s="1" t="s">
        <v>18</v>
      </c>
      <c r="E4212" s="1">
        <v>34</v>
      </c>
      <c r="F4212" s="1">
        <f t="shared" si="325"/>
        <v>225.18541176470589</v>
      </c>
      <c r="G4212" s="1">
        <v>7656.3040000000001</v>
      </c>
      <c r="H4212" s="1">
        <v>54.12</v>
      </c>
      <c r="I4212">
        <f t="shared" si="327"/>
        <v>7710.424</v>
      </c>
      <c r="J4212">
        <f t="shared" si="328"/>
        <v>4.7610000000000001</v>
      </c>
      <c r="K4212">
        <f t="shared" si="329"/>
        <v>364.51663344000002</v>
      </c>
      <c r="L4212" s="1" t="s">
        <v>38</v>
      </c>
      <c r="M4212" s="1" t="s">
        <v>49</v>
      </c>
      <c r="N4212" s="1" t="s">
        <v>33</v>
      </c>
      <c r="O4212" s="1" t="s">
        <v>22</v>
      </c>
      <c r="P4212" s="1" t="s">
        <v>57</v>
      </c>
      <c r="Q4212" s="1" t="s">
        <v>64</v>
      </c>
      <c r="R4212" s="2">
        <v>40785</v>
      </c>
    </row>
    <row r="4213" spans="1:18" x14ac:dyDescent="0.25">
      <c r="A4213" s="1">
        <v>25442</v>
      </c>
      <c r="B4213" s="2">
        <v>40913</v>
      </c>
      <c r="C4213" s="2" t="str">
        <f t="shared" si="326"/>
        <v>January</v>
      </c>
      <c r="D4213" s="1" t="s">
        <v>25</v>
      </c>
      <c r="E4213" s="1">
        <v>32</v>
      </c>
      <c r="F4213" s="1">
        <f t="shared" si="325"/>
        <v>52.0625</v>
      </c>
      <c r="G4213" s="1">
        <v>1666</v>
      </c>
      <c r="H4213" s="1">
        <v>4.8499999999999996</v>
      </c>
      <c r="I4213">
        <f t="shared" si="327"/>
        <v>1670.85</v>
      </c>
      <c r="J4213">
        <f t="shared" si="328"/>
        <v>3.5455000000000001</v>
      </c>
      <c r="K4213">
        <f t="shared" si="329"/>
        <v>59.06803</v>
      </c>
      <c r="L4213" s="1" t="s">
        <v>26</v>
      </c>
      <c r="M4213" s="1" t="s">
        <v>69</v>
      </c>
      <c r="N4213" s="1" t="s">
        <v>42</v>
      </c>
      <c r="O4213" s="1" t="s">
        <v>34</v>
      </c>
      <c r="P4213" s="1" t="s">
        <v>45</v>
      </c>
      <c r="Q4213" s="1" t="s">
        <v>24</v>
      </c>
      <c r="R4213" s="2">
        <v>40915</v>
      </c>
    </row>
    <row r="4214" spans="1:18" x14ac:dyDescent="0.25">
      <c r="A4214" s="1">
        <v>18182</v>
      </c>
      <c r="B4214" s="2">
        <v>40643</v>
      </c>
      <c r="C4214" s="2" t="str">
        <f t="shared" si="326"/>
        <v>April</v>
      </c>
      <c r="D4214" s="1" t="s">
        <v>41</v>
      </c>
      <c r="E4214" s="1">
        <v>45</v>
      </c>
      <c r="F4214" s="1">
        <f t="shared" si="325"/>
        <v>102.19399999999999</v>
      </c>
      <c r="G4214" s="1">
        <v>4598.7299999999996</v>
      </c>
      <c r="H4214" s="1">
        <v>19.989999999999998</v>
      </c>
      <c r="I4214">
        <f t="shared" si="327"/>
        <v>4618.7199999999993</v>
      </c>
      <c r="J4214">
        <f t="shared" si="328"/>
        <v>5.3265000000000002</v>
      </c>
      <c r="K4214">
        <f t="shared" si="329"/>
        <v>244.95135345</v>
      </c>
      <c r="L4214" s="1" t="s">
        <v>26</v>
      </c>
      <c r="M4214" s="1" t="s">
        <v>27</v>
      </c>
      <c r="N4214" s="1" t="s">
        <v>33</v>
      </c>
      <c r="O4214" s="1" t="s">
        <v>29</v>
      </c>
      <c r="P4214" s="1" t="s">
        <v>43</v>
      </c>
      <c r="Q4214" s="1" t="s">
        <v>24</v>
      </c>
      <c r="R4214" s="2">
        <v>40645</v>
      </c>
    </row>
    <row r="4215" spans="1:18" x14ac:dyDescent="0.25">
      <c r="A4215" s="1">
        <v>36866</v>
      </c>
      <c r="B4215" s="2">
        <v>40261</v>
      </c>
      <c r="C4215" s="2" t="str">
        <f t="shared" si="326"/>
        <v>March</v>
      </c>
      <c r="D4215" s="1" t="s">
        <v>18</v>
      </c>
      <c r="E4215" s="1">
        <v>32</v>
      </c>
      <c r="F4215" s="1">
        <f t="shared" si="325"/>
        <v>195.18</v>
      </c>
      <c r="G4215" s="1">
        <v>6245.76</v>
      </c>
      <c r="H4215" s="1">
        <v>9.99</v>
      </c>
      <c r="I4215">
        <f t="shared" si="327"/>
        <v>6255.75</v>
      </c>
      <c r="J4215">
        <f t="shared" si="328"/>
        <v>3.5455000000000001</v>
      </c>
      <c r="K4215">
        <f t="shared" si="329"/>
        <v>221.44342080000001</v>
      </c>
      <c r="L4215" s="1" t="s">
        <v>26</v>
      </c>
      <c r="M4215" s="1" t="s">
        <v>27</v>
      </c>
      <c r="N4215" s="1" t="s">
        <v>21</v>
      </c>
      <c r="O4215" s="1" t="s">
        <v>34</v>
      </c>
      <c r="P4215" s="1" t="s">
        <v>60</v>
      </c>
      <c r="Q4215" s="1" t="s">
        <v>24</v>
      </c>
      <c r="R4215" s="2">
        <v>40263</v>
      </c>
    </row>
    <row r="4216" spans="1:18" x14ac:dyDescent="0.25">
      <c r="A4216" s="1">
        <v>13476</v>
      </c>
      <c r="B4216" s="2">
        <v>40467</v>
      </c>
      <c r="C4216" s="2" t="str">
        <f t="shared" si="326"/>
        <v>October</v>
      </c>
      <c r="D4216" s="1" t="s">
        <v>32</v>
      </c>
      <c r="E4216" s="1">
        <v>47</v>
      </c>
      <c r="F4216" s="1">
        <f t="shared" si="325"/>
        <v>4.9210638297872338</v>
      </c>
      <c r="G4216" s="1">
        <v>231.29</v>
      </c>
      <c r="H4216" s="1">
        <v>5.68</v>
      </c>
      <c r="I4216">
        <f t="shared" si="327"/>
        <v>236.97</v>
      </c>
      <c r="J4216">
        <f t="shared" si="328"/>
        <v>3.5455000000000001</v>
      </c>
      <c r="K4216">
        <f t="shared" si="329"/>
        <v>8.2003869500000004</v>
      </c>
      <c r="L4216" s="1" t="s">
        <v>19</v>
      </c>
      <c r="M4216" s="1" t="s">
        <v>49</v>
      </c>
      <c r="N4216" s="1" t="s">
        <v>42</v>
      </c>
      <c r="O4216" s="1" t="s">
        <v>34</v>
      </c>
      <c r="P4216" s="1" t="s">
        <v>48</v>
      </c>
      <c r="Q4216" s="1" t="s">
        <v>24</v>
      </c>
      <c r="R4216" s="2">
        <v>40469</v>
      </c>
    </row>
    <row r="4217" spans="1:18" x14ac:dyDescent="0.25">
      <c r="A4217" s="1">
        <v>19744</v>
      </c>
      <c r="B4217" s="2">
        <v>40251</v>
      </c>
      <c r="C4217" s="2" t="str">
        <f t="shared" si="326"/>
        <v>March</v>
      </c>
      <c r="D4217" s="1" t="s">
        <v>41</v>
      </c>
      <c r="E4217" s="1">
        <v>41</v>
      </c>
      <c r="F4217" s="1">
        <f t="shared" si="325"/>
        <v>11.667804878048781</v>
      </c>
      <c r="G4217" s="1">
        <v>478.38</v>
      </c>
      <c r="H4217" s="1">
        <v>4.9800000000000004</v>
      </c>
      <c r="I4217">
        <f t="shared" si="327"/>
        <v>483.36</v>
      </c>
      <c r="J4217">
        <f t="shared" si="328"/>
        <v>3.5455000000000001</v>
      </c>
      <c r="K4217">
        <f t="shared" si="329"/>
        <v>16.960962899999998</v>
      </c>
      <c r="L4217" s="1" t="s">
        <v>26</v>
      </c>
      <c r="M4217" s="1" t="s">
        <v>56</v>
      </c>
      <c r="N4217" s="1" t="s">
        <v>21</v>
      </c>
      <c r="O4217" s="1" t="s">
        <v>34</v>
      </c>
      <c r="P4217" s="1" t="s">
        <v>68</v>
      </c>
      <c r="Q4217" s="1" t="s">
        <v>24</v>
      </c>
      <c r="R4217" s="2">
        <v>40253</v>
      </c>
    </row>
    <row r="4218" spans="1:18" x14ac:dyDescent="0.25">
      <c r="A4218" s="1">
        <v>11878</v>
      </c>
      <c r="B4218" s="2">
        <v>40233</v>
      </c>
      <c r="C4218" s="2" t="str">
        <f t="shared" si="326"/>
        <v>February</v>
      </c>
      <c r="D4218" s="1" t="s">
        <v>32</v>
      </c>
      <c r="E4218" s="1">
        <v>18</v>
      </c>
      <c r="F4218" s="1">
        <f t="shared" si="325"/>
        <v>5.67</v>
      </c>
      <c r="G4218" s="1">
        <v>102.06</v>
      </c>
      <c r="H4218" s="1">
        <v>0.5</v>
      </c>
      <c r="I4218">
        <f t="shared" si="327"/>
        <v>102.56</v>
      </c>
      <c r="J4218">
        <f t="shared" si="328"/>
        <v>3.5455000000000001</v>
      </c>
      <c r="K4218">
        <f t="shared" si="329"/>
        <v>3.6185373000000003</v>
      </c>
      <c r="L4218" s="1" t="s">
        <v>26</v>
      </c>
      <c r="M4218" s="1" t="s">
        <v>27</v>
      </c>
      <c r="N4218" s="1" t="s">
        <v>28</v>
      </c>
      <c r="O4218" s="1" t="s">
        <v>34</v>
      </c>
      <c r="P4218" s="1" t="s">
        <v>63</v>
      </c>
      <c r="Q4218" s="1" t="s">
        <v>24</v>
      </c>
      <c r="R4218" s="2">
        <v>40234</v>
      </c>
    </row>
    <row r="4219" spans="1:18" x14ac:dyDescent="0.25">
      <c r="A4219" s="1">
        <v>2146</v>
      </c>
      <c r="B4219" s="2">
        <v>41165</v>
      </c>
      <c r="C4219" s="2" t="str">
        <f t="shared" si="326"/>
        <v>September</v>
      </c>
      <c r="D4219" s="1" t="s">
        <v>32</v>
      </c>
      <c r="E4219" s="1">
        <v>44</v>
      </c>
      <c r="F4219" s="1">
        <f t="shared" si="325"/>
        <v>2.5843181818181815</v>
      </c>
      <c r="G4219" s="1">
        <v>113.71</v>
      </c>
      <c r="H4219" s="1">
        <v>0.5</v>
      </c>
      <c r="I4219">
        <f t="shared" si="327"/>
        <v>114.21</v>
      </c>
      <c r="J4219">
        <f t="shared" si="328"/>
        <v>3.5455000000000001</v>
      </c>
      <c r="K4219">
        <f t="shared" si="329"/>
        <v>4.0315880499999999</v>
      </c>
      <c r="L4219" s="1" t="s">
        <v>26</v>
      </c>
      <c r="M4219" s="1" t="s">
        <v>27</v>
      </c>
      <c r="N4219" s="1" t="s">
        <v>28</v>
      </c>
      <c r="O4219" s="1" t="s">
        <v>34</v>
      </c>
      <c r="P4219" s="1" t="s">
        <v>63</v>
      </c>
      <c r="Q4219" s="1" t="s">
        <v>24</v>
      </c>
      <c r="R4219" s="2">
        <v>41167</v>
      </c>
    </row>
    <row r="4220" spans="1:18" x14ac:dyDescent="0.25">
      <c r="A4220" s="1">
        <v>29761</v>
      </c>
      <c r="B4220" s="2">
        <v>41093</v>
      </c>
      <c r="C4220" s="2" t="str">
        <f t="shared" si="326"/>
        <v>July</v>
      </c>
      <c r="D4220" s="1" t="s">
        <v>41</v>
      </c>
      <c r="E4220" s="1">
        <v>42</v>
      </c>
      <c r="F4220" s="1">
        <f t="shared" si="325"/>
        <v>25.842857142857145</v>
      </c>
      <c r="G4220" s="1">
        <v>1085.4000000000001</v>
      </c>
      <c r="H4220" s="1">
        <v>5.37</v>
      </c>
      <c r="I4220">
        <f t="shared" si="327"/>
        <v>1090.77</v>
      </c>
      <c r="J4220">
        <f t="shared" si="328"/>
        <v>3.5455000000000001</v>
      </c>
      <c r="K4220">
        <f t="shared" si="329"/>
        <v>38.482857000000003</v>
      </c>
      <c r="L4220" s="1" t="s">
        <v>26</v>
      </c>
      <c r="M4220" s="1" t="s">
        <v>51</v>
      </c>
      <c r="N4220" s="1" t="s">
        <v>33</v>
      </c>
      <c r="O4220" s="1" t="s">
        <v>34</v>
      </c>
      <c r="P4220" s="1" t="s">
        <v>68</v>
      </c>
      <c r="Q4220" s="1" t="s">
        <v>31</v>
      </c>
      <c r="R4220" s="2">
        <v>41096</v>
      </c>
    </row>
    <row r="4221" spans="1:18" x14ac:dyDescent="0.25">
      <c r="A4221" s="1">
        <v>20965</v>
      </c>
      <c r="B4221" s="2">
        <v>40167</v>
      </c>
      <c r="C4221" s="2" t="str">
        <f t="shared" si="326"/>
        <v>December</v>
      </c>
      <c r="D4221" s="1" t="s">
        <v>37</v>
      </c>
      <c r="E4221" s="1">
        <v>38</v>
      </c>
      <c r="F4221" s="1">
        <f t="shared" si="325"/>
        <v>60.923947368421054</v>
      </c>
      <c r="G4221" s="1">
        <v>2315.11</v>
      </c>
      <c r="H4221" s="1">
        <v>9.7100000000000009</v>
      </c>
      <c r="I4221">
        <f t="shared" si="327"/>
        <v>2324.8200000000002</v>
      </c>
      <c r="J4221">
        <f t="shared" si="328"/>
        <v>3.5455000000000001</v>
      </c>
      <c r="K4221">
        <f t="shared" si="329"/>
        <v>82.082225050000019</v>
      </c>
      <c r="L4221" s="1" t="s">
        <v>26</v>
      </c>
      <c r="M4221" s="1" t="s">
        <v>49</v>
      </c>
      <c r="N4221" s="1" t="s">
        <v>21</v>
      </c>
      <c r="O4221" s="1" t="s">
        <v>34</v>
      </c>
      <c r="P4221" s="1" t="s">
        <v>60</v>
      </c>
      <c r="Q4221" s="1" t="s">
        <v>24</v>
      </c>
      <c r="R4221" s="2">
        <v>40170</v>
      </c>
    </row>
    <row r="4222" spans="1:18" x14ac:dyDescent="0.25">
      <c r="A4222" s="1">
        <v>59139</v>
      </c>
      <c r="B4222" s="2">
        <v>40572</v>
      </c>
      <c r="C4222" s="2" t="str">
        <f t="shared" si="326"/>
        <v>January</v>
      </c>
      <c r="D4222" s="1" t="s">
        <v>37</v>
      </c>
      <c r="E4222" s="1">
        <v>12</v>
      </c>
      <c r="F4222" s="1">
        <f t="shared" si="325"/>
        <v>70.792500000000004</v>
      </c>
      <c r="G4222" s="1">
        <v>849.51</v>
      </c>
      <c r="H4222" s="1">
        <v>3.5</v>
      </c>
      <c r="I4222">
        <f t="shared" si="327"/>
        <v>853.01</v>
      </c>
      <c r="J4222">
        <f t="shared" si="328"/>
        <v>3.5455000000000001</v>
      </c>
      <c r="K4222">
        <f t="shared" si="329"/>
        <v>30.119377049999997</v>
      </c>
      <c r="L4222" s="1" t="s">
        <v>26</v>
      </c>
      <c r="M4222" s="1" t="s">
        <v>51</v>
      </c>
      <c r="N4222" s="1" t="s">
        <v>42</v>
      </c>
      <c r="O4222" s="1" t="s">
        <v>34</v>
      </c>
      <c r="P4222" s="1" t="s">
        <v>68</v>
      </c>
      <c r="Q4222" s="1" t="s">
        <v>24</v>
      </c>
      <c r="R4222" s="2">
        <v>40573</v>
      </c>
    </row>
    <row r="4223" spans="1:18" x14ac:dyDescent="0.25">
      <c r="A4223" s="1">
        <v>36131</v>
      </c>
      <c r="B4223" s="2">
        <v>39950</v>
      </c>
      <c r="C4223" s="2" t="str">
        <f t="shared" si="326"/>
        <v>May</v>
      </c>
      <c r="D4223" s="1" t="s">
        <v>25</v>
      </c>
      <c r="E4223" s="1">
        <v>43</v>
      </c>
      <c r="F4223" s="1">
        <f t="shared" si="325"/>
        <v>8.2548837209302324</v>
      </c>
      <c r="G4223" s="1">
        <v>354.96</v>
      </c>
      <c r="H4223" s="1">
        <v>1.43</v>
      </c>
      <c r="I4223">
        <f t="shared" si="327"/>
        <v>356.39</v>
      </c>
      <c r="J4223">
        <f t="shared" si="328"/>
        <v>3.5455000000000001</v>
      </c>
      <c r="K4223">
        <f t="shared" si="329"/>
        <v>12.585106799999998</v>
      </c>
      <c r="L4223" s="1" t="s">
        <v>26</v>
      </c>
      <c r="M4223" s="1" t="s">
        <v>54</v>
      </c>
      <c r="N4223" s="1" t="s">
        <v>42</v>
      </c>
      <c r="O4223" s="1" t="s">
        <v>34</v>
      </c>
      <c r="P4223" s="1" t="s">
        <v>45</v>
      </c>
      <c r="Q4223" s="1" t="s">
        <v>36</v>
      </c>
      <c r="R4223" s="2">
        <v>39952</v>
      </c>
    </row>
    <row r="4224" spans="1:18" x14ac:dyDescent="0.25">
      <c r="A4224" s="1">
        <v>45347</v>
      </c>
      <c r="B4224" s="2">
        <v>40450</v>
      </c>
      <c r="C4224" s="2" t="str">
        <f t="shared" si="326"/>
        <v>September</v>
      </c>
      <c r="D4224" s="1" t="s">
        <v>41</v>
      </c>
      <c r="E4224" s="1">
        <v>10</v>
      </c>
      <c r="F4224" s="1">
        <f t="shared" si="325"/>
        <v>870.40800000000002</v>
      </c>
      <c r="G4224" s="1">
        <v>8704.08</v>
      </c>
      <c r="H4224" s="1">
        <v>44.55</v>
      </c>
      <c r="I4224">
        <f t="shared" si="327"/>
        <v>8748.6299999999992</v>
      </c>
      <c r="J4224">
        <f t="shared" si="328"/>
        <v>4.7610000000000001</v>
      </c>
      <c r="K4224">
        <f t="shared" si="329"/>
        <v>414.40124880000002</v>
      </c>
      <c r="L4224" s="1" t="s">
        <v>38</v>
      </c>
      <c r="M4224" s="1" t="s">
        <v>27</v>
      </c>
      <c r="N4224" s="1" t="s">
        <v>33</v>
      </c>
      <c r="O4224" s="1" t="s">
        <v>22</v>
      </c>
      <c r="P4224" s="1" t="s">
        <v>67</v>
      </c>
      <c r="Q4224" s="1" t="s">
        <v>64</v>
      </c>
      <c r="R4224" s="2">
        <v>40451</v>
      </c>
    </row>
    <row r="4225" spans="1:18" x14ac:dyDescent="0.25">
      <c r="A4225" s="1">
        <v>59776</v>
      </c>
      <c r="B4225" s="2">
        <v>39881</v>
      </c>
      <c r="C4225" s="2" t="str">
        <f t="shared" si="326"/>
        <v>March</v>
      </c>
      <c r="D4225" s="1" t="s">
        <v>18</v>
      </c>
      <c r="E4225" s="1">
        <v>35</v>
      </c>
      <c r="F4225" s="1">
        <f t="shared" si="325"/>
        <v>8.1431428571428572</v>
      </c>
      <c r="G4225" s="1">
        <v>285.01</v>
      </c>
      <c r="H4225" s="1">
        <v>1.39</v>
      </c>
      <c r="I4225">
        <f t="shared" si="327"/>
        <v>286.39999999999998</v>
      </c>
      <c r="J4225">
        <f t="shared" si="328"/>
        <v>3.5455000000000001</v>
      </c>
      <c r="K4225">
        <f t="shared" si="329"/>
        <v>10.105029550000001</v>
      </c>
      <c r="L4225" s="1" t="s">
        <v>19</v>
      </c>
      <c r="M4225" s="1" t="s">
        <v>54</v>
      </c>
      <c r="N4225" s="1" t="s">
        <v>33</v>
      </c>
      <c r="O4225" s="1" t="s">
        <v>34</v>
      </c>
      <c r="P4225" s="1" t="s">
        <v>62</v>
      </c>
      <c r="Q4225" s="1" t="s">
        <v>24</v>
      </c>
      <c r="R4225" s="2">
        <v>39885</v>
      </c>
    </row>
    <row r="4226" spans="1:18" x14ac:dyDescent="0.25">
      <c r="A4226" s="1">
        <v>50144</v>
      </c>
      <c r="B4226" s="2">
        <v>41067</v>
      </c>
      <c r="C4226" s="2" t="str">
        <f t="shared" si="326"/>
        <v>June</v>
      </c>
      <c r="D4226" s="1" t="s">
        <v>37</v>
      </c>
      <c r="E4226" s="1">
        <v>36</v>
      </c>
      <c r="F4226" s="1">
        <f t="shared" ref="F4226:F4289" si="330">G4226/E4226</f>
        <v>115.8313888888889</v>
      </c>
      <c r="G4226" s="1">
        <v>4169.93</v>
      </c>
      <c r="H4226" s="1">
        <v>9.07</v>
      </c>
      <c r="I4226">
        <f t="shared" si="327"/>
        <v>4179</v>
      </c>
      <c r="J4226">
        <f t="shared" si="328"/>
        <v>3.5455000000000001</v>
      </c>
      <c r="K4226">
        <f t="shared" si="329"/>
        <v>147.84486815000002</v>
      </c>
      <c r="L4226" s="1" t="s">
        <v>19</v>
      </c>
      <c r="M4226" s="1" t="s">
        <v>27</v>
      </c>
      <c r="N4226" s="1" t="s">
        <v>42</v>
      </c>
      <c r="O4226" s="1" t="s">
        <v>34</v>
      </c>
      <c r="P4226" s="1" t="s">
        <v>48</v>
      </c>
      <c r="Q4226" s="1" t="s">
        <v>24</v>
      </c>
      <c r="R4226" s="2">
        <v>41067</v>
      </c>
    </row>
    <row r="4227" spans="1:18" x14ac:dyDescent="0.25">
      <c r="A4227" s="1">
        <v>11684</v>
      </c>
      <c r="B4227" s="2">
        <v>41117</v>
      </c>
      <c r="C4227" s="2" t="str">
        <f t="shared" ref="C4227:C4290" si="331">TEXT(B4227,"mmmm")</f>
        <v>July</v>
      </c>
      <c r="D4227" s="1" t="s">
        <v>25</v>
      </c>
      <c r="E4227" s="1">
        <v>8</v>
      </c>
      <c r="F4227" s="1">
        <f t="shared" si="330"/>
        <v>146.6875</v>
      </c>
      <c r="G4227" s="1">
        <v>1173.5</v>
      </c>
      <c r="H4227" s="1">
        <v>24.49</v>
      </c>
      <c r="I4227">
        <f t="shared" ref="I4227:I4290" si="332">G4227+H4227</f>
        <v>1197.99</v>
      </c>
      <c r="J4227">
        <f t="shared" ref="J4227:J4290" si="333">IF(O4227="Furniture",4.761,IF(O4227="Technology",5.3265,IF(O4227="Office Supplies",3.5455,0)))</f>
        <v>4.7610000000000001</v>
      </c>
      <c r="K4227">
        <f t="shared" ref="K4227:K4290" si="334">(J4227*G4227)/100</f>
        <v>55.870335000000004</v>
      </c>
      <c r="L4227" s="1" t="s">
        <v>26</v>
      </c>
      <c r="M4227" s="1" t="s">
        <v>27</v>
      </c>
      <c r="N4227" s="1" t="s">
        <v>21</v>
      </c>
      <c r="O4227" s="1" t="s">
        <v>22</v>
      </c>
      <c r="P4227" s="1" t="s">
        <v>39</v>
      </c>
      <c r="Q4227" s="1" t="s">
        <v>53</v>
      </c>
      <c r="R4227" s="2">
        <v>41119</v>
      </c>
    </row>
    <row r="4228" spans="1:18" x14ac:dyDescent="0.25">
      <c r="A4228" s="1">
        <v>9473</v>
      </c>
      <c r="B4228" s="2">
        <v>41193</v>
      </c>
      <c r="C4228" s="2" t="str">
        <f t="shared" si="331"/>
        <v>October</v>
      </c>
      <c r="D4228" s="1" t="s">
        <v>32</v>
      </c>
      <c r="E4228" s="1">
        <v>31</v>
      </c>
      <c r="F4228" s="1">
        <f t="shared" si="330"/>
        <v>16.20774193548387</v>
      </c>
      <c r="G4228" s="1">
        <v>502.44</v>
      </c>
      <c r="H4228" s="1">
        <v>17.78</v>
      </c>
      <c r="I4228">
        <f t="shared" si="332"/>
        <v>520.22</v>
      </c>
      <c r="J4228">
        <f t="shared" si="333"/>
        <v>3.5455000000000001</v>
      </c>
      <c r="K4228">
        <f t="shared" si="334"/>
        <v>17.814010199999998</v>
      </c>
      <c r="L4228" s="1" t="s">
        <v>26</v>
      </c>
      <c r="M4228" s="1" t="s">
        <v>54</v>
      </c>
      <c r="N4228" s="1" t="s">
        <v>33</v>
      </c>
      <c r="O4228" s="1" t="s">
        <v>34</v>
      </c>
      <c r="P4228" s="1" t="s">
        <v>60</v>
      </c>
      <c r="Q4228" s="1" t="s">
        <v>24</v>
      </c>
      <c r="R4228" s="2">
        <v>41195</v>
      </c>
    </row>
    <row r="4229" spans="1:18" x14ac:dyDescent="0.25">
      <c r="A4229" s="1">
        <v>38305</v>
      </c>
      <c r="B4229" s="2">
        <v>40663</v>
      </c>
      <c r="C4229" s="2" t="str">
        <f t="shared" si="331"/>
        <v>April</v>
      </c>
      <c r="D4229" s="1" t="s">
        <v>37</v>
      </c>
      <c r="E4229" s="1">
        <v>21</v>
      </c>
      <c r="F4229" s="1">
        <f t="shared" si="330"/>
        <v>121.98430952380953</v>
      </c>
      <c r="G4229" s="1">
        <v>2561.6705000000002</v>
      </c>
      <c r="H4229" s="1">
        <v>8.08</v>
      </c>
      <c r="I4229">
        <f t="shared" si="332"/>
        <v>2569.7505000000001</v>
      </c>
      <c r="J4229">
        <f t="shared" si="333"/>
        <v>5.3265000000000002</v>
      </c>
      <c r="K4229">
        <f t="shared" si="334"/>
        <v>136.44737918250001</v>
      </c>
      <c r="L4229" s="1" t="s">
        <v>26</v>
      </c>
      <c r="M4229" s="1" t="s">
        <v>49</v>
      </c>
      <c r="N4229" s="1" t="s">
        <v>21</v>
      </c>
      <c r="O4229" s="1" t="s">
        <v>29</v>
      </c>
      <c r="P4229" s="1" t="s">
        <v>30</v>
      </c>
      <c r="Q4229" s="1" t="s">
        <v>24</v>
      </c>
      <c r="R4229" s="2">
        <v>40665</v>
      </c>
    </row>
    <row r="4230" spans="1:18" x14ac:dyDescent="0.25">
      <c r="A4230" s="1">
        <v>51392</v>
      </c>
      <c r="B4230" s="2">
        <v>40129</v>
      </c>
      <c r="C4230" s="2" t="str">
        <f t="shared" si="331"/>
        <v>November</v>
      </c>
      <c r="D4230" s="1" t="s">
        <v>41</v>
      </c>
      <c r="E4230" s="1">
        <v>10</v>
      </c>
      <c r="F4230" s="1">
        <f t="shared" si="330"/>
        <v>25.488999999999997</v>
      </c>
      <c r="G4230" s="1">
        <v>254.89</v>
      </c>
      <c r="H4230" s="1">
        <v>5.89</v>
      </c>
      <c r="I4230">
        <f t="shared" si="332"/>
        <v>260.77999999999997</v>
      </c>
      <c r="J4230">
        <f t="shared" si="333"/>
        <v>5.3265000000000002</v>
      </c>
      <c r="K4230">
        <f t="shared" si="334"/>
        <v>13.576715850000001</v>
      </c>
      <c r="L4230" s="1" t="s">
        <v>26</v>
      </c>
      <c r="M4230" s="1" t="s">
        <v>56</v>
      </c>
      <c r="N4230" s="1" t="s">
        <v>28</v>
      </c>
      <c r="O4230" s="1" t="s">
        <v>29</v>
      </c>
      <c r="P4230" s="1" t="s">
        <v>43</v>
      </c>
      <c r="Q4230" s="1" t="s">
        <v>24</v>
      </c>
      <c r="R4230" s="2">
        <v>40130</v>
      </c>
    </row>
    <row r="4231" spans="1:18" x14ac:dyDescent="0.25">
      <c r="A4231" s="1">
        <v>40835</v>
      </c>
      <c r="B4231" s="2">
        <v>40141</v>
      </c>
      <c r="C4231" s="2" t="str">
        <f t="shared" si="331"/>
        <v>November</v>
      </c>
      <c r="D4231" s="1" t="s">
        <v>25</v>
      </c>
      <c r="E4231" s="1">
        <v>14</v>
      </c>
      <c r="F4231" s="1">
        <f t="shared" si="330"/>
        <v>39.369999999999997</v>
      </c>
      <c r="G4231" s="1">
        <v>551.17999999999995</v>
      </c>
      <c r="H4231" s="1">
        <v>19.989999999999998</v>
      </c>
      <c r="I4231">
        <f t="shared" si="332"/>
        <v>571.16999999999996</v>
      </c>
      <c r="J4231">
        <f t="shared" si="333"/>
        <v>5.3265000000000002</v>
      </c>
      <c r="K4231">
        <f t="shared" si="334"/>
        <v>29.358602699999995</v>
      </c>
      <c r="L4231" s="1" t="s">
        <v>26</v>
      </c>
      <c r="M4231" s="1" t="s">
        <v>55</v>
      </c>
      <c r="N4231" s="1" t="s">
        <v>28</v>
      </c>
      <c r="O4231" s="1" t="s">
        <v>29</v>
      </c>
      <c r="P4231" s="1" t="s">
        <v>43</v>
      </c>
      <c r="Q4231" s="1" t="s">
        <v>24</v>
      </c>
      <c r="R4231" s="2">
        <v>40143</v>
      </c>
    </row>
    <row r="4232" spans="1:18" x14ac:dyDescent="0.25">
      <c r="A4232" s="1">
        <v>30786</v>
      </c>
      <c r="B4232" s="2">
        <v>41106</v>
      </c>
      <c r="C4232" s="2" t="str">
        <f t="shared" si="331"/>
        <v>July</v>
      </c>
      <c r="D4232" s="1" t="s">
        <v>41</v>
      </c>
      <c r="E4232" s="1">
        <v>4</v>
      </c>
      <c r="F4232" s="1">
        <f t="shared" si="330"/>
        <v>18.18</v>
      </c>
      <c r="G4232" s="1">
        <v>72.72</v>
      </c>
      <c r="H4232" s="1">
        <v>10.68</v>
      </c>
      <c r="I4232">
        <f t="shared" si="332"/>
        <v>83.4</v>
      </c>
      <c r="J4232">
        <f t="shared" si="333"/>
        <v>3.5455000000000001</v>
      </c>
      <c r="K4232">
        <f t="shared" si="334"/>
        <v>2.5782875999999999</v>
      </c>
      <c r="L4232" s="1" t="s">
        <v>26</v>
      </c>
      <c r="M4232" s="1" t="s">
        <v>51</v>
      </c>
      <c r="N4232" s="1" t="s">
        <v>28</v>
      </c>
      <c r="O4232" s="1" t="s">
        <v>34</v>
      </c>
      <c r="P4232" s="1" t="s">
        <v>60</v>
      </c>
      <c r="Q4232" s="1" t="s">
        <v>24</v>
      </c>
      <c r="R4232" s="2">
        <v>41107</v>
      </c>
    </row>
    <row r="4233" spans="1:18" x14ac:dyDescent="0.25">
      <c r="A4233" s="1">
        <v>22022</v>
      </c>
      <c r="B4233" s="2">
        <v>40271</v>
      </c>
      <c r="C4233" s="2" t="str">
        <f t="shared" si="331"/>
        <v>April</v>
      </c>
      <c r="D4233" s="1" t="s">
        <v>37</v>
      </c>
      <c r="E4233" s="1">
        <v>1</v>
      </c>
      <c r="F4233" s="1">
        <f t="shared" si="330"/>
        <v>1409.86</v>
      </c>
      <c r="G4233" s="1">
        <v>1409.86</v>
      </c>
      <c r="H4233" s="1">
        <v>29.7</v>
      </c>
      <c r="I4233">
        <f t="shared" si="332"/>
        <v>1439.56</v>
      </c>
      <c r="J4233">
        <f t="shared" si="333"/>
        <v>5.3265000000000002</v>
      </c>
      <c r="K4233">
        <f t="shared" si="334"/>
        <v>75.096192899999991</v>
      </c>
      <c r="L4233" s="1" t="s">
        <v>38</v>
      </c>
      <c r="M4233" s="1" t="s">
        <v>56</v>
      </c>
      <c r="N4233" s="1" t="s">
        <v>28</v>
      </c>
      <c r="O4233" s="1" t="s">
        <v>29</v>
      </c>
      <c r="P4233" s="1" t="s">
        <v>61</v>
      </c>
      <c r="Q4233" s="1" t="s">
        <v>40</v>
      </c>
      <c r="R4233" s="2">
        <v>40272</v>
      </c>
    </row>
    <row r="4234" spans="1:18" x14ac:dyDescent="0.25">
      <c r="A4234" s="1">
        <v>30374</v>
      </c>
      <c r="B4234" s="2">
        <v>40258</v>
      </c>
      <c r="C4234" s="2" t="str">
        <f t="shared" si="331"/>
        <v>March</v>
      </c>
      <c r="D4234" s="1" t="s">
        <v>37</v>
      </c>
      <c r="E4234" s="1">
        <v>12</v>
      </c>
      <c r="F4234" s="1">
        <f t="shared" si="330"/>
        <v>59.12833333333333</v>
      </c>
      <c r="G4234" s="1">
        <v>709.54</v>
      </c>
      <c r="H4234" s="1">
        <v>3.99</v>
      </c>
      <c r="I4234">
        <f t="shared" si="332"/>
        <v>713.53</v>
      </c>
      <c r="J4234">
        <f t="shared" si="333"/>
        <v>3.5455000000000001</v>
      </c>
      <c r="K4234">
        <f t="shared" si="334"/>
        <v>25.1567407</v>
      </c>
      <c r="L4234" s="1" t="s">
        <v>26</v>
      </c>
      <c r="M4234" s="1" t="s">
        <v>54</v>
      </c>
      <c r="N4234" s="1" t="s">
        <v>33</v>
      </c>
      <c r="O4234" s="1" t="s">
        <v>34</v>
      </c>
      <c r="P4234" s="1" t="s">
        <v>68</v>
      </c>
      <c r="Q4234" s="1" t="s">
        <v>24</v>
      </c>
      <c r="R4234" s="2">
        <v>40259</v>
      </c>
    </row>
    <row r="4235" spans="1:18" x14ac:dyDescent="0.25">
      <c r="A4235" s="1">
        <v>11074</v>
      </c>
      <c r="B4235" s="2">
        <v>40703</v>
      </c>
      <c r="C4235" s="2" t="str">
        <f t="shared" si="331"/>
        <v>June</v>
      </c>
      <c r="D4235" s="1" t="s">
        <v>25</v>
      </c>
      <c r="E4235" s="1">
        <v>21</v>
      </c>
      <c r="F4235" s="1">
        <f t="shared" si="330"/>
        <v>5.4538095238095234</v>
      </c>
      <c r="G4235" s="1">
        <v>114.53</v>
      </c>
      <c r="H4235" s="1">
        <v>3.6</v>
      </c>
      <c r="I4235">
        <f t="shared" si="332"/>
        <v>118.13</v>
      </c>
      <c r="J4235">
        <f t="shared" si="333"/>
        <v>3.5455000000000001</v>
      </c>
      <c r="K4235">
        <f t="shared" si="334"/>
        <v>4.0606611500000005</v>
      </c>
      <c r="L4235" s="1" t="s">
        <v>26</v>
      </c>
      <c r="M4235" s="1" t="s">
        <v>20</v>
      </c>
      <c r="N4235" s="1" t="s">
        <v>33</v>
      </c>
      <c r="O4235" s="1" t="s">
        <v>34</v>
      </c>
      <c r="P4235" s="1" t="s">
        <v>50</v>
      </c>
      <c r="Q4235" s="1" t="s">
        <v>46</v>
      </c>
      <c r="R4235" s="2">
        <v>40705</v>
      </c>
    </row>
    <row r="4236" spans="1:18" x14ac:dyDescent="0.25">
      <c r="A4236" s="1">
        <v>53600</v>
      </c>
      <c r="B4236" s="2">
        <v>41100</v>
      </c>
      <c r="C4236" s="2" t="str">
        <f t="shared" si="331"/>
        <v>July</v>
      </c>
      <c r="D4236" s="1" t="s">
        <v>41</v>
      </c>
      <c r="E4236" s="1">
        <v>8</v>
      </c>
      <c r="F4236" s="1">
        <f t="shared" si="330"/>
        <v>6.9487500000000004</v>
      </c>
      <c r="G4236" s="1">
        <v>55.59</v>
      </c>
      <c r="H4236" s="1">
        <v>5.74</v>
      </c>
      <c r="I4236">
        <f t="shared" si="332"/>
        <v>61.330000000000005</v>
      </c>
      <c r="J4236">
        <f t="shared" si="333"/>
        <v>3.5455000000000001</v>
      </c>
      <c r="K4236">
        <f t="shared" si="334"/>
        <v>1.97094345</v>
      </c>
      <c r="L4236" s="1" t="s">
        <v>19</v>
      </c>
      <c r="M4236" s="1" t="s">
        <v>56</v>
      </c>
      <c r="N4236" s="1" t="s">
        <v>28</v>
      </c>
      <c r="O4236" s="1" t="s">
        <v>34</v>
      </c>
      <c r="P4236" s="1" t="s">
        <v>48</v>
      </c>
      <c r="Q4236" s="1" t="s">
        <v>24</v>
      </c>
      <c r="R4236" s="2">
        <v>41101</v>
      </c>
    </row>
    <row r="4237" spans="1:18" x14ac:dyDescent="0.25">
      <c r="A4237" s="1">
        <v>52930</v>
      </c>
      <c r="B4237" s="2">
        <v>40855</v>
      </c>
      <c r="C4237" s="2" t="str">
        <f t="shared" si="331"/>
        <v>November</v>
      </c>
      <c r="D4237" s="1" t="s">
        <v>18</v>
      </c>
      <c r="E4237" s="1">
        <v>16</v>
      </c>
      <c r="F4237" s="1">
        <f t="shared" si="330"/>
        <v>8.5612499999999994</v>
      </c>
      <c r="G4237" s="1">
        <v>136.97999999999999</v>
      </c>
      <c r="H4237" s="1">
        <v>1.39</v>
      </c>
      <c r="I4237">
        <f t="shared" si="332"/>
        <v>138.36999999999998</v>
      </c>
      <c r="J4237">
        <f t="shared" si="333"/>
        <v>3.5455000000000001</v>
      </c>
      <c r="K4237">
        <f t="shared" si="334"/>
        <v>4.8566259000000001</v>
      </c>
      <c r="L4237" s="1" t="s">
        <v>26</v>
      </c>
      <c r="M4237" s="1" t="s">
        <v>27</v>
      </c>
      <c r="N4237" s="1" t="s">
        <v>33</v>
      </c>
      <c r="O4237" s="1" t="s">
        <v>34</v>
      </c>
      <c r="P4237" s="1" t="s">
        <v>62</v>
      </c>
      <c r="Q4237" s="1" t="s">
        <v>24</v>
      </c>
      <c r="R4237" s="2">
        <v>40859</v>
      </c>
    </row>
    <row r="4238" spans="1:18" x14ac:dyDescent="0.25">
      <c r="A4238" s="1">
        <v>54468</v>
      </c>
      <c r="B4238" s="2">
        <v>40161</v>
      </c>
      <c r="C4238" s="2" t="str">
        <f t="shared" si="331"/>
        <v>December</v>
      </c>
      <c r="D4238" s="1" t="s">
        <v>25</v>
      </c>
      <c r="E4238" s="1">
        <v>15</v>
      </c>
      <c r="F4238" s="1">
        <f t="shared" si="330"/>
        <v>2.7166666666666668</v>
      </c>
      <c r="G4238" s="1">
        <v>40.75</v>
      </c>
      <c r="H4238" s="1">
        <v>0.5</v>
      </c>
      <c r="I4238">
        <f t="shared" si="332"/>
        <v>41.25</v>
      </c>
      <c r="J4238">
        <f t="shared" si="333"/>
        <v>3.5455000000000001</v>
      </c>
      <c r="K4238">
        <f t="shared" si="334"/>
        <v>1.4447912500000002</v>
      </c>
      <c r="L4238" s="1" t="s">
        <v>26</v>
      </c>
      <c r="M4238" s="1" t="s">
        <v>56</v>
      </c>
      <c r="N4238" s="1" t="s">
        <v>21</v>
      </c>
      <c r="O4238" s="1" t="s">
        <v>34</v>
      </c>
      <c r="P4238" s="1" t="s">
        <v>63</v>
      </c>
      <c r="Q4238" s="1" t="s">
        <v>24</v>
      </c>
      <c r="R4238" s="2">
        <v>40162</v>
      </c>
    </row>
    <row r="4239" spans="1:18" x14ac:dyDescent="0.25">
      <c r="A4239" s="1">
        <v>1221</v>
      </c>
      <c r="B4239" s="2">
        <v>41017</v>
      </c>
      <c r="C4239" s="2" t="str">
        <f t="shared" si="331"/>
        <v>April</v>
      </c>
      <c r="D4239" s="1" t="s">
        <v>32</v>
      </c>
      <c r="E4239" s="1">
        <v>11</v>
      </c>
      <c r="F4239" s="1">
        <f t="shared" si="330"/>
        <v>922.28545454545451</v>
      </c>
      <c r="G4239" s="1">
        <v>10145.14</v>
      </c>
      <c r="H4239" s="1">
        <v>19.989999999999998</v>
      </c>
      <c r="I4239">
        <f t="shared" si="332"/>
        <v>10165.129999999999</v>
      </c>
      <c r="J4239">
        <f t="shared" si="333"/>
        <v>3.5455000000000001</v>
      </c>
      <c r="K4239">
        <f t="shared" si="334"/>
        <v>359.69593869999994</v>
      </c>
      <c r="L4239" s="1" t="s">
        <v>26</v>
      </c>
      <c r="M4239" s="1" t="s">
        <v>20</v>
      </c>
      <c r="N4239" s="1" t="s">
        <v>33</v>
      </c>
      <c r="O4239" s="1" t="s">
        <v>34</v>
      </c>
      <c r="P4239" s="1" t="s">
        <v>48</v>
      </c>
      <c r="Q4239" s="1" t="s">
        <v>24</v>
      </c>
      <c r="R4239" s="2">
        <v>41019</v>
      </c>
    </row>
    <row r="4240" spans="1:18" x14ac:dyDescent="0.25">
      <c r="A4240" s="1">
        <v>35137</v>
      </c>
      <c r="B4240" s="2">
        <v>40376</v>
      </c>
      <c r="C4240" s="2" t="str">
        <f t="shared" si="331"/>
        <v>July</v>
      </c>
      <c r="D4240" s="1" t="s">
        <v>25</v>
      </c>
      <c r="E4240" s="1">
        <v>47</v>
      </c>
      <c r="F4240" s="1">
        <f t="shared" si="330"/>
        <v>22.165531914893617</v>
      </c>
      <c r="G4240" s="1">
        <v>1041.78</v>
      </c>
      <c r="H4240" s="1">
        <v>6.71</v>
      </c>
      <c r="I4240">
        <f t="shared" si="332"/>
        <v>1048.49</v>
      </c>
      <c r="J4240">
        <f t="shared" si="333"/>
        <v>3.5455000000000001</v>
      </c>
      <c r="K4240">
        <f t="shared" si="334"/>
        <v>36.936309899999998</v>
      </c>
      <c r="L4240" s="1" t="s">
        <v>26</v>
      </c>
      <c r="M4240" s="1" t="s">
        <v>56</v>
      </c>
      <c r="N4240" s="1" t="s">
        <v>42</v>
      </c>
      <c r="O4240" s="1" t="s">
        <v>34</v>
      </c>
      <c r="P4240" s="1" t="s">
        <v>62</v>
      </c>
      <c r="Q4240" s="1" t="s">
        <v>24</v>
      </c>
      <c r="R4240" s="2">
        <v>40379</v>
      </c>
    </row>
    <row r="4241" spans="1:18" x14ac:dyDescent="0.25">
      <c r="A4241" s="1">
        <v>36867</v>
      </c>
      <c r="B4241" s="2">
        <v>40061</v>
      </c>
      <c r="C4241" s="2" t="str">
        <f t="shared" si="331"/>
        <v>September</v>
      </c>
      <c r="D4241" s="1" t="s">
        <v>25</v>
      </c>
      <c r="E4241" s="1">
        <v>16</v>
      </c>
      <c r="F4241" s="1">
        <f t="shared" si="330"/>
        <v>2.848125</v>
      </c>
      <c r="G4241" s="1">
        <v>45.57</v>
      </c>
      <c r="H4241" s="1">
        <v>0.7</v>
      </c>
      <c r="I4241">
        <f t="shared" si="332"/>
        <v>46.27</v>
      </c>
      <c r="J4241">
        <f t="shared" si="333"/>
        <v>3.5455000000000001</v>
      </c>
      <c r="K4241">
        <f t="shared" si="334"/>
        <v>1.61568435</v>
      </c>
      <c r="L4241" s="1" t="s">
        <v>26</v>
      </c>
      <c r="M4241" s="1" t="s">
        <v>20</v>
      </c>
      <c r="N4241" s="1" t="s">
        <v>33</v>
      </c>
      <c r="O4241" s="1" t="s">
        <v>34</v>
      </c>
      <c r="P4241" s="1" t="s">
        <v>35</v>
      </c>
      <c r="Q4241" s="1" t="s">
        <v>36</v>
      </c>
      <c r="R4241" s="2">
        <v>40063</v>
      </c>
    </row>
    <row r="4242" spans="1:18" x14ac:dyDescent="0.25">
      <c r="A4242" s="1">
        <v>28642</v>
      </c>
      <c r="B4242" s="2">
        <v>40561</v>
      </c>
      <c r="C4242" s="2" t="str">
        <f t="shared" si="331"/>
        <v>January</v>
      </c>
      <c r="D4242" s="1" t="s">
        <v>25</v>
      </c>
      <c r="E4242" s="1">
        <v>41</v>
      </c>
      <c r="F4242" s="1">
        <f t="shared" si="330"/>
        <v>5.6168292682926824</v>
      </c>
      <c r="G4242" s="1">
        <v>230.29</v>
      </c>
      <c r="H4242" s="1">
        <v>2.99</v>
      </c>
      <c r="I4242">
        <f t="shared" si="332"/>
        <v>233.28</v>
      </c>
      <c r="J4242">
        <f t="shared" si="333"/>
        <v>3.5455000000000001</v>
      </c>
      <c r="K4242">
        <f t="shared" si="334"/>
        <v>8.1649319499999997</v>
      </c>
      <c r="L4242" s="1" t="s">
        <v>26</v>
      </c>
      <c r="M4242" s="1" t="s">
        <v>27</v>
      </c>
      <c r="N4242" s="1" t="s">
        <v>33</v>
      </c>
      <c r="O4242" s="1" t="s">
        <v>34</v>
      </c>
      <c r="P4242" s="1" t="s">
        <v>48</v>
      </c>
      <c r="Q4242" s="1" t="s">
        <v>24</v>
      </c>
      <c r="R4242" s="2">
        <v>40563</v>
      </c>
    </row>
    <row r="4243" spans="1:18" x14ac:dyDescent="0.25">
      <c r="A4243" s="1">
        <v>40068</v>
      </c>
      <c r="B4243" s="2">
        <v>40288</v>
      </c>
      <c r="C4243" s="2" t="str">
        <f t="shared" si="331"/>
        <v>April</v>
      </c>
      <c r="D4243" s="1" t="s">
        <v>18</v>
      </c>
      <c r="E4243" s="1">
        <v>2</v>
      </c>
      <c r="F4243" s="1">
        <f t="shared" si="330"/>
        <v>64.260000000000005</v>
      </c>
      <c r="G4243" s="1">
        <v>128.52000000000001</v>
      </c>
      <c r="H4243" s="1">
        <v>6.88</v>
      </c>
      <c r="I4243">
        <f t="shared" si="332"/>
        <v>135.4</v>
      </c>
      <c r="J4243">
        <f t="shared" si="333"/>
        <v>3.5455000000000001</v>
      </c>
      <c r="K4243">
        <f t="shared" si="334"/>
        <v>4.5566766000000003</v>
      </c>
      <c r="L4243" s="1" t="s">
        <v>26</v>
      </c>
      <c r="M4243" s="1" t="s">
        <v>20</v>
      </c>
      <c r="N4243" s="1" t="s">
        <v>42</v>
      </c>
      <c r="O4243" s="1" t="s">
        <v>34</v>
      </c>
      <c r="P4243" s="1" t="s">
        <v>60</v>
      </c>
      <c r="Q4243" s="1" t="s">
        <v>24</v>
      </c>
      <c r="R4243" s="2">
        <v>40292</v>
      </c>
    </row>
    <row r="4244" spans="1:18" x14ac:dyDescent="0.25">
      <c r="A4244" s="1">
        <v>16161</v>
      </c>
      <c r="B4244" s="2">
        <v>41118</v>
      </c>
      <c r="C4244" s="2" t="str">
        <f t="shared" si="331"/>
        <v>July</v>
      </c>
      <c r="D4244" s="1" t="s">
        <v>41</v>
      </c>
      <c r="E4244" s="1">
        <v>38</v>
      </c>
      <c r="F4244" s="1">
        <f t="shared" si="330"/>
        <v>3.9786842105263158</v>
      </c>
      <c r="G4244" s="1">
        <v>151.19</v>
      </c>
      <c r="H4244" s="1">
        <v>0.71</v>
      </c>
      <c r="I4244">
        <f t="shared" si="332"/>
        <v>151.9</v>
      </c>
      <c r="J4244">
        <f t="shared" si="333"/>
        <v>3.5455000000000001</v>
      </c>
      <c r="K4244">
        <f t="shared" si="334"/>
        <v>5.3604414499999997</v>
      </c>
      <c r="L4244" s="1" t="s">
        <v>26</v>
      </c>
      <c r="M4244" s="1" t="s">
        <v>20</v>
      </c>
      <c r="N4244" s="1" t="s">
        <v>21</v>
      </c>
      <c r="O4244" s="1" t="s">
        <v>34</v>
      </c>
      <c r="P4244" s="1" t="s">
        <v>66</v>
      </c>
      <c r="Q4244" s="1" t="s">
        <v>36</v>
      </c>
      <c r="R4244" s="2">
        <v>41120</v>
      </c>
    </row>
    <row r="4245" spans="1:18" x14ac:dyDescent="0.25">
      <c r="A4245" s="1">
        <v>48643</v>
      </c>
      <c r="B4245" s="2">
        <v>41200</v>
      </c>
      <c r="C4245" s="2" t="str">
        <f t="shared" si="331"/>
        <v>October</v>
      </c>
      <c r="D4245" s="1" t="s">
        <v>41</v>
      </c>
      <c r="E4245" s="1">
        <v>6</v>
      </c>
      <c r="F4245" s="1">
        <f t="shared" si="330"/>
        <v>3.0083333333333333</v>
      </c>
      <c r="G4245" s="1">
        <v>18.05</v>
      </c>
      <c r="H4245" s="1">
        <v>0.99</v>
      </c>
      <c r="I4245">
        <f t="shared" si="332"/>
        <v>19.04</v>
      </c>
      <c r="J4245">
        <f t="shared" si="333"/>
        <v>3.5455000000000001</v>
      </c>
      <c r="K4245">
        <f t="shared" si="334"/>
        <v>0.63996275000000002</v>
      </c>
      <c r="L4245" s="1" t="s">
        <v>26</v>
      </c>
      <c r="M4245" s="1" t="s">
        <v>59</v>
      </c>
      <c r="N4245" s="1" t="s">
        <v>42</v>
      </c>
      <c r="O4245" s="1" t="s">
        <v>34</v>
      </c>
      <c r="P4245" s="1" t="s">
        <v>63</v>
      </c>
      <c r="Q4245" s="1" t="s">
        <v>24</v>
      </c>
      <c r="R4245" s="2">
        <v>41202</v>
      </c>
    </row>
    <row r="4246" spans="1:18" x14ac:dyDescent="0.25">
      <c r="A4246" s="1">
        <v>9696</v>
      </c>
      <c r="B4246" s="2">
        <v>40593</v>
      </c>
      <c r="C4246" s="2" t="str">
        <f t="shared" si="331"/>
        <v>February</v>
      </c>
      <c r="D4246" s="1" t="s">
        <v>32</v>
      </c>
      <c r="E4246" s="1">
        <v>13</v>
      </c>
      <c r="F4246" s="1">
        <f t="shared" si="330"/>
        <v>256.55923076923079</v>
      </c>
      <c r="G4246" s="1">
        <v>3335.27</v>
      </c>
      <c r="H4246" s="1">
        <v>43.32</v>
      </c>
      <c r="I4246">
        <f t="shared" si="332"/>
        <v>3378.59</v>
      </c>
      <c r="J4246">
        <f t="shared" si="333"/>
        <v>4.7610000000000001</v>
      </c>
      <c r="K4246">
        <f t="shared" si="334"/>
        <v>158.79220470000001</v>
      </c>
      <c r="L4246" s="1" t="s">
        <v>38</v>
      </c>
      <c r="M4246" s="1" t="s">
        <v>51</v>
      </c>
      <c r="N4246" s="1" t="s">
        <v>33</v>
      </c>
      <c r="O4246" s="1" t="s">
        <v>22</v>
      </c>
      <c r="P4246" s="1" t="s">
        <v>39</v>
      </c>
      <c r="Q4246" s="1" t="s">
        <v>40</v>
      </c>
      <c r="R4246" s="2">
        <v>40595</v>
      </c>
    </row>
    <row r="4247" spans="1:18" x14ac:dyDescent="0.25">
      <c r="A4247" s="1">
        <v>51361</v>
      </c>
      <c r="B4247" s="2">
        <v>40620</v>
      </c>
      <c r="C4247" s="2" t="str">
        <f t="shared" si="331"/>
        <v>March</v>
      </c>
      <c r="D4247" s="1" t="s">
        <v>18</v>
      </c>
      <c r="E4247" s="1">
        <v>14</v>
      </c>
      <c r="F4247" s="1">
        <f t="shared" si="330"/>
        <v>5.4328571428571433</v>
      </c>
      <c r="G4247" s="1">
        <v>76.06</v>
      </c>
      <c r="H4247" s="1">
        <v>5.68</v>
      </c>
      <c r="I4247">
        <f t="shared" si="332"/>
        <v>81.740000000000009</v>
      </c>
      <c r="J4247">
        <f t="shared" si="333"/>
        <v>3.5455000000000001</v>
      </c>
      <c r="K4247">
        <f t="shared" si="334"/>
        <v>2.6967072999999999</v>
      </c>
      <c r="L4247" s="1" t="s">
        <v>19</v>
      </c>
      <c r="M4247" s="1" t="s">
        <v>27</v>
      </c>
      <c r="N4247" s="1" t="s">
        <v>33</v>
      </c>
      <c r="O4247" s="1" t="s">
        <v>34</v>
      </c>
      <c r="P4247" s="1" t="s">
        <v>45</v>
      </c>
      <c r="Q4247" s="1" t="s">
        <v>24</v>
      </c>
      <c r="R4247" s="2">
        <v>40622</v>
      </c>
    </row>
    <row r="4248" spans="1:18" x14ac:dyDescent="0.25">
      <c r="A4248" s="1">
        <v>36807</v>
      </c>
      <c r="B4248" s="2">
        <v>39888</v>
      </c>
      <c r="C4248" s="2" t="str">
        <f t="shared" si="331"/>
        <v>March</v>
      </c>
      <c r="D4248" s="1" t="s">
        <v>41</v>
      </c>
      <c r="E4248" s="1">
        <v>14</v>
      </c>
      <c r="F4248" s="1">
        <f t="shared" si="330"/>
        <v>15.134285714285713</v>
      </c>
      <c r="G4248" s="1">
        <v>211.88</v>
      </c>
      <c r="H4248" s="1">
        <v>1.39</v>
      </c>
      <c r="I4248">
        <f t="shared" si="332"/>
        <v>213.26999999999998</v>
      </c>
      <c r="J4248">
        <f t="shared" si="333"/>
        <v>3.5455000000000001</v>
      </c>
      <c r="K4248">
        <f t="shared" si="334"/>
        <v>7.5122054</v>
      </c>
      <c r="L4248" s="1" t="s">
        <v>26</v>
      </c>
      <c r="M4248" s="1" t="s">
        <v>27</v>
      </c>
      <c r="N4248" s="1" t="s">
        <v>33</v>
      </c>
      <c r="O4248" s="1" t="s">
        <v>34</v>
      </c>
      <c r="P4248" s="1" t="s">
        <v>62</v>
      </c>
      <c r="Q4248" s="1" t="s">
        <v>24</v>
      </c>
      <c r="R4248" s="2">
        <v>39889</v>
      </c>
    </row>
    <row r="4249" spans="1:18" x14ac:dyDescent="0.25">
      <c r="A4249" s="1">
        <v>37441</v>
      </c>
      <c r="B4249" s="2">
        <v>39868</v>
      </c>
      <c r="C4249" s="2" t="str">
        <f t="shared" si="331"/>
        <v>February</v>
      </c>
      <c r="D4249" s="1" t="s">
        <v>37</v>
      </c>
      <c r="E4249" s="1">
        <v>46</v>
      </c>
      <c r="F4249" s="1">
        <f t="shared" si="330"/>
        <v>320.44586956521738</v>
      </c>
      <c r="G4249" s="1">
        <v>14740.51</v>
      </c>
      <c r="H4249" s="1">
        <v>164.73</v>
      </c>
      <c r="I4249">
        <f t="shared" si="332"/>
        <v>14905.24</v>
      </c>
      <c r="J4249">
        <f t="shared" si="333"/>
        <v>4.7610000000000001</v>
      </c>
      <c r="K4249">
        <f t="shared" si="334"/>
        <v>701.79568110000002</v>
      </c>
      <c r="L4249" s="1" t="s">
        <v>38</v>
      </c>
      <c r="M4249" s="1" t="s">
        <v>27</v>
      </c>
      <c r="N4249" s="1" t="s">
        <v>42</v>
      </c>
      <c r="O4249" s="1" t="s">
        <v>22</v>
      </c>
      <c r="P4249" s="1" t="s">
        <v>39</v>
      </c>
      <c r="Q4249" s="1" t="s">
        <v>40</v>
      </c>
      <c r="R4249" s="2">
        <v>39869</v>
      </c>
    </row>
    <row r="4250" spans="1:18" x14ac:dyDescent="0.25">
      <c r="A4250" s="1">
        <v>11846</v>
      </c>
      <c r="B4250" s="2">
        <v>40288</v>
      </c>
      <c r="C4250" s="2" t="str">
        <f t="shared" si="331"/>
        <v>April</v>
      </c>
      <c r="D4250" s="1" t="s">
        <v>18</v>
      </c>
      <c r="E4250" s="1">
        <v>49</v>
      </c>
      <c r="F4250" s="1">
        <f t="shared" si="330"/>
        <v>149.38469387755103</v>
      </c>
      <c r="G4250" s="1">
        <v>7319.85</v>
      </c>
      <c r="H4250" s="1">
        <v>4</v>
      </c>
      <c r="I4250">
        <f t="shared" si="332"/>
        <v>7323.85</v>
      </c>
      <c r="J4250">
        <f t="shared" si="333"/>
        <v>5.3265000000000002</v>
      </c>
      <c r="K4250">
        <f t="shared" si="334"/>
        <v>389.89181025000005</v>
      </c>
      <c r="L4250" s="1" t="s">
        <v>26</v>
      </c>
      <c r="M4250" s="1" t="s">
        <v>51</v>
      </c>
      <c r="N4250" s="1" t="s">
        <v>33</v>
      </c>
      <c r="O4250" s="1" t="s">
        <v>29</v>
      </c>
      <c r="P4250" s="1" t="s">
        <v>43</v>
      </c>
      <c r="Q4250" s="1" t="s">
        <v>24</v>
      </c>
      <c r="R4250" s="2">
        <v>40292</v>
      </c>
    </row>
    <row r="4251" spans="1:18" x14ac:dyDescent="0.25">
      <c r="A4251" s="1">
        <v>21856</v>
      </c>
      <c r="B4251" s="2">
        <v>41004</v>
      </c>
      <c r="C4251" s="2" t="str">
        <f t="shared" si="331"/>
        <v>April</v>
      </c>
      <c r="D4251" s="1" t="s">
        <v>32</v>
      </c>
      <c r="E4251" s="1">
        <v>26</v>
      </c>
      <c r="F4251" s="1">
        <f t="shared" si="330"/>
        <v>2.9626923076923077</v>
      </c>
      <c r="G4251" s="1">
        <v>77.03</v>
      </c>
      <c r="H4251" s="1">
        <v>1.92</v>
      </c>
      <c r="I4251">
        <f t="shared" si="332"/>
        <v>78.95</v>
      </c>
      <c r="J4251">
        <f t="shared" si="333"/>
        <v>3.5455000000000001</v>
      </c>
      <c r="K4251">
        <f t="shared" si="334"/>
        <v>2.7310986500000003</v>
      </c>
      <c r="L4251" s="1" t="s">
        <v>26</v>
      </c>
      <c r="M4251" s="1" t="s">
        <v>20</v>
      </c>
      <c r="N4251" s="1" t="s">
        <v>33</v>
      </c>
      <c r="O4251" s="1" t="s">
        <v>34</v>
      </c>
      <c r="P4251" s="1" t="s">
        <v>50</v>
      </c>
      <c r="Q4251" s="1" t="s">
        <v>36</v>
      </c>
      <c r="R4251" s="2">
        <v>41004</v>
      </c>
    </row>
    <row r="4252" spans="1:18" x14ac:dyDescent="0.25">
      <c r="A4252" s="1">
        <v>31426</v>
      </c>
      <c r="B4252" s="2">
        <v>40030</v>
      </c>
      <c r="C4252" s="2" t="str">
        <f t="shared" si="331"/>
        <v>August</v>
      </c>
      <c r="D4252" s="1" t="s">
        <v>18</v>
      </c>
      <c r="E4252" s="1">
        <v>40</v>
      </c>
      <c r="F4252" s="1">
        <f t="shared" si="330"/>
        <v>101.35145</v>
      </c>
      <c r="G4252" s="1">
        <v>4054.058</v>
      </c>
      <c r="H4252" s="1">
        <v>2.5</v>
      </c>
      <c r="I4252">
        <f t="shared" si="332"/>
        <v>4056.558</v>
      </c>
      <c r="J4252">
        <f t="shared" si="333"/>
        <v>5.3265000000000002</v>
      </c>
      <c r="K4252">
        <f t="shared" si="334"/>
        <v>215.93939936999999</v>
      </c>
      <c r="L4252" s="1" t="s">
        <v>26</v>
      </c>
      <c r="M4252" s="1" t="s">
        <v>20</v>
      </c>
      <c r="N4252" s="1" t="s">
        <v>42</v>
      </c>
      <c r="O4252" s="1" t="s">
        <v>29</v>
      </c>
      <c r="P4252" s="1" t="s">
        <v>30</v>
      </c>
      <c r="Q4252" s="1" t="s">
        <v>24</v>
      </c>
      <c r="R4252" s="2">
        <v>40034</v>
      </c>
    </row>
    <row r="4253" spans="1:18" x14ac:dyDescent="0.25">
      <c r="A4253" s="1">
        <v>32101</v>
      </c>
      <c r="B4253" s="2">
        <v>40173</v>
      </c>
      <c r="C4253" s="2" t="str">
        <f t="shared" si="331"/>
        <v>December</v>
      </c>
      <c r="D4253" s="1" t="s">
        <v>18</v>
      </c>
      <c r="E4253" s="1">
        <v>48</v>
      </c>
      <c r="F4253" s="1">
        <f t="shared" si="330"/>
        <v>303.48229166666664</v>
      </c>
      <c r="G4253" s="1">
        <v>14567.15</v>
      </c>
      <c r="H4253" s="1">
        <v>48.8</v>
      </c>
      <c r="I4253">
        <f t="shared" si="332"/>
        <v>14615.949999999999</v>
      </c>
      <c r="J4253">
        <f t="shared" si="333"/>
        <v>4.7610000000000001</v>
      </c>
      <c r="K4253">
        <f t="shared" si="334"/>
        <v>693.54201149999994</v>
      </c>
      <c r="L4253" s="1" t="s">
        <v>38</v>
      </c>
      <c r="M4253" s="1" t="s">
        <v>59</v>
      </c>
      <c r="N4253" s="1" t="s">
        <v>33</v>
      </c>
      <c r="O4253" s="1" t="s">
        <v>22</v>
      </c>
      <c r="P4253" s="1" t="s">
        <v>39</v>
      </c>
      <c r="Q4253" s="1" t="s">
        <v>40</v>
      </c>
      <c r="R4253" s="2">
        <v>40177</v>
      </c>
    </row>
    <row r="4254" spans="1:18" x14ac:dyDescent="0.25">
      <c r="A4254" s="1">
        <v>515</v>
      </c>
      <c r="B4254" s="2">
        <v>40418</v>
      </c>
      <c r="C4254" s="2" t="str">
        <f t="shared" si="331"/>
        <v>August</v>
      </c>
      <c r="D4254" s="1" t="s">
        <v>32</v>
      </c>
      <c r="E4254" s="1">
        <v>21</v>
      </c>
      <c r="F4254" s="1">
        <f t="shared" si="330"/>
        <v>6.9852380952380955</v>
      </c>
      <c r="G4254" s="1">
        <v>146.69</v>
      </c>
      <c r="H4254" s="1">
        <v>4.95</v>
      </c>
      <c r="I4254">
        <f t="shared" si="332"/>
        <v>151.63999999999999</v>
      </c>
      <c r="J4254">
        <f t="shared" si="333"/>
        <v>4.7610000000000001</v>
      </c>
      <c r="K4254">
        <f t="shared" si="334"/>
        <v>6.9839108999999997</v>
      </c>
      <c r="L4254" s="1" t="s">
        <v>26</v>
      </c>
      <c r="M4254" s="1" t="s">
        <v>65</v>
      </c>
      <c r="N4254" s="1" t="s">
        <v>21</v>
      </c>
      <c r="O4254" s="1" t="s">
        <v>22</v>
      </c>
      <c r="P4254" s="1" t="s">
        <v>23</v>
      </c>
      <c r="Q4254" s="1" t="s">
        <v>46</v>
      </c>
      <c r="R4254" s="2">
        <v>40420</v>
      </c>
    </row>
    <row r="4255" spans="1:18" x14ac:dyDescent="0.25">
      <c r="A4255" s="1">
        <v>55906</v>
      </c>
      <c r="B4255" s="2">
        <v>40143</v>
      </c>
      <c r="C4255" s="2" t="str">
        <f t="shared" si="331"/>
        <v>November</v>
      </c>
      <c r="D4255" s="1" t="s">
        <v>37</v>
      </c>
      <c r="E4255" s="1">
        <v>49</v>
      </c>
      <c r="F4255" s="1">
        <f t="shared" si="330"/>
        <v>5.6387755102040815</v>
      </c>
      <c r="G4255" s="1">
        <v>276.3</v>
      </c>
      <c r="H4255" s="1">
        <v>2.99</v>
      </c>
      <c r="I4255">
        <f t="shared" si="332"/>
        <v>279.29000000000002</v>
      </c>
      <c r="J4255">
        <f t="shared" si="333"/>
        <v>3.5455000000000001</v>
      </c>
      <c r="K4255">
        <f t="shared" si="334"/>
        <v>9.7962164999999999</v>
      </c>
      <c r="L4255" s="1" t="s">
        <v>26</v>
      </c>
      <c r="M4255" s="1" t="s">
        <v>54</v>
      </c>
      <c r="N4255" s="1" t="s">
        <v>21</v>
      </c>
      <c r="O4255" s="1" t="s">
        <v>34</v>
      </c>
      <c r="P4255" s="1" t="s">
        <v>48</v>
      </c>
      <c r="Q4255" s="1" t="s">
        <v>24</v>
      </c>
      <c r="R4255" s="2">
        <v>40145</v>
      </c>
    </row>
    <row r="4256" spans="1:18" x14ac:dyDescent="0.25">
      <c r="A4256" s="1">
        <v>28642</v>
      </c>
      <c r="B4256" s="2">
        <v>40561</v>
      </c>
      <c r="C4256" s="2" t="str">
        <f t="shared" si="331"/>
        <v>January</v>
      </c>
      <c r="D4256" s="1" t="s">
        <v>25</v>
      </c>
      <c r="E4256" s="1">
        <v>27</v>
      </c>
      <c r="F4256" s="1">
        <f t="shared" si="330"/>
        <v>58.964500000000001</v>
      </c>
      <c r="G4256" s="1">
        <v>1592.0415</v>
      </c>
      <c r="H4256" s="1">
        <v>19.989999999999998</v>
      </c>
      <c r="I4256">
        <f t="shared" si="332"/>
        <v>1612.0315000000001</v>
      </c>
      <c r="J4256">
        <f t="shared" si="333"/>
        <v>5.3265000000000002</v>
      </c>
      <c r="K4256">
        <f t="shared" si="334"/>
        <v>84.800090497500008</v>
      </c>
      <c r="L4256" s="1" t="s">
        <v>26</v>
      </c>
      <c r="M4256" s="1" t="s">
        <v>27</v>
      </c>
      <c r="N4256" s="1" t="s">
        <v>33</v>
      </c>
      <c r="O4256" s="1" t="s">
        <v>29</v>
      </c>
      <c r="P4256" s="1" t="s">
        <v>30</v>
      </c>
      <c r="Q4256" s="1" t="s">
        <v>24</v>
      </c>
      <c r="R4256" s="2">
        <v>40563</v>
      </c>
    </row>
    <row r="4257" spans="1:18" x14ac:dyDescent="0.25">
      <c r="A4257" s="1">
        <v>30720</v>
      </c>
      <c r="B4257" s="2">
        <v>41179</v>
      </c>
      <c r="C4257" s="2" t="str">
        <f t="shared" si="331"/>
        <v>September</v>
      </c>
      <c r="D4257" s="1" t="s">
        <v>18</v>
      </c>
      <c r="E4257" s="1">
        <v>37</v>
      </c>
      <c r="F4257" s="1">
        <f t="shared" si="330"/>
        <v>45.987297297297296</v>
      </c>
      <c r="G4257" s="1">
        <v>1701.53</v>
      </c>
      <c r="H4257" s="1">
        <v>1.99</v>
      </c>
      <c r="I4257">
        <f t="shared" si="332"/>
        <v>1703.52</v>
      </c>
      <c r="J4257">
        <f t="shared" si="333"/>
        <v>5.3265000000000002</v>
      </c>
      <c r="K4257">
        <f t="shared" si="334"/>
        <v>90.631995449999991</v>
      </c>
      <c r="L4257" s="1" t="s">
        <v>19</v>
      </c>
      <c r="M4257" s="1" t="s">
        <v>47</v>
      </c>
      <c r="N4257" s="1" t="s">
        <v>28</v>
      </c>
      <c r="O4257" s="1" t="s">
        <v>29</v>
      </c>
      <c r="P4257" s="1" t="s">
        <v>43</v>
      </c>
      <c r="Q4257" s="1" t="s">
        <v>46</v>
      </c>
      <c r="R4257" s="2">
        <v>41186</v>
      </c>
    </row>
    <row r="4258" spans="1:18" x14ac:dyDescent="0.25">
      <c r="A4258" s="1">
        <v>35079</v>
      </c>
      <c r="B4258" s="2">
        <v>40404</v>
      </c>
      <c r="C4258" s="2" t="str">
        <f t="shared" si="331"/>
        <v>August</v>
      </c>
      <c r="D4258" s="1" t="s">
        <v>25</v>
      </c>
      <c r="E4258" s="1">
        <v>32</v>
      </c>
      <c r="F4258" s="1">
        <f t="shared" si="330"/>
        <v>64.4609375</v>
      </c>
      <c r="G4258" s="1">
        <v>2062.75</v>
      </c>
      <c r="H4258" s="1">
        <v>19.989999999999998</v>
      </c>
      <c r="I4258">
        <f t="shared" si="332"/>
        <v>2082.7399999999998</v>
      </c>
      <c r="J4258">
        <f t="shared" si="333"/>
        <v>4.7610000000000001</v>
      </c>
      <c r="K4258">
        <f t="shared" si="334"/>
        <v>98.207527499999998</v>
      </c>
      <c r="L4258" s="1" t="s">
        <v>19</v>
      </c>
      <c r="M4258" s="1" t="s">
        <v>27</v>
      </c>
      <c r="N4258" s="1" t="s">
        <v>21</v>
      </c>
      <c r="O4258" s="1" t="s">
        <v>22</v>
      </c>
      <c r="P4258" s="1" t="s">
        <v>57</v>
      </c>
      <c r="Q4258" s="1" t="s">
        <v>53</v>
      </c>
      <c r="R4258" s="2">
        <v>40406</v>
      </c>
    </row>
    <row r="4259" spans="1:18" x14ac:dyDescent="0.25">
      <c r="A4259" s="1">
        <v>24356</v>
      </c>
      <c r="B4259" s="2">
        <v>40309</v>
      </c>
      <c r="C4259" s="2" t="str">
        <f t="shared" si="331"/>
        <v>May</v>
      </c>
      <c r="D4259" s="1" t="s">
        <v>41</v>
      </c>
      <c r="E4259" s="1">
        <v>37</v>
      </c>
      <c r="F4259" s="1">
        <f t="shared" si="330"/>
        <v>340.88270270270272</v>
      </c>
      <c r="G4259" s="1">
        <v>12612.66</v>
      </c>
      <c r="H4259" s="1">
        <v>39</v>
      </c>
      <c r="I4259">
        <f t="shared" si="332"/>
        <v>12651.66</v>
      </c>
      <c r="J4259">
        <f t="shared" si="333"/>
        <v>4.7610000000000001</v>
      </c>
      <c r="K4259">
        <f t="shared" si="334"/>
        <v>600.48874260000002</v>
      </c>
      <c r="L4259" s="1" t="s">
        <v>38</v>
      </c>
      <c r="M4259" s="1" t="s">
        <v>49</v>
      </c>
      <c r="N4259" s="1" t="s">
        <v>21</v>
      </c>
      <c r="O4259" s="1" t="s">
        <v>22</v>
      </c>
      <c r="P4259" s="1" t="s">
        <v>39</v>
      </c>
      <c r="Q4259" s="1" t="s">
        <v>40</v>
      </c>
      <c r="R4259" s="2">
        <v>40311</v>
      </c>
    </row>
    <row r="4260" spans="1:18" x14ac:dyDescent="0.25">
      <c r="A4260" s="1">
        <v>35940</v>
      </c>
      <c r="B4260" s="2">
        <v>40325</v>
      </c>
      <c r="C4260" s="2" t="str">
        <f t="shared" si="331"/>
        <v>May</v>
      </c>
      <c r="D4260" s="1" t="s">
        <v>37</v>
      </c>
      <c r="E4260" s="1">
        <v>47</v>
      </c>
      <c r="F4260" s="1">
        <f t="shared" si="330"/>
        <v>2.9070212765957444</v>
      </c>
      <c r="G4260" s="1">
        <v>136.63</v>
      </c>
      <c r="H4260" s="1">
        <v>5.33</v>
      </c>
      <c r="I4260">
        <f t="shared" si="332"/>
        <v>141.96</v>
      </c>
      <c r="J4260">
        <f t="shared" si="333"/>
        <v>3.5455000000000001</v>
      </c>
      <c r="K4260">
        <f t="shared" si="334"/>
        <v>4.8442166499999999</v>
      </c>
      <c r="L4260" s="1" t="s">
        <v>26</v>
      </c>
      <c r="M4260" s="1" t="s">
        <v>59</v>
      </c>
      <c r="N4260" s="1" t="s">
        <v>21</v>
      </c>
      <c r="O4260" s="1" t="s">
        <v>34</v>
      </c>
      <c r="P4260" s="1" t="s">
        <v>63</v>
      </c>
      <c r="Q4260" s="1" t="s">
        <v>24</v>
      </c>
      <c r="R4260" s="2">
        <v>40328</v>
      </c>
    </row>
    <row r="4261" spans="1:18" x14ac:dyDescent="0.25">
      <c r="A4261" s="1">
        <v>50756</v>
      </c>
      <c r="B4261" s="2">
        <v>40430</v>
      </c>
      <c r="C4261" s="2" t="str">
        <f t="shared" si="331"/>
        <v>September</v>
      </c>
      <c r="D4261" s="1" t="s">
        <v>32</v>
      </c>
      <c r="E4261" s="1">
        <v>19</v>
      </c>
      <c r="F4261" s="1">
        <f t="shared" si="330"/>
        <v>24.757368421052632</v>
      </c>
      <c r="G4261" s="1">
        <v>470.39</v>
      </c>
      <c r="H4261" s="1">
        <v>5.89</v>
      </c>
      <c r="I4261">
        <f t="shared" si="332"/>
        <v>476.28</v>
      </c>
      <c r="J4261">
        <f t="shared" si="333"/>
        <v>5.3265000000000002</v>
      </c>
      <c r="K4261">
        <f t="shared" si="334"/>
        <v>25.055323349999998</v>
      </c>
      <c r="L4261" s="1" t="s">
        <v>26</v>
      </c>
      <c r="M4261" s="1" t="s">
        <v>54</v>
      </c>
      <c r="N4261" s="1" t="s">
        <v>42</v>
      </c>
      <c r="O4261" s="1" t="s">
        <v>29</v>
      </c>
      <c r="P4261" s="1" t="s">
        <v>43</v>
      </c>
      <c r="Q4261" s="1" t="s">
        <v>24</v>
      </c>
      <c r="R4261" s="2">
        <v>40431</v>
      </c>
    </row>
    <row r="4262" spans="1:18" x14ac:dyDescent="0.25">
      <c r="A4262" s="1">
        <v>15654</v>
      </c>
      <c r="B4262" s="2">
        <v>40088</v>
      </c>
      <c r="C4262" s="2" t="str">
        <f t="shared" si="331"/>
        <v>October</v>
      </c>
      <c r="D4262" s="1" t="s">
        <v>32</v>
      </c>
      <c r="E4262" s="1">
        <v>27</v>
      </c>
      <c r="F4262" s="1">
        <f t="shared" si="330"/>
        <v>293.9848148148148</v>
      </c>
      <c r="G4262" s="1">
        <v>7937.59</v>
      </c>
      <c r="H4262" s="1">
        <v>54.92</v>
      </c>
      <c r="I4262">
        <f t="shared" si="332"/>
        <v>7992.51</v>
      </c>
      <c r="J4262">
        <f t="shared" si="333"/>
        <v>4.7610000000000001</v>
      </c>
      <c r="K4262">
        <f t="shared" si="334"/>
        <v>377.90865989999998</v>
      </c>
      <c r="L4262" s="1" t="s">
        <v>38</v>
      </c>
      <c r="M4262" s="1" t="s">
        <v>47</v>
      </c>
      <c r="N4262" s="1" t="s">
        <v>33</v>
      </c>
      <c r="O4262" s="1" t="s">
        <v>22</v>
      </c>
      <c r="P4262" s="1" t="s">
        <v>67</v>
      </c>
      <c r="Q4262" s="1" t="s">
        <v>64</v>
      </c>
      <c r="R4262" s="2">
        <v>40090</v>
      </c>
    </row>
    <row r="4263" spans="1:18" x14ac:dyDescent="0.25">
      <c r="A4263" s="1">
        <v>16422</v>
      </c>
      <c r="B4263" s="2">
        <v>40825</v>
      </c>
      <c r="C4263" s="2" t="str">
        <f t="shared" si="331"/>
        <v>October</v>
      </c>
      <c r="D4263" s="1" t="s">
        <v>37</v>
      </c>
      <c r="E4263" s="1">
        <v>16</v>
      </c>
      <c r="F4263" s="1">
        <f t="shared" si="330"/>
        <v>10.71875</v>
      </c>
      <c r="G4263" s="1">
        <v>171.5</v>
      </c>
      <c r="H4263" s="1">
        <v>4.68</v>
      </c>
      <c r="I4263">
        <f t="shared" si="332"/>
        <v>176.18</v>
      </c>
      <c r="J4263">
        <f t="shared" si="333"/>
        <v>3.5455000000000001</v>
      </c>
      <c r="K4263">
        <f t="shared" si="334"/>
        <v>6.0805325000000003</v>
      </c>
      <c r="L4263" s="1" t="s">
        <v>26</v>
      </c>
      <c r="M4263" s="1" t="s">
        <v>54</v>
      </c>
      <c r="N4263" s="1" t="s">
        <v>28</v>
      </c>
      <c r="O4263" s="1" t="s">
        <v>34</v>
      </c>
      <c r="P4263" s="1" t="s">
        <v>50</v>
      </c>
      <c r="Q4263" s="1" t="s">
        <v>46</v>
      </c>
      <c r="R4263" s="2">
        <v>40827</v>
      </c>
    </row>
    <row r="4264" spans="1:18" x14ac:dyDescent="0.25">
      <c r="A4264" s="1">
        <v>1444</v>
      </c>
      <c r="B4264" s="2">
        <v>40152</v>
      </c>
      <c r="C4264" s="2" t="str">
        <f t="shared" si="331"/>
        <v>December</v>
      </c>
      <c r="D4264" s="1" t="s">
        <v>41</v>
      </c>
      <c r="E4264" s="1">
        <v>2</v>
      </c>
      <c r="F4264" s="1">
        <f t="shared" si="330"/>
        <v>10.72</v>
      </c>
      <c r="G4264" s="1">
        <v>21.44</v>
      </c>
      <c r="H4264" s="1">
        <v>8.74</v>
      </c>
      <c r="I4264">
        <f t="shared" si="332"/>
        <v>30.18</v>
      </c>
      <c r="J4264">
        <f t="shared" si="333"/>
        <v>3.5455000000000001</v>
      </c>
      <c r="K4264">
        <f t="shared" si="334"/>
        <v>0.76015520000000014</v>
      </c>
      <c r="L4264" s="1" t="s">
        <v>26</v>
      </c>
      <c r="M4264" s="1" t="s">
        <v>69</v>
      </c>
      <c r="N4264" s="1" t="s">
        <v>42</v>
      </c>
      <c r="O4264" s="1" t="s">
        <v>34</v>
      </c>
      <c r="P4264" s="1" t="s">
        <v>45</v>
      </c>
      <c r="Q4264" s="1" t="s">
        <v>24</v>
      </c>
      <c r="R4264" s="2">
        <v>40154</v>
      </c>
    </row>
    <row r="4265" spans="1:18" x14ac:dyDescent="0.25">
      <c r="A4265" s="1">
        <v>33894</v>
      </c>
      <c r="B4265" s="2">
        <v>40343</v>
      </c>
      <c r="C4265" s="2" t="str">
        <f t="shared" si="331"/>
        <v>June</v>
      </c>
      <c r="D4265" s="1" t="s">
        <v>37</v>
      </c>
      <c r="E4265" s="1">
        <v>5</v>
      </c>
      <c r="F4265" s="1">
        <f t="shared" si="330"/>
        <v>8.5779999999999994</v>
      </c>
      <c r="G4265" s="1">
        <v>42.89</v>
      </c>
      <c r="H4265" s="1">
        <v>8.3699999999999992</v>
      </c>
      <c r="I4265">
        <f t="shared" si="332"/>
        <v>51.26</v>
      </c>
      <c r="J4265">
        <f t="shared" si="333"/>
        <v>3.5455000000000001</v>
      </c>
      <c r="K4265">
        <f t="shared" si="334"/>
        <v>1.52066495</v>
      </c>
      <c r="L4265" s="1" t="s">
        <v>26</v>
      </c>
      <c r="M4265" s="1" t="s">
        <v>44</v>
      </c>
      <c r="N4265" s="1" t="s">
        <v>33</v>
      </c>
      <c r="O4265" s="1" t="s">
        <v>34</v>
      </c>
      <c r="P4265" s="1" t="s">
        <v>50</v>
      </c>
      <c r="Q4265" s="1" t="s">
        <v>46</v>
      </c>
      <c r="R4265" s="2">
        <v>40344</v>
      </c>
    </row>
    <row r="4266" spans="1:18" x14ac:dyDescent="0.25">
      <c r="A4266" s="1">
        <v>1027</v>
      </c>
      <c r="B4266" s="2">
        <v>41062</v>
      </c>
      <c r="C4266" s="2" t="str">
        <f t="shared" si="331"/>
        <v>June</v>
      </c>
      <c r="D4266" s="1" t="s">
        <v>41</v>
      </c>
      <c r="E4266" s="1">
        <v>19</v>
      </c>
      <c r="F4266" s="1">
        <f t="shared" si="330"/>
        <v>74.007894736842104</v>
      </c>
      <c r="G4266" s="1">
        <v>1406.15</v>
      </c>
      <c r="H4266" s="1">
        <v>46.74</v>
      </c>
      <c r="I4266">
        <f t="shared" si="332"/>
        <v>1452.89</v>
      </c>
      <c r="J4266">
        <f t="shared" si="333"/>
        <v>4.7610000000000001</v>
      </c>
      <c r="K4266">
        <f t="shared" si="334"/>
        <v>66.946801500000007</v>
      </c>
      <c r="L4266" s="1" t="s">
        <v>38</v>
      </c>
      <c r="M4266" s="1" t="s">
        <v>51</v>
      </c>
      <c r="N4266" s="1" t="s">
        <v>42</v>
      </c>
      <c r="O4266" s="1" t="s">
        <v>22</v>
      </c>
      <c r="P4266" s="1" t="s">
        <v>67</v>
      </c>
      <c r="Q4266" s="1" t="s">
        <v>64</v>
      </c>
      <c r="R4266" s="2">
        <v>41064</v>
      </c>
    </row>
    <row r="4267" spans="1:18" x14ac:dyDescent="0.25">
      <c r="A4267" s="1">
        <v>1285</v>
      </c>
      <c r="B4267" s="2">
        <v>41060</v>
      </c>
      <c r="C4267" s="2" t="str">
        <f t="shared" si="331"/>
        <v>May</v>
      </c>
      <c r="D4267" s="1" t="s">
        <v>37</v>
      </c>
      <c r="E4267" s="1">
        <v>8</v>
      </c>
      <c r="F4267" s="1">
        <f t="shared" si="330"/>
        <v>181.52699999999999</v>
      </c>
      <c r="G4267" s="1">
        <v>1452.2159999999999</v>
      </c>
      <c r="H4267" s="1">
        <v>69.64</v>
      </c>
      <c r="I4267">
        <f t="shared" si="332"/>
        <v>1521.856</v>
      </c>
      <c r="J4267">
        <f t="shared" si="333"/>
        <v>4.7610000000000001</v>
      </c>
      <c r="K4267">
        <f t="shared" si="334"/>
        <v>69.140003759999999</v>
      </c>
      <c r="L4267" s="1" t="s">
        <v>38</v>
      </c>
      <c r="M4267" s="1" t="s">
        <v>58</v>
      </c>
      <c r="N4267" s="1" t="s">
        <v>33</v>
      </c>
      <c r="O4267" s="1" t="s">
        <v>22</v>
      </c>
      <c r="P4267" s="1" t="s">
        <v>57</v>
      </c>
      <c r="Q4267" s="1" t="s">
        <v>64</v>
      </c>
      <c r="R4267" s="2">
        <v>41061</v>
      </c>
    </row>
    <row r="4268" spans="1:18" x14ac:dyDescent="0.25">
      <c r="A4268" s="1">
        <v>23429</v>
      </c>
      <c r="B4268" s="2">
        <v>39891</v>
      </c>
      <c r="C4268" s="2" t="str">
        <f t="shared" si="331"/>
        <v>March</v>
      </c>
      <c r="D4268" s="1" t="s">
        <v>37</v>
      </c>
      <c r="E4268" s="1">
        <v>28</v>
      </c>
      <c r="F4268" s="1">
        <f t="shared" si="330"/>
        <v>5.5217857142857145</v>
      </c>
      <c r="G4268" s="1">
        <v>154.61000000000001</v>
      </c>
      <c r="H4268" s="1">
        <v>5.63</v>
      </c>
      <c r="I4268">
        <f t="shared" si="332"/>
        <v>160.24</v>
      </c>
      <c r="J4268">
        <f t="shared" si="333"/>
        <v>3.5455000000000001</v>
      </c>
      <c r="K4268">
        <f t="shared" si="334"/>
        <v>5.4816975499999998</v>
      </c>
      <c r="L4268" s="1" t="s">
        <v>26</v>
      </c>
      <c r="M4268" s="1" t="s">
        <v>27</v>
      </c>
      <c r="N4268" s="1" t="s">
        <v>33</v>
      </c>
      <c r="O4268" s="1" t="s">
        <v>34</v>
      </c>
      <c r="P4268" s="1" t="s">
        <v>48</v>
      </c>
      <c r="Q4268" s="1" t="s">
        <v>24</v>
      </c>
      <c r="R4268" s="2">
        <v>39891</v>
      </c>
    </row>
    <row r="4269" spans="1:18" x14ac:dyDescent="0.25">
      <c r="A4269" s="1">
        <v>20390</v>
      </c>
      <c r="B4269" s="2">
        <v>40056</v>
      </c>
      <c r="C4269" s="2" t="str">
        <f t="shared" si="331"/>
        <v>August</v>
      </c>
      <c r="D4269" s="1" t="s">
        <v>32</v>
      </c>
      <c r="E4269" s="1">
        <v>35</v>
      </c>
      <c r="F4269" s="1">
        <f t="shared" si="330"/>
        <v>36.317714285714281</v>
      </c>
      <c r="G4269" s="1">
        <v>1271.1199999999999</v>
      </c>
      <c r="H4269" s="1">
        <v>7.53</v>
      </c>
      <c r="I4269">
        <f t="shared" si="332"/>
        <v>1278.6499999999999</v>
      </c>
      <c r="J4269">
        <f t="shared" si="333"/>
        <v>5.3265000000000002</v>
      </c>
      <c r="K4269">
        <f t="shared" si="334"/>
        <v>67.706206800000004</v>
      </c>
      <c r="L4269" s="1" t="s">
        <v>19</v>
      </c>
      <c r="M4269" s="1" t="s">
        <v>27</v>
      </c>
      <c r="N4269" s="1" t="s">
        <v>42</v>
      </c>
      <c r="O4269" s="1" t="s">
        <v>29</v>
      </c>
      <c r="P4269" s="1" t="s">
        <v>43</v>
      </c>
      <c r="Q4269" s="1" t="s">
        <v>24</v>
      </c>
      <c r="R4269" s="2">
        <v>40059</v>
      </c>
    </row>
    <row r="4270" spans="1:18" x14ac:dyDescent="0.25">
      <c r="A4270" s="1">
        <v>12612</v>
      </c>
      <c r="B4270" s="2">
        <v>40533</v>
      </c>
      <c r="C4270" s="2" t="str">
        <f t="shared" si="331"/>
        <v>December</v>
      </c>
      <c r="D4270" s="1" t="s">
        <v>18</v>
      </c>
      <c r="E4270" s="1">
        <v>29</v>
      </c>
      <c r="F4270" s="1">
        <f t="shared" si="330"/>
        <v>81.413103448275862</v>
      </c>
      <c r="G4270" s="1">
        <v>2360.98</v>
      </c>
      <c r="H4270" s="1">
        <v>13.99</v>
      </c>
      <c r="I4270">
        <f t="shared" si="332"/>
        <v>2374.9699999999998</v>
      </c>
      <c r="J4270">
        <f t="shared" si="333"/>
        <v>3.5455000000000001</v>
      </c>
      <c r="K4270">
        <f t="shared" si="334"/>
        <v>83.708545900000004</v>
      </c>
      <c r="L4270" s="1" t="s">
        <v>26</v>
      </c>
      <c r="M4270" s="1" t="s">
        <v>47</v>
      </c>
      <c r="N4270" s="1" t="s">
        <v>42</v>
      </c>
      <c r="O4270" s="1" t="s">
        <v>34</v>
      </c>
      <c r="P4270" s="1" t="s">
        <v>68</v>
      </c>
      <c r="Q4270" s="1" t="s">
        <v>31</v>
      </c>
      <c r="R4270" s="2">
        <v>40533</v>
      </c>
    </row>
    <row r="4271" spans="1:18" x14ac:dyDescent="0.25">
      <c r="A4271" s="1">
        <v>54947</v>
      </c>
      <c r="B4271" s="2">
        <v>39866</v>
      </c>
      <c r="C4271" s="2" t="str">
        <f t="shared" si="331"/>
        <v>February</v>
      </c>
      <c r="D4271" s="1" t="s">
        <v>32</v>
      </c>
      <c r="E4271" s="1">
        <v>42</v>
      </c>
      <c r="F4271" s="1">
        <f t="shared" si="330"/>
        <v>35.677619047619046</v>
      </c>
      <c r="G4271" s="1">
        <v>1498.46</v>
      </c>
      <c r="H4271" s="1">
        <v>5.0199999999999996</v>
      </c>
      <c r="I4271">
        <f t="shared" si="332"/>
        <v>1503.48</v>
      </c>
      <c r="J4271">
        <f t="shared" si="333"/>
        <v>4.7610000000000001</v>
      </c>
      <c r="K4271">
        <f t="shared" si="334"/>
        <v>71.341680600000004</v>
      </c>
      <c r="L4271" s="1" t="s">
        <v>26</v>
      </c>
      <c r="M4271" s="1" t="s">
        <v>20</v>
      </c>
      <c r="N4271" s="1" t="s">
        <v>21</v>
      </c>
      <c r="O4271" s="1" t="s">
        <v>22</v>
      </c>
      <c r="P4271" s="1" t="s">
        <v>23</v>
      </c>
      <c r="Q4271" s="1" t="s">
        <v>24</v>
      </c>
      <c r="R4271" s="2">
        <v>39868</v>
      </c>
    </row>
    <row r="4272" spans="1:18" x14ac:dyDescent="0.25">
      <c r="A4272" s="1">
        <v>59270</v>
      </c>
      <c r="B4272" s="2">
        <v>40189</v>
      </c>
      <c r="C4272" s="2" t="str">
        <f t="shared" si="331"/>
        <v>January</v>
      </c>
      <c r="D4272" s="1" t="s">
        <v>25</v>
      </c>
      <c r="E4272" s="1">
        <v>47</v>
      </c>
      <c r="F4272" s="1">
        <f t="shared" si="330"/>
        <v>33.979148936170212</v>
      </c>
      <c r="G4272" s="1">
        <v>1597.02</v>
      </c>
      <c r="H4272" s="1">
        <v>1.99</v>
      </c>
      <c r="I4272">
        <f t="shared" si="332"/>
        <v>1599.01</v>
      </c>
      <c r="J4272">
        <f t="shared" si="333"/>
        <v>5.3265000000000002</v>
      </c>
      <c r="K4272">
        <f t="shared" si="334"/>
        <v>85.065270300000009</v>
      </c>
      <c r="L4272" s="1" t="s">
        <v>26</v>
      </c>
      <c r="M4272" s="1" t="s">
        <v>58</v>
      </c>
      <c r="N4272" s="1" t="s">
        <v>28</v>
      </c>
      <c r="O4272" s="1" t="s">
        <v>29</v>
      </c>
      <c r="P4272" s="1" t="s">
        <v>43</v>
      </c>
      <c r="Q4272" s="1" t="s">
        <v>46</v>
      </c>
      <c r="R4272" s="2">
        <v>40191</v>
      </c>
    </row>
    <row r="4273" spans="1:18" x14ac:dyDescent="0.25">
      <c r="A4273" s="1">
        <v>42690</v>
      </c>
      <c r="B4273" s="2">
        <v>40449</v>
      </c>
      <c r="C4273" s="2" t="str">
        <f t="shared" si="331"/>
        <v>September</v>
      </c>
      <c r="D4273" s="1" t="s">
        <v>18</v>
      </c>
      <c r="E4273" s="1">
        <v>44</v>
      </c>
      <c r="F4273" s="1">
        <f t="shared" si="330"/>
        <v>424.93727272727278</v>
      </c>
      <c r="G4273" s="1">
        <v>18697.240000000002</v>
      </c>
      <c r="H4273" s="1">
        <v>19.989999999999998</v>
      </c>
      <c r="I4273">
        <f t="shared" si="332"/>
        <v>18717.230000000003</v>
      </c>
      <c r="J4273">
        <f t="shared" si="333"/>
        <v>3.5455000000000001</v>
      </c>
      <c r="K4273">
        <f t="shared" si="334"/>
        <v>662.91064420000009</v>
      </c>
      <c r="L4273" s="1" t="s">
        <v>26</v>
      </c>
      <c r="M4273" s="1" t="s">
        <v>27</v>
      </c>
      <c r="N4273" s="1" t="s">
        <v>42</v>
      </c>
      <c r="O4273" s="1" t="s">
        <v>34</v>
      </c>
      <c r="P4273" s="1" t="s">
        <v>48</v>
      </c>
      <c r="Q4273" s="1" t="s">
        <v>24</v>
      </c>
      <c r="R4273" s="2">
        <v>40453</v>
      </c>
    </row>
    <row r="4274" spans="1:18" x14ac:dyDescent="0.25">
      <c r="A4274" s="1">
        <v>42309</v>
      </c>
      <c r="B4274" s="2">
        <v>40031</v>
      </c>
      <c r="C4274" s="2" t="str">
        <f t="shared" si="331"/>
        <v>August</v>
      </c>
      <c r="D4274" s="1" t="s">
        <v>18</v>
      </c>
      <c r="E4274" s="1">
        <v>26</v>
      </c>
      <c r="F4274" s="1">
        <f t="shared" si="330"/>
        <v>1.8426923076923076</v>
      </c>
      <c r="G4274" s="1">
        <v>47.91</v>
      </c>
      <c r="H4274" s="1">
        <v>2.58</v>
      </c>
      <c r="I4274">
        <f t="shared" si="332"/>
        <v>50.489999999999995</v>
      </c>
      <c r="J4274">
        <f t="shared" si="333"/>
        <v>3.5455000000000001</v>
      </c>
      <c r="K4274">
        <f t="shared" si="334"/>
        <v>1.69864905</v>
      </c>
      <c r="L4274" s="1" t="s">
        <v>26</v>
      </c>
      <c r="M4274" s="1" t="s">
        <v>54</v>
      </c>
      <c r="N4274" s="1" t="s">
        <v>28</v>
      </c>
      <c r="O4274" s="1" t="s">
        <v>34</v>
      </c>
      <c r="P4274" s="1" t="s">
        <v>66</v>
      </c>
      <c r="Q4274" s="1" t="s">
        <v>36</v>
      </c>
      <c r="R4274" s="2">
        <v>40036</v>
      </c>
    </row>
    <row r="4275" spans="1:18" x14ac:dyDescent="0.25">
      <c r="A4275" s="1">
        <v>30886</v>
      </c>
      <c r="B4275" s="2">
        <v>41041</v>
      </c>
      <c r="C4275" s="2" t="str">
        <f t="shared" si="331"/>
        <v>May</v>
      </c>
      <c r="D4275" s="1" t="s">
        <v>18</v>
      </c>
      <c r="E4275" s="1">
        <v>28</v>
      </c>
      <c r="F4275" s="1">
        <f t="shared" si="330"/>
        <v>190.02035714285714</v>
      </c>
      <c r="G4275" s="1">
        <v>5320.57</v>
      </c>
      <c r="H4275" s="1">
        <v>19.989999999999998</v>
      </c>
      <c r="I4275">
        <f t="shared" si="332"/>
        <v>5340.5599999999995</v>
      </c>
      <c r="J4275">
        <f t="shared" si="333"/>
        <v>3.5455000000000001</v>
      </c>
      <c r="K4275">
        <f t="shared" si="334"/>
        <v>188.64080934999998</v>
      </c>
      <c r="L4275" s="1" t="s">
        <v>26</v>
      </c>
      <c r="M4275" s="1" t="s">
        <v>56</v>
      </c>
      <c r="N4275" s="1" t="s">
        <v>21</v>
      </c>
      <c r="O4275" s="1" t="s">
        <v>34</v>
      </c>
      <c r="P4275" s="1" t="s">
        <v>60</v>
      </c>
      <c r="Q4275" s="1" t="s">
        <v>24</v>
      </c>
      <c r="R4275" s="2">
        <v>41046</v>
      </c>
    </row>
    <row r="4276" spans="1:18" x14ac:dyDescent="0.25">
      <c r="A4276" s="1">
        <v>18500</v>
      </c>
      <c r="B4276" s="2">
        <v>40950</v>
      </c>
      <c r="C4276" s="2" t="str">
        <f t="shared" si="331"/>
        <v>February</v>
      </c>
      <c r="D4276" s="1" t="s">
        <v>41</v>
      </c>
      <c r="E4276" s="1">
        <v>44</v>
      </c>
      <c r="F4276" s="1">
        <f t="shared" si="330"/>
        <v>56.99522727272727</v>
      </c>
      <c r="G4276" s="1">
        <v>2507.79</v>
      </c>
      <c r="H4276" s="1">
        <v>36.61</v>
      </c>
      <c r="I4276">
        <f t="shared" si="332"/>
        <v>2544.4</v>
      </c>
      <c r="J4276">
        <f t="shared" si="333"/>
        <v>4.7610000000000001</v>
      </c>
      <c r="K4276">
        <f t="shared" si="334"/>
        <v>119.39588190000001</v>
      </c>
      <c r="L4276" s="1" t="s">
        <v>38</v>
      </c>
      <c r="M4276" s="1" t="s">
        <v>54</v>
      </c>
      <c r="N4276" s="1" t="s">
        <v>28</v>
      </c>
      <c r="O4276" s="1" t="s">
        <v>22</v>
      </c>
      <c r="P4276" s="1" t="s">
        <v>67</v>
      </c>
      <c r="Q4276" s="1" t="s">
        <v>64</v>
      </c>
      <c r="R4276" s="2">
        <v>40951</v>
      </c>
    </row>
    <row r="4277" spans="1:18" x14ac:dyDescent="0.25">
      <c r="A4277" s="1">
        <v>1988</v>
      </c>
      <c r="B4277" s="2">
        <v>40821</v>
      </c>
      <c r="C4277" s="2" t="str">
        <f t="shared" si="331"/>
        <v>October</v>
      </c>
      <c r="D4277" s="1" t="s">
        <v>32</v>
      </c>
      <c r="E4277" s="1">
        <v>9</v>
      </c>
      <c r="F4277" s="1">
        <f t="shared" si="330"/>
        <v>13.571111111111112</v>
      </c>
      <c r="G4277" s="1">
        <v>122.14</v>
      </c>
      <c r="H4277" s="1">
        <v>4.51</v>
      </c>
      <c r="I4277">
        <f t="shared" si="332"/>
        <v>126.65</v>
      </c>
      <c r="J4277">
        <f t="shared" si="333"/>
        <v>3.5455000000000001</v>
      </c>
      <c r="K4277">
        <f t="shared" si="334"/>
        <v>4.3304736999999998</v>
      </c>
      <c r="L4277" s="1" t="s">
        <v>26</v>
      </c>
      <c r="M4277" s="1" t="s">
        <v>49</v>
      </c>
      <c r="N4277" s="1" t="s">
        <v>33</v>
      </c>
      <c r="O4277" s="1" t="s">
        <v>34</v>
      </c>
      <c r="P4277" s="1" t="s">
        <v>60</v>
      </c>
      <c r="Q4277" s="1" t="s">
        <v>24</v>
      </c>
      <c r="R4277" s="2">
        <v>40823</v>
      </c>
    </row>
    <row r="4278" spans="1:18" x14ac:dyDescent="0.25">
      <c r="A4278" s="1">
        <v>23522</v>
      </c>
      <c r="B4278" s="2">
        <v>40644</v>
      </c>
      <c r="C4278" s="2" t="str">
        <f t="shared" si="331"/>
        <v>April</v>
      </c>
      <c r="D4278" s="1" t="s">
        <v>37</v>
      </c>
      <c r="E4278" s="1">
        <v>36</v>
      </c>
      <c r="F4278" s="1">
        <f t="shared" si="330"/>
        <v>6.4827777777777778</v>
      </c>
      <c r="G4278" s="1">
        <v>233.38</v>
      </c>
      <c r="H4278" s="1">
        <v>8.73</v>
      </c>
      <c r="I4278">
        <f t="shared" si="332"/>
        <v>242.10999999999999</v>
      </c>
      <c r="J4278">
        <f t="shared" si="333"/>
        <v>3.5455000000000001</v>
      </c>
      <c r="K4278">
        <f t="shared" si="334"/>
        <v>8.2744879000000005</v>
      </c>
      <c r="L4278" s="1" t="s">
        <v>26</v>
      </c>
      <c r="M4278" s="1" t="s">
        <v>49</v>
      </c>
      <c r="N4278" s="1" t="s">
        <v>28</v>
      </c>
      <c r="O4278" s="1" t="s">
        <v>34</v>
      </c>
      <c r="P4278" s="1" t="s">
        <v>45</v>
      </c>
      <c r="Q4278" s="1" t="s">
        <v>24</v>
      </c>
      <c r="R4278" s="2">
        <v>40646</v>
      </c>
    </row>
    <row r="4279" spans="1:18" x14ac:dyDescent="0.25">
      <c r="A4279" s="1">
        <v>37760</v>
      </c>
      <c r="B4279" s="2">
        <v>40039</v>
      </c>
      <c r="C4279" s="2" t="str">
        <f t="shared" si="331"/>
        <v>August</v>
      </c>
      <c r="D4279" s="1" t="s">
        <v>25</v>
      </c>
      <c r="E4279" s="1">
        <v>38</v>
      </c>
      <c r="F4279" s="1">
        <f t="shared" si="330"/>
        <v>72.974513157894734</v>
      </c>
      <c r="G4279" s="1">
        <v>2773.0315000000001</v>
      </c>
      <c r="H4279" s="1">
        <v>0.99</v>
      </c>
      <c r="I4279">
        <f t="shared" si="332"/>
        <v>2774.0214999999998</v>
      </c>
      <c r="J4279">
        <f t="shared" si="333"/>
        <v>5.3265000000000002</v>
      </c>
      <c r="K4279">
        <f t="shared" si="334"/>
        <v>147.70552284750002</v>
      </c>
      <c r="L4279" s="1" t="s">
        <v>26</v>
      </c>
      <c r="M4279" s="1" t="s">
        <v>49</v>
      </c>
      <c r="N4279" s="1" t="s">
        <v>28</v>
      </c>
      <c r="O4279" s="1" t="s">
        <v>29</v>
      </c>
      <c r="P4279" s="1" t="s">
        <v>30</v>
      </c>
      <c r="Q4279" s="1" t="s">
        <v>36</v>
      </c>
      <c r="R4279" s="2">
        <v>40041</v>
      </c>
    </row>
    <row r="4280" spans="1:18" x14ac:dyDescent="0.25">
      <c r="A4280" s="1">
        <v>57185</v>
      </c>
      <c r="B4280" s="2">
        <v>40686</v>
      </c>
      <c r="C4280" s="2" t="str">
        <f t="shared" si="331"/>
        <v>May</v>
      </c>
      <c r="D4280" s="1" t="s">
        <v>41</v>
      </c>
      <c r="E4280" s="1">
        <v>28</v>
      </c>
      <c r="F4280" s="1">
        <f t="shared" si="330"/>
        <v>48.600714285714282</v>
      </c>
      <c r="G4280" s="1">
        <v>1360.82</v>
      </c>
      <c r="H4280" s="1">
        <v>10.25</v>
      </c>
      <c r="I4280">
        <f t="shared" si="332"/>
        <v>1371.07</v>
      </c>
      <c r="J4280">
        <f t="shared" si="333"/>
        <v>4.7610000000000001</v>
      </c>
      <c r="K4280">
        <f t="shared" si="334"/>
        <v>64.788640200000003</v>
      </c>
      <c r="L4280" s="1" t="s">
        <v>26</v>
      </c>
      <c r="M4280" s="1" t="s">
        <v>27</v>
      </c>
      <c r="N4280" s="1" t="s">
        <v>33</v>
      </c>
      <c r="O4280" s="1" t="s">
        <v>22</v>
      </c>
      <c r="P4280" s="1" t="s">
        <v>23</v>
      </c>
      <c r="Q4280" s="1" t="s">
        <v>53</v>
      </c>
      <c r="R4280" s="2">
        <v>40688</v>
      </c>
    </row>
    <row r="4281" spans="1:18" x14ac:dyDescent="0.25">
      <c r="A4281" s="1">
        <v>37828</v>
      </c>
      <c r="B4281" s="2">
        <v>40653</v>
      </c>
      <c r="C4281" s="2" t="str">
        <f t="shared" si="331"/>
        <v>April</v>
      </c>
      <c r="D4281" s="1" t="s">
        <v>18</v>
      </c>
      <c r="E4281" s="1">
        <v>42</v>
      </c>
      <c r="F4281" s="1">
        <f t="shared" si="330"/>
        <v>4.909523809523809</v>
      </c>
      <c r="G4281" s="1">
        <v>206.2</v>
      </c>
      <c r="H4281" s="1">
        <v>0.5</v>
      </c>
      <c r="I4281">
        <f t="shared" si="332"/>
        <v>206.7</v>
      </c>
      <c r="J4281">
        <f t="shared" si="333"/>
        <v>3.5455000000000001</v>
      </c>
      <c r="K4281">
        <f t="shared" si="334"/>
        <v>7.3108209999999998</v>
      </c>
      <c r="L4281" s="1" t="s">
        <v>26</v>
      </c>
      <c r="M4281" s="1" t="s">
        <v>27</v>
      </c>
      <c r="N4281" s="1" t="s">
        <v>33</v>
      </c>
      <c r="O4281" s="1" t="s">
        <v>34</v>
      </c>
      <c r="P4281" s="1" t="s">
        <v>63</v>
      </c>
      <c r="Q4281" s="1" t="s">
        <v>24</v>
      </c>
      <c r="R4281" s="2">
        <v>40655</v>
      </c>
    </row>
    <row r="4282" spans="1:18" x14ac:dyDescent="0.25">
      <c r="A4282" s="1">
        <v>34723</v>
      </c>
      <c r="B4282" s="2">
        <v>41252</v>
      </c>
      <c r="C4282" s="2" t="str">
        <f t="shared" si="331"/>
        <v>December</v>
      </c>
      <c r="D4282" s="1" t="s">
        <v>41</v>
      </c>
      <c r="E4282" s="1">
        <v>46</v>
      </c>
      <c r="F4282" s="1">
        <f t="shared" si="330"/>
        <v>82.093043478260867</v>
      </c>
      <c r="G4282" s="1">
        <v>3776.28</v>
      </c>
      <c r="H4282" s="1">
        <v>30.06</v>
      </c>
      <c r="I4282">
        <f t="shared" si="332"/>
        <v>3806.34</v>
      </c>
      <c r="J4282">
        <f t="shared" si="333"/>
        <v>5.3265000000000002</v>
      </c>
      <c r="K4282">
        <f t="shared" si="334"/>
        <v>201.14355420000004</v>
      </c>
      <c r="L4282" s="1" t="s">
        <v>38</v>
      </c>
      <c r="M4282" s="1" t="s">
        <v>54</v>
      </c>
      <c r="N4282" s="1" t="s">
        <v>28</v>
      </c>
      <c r="O4282" s="1" t="s">
        <v>29</v>
      </c>
      <c r="P4282" s="1" t="s">
        <v>61</v>
      </c>
      <c r="Q4282" s="1" t="s">
        <v>64</v>
      </c>
      <c r="R4282" s="2">
        <v>41255</v>
      </c>
    </row>
    <row r="4283" spans="1:18" x14ac:dyDescent="0.25">
      <c r="A4283" s="1">
        <v>43301</v>
      </c>
      <c r="B4283" s="2">
        <v>40046</v>
      </c>
      <c r="C4283" s="2" t="str">
        <f t="shared" si="331"/>
        <v>August</v>
      </c>
      <c r="D4283" s="1" t="s">
        <v>37</v>
      </c>
      <c r="E4283" s="1">
        <v>33</v>
      </c>
      <c r="F4283" s="1">
        <f t="shared" si="330"/>
        <v>107.20727272727274</v>
      </c>
      <c r="G4283" s="1">
        <v>3537.84</v>
      </c>
      <c r="H4283" s="1">
        <v>42</v>
      </c>
      <c r="I4283">
        <f t="shared" si="332"/>
        <v>3579.84</v>
      </c>
      <c r="J4283">
        <f t="shared" si="333"/>
        <v>4.7610000000000001</v>
      </c>
      <c r="K4283">
        <f t="shared" si="334"/>
        <v>168.43656240000001</v>
      </c>
      <c r="L4283" s="1" t="s">
        <v>38</v>
      </c>
      <c r="M4283" s="1" t="s">
        <v>51</v>
      </c>
      <c r="N4283" s="1" t="s">
        <v>28</v>
      </c>
      <c r="O4283" s="1" t="s">
        <v>22</v>
      </c>
      <c r="P4283" s="1" t="s">
        <v>39</v>
      </c>
      <c r="Q4283" s="1" t="s">
        <v>40</v>
      </c>
      <c r="R4283" s="2">
        <v>40047</v>
      </c>
    </row>
    <row r="4284" spans="1:18" x14ac:dyDescent="0.25">
      <c r="A4284" s="1">
        <v>47042</v>
      </c>
      <c r="B4284" s="2">
        <v>40970</v>
      </c>
      <c r="C4284" s="2" t="str">
        <f t="shared" si="331"/>
        <v>March</v>
      </c>
      <c r="D4284" s="1" t="s">
        <v>37</v>
      </c>
      <c r="E4284" s="1">
        <v>45</v>
      </c>
      <c r="F4284" s="1">
        <f t="shared" si="330"/>
        <v>30.563922222222224</v>
      </c>
      <c r="G4284" s="1">
        <v>1375.3765000000001</v>
      </c>
      <c r="H4284" s="1">
        <v>3.3</v>
      </c>
      <c r="I4284">
        <f t="shared" si="332"/>
        <v>1378.6765</v>
      </c>
      <c r="J4284">
        <f t="shared" si="333"/>
        <v>5.3265000000000002</v>
      </c>
      <c r="K4284">
        <f t="shared" si="334"/>
        <v>73.259429272500014</v>
      </c>
      <c r="L4284" s="1" t="s">
        <v>26</v>
      </c>
      <c r="M4284" s="1" t="s">
        <v>27</v>
      </c>
      <c r="N4284" s="1" t="s">
        <v>42</v>
      </c>
      <c r="O4284" s="1" t="s">
        <v>29</v>
      </c>
      <c r="P4284" s="1" t="s">
        <v>30</v>
      </c>
      <c r="Q4284" s="1" t="s">
        <v>46</v>
      </c>
      <c r="R4284" s="2">
        <v>40971</v>
      </c>
    </row>
    <row r="4285" spans="1:18" x14ac:dyDescent="0.25">
      <c r="A4285" s="1">
        <v>56387</v>
      </c>
      <c r="B4285" s="2">
        <v>40683</v>
      </c>
      <c r="C4285" s="2" t="str">
        <f t="shared" si="331"/>
        <v>May</v>
      </c>
      <c r="D4285" s="1" t="s">
        <v>41</v>
      </c>
      <c r="E4285" s="1">
        <v>32</v>
      </c>
      <c r="F4285" s="1">
        <f t="shared" si="330"/>
        <v>4.0043749999999996</v>
      </c>
      <c r="G4285" s="1">
        <v>128.13999999999999</v>
      </c>
      <c r="H4285" s="1">
        <v>7.01</v>
      </c>
      <c r="I4285">
        <f t="shared" si="332"/>
        <v>135.14999999999998</v>
      </c>
      <c r="J4285">
        <f t="shared" si="333"/>
        <v>3.5455000000000001</v>
      </c>
      <c r="K4285">
        <f t="shared" si="334"/>
        <v>4.5432036999999994</v>
      </c>
      <c r="L4285" s="1" t="s">
        <v>19</v>
      </c>
      <c r="M4285" s="1" t="s">
        <v>54</v>
      </c>
      <c r="N4285" s="1" t="s">
        <v>28</v>
      </c>
      <c r="O4285" s="1" t="s">
        <v>34</v>
      </c>
      <c r="P4285" s="1" t="s">
        <v>48</v>
      </c>
      <c r="Q4285" s="1" t="s">
        <v>24</v>
      </c>
      <c r="R4285" s="2">
        <v>40685</v>
      </c>
    </row>
    <row r="4286" spans="1:18" x14ac:dyDescent="0.25">
      <c r="A4286" s="1">
        <v>38884</v>
      </c>
      <c r="B4286" s="2">
        <v>41138</v>
      </c>
      <c r="C4286" s="2" t="str">
        <f t="shared" si="331"/>
        <v>August</v>
      </c>
      <c r="D4286" s="1" t="s">
        <v>25</v>
      </c>
      <c r="E4286" s="1">
        <v>20</v>
      </c>
      <c r="F4286" s="1">
        <f t="shared" si="330"/>
        <v>303.38800000000003</v>
      </c>
      <c r="G4286" s="1">
        <v>6067.76</v>
      </c>
      <c r="H4286" s="1">
        <v>54.12</v>
      </c>
      <c r="I4286">
        <f t="shared" si="332"/>
        <v>6121.88</v>
      </c>
      <c r="J4286">
        <f t="shared" si="333"/>
        <v>4.7610000000000001</v>
      </c>
      <c r="K4286">
        <f t="shared" si="334"/>
        <v>288.88605360000003</v>
      </c>
      <c r="L4286" s="1" t="s">
        <v>38</v>
      </c>
      <c r="M4286" s="1" t="s">
        <v>44</v>
      </c>
      <c r="N4286" s="1" t="s">
        <v>21</v>
      </c>
      <c r="O4286" s="1" t="s">
        <v>22</v>
      </c>
      <c r="P4286" s="1" t="s">
        <v>57</v>
      </c>
      <c r="Q4286" s="1" t="s">
        <v>64</v>
      </c>
      <c r="R4286" s="2">
        <v>41139</v>
      </c>
    </row>
    <row r="4287" spans="1:18" x14ac:dyDescent="0.25">
      <c r="A4287" s="1">
        <v>39232</v>
      </c>
      <c r="B4287" s="2">
        <v>40736</v>
      </c>
      <c r="C4287" s="2" t="str">
        <f t="shared" si="331"/>
        <v>July</v>
      </c>
      <c r="D4287" s="1" t="s">
        <v>18</v>
      </c>
      <c r="E4287" s="1">
        <v>26</v>
      </c>
      <c r="F4287" s="1">
        <f t="shared" si="330"/>
        <v>55.83038461538461</v>
      </c>
      <c r="G4287" s="1">
        <v>1451.59</v>
      </c>
      <c r="H4287" s="1">
        <v>14.3</v>
      </c>
      <c r="I4287">
        <f t="shared" si="332"/>
        <v>1465.8899999999999</v>
      </c>
      <c r="J4287">
        <f t="shared" si="333"/>
        <v>3.5455000000000001</v>
      </c>
      <c r="K4287">
        <f t="shared" si="334"/>
        <v>51.466123449999998</v>
      </c>
      <c r="L4287" s="1" t="s">
        <v>26</v>
      </c>
      <c r="M4287" s="1" t="s">
        <v>20</v>
      </c>
      <c r="N4287" s="1" t="s">
        <v>33</v>
      </c>
      <c r="O4287" s="1" t="s">
        <v>34</v>
      </c>
      <c r="P4287" s="1" t="s">
        <v>45</v>
      </c>
      <c r="Q4287" s="1" t="s">
        <v>24</v>
      </c>
      <c r="R4287" s="2">
        <v>40741</v>
      </c>
    </row>
    <row r="4288" spans="1:18" x14ac:dyDescent="0.25">
      <c r="A4288" s="1">
        <v>19363</v>
      </c>
      <c r="B4288" s="2">
        <v>40729</v>
      </c>
      <c r="C4288" s="2" t="str">
        <f t="shared" si="331"/>
        <v>July</v>
      </c>
      <c r="D4288" s="1" t="s">
        <v>25</v>
      </c>
      <c r="E4288" s="1">
        <v>41</v>
      </c>
      <c r="F4288" s="1">
        <f t="shared" si="330"/>
        <v>6.0512195121951216</v>
      </c>
      <c r="G4288" s="1">
        <v>248.1</v>
      </c>
      <c r="H4288" s="1">
        <v>0.96</v>
      </c>
      <c r="I4288">
        <f t="shared" si="332"/>
        <v>249.06</v>
      </c>
      <c r="J4288">
        <f t="shared" si="333"/>
        <v>3.5455000000000001</v>
      </c>
      <c r="K4288">
        <f t="shared" si="334"/>
        <v>8.7963854999999995</v>
      </c>
      <c r="L4288" s="1" t="s">
        <v>26</v>
      </c>
      <c r="M4288" s="1" t="s">
        <v>54</v>
      </c>
      <c r="N4288" s="1" t="s">
        <v>42</v>
      </c>
      <c r="O4288" s="1" t="s">
        <v>34</v>
      </c>
      <c r="P4288" s="1" t="s">
        <v>35</v>
      </c>
      <c r="Q4288" s="1" t="s">
        <v>36</v>
      </c>
      <c r="R4288" s="2">
        <v>40731</v>
      </c>
    </row>
    <row r="4289" spans="1:18" x14ac:dyDescent="0.25">
      <c r="A4289" s="1">
        <v>13570</v>
      </c>
      <c r="B4289" s="2">
        <v>41245</v>
      </c>
      <c r="C4289" s="2" t="str">
        <f t="shared" si="331"/>
        <v>December</v>
      </c>
      <c r="D4289" s="1" t="s">
        <v>32</v>
      </c>
      <c r="E4289" s="1">
        <v>2</v>
      </c>
      <c r="F4289" s="1">
        <f t="shared" si="330"/>
        <v>8.4849999999999994</v>
      </c>
      <c r="G4289" s="1">
        <v>16.97</v>
      </c>
      <c r="H4289" s="1">
        <v>0.96</v>
      </c>
      <c r="I4289">
        <f t="shared" si="332"/>
        <v>17.93</v>
      </c>
      <c r="J4289">
        <f t="shared" si="333"/>
        <v>4.7610000000000001</v>
      </c>
      <c r="K4289">
        <f t="shared" si="334"/>
        <v>0.80794169999999998</v>
      </c>
      <c r="L4289" s="1" t="s">
        <v>26</v>
      </c>
      <c r="M4289" s="1" t="s">
        <v>47</v>
      </c>
      <c r="N4289" s="1" t="s">
        <v>33</v>
      </c>
      <c r="O4289" s="1" t="s">
        <v>22</v>
      </c>
      <c r="P4289" s="1" t="s">
        <v>23</v>
      </c>
      <c r="Q4289" s="1" t="s">
        <v>36</v>
      </c>
      <c r="R4289" s="2">
        <v>41246</v>
      </c>
    </row>
    <row r="4290" spans="1:18" x14ac:dyDescent="0.25">
      <c r="A4290" s="1">
        <v>27463</v>
      </c>
      <c r="B4290" s="2">
        <v>40130</v>
      </c>
      <c r="C4290" s="2" t="str">
        <f t="shared" si="331"/>
        <v>November</v>
      </c>
      <c r="D4290" s="1" t="s">
        <v>41</v>
      </c>
      <c r="E4290" s="1">
        <v>31</v>
      </c>
      <c r="F4290" s="1">
        <f t="shared" ref="F4290:F4353" si="335">G4290/E4290</f>
        <v>26.939032258064518</v>
      </c>
      <c r="G4290" s="1">
        <v>835.11</v>
      </c>
      <c r="H4290" s="1">
        <v>8.99</v>
      </c>
      <c r="I4290">
        <f t="shared" si="332"/>
        <v>844.1</v>
      </c>
      <c r="J4290">
        <f t="shared" si="333"/>
        <v>4.7610000000000001</v>
      </c>
      <c r="K4290">
        <f t="shared" si="334"/>
        <v>39.759587100000005</v>
      </c>
      <c r="L4290" s="1" t="s">
        <v>26</v>
      </c>
      <c r="M4290" s="1" t="s">
        <v>51</v>
      </c>
      <c r="N4290" s="1" t="s">
        <v>21</v>
      </c>
      <c r="O4290" s="1" t="s">
        <v>22</v>
      </c>
      <c r="P4290" s="1" t="s">
        <v>23</v>
      </c>
      <c r="Q4290" s="1" t="s">
        <v>46</v>
      </c>
      <c r="R4290" s="2">
        <v>40132</v>
      </c>
    </row>
    <row r="4291" spans="1:18" x14ac:dyDescent="0.25">
      <c r="A4291" s="1">
        <v>24806</v>
      </c>
      <c r="B4291" s="2">
        <v>40427</v>
      </c>
      <c r="C4291" s="2" t="str">
        <f t="shared" ref="C4291:C4354" si="336">TEXT(B4291,"mmmm")</f>
        <v>September</v>
      </c>
      <c r="D4291" s="1" t="s">
        <v>32</v>
      </c>
      <c r="E4291" s="1">
        <v>20</v>
      </c>
      <c r="F4291" s="1">
        <f t="shared" si="335"/>
        <v>5.6014999999999997</v>
      </c>
      <c r="G4291" s="1">
        <v>112.03</v>
      </c>
      <c r="H4291" s="1">
        <v>5.74</v>
      </c>
      <c r="I4291">
        <f t="shared" ref="I4291:I4354" si="337">G4291+H4291</f>
        <v>117.77</v>
      </c>
      <c r="J4291">
        <f t="shared" ref="J4291:J4354" si="338">IF(O4291="Furniture",4.761,IF(O4291="Technology",5.3265,IF(O4291="Office Supplies",3.5455,0)))</f>
        <v>3.5455000000000001</v>
      </c>
      <c r="K4291">
        <f t="shared" ref="K4291:K4354" si="339">(J4291*G4291)/100</f>
        <v>3.9720236500000006</v>
      </c>
      <c r="L4291" s="1" t="s">
        <v>26</v>
      </c>
      <c r="M4291" s="1" t="s">
        <v>55</v>
      </c>
      <c r="N4291" s="1" t="s">
        <v>28</v>
      </c>
      <c r="O4291" s="1" t="s">
        <v>34</v>
      </c>
      <c r="P4291" s="1" t="s">
        <v>48</v>
      </c>
      <c r="Q4291" s="1" t="s">
        <v>24</v>
      </c>
      <c r="R4291" s="2">
        <v>40429</v>
      </c>
    </row>
    <row r="4292" spans="1:18" x14ac:dyDescent="0.25">
      <c r="A4292" s="1">
        <v>39683</v>
      </c>
      <c r="B4292" s="2">
        <v>40765</v>
      </c>
      <c r="C4292" s="2" t="str">
        <f t="shared" si="336"/>
        <v>August</v>
      </c>
      <c r="D4292" s="1" t="s">
        <v>25</v>
      </c>
      <c r="E4292" s="1">
        <v>30</v>
      </c>
      <c r="F4292" s="1">
        <f t="shared" si="335"/>
        <v>2.2713333333333332</v>
      </c>
      <c r="G4292" s="1">
        <v>68.14</v>
      </c>
      <c r="H4292" s="1">
        <v>0.78</v>
      </c>
      <c r="I4292">
        <f t="shared" si="337"/>
        <v>68.92</v>
      </c>
      <c r="J4292">
        <f t="shared" si="338"/>
        <v>3.5455000000000001</v>
      </c>
      <c r="K4292">
        <f t="shared" si="339"/>
        <v>2.4159036999999999</v>
      </c>
      <c r="L4292" s="1" t="s">
        <v>26</v>
      </c>
      <c r="M4292" s="1" t="s">
        <v>44</v>
      </c>
      <c r="N4292" s="1" t="s">
        <v>33</v>
      </c>
      <c r="O4292" s="1" t="s">
        <v>34</v>
      </c>
      <c r="P4292" s="1" t="s">
        <v>66</v>
      </c>
      <c r="Q4292" s="1" t="s">
        <v>36</v>
      </c>
      <c r="R4292" s="2">
        <v>40767</v>
      </c>
    </row>
    <row r="4293" spans="1:18" x14ac:dyDescent="0.25">
      <c r="A4293" s="1">
        <v>50117</v>
      </c>
      <c r="B4293" s="2">
        <v>40697</v>
      </c>
      <c r="C4293" s="2" t="str">
        <f t="shared" si="336"/>
        <v>June</v>
      </c>
      <c r="D4293" s="1" t="s">
        <v>37</v>
      </c>
      <c r="E4293" s="1">
        <v>17</v>
      </c>
      <c r="F4293" s="1">
        <f t="shared" si="335"/>
        <v>2.7905882352941176</v>
      </c>
      <c r="G4293" s="1">
        <v>47.44</v>
      </c>
      <c r="H4293" s="1">
        <v>0.5</v>
      </c>
      <c r="I4293">
        <f t="shared" si="337"/>
        <v>47.94</v>
      </c>
      <c r="J4293">
        <f t="shared" si="338"/>
        <v>3.5455000000000001</v>
      </c>
      <c r="K4293">
        <f t="shared" si="339"/>
        <v>1.6819852</v>
      </c>
      <c r="L4293" s="1" t="s">
        <v>26</v>
      </c>
      <c r="M4293" s="1" t="s">
        <v>44</v>
      </c>
      <c r="N4293" s="1" t="s">
        <v>28</v>
      </c>
      <c r="O4293" s="1" t="s">
        <v>34</v>
      </c>
      <c r="P4293" s="1" t="s">
        <v>63</v>
      </c>
      <c r="Q4293" s="1" t="s">
        <v>24</v>
      </c>
      <c r="R4293" s="2">
        <v>40699</v>
      </c>
    </row>
    <row r="4294" spans="1:18" x14ac:dyDescent="0.25">
      <c r="A4294" s="1">
        <v>12613</v>
      </c>
      <c r="B4294" s="2">
        <v>40278</v>
      </c>
      <c r="C4294" s="2" t="str">
        <f t="shared" si="336"/>
        <v>April</v>
      </c>
      <c r="D4294" s="1" t="s">
        <v>41</v>
      </c>
      <c r="E4294" s="1">
        <v>28</v>
      </c>
      <c r="F4294" s="1">
        <f t="shared" si="335"/>
        <v>62.538571428571423</v>
      </c>
      <c r="G4294" s="1">
        <v>1751.08</v>
      </c>
      <c r="H4294" s="1">
        <v>10.29</v>
      </c>
      <c r="I4294">
        <f t="shared" si="337"/>
        <v>1761.37</v>
      </c>
      <c r="J4294">
        <f t="shared" si="338"/>
        <v>3.5455000000000001</v>
      </c>
      <c r="K4294">
        <f t="shared" si="339"/>
        <v>62.084541399999999</v>
      </c>
      <c r="L4294" s="1" t="s">
        <v>26</v>
      </c>
      <c r="M4294" s="1" t="s">
        <v>54</v>
      </c>
      <c r="N4294" s="1" t="s">
        <v>21</v>
      </c>
      <c r="O4294" s="1" t="s">
        <v>34</v>
      </c>
      <c r="P4294" s="1" t="s">
        <v>48</v>
      </c>
      <c r="Q4294" s="1" t="s">
        <v>24</v>
      </c>
      <c r="R4294" s="2">
        <v>40279</v>
      </c>
    </row>
    <row r="4295" spans="1:18" x14ac:dyDescent="0.25">
      <c r="A4295" s="1">
        <v>46531</v>
      </c>
      <c r="B4295" s="2">
        <v>40776</v>
      </c>
      <c r="C4295" s="2" t="str">
        <f t="shared" si="336"/>
        <v>August</v>
      </c>
      <c r="D4295" s="1" t="s">
        <v>18</v>
      </c>
      <c r="E4295" s="1">
        <v>23</v>
      </c>
      <c r="F4295" s="1">
        <f t="shared" si="335"/>
        <v>3.672608695652174</v>
      </c>
      <c r="G4295" s="1">
        <v>84.47</v>
      </c>
      <c r="H4295" s="1">
        <v>1.49</v>
      </c>
      <c r="I4295">
        <f t="shared" si="337"/>
        <v>85.96</v>
      </c>
      <c r="J4295">
        <f t="shared" si="338"/>
        <v>3.5455000000000001</v>
      </c>
      <c r="K4295">
        <f t="shared" si="339"/>
        <v>2.9948838499999999</v>
      </c>
      <c r="L4295" s="1" t="s">
        <v>26</v>
      </c>
      <c r="M4295" s="1" t="s">
        <v>49</v>
      </c>
      <c r="N4295" s="1" t="s">
        <v>21</v>
      </c>
      <c r="O4295" s="1" t="s">
        <v>34</v>
      </c>
      <c r="P4295" s="1" t="s">
        <v>48</v>
      </c>
      <c r="Q4295" s="1" t="s">
        <v>24</v>
      </c>
      <c r="R4295" s="2">
        <v>40776</v>
      </c>
    </row>
    <row r="4296" spans="1:18" x14ac:dyDescent="0.25">
      <c r="A4296" s="1">
        <v>16165</v>
      </c>
      <c r="B4296" s="2">
        <v>40381</v>
      </c>
      <c r="C4296" s="2" t="str">
        <f t="shared" si="336"/>
        <v>July</v>
      </c>
      <c r="D4296" s="1" t="s">
        <v>32</v>
      </c>
      <c r="E4296" s="1">
        <v>4</v>
      </c>
      <c r="F4296" s="1">
        <f t="shared" si="335"/>
        <v>34.17</v>
      </c>
      <c r="G4296" s="1">
        <v>136.68</v>
      </c>
      <c r="H4296" s="1">
        <v>4</v>
      </c>
      <c r="I4296">
        <f t="shared" si="337"/>
        <v>140.68</v>
      </c>
      <c r="J4296">
        <f t="shared" si="338"/>
        <v>5.3265000000000002</v>
      </c>
      <c r="K4296">
        <f t="shared" si="339"/>
        <v>7.2802601999999998</v>
      </c>
      <c r="L4296" s="1" t="s">
        <v>19</v>
      </c>
      <c r="M4296" s="1" t="s">
        <v>56</v>
      </c>
      <c r="N4296" s="1" t="s">
        <v>28</v>
      </c>
      <c r="O4296" s="1" t="s">
        <v>29</v>
      </c>
      <c r="P4296" s="1" t="s">
        <v>43</v>
      </c>
      <c r="Q4296" s="1" t="s">
        <v>24</v>
      </c>
      <c r="R4296" s="2">
        <v>40383</v>
      </c>
    </row>
    <row r="4297" spans="1:18" x14ac:dyDescent="0.25">
      <c r="A4297" s="1">
        <v>41824</v>
      </c>
      <c r="B4297" s="2">
        <v>40363</v>
      </c>
      <c r="C4297" s="2" t="str">
        <f t="shared" si="336"/>
        <v>July</v>
      </c>
      <c r="D4297" s="1" t="s">
        <v>32</v>
      </c>
      <c r="E4297" s="1">
        <v>8</v>
      </c>
      <c r="F4297" s="1">
        <f t="shared" si="335"/>
        <v>19.688749999999999</v>
      </c>
      <c r="G4297" s="1">
        <v>157.51</v>
      </c>
      <c r="H4297" s="1">
        <v>1.49</v>
      </c>
      <c r="I4297">
        <f t="shared" si="337"/>
        <v>159</v>
      </c>
      <c r="J4297">
        <f t="shared" si="338"/>
        <v>3.5455000000000001</v>
      </c>
      <c r="K4297">
        <f t="shared" si="339"/>
        <v>5.5845170499999996</v>
      </c>
      <c r="L4297" s="1" t="s">
        <v>26</v>
      </c>
      <c r="M4297" s="1" t="s">
        <v>20</v>
      </c>
      <c r="N4297" s="1" t="s">
        <v>33</v>
      </c>
      <c r="O4297" s="1" t="s">
        <v>34</v>
      </c>
      <c r="P4297" s="1" t="s">
        <v>48</v>
      </c>
      <c r="Q4297" s="1" t="s">
        <v>24</v>
      </c>
      <c r="R4297" s="2">
        <v>40364</v>
      </c>
    </row>
    <row r="4298" spans="1:18" x14ac:dyDescent="0.25">
      <c r="A4298" s="1">
        <v>45377</v>
      </c>
      <c r="B4298" s="2">
        <v>40636</v>
      </c>
      <c r="C4298" s="2" t="str">
        <f t="shared" si="336"/>
        <v>April</v>
      </c>
      <c r="D4298" s="1" t="s">
        <v>18</v>
      </c>
      <c r="E4298" s="1">
        <v>47</v>
      </c>
      <c r="F4298" s="1">
        <f t="shared" si="335"/>
        <v>1.9453191489361703</v>
      </c>
      <c r="G4298" s="1">
        <v>91.43</v>
      </c>
      <c r="H4298" s="1">
        <v>1.49</v>
      </c>
      <c r="I4298">
        <f t="shared" si="337"/>
        <v>92.92</v>
      </c>
      <c r="J4298">
        <f t="shared" si="338"/>
        <v>3.5455000000000001</v>
      </c>
      <c r="K4298">
        <f t="shared" si="339"/>
        <v>3.2416506500000004</v>
      </c>
      <c r="L4298" s="1" t="s">
        <v>26</v>
      </c>
      <c r="M4298" s="1" t="s">
        <v>20</v>
      </c>
      <c r="N4298" s="1" t="s">
        <v>42</v>
      </c>
      <c r="O4298" s="1" t="s">
        <v>34</v>
      </c>
      <c r="P4298" s="1" t="s">
        <v>48</v>
      </c>
      <c r="Q4298" s="1" t="s">
        <v>24</v>
      </c>
      <c r="R4298" s="2">
        <v>40638</v>
      </c>
    </row>
    <row r="4299" spans="1:18" x14ac:dyDescent="0.25">
      <c r="A4299" s="1">
        <v>21985</v>
      </c>
      <c r="B4299" s="2">
        <v>40051</v>
      </c>
      <c r="C4299" s="2" t="str">
        <f t="shared" si="336"/>
        <v>August</v>
      </c>
      <c r="D4299" s="1" t="s">
        <v>37</v>
      </c>
      <c r="E4299" s="1">
        <v>1</v>
      </c>
      <c r="F4299" s="1">
        <f t="shared" si="335"/>
        <v>255.83</v>
      </c>
      <c r="G4299" s="1">
        <v>255.83</v>
      </c>
      <c r="H4299" s="1">
        <v>28.16</v>
      </c>
      <c r="I4299">
        <f t="shared" si="337"/>
        <v>283.99</v>
      </c>
      <c r="J4299">
        <f t="shared" si="338"/>
        <v>4.7610000000000001</v>
      </c>
      <c r="K4299">
        <f t="shared" si="339"/>
        <v>12.1800663</v>
      </c>
      <c r="L4299" s="1" t="s">
        <v>38</v>
      </c>
      <c r="M4299" s="1" t="s">
        <v>59</v>
      </c>
      <c r="N4299" s="1" t="s">
        <v>33</v>
      </c>
      <c r="O4299" s="1" t="s">
        <v>22</v>
      </c>
      <c r="P4299" s="1" t="s">
        <v>39</v>
      </c>
      <c r="Q4299" s="1" t="s">
        <v>40</v>
      </c>
      <c r="R4299" s="2">
        <v>40052</v>
      </c>
    </row>
    <row r="4300" spans="1:18" x14ac:dyDescent="0.25">
      <c r="A4300" s="1">
        <v>13767</v>
      </c>
      <c r="B4300" s="2">
        <v>40416</v>
      </c>
      <c r="C4300" s="2" t="str">
        <f t="shared" si="336"/>
        <v>August</v>
      </c>
      <c r="D4300" s="1" t="s">
        <v>25</v>
      </c>
      <c r="E4300" s="1">
        <v>29</v>
      </c>
      <c r="F4300" s="1">
        <f t="shared" si="335"/>
        <v>20.60896551724138</v>
      </c>
      <c r="G4300" s="1">
        <v>597.66</v>
      </c>
      <c r="H4300" s="1">
        <v>13.99</v>
      </c>
      <c r="I4300">
        <f t="shared" si="337"/>
        <v>611.65</v>
      </c>
      <c r="J4300">
        <f t="shared" si="338"/>
        <v>3.5455000000000001</v>
      </c>
      <c r="K4300">
        <f t="shared" si="339"/>
        <v>21.190035299999998</v>
      </c>
      <c r="L4300" s="1" t="s">
        <v>26</v>
      </c>
      <c r="M4300" s="1" t="s">
        <v>54</v>
      </c>
      <c r="N4300" s="1" t="s">
        <v>33</v>
      </c>
      <c r="O4300" s="1" t="s">
        <v>34</v>
      </c>
      <c r="P4300" s="1" t="s">
        <v>68</v>
      </c>
      <c r="Q4300" s="1" t="s">
        <v>31</v>
      </c>
      <c r="R4300" s="2">
        <v>40418</v>
      </c>
    </row>
    <row r="4301" spans="1:18" x14ac:dyDescent="0.25">
      <c r="A4301" s="1">
        <v>57602</v>
      </c>
      <c r="B4301" s="2">
        <v>41046</v>
      </c>
      <c r="C4301" s="2" t="str">
        <f t="shared" si="336"/>
        <v>May</v>
      </c>
      <c r="D4301" s="1" t="s">
        <v>18</v>
      </c>
      <c r="E4301" s="1">
        <v>43</v>
      </c>
      <c r="F4301" s="1">
        <f t="shared" si="335"/>
        <v>3.0316279069767447</v>
      </c>
      <c r="G4301" s="1">
        <v>130.36000000000001</v>
      </c>
      <c r="H4301" s="1">
        <v>0.5</v>
      </c>
      <c r="I4301">
        <f t="shared" si="337"/>
        <v>130.86000000000001</v>
      </c>
      <c r="J4301">
        <f t="shared" si="338"/>
        <v>3.5455000000000001</v>
      </c>
      <c r="K4301">
        <f t="shared" si="339"/>
        <v>4.6219138000000006</v>
      </c>
      <c r="L4301" s="1" t="s">
        <v>26</v>
      </c>
      <c r="M4301" s="1" t="s">
        <v>56</v>
      </c>
      <c r="N4301" s="1" t="s">
        <v>21</v>
      </c>
      <c r="O4301" s="1" t="s">
        <v>34</v>
      </c>
      <c r="P4301" s="1" t="s">
        <v>63</v>
      </c>
      <c r="Q4301" s="1" t="s">
        <v>24</v>
      </c>
      <c r="R4301" s="2">
        <v>41055</v>
      </c>
    </row>
    <row r="4302" spans="1:18" x14ac:dyDescent="0.25">
      <c r="A4302" s="1">
        <v>34209</v>
      </c>
      <c r="B4302" s="2">
        <v>40414</v>
      </c>
      <c r="C4302" s="2" t="str">
        <f t="shared" si="336"/>
        <v>August</v>
      </c>
      <c r="D4302" s="1" t="s">
        <v>25</v>
      </c>
      <c r="E4302" s="1">
        <v>29</v>
      </c>
      <c r="F4302" s="1">
        <f t="shared" si="335"/>
        <v>35.921379310344825</v>
      </c>
      <c r="G4302" s="1">
        <v>1041.72</v>
      </c>
      <c r="H4302" s="1">
        <v>4.92</v>
      </c>
      <c r="I4302">
        <f t="shared" si="337"/>
        <v>1046.6400000000001</v>
      </c>
      <c r="J4302">
        <f t="shared" si="338"/>
        <v>3.5455000000000001</v>
      </c>
      <c r="K4302">
        <f t="shared" si="339"/>
        <v>36.934182600000007</v>
      </c>
      <c r="L4302" s="1" t="s">
        <v>26</v>
      </c>
      <c r="M4302" s="1" t="s">
        <v>27</v>
      </c>
      <c r="N4302" s="1" t="s">
        <v>33</v>
      </c>
      <c r="O4302" s="1" t="s">
        <v>34</v>
      </c>
      <c r="P4302" s="1" t="s">
        <v>45</v>
      </c>
      <c r="Q4302" s="1" t="s">
        <v>24</v>
      </c>
      <c r="R4302" s="2">
        <v>40416</v>
      </c>
    </row>
    <row r="4303" spans="1:18" x14ac:dyDescent="0.25">
      <c r="A4303" s="1">
        <v>5639</v>
      </c>
      <c r="B4303" s="2">
        <v>39965</v>
      </c>
      <c r="C4303" s="2" t="str">
        <f t="shared" si="336"/>
        <v>June</v>
      </c>
      <c r="D4303" s="1" t="s">
        <v>41</v>
      </c>
      <c r="E4303" s="1">
        <v>31</v>
      </c>
      <c r="F4303" s="1">
        <f t="shared" si="335"/>
        <v>16.173548387096773</v>
      </c>
      <c r="G4303" s="1">
        <v>501.38</v>
      </c>
      <c r="H4303" s="1">
        <v>8.7799999999999994</v>
      </c>
      <c r="I4303">
        <f t="shared" si="337"/>
        <v>510.15999999999997</v>
      </c>
      <c r="J4303">
        <f t="shared" si="338"/>
        <v>3.5455000000000001</v>
      </c>
      <c r="K4303">
        <f t="shared" si="339"/>
        <v>17.776427900000002</v>
      </c>
      <c r="L4303" s="1" t="s">
        <v>26</v>
      </c>
      <c r="M4303" s="1" t="s">
        <v>27</v>
      </c>
      <c r="N4303" s="1" t="s">
        <v>28</v>
      </c>
      <c r="O4303" s="1" t="s">
        <v>34</v>
      </c>
      <c r="P4303" s="1" t="s">
        <v>60</v>
      </c>
      <c r="Q4303" s="1" t="s">
        <v>24</v>
      </c>
      <c r="R4303" s="2">
        <v>39966</v>
      </c>
    </row>
    <row r="4304" spans="1:18" x14ac:dyDescent="0.25">
      <c r="A4304" s="1">
        <v>5444</v>
      </c>
      <c r="B4304" s="2">
        <v>40619</v>
      </c>
      <c r="C4304" s="2" t="str">
        <f t="shared" si="336"/>
        <v>March</v>
      </c>
      <c r="D4304" s="1" t="s">
        <v>37</v>
      </c>
      <c r="E4304" s="1">
        <v>2</v>
      </c>
      <c r="F4304" s="1">
        <f t="shared" si="335"/>
        <v>442.97</v>
      </c>
      <c r="G4304" s="1">
        <v>885.94</v>
      </c>
      <c r="H4304" s="1">
        <v>24.49</v>
      </c>
      <c r="I4304">
        <f t="shared" si="337"/>
        <v>910.43000000000006</v>
      </c>
      <c r="J4304">
        <f t="shared" si="338"/>
        <v>5.3265000000000002</v>
      </c>
      <c r="K4304">
        <f t="shared" si="339"/>
        <v>47.189594100000001</v>
      </c>
      <c r="L4304" s="1" t="s">
        <v>26</v>
      </c>
      <c r="M4304" s="1" t="s">
        <v>27</v>
      </c>
      <c r="N4304" s="1" t="s">
        <v>28</v>
      </c>
      <c r="O4304" s="1" t="s">
        <v>29</v>
      </c>
      <c r="P4304" s="1" t="s">
        <v>52</v>
      </c>
      <c r="Q4304" s="1" t="s">
        <v>53</v>
      </c>
      <c r="R4304" s="2">
        <v>40621</v>
      </c>
    </row>
    <row r="4305" spans="1:18" x14ac:dyDescent="0.25">
      <c r="A4305" s="1">
        <v>33061</v>
      </c>
      <c r="B4305" s="2">
        <v>40739</v>
      </c>
      <c r="C4305" s="2" t="str">
        <f t="shared" si="336"/>
        <v>July</v>
      </c>
      <c r="D4305" s="1" t="s">
        <v>25</v>
      </c>
      <c r="E4305" s="1">
        <v>48</v>
      </c>
      <c r="F4305" s="1">
        <f t="shared" si="335"/>
        <v>110.81020833333334</v>
      </c>
      <c r="G4305" s="1">
        <v>5318.89</v>
      </c>
      <c r="H4305" s="1">
        <v>8.64</v>
      </c>
      <c r="I4305">
        <f t="shared" si="337"/>
        <v>5327.5300000000007</v>
      </c>
      <c r="J4305">
        <f t="shared" si="338"/>
        <v>3.5455000000000001</v>
      </c>
      <c r="K4305">
        <f t="shared" si="339"/>
        <v>188.58124495000001</v>
      </c>
      <c r="L4305" s="1" t="s">
        <v>26</v>
      </c>
      <c r="M4305" s="1" t="s">
        <v>49</v>
      </c>
      <c r="N4305" s="1" t="s">
        <v>42</v>
      </c>
      <c r="O4305" s="1" t="s">
        <v>34</v>
      </c>
      <c r="P4305" s="1" t="s">
        <v>60</v>
      </c>
      <c r="Q4305" s="1" t="s">
        <v>24</v>
      </c>
      <c r="R4305" s="2">
        <v>40741</v>
      </c>
    </row>
    <row r="4306" spans="1:18" x14ac:dyDescent="0.25">
      <c r="A4306" s="1">
        <v>44583</v>
      </c>
      <c r="B4306" s="2">
        <v>40090</v>
      </c>
      <c r="C4306" s="2" t="str">
        <f t="shared" si="336"/>
        <v>October</v>
      </c>
      <c r="D4306" s="1" t="s">
        <v>18</v>
      </c>
      <c r="E4306" s="1">
        <v>6</v>
      </c>
      <c r="F4306" s="1">
        <f t="shared" si="335"/>
        <v>2.9316666666666666</v>
      </c>
      <c r="G4306" s="1">
        <v>17.59</v>
      </c>
      <c r="H4306" s="1">
        <v>5</v>
      </c>
      <c r="I4306">
        <f t="shared" si="337"/>
        <v>22.59</v>
      </c>
      <c r="J4306">
        <f t="shared" si="338"/>
        <v>3.5455000000000001</v>
      </c>
      <c r="K4306">
        <f t="shared" si="339"/>
        <v>0.62365344999999994</v>
      </c>
      <c r="L4306" s="1" t="s">
        <v>26</v>
      </c>
      <c r="M4306" s="1" t="s">
        <v>58</v>
      </c>
      <c r="N4306" s="1" t="s">
        <v>33</v>
      </c>
      <c r="O4306" s="1" t="s">
        <v>34</v>
      </c>
      <c r="P4306" s="1" t="s">
        <v>68</v>
      </c>
      <c r="Q4306" s="1" t="s">
        <v>24</v>
      </c>
      <c r="R4306" s="2">
        <v>40095</v>
      </c>
    </row>
    <row r="4307" spans="1:18" x14ac:dyDescent="0.25">
      <c r="A4307" s="1">
        <v>46375</v>
      </c>
      <c r="B4307" s="2">
        <v>40416</v>
      </c>
      <c r="C4307" s="2" t="str">
        <f t="shared" si="336"/>
        <v>August</v>
      </c>
      <c r="D4307" s="1" t="s">
        <v>41</v>
      </c>
      <c r="E4307" s="1">
        <v>24</v>
      </c>
      <c r="F4307" s="1">
        <f t="shared" si="335"/>
        <v>37.721666666666671</v>
      </c>
      <c r="G4307" s="1">
        <v>905.32</v>
      </c>
      <c r="H4307" s="1">
        <v>5.09</v>
      </c>
      <c r="I4307">
        <f t="shared" si="337"/>
        <v>910.41000000000008</v>
      </c>
      <c r="J4307">
        <f t="shared" si="338"/>
        <v>3.5455000000000001</v>
      </c>
      <c r="K4307">
        <f t="shared" si="339"/>
        <v>32.098120600000001</v>
      </c>
      <c r="L4307" s="1" t="s">
        <v>26</v>
      </c>
      <c r="M4307" s="1" t="s">
        <v>56</v>
      </c>
      <c r="N4307" s="1" t="s">
        <v>42</v>
      </c>
      <c r="O4307" s="1" t="s">
        <v>34</v>
      </c>
      <c r="P4307" s="1" t="s">
        <v>45</v>
      </c>
      <c r="Q4307" s="1" t="s">
        <v>24</v>
      </c>
      <c r="R4307" s="2">
        <v>40418</v>
      </c>
    </row>
    <row r="4308" spans="1:18" x14ac:dyDescent="0.25">
      <c r="A4308" s="1">
        <v>27746</v>
      </c>
      <c r="B4308" s="2">
        <v>40516</v>
      </c>
      <c r="C4308" s="2" t="str">
        <f t="shared" si="336"/>
        <v>December</v>
      </c>
      <c r="D4308" s="1" t="s">
        <v>37</v>
      </c>
      <c r="E4308" s="1">
        <v>3</v>
      </c>
      <c r="F4308" s="1">
        <f t="shared" si="335"/>
        <v>29.03</v>
      </c>
      <c r="G4308" s="1">
        <v>87.09</v>
      </c>
      <c r="H4308" s="1">
        <v>7.87</v>
      </c>
      <c r="I4308">
        <f t="shared" si="337"/>
        <v>94.960000000000008</v>
      </c>
      <c r="J4308">
        <f t="shared" si="338"/>
        <v>4.7610000000000001</v>
      </c>
      <c r="K4308">
        <f t="shared" si="339"/>
        <v>4.1463549000000004</v>
      </c>
      <c r="L4308" s="1" t="s">
        <v>26</v>
      </c>
      <c r="M4308" s="1" t="s">
        <v>51</v>
      </c>
      <c r="N4308" s="1" t="s">
        <v>21</v>
      </c>
      <c r="O4308" s="1" t="s">
        <v>22</v>
      </c>
      <c r="P4308" s="1" t="s">
        <v>23</v>
      </c>
      <c r="Q4308" s="1" t="s">
        <v>24</v>
      </c>
      <c r="R4308" s="2">
        <v>40517</v>
      </c>
    </row>
    <row r="4309" spans="1:18" x14ac:dyDescent="0.25">
      <c r="A4309" s="1">
        <v>12900</v>
      </c>
      <c r="B4309" s="2">
        <v>40301</v>
      </c>
      <c r="C4309" s="2" t="str">
        <f t="shared" si="336"/>
        <v>May</v>
      </c>
      <c r="D4309" s="1" t="s">
        <v>25</v>
      </c>
      <c r="E4309" s="1">
        <v>50</v>
      </c>
      <c r="F4309" s="1">
        <f t="shared" si="335"/>
        <v>12.542400000000001</v>
      </c>
      <c r="G4309" s="1">
        <v>627.12</v>
      </c>
      <c r="H4309" s="1">
        <v>4.9800000000000004</v>
      </c>
      <c r="I4309">
        <f t="shared" si="337"/>
        <v>632.1</v>
      </c>
      <c r="J4309">
        <f t="shared" si="338"/>
        <v>4.7610000000000001</v>
      </c>
      <c r="K4309">
        <f t="shared" si="339"/>
        <v>29.857183199999998</v>
      </c>
      <c r="L4309" s="1" t="s">
        <v>26</v>
      </c>
      <c r="M4309" s="1" t="s">
        <v>59</v>
      </c>
      <c r="N4309" s="1" t="s">
        <v>33</v>
      </c>
      <c r="O4309" s="1" t="s">
        <v>22</v>
      </c>
      <c r="P4309" s="1" t="s">
        <v>23</v>
      </c>
      <c r="Q4309" s="1" t="s">
        <v>46</v>
      </c>
      <c r="R4309" s="2">
        <v>40302</v>
      </c>
    </row>
    <row r="4310" spans="1:18" x14ac:dyDescent="0.25">
      <c r="A4310" s="1">
        <v>29956</v>
      </c>
      <c r="B4310" s="2">
        <v>40039</v>
      </c>
      <c r="C4310" s="2" t="str">
        <f t="shared" si="336"/>
        <v>August</v>
      </c>
      <c r="D4310" s="1" t="s">
        <v>37</v>
      </c>
      <c r="E4310" s="1">
        <v>48</v>
      </c>
      <c r="F4310" s="1">
        <f t="shared" si="335"/>
        <v>1.6735416666666667</v>
      </c>
      <c r="G4310" s="1">
        <v>80.33</v>
      </c>
      <c r="H4310" s="1">
        <v>0.83</v>
      </c>
      <c r="I4310">
        <f t="shared" si="337"/>
        <v>81.16</v>
      </c>
      <c r="J4310">
        <f t="shared" si="338"/>
        <v>3.5455000000000001</v>
      </c>
      <c r="K4310">
        <f t="shared" si="339"/>
        <v>2.8481001500000001</v>
      </c>
      <c r="L4310" s="1" t="s">
        <v>26</v>
      </c>
      <c r="M4310" s="1" t="s">
        <v>20</v>
      </c>
      <c r="N4310" s="1" t="s">
        <v>21</v>
      </c>
      <c r="O4310" s="1" t="s">
        <v>34</v>
      </c>
      <c r="P4310" s="1" t="s">
        <v>35</v>
      </c>
      <c r="Q4310" s="1" t="s">
        <v>36</v>
      </c>
      <c r="R4310" s="2">
        <v>40040</v>
      </c>
    </row>
    <row r="4311" spans="1:18" x14ac:dyDescent="0.25">
      <c r="A4311" s="1">
        <v>37314</v>
      </c>
      <c r="B4311" s="2">
        <v>40667</v>
      </c>
      <c r="C4311" s="2" t="str">
        <f t="shared" si="336"/>
        <v>May</v>
      </c>
      <c r="D4311" s="1" t="s">
        <v>41</v>
      </c>
      <c r="E4311" s="1">
        <v>21</v>
      </c>
      <c r="F4311" s="1">
        <f t="shared" si="335"/>
        <v>10.040952380952382</v>
      </c>
      <c r="G4311" s="1">
        <v>210.86</v>
      </c>
      <c r="H4311" s="1">
        <v>6.02</v>
      </c>
      <c r="I4311">
        <f t="shared" si="337"/>
        <v>216.88000000000002</v>
      </c>
      <c r="J4311">
        <f t="shared" si="338"/>
        <v>4.7610000000000001</v>
      </c>
      <c r="K4311">
        <f t="shared" si="339"/>
        <v>10.0390446</v>
      </c>
      <c r="L4311" s="1" t="s">
        <v>26</v>
      </c>
      <c r="M4311" s="1" t="s">
        <v>27</v>
      </c>
      <c r="N4311" s="1" t="s">
        <v>42</v>
      </c>
      <c r="O4311" s="1" t="s">
        <v>22</v>
      </c>
      <c r="P4311" s="1" t="s">
        <v>23</v>
      </c>
      <c r="Q4311" s="1" t="s">
        <v>31</v>
      </c>
      <c r="R4311" s="2">
        <v>40668</v>
      </c>
    </row>
    <row r="4312" spans="1:18" x14ac:dyDescent="0.25">
      <c r="A4312" s="1">
        <v>12612</v>
      </c>
      <c r="B4312" s="2">
        <v>40533</v>
      </c>
      <c r="C4312" s="2" t="str">
        <f t="shared" si="336"/>
        <v>December</v>
      </c>
      <c r="D4312" s="1" t="s">
        <v>18</v>
      </c>
      <c r="E4312" s="1">
        <v>49</v>
      </c>
      <c r="F4312" s="1">
        <f t="shared" si="335"/>
        <v>3.7183673469387752</v>
      </c>
      <c r="G4312" s="1">
        <v>182.2</v>
      </c>
      <c r="H4312" s="1">
        <v>0.5</v>
      </c>
      <c r="I4312">
        <f t="shared" si="337"/>
        <v>182.7</v>
      </c>
      <c r="J4312">
        <f t="shared" si="338"/>
        <v>3.5455000000000001</v>
      </c>
      <c r="K4312">
        <f t="shared" si="339"/>
        <v>6.4599009999999994</v>
      </c>
      <c r="L4312" s="1" t="s">
        <v>19</v>
      </c>
      <c r="M4312" s="1" t="s">
        <v>47</v>
      </c>
      <c r="N4312" s="1" t="s">
        <v>42</v>
      </c>
      <c r="O4312" s="1" t="s">
        <v>34</v>
      </c>
      <c r="P4312" s="1" t="s">
        <v>63</v>
      </c>
      <c r="Q4312" s="1" t="s">
        <v>24</v>
      </c>
      <c r="R4312" s="2">
        <v>40538</v>
      </c>
    </row>
    <row r="4313" spans="1:18" x14ac:dyDescent="0.25">
      <c r="A4313" s="1">
        <v>32834</v>
      </c>
      <c r="B4313" s="2">
        <v>40417</v>
      </c>
      <c r="C4313" s="2" t="str">
        <f t="shared" si="336"/>
        <v>August</v>
      </c>
      <c r="D4313" s="1" t="s">
        <v>37</v>
      </c>
      <c r="E4313" s="1">
        <v>39</v>
      </c>
      <c r="F4313" s="1">
        <f t="shared" si="335"/>
        <v>88.732371794871796</v>
      </c>
      <c r="G4313" s="1">
        <v>3460.5625</v>
      </c>
      <c r="H4313" s="1">
        <v>5.92</v>
      </c>
      <c r="I4313">
        <f t="shared" si="337"/>
        <v>3466.4825000000001</v>
      </c>
      <c r="J4313">
        <f t="shared" si="338"/>
        <v>5.3265000000000002</v>
      </c>
      <c r="K4313">
        <f t="shared" si="339"/>
        <v>184.32686156250003</v>
      </c>
      <c r="L4313" s="1" t="s">
        <v>26</v>
      </c>
      <c r="M4313" s="1" t="s">
        <v>27</v>
      </c>
      <c r="N4313" s="1" t="s">
        <v>42</v>
      </c>
      <c r="O4313" s="1" t="s">
        <v>29</v>
      </c>
      <c r="P4313" s="1" t="s">
        <v>30</v>
      </c>
      <c r="Q4313" s="1" t="s">
        <v>24</v>
      </c>
      <c r="R4313" s="2">
        <v>40418</v>
      </c>
    </row>
    <row r="4314" spans="1:18" x14ac:dyDescent="0.25">
      <c r="A4314" s="1">
        <v>14240</v>
      </c>
      <c r="B4314" s="2">
        <v>40956</v>
      </c>
      <c r="C4314" s="2" t="str">
        <f t="shared" si="336"/>
        <v>February</v>
      </c>
      <c r="D4314" s="1" t="s">
        <v>25</v>
      </c>
      <c r="E4314" s="1">
        <v>24</v>
      </c>
      <c r="F4314" s="1">
        <f t="shared" si="335"/>
        <v>2.8699999999999997</v>
      </c>
      <c r="G4314" s="1">
        <v>68.88</v>
      </c>
      <c r="H4314" s="1">
        <v>1.49</v>
      </c>
      <c r="I4314">
        <f t="shared" si="337"/>
        <v>70.36999999999999</v>
      </c>
      <c r="J4314">
        <f t="shared" si="338"/>
        <v>3.5455000000000001</v>
      </c>
      <c r="K4314">
        <f t="shared" si="339"/>
        <v>2.4421404</v>
      </c>
      <c r="L4314" s="1" t="s">
        <v>26</v>
      </c>
      <c r="M4314" s="1" t="s">
        <v>20</v>
      </c>
      <c r="N4314" s="1" t="s">
        <v>33</v>
      </c>
      <c r="O4314" s="1" t="s">
        <v>34</v>
      </c>
      <c r="P4314" s="1" t="s">
        <v>48</v>
      </c>
      <c r="Q4314" s="1" t="s">
        <v>24</v>
      </c>
      <c r="R4314" s="2">
        <v>40957</v>
      </c>
    </row>
    <row r="4315" spans="1:18" x14ac:dyDescent="0.25">
      <c r="A4315" s="1">
        <v>42529</v>
      </c>
      <c r="B4315" s="2">
        <v>40461</v>
      </c>
      <c r="C4315" s="2" t="str">
        <f t="shared" si="336"/>
        <v>October</v>
      </c>
      <c r="D4315" s="1" t="s">
        <v>18</v>
      </c>
      <c r="E4315" s="1">
        <v>8</v>
      </c>
      <c r="F4315" s="1">
        <f t="shared" si="335"/>
        <v>7.1437499999999998</v>
      </c>
      <c r="G4315" s="1">
        <v>57.15</v>
      </c>
      <c r="H4315" s="1">
        <v>7.5</v>
      </c>
      <c r="I4315">
        <f t="shared" si="337"/>
        <v>64.650000000000006</v>
      </c>
      <c r="J4315">
        <f t="shared" si="338"/>
        <v>3.5455000000000001</v>
      </c>
      <c r="K4315">
        <f t="shared" si="339"/>
        <v>2.0262532499999999</v>
      </c>
      <c r="L4315" s="1" t="s">
        <v>26</v>
      </c>
      <c r="M4315" s="1" t="s">
        <v>20</v>
      </c>
      <c r="N4315" s="1" t="s">
        <v>28</v>
      </c>
      <c r="O4315" s="1" t="s">
        <v>34</v>
      </c>
      <c r="P4315" s="1" t="s">
        <v>45</v>
      </c>
      <c r="Q4315" s="1" t="s">
        <v>24</v>
      </c>
      <c r="R4315" s="2">
        <v>40466</v>
      </c>
    </row>
    <row r="4316" spans="1:18" x14ac:dyDescent="0.25">
      <c r="A4316" s="1">
        <v>14503</v>
      </c>
      <c r="B4316" s="2">
        <v>40579</v>
      </c>
      <c r="C4316" s="2" t="str">
        <f t="shared" si="336"/>
        <v>February</v>
      </c>
      <c r="D4316" s="1" t="s">
        <v>32</v>
      </c>
      <c r="E4316" s="1">
        <v>14</v>
      </c>
      <c r="F4316" s="1">
        <f t="shared" si="335"/>
        <v>31.319285714285716</v>
      </c>
      <c r="G4316" s="1">
        <v>438.47</v>
      </c>
      <c r="H4316" s="1">
        <v>2.99</v>
      </c>
      <c r="I4316">
        <f t="shared" si="337"/>
        <v>441.46000000000004</v>
      </c>
      <c r="J4316">
        <f t="shared" si="338"/>
        <v>3.5455000000000001</v>
      </c>
      <c r="K4316">
        <f t="shared" si="339"/>
        <v>15.54595385</v>
      </c>
      <c r="L4316" s="1" t="s">
        <v>19</v>
      </c>
      <c r="M4316" s="1" t="s">
        <v>56</v>
      </c>
      <c r="N4316" s="1" t="s">
        <v>33</v>
      </c>
      <c r="O4316" s="1" t="s">
        <v>34</v>
      </c>
      <c r="P4316" s="1" t="s">
        <v>48</v>
      </c>
      <c r="Q4316" s="1" t="s">
        <v>24</v>
      </c>
      <c r="R4316" s="2">
        <v>40580</v>
      </c>
    </row>
    <row r="4317" spans="1:18" x14ac:dyDescent="0.25">
      <c r="A4317" s="1">
        <v>26786</v>
      </c>
      <c r="B4317" s="2">
        <v>40275</v>
      </c>
      <c r="C4317" s="2" t="str">
        <f t="shared" si="336"/>
        <v>April</v>
      </c>
      <c r="D4317" s="1" t="s">
        <v>41</v>
      </c>
      <c r="E4317" s="1">
        <v>29</v>
      </c>
      <c r="F4317" s="1">
        <f t="shared" si="335"/>
        <v>10.239310344827587</v>
      </c>
      <c r="G4317" s="1">
        <v>296.94</v>
      </c>
      <c r="H4317" s="1">
        <v>3.99</v>
      </c>
      <c r="I4317">
        <f t="shared" si="337"/>
        <v>300.93</v>
      </c>
      <c r="J4317">
        <f t="shared" si="338"/>
        <v>3.5455000000000001</v>
      </c>
      <c r="K4317">
        <f t="shared" si="339"/>
        <v>10.5280077</v>
      </c>
      <c r="L4317" s="1" t="s">
        <v>26</v>
      </c>
      <c r="M4317" s="1" t="s">
        <v>47</v>
      </c>
      <c r="N4317" s="1" t="s">
        <v>33</v>
      </c>
      <c r="O4317" s="1" t="s">
        <v>34</v>
      </c>
      <c r="P4317" s="1" t="s">
        <v>68</v>
      </c>
      <c r="Q4317" s="1" t="s">
        <v>24</v>
      </c>
      <c r="R4317" s="2">
        <v>40276</v>
      </c>
    </row>
    <row r="4318" spans="1:18" x14ac:dyDescent="0.25">
      <c r="A4318" s="1">
        <v>57799</v>
      </c>
      <c r="B4318" s="2">
        <v>40786</v>
      </c>
      <c r="C4318" s="2" t="str">
        <f t="shared" si="336"/>
        <v>August</v>
      </c>
      <c r="D4318" s="1" t="s">
        <v>25</v>
      </c>
      <c r="E4318" s="1">
        <v>25</v>
      </c>
      <c r="F4318" s="1">
        <f t="shared" si="335"/>
        <v>493.72280000000001</v>
      </c>
      <c r="G4318" s="1">
        <v>12343.07</v>
      </c>
      <c r="H4318" s="1">
        <v>69.3</v>
      </c>
      <c r="I4318">
        <f t="shared" si="337"/>
        <v>12412.369999999999</v>
      </c>
      <c r="J4318">
        <f t="shared" si="338"/>
        <v>5.3265000000000002</v>
      </c>
      <c r="K4318">
        <f t="shared" si="339"/>
        <v>657.45362355000009</v>
      </c>
      <c r="L4318" s="1" t="s">
        <v>38</v>
      </c>
      <c r="M4318" s="1" t="s">
        <v>54</v>
      </c>
      <c r="N4318" s="1" t="s">
        <v>21</v>
      </c>
      <c r="O4318" s="1" t="s">
        <v>29</v>
      </c>
      <c r="P4318" s="1" t="s">
        <v>61</v>
      </c>
      <c r="Q4318" s="1" t="s">
        <v>40</v>
      </c>
      <c r="R4318" s="2">
        <v>40788</v>
      </c>
    </row>
    <row r="4319" spans="1:18" x14ac:dyDescent="0.25">
      <c r="A4319" s="1">
        <v>10562</v>
      </c>
      <c r="B4319" s="2">
        <v>40128</v>
      </c>
      <c r="C4319" s="2" t="str">
        <f t="shared" si="336"/>
        <v>November</v>
      </c>
      <c r="D4319" s="1" t="s">
        <v>32</v>
      </c>
      <c r="E4319" s="1">
        <v>10</v>
      </c>
      <c r="F4319" s="1">
        <f t="shared" si="335"/>
        <v>99.403999999999996</v>
      </c>
      <c r="G4319" s="1">
        <v>994.04</v>
      </c>
      <c r="H4319" s="1">
        <v>35</v>
      </c>
      <c r="I4319">
        <f t="shared" si="337"/>
        <v>1029.04</v>
      </c>
      <c r="J4319">
        <f t="shared" si="338"/>
        <v>3.5455000000000001</v>
      </c>
      <c r="K4319">
        <f t="shared" si="339"/>
        <v>35.243688200000001</v>
      </c>
      <c r="L4319" s="1" t="s">
        <v>26</v>
      </c>
      <c r="M4319" s="1" t="s">
        <v>47</v>
      </c>
      <c r="N4319" s="1" t="s">
        <v>33</v>
      </c>
      <c r="O4319" s="1" t="s">
        <v>34</v>
      </c>
      <c r="P4319" s="1" t="s">
        <v>60</v>
      </c>
      <c r="Q4319" s="1" t="s">
        <v>53</v>
      </c>
      <c r="R4319" s="2">
        <v>40129</v>
      </c>
    </row>
    <row r="4320" spans="1:18" x14ac:dyDescent="0.25">
      <c r="A4320" s="1">
        <v>56099</v>
      </c>
      <c r="B4320" s="2">
        <v>40456</v>
      </c>
      <c r="C4320" s="2" t="str">
        <f t="shared" si="336"/>
        <v>October</v>
      </c>
      <c r="D4320" s="1" t="s">
        <v>18</v>
      </c>
      <c r="E4320" s="1">
        <v>6</v>
      </c>
      <c r="F4320" s="1">
        <f t="shared" si="335"/>
        <v>16.004999999999999</v>
      </c>
      <c r="G4320" s="1">
        <v>96.03</v>
      </c>
      <c r="H4320" s="1">
        <v>11.25</v>
      </c>
      <c r="I4320">
        <f t="shared" si="337"/>
        <v>107.28</v>
      </c>
      <c r="J4320">
        <f t="shared" si="338"/>
        <v>3.5455000000000001</v>
      </c>
      <c r="K4320">
        <f t="shared" si="339"/>
        <v>3.4047436500000003</v>
      </c>
      <c r="L4320" s="1" t="s">
        <v>26</v>
      </c>
      <c r="M4320" s="1" t="s">
        <v>54</v>
      </c>
      <c r="N4320" s="1" t="s">
        <v>33</v>
      </c>
      <c r="O4320" s="1" t="s">
        <v>34</v>
      </c>
      <c r="P4320" s="1" t="s">
        <v>60</v>
      </c>
      <c r="Q4320" s="1" t="s">
        <v>24</v>
      </c>
      <c r="R4320" s="2">
        <v>40463</v>
      </c>
    </row>
    <row r="4321" spans="1:18" x14ac:dyDescent="0.25">
      <c r="A4321" s="1">
        <v>52194</v>
      </c>
      <c r="B4321" s="2">
        <v>40523</v>
      </c>
      <c r="C4321" s="2" t="str">
        <f t="shared" si="336"/>
        <v>December</v>
      </c>
      <c r="D4321" s="1" t="s">
        <v>37</v>
      </c>
      <c r="E4321" s="1">
        <v>25</v>
      </c>
      <c r="F4321" s="1">
        <f t="shared" si="335"/>
        <v>24.517199999999999</v>
      </c>
      <c r="G4321" s="1">
        <v>612.92999999999995</v>
      </c>
      <c r="H4321" s="1">
        <v>12.98</v>
      </c>
      <c r="I4321">
        <f t="shared" si="337"/>
        <v>625.91</v>
      </c>
      <c r="J4321">
        <f t="shared" si="338"/>
        <v>3.5455000000000001</v>
      </c>
      <c r="K4321">
        <f t="shared" si="339"/>
        <v>21.731433149999997</v>
      </c>
      <c r="L4321" s="1" t="s">
        <v>26</v>
      </c>
      <c r="M4321" s="1" t="s">
        <v>49</v>
      </c>
      <c r="N4321" s="1" t="s">
        <v>42</v>
      </c>
      <c r="O4321" s="1" t="s">
        <v>34</v>
      </c>
      <c r="P4321" s="1" t="s">
        <v>48</v>
      </c>
      <c r="Q4321" s="1" t="s">
        <v>24</v>
      </c>
      <c r="R4321" s="2">
        <v>40524</v>
      </c>
    </row>
    <row r="4322" spans="1:18" x14ac:dyDescent="0.25">
      <c r="A4322" s="1">
        <v>1892</v>
      </c>
      <c r="B4322" s="2">
        <v>39897</v>
      </c>
      <c r="C4322" s="2" t="str">
        <f t="shared" si="336"/>
        <v>March</v>
      </c>
      <c r="D4322" s="1" t="s">
        <v>18</v>
      </c>
      <c r="E4322" s="1">
        <v>9</v>
      </c>
      <c r="F4322" s="1">
        <f t="shared" si="335"/>
        <v>7.1433333333333344</v>
      </c>
      <c r="G4322" s="1">
        <v>64.290000000000006</v>
      </c>
      <c r="H4322" s="1">
        <v>5.4</v>
      </c>
      <c r="I4322">
        <f t="shared" si="337"/>
        <v>69.690000000000012</v>
      </c>
      <c r="J4322">
        <f t="shared" si="338"/>
        <v>3.5455000000000001</v>
      </c>
      <c r="K4322">
        <f t="shared" si="339"/>
        <v>2.27940195</v>
      </c>
      <c r="L4322" s="1" t="s">
        <v>26</v>
      </c>
      <c r="M4322" s="1" t="s">
        <v>27</v>
      </c>
      <c r="N4322" s="1" t="s">
        <v>28</v>
      </c>
      <c r="O4322" s="1" t="s">
        <v>34</v>
      </c>
      <c r="P4322" s="1" t="s">
        <v>45</v>
      </c>
      <c r="Q4322" s="1" t="s">
        <v>24</v>
      </c>
      <c r="R4322" s="2">
        <v>39897</v>
      </c>
    </row>
    <row r="4323" spans="1:18" x14ac:dyDescent="0.25">
      <c r="A4323" s="1">
        <v>25825</v>
      </c>
      <c r="B4323" s="2">
        <v>41109</v>
      </c>
      <c r="C4323" s="2" t="str">
        <f t="shared" si="336"/>
        <v>July</v>
      </c>
      <c r="D4323" s="1" t="s">
        <v>32</v>
      </c>
      <c r="E4323" s="1">
        <v>45</v>
      </c>
      <c r="F4323" s="1">
        <f t="shared" si="335"/>
        <v>10.749777777777778</v>
      </c>
      <c r="G4323" s="1">
        <v>483.74</v>
      </c>
      <c r="H4323" s="1">
        <v>1.79</v>
      </c>
      <c r="I4323">
        <f t="shared" si="337"/>
        <v>485.53000000000003</v>
      </c>
      <c r="J4323">
        <f t="shared" si="338"/>
        <v>3.5455000000000001</v>
      </c>
      <c r="K4323">
        <f t="shared" si="339"/>
        <v>17.151001700000002</v>
      </c>
      <c r="L4323" s="1" t="s">
        <v>26</v>
      </c>
      <c r="M4323" s="1" t="s">
        <v>58</v>
      </c>
      <c r="N4323" s="1" t="s">
        <v>33</v>
      </c>
      <c r="O4323" s="1" t="s">
        <v>34</v>
      </c>
      <c r="P4323" s="1" t="s">
        <v>45</v>
      </c>
      <c r="Q4323" s="1" t="s">
        <v>36</v>
      </c>
      <c r="R4323" s="2">
        <v>41112</v>
      </c>
    </row>
    <row r="4324" spans="1:18" x14ac:dyDescent="0.25">
      <c r="A4324" s="1">
        <v>3778</v>
      </c>
      <c r="B4324" s="2">
        <v>40323</v>
      </c>
      <c r="C4324" s="2" t="str">
        <f t="shared" si="336"/>
        <v>May</v>
      </c>
      <c r="D4324" s="1" t="s">
        <v>37</v>
      </c>
      <c r="E4324" s="1">
        <v>12</v>
      </c>
      <c r="F4324" s="1">
        <f t="shared" si="335"/>
        <v>46.419166666666662</v>
      </c>
      <c r="G4324" s="1">
        <v>557.03</v>
      </c>
      <c r="H4324" s="1">
        <v>1.99</v>
      </c>
      <c r="I4324">
        <f t="shared" si="337"/>
        <v>559.02</v>
      </c>
      <c r="J4324">
        <f t="shared" si="338"/>
        <v>5.3265000000000002</v>
      </c>
      <c r="K4324">
        <f t="shared" si="339"/>
        <v>29.670202949999997</v>
      </c>
      <c r="L4324" s="1" t="s">
        <v>26</v>
      </c>
      <c r="M4324" s="1" t="s">
        <v>49</v>
      </c>
      <c r="N4324" s="1" t="s">
        <v>42</v>
      </c>
      <c r="O4324" s="1" t="s">
        <v>29</v>
      </c>
      <c r="P4324" s="1" t="s">
        <v>43</v>
      </c>
      <c r="Q4324" s="1" t="s">
        <v>46</v>
      </c>
      <c r="R4324" s="2">
        <v>40324</v>
      </c>
    </row>
    <row r="4325" spans="1:18" x14ac:dyDescent="0.25">
      <c r="A4325" s="1">
        <v>773</v>
      </c>
      <c r="B4325" s="2">
        <v>40446</v>
      </c>
      <c r="C4325" s="2" t="str">
        <f t="shared" si="336"/>
        <v>September</v>
      </c>
      <c r="D4325" s="1" t="s">
        <v>41</v>
      </c>
      <c r="E4325" s="1">
        <v>38</v>
      </c>
      <c r="F4325" s="1">
        <f t="shared" si="335"/>
        <v>54.50893421052632</v>
      </c>
      <c r="G4325" s="1">
        <v>2071.3395</v>
      </c>
      <c r="H4325" s="1">
        <v>8.99</v>
      </c>
      <c r="I4325">
        <f t="shared" si="337"/>
        <v>2080.3294999999998</v>
      </c>
      <c r="J4325">
        <f t="shared" si="338"/>
        <v>5.3265000000000002</v>
      </c>
      <c r="K4325">
        <f t="shared" si="339"/>
        <v>110.3298984675</v>
      </c>
      <c r="L4325" s="1" t="s">
        <v>26</v>
      </c>
      <c r="M4325" s="1" t="s">
        <v>55</v>
      </c>
      <c r="N4325" s="1" t="s">
        <v>42</v>
      </c>
      <c r="O4325" s="1" t="s">
        <v>29</v>
      </c>
      <c r="P4325" s="1" t="s">
        <v>30</v>
      </c>
      <c r="Q4325" s="1" t="s">
        <v>24</v>
      </c>
      <c r="R4325" s="2">
        <v>40447</v>
      </c>
    </row>
    <row r="4326" spans="1:18" x14ac:dyDescent="0.25">
      <c r="A4326" s="1">
        <v>42177</v>
      </c>
      <c r="B4326" s="2">
        <v>41059</v>
      </c>
      <c r="C4326" s="2" t="str">
        <f t="shared" si="336"/>
        <v>May</v>
      </c>
      <c r="D4326" s="1" t="s">
        <v>32</v>
      </c>
      <c r="E4326" s="1">
        <v>49</v>
      </c>
      <c r="F4326" s="1">
        <f t="shared" si="335"/>
        <v>24.529265306122447</v>
      </c>
      <c r="G4326" s="1">
        <v>1201.934</v>
      </c>
      <c r="H4326" s="1">
        <v>8.59</v>
      </c>
      <c r="I4326">
        <f t="shared" si="337"/>
        <v>1210.5239999999999</v>
      </c>
      <c r="J4326">
        <f t="shared" si="338"/>
        <v>5.3265000000000002</v>
      </c>
      <c r="K4326">
        <f t="shared" si="339"/>
        <v>64.021014510000001</v>
      </c>
      <c r="L4326" s="1" t="s">
        <v>26</v>
      </c>
      <c r="M4326" s="1" t="s">
        <v>20</v>
      </c>
      <c r="N4326" s="1" t="s">
        <v>28</v>
      </c>
      <c r="O4326" s="1" t="s">
        <v>29</v>
      </c>
      <c r="P4326" s="1" t="s">
        <v>30</v>
      </c>
      <c r="Q4326" s="1" t="s">
        <v>31</v>
      </c>
      <c r="R4326" s="2">
        <v>41060</v>
      </c>
    </row>
    <row r="4327" spans="1:18" x14ac:dyDescent="0.25">
      <c r="A4327" s="1">
        <v>29382</v>
      </c>
      <c r="B4327" s="2">
        <v>40499</v>
      </c>
      <c r="C4327" s="2" t="str">
        <f t="shared" si="336"/>
        <v>November</v>
      </c>
      <c r="D4327" s="1" t="s">
        <v>25</v>
      </c>
      <c r="E4327" s="1">
        <v>34</v>
      </c>
      <c r="F4327" s="1">
        <f t="shared" si="335"/>
        <v>20.137058823529411</v>
      </c>
      <c r="G4327" s="1">
        <v>684.66</v>
      </c>
      <c r="H4327" s="1">
        <v>10.49</v>
      </c>
      <c r="I4327">
        <f t="shared" si="337"/>
        <v>695.15</v>
      </c>
      <c r="J4327">
        <f t="shared" si="338"/>
        <v>4.7610000000000001</v>
      </c>
      <c r="K4327">
        <f t="shared" si="339"/>
        <v>32.596662600000002</v>
      </c>
      <c r="L4327" s="1" t="s">
        <v>19</v>
      </c>
      <c r="M4327" s="1" t="s">
        <v>55</v>
      </c>
      <c r="N4327" s="1" t="s">
        <v>28</v>
      </c>
      <c r="O4327" s="1" t="s">
        <v>22</v>
      </c>
      <c r="P4327" s="1" t="s">
        <v>23</v>
      </c>
      <c r="Q4327" s="1" t="s">
        <v>24</v>
      </c>
      <c r="R4327" s="2">
        <v>40501</v>
      </c>
    </row>
    <row r="4328" spans="1:18" x14ac:dyDescent="0.25">
      <c r="A4328" s="1">
        <v>5346</v>
      </c>
      <c r="B4328" s="2">
        <v>40537</v>
      </c>
      <c r="C4328" s="2" t="str">
        <f t="shared" si="336"/>
        <v>December</v>
      </c>
      <c r="D4328" s="1" t="s">
        <v>37</v>
      </c>
      <c r="E4328" s="1">
        <v>45</v>
      </c>
      <c r="F4328" s="1">
        <f t="shared" si="335"/>
        <v>204.32888888888888</v>
      </c>
      <c r="G4328" s="1">
        <v>9194.7999999999993</v>
      </c>
      <c r="H4328" s="1">
        <v>69.64</v>
      </c>
      <c r="I4328">
        <f t="shared" si="337"/>
        <v>9264.4399999999987</v>
      </c>
      <c r="J4328">
        <f t="shared" si="338"/>
        <v>4.7610000000000001</v>
      </c>
      <c r="K4328">
        <f t="shared" si="339"/>
        <v>437.76442799999995</v>
      </c>
      <c r="L4328" s="1" t="s">
        <v>38</v>
      </c>
      <c r="M4328" s="1" t="s">
        <v>20</v>
      </c>
      <c r="N4328" s="1" t="s">
        <v>42</v>
      </c>
      <c r="O4328" s="1" t="s">
        <v>22</v>
      </c>
      <c r="P4328" s="1" t="s">
        <v>57</v>
      </c>
      <c r="Q4328" s="1" t="s">
        <v>64</v>
      </c>
      <c r="R4328" s="2">
        <v>40539</v>
      </c>
    </row>
    <row r="4329" spans="1:18" x14ac:dyDescent="0.25">
      <c r="A4329" s="1">
        <v>12037</v>
      </c>
      <c r="B4329" s="2">
        <v>40724</v>
      </c>
      <c r="C4329" s="2" t="str">
        <f t="shared" si="336"/>
        <v>June</v>
      </c>
      <c r="D4329" s="1" t="s">
        <v>18</v>
      </c>
      <c r="E4329" s="1">
        <v>14</v>
      </c>
      <c r="F4329" s="1">
        <f t="shared" si="335"/>
        <v>9.6578571428571429</v>
      </c>
      <c r="G4329" s="1">
        <v>135.21</v>
      </c>
      <c r="H4329" s="1">
        <v>4.3899999999999997</v>
      </c>
      <c r="I4329">
        <f t="shared" si="337"/>
        <v>139.6</v>
      </c>
      <c r="J4329">
        <f t="shared" si="338"/>
        <v>3.5455000000000001</v>
      </c>
      <c r="K4329">
        <f t="shared" si="339"/>
        <v>4.7938705500000003</v>
      </c>
      <c r="L4329" s="1" t="s">
        <v>26</v>
      </c>
      <c r="M4329" s="1" t="s">
        <v>59</v>
      </c>
      <c r="N4329" s="1" t="s">
        <v>21</v>
      </c>
      <c r="O4329" s="1" t="s">
        <v>34</v>
      </c>
      <c r="P4329" s="1" t="s">
        <v>45</v>
      </c>
      <c r="Q4329" s="1" t="s">
        <v>36</v>
      </c>
      <c r="R4329" s="2">
        <v>40729</v>
      </c>
    </row>
    <row r="4330" spans="1:18" x14ac:dyDescent="0.25">
      <c r="A4330" s="1">
        <v>6501</v>
      </c>
      <c r="B4330" s="2">
        <v>40921</v>
      </c>
      <c r="C4330" s="2" t="str">
        <f t="shared" si="336"/>
        <v>January</v>
      </c>
      <c r="D4330" s="1" t="s">
        <v>25</v>
      </c>
      <c r="E4330" s="1">
        <v>35</v>
      </c>
      <c r="F4330" s="1">
        <f t="shared" si="335"/>
        <v>6.7711428571428574</v>
      </c>
      <c r="G4330" s="1">
        <v>236.99</v>
      </c>
      <c r="H4330" s="1">
        <v>6.74</v>
      </c>
      <c r="I4330">
        <f t="shared" si="337"/>
        <v>243.73000000000002</v>
      </c>
      <c r="J4330">
        <f t="shared" si="338"/>
        <v>3.5455000000000001</v>
      </c>
      <c r="K4330">
        <f t="shared" si="339"/>
        <v>8.4024804500000005</v>
      </c>
      <c r="L4330" s="1" t="s">
        <v>26</v>
      </c>
      <c r="M4330" s="1" t="s">
        <v>54</v>
      </c>
      <c r="N4330" s="1" t="s">
        <v>33</v>
      </c>
      <c r="O4330" s="1" t="s">
        <v>34</v>
      </c>
      <c r="P4330" s="1" t="s">
        <v>45</v>
      </c>
      <c r="Q4330" s="1" t="s">
        <v>24</v>
      </c>
      <c r="R4330" s="2">
        <v>40923</v>
      </c>
    </row>
    <row r="4331" spans="1:18" x14ac:dyDescent="0.25">
      <c r="A4331" s="1">
        <v>11398</v>
      </c>
      <c r="B4331" s="2">
        <v>41127</v>
      </c>
      <c r="C4331" s="2" t="str">
        <f t="shared" si="336"/>
        <v>August</v>
      </c>
      <c r="D4331" s="1" t="s">
        <v>25</v>
      </c>
      <c r="E4331" s="1">
        <v>16</v>
      </c>
      <c r="F4331" s="1">
        <f t="shared" si="335"/>
        <v>6.8562500000000002</v>
      </c>
      <c r="G4331" s="1">
        <v>109.7</v>
      </c>
      <c r="H4331" s="1">
        <v>10.39</v>
      </c>
      <c r="I4331">
        <f t="shared" si="337"/>
        <v>120.09</v>
      </c>
      <c r="J4331">
        <f t="shared" si="338"/>
        <v>3.5455000000000001</v>
      </c>
      <c r="K4331">
        <f t="shared" si="339"/>
        <v>3.8894134999999999</v>
      </c>
      <c r="L4331" s="1" t="s">
        <v>26</v>
      </c>
      <c r="M4331" s="1" t="s">
        <v>27</v>
      </c>
      <c r="N4331" s="1" t="s">
        <v>42</v>
      </c>
      <c r="O4331" s="1" t="s">
        <v>34</v>
      </c>
      <c r="P4331" s="1" t="s">
        <v>45</v>
      </c>
      <c r="Q4331" s="1" t="s">
        <v>24</v>
      </c>
      <c r="R4331" s="2">
        <v>41128</v>
      </c>
    </row>
    <row r="4332" spans="1:18" x14ac:dyDescent="0.25">
      <c r="A4332" s="1">
        <v>55875</v>
      </c>
      <c r="B4332" s="2">
        <v>40142</v>
      </c>
      <c r="C4332" s="2" t="str">
        <f t="shared" si="336"/>
        <v>November</v>
      </c>
      <c r="D4332" s="1" t="s">
        <v>37</v>
      </c>
      <c r="E4332" s="1">
        <v>31</v>
      </c>
      <c r="F4332" s="1">
        <f t="shared" si="335"/>
        <v>5.7564516129032253</v>
      </c>
      <c r="G4332" s="1">
        <v>178.45</v>
      </c>
      <c r="H4332" s="1">
        <v>4.6900000000000004</v>
      </c>
      <c r="I4332">
        <f t="shared" si="337"/>
        <v>183.14</v>
      </c>
      <c r="J4332">
        <f t="shared" si="338"/>
        <v>3.5455000000000001</v>
      </c>
      <c r="K4332">
        <f t="shared" si="339"/>
        <v>6.32694475</v>
      </c>
      <c r="L4332" s="1" t="s">
        <v>26</v>
      </c>
      <c r="M4332" s="1" t="s">
        <v>44</v>
      </c>
      <c r="N4332" s="1" t="s">
        <v>28</v>
      </c>
      <c r="O4332" s="1" t="s">
        <v>34</v>
      </c>
      <c r="P4332" s="1" t="s">
        <v>60</v>
      </c>
      <c r="Q4332" s="1" t="s">
        <v>24</v>
      </c>
      <c r="R4332" s="2">
        <v>40142</v>
      </c>
    </row>
    <row r="4333" spans="1:18" x14ac:dyDescent="0.25">
      <c r="A4333" s="1">
        <v>29187</v>
      </c>
      <c r="B4333" s="2">
        <v>40025</v>
      </c>
      <c r="C4333" s="2" t="str">
        <f t="shared" si="336"/>
        <v>July</v>
      </c>
      <c r="D4333" s="1" t="s">
        <v>18</v>
      </c>
      <c r="E4333" s="1">
        <v>8</v>
      </c>
      <c r="F4333" s="1">
        <f t="shared" si="335"/>
        <v>2.74125</v>
      </c>
      <c r="G4333" s="1">
        <v>21.93</v>
      </c>
      <c r="H4333" s="1">
        <v>6.05</v>
      </c>
      <c r="I4333">
        <f t="shared" si="337"/>
        <v>27.98</v>
      </c>
      <c r="J4333">
        <f t="shared" si="338"/>
        <v>3.5455000000000001</v>
      </c>
      <c r="K4333">
        <f t="shared" si="339"/>
        <v>0.77752814999999997</v>
      </c>
      <c r="L4333" s="1" t="s">
        <v>26</v>
      </c>
      <c r="M4333" s="1" t="s">
        <v>51</v>
      </c>
      <c r="N4333" s="1" t="s">
        <v>21</v>
      </c>
      <c r="O4333" s="1" t="s">
        <v>34</v>
      </c>
      <c r="P4333" s="1" t="s">
        <v>48</v>
      </c>
      <c r="Q4333" s="1" t="s">
        <v>24</v>
      </c>
      <c r="R4333" s="2">
        <v>40029</v>
      </c>
    </row>
    <row r="4334" spans="1:18" x14ac:dyDescent="0.25">
      <c r="A4334" s="1">
        <v>7521</v>
      </c>
      <c r="B4334" s="2">
        <v>40601</v>
      </c>
      <c r="C4334" s="2" t="str">
        <f t="shared" si="336"/>
        <v>February</v>
      </c>
      <c r="D4334" s="1" t="s">
        <v>18</v>
      </c>
      <c r="E4334" s="1">
        <v>19</v>
      </c>
      <c r="F4334" s="1">
        <f t="shared" si="335"/>
        <v>102.21965789473684</v>
      </c>
      <c r="G4334" s="1">
        <v>1942.1735000000001</v>
      </c>
      <c r="H4334" s="1">
        <v>2.5</v>
      </c>
      <c r="I4334">
        <f t="shared" si="337"/>
        <v>1944.6735000000001</v>
      </c>
      <c r="J4334">
        <f t="shared" si="338"/>
        <v>5.3265000000000002</v>
      </c>
      <c r="K4334">
        <f t="shared" si="339"/>
        <v>103.44987147750003</v>
      </c>
      <c r="L4334" s="1" t="s">
        <v>19</v>
      </c>
      <c r="M4334" s="1" t="s">
        <v>27</v>
      </c>
      <c r="N4334" s="1" t="s">
        <v>28</v>
      </c>
      <c r="O4334" s="1" t="s">
        <v>29</v>
      </c>
      <c r="P4334" s="1" t="s">
        <v>30</v>
      </c>
      <c r="Q4334" s="1" t="s">
        <v>24</v>
      </c>
      <c r="R4334" s="2">
        <v>40607</v>
      </c>
    </row>
    <row r="4335" spans="1:18" x14ac:dyDescent="0.25">
      <c r="A4335" s="1">
        <v>45733</v>
      </c>
      <c r="B4335" s="2">
        <v>40518</v>
      </c>
      <c r="C4335" s="2" t="str">
        <f t="shared" si="336"/>
        <v>December</v>
      </c>
      <c r="D4335" s="1" t="s">
        <v>37</v>
      </c>
      <c r="E4335" s="1">
        <v>39</v>
      </c>
      <c r="F4335" s="1">
        <f t="shared" si="335"/>
        <v>21.824871794871793</v>
      </c>
      <c r="G4335" s="1">
        <v>851.17</v>
      </c>
      <c r="H4335" s="1">
        <v>15.1</v>
      </c>
      <c r="I4335">
        <f t="shared" si="337"/>
        <v>866.27</v>
      </c>
      <c r="J4335">
        <f t="shared" si="338"/>
        <v>3.5455000000000001</v>
      </c>
      <c r="K4335">
        <f t="shared" si="339"/>
        <v>30.178232349999998</v>
      </c>
      <c r="L4335" s="1" t="s">
        <v>26</v>
      </c>
      <c r="M4335" s="1" t="s">
        <v>54</v>
      </c>
      <c r="N4335" s="1" t="s">
        <v>33</v>
      </c>
      <c r="O4335" s="1" t="s">
        <v>34</v>
      </c>
      <c r="P4335" s="1" t="s">
        <v>48</v>
      </c>
      <c r="Q4335" s="1" t="s">
        <v>24</v>
      </c>
      <c r="R4335" s="2">
        <v>40519</v>
      </c>
    </row>
    <row r="4336" spans="1:18" x14ac:dyDescent="0.25">
      <c r="A4336" s="1">
        <v>58470</v>
      </c>
      <c r="B4336" s="2">
        <v>40702</v>
      </c>
      <c r="C4336" s="2" t="str">
        <f t="shared" si="336"/>
        <v>June</v>
      </c>
      <c r="D4336" s="1" t="s">
        <v>25</v>
      </c>
      <c r="E4336" s="1">
        <v>5</v>
      </c>
      <c r="F4336" s="1">
        <f t="shared" si="335"/>
        <v>31.9</v>
      </c>
      <c r="G4336" s="1">
        <v>159.5</v>
      </c>
      <c r="H4336" s="1">
        <v>6.72</v>
      </c>
      <c r="I4336">
        <f t="shared" si="337"/>
        <v>166.22</v>
      </c>
      <c r="J4336">
        <f t="shared" si="338"/>
        <v>3.5455000000000001</v>
      </c>
      <c r="K4336">
        <f t="shared" si="339"/>
        <v>5.6550725000000002</v>
      </c>
      <c r="L4336" s="1" t="s">
        <v>26</v>
      </c>
      <c r="M4336" s="1" t="s">
        <v>20</v>
      </c>
      <c r="N4336" s="1" t="s">
        <v>28</v>
      </c>
      <c r="O4336" s="1" t="s">
        <v>34</v>
      </c>
      <c r="P4336" s="1" t="s">
        <v>60</v>
      </c>
      <c r="Q4336" s="1" t="s">
        <v>24</v>
      </c>
      <c r="R4336" s="2">
        <v>40703</v>
      </c>
    </row>
    <row r="4337" spans="1:18" x14ac:dyDescent="0.25">
      <c r="A4337" s="1">
        <v>43781</v>
      </c>
      <c r="B4337" s="2">
        <v>40211</v>
      </c>
      <c r="C4337" s="2" t="str">
        <f t="shared" si="336"/>
        <v>February</v>
      </c>
      <c r="D4337" s="1" t="s">
        <v>32</v>
      </c>
      <c r="E4337" s="1">
        <v>21</v>
      </c>
      <c r="F4337" s="1">
        <f t="shared" si="335"/>
        <v>43.685238095238091</v>
      </c>
      <c r="G4337" s="1">
        <v>917.39</v>
      </c>
      <c r="H4337" s="1">
        <v>2.99</v>
      </c>
      <c r="I4337">
        <f t="shared" si="337"/>
        <v>920.38</v>
      </c>
      <c r="J4337">
        <f t="shared" si="338"/>
        <v>3.5455000000000001</v>
      </c>
      <c r="K4337">
        <f t="shared" si="339"/>
        <v>32.526062449999998</v>
      </c>
      <c r="L4337" s="1" t="s">
        <v>19</v>
      </c>
      <c r="M4337" s="1" t="s">
        <v>44</v>
      </c>
      <c r="N4337" s="1" t="s">
        <v>28</v>
      </c>
      <c r="O4337" s="1" t="s">
        <v>34</v>
      </c>
      <c r="P4337" s="1" t="s">
        <v>48</v>
      </c>
      <c r="Q4337" s="1" t="s">
        <v>24</v>
      </c>
      <c r="R4337" s="2">
        <v>40212</v>
      </c>
    </row>
    <row r="4338" spans="1:18" x14ac:dyDescent="0.25">
      <c r="A4338" s="1">
        <v>2628</v>
      </c>
      <c r="B4338" s="2">
        <v>40472</v>
      </c>
      <c r="C4338" s="2" t="str">
        <f t="shared" si="336"/>
        <v>October</v>
      </c>
      <c r="D4338" s="1" t="s">
        <v>18</v>
      </c>
      <c r="E4338" s="1">
        <v>29</v>
      </c>
      <c r="F4338" s="1">
        <f t="shared" si="335"/>
        <v>173.42124137931035</v>
      </c>
      <c r="G4338" s="1">
        <v>5029.2160000000003</v>
      </c>
      <c r="H4338" s="1">
        <v>69.64</v>
      </c>
      <c r="I4338">
        <f t="shared" si="337"/>
        <v>5098.8560000000007</v>
      </c>
      <c r="J4338">
        <f t="shared" si="338"/>
        <v>4.7610000000000001</v>
      </c>
      <c r="K4338">
        <f t="shared" si="339"/>
        <v>239.44097376000002</v>
      </c>
      <c r="L4338" s="1" t="s">
        <v>38</v>
      </c>
      <c r="M4338" s="1" t="s">
        <v>27</v>
      </c>
      <c r="N4338" s="1" t="s">
        <v>21</v>
      </c>
      <c r="O4338" s="1" t="s">
        <v>22</v>
      </c>
      <c r="P4338" s="1" t="s">
        <v>57</v>
      </c>
      <c r="Q4338" s="1" t="s">
        <v>64</v>
      </c>
      <c r="R4338" s="2">
        <v>40481</v>
      </c>
    </row>
    <row r="4339" spans="1:18" x14ac:dyDescent="0.25">
      <c r="A4339" s="1">
        <v>55040</v>
      </c>
      <c r="B4339" s="2">
        <v>39915</v>
      </c>
      <c r="C4339" s="2" t="str">
        <f t="shared" si="336"/>
        <v>April</v>
      </c>
      <c r="D4339" s="1" t="s">
        <v>25</v>
      </c>
      <c r="E4339" s="1">
        <v>2</v>
      </c>
      <c r="F4339" s="1">
        <f t="shared" si="335"/>
        <v>2346.13</v>
      </c>
      <c r="G4339" s="1">
        <v>4692.26</v>
      </c>
      <c r="H4339" s="1">
        <v>29.7</v>
      </c>
      <c r="I4339">
        <f t="shared" si="337"/>
        <v>4721.96</v>
      </c>
      <c r="J4339">
        <f t="shared" si="338"/>
        <v>5.3265000000000002</v>
      </c>
      <c r="K4339">
        <f t="shared" si="339"/>
        <v>249.93322890000002</v>
      </c>
      <c r="L4339" s="1" t="s">
        <v>38</v>
      </c>
      <c r="M4339" s="1" t="s">
        <v>20</v>
      </c>
      <c r="N4339" s="1" t="s">
        <v>21</v>
      </c>
      <c r="O4339" s="1" t="s">
        <v>29</v>
      </c>
      <c r="P4339" s="1" t="s">
        <v>61</v>
      </c>
      <c r="Q4339" s="1" t="s">
        <v>40</v>
      </c>
      <c r="R4339" s="2">
        <v>39917</v>
      </c>
    </row>
    <row r="4340" spans="1:18" x14ac:dyDescent="0.25">
      <c r="A4340" s="1">
        <v>52386</v>
      </c>
      <c r="B4340" s="2">
        <v>39818</v>
      </c>
      <c r="C4340" s="2" t="str">
        <f t="shared" si="336"/>
        <v>January</v>
      </c>
      <c r="D4340" s="1" t="s">
        <v>25</v>
      </c>
      <c r="E4340" s="1">
        <v>6</v>
      </c>
      <c r="F4340" s="1">
        <f t="shared" si="335"/>
        <v>116.78833333333334</v>
      </c>
      <c r="G4340" s="1">
        <v>700.73</v>
      </c>
      <c r="H4340" s="1">
        <v>26.3</v>
      </c>
      <c r="I4340">
        <f t="shared" si="337"/>
        <v>727.03</v>
      </c>
      <c r="J4340">
        <f t="shared" si="338"/>
        <v>5.3265000000000002</v>
      </c>
      <c r="K4340">
        <f t="shared" si="339"/>
        <v>37.324383450000006</v>
      </c>
      <c r="L4340" s="1" t="s">
        <v>38</v>
      </c>
      <c r="M4340" s="1" t="s">
        <v>44</v>
      </c>
      <c r="N4340" s="1" t="s">
        <v>42</v>
      </c>
      <c r="O4340" s="1" t="s">
        <v>29</v>
      </c>
      <c r="P4340" s="1" t="s">
        <v>61</v>
      </c>
      <c r="Q4340" s="1" t="s">
        <v>40</v>
      </c>
      <c r="R4340" s="2">
        <v>39820</v>
      </c>
    </row>
    <row r="4341" spans="1:18" x14ac:dyDescent="0.25">
      <c r="A4341" s="1">
        <v>12322</v>
      </c>
      <c r="B4341" s="2">
        <v>40674</v>
      </c>
      <c r="C4341" s="2" t="str">
        <f t="shared" si="336"/>
        <v>May</v>
      </c>
      <c r="D4341" s="1" t="s">
        <v>37</v>
      </c>
      <c r="E4341" s="1">
        <v>36</v>
      </c>
      <c r="F4341" s="1">
        <f t="shared" si="335"/>
        <v>95.469444444444449</v>
      </c>
      <c r="G4341" s="1">
        <v>3436.9</v>
      </c>
      <c r="H4341" s="1">
        <v>39.61</v>
      </c>
      <c r="I4341">
        <f t="shared" si="337"/>
        <v>3476.51</v>
      </c>
      <c r="J4341">
        <f t="shared" si="338"/>
        <v>4.7610000000000001</v>
      </c>
      <c r="K4341">
        <f t="shared" si="339"/>
        <v>163.630809</v>
      </c>
      <c r="L4341" s="1" t="s">
        <v>19</v>
      </c>
      <c r="M4341" s="1" t="s">
        <v>27</v>
      </c>
      <c r="N4341" s="1" t="s">
        <v>28</v>
      </c>
      <c r="O4341" s="1" t="s">
        <v>22</v>
      </c>
      <c r="P4341" s="1" t="s">
        <v>23</v>
      </c>
      <c r="Q4341" s="1" t="s">
        <v>31</v>
      </c>
      <c r="R4341" s="2">
        <v>40676</v>
      </c>
    </row>
    <row r="4342" spans="1:18" x14ac:dyDescent="0.25">
      <c r="A4342" s="1">
        <v>49094</v>
      </c>
      <c r="B4342" s="2">
        <v>41155</v>
      </c>
      <c r="C4342" s="2" t="str">
        <f t="shared" si="336"/>
        <v>September</v>
      </c>
      <c r="D4342" s="1" t="s">
        <v>37</v>
      </c>
      <c r="E4342" s="1">
        <v>31</v>
      </c>
      <c r="F4342" s="1">
        <f t="shared" si="335"/>
        <v>27.317741935483873</v>
      </c>
      <c r="G4342" s="1">
        <v>846.85</v>
      </c>
      <c r="H4342" s="1">
        <v>4</v>
      </c>
      <c r="I4342">
        <f t="shared" si="337"/>
        <v>850.85</v>
      </c>
      <c r="J4342">
        <f t="shared" si="338"/>
        <v>5.3265000000000002</v>
      </c>
      <c r="K4342">
        <f t="shared" si="339"/>
        <v>45.107465250000004</v>
      </c>
      <c r="L4342" s="1" t="s">
        <v>26</v>
      </c>
      <c r="M4342" s="1" t="s">
        <v>27</v>
      </c>
      <c r="N4342" s="1" t="s">
        <v>21</v>
      </c>
      <c r="O4342" s="1" t="s">
        <v>29</v>
      </c>
      <c r="P4342" s="1" t="s">
        <v>43</v>
      </c>
      <c r="Q4342" s="1" t="s">
        <v>24</v>
      </c>
      <c r="R4342" s="2">
        <v>41157</v>
      </c>
    </row>
    <row r="4343" spans="1:18" x14ac:dyDescent="0.25">
      <c r="A4343" s="1">
        <v>36131</v>
      </c>
      <c r="B4343" s="2">
        <v>39950</v>
      </c>
      <c r="C4343" s="2" t="str">
        <f t="shared" si="336"/>
        <v>May</v>
      </c>
      <c r="D4343" s="1" t="s">
        <v>25</v>
      </c>
      <c r="E4343" s="1">
        <v>26</v>
      </c>
      <c r="F4343" s="1">
        <f t="shared" si="335"/>
        <v>5.0373076923076923</v>
      </c>
      <c r="G4343" s="1">
        <v>130.97</v>
      </c>
      <c r="H4343" s="1">
        <v>6.07</v>
      </c>
      <c r="I4343">
        <f t="shared" si="337"/>
        <v>137.04</v>
      </c>
      <c r="J4343">
        <f t="shared" si="338"/>
        <v>3.5455000000000001</v>
      </c>
      <c r="K4343">
        <f t="shared" si="339"/>
        <v>4.6435413499999996</v>
      </c>
      <c r="L4343" s="1" t="s">
        <v>26</v>
      </c>
      <c r="M4343" s="1" t="s">
        <v>54</v>
      </c>
      <c r="N4343" s="1" t="s">
        <v>42</v>
      </c>
      <c r="O4343" s="1" t="s">
        <v>34</v>
      </c>
      <c r="P4343" s="1" t="s">
        <v>45</v>
      </c>
      <c r="Q4343" s="1" t="s">
        <v>24</v>
      </c>
      <c r="R4343" s="2">
        <v>39951</v>
      </c>
    </row>
    <row r="4344" spans="1:18" x14ac:dyDescent="0.25">
      <c r="A4344" s="1">
        <v>45156</v>
      </c>
      <c r="B4344" s="2">
        <v>40586</v>
      </c>
      <c r="C4344" s="2" t="str">
        <f t="shared" si="336"/>
        <v>February</v>
      </c>
      <c r="D4344" s="1" t="s">
        <v>18</v>
      </c>
      <c r="E4344" s="1">
        <v>14</v>
      </c>
      <c r="F4344" s="1">
        <f t="shared" si="335"/>
        <v>12.450000000000001</v>
      </c>
      <c r="G4344" s="1">
        <v>174.3</v>
      </c>
      <c r="H4344" s="1">
        <v>0.5</v>
      </c>
      <c r="I4344">
        <f t="shared" si="337"/>
        <v>174.8</v>
      </c>
      <c r="J4344">
        <f t="shared" si="338"/>
        <v>3.5455000000000001</v>
      </c>
      <c r="K4344">
        <f t="shared" si="339"/>
        <v>6.1798065000000006</v>
      </c>
      <c r="L4344" s="1" t="s">
        <v>26</v>
      </c>
      <c r="M4344" s="1" t="s">
        <v>54</v>
      </c>
      <c r="N4344" s="1" t="s">
        <v>42</v>
      </c>
      <c r="O4344" s="1" t="s">
        <v>34</v>
      </c>
      <c r="P4344" s="1" t="s">
        <v>63</v>
      </c>
      <c r="Q4344" s="1" t="s">
        <v>24</v>
      </c>
      <c r="R4344" s="2">
        <v>40591</v>
      </c>
    </row>
    <row r="4345" spans="1:18" x14ac:dyDescent="0.25">
      <c r="A4345" s="1">
        <v>8995</v>
      </c>
      <c r="B4345" s="2">
        <v>40680</v>
      </c>
      <c r="C4345" s="2" t="str">
        <f t="shared" si="336"/>
        <v>May</v>
      </c>
      <c r="D4345" s="1" t="s">
        <v>25</v>
      </c>
      <c r="E4345" s="1">
        <v>35</v>
      </c>
      <c r="F4345" s="1">
        <f t="shared" si="335"/>
        <v>96.855142857142852</v>
      </c>
      <c r="G4345" s="1">
        <v>3389.93</v>
      </c>
      <c r="H4345" s="1">
        <v>21.26</v>
      </c>
      <c r="I4345">
        <f t="shared" si="337"/>
        <v>3411.19</v>
      </c>
      <c r="J4345">
        <f t="shared" si="338"/>
        <v>4.7610000000000001</v>
      </c>
      <c r="K4345">
        <f t="shared" si="339"/>
        <v>161.39456730000001</v>
      </c>
      <c r="L4345" s="1" t="s">
        <v>19</v>
      </c>
      <c r="M4345" s="1" t="s">
        <v>44</v>
      </c>
      <c r="N4345" s="1" t="s">
        <v>21</v>
      </c>
      <c r="O4345" s="1" t="s">
        <v>22</v>
      </c>
      <c r="P4345" s="1" t="s">
        <v>23</v>
      </c>
      <c r="Q4345" s="1" t="s">
        <v>53</v>
      </c>
      <c r="R4345" s="2">
        <v>40681</v>
      </c>
    </row>
    <row r="4346" spans="1:18" x14ac:dyDescent="0.25">
      <c r="A4346" s="1">
        <v>53222</v>
      </c>
      <c r="B4346" s="2">
        <v>40105</v>
      </c>
      <c r="C4346" s="2" t="str">
        <f t="shared" si="336"/>
        <v>October</v>
      </c>
      <c r="D4346" s="1" t="s">
        <v>18</v>
      </c>
      <c r="E4346" s="1">
        <v>2</v>
      </c>
      <c r="F4346" s="1">
        <f t="shared" si="335"/>
        <v>10.855</v>
      </c>
      <c r="G4346" s="1">
        <v>21.71</v>
      </c>
      <c r="H4346" s="1">
        <v>9.5399999999999991</v>
      </c>
      <c r="I4346">
        <f t="shared" si="337"/>
        <v>31.25</v>
      </c>
      <c r="J4346">
        <f t="shared" si="338"/>
        <v>3.5455000000000001</v>
      </c>
      <c r="K4346">
        <f t="shared" si="339"/>
        <v>0.76972805000000011</v>
      </c>
      <c r="L4346" s="1" t="s">
        <v>26</v>
      </c>
      <c r="M4346" s="1" t="s">
        <v>59</v>
      </c>
      <c r="N4346" s="1" t="s">
        <v>28</v>
      </c>
      <c r="O4346" s="1" t="s">
        <v>34</v>
      </c>
      <c r="P4346" s="1" t="s">
        <v>45</v>
      </c>
      <c r="Q4346" s="1" t="s">
        <v>24</v>
      </c>
      <c r="R4346" s="2">
        <v>40105</v>
      </c>
    </row>
    <row r="4347" spans="1:18" x14ac:dyDescent="0.25">
      <c r="A4347" s="1">
        <v>34721</v>
      </c>
      <c r="B4347" s="2">
        <v>40483</v>
      </c>
      <c r="C4347" s="2" t="str">
        <f t="shared" si="336"/>
        <v>November</v>
      </c>
      <c r="D4347" s="1" t="s">
        <v>32</v>
      </c>
      <c r="E4347" s="1">
        <v>46</v>
      </c>
      <c r="F4347" s="1">
        <f t="shared" si="335"/>
        <v>10.938478260869566</v>
      </c>
      <c r="G4347" s="1">
        <v>503.17</v>
      </c>
      <c r="H4347" s="1">
        <v>4.68</v>
      </c>
      <c r="I4347">
        <f t="shared" si="337"/>
        <v>507.85</v>
      </c>
      <c r="J4347">
        <f t="shared" si="338"/>
        <v>3.5455000000000001</v>
      </c>
      <c r="K4347">
        <f t="shared" si="339"/>
        <v>17.83989235</v>
      </c>
      <c r="L4347" s="1" t="s">
        <v>26</v>
      </c>
      <c r="M4347" s="1" t="s">
        <v>20</v>
      </c>
      <c r="N4347" s="1" t="s">
        <v>33</v>
      </c>
      <c r="O4347" s="1" t="s">
        <v>34</v>
      </c>
      <c r="P4347" s="1" t="s">
        <v>50</v>
      </c>
      <c r="Q4347" s="1" t="s">
        <v>46</v>
      </c>
      <c r="R4347" s="2">
        <v>40484</v>
      </c>
    </row>
    <row r="4348" spans="1:18" x14ac:dyDescent="0.25">
      <c r="A4348" s="1">
        <v>42567</v>
      </c>
      <c r="B4348" s="2">
        <v>40189</v>
      </c>
      <c r="C4348" s="2" t="str">
        <f t="shared" si="336"/>
        <v>January</v>
      </c>
      <c r="D4348" s="1" t="s">
        <v>37</v>
      </c>
      <c r="E4348" s="1">
        <v>12</v>
      </c>
      <c r="F4348" s="1">
        <f t="shared" si="335"/>
        <v>161.69333333333333</v>
      </c>
      <c r="G4348" s="1">
        <v>1940.32</v>
      </c>
      <c r="H4348" s="1">
        <v>43.75</v>
      </c>
      <c r="I4348">
        <f t="shared" si="337"/>
        <v>1984.07</v>
      </c>
      <c r="J4348">
        <f t="shared" si="338"/>
        <v>4.7610000000000001</v>
      </c>
      <c r="K4348">
        <f t="shared" si="339"/>
        <v>92.378635200000005</v>
      </c>
      <c r="L4348" s="1" t="s">
        <v>38</v>
      </c>
      <c r="M4348" s="1" t="s">
        <v>20</v>
      </c>
      <c r="N4348" s="1" t="s">
        <v>28</v>
      </c>
      <c r="O4348" s="1" t="s">
        <v>22</v>
      </c>
      <c r="P4348" s="1" t="s">
        <v>57</v>
      </c>
      <c r="Q4348" s="1" t="s">
        <v>64</v>
      </c>
      <c r="R4348" s="2">
        <v>40191</v>
      </c>
    </row>
    <row r="4349" spans="1:18" x14ac:dyDescent="0.25">
      <c r="A4349" s="1">
        <v>50210</v>
      </c>
      <c r="B4349" s="2">
        <v>40378</v>
      </c>
      <c r="C4349" s="2" t="str">
        <f t="shared" si="336"/>
        <v>July</v>
      </c>
      <c r="D4349" s="1" t="s">
        <v>18</v>
      </c>
      <c r="E4349" s="1">
        <v>15</v>
      </c>
      <c r="F4349" s="1">
        <f t="shared" si="335"/>
        <v>2.0880000000000001</v>
      </c>
      <c r="G4349" s="1">
        <v>31.32</v>
      </c>
      <c r="H4349" s="1">
        <v>2.58</v>
      </c>
      <c r="I4349">
        <f t="shared" si="337"/>
        <v>33.9</v>
      </c>
      <c r="J4349">
        <f t="shared" si="338"/>
        <v>3.5455000000000001</v>
      </c>
      <c r="K4349">
        <f t="shared" si="339"/>
        <v>1.1104506000000001</v>
      </c>
      <c r="L4349" s="1" t="s">
        <v>26</v>
      </c>
      <c r="M4349" s="1" t="s">
        <v>20</v>
      </c>
      <c r="N4349" s="1" t="s">
        <v>42</v>
      </c>
      <c r="O4349" s="1" t="s">
        <v>34</v>
      </c>
      <c r="P4349" s="1" t="s">
        <v>66</v>
      </c>
      <c r="Q4349" s="1" t="s">
        <v>36</v>
      </c>
      <c r="R4349" s="2">
        <v>40387</v>
      </c>
    </row>
    <row r="4350" spans="1:18" x14ac:dyDescent="0.25">
      <c r="A4350" s="1">
        <v>45476</v>
      </c>
      <c r="B4350" s="2">
        <v>41017</v>
      </c>
      <c r="C4350" s="2" t="str">
        <f t="shared" si="336"/>
        <v>April</v>
      </c>
      <c r="D4350" s="1" t="s">
        <v>37</v>
      </c>
      <c r="E4350" s="1">
        <v>48</v>
      </c>
      <c r="F4350" s="1">
        <f t="shared" si="335"/>
        <v>21.999583333333334</v>
      </c>
      <c r="G4350" s="1">
        <v>1055.98</v>
      </c>
      <c r="H4350" s="1">
        <v>5.94</v>
      </c>
      <c r="I4350">
        <f t="shared" si="337"/>
        <v>1061.92</v>
      </c>
      <c r="J4350">
        <f t="shared" si="338"/>
        <v>3.5455000000000001</v>
      </c>
      <c r="K4350">
        <f t="shared" si="339"/>
        <v>37.439770900000006</v>
      </c>
      <c r="L4350" s="1" t="s">
        <v>26</v>
      </c>
      <c r="M4350" s="1" t="s">
        <v>47</v>
      </c>
      <c r="N4350" s="1" t="s">
        <v>42</v>
      </c>
      <c r="O4350" s="1" t="s">
        <v>34</v>
      </c>
      <c r="P4350" s="1" t="s">
        <v>68</v>
      </c>
      <c r="Q4350" s="1" t="s">
        <v>31</v>
      </c>
      <c r="R4350" s="2">
        <v>41017</v>
      </c>
    </row>
    <row r="4351" spans="1:18" x14ac:dyDescent="0.25">
      <c r="A4351" s="1">
        <v>53056</v>
      </c>
      <c r="B4351" s="2">
        <v>40850</v>
      </c>
      <c r="C4351" s="2" t="str">
        <f t="shared" si="336"/>
        <v>November</v>
      </c>
      <c r="D4351" s="1" t="s">
        <v>37</v>
      </c>
      <c r="E4351" s="1">
        <v>13</v>
      </c>
      <c r="F4351" s="1">
        <f t="shared" si="335"/>
        <v>39.191538461538464</v>
      </c>
      <c r="G4351" s="1">
        <v>509.49</v>
      </c>
      <c r="H4351" s="1">
        <v>8.9700000000000006</v>
      </c>
      <c r="I4351">
        <f t="shared" si="337"/>
        <v>518.46</v>
      </c>
      <c r="J4351">
        <f t="shared" si="338"/>
        <v>5.3265000000000002</v>
      </c>
      <c r="K4351">
        <f t="shared" si="339"/>
        <v>27.137984850000002</v>
      </c>
      <c r="L4351" s="1" t="s">
        <v>26</v>
      </c>
      <c r="M4351" s="1" t="s">
        <v>20</v>
      </c>
      <c r="N4351" s="1" t="s">
        <v>33</v>
      </c>
      <c r="O4351" s="1" t="s">
        <v>29</v>
      </c>
      <c r="P4351" s="1" t="s">
        <v>61</v>
      </c>
      <c r="Q4351" s="1" t="s">
        <v>24</v>
      </c>
      <c r="R4351" s="2">
        <v>40851</v>
      </c>
    </row>
    <row r="4352" spans="1:18" x14ac:dyDescent="0.25">
      <c r="A4352" s="1">
        <v>11173</v>
      </c>
      <c r="B4352" s="2">
        <v>40998</v>
      </c>
      <c r="C4352" s="2" t="str">
        <f t="shared" si="336"/>
        <v>March</v>
      </c>
      <c r="D4352" s="1" t="s">
        <v>37</v>
      </c>
      <c r="E4352" s="1">
        <v>37</v>
      </c>
      <c r="F4352" s="1">
        <f t="shared" si="335"/>
        <v>5.9908108108108111</v>
      </c>
      <c r="G4352" s="1">
        <v>221.66</v>
      </c>
      <c r="H4352" s="1">
        <v>3.85</v>
      </c>
      <c r="I4352">
        <f t="shared" si="337"/>
        <v>225.51</v>
      </c>
      <c r="J4352">
        <f t="shared" si="338"/>
        <v>5.3265000000000002</v>
      </c>
      <c r="K4352">
        <f t="shared" si="339"/>
        <v>11.806719900000001</v>
      </c>
      <c r="L4352" s="1" t="s">
        <v>26</v>
      </c>
      <c r="M4352" s="1" t="s">
        <v>27</v>
      </c>
      <c r="N4352" s="1" t="s">
        <v>33</v>
      </c>
      <c r="O4352" s="1" t="s">
        <v>29</v>
      </c>
      <c r="P4352" s="1" t="s">
        <v>43</v>
      </c>
      <c r="Q4352" s="1" t="s">
        <v>46</v>
      </c>
      <c r="R4352" s="2">
        <v>41000</v>
      </c>
    </row>
    <row r="4353" spans="1:18" x14ac:dyDescent="0.25">
      <c r="A4353" s="1">
        <v>33568</v>
      </c>
      <c r="B4353" s="2">
        <v>41111</v>
      </c>
      <c r="C4353" s="2" t="str">
        <f t="shared" si="336"/>
        <v>July</v>
      </c>
      <c r="D4353" s="1" t="s">
        <v>41</v>
      </c>
      <c r="E4353" s="1">
        <v>23</v>
      </c>
      <c r="F4353" s="1">
        <f t="shared" si="335"/>
        <v>16.774347826086956</v>
      </c>
      <c r="G4353" s="1">
        <v>385.81</v>
      </c>
      <c r="H4353" s="1">
        <v>5.8</v>
      </c>
      <c r="I4353">
        <f t="shared" si="337"/>
        <v>391.61</v>
      </c>
      <c r="J4353">
        <f t="shared" si="338"/>
        <v>3.5455000000000001</v>
      </c>
      <c r="K4353">
        <f t="shared" si="339"/>
        <v>13.67889355</v>
      </c>
      <c r="L4353" s="1" t="s">
        <v>19</v>
      </c>
      <c r="M4353" s="1" t="s">
        <v>51</v>
      </c>
      <c r="N4353" s="1" t="s">
        <v>28</v>
      </c>
      <c r="O4353" s="1" t="s">
        <v>34</v>
      </c>
      <c r="P4353" s="1" t="s">
        <v>60</v>
      </c>
      <c r="Q4353" s="1" t="s">
        <v>24</v>
      </c>
      <c r="R4353" s="2">
        <v>41112</v>
      </c>
    </row>
    <row r="4354" spans="1:18" x14ac:dyDescent="0.25">
      <c r="A4354" s="1">
        <v>52196</v>
      </c>
      <c r="B4354" s="2">
        <v>40208</v>
      </c>
      <c r="C4354" s="2" t="str">
        <f t="shared" si="336"/>
        <v>January</v>
      </c>
      <c r="D4354" s="1" t="s">
        <v>32</v>
      </c>
      <c r="E4354" s="1">
        <v>1</v>
      </c>
      <c r="F4354" s="1">
        <f t="shared" ref="F4354:F4417" si="340">G4354/E4354</f>
        <v>3.85</v>
      </c>
      <c r="G4354" s="1">
        <v>3.85</v>
      </c>
      <c r="H4354" s="1">
        <v>0.99</v>
      </c>
      <c r="I4354">
        <f t="shared" si="337"/>
        <v>4.84</v>
      </c>
      <c r="J4354">
        <f t="shared" si="338"/>
        <v>3.5455000000000001</v>
      </c>
      <c r="K4354">
        <f t="shared" si="339"/>
        <v>0.13650175000000001</v>
      </c>
      <c r="L4354" s="1" t="s">
        <v>26</v>
      </c>
      <c r="M4354" s="1" t="s">
        <v>20</v>
      </c>
      <c r="N4354" s="1" t="s">
        <v>33</v>
      </c>
      <c r="O4354" s="1" t="s">
        <v>34</v>
      </c>
      <c r="P4354" s="1" t="s">
        <v>63</v>
      </c>
      <c r="Q4354" s="1" t="s">
        <v>24</v>
      </c>
      <c r="R4354" s="2">
        <v>40209</v>
      </c>
    </row>
    <row r="4355" spans="1:18" x14ac:dyDescent="0.25">
      <c r="A4355" s="1">
        <v>24486</v>
      </c>
      <c r="B4355" s="2">
        <v>40655</v>
      </c>
      <c r="C4355" s="2" t="str">
        <f t="shared" ref="C4355:C4418" si="341">TEXT(B4355,"mmmm")</f>
        <v>April</v>
      </c>
      <c r="D4355" s="1" t="s">
        <v>41</v>
      </c>
      <c r="E4355" s="1">
        <v>3</v>
      </c>
      <c r="F4355" s="1">
        <f t="shared" si="340"/>
        <v>9.3699999999999992</v>
      </c>
      <c r="G4355" s="1">
        <v>28.11</v>
      </c>
      <c r="H4355" s="1">
        <v>2.83</v>
      </c>
      <c r="I4355">
        <f t="shared" ref="I4355:I4418" si="342">G4355+H4355</f>
        <v>30.939999999999998</v>
      </c>
      <c r="J4355">
        <f t="shared" ref="J4355:J4418" si="343">IF(O4355="Furniture",4.761,IF(O4355="Technology",5.3265,IF(O4355="Office Supplies",3.5455,0)))</f>
        <v>5.3265000000000002</v>
      </c>
      <c r="K4355">
        <f t="shared" ref="K4355:K4418" si="344">(J4355*G4355)/100</f>
        <v>1.49727915</v>
      </c>
      <c r="L4355" s="1" t="s">
        <v>26</v>
      </c>
      <c r="M4355" s="1" t="s">
        <v>27</v>
      </c>
      <c r="N4355" s="1" t="s">
        <v>21</v>
      </c>
      <c r="O4355" s="1" t="s">
        <v>29</v>
      </c>
      <c r="P4355" s="1" t="s">
        <v>43</v>
      </c>
      <c r="Q4355" s="1" t="s">
        <v>46</v>
      </c>
      <c r="R4355" s="2">
        <v>40656</v>
      </c>
    </row>
    <row r="4356" spans="1:18" x14ac:dyDescent="0.25">
      <c r="A4356" s="1">
        <v>21573</v>
      </c>
      <c r="B4356" s="2">
        <v>41024</v>
      </c>
      <c r="C4356" s="2" t="str">
        <f t="shared" si="341"/>
        <v>April</v>
      </c>
      <c r="D4356" s="1" t="s">
        <v>37</v>
      </c>
      <c r="E4356" s="1">
        <v>7</v>
      </c>
      <c r="F4356" s="1">
        <f t="shared" si="340"/>
        <v>10.011428571428571</v>
      </c>
      <c r="G4356" s="1">
        <v>70.08</v>
      </c>
      <c r="H4356" s="1">
        <v>3.72</v>
      </c>
      <c r="I4356">
        <f t="shared" si="342"/>
        <v>73.8</v>
      </c>
      <c r="J4356">
        <f t="shared" si="343"/>
        <v>4.7610000000000001</v>
      </c>
      <c r="K4356">
        <f t="shared" si="344"/>
        <v>3.3365087999999998</v>
      </c>
      <c r="L4356" s="1" t="s">
        <v>26</v>
      </c>
      <c r="M4356" s="1" t="s">
        <v>27</v>
      </c>
      <c r="N4356" s="1" t="s">
        <v>33</v>
      </c>
      <c r="O4356" s="1" t="s">
        <v>22</v>
      </c>
      <c r="P4356" s="1" t="s">
        <v>23</v>
      </c>
      <c r="Q4356" s="1" t="s">
        <v>46</v>
      </c>
      <c r="R4356" s="2">
        <v>41026</v>
      </c>
    </row>
    <row r="4357" spans="1:18" x14ac:dyDescent="0.25">
      <c r="A4357" s="1">
        <v>46787</v>
      </c>
      <c r="B4357" s="2">
        <v>40997</v>
      </c>
      <c r="C4357" s="2" t="str">
        <f t="shared" si="341"/>
        <v>March</v>
      </c>
      <c r="D4357" s="1" t="s">
        <v>41</v>
      </c>
      <c r="E4357" s="1">
        <v>32</v>
      </c>
      <c r="F4357" s="1">
        <f t="shared" si="340"/>
        <v>21.661562499999999</v>
      </c>
      <c r="G4357" s="1">
        <v>693.17</v>
      </c>
      <c r="H4357" s="1">
        <v>8.99</v>
      </c>
      <c r="I4357">
        <f t="shared" si="342"/>
        <v>702.16</v>
      </c>
      <c r="J4357">
        <f t="shared" si="343"/>
        <v>3.5455000000000001</v>
      </c>
      <c r="K4357">
        <f t="shared" si="344"/>
        <v>24.576342350000001</v>
      </c>
      <c r="L4357" s="1" t="s">
        <v>26</v>
      </c>
      <c r="M4357" s="1" t="s">
        <v>49</v>
      </c>
      <c r="N4357" s="1" t="s">
        <v>33</v>
      </c>
      <c r="O4357" s="1" t="s">
        <v>34</v>
      </c>
      <c r="P4357" s="1" t="s">
        <v>35</v>
      </c>
      <c r="Q4357" s="1" t="s">
        <v>46</v>
      </c>
      <c r="R4357" s="2">
        <v>40999</v>
      </c>
    </row>
    <row r="4358" spans="1:18" x14ac:dyDescent="0.25">
      <c r="A4358" s="1">
        <v>34243</v>
      </c>
      <c r="B4358" s="2">
        <v>40585</v>
      </c>
      <c r="C4358" s="2" t="str">
        <f t="shared" si="341"/>
        <v>February</v>
      </c>
      <c r="D4358" s="1" t="s">
        <v>25</v>
      </c>
      <c r="E4358" s="1">
        <v>35</v>
      </c>
      <c r="F4358" s="1">
        <f t="shared" si="340"/>
        <v>36.118000000000002</v>
      </c>
      <c r="G4358" s="1">
        <v>1264.1300000000001</v>
      </c>
      <c r="H4358" s="1">
        <v>35</v>
      </c>
      <c r="I4358">
        <f t="shared" si="342"/>
        <v>1299.1300000000001</v>
      </c>
      <c r="J4358">
        <f t="shared" si="343"/>
        <v>3.5455000000000001</v>
      </c>
      <c r="K4358">
        <f t="shared" si="344"/>
        <v>44.819729150000001</v>
      </c>
      <c r="L4358" s="1" t="s">
        <v>26</v>
      </c>
      <c r="M4358" s="1" t="s">
        <v>20</v>
      </c>
      <c r="N4358" s="1" t="s">
        <v>42</v>
      </c>
      <c r="O4358" s="1" t="s">
        <v>34</v>
      </c>
      <c r="P4358" s="1" t="s">
        <v>60</v>
      </c>
      <c r="Q4358" s="1" t="s">
        <v>53</v>
      </c>
      <c r="R4358" s="2">
        <v>40587</v>
      </c>
    </row>
    <row r="4359" spans="1:18" x14ac:dyDescent="0.25">
      <c r="A4359" s="1">
        <v>7910</v>
      </c>
      <c r="B4359" s="2">
        <v>40288</v>
      </c>
      <c r="C4359" s="2" t="str">
        <f t="shared" si="341"/>
        <v>April</v>
      </c>
      <c r="D4359" s="1" t="s">
        <v>37</v>
      </c>
      <c r="E4359" s="1">
        <v>22</v>
      </c>
      <c r="F4359" s="1">
        <f t="shared" si="340"/>
        <v>33.162272727272729</v>
      </c>
      <c r="G4359" s="1">
        <v>729.57</v>
      </c>
      <c r="H4359" s="1">
        <v>5.09</v>
      </c>
      <c r="I4359">
        <f t="shared" si="342"/>
        <v>734.66000000000008</v>
      </c>
      <c r="J4359">
        <f t="shared" si="343"/>
        <v>3.5455000000000001</v>
      </c>
      <c r="K4359">
        <f t="shared" si="344"/>
        <v>25.866904350000006</v>
      </c>
      <c r="L4359" s="1" t="s">
        <v>26</v>
      </c>
      <c r="M4359" s="1" t="s">
        <v>27</v>
      </c>
      <c r="N4359" s="1" t="s">
        <v>28</v>
      </c>
      <c r="O4359" s="1" t="s">
        <v>34</v>
      </c>
      <c r="P4359" s="1" t="s">
        <v>45</v>
      </c>
      <c r="Q4359" s="1" t="s">
        <v>24</v>
      </c>
      <c r="R4359" s="2">
        <v>40288</v>
      </c>
    </row>
    <row r="4360" spans="1:18" x14ac:dyDescent="0.25">
      <c r="A4360" s="1">
        <v>45632</v>
      </c>
      <c r="B4360" s="2">
        <v>40308</v>
      </c>
      <c r="C4360" s="2" t="str">
        <f t="shared" si="341"/>
        <v>May</v>
      </c>
      <c r="D4360" s="1" t="s">
        <v>32</v>
      </c>
      <c r="E4360" s="1">
        <v>50</v>
      </c>
      <c r="F4360" s="1">
        <f t="shared" si="340"/>
        <v>8.8461999999999996</v>
      </c>
      <c r="G4360" s="1">
        <v>442.31</v>
      </c>
      <c r="H4360" s="1">
        <v>0.96</v>
      </c>
      <c r="I4360">
        <f t="shared" si="342"/>
        <v>443.27</v>
      </c>
      <c r="J4360">
        <f t="shared" si="343"/>
        <v>4.7610000000000001</v>
      </c>
      <c r="K4360">
        <f t="shared" si="344"/>
        <v>21.058379100000003</v>
      </c>
      <c r="L4360" s="1" t="s">
        <v>26</v>
      </c>
      <c r="M4360" s="1" t="s">
        <v>27</v>
      </c>
      <c r="N4360" s="1" t="s">
        <v>28</v>
      </c>
      <c r="O4360" s="1" t="s">
        <v>22</v>
      </c>
      <c r="P4360" s="1" t="s">
        <v>23</v>
      </c>
      <c r="Q4360" s="1" t="s">
        <v>36</v>
      </c>
      <c r="R4360" s="2">
        <v>40309</v>
      </c>
    </row>
    <row r="4361" spans="1:18" x14ac:dyDescent="0.25">
      <c r="A4361" s="1">
        <v>18373</v>
      </c>
      <c r="B4361" s="2">
        <v>41011</v>
      </c>
      <c r="C4361" s="2" t="str">
        <f t="shared" si="341"/>
        <v>April</v>
      </c>
      <c r="D4361" s="1" t="s">
        <v>37</v>
      </c>
      <c r="E4361" s="1">
        <v>35</v>
      </c>
      <c r="F4361" s="1">
        <f t="shared" si="340"/>
        <v>188.80685714285713</v>
      </c>
      <c r="G4361" s="1">
        <v>6608.24</v>
      </c>
      <c r="H4361" s="1">
        <v>0.99</v>
      </c>
      <c r="I4361">
        <f t="shared" si="342"/>
        <v>6609.23</v>
      </c>
      <c r="J4361">
        <f t="shared" si="343"/>
        <v>3.5455000000000001</v>
      </c>
      <c r="K4361">
        <f t="shared" si="344"/>
        <v>234.29514920000003</v>
      </c>
      <c r="L4361" s="1" t="s">
        <v>26</v>
      </c>
      <c r="M4361" s="1" t="s">
        <v>49</v>
      </c>
      <c r="N4361" s="1" t="s">
        <v>33</v>
      </c>
      <c r="O4361" s="1" t="s">
        <v>34</v>
      </c>
      <c r="P4361" s="1" t="s">
        <v>68</v>
      </c>
      <c r="Q4361" s="1" t="s">
        <v>24</v>
      </c>
      <c r="R4361" s="2">
        <v>41011</v>
      </c>
    </row>
    <row r="4362" spans="1:18" x14ac:dyDescent="0.25">
      <c r="A4362" s="1">
        <v>39041</v>
      </c>
      <c r="B4362" s="2">
        <v>40842</v>
      </c>
      <c r="C4362" s="2" t="str">
        <f t="shared" si="341"/>
        <v>October</v>
      </c>
      <c r="D4362" s="1" t="s">
        <v>37</v>
      </c>
      <c r="E4362" s="1">
        <v>23</v>
      </c>
      <c r="F4362" s="1">
        <f t="shared" si="340"/>
        <v>14.64608695652174</v>
      </c>
      <c r="G4362" s="1">
        <v>336.86</v>
      </c>
      <c r="H4362" s="1">
        <v>5.3</v>
      </c>
      <c r="I4362">
        <f t="shared" si="342"/>
        <v>342.16</v>
      </c>
      <c r="J4362">
        <f t="shared" si="343"/>
        <v>4.7610000000000001</v>
      </c>
      <c r="K4362">
        <f t="shared" si="344"/>
        <v>16.037904600000001</v>
      </c>
      <c r="L4362" s="1" t="s">
        <v>26</v>
      </c>
      <c r="M4362" s="1" t="s">
        <v>20</v>
      </c>
      <c r="N4362" s="1" t="s">
        <v>33</v>
      </c>
      <c r="O4362" s="1" t="s">
        <v>22</v>
      </c>
      <c r="P4362" s="1" t="s">
        <v>23</v>
      </c>
      <c r="Q4362" s="1" t="s">
        <v>36</v>
      </c>
      <c r="R4362" s="2">
        <v>40844</v>
      </c>
    </row>
    <row r="4363" spans="1:18" x14ac:dyDescent="0.25">
      <c r="A4363" s="1">
        <v>58566</v>
      </c>
      <c r="B4363" s="2">
        <v>40778</v>
      </c>
      <c r="C4363" s="2" t="str">
        <f t="shared" si="341"/>
        <v>August</v>
      </c>
      <c r="D4363" s="1" t="s">
        <v>32</v>
      </c>
      <c r="E4363" s="1">
        <v>45</v>
      </c>
      <c r="F4363" s="1">
        <f t="shared" si="340"/>
        <v>104.01977777777779</v>
      </c>
      <c r="G4363" s="1">
        <v>4680.8900000000003</v>
      </c>
      <c r="H4363" s="1">
        <v>10.119999999999999</v>
      </c>
      <c r="I4363">
        <f t="shared" si="342"/>
        <v>4691.01</v>
      </c>
      <c r="J4363">
        <f t="shared" si="343"/>
        <v>4.7610000000000001</v>
      </c>
      <c r="K4363">
        <f t="shared" si="344"/>
        <v>222.85717289999999</v>
      </c>
      <c r="L4363" s="1" t="s">
        <v>26</v>
      </c>
      <c r="M4363" s="1" t="s">
        <v>51</v>
      </c>
      <c r="N4363" s="1" t="s">
        <v>21</v>
      </c>
      <c r="O4363" s="1" t="s">
        <v>22</v>
      </c>
      <c r="P4363" s="1" t="s">
        <v>23</v>
      </c>
      <c r="Q4363" s="1" t="s">
        <v>53</v>
      </c>
      <c r="R4363" s="2">
        <v>40779</v>
      </c>
    </row>
    <row r="4364" spans="1:18" x14ac:dyDescent="0.25">
      <c r="A4364" s="1">
        <v>3393</v>
      </c>
      <c r="B4364" s="2">
        <v>40727</v>
      </c>
      <c r="C4364" s="2" t="str">
        <f t="shared" si="341"/>
        <v>July</v>
      </c>
      <c r="D4364" s="1" t="s">
        <v>25</v>
      </c>
      <c r="E4364" s="1">
        <v>33</v>
      </c>
      <c r="F4364" s="1">
        <f t="shared" si="340"/>
        <v>9.8763636363636369</v>
      </c>
      <c r="G4364" s="1">
        <v>325.92</v>
      </c>
      <c r="H4364" s="1">
        <v>7.29</v>
      </c>
      <c r="I4364">
        <f t="shared" si="342"/>
        <v>333.21000000000004</v>
      </c>
      <c r="J4364">
        <f t="shared" si="343"/>
        <v>4.7610000000000001</v>
      </c>
      <c r="K4364">
        <f t="shared" si="344"/>
        <v>15.517051200000001</v>
      </c>
      <c r="L4364" s="1" t="s">
        <v>26</v>
      </c>
      <c r="M4364" s="1" t="s">
        <v>58</v>
      </c>
      <c r="N4364" s="1" t="s">
        <v>21</v>
      </c>
      <c r="O4364" s="1" t="s">
        <v>22</v>
      </c>
      <c r="P4364" s="1" t="s">
        <v>23</v>
      </c>
      <c r="Q4364" s="1" t="s">
        <v>46</v>
      </c>
      <c r="R4364" s="2">
        <v>40727</v>
      </c>
    </row>
    <row r="4365" spans="1:18" x14ac:dyDescent="0.25">
      <c r="A4365" s="1">
        <v>12224</v>
      </c>
      <c r="B4365" s="2">
        <v>40159</v>
      </c>
      <c r="C4365" s="2" t="str">
        <f t="shared" si="341"/>
        <v>December</v>
      </c>
      <c r="D4365" s="1" t="s">
        <v>25</v>
      </c>
      <c r="E4365" s="1">
        <v>2</v>
      </c>
      <c r="F4365" s="1">
        <f t="shared" si="340"/>
        <v>151.45500000000001</v>
      </c>
      <c r="G4365" s="1">
        <v>302.91000000000003</v>
      </c>
      <c r="H4365" s="1">
        <v>51.94</v>
      </c>
      <c r="I4365">
        <f t="shared" si="342"/>
        <v>354.85</v>
      </c>
      <c r="J4365">
        <f t="shared" si="343"/>
        <v>4.7610000000000001</v>
      </c>
      <c r="K4365">
        <f t="shared" si="344"/>
        <v>14.421545100000001</v>
      </c>
      <c r="L4365" s="1" t="s">
        <v>38</v>
      </c>
      <c r="M4365" s="1" t="s">
        <v>27</v>
      </c>
      <c r="N4365" s="1" t="s">
        <v>21</v>
      </c>
      <c r="O4365" s="1" t="s">
        <v>22</v>
      </c>
      <c r="P4365" s="1" t="s">
        <v>57</v>
      </c>
      <c r="Q4365" s="1" t="s">
        <v>64</v>
      </c>
      <c r="R4365" s="2">
        <v>40161</v>
      </c>
    </row>
    <row r="4366" spans="1:18" x14ac:dyDescent="0.25">
      <c r="A4366" s="1">
        <v>57216</v>
      </c>
      <c r="B4366" s="2">
        <v>40388</v>
      </c>
      <c r="C4366" s="2" t="str">
        <f t="shared" si="341"/>
        <v>July</v>
      </c>
      <c r="D4366" s="1" t="s">
        <v>25</v>
      </c>
      <c r="E4366" s="1">
        <v>46</v>
      </c>
      <c r="F4366" s="1">
        <f t="shared" si="340"/>
        <v>276.51521739130436</v>
      </c>
      <c r="G4366" s="1">
        <v>12719.7</v>
      </c>
      <c r="H4366" s="1">
        <v>57</v>
      </c>
      <c r="I4366">
        <f t="shared" si="342"/>
        <v>12776.7</v>
      </c>
      <c r="J4366">
        <f t="shared" si="343"/>
        <v>4.7610000000000001</v>
      </c>
      <c r="K4366">
        <f t="shared" si="344"/>
        <v>605.58491700000002</v>
      </c>
      <c r="L4366" s="1" t="s">
        <v>38</v>
      </c>
      <c r="M4366" s="1" t="s">
        <v>51</v>
      </c>
      <c r="N4366" s="1" t="s">
        <v>33</v>
      </c>
      <c r="O4366" s="1" t="s">
        <v>22</v>
      </c>
      <c r="P4366" s="1" t="s">
        <v>39</v>
      </c>
      <c r="Q4366" s="1" t="s">
        <v>40</v>
      </c>
      <c r="R4366" s="2">
        <v>40388</v>
      </c>
    </row>
    <row r="4367" spans="1:18" x14ac:dyDescent="0.25">
      <c r="A4367" s="1">
        <v>28867</v>
      </c>
      <c r="B4367" s="2">
        <v>40746</v>
      </c>
      <c r="C4367" s="2" t="str">
        <f t="shared" si="341"/>
        <v>July</v>
      </c>
      <c r="D4367" s="1" t="s">
        <v>41</v>
      </c>
      <c r="E4367" s="1">
        <v>6</v>
      </c>
      <c r="F4367" s="1">
        <f t="shared" si="340"/>
        <v>107.07</v>
      </c>
      <c r="G4367" s="1">
        <v>642.41999999999996</v>
      </c>
      <c r="H4367" s="1">
        <v>19.989999999999998</v>
      </c>
      <c r="I4367">
        <f t="shared" si="342"/>
        <v>662.41</v>
      </c>
      <c r="J4367">
        <f t="shared" si="343"/>
        <v>3.5455000000000001</v>
      </c>
      <c r="K4367">
        <f t="shared" si="344"/>
        <v>22.777001099999996</v>
      </c>
      <c r="L4367" s="1" t="s">
        <v>26</v>
      </c>
      <c r="M4367" s="1" t="s">
        <v>54</v>
      </c>
      <c r="N4367" s="1" t="s">
        <v>33</v>
      </c>
      <c r="O4367" s="1" t="s">
        <v>34</v>
      </c>
      <c r="P4367" s="1" t="s">
        <v>45</v>
      </c>
      <c r="Q4367" s="1" t="s">
        <v>24</v>
      </c>
      <c r="R4367" s="2">
        <v>40747</v>
      </c>
    </row>
    <row r="4368" spans="1:18" x14ac:dyDescent="0.25">
      <c r="A4368" s="1">
        <v>24646</v>
      </c>
      <c r="B4368" s="2">
        <v>40648</v>
      </c>
      <c r="C4368" s="2" t="str">
        <f t="shared" si="341"/>
        <v>April</v>
      </c>
      <c r="D4368" s="1" t="s">
        <v>32</v>
      </c>
      <c r="E4368" s="1">
        <v>46</v>
      </c>
      <c r="F4368" s="1">
        <f t="shared" si="340"/>
        <v>14.402391304347827</v>
      </c>
      <c r="G4368" s="1">
        <v>662.51</v>
      </c>
      <c r="H4368" s="1">
        <v>1.39</v>
      </c>
      <c r="I4368">
        <f t="shared" si="342"/>
        <v>663.9</v>
      </c>
      <c r="J4368">
        <f t="shared" si="343"/>
        <v>3.5455000000000001</v>
      </c>
      <c r="K4368">
        <f t="shared" si="344"/>
        <v>23.48929205</v>
      </c>
      <c r="L4368" s="1" t="s">
        <v>26</v>
      </c>
      <c r="M4368" s="1" t="s">
        <v>54</v>
      </c>
      <c r="N4368" s="1" t="s">
        <v>28</v>
      </c>
      <c r="O4368" s="1" t="s">
        <v>34</v>
      </c>
      <c r="P4368" s="1" t="s">
        <v>62</v>
      </c>
      <c r="Q4368" s="1" t="s">
        <v>24</v>
      </c>
      <c r="R4368" s="2">
        <v>40649</v>
      </c>
    </row>
    <row r="4369" spans="1:18" x14ac:dyDescent="0.25">
      <c r="A4369" s="1">
        <v>16999</v>
      </c>
      <c r="B4369" s="2">
        <v>39832</v>
      </c>
      <c r="C4369" s="2" t="str">
        <f t="shared" si="341"/>
        <v>January</v>
      </c>
      <c r="D4369" s="1" t="s">
        <v>37</v>
      </c>
      <c r="E4369" s="1">
        <v>18</v>
      </c>
      <c r="F4369" s="1">
        <f t="shared" si="340"/>
        <v>198.24722222222221</v>
      </c>
      <c r="G4369" s="1">
        <v>3568.45</v>
      </c>
      <c r="H4369" s="1">
        <v>0.99</v>
      </c>
      <c r="I4369">
        <f t="shared" si="342"/>
        <v>3569.4399999999996</v>
      </c>
      <c r="J4369">
        <f t="shared" si="343"/>
        <v>3.5455000000000001</v>
      </c>
      <c r="K4369">
        <f t="shared" si="344"/>
        <v>126.51939474999999</v>
      </c>
      <c r="L4369" s="1" t="s">
        <v>26</v>
      </c>
      <c r="M4369" s="1" t="s">
        <v>27</v>
      </c>
      <c r="N4369" s="1" t="s">
        <v>21</v>
      </c>
      <c r="O4369" s="1" t="s">
        <v>34</v>
      </c>
      <c r="P4369" s="1" t="s">
        <v>68</v>
      </c>
      <c r="Q4369" s="1" t="s">
        <v>24</v>
      </c>
      <c r="R4369" s="2">
        <v>39834</v>
      </c>
    </row>
    <row r="4370" spans="1:18" x14ac:dyDescent="0.25">
      <c r="A4370" s="1">
        <v>22407</v>
      </c>
      <c r="B4370" s="2">
        <v>40134</v>
      </c>
      <c r="C4370" s="2" t="str">
        <f t="shared" si="341"/>
        <v>November</v>
      </c>
      <c r="D4370" s="1" t="s">
        <v>32</v>
      </c>
      <c r="E4370" s="1">
        <v>10</v>
      </c>
      <c r="F4370" s="1">
        <f t="shared" si="340"/>
        <v>12.802000000000001</v>
      </c>
      <c r="G4370" s="1">
        <v>128.02000000000001</v>
      </c>
      <c r="H4370" s="1">
        <v>6.47</v>
      </c>
      <c r="I4370">
        <f t="shared" si="342"/>
        <v>134.49</v>
      </c>
      <c r="J4370">
        <f t="shared" si="343"/>
        <v>3.5455000000000001</v>
      </c>
      <c r="K4370">
        <f t="shared" si="344"/>
        <v>4.5389491</v>
      </c>
      <c r="L4370" s="1" t="s">
        <v>26</v>
      </c>
      <c r="M4370" s="1" t="s">
        <v>54</v>
      </c>
      <c r="N4370" s="1" t="s">
        <v>33</v>
      </c>
      <c r="O4370" s="1" t="s">
        <v>34</v>
      </c>
      <c r="P4370" s="1" t="s">
        <v>45</v>
      </c>
      <c r="Q4370" s="1" t="s">
        <v>24</v>
      </c>
      <c r="R4370" s="2">
        <v>40134</v>
      </c>
    </row>
    <row r="4371" spans="1:18" x14ac:dyDescent="0.25">
      <c r="A4371" s="1">
        <v>35173</v>
      </c>
      <c r="B4371" s="2">
        <v>40981</v>
      </c>
      <c r="C4371" s="2" t="str">
        <f t="shared" si="341"/>
        <v>March</v>
      </c>
      <c r="D4371" s="1" t="s">
        <v>32</v>
      </c>
      <c r="E4371" s="1">
        <v>29</v>
      </c>
      <c r="F4371" s="1">
        <f t="shared" si="340"/>
        <v>223.56068965517241</v>
      </c>
      <c r="G4371" s="1">
        <v>6483.26</v>
      </c>
      <c r="H4371" s="1">
        <v>60.2</v>
      </c>
      <c r="I4371">
        <f t="shared" si="342"/>
        <v>6543.46</v>
      </c>
      <c r="J4371">
        <f t="shared" si="343"/>
        <v>4.7610000000000001</v>
      </c>
      <c r="K4371">
        <f t="shared" si="344"/>
        <v>308.66800860000001</v>
      </c>
      <c r="L4371" s="1" t="s">
        <v>38</v>
      </c>
      <c r="M4371" s="1" t="s">
        <v>51</v>
      </c>
      <c r="N4371" s="1" t="s">
        <v>33</v>
      </c>
      <c r="O4371" s="1" t="s">
        <v>22</v>
      </c>
      <c r="P4371" s="1" t="s">
        <v>67</v>
      </c>
      <c r="Q4371" s="1" t="s">
        <v>64</v>
      </c>
      <c r="R4371" s="2">
        <v>40983</v>
      </c>
    </row>
    <row r="4372" spans="1:18" x14ac:dyDescent="0.25">
      <c r="A4372" s="1">
        <v>32038</v>
      </c>
      <c r="B4372" s="2">
        <v>39981</v>
      </c>
      <c r="C4372" s="2" t="str">
        <f t="shared" si="341"/>
        <v>June</v>
      </c>
      <c r="D4372" s="1" t="s">
        <v>18</v>
      </c>
      <c r="E4372" s="1">
        <v>26</v>
      </c>
      <c r="F4372" s="1">
        <f t="shared" si="340"/>
        <v>13.169230769230769</v>
      </c>
      <c r="G4372" s="1">
        <v>342.4</v>
      </c>
      <c r="H4372" s="1">
        <v>6.96</v>
      </c>
      <c r="I4372">
        <f t="shared" si="342"/>
        <v>349.35999999999996</v>
      </c>
      <c r="J4372">
        <f t="shared" si="343"/>
        <v>3.5455000000000001</v>
      </c>
      <c r="K4372">
        <f t="shared" si="344"/>
        <v>12.139792</v>
      </c>
      <c r="L4372" s="1" t="s">
        <v>19</v>
      </c>
      <c r="M4372" s="1" t="s">
        <v>49</v>
      </c>
      <c r="N4372" s="1" t="s">
        <v>21</v>
      </c>
      <c r="O4372" s="1" t="s">
        <v>34</v>
      </c>
      <c r="P4372" s="1" t="s">
        <v>68</v>
      </c>
      <c r="Q4372" s="1" t="s">
        <v>31</v>
      </c>
      <c r="R4372" s="2">
        <v>39983</v>
      </c>
    </row>
    <row r="4373" spans="1:18" x14ac:dyDescent="0.25">
      <c r="A4373" s="1">
        <v>36835</v>
      </c>
      <c r="B4373" s="2">
        <v>40106</v>
      </c>
      <c r="C4373" s="2" t="str">
        <f t="shared" si="341"/>
        <v>October</v>
      </c>
      <c r="D4373" s="1" t="s">
        <v>37</v>
      </c>
      <c r="E4373" s="1">
        <v>25</v>
      </c>
      <c r="F4373" s="1">
        <f t="shared" si="340"/>
        <v>267.40199999999999</v>
      </c>
      <c r="G4373" s="1">
        <v>6685.05</v>
      </c>
      <c r="H4373" s="1">
        <v>24.49</v>
      </c>
      <c r="I4373">
        <f t="shared" si="342"/>
        <v>6709.54</v>
      </c>
      <c r="J4373">
        <f t="shared" si="343"/>
        <v>4.7610000000000001</v>
      </c>
      <c r="K4373">
        <f t="shared" si="344"/>
        <v>318.27523050000002</v>
      </c>
      <c r="L4373" s="1" t="s">
        <v>26</v>
      </c>
      <c r="M4373" s="1" t="s">
        <v>54</v>
      </c>
      <c r="N4373" s="1" t="s">
        <v>42</v>
      </c>
      <c r="O4373" s="1" t="s">
        <v>22</v>
      </c>
      <c r="P4373" s="1" t="s">
        <v>39</v>
      </c>
      <c r="Q4373" s="1" t="s">
        <v>53</v>
      </c>
      <c r="R4373" s="2">
        <v>40107</v>
      </c>
    </row>
    <row r="4374" spans="1:18" x14ac:dyDescent="0.25">
      <c r="A4374" s="1">
        <v>6566</v>
      </c>
      <c r="B4374" s="2">
        <v>40684</v>
      </c>
      <c r="C4374" s="2" t="str">
        <f t="shared" si="341"/>
        <v>May</v>
      </c>
      <c r="D4374" s="1" t="s">
        <v>37</v>
      </c>
      <c r="E4374" s="1">
        <v>21</v>
      </c>
      <c r="F4374" s="1">
        <f t="shared" si="340"/>
        <v>35.658571428571427</v>
      </c>
      <c r="G4374" s="1">
        <v>748.83</v>
      </c>
      <c r="H4374" s="1">
        <v>1.99</v>
      </c>
      <c r="I4374">
        <f t="shared" si="342"/>
        <v>750.82</v>
      </c>
      <c r="J4374">
        <f t="shared" si="343"/>
        <v>5.3265000000000002</v>
      </c>
      <c r="K4374">
        <f t="shared" si="344"/>
        <v>39.886429950000007</v>
      </c>
      <c r="L4374" s="1" t="s">
        <v>26</v>
      </c>
      <c r="M4374" s="1" t="s">
        <v>47</v>
      </c>
      <c r="N4374" s="1" t="s">
        <v>33</v>
      </c>
      <c r="O4374" s="1" t="s">
        <v>29</v>
      </c>
      <c r="P4374" s="1" t="s">
        <v>43</v>
      </c>
      <c r="Q4374" s="1" t="s">
        <v>46</v>
      </c>
      <c r="R4374" s="2">
        <v>40684</v>
      </c>
    </row>
    <row r="4375" spans="1:18" x14ac:dyDescent="0.25">
      <c r="A4375" s="1">
        <v>2757</v>
      </c>
      <c r="B4375" s="2">
        <v>40743</v>
      </c>
      <c r="C4375" s="2" t="str">
        <f t="shared" si="341"/>
        <v>July</v>
      </c>
      <c r="D4375" s="1" t="s">
        <v>37</v>
      </c>
      <c r="E4375" s="1">
        <v>39</v>
      </c>
      <c r="F4375" s="1">
        <f t="shared" si="340"/>
        <v>91.14</v>
      </c>
      <c r="G4375" s="1">
        <v>3554.46</v>
      </c>
      <c r="H4375" s="1">
        <v>74.349999999999994</v>
      </c>
      <c r="I4375">
        <f t="shared" si="342"/>
        <v>3628.81</v>
      </c>
      <c r="J4375">
        <f t="shared" si="343"/>
        <v>4.7610000000000001</v>
      </c>
      <c r="K4375">
        <f t="shared" si="344"/>
        <v>169.22784060000001</v>
      </c>
      <c r="L4375" s="1" t="s">
        <v>38</v>
      </c>
      <c r="M4375" s="1" t="s">
        <v>65</v>
      </c>
      <c r="N4375" s="1" t="s">
        <v>33</v>
      </c>
      <c r="O4375" s="1" t="s">
        <v>22</v>
      </c>
      <c r="P4375" s="1" t="s">
        <v>39</v>
      </c>
      <c r="Q4375" s="1" t="s">
        <v>40</v>
      </c>
      <c r="R4375" s="2">
        <v>40743</v>
      </c>
    </row>
    <row r="4376" spans="1:18" x14ac:dyDescent="0.25">
      <c r="A4376" s="1">
        <v>26016</v>
      </c>
      <c r="B4376" s="2">
        <v>40093</v>
      </c>
      <c r="C4376" s="2" t="str">
        <f t="shared" si="341"/>
        <v>October</v>
      </c>
      <c r="D4376" s="1" t="s">
        <v>25</v>
      </c>
      <c r="E4376" s="1">
        <v>44</v>
      </c>
      <c r="F4376" s="1">
        <f t="shared" si="340"/>
        <v>37.332772727272726</v>
      </c>
      <c r="G4376" s="1">
        <v>1642.6420000000001</v>
      </c>
      <c r="H4376" s="1">
        <v>4.99</v>
      </c>
      <c r="I4376">
        <f t="shared" si="342"/>
        <v>1647.6320000000001</v>
      </c>
      <c r="J4376">
        <f t="shared" si="343"/>
        <v>5.3265000000000002</v>
      </c>
      <c r="K4376">
        <f t="shared" si="344"/>
        <v>87.495326130000009</v>
      </c>
      <c r="L4376" s="1" t="s">
        <v>19</v>
      </c>
      <c r="M4376" s="1" t="s">
        <v>56</v>
      </c>
      <c r="N4376" s="1" t="s">
        <v>21</v>
      </c>
      <c r="O4376" s="1" t="s">
        <v>29</v>
      </c>
      <c r="P4376" s="1" t="s">
        <v>30</v>
      </c>
      <c r="Q4376" s="1" t="s">
        <v>24</v>
      </c>
      <c r="R4376" s="2">
        <v>40095</v>
      </c>
    </row>
    <row r="4377" spans="1:18" x14ac:dyDescent="0.25">
      <c r="A4377" s="1">
        <v>323</v>
      </c>
      <c r="B4377" s="2">
        <v>39897</v>
      </c>
      <c r="C4377" s="2" t="str">
        <f t="shared" si="341"/>
        <v>March</v>
      </c>
      <c r="D4377" s="1" t="s">
        <v>37</v>
      </c>
      <c r="E4377" s="1">
        <v>2</v>
      </c>
      <c r="F4377" s="1">
        <f t="shared" si="340"/>
        <v>27.67</v>
      </c>
      <c r="G4377" s="1">
        <v>55.34</v>
      </c>
      <c r="H4377" s="1">
        <v>11.54</v>
      </c>
      <c r="I4377">
        <f t="shared" si="342"/>
        <v>66.88</v>
      </c>
      <c r="J4377">
        <f t="shared" si="343"/>
        <v>3.5455000000000001</v>
      </c>
      <c r="K4377">
        <f t="shared" si="344"/>
        <v>1.9620797000000001</v>
      </c>
      <c r="L4377" s="1" t="s">
        <v>26</v>
      </c>
      <c r="M4377" s="1" t="s">
        <v>47</v>
      </c>
      <c r="N4377" s="1" t="s">
        <v>28</v>
      </c>
      <c r="O4377" s="1" t="s">
        <v>34</v>
      </c>
      <c r="P4377" s="1" t="s">
        <v>45</v>
      </c>
      <c r="Q4377" s="1" t="s">
        <v>24</v>
      </c>
      <c r="R4377" s="2">
        <v>39899</v>
      </c>
    </row>
    <row r="4378" spans="1:18" x14ac:dyDescent="0.25">
      <c r="A4378" s="1">
        <v>44002</v>
      </c>
      <c r="B4378" s="2">
        <v>39851</v>
      </c>
      <c r="C4378" s="2" t="str">
        <f t="shared" si="341"/>
        <v>February</v>
      </c>
      <c r="D4378" s="1" t="s">
        <v>41</v>
      </c>
      <c r="E4378" s="1">
        <v>14</v>
      </c>
      <c r="F4378" s="1">
        <f t="shared" si="340"/>
        <v>18.703571428571429</v>
      </c>
      <c r="G4378" s="1">
        <v>261.85000000000002</v>
      </c>
      <c r="H4378" s="1">
        <v>9.4700000000000006</v>
      </c>
      <c r="I4378">
        <f t="shared" si="342"/>
        <v>271.32000000000005</v>
      </c>
      <c r="J4378">
        <f t="shared" si="343"/>
        <v>3.5455000000000001</v>
      </c>
      <c r="K4378">
        <f t="shared" si="344"/>
        <v>9.2838917500000022</v>
      </c>
      <c r="L4378" s="1" t="s">
        <v>26</v>
      </c>
      <c r="M4378" s="1" t="s">
        <v>56</v>
      </c>
      <c r="N4378" s="1" t="s">
        <v>33</v>
      </c>
      <c r="O4378" s="1" t="s">
        <v>34</v>
      </c>
      <c r="P4378" s="1" t="s">
        <v>60</v>
      </c>
      <c r="Q4378" s="1" t="s">
        <v>24</v>
      </c>
      <c r="R4378" s="2">
        <v>39851</v>
      </c>
    </row>
    <row r="4379" spans="1:18" x14ac:dyDescent="0.25">
      <c r="A4379" s="1">
        <v>52003</v>
      </c>
      <c r="B4379" s="2">
        <v>40957</v>
      </c>
      <c r="C4379" s="2" t="str">
        <f t="shared" si="341"/>
        <v>February</v>
      </c>
      <c r="D4379" s="1" t="s">
        <v>18</v>
      </c>
      <c r="E4379" s="1">
        <v>11</v>
      </c>
      <c r="F4379" s="1">
        <f t="shared" si="340"/>
        <v>171.29163636363637</v>
      </c>
      <c r="G4379" s="1">
        <v>1884.2080000000001</v>
      </c>
      <c r="H4379" s="1">
        <v>110.2</v>
      </c>
      <c r="I4379">
        <f t="shared" si="342"/>
        <v>1994.4080000000001</v>
      </c>
      <c r="J4379">
        <f t="shared" si="343"/>
        <v>4.7610000000000001</v>
      </c>
      <c r="K4379">
        <f t="shared" si="344"/>
        <v>89.707142880000006</v>
      </c>
      <c r="L4379" s="1" t="s">
        <v>38</v>
      </c>
      <c r="M4379" s="1" t="s">
        <v>20</v>
      </c>
      <c r="N4379" s="1" t="s">
        <v>21</v>
      </c>
      <c r="O4379" s="1" t="s">
        <v>22</v>
      </c>
      <c r="P4379" s="1" t="s">
        <v>57</v>
      </c>
      <c r="Q4379" s="1" t="s">
        <v>64</v>
      </c>
      <c r="R4379" s="2">
        <v>40964</v>
      </c>
    </row>
    <row r="4380" spans="1:18" x14ac:dyDescent="0.25">
      <c r="A4380" s="1">
        <v>22562</v>
      </c>
      <c r="B4380" s="2">
        <v>39899</v>
      </c>
      <c r="C4380" s="2" t="str">
        <f t="shared" si="341"/>
        <v>March</v>
      </c>
      <c r="D4380" s="1" t="s">
        <v>41</v>
      </c>
      <c r="E4380" s="1">
        <v>3</v>
      </c>
      <c r="F4380" s="1">
        <f t="shared" si="340"/>
        <v>19.16</v>
      </c>
      <c r="G4380" s="1">
        <v>57.48</v>
      </c>
      <c r="H4380" s="1">
        <v>8.34</v>
      </c>
      <c r="I4380">
        <f t="shared" si="342"/>
        <v>65.819999999999993</v>
      </c>
      <c r="J4380">
        <f t="shared" si="343"/>
        <v>3.5455000000000001</v>
      </c>
      <c r="K4380">
        <f t="shared" si="344"/>
        <v>2.0379533999999997</v>
      </c>
      <c r="L4380" s="1" t="s">
        <v>26</v>
      </c>
      <c r="M4380" s="1" t="s">
        <v>49</v>
      </c>
      <c r="N4380" s="1" t="s">
        <v>42</v>
      </c>
      <c r="O4380" s="1" t="s">
        <v>34</v>
      </c>
      <c r="P4380" s="1" t="s">
        <v>60</v>
      </c>
      <c r="Q4380" s="1" t="s">
        <v>24</v>
      </c>
      <c r="R4380" s="2">
        <v>39900</v>
      </c>
    </row>
    <row r="4381" spans="1:18" x14ac:dyDescent="0.25">
      <c r="A4381" s="1">
        <v>52615</v>
      </c>
      <c r="B4381" s="2">
        <v>40105</v>
      </c>
      <c r="C4381" s="2" t="str">
        <f t="shared" si="341"/>
        <v>October</v>
      </c>
      <c r="D4381" s="1" t="s">
        <v>18</v>
      </c>
      <c r="E4381" s="1">
        <v>18</v>
      </c>
      <c r="F4381" s="1">
        <f t="shared" si="340"/>
        <v>4.2694444444444439</v>
      </c>
      <c r="G4381" s="1">
        <v>76.849999999999994</v>
      </c>
      <c r="H4381" s="1">
        <v>5.41</v>
      </c>
      <c r="I4381">
        <f t="shared" si="342"/>
        <v>82.259999999999991</v>
      </c>
      <c r="J4381">
        <f t="shared" si="343"/>
        <v>3.5455000000000001</v>
      </c>
      <c r="K4381">
        <f t="shared" si="344"/>
        <v>2.7247167500000002</v>
      </c>
      <c r="L4381" s="1" t="s">
        <v>26</v>
      </c>
      <c r="M4381" s="1" t="s">
        <v>54</v>
      </c>
      <c r="N4381" s="1" t="s">
        <v>33</v>
      </c>
      <c r="O4381" s="1" t="s">
        <v>34</v>
      </c>
      <c r="P4381" s="1" t="s">
        <v>48</v>
      </c>
      <c r="Q4381" s="1" t="s">
        <v>24</v>
      </c>
      <c r="R4381" s="2">
        <v>40109</v>
      </c>
    </row>
    <row r="4382" spans="1:18" x14ac:dyDescent="0.25">
      <c r="A4382" s="1">
        <v>38531</v>
      </c>
      <c r="B4382" s="2">
        <v>40882</v>
      </c>
      <c r="C4382" s="2" t="str">
        <f t="shared" si="341"/>
        <v>December</v>
      </c>
      <c r="D4382" s="1" t="s">
        <v>18</v>
      </c>
      <c r="E4382" s="1">
        <v>26</v>
      </c>
      <c r="F4382" s="1">
        <f t="shared" si="340"/>
        <v>4.5550000000000006</v>
      </c>
      <c r="G4382" s="1">
        <v>118.43</v>
      </c>
      <c r="H4382" s="1">
        <v>2.2599999999999998</v>
      </c>
      <c r="I4382">
        <f t="shared" si="342"/>
        <v>120.69000000000001</v>
      </c>
      <c r="J4382">
        <f t="shared" si="343"/>
        <v>3.5455000000000001</v>
      </c>
      <c r="K4382">
        <f t="shared" si="344"/>
        <v>4.1989356500000001</v>
      </c>
      <c r="L4382" s="1" t="s">
        <v>19</v>
      </c>
      <c r="M4382" s="1" t="s">
        <v>59</v>
      </c>
      <c r="N4382" s="1" t="s">
        <v>42</v>
      </c>
      <c r="O4382" s="1" t="s">
        <v>34</v>
      </c>
      <c r="P4382" s="1" t="s">
        <v>45</v>
      </c>
      <c r="Q4382" s="1" t="s">
        <v>36</v>
      </c>
      <c r="R4382" s="2">
        <v>40889</v>
      </c>
    </row>
    <row r="4383" spans="1:18" x14ac:dyDescent="0.25">
      <c r="A4383" s="1">
        <v>10338</v>
      </c>
      <c r="B4383" s="2">
        <v>40738</v>
      </c>
      <c r="C4383" s="2" t="str">
        <f t="shared" si="341"/>
        <v>July</v>
      </c>
      <c r="D4383" s="1" t="s">
        <v>32</v>
      </c>
      <c r="E4383" s="1">
        <v>7</v>
      </c>
      <c r="F4383" s="1">
        <f t="shared" si="340"/>
        <v>51.938571428571429</v>
      </c>
      <c r="G4383" s="1">
        <v>363.57</v>
      </c>
      <c r="H4383" s="1">
        <v>46.59</v>
      </c>
      <c r="I4383">
        <f t="shared" si="342"/>
        <v>410.15999999999997</v>
      </c>
      <c r="J4383">
        <f t="shared" si="343"/>
        <v>4.7610000000000001</v>
      </c>
      <c r="K4383">
        <f t="shared" si="344"/>
        <v>17.309567699999999</v>
      </c>
      <c r="L4383" s="1" t="s">
        <v>38</v>
      </c>
      <c r="M4383" s="1" t="s">
        <v>58</v>
      </c>
      <c r="N4383" s="1" t="s">
        <v>33</v>
      </c>
      <c r="O4383" s="1" t="s">
        <v>22</v>
      </c>
      <c r="P4383" s="1" t="s">
        <v>57</v>
      </c>
      <c r="Q4383" s="1" t="s">
        <v>64</v>
      </c>
      <c r="R4383" s="2">
        <v>40740</v>
      </c>
    </row>
    <row r="4384" spans="1:18" x14ac:dyDescent="0.25">
      <c r="A4384" s="1">
        <v>58147</v>
      </c>
      <c r="B4384" s="2">
        <v>39951</v>
      </c>
      <c r="C4384" s="2" t="str">
        <f t="shared" si="341"/>
        <v>May</v>
      </c>
      <c r="D4384" s="1" t="s">
        <v>25</v>
      </c>
      <c r="E4384" s="1">
        <v>41</v>
      </c>
      <c r="F4384" s="1">
        <f t="shared" si="340"/>
        <v>11.481463414634147</v>
      </c>
      <c r="G4384" s="1">
        <v>470.74</v>
      </c>
      <c r="H4384" s="1">
        <v>3.99</v>
      </c>
      <c r="I4384">
        <f t="shared" si="342"/>
        <v>474.73</v>
      </c>
      <c r="J4384">
        <f t="shared" si="343"/>
        <v>3.5455000000000001</v>
      </c>
      <c r="K4384">
        <f t="shared" si="344"/>
        <v>16.690086700000002</v>
      </c>
      <c r="L4384" s="1" t="s">
        <v>26</v>
      </c>
      <c r="M4384" s="1" t="s">
        <v>54</v>
      </c>
      <c r="N4384" s="1" t="s">
        <v>28</v>
      </c>
      <c r="O4384" s="1" t="s">
        <v>34</v>
      </c>
      <c r="P4384" s="1" t="s">
        <v>68</v>
      </c>
      <c r="Q4384" s="1" t="s">
        <v>24</v>
      </c>
      <c r="R4384" s="2">
        <v>39951</v>
      </c>
    </row>
    <row r="4385" spans="1:18" x14ac:dyDescent="0.25">
      <c r="A4385" s="1">
        <v>7936</v>
      </c>
      <c r="B4385" s="2">
        <v>40273</v>
      </c>
      <c r="C4385" s="2" t="str">
        <f t="shared" si="341"/>
        <v>April</v>
      </c>
      <c r="D4385" s="1" t="s">
        <v>18</v>
      </c>
      <c r="E4385" s="1">
        <v>15</v>
      </c>
      <c r="F4385" s="1">
        <f t="shared" si="340"/>
        <v>12.228666666666667</v>
      </c>
      <c r="G4385" s="1">
        <v>183.43</v>
      </c>
      <c r="H4385" s="1">
        <v>6.27</v>
      </c>
      <c r="I4385">
        <f t="shared" si="342"/>
        <v>189.70000000000002</v>
      </c>
      <c r="J4385">
        <f t="shared" si="343"/>
        <v>3.5455000000000001</v>
      </c>
      <c r="K4385">
        <f t="shared" si="344"/>
        <v>6.5035106500000008</v>
      </c>
      <c r="L4385" s="1" t="s">
        <v>26</v>
      </c>
      <c r="M4385" s="1" t="s">
        <v>49</v>
      </c>
      <c r="N4385" s="1" t="s">
        <v>33</v>
      </c>
      <c r="O4385" s="1" t="s">
        <v>34</v>
      </c>
      <c r="P4385" s="1" t="s">
        <v>60</v>
      </c>
      <c r="Q4385" s="1" t="s">
        <v>31</v>
      </c>
      <c r="R4385" s="2">
        <v>40278</v>
      </c>
    </row>
    <row r="4386" spans="1:18" x14ac:dyDescent="0.25">
      <c r="A4386" s="1">
        <v>6661</v>
      </c>
      <c r="B4386" s="2">
        <v>40284</v>
      </c>
      <c r="C4386" s="2" t="str">
        <f t="shared" si="341"/>
        <v>April</v>
      </c>
      <c r="D4386" s="1" t="s">
        <v>18</v>
      </c>
      <c r="E4386" s="1">
        <v>39</v>
      </c>
      <c r="F4386" s="1">
        <f t="shared" si="340"/>
        <v>19.964615384615385</v>
      </c>
      <c r="G4386" s="1">
        <v>778.62</v>
      </c>
      <c r="H4386" s="1">
        <v>6.15</v>
      </c>
      <c r="I4386">
        <f t="shared" si="342"/>
        <v>784.77</v>
      </c>
      <c r="J4386">
        <f t="shared" si="343"/>
        <v>4.7610000000000001</v>
      </c>
      <c r="K4386">
        <f t="shared" si="344"/>
        <v>37.070098200000004</v>
      </c>
      <c r="L4386" s="1" t="s">
        <v>26</v>
      </c>
      <c r="M4386" s="1" t="s">
        <v>51</v>
      </c>
      <c r="N4386" s="1" t="s">
        <v>28</v>
      </c>
      <c r="O4386" s="1" t="s">
        <v>22</v>
      </c>
      <c r="P4386" s="1" t="s">
        <v>23</v>
      </c>
      <c r="Q4386" s="1" t="s">
        <v>46</v>
      </c>
      <c r="R4386" s="2">
        <v>40291</v>
      </c>
    </row>
    <row r="4387" spans="1:18" x14ac:dyDescent="0.25">
      <c r="A4387" s="1">
        <v>353</v>
      </c>
      <c r="B4387" s="2">
        <v>40542</v>
      </c>
      <c r="C4387" s="2" t="str">
        <f t="shared" si="341"/>
        <v>December</v>
      </c>
      <c r="D4387" s="1" t="s">
        <v>18</v>
      </c>
      <c r="E4387" s="1">
        <v>21</v>
      </c>
      <c r="F4387" s="1">
        <f t="shared" si="340"/>
        <v>2.235238095238095</v>
      </c>
      <c r="G4387" s="1">
        <v>46.94</v>
      </c>
      <c r="H4387" s="1">
        <v>1</v>
      </c>
      <c r="I4387">
        <f t="shared" si="342"/>
        <v>47.94</v>
      </c>
      <c r="J4387">
        <f t="shared" si="343"/>
        <v>3.5455000000000001</v>
      </c>
      <c r="K4387">
        <f t="shared" si="344"/>
        <v>1.6642577000000001</v>
      </c>
      <c r="L4387" s="1" t="s">
        <v>26</v>
      </c>
      <c r="M4387" s="1" t="s">
        <v>47</v>
      </c>
      <c r="N4387" s="1" t="s">
        <v>42</v>
      </c>
      <c r="O4387" s="1" t="s">
        <v>34</v>
      </c>
      <c r="P4387" s="1" t="s">
        <v>35</v>
      </c>
      <c r="Q4387" s="1" t="s">
        <v>36</v>
      </c>
      <c r="R4387" s="2">
        <v>40634</v>
      </c>
    </row>
    <row r="4388" spans="1:18" x14ac:dyDescent="0.25">
      <c r="A4388" s="1">
        <v>7015</v>
      </c>
      <c r="B4388" s="2">
        <v>40463</v>
      </c>
      <c r="C4388" s="2" t="str">
        <f t="shared" si="341"/>
        <v>October</v>
      </c>
      <c r="D4388" s="1" t="s">
        <v>32</v>
      </c>
      <c r="E4388" s="1">
        <v>47</v>
      </c>
      <c r="F4388" s="1">
        <f t="shared" si="340"/>
        <v>40.017021276595742</v>
      </c>
      <c r="G4388" s="1">
        <v>1880.8</v>
      </c>
      <c r="H4388" s="1">
        <v>1.99</v>
      </c>
      <c r="I4388">
        <f t="shared" si="342"/>
        <v>1882.79</v>
      </c>
      <c r="J4388">
        <f t="shared" si="343"/>
        <v>5.3265000000000002</v>
      </c>
      <c r="K4388">
        <f t="shared" si="344"/>
        <v>100.180812</v>
      </c>
      <c r="L4388" s="1" t="s">
        <v>26</v>
      </c>
      <c r="M4388" s="1" t="s">
        <v>58</v>
      </c>
      <c r="N4388" s="1" t="s">
        <v>42</v>
      </c>
      <c r="O4388" s="1" t="s">
        <v>29</v>
      </c>
      <c r="P4388" s="1" t="s">
        <v>43</v>
      </c>
      <c r="Q4388" s="1" t="s">
        <v>46</v>
      </c>
      <c r="R4388" s="2">
        <v>40465</v>
      </c>
    </row>
    <row r="4389" spans="1:18" x14ac:dyDescent="0.25">
      <c r="A4389" s="1">
        <v>18273</v>
      </c>
      <c r="B4389" s="2">
        <v>40801</v>
      </c>
      <c r="C4389" s="2" t="str">
        <f t="shared" si="341"/>
        <v>September</v>
      </c>
      <c r="D4389" s="1" t="s">
        <v>18</v>
      </c>
      <c r="E4389" s="1">
        <v>18</v>
      </c>
      <c r="F4389" s="1">
        <f t="shared" si="340"/>
        <v>51.390555555555551</v>
      </c>
      <c r="G4389" s="1">
        <v>925.03</v>
      </c>
      <c r="H4389" s="1">
        <v>19.989999999999998</v>
      </c>
      <c r="I4389">
        <f t="shared" si="342"/>
        <v>945.02</v>
      </c>
      <c r="J4389">
        <f t="shared" si="343"/>
        <v>5.3265000000000002</v>
      </c>
      <c r="K4389">
        <f t="shared" si="344"/>
        <v>49.271722950000004</v>
      </c>
      <c r="L4389" s="1" t="s">
        <v>26</v>
      </c>
      <c r="M4389" s="1" t="s">
        <v>55</v>
      </c>
      <c r="N4389" s="1" t="s">
        <v>33</v>
      </c>
      <c r="O4389" s="1" t="s">
        <v>29</v>
      </c>
      <c r="P4389" s="1" t="s">
        <v>43</v>
      </c>
      <c r="Q4389" s="1" t="s">
        <v>24</v>
      </c>
      <c r="R4389" s="2">
        <v>40803</v>
      </c>
    </row>
    <row r="4390" spans="1:18" x14ac:dyDescent="0.25">
      <c r="A4390" s="1">
        <v>27111</v>
      </c>
      <c r="B4390" s="2">
        <v>39883</v>
      </c>
      <c r="C4390" s="2" t="str">
        <f t="shared" si="341"/>
        <v>March</v>
      </c>
      <c r="D4390" s="1" t="s">
        <v>25</v>
      </c>
      <c r="E4390" s="1">
        <v>18</v>
      </c>
      <c r="F4390" s="1">
        <f t="shared" si="340"/>
        <v>194.28055555555557</v>
      </c>
      <c r="G4390" s="1">
        <v>3497.05</v>
      </c>
      <c r="H4390" s="1">
        <v>19.989999999999998</v>
      </c>
      <c r="I4390">
        <f t="shared" si="342"/>
        <v>3517.04</v>
      </c>
      <c r="J4390">
        <f t="shared" si="343"/>
        <v>3.5455000000000001</v>
      </c>
      <c r="K4390">
        <f t="shared" si="344"/>
        <v>123.98790775000002</v>
      </c>
      <c r="L4390" s="1" t="s">
        <v>26</v>
      </c>
      <c r="M4390" s="1" t="s">
        <v>44</v>
      </c>
      <c r="N4390" s="1" t="s">
        <v>42</v>
      </c>
      <c r="O4390" s="1" t="s">
        <v>34</v>
      </c>
      <c r="P4390" s="1" t="s">
        <v>60</v>
      </c>
      <c r="Q4390" s="1" t="s">
        <v>24</v>
      </c>
      <c r="R4390" s="2">
        <v>39884</v>
      </c>
    </row>
    <row r="4391" spans="1:18" x14ac:dyDescent="0.25">
      <c r="A4391" s="1">
        <v>55494</v>
      </c>
      <c r="B4391" s="2">
        <v>41085</v>
      </c>
      <c r="C4391" s="2" t="str">
        <f t="shared" si="341"/>
        <v>June</v>
      </c>
      <c r="D4391" s="1" t="s">
        <v>32</v>
      </c>
      <c r="E4391" s="1">
        <v>49</v>
      </c>
      <c r="F4391" s="1">
        <f t="shared" si="340"/>
        <v>11.120204081632652</v>
      </c>
      <c r="G4391" s="1">
        <v>544.89</v>
      </c>
      <c r="H4391" s="1">
        <v>5.81</v>
      </c>
      <c r="I4391">
        <f t="shared" si="342"/>
        <v>550.69999999999993</v>
      </c>
      <c r="J4391">
        <f t="shared" si="343"/>
        <v>3.5455000000000001</v>
      </c>
      <c r="K4391">
        <f t="shared" si="344"/>
        <v>19.319074950000001</v>
      </c>
      <c r="L4391" s="1" t="s">
        <v>26</v>
      </c>
      <c r="M4391" s="1" t="s">
        <v>20</v>
      </c>
      <c r="N4391" s="1" t="s">
        <v>28</v>
      </c>
      <c r="O4391" s="1" t="s">
        <v>34</v>
      </c>
      <c r="P4391" s="1" t="s">
        <v>35</v>
      </c>
      <c r="Q4391" s="1" t="s">
        <v>46</v>
      </c>
      <c r="R4391" s="2">
        <v>41086</v>
      </c>
    </row>
    <row r="4392" spans="1:18" x14ac:dyDescent="0.25">
      <c r="A4392" s="1">
        <v>15335</v>
      </c>
      <c r="B4392" s="2">
        <v>40438</v>
      </c>
      <c r="C4392" s="2" t="str">
        <f t="shared" si="341"/>
        <v>September</v>
      </c>
      <c r="D4392" s="1" t="s">
        <v>41</v>
      </c>
      <c r="E4392" s="1">
        <v>26</v>
      </c>
      <c r="F4392" s="1">
        <f t="shared" si="340"/>
        <v>29.46</v>
      </c>
      <c r="G4392" s="1">
        <v>765.96</v>
      </c>
      <c r="H4392" s="1">
        <v>1.99</v>
      </c>
      <c r="I4392">
        <f t="shared" si="342"/>
        <v>767.95</v>
      </c>
      <c r="J4392">
        <f t="shared" si="343"/>
        <v>5.3265000000000002</v>
      </c>
      <c r="K4392">
        <f t="shared" si="344"/>
        <v>40.798859400000005</v>
      </c>
      <c r="L4392" s="1" t="s">
        <v>26</v>
      </c>
      <c r="M4392" s="1" t="s">
        <v>56</v>
      </c>
      <c r="N4392" s="1" t="s">
        <v>21</v>
      </c>
      <c r="O4392" s="1" t="s">
        <v>29</v>
      </c>
      <c r="P4392" s="1" t="s">
        <v>43</v>
      </c>
      <c r="Q4392" s="1" t="s">
        <v>46</v>
      </c>
      <c r="R4392" s="2">
        <v>40440</v>
      </c>
    </row>
    <row r="4393" spans="1:18" x14ac:dyDescent="0.25">
      <c r="A4393" s="1">
        <v>47972</v>
      </c>
      <c r="B4393" s="2">
        <v>40462</v>
      </c>
      <c r="C4393" s="2" t="str">
        <f t="shared" si="341"/>
        <v>October</v>
      </c>
      <c r="D4393" s="1" t="s">
        <v>41</v>
      </c>
      <c r="E4393" s="1">
        <v>46</v>
      </c>
      <c r="F4393" s="1">
        <f t="shared" si="340"/>
        <v>167.07869565217391</v>
      </c>
      <c r="G4393" s="1">
        <v>7685.62</v>
      </c>
      <c r="H4393" s="1">
        <v>19.989999999999998</v>
      </c>
      <c r="I4393">
        <f t="shared" si="342"/>
        <v>7705.61</v>
      </c>
      <c r="J4393">
        <f t="shared" si="343"/>
        <v>3.5455000000000001</v>
      </c>
      <c r="K4393">
        <f t="shared" si="344"/>
        <v>272.49365710000001</v>
      </c>
      <c r="L4393" s="1" t="s">
        <v>19</v>
      </c>
      <c r="M4393" s="1" t="s">
        <v>20</v>
      </c>
      <c r="N4393" s="1" t="s">
        <v>33</v>
      </c>
      <c r="O4393" s="1" t="s">
        <v>34</v>
      </c>
      <c r="P4393" s="1" t="s">
        <v>60</v>
      </c>
      <c r="Q4393" s="1" t="s">
        <v>24</v>
      </c>
      <c r="R4393" s="2">
        <v>40464</v>
      </c>
    </row>
    <row r="4394" spans="1:18" x14ac:dyDescent="0.25">
      <c r="A4394" s="1">
        <v>16289</v>
      </c>
      <c r="B4394" s="2">
        <v>40376</v>
      </c>
      <c r="C4394" s="2" t="str">
        <f t="shared" si="341"/>
        <v>July</v>
      </c>
      <c r="D4394" s="1" t="s">
        <v>25</v>
      </c>
      <c r="E4394" s="1">
        <v>37</v>
      </c>
      <c r="F4394" s="1">
        <f t="shared" si="340"/>
        <v>11.530810810810811</v>
      </c>
      <c r="G4394" s="1">
        <v>426.64</v>
      </c>
      <c r="H4394" s="1">
        <v>2.85</v>
      </c>
      <c r="I4394">
        <f t="shared" si="342"/>
        <v>429.49</v>
      </c>
      <c r="J4394">
        <f t="shared" si="343"/>
        <v>4.7610000000000001</v>
      </c>
      <c r="K4394">
        <f t="shared" si="344"/>
        <v>20.3123304</v>
      </c>
      <c r="L4394" s="1" t="s">
        <v>26</v>
      </c>
      <c r="M4394" s="1" t="s">
        <v>59</v>
      </c>
      <c r="N4394" s="1" t="s">
        <v>33</v>
      </c>
      <c r="O4394" s="1" t="s">
        <v>22</v>
      </c>
      <c r="P4394" s="1" t="s">
        <v>23</v>
      </c>
      <c r="Q4394" s="1" t="s">
        <v>46</v>
      </c>
      <c r="R4394" s="2">
        <v>40378</v>
      </c>
    </row>
    <row r="4395" spans="1:18" x14ac:dyDescent="0.25">
      <c r="A4395" s="1">
        <v>18049</v>
      </c>
      <c r="B4395" s="2">
        <v>40038</v>
      </c>
      <c r="C4395" s="2" t="str">
        <f t="shared" si="341"/>
        <v>August</v>
      </c>
      <c r="D4395" s="1" t="s">
        <v>41</v>
      </c>
      <c r="E4395" s="1">
        <v>10</v>
      </c>
      <c r="F4395" s="1">
        <f t="shared" si="340"/>
        <v>6.5519999999999996</v>
      </c>
      <c r="G4395" s="1">
        <v>65.52</v>
      </c>
      <c r="H4395" s="1">
        <v>5.46</v>
      </c>
      <c r="I4395">
        <f t="shared" si="342"/>
        <v>70.97999999999999</v>
      </c>
      <c r="J4395">
        <f t="shared" si="343"/>
        <v>3.5455000000000001</v>
      </c>
      <c r="K4395">
        <f t="shared" si="344"/>
        <v>2.3230115999999996</v>
      </c>
      <c r="L4395" s="1" t="s">
        <v>26</v>
      </c>
      <c r="M4395" s="1" t="s">
        <v>54</v>
      </c>
      <c r="N4395" s="1" t="s">
        <v>33</v>
      </c>
      <c r="O4395" s="1" t="s">
        <v>34</v>
      </c>
      <c r="P4395" s="1" t="s">
        <v>45</v>
      </c>
      <c r="Q4395" s="1" t="s">
        <v>24</v>
      </c>
      <c r="R4395" s="2">
        <v>40040</v>
      </c>
    </row>
    <row r="4396" spans="1:18" x14ac:dyDescent="0.25">
      <c r="A4396" s="1">
        <v>44579</v>
      </c>
      <c r="B4396" s="2">
        <v>40697</v>
      </c>
      <c r="C4396" s="2" t="str">
        <f t="shared" si="341"/>
        <v>June</v>
      </c>
      <c r="D4396" s="1" t="s">
        <v>32</v>
      </c>
      <c r="E4396" s="1">
        <v>19</v>
      </c>
      <c r="F4396" s="1">
        <f t="shared" si="340"/>
        <v>205.07315789473682</v>
      </c>
      <c r="G4396" s="1">
        <v>3896.39</v>
      </c>
      <c r="H4396" s="1">
        <v>18.059999999999999</v>
      </c>
      <c r="I4396">
        <f t="shared" si="342"/>
        <v>3914.45</v>
      </c>
      <c r="J4396">
        <f t="shared" si="343"/>
        <v>4.7610000000000001</v>
      </c>
      <c r="K4396">
        <f t="shared" si="344"/>
        <v>185.5071279</v>
      </c>
      <c r="L4396" s="1" t="s">
        <v>26</v>
      </c>
      <c r="M4396" s="1" t="s">
        <v>27</v>
      </c>
      <c r="N4396" s="1" t="s">
        <v>28</v>
      </c>
      <c r="O4396" s="1" t="s">
        <v>22</v>
      </c>
      <c r="P4396" s="1" t="s">
        <v>39</v>
      </c>
      <c r="Q4396" s="1" t="s">
        <v>53</v>
      </c>
      <c r="R4396" s="2">
        <v>40698</v>
      </c>
    </row>
    <row r="4397" spans="1:18" x14ac:dyDescent="0.25">
      <c r="A4397" s="1">
        <v>29985</v>
      </c>
      <c r="B4397" s="2">
        <v>41101</v>
      </c>
      <c r="C4397" s="2" t="str">
        <f t="shared" si="341"/>
        <v>July</v>
      </c>
      <c r="D4397" s="1" t="s">
        <v>37</v>
      </c>
      <c r="E4397" s="1">
        <v>2</v>
      </c>
      <c r="F4397" s="1">
        <f t="shared" si="340"/>
        <v>12.255000000000001</v>
      </c>
      <c r="G4397" s="1">
        <v>24.51</v>
      </c>
      <c r="H4397" s="1">
        <v>8.94</v>
      </c>
      <c r="I4397">
        <f t="shared" si="342"/>
        <v>33.450000000000003</v>
      </c>
      <c r="J4397">
        <f t="shared" si="343"/>
        <v>3.5455000000000001</v>
      </c>
      <c r="K4397">
        <f t="shared" si="344"/>
        <v>0.86900205000000019</v>
      </c>
      <c r="L4397" s="1" t="s">
        <v>26</v>
      </c>
      <c r="M4397" s="1" t="s">
        <v>27</v>
      </c>
      <c r="N4397" s="1" t="s">
        <v>33</v>
      </c>
      <c r="O4397" s="1" t="s">
        <v>34</v>
      </c>
      <c r="P4397" s="1" t="s">
        <v>48</v>
      </c>
      <c r="Q4397" s="1" t="s">
        <v>24</v>
      </c>
      <c r="R4397" s="2">
        <v>41103</v>
      </c>
    </row>
    <row r="4398" spans="1:18" x14ac:dyDescent="0.25">
      <c r="A4398" s="1">
        <v>27969</v>
      </c>
      <c r="B4398" s="2">
        <v>40337</v>
      </c>
      <c r="C4398" s="2" t="str">
        <f t="shared" si="341"/>
        <v>June</v>
      </c>
      <c r="D4398" s="1" t="s">
        <v>18</v>
      </c>
      <c r="E4398" s="1">
        <v>32</v>
      </c>
      <c r="F4398" s="1">
        <f t="shared" si="340"/>
        <v>21.483437500000001</v>
      </c>
      <c r="G4398" s="1">
        <v>687.47</v>
      </c>
      <c r="H4398" s="1">
        <v>53.03</v>
      </c>
      <c r="I4398">
        <f t="shared" si="342"/>
        <v>740.5</v>
      </c>
      <c r="J4398">
        <f t="shared" si="343"/>
        <v>3.5455000000000001</v>
      </c>
      <c r="K4398">
        <f t="shared" si="344"/>
        <v>24.374248850000004</v>
      </c>
      <c r="L4398" s="1" t="s">
        <v>38</v>
      </c>
      <c r="M4398" s="1" t="s">
        <v>47</v>
      </c>
      <c r="N4398" s="1" t="s">
        <v>42</v>
      </c>
      <c r="O4398" s="1" t="s">
        <v>34</v>
      </c>
      <c r="P4398" s="1" t="s">
        <v>60</v>
      </c>
      <c r="Q4398" s="1" t="s">
        <v>40</v>
      </c>
      <c r="R4398" s="2">
        <v>40342</v>
      </c>
    </row>
    <row r="4399" spans="1:18" x14ac:dyDescent="0.25">
      <c r="A4399" s="1">
        <v>5414</v>
      </c>
      <c r="B4399" s="2">
        <v>40261</v>
      </c>
      <c r="C4399" s="2" t="str">
        <f t="shared" si="341"/>
        <v>March</v>
      </c>
      <c r="D4399" s="1" t="s">
        <v>32</v>
      </c>
      <c r="E4399" s="1">
        <v>14</v>
      </c>
      <c r="F4399" s="1">
        <f t="shared" si="340"/>
        <v>20.330000000000002</v>
      </c>
      <c r="G4399" s="1">
        <v>284.62</v>
      </c>
      <c r="H4399" s="1">
        <v>5.42</v>
      </c>
      <c r="I4399">
        <f t="shared" si="342"/>
        <v>290.04000000000002</v>
      </c>
      <c r="J4399">
        <f t="shared" si="343"/>
        <v>3.5455000000000001</v>
      </c>
      <c r="K4399">
        <f t="shared" si="344"/>
        <v>10.0912021</v>
      </c>
      <c r="L4399" s="1" t="s">
        <v>19</v>
      </c>
      <c r="M4399" s="1" t="s">
        <v>49</v>
      </c>
      <c r="N4399" s="1" t="s">
        <v>33</v>
      </c>
      <c r="O4399" s="1" t="s">
        <v>34</v>
      </c>
      <c r="P4399" s="1" t="s">
        <v>60</v>
      </c>
      <c r="Q4399" s="1" t="s">
        <v>24</v>
      </c>
      <c r="R4399" s="2">
        <v>40262</v>
      </c>
    </row>
    <row r="4400" spans="1:18" x14ac:dyDescent="0.25">
      <c r="A4400" s="1">
        <v>41383</v>
      </c>
      <c r="B4400" s="2">
        <v>40310</v>
      </c>
      <c r="C4400" s="2" t="str">
        <f t="shared" si="341"/>
        <v>May</v>
      </c>
      <c r="D4400" s="1" t="s">
        <v>18</v>
      </c>
      <c r="E4400" s="1">
        <v>38</v>
      </c>
      <c r="F4400" s="1">
        <f t="shared" si="340"/>
        <v>71.113157894736844</v>
      </c>
      <c r="G4400" s="1">
        <v>2702.3</v>
      </c>
      <c r="H4400" s="1">
        <v>59.81</v>
      </c>
      <c r="I4400">
        <f t="shared" si="342"/>
        <v>2762.11</v>
      </c>
      <c r="J4400">
        <f t="shared" si="343"/>
        <v>4.7610000000000001</v>
      </c>
      <c r="K4400">
        <f t="shared" si="344"/>
        <v>128.65650300000001</v>
      </c>
      <c r="L4400" s="1" t="s">
        <v>38</v>
      </c>
      <c r="M4400" s="1" t="s">
        <v>49</v>
      </c>
      <c r="N4400" s="1" t="s">
        <v>28</v>
      </c>
      <c r="O4400" s="1" t="s">
        <v>22</v>
      </c>
      <c r="P4400" s="1" t="s">
        <v>39</v>
      </c>
      <c r="Q4400" s="1" t="s">
        <v>40</v>
      </c>
      <c r="R4400" s="2">
        <v>40314</v>
      </c>
    </row>
    <row r="4401" spans="1:18" x14ac:dyDescent="0.25">
      <c r="A4401" s="1">
        <v>20068</v>
      </c>
      <c r="B4401" s="2">
        <v>40602</v>
      </c>
      <c r="C4401" s="2" t="str">
        <f t="shared" si="341"/>
        <v>February</v>
      </c>
      <c r="D4401" s="1" t="s">
        <v>37</v>
      </c>
      <c r="E4401" s="1">
        <v>9</v>
      </c>
      <c r="F4401" s="1">
        <f t="shared" si="340"/>
        <v>5.9088888888888889</v>
      </c>
      <c r="G4401" s="1">
        <v>53.18</v>
      </c>
      <c r="H4401" s="1">
        <v>6.98</v>
      </c>
      <c r="I4401">
        <f t="shared" si="342"/>
        <v>60.16</v>
      </c>
      <c r="J4401">
        <f t="shared" si="343"/>
        <v>3.5455000000000001</v>
      </c>
      <c r="K4401">
        <f t="shared" si="344"/>
        <v>1.8854968999999999</v>
      </c>
      <c r="L4401" s="1" t="s">
        <v>26</v>
      </c>
      <c r="M4401" s="1" t="s">
        <v>49</v>
      </c>
      <c r="N4401" s="1" t="s">
        <v>42</v>
      </c>
      <c r="O4401" s="1" t="s">
        <v>34</v>
      </c>
      <c r="P4401" s="1" t="s">
        <v>48</v>
      </c>
      <c r="Q4401" s="1" t="s">
        <v>24</v>
      </c>
      <c r="R4401" s="2">
        <v>40603</v>
      </c>
    </row>
    <row r="4402" spans="1:18" x14ac:dyDescent="0.25">
      <c r="A4402" s="1">
        <v>4193</v>
      </c>
      <c r="B4402" s="2">
        <v>39821</v>
      </c>
      <c r="C4402" s="2" t="str">
        <f t="shared" si="341"/>
        <v>January</v>
      </c>
      <c r="D4402" s="1" t="s">
        <v>25</v>
      </c>
      <c r="E4402" s="1">
        <v>3</v>
      </c>
      <c r="F4402" s="1">
        <f t="shared" si="340"/>
        <v>25.256666666666664</v>
      </c>
      <c r="G4402" s="1">
        <v>75.77</v>
      </c>
      <c r="H4402" s="1">
        <v>8.99</v>
      </c>
      <c r="I4402">
        <f t="shared" si="342"/>
        <v>84.759999999999991</v>
      </c>
      <c r="J4402">
        <f t="shared" si="343"/>
        <v>4.7610000000000001</v>
      </c>
      <c r="K4402">
        <f t="shared" si="344"/>
        <v>3.6074096999999998</v>
      </c>
      <c r="L4402" s="1" t="s">
        <v>26</v>
      </c>
      <c r="M4402" s="1" t="s">
        <v>27</v>
      </c>
      <c r="N4402" s="1" t="s">
        <v>42</v>
      </c>
      <c r="O4402" s="1" t="s">
        <v>22</v>
      </c>
      <c r="P4402" s="1" t="s">
        <v>23</v>
      </c>
      <c r="Q4402" s="1" t="s">
        <v>46</v>
      </c>
      <c r="R4402" s="2">
        <v>39821</v>
      </c>
    </row>
    <row r="4403" spans="1:18" x14ac:dyDescent="0.25">
      <c r="A4403" s="1">
        <v>5890</v>
      </c>
      <c r="B4403" s="2">
        <v>41216</v>
      </c>
      <c r="C4403" s="2" t="str">
        <f t="shared" si="341"/>
        <v>November</v>
      </c>
      <c r="D4403" s="1" t="s">
        <v>25</v>
      </c>
      <c r="E4403" s="1">
        <v>42</v>
      </c>
      <c r="F4403" s="1">
        <f t="shared" si="340"/>
        <v>19.369880952380953</v>
      </c>
      <c r="G4403" s="1">
        <v>813.53499999999997</v>
      </c>
      <c r="H4403" s="1">
        <v>0.99</v>
      </c>
      <c r="I4403">
        <f t="shared" si="342"/>
        <v>814.52499999999998</v>
      </c>
      <c r="J4403">
        <f t="shared" si="343"/>
        <v>5.3265000000000002</v>
      </c>
      <c r="K4403">
        <f t="shared" si="344"/>
        <v>43.332941775000002</v>
      </c>
      <c r="L4403" s="1" t="s">
        <v>19</v>
      </c>
      <c r="M4403" s="1" t="s">
        <v>58</v>
      </c>
      <c r="N4403" s="1" t="s">
        <v>21</v>
      </c>
      <c r="O4403" s="1" t="s">
        <v>29</v>
      </c>
      <c r="P4403" s="1" t="s">
        <v>30</v>
      </c>
      <c r="Q4403" s="1" t="s">
        <v>36</v>
      </c>
      <c r="R4403" s="2">
        <v>41217</v>
      </c>
    </row>
    <row r="4404" spans="1:18" x14ac:dyDescent="0.25">
      <c r="A4404" s="1">
        <v>27750</v>
      </c>
      <c r="B4404" s="2">
        <v>41201</v>
      </c>
      <c r="C4404" s="2" t="str">
        <f t="shared" si="341"/>
        <v>October</v>
      </c>
      <c r="D4404" s="1" t="s">
        <v>18</v>
      </c>
      <c r="E4404" s="1">
        <v>18</v>
      </c>
      <c r="F4404" s="1">
        <f t="shared" si="340"/>
        <v>409.49111111111114</v>
      </c>
      <c r="G4404" s="1">
        <v>7370.84</v>
      </c>
      <c r="H4404" s="1">
        <v>49</v>
      </c>
      <c r="I4404">
        <f t="shared" si="342"/>
        <v>7419.84</v>
      </c>
      <c r="J4404">
        <f t="shared" si="343"/>
        <v>5.3265000000000002</v>
      </c>
      <c r="K4404">
        <f t="shared" si="344"/>
        <v>392.60779260000004</v>
      </c>
      <c r="L4404" s="1" t="s">
        <v>38</v>
      </c>
      <c r="M4404" s="1" t="s">
        <v>51</v>
      </c>
      <c r="N4404" s="1" t="s">
        <v>28</v>
      </c>
      <c r="O4404" s="1" t="s">
        <v>29</v>
      </c>
      <c r="P4404" s="1" t="s">
        <v>52</v>
      </c>
      <c r="Q4404" s="1" t="s">
        <v>40</v>
      </c>
      <c r="R4404" s="2">
        <v>41201</v>
      </c>
    </row>
    <row r="4405" spans="1:18" x14ac:dyDescent="0.25">
      <c r="A4405" s="1">
        <v>26305</v>
      </c>
      <c r="B4405" s="2">
        <v>40514</v>
      </c>
      <c r="C4405" s="2" t="str">
        <f t="shared" si="341"/>
        <v>December</v>
      </c>
      <c r="D4405" s="1" t="s">
        <v>41</v>
      </c>
      <c r="E4405" s="1">
        <v>13</v>
      </c>
      <c r="F4405" s="1">
        <f t="shared" si="340"/>
        <v>269.50461538461536</v>
      </c>
      <c r="G4405" s="1">
        <v>3503.56</v>
      </c>
      <c r="H4405" s="1">
        <v>62.74</v>
      </c>
      <c r="I4405">
        <f t="shared" si="342"/>
        <v>3566.2999999999997</v>
      </c>
      <c r="J4405">
        <f t="shared" si="343"/>
        <v>4.7610000000000001</v>
      </c>
      <c r="K4405">
        <f t="shared" si="344"/>
        <v>166.80449160000001</v>
      </c>
      <c r="L4405" s="1" t="s">
        <v>38</v>
      </c>
      <c r="M4405" s="1" t="s">
        <v>27</v>
      </c>
      <c r="N4405" s="1" t="s">
        <v>42</v>
      </c>
      <c r="O4405" s="1" t="s">
        <v>22</v>
      </c>
      <c r="P4405" s="1" t="s">
        <v>57</v>
      </c>
      <c r="Q4405" s="1" t="s">
        <v>64</v>
      </c>
      <c r="R4405" s="2">
        <v>40515</v>
      </c>
    </row>
    <row r="4406" spans="1:18" x14ac:dyDescent="0.25">
      <c r="A4406" s="1">
        <v>549</v>
      </c>
      <c r="B4406" s="2">
        <v>41102</v>
      </c>
      <c r="C4406" s="2" t="str">
        <f t="shared" si="341"/>
        <v>July</v>
      </c>
      <c r="D4406" s="1" t="s">
        <v>37</v>
      </c>
      <c r="E4406" s="1">
        <v>30</v>
      </c>
      <c r="F4406" s="1">
        <f t="shared" si="340"/>
        <v>38.362666666666669</v>
      </c>
      <c r="G4406" s="1">
        <v>1150.8800000000001</v>
      </c>
      <c r="H4406" s="1">
        <v>35</v>
      </c>
      <c r="I4406">
        <f t="shared" si="342"/>
        <v>1185.8800000000001</v>
      </c>
      <c r="J4406">
        <f t="shared" si="343"/>
        <v>3.5455000000000001</v>
      </c>
      <c r="K4406">
        <f t="shared" si="344"/>
        <v>40.804450400000007</v>
      </c>
      <c r="L4406" s="1" t="s">
        <v>19</v>
      </c>
      <c r="M4406" s="1" t="s">
        <v>27</v>
      </c>
      <c r="N4406" s="1" t="s">
        <v>21</v>
      </c>
      <c r="O4406" s="1" t="s">
        <v>34</v>
      </c>
      <c r="P4406" s="1" t="s">
        <v>60</v>
      </c>
      <c r="Q4406" s="1" t="s">
        <v>53</v>
      </c>
      <c r="R4406" s="2">
        <v>41102</v>
      </c>
    </row>
    <row r="4407" spans="1:18" x14ac:dyDescent="0.25">
      <c r="A4407" s="1">
        <v>42918</v>
      </c>
      <c r="B4407" s="2">
        <v>40685</v>
      </c>
      <c r="C4407" s="2" t="str">
        <f t="shared" si="341"/>
        <v>May</v>
      </c>
      <c r="D4407" s="1" t="s">
        <v>25</v>
      </c>
      <c r="E4407" s="1">
        <v>46</v>
      </c>
      <c r="F4407" s="1">
        <f t="shared" si="340"/>
        <v>8.9223913043478262</v>
      </c>
      <c r="G4407" s="1">
        <v>410.43</v>
      </c>
      <c r="H4407" s="1">
        <v>5.76</v>
      </c>
      <c r="I4407">
        <f t="shared" si="342"/>
        <v>416.19</v>
      </c>
      <c r="J4407">
        <f t="shared" si="343"/>
        <v>5.3265000000000002</v>
      </c>
      <c r="K4407">
        <f t="shared" si="344"/>
        <v>21.861553950000001</v>
      </c>
      <c r="L4407" s="1" t="s">
        <v>26</v>
      </c>
      <c r="M4407" s="1" t="s">
        <v>55</v>
      </c>
      <c r="N4407" s="1" t="s">
        <v>33</v>
      </c>
      <c r="O4407" s="1" t="s">
        <v>29</v>
      </c>
      <c r="P4407" s="1" t="s">
        <v>61</v>
      </c>
      <c r="Q4407" s="1" t="s">
        <v>31</v>
      </c>
      <c r="R4407" s="2">
        <v>40687</v>
      </c>
    </row>
    <row r="4408" spans="1:18" x14ac:dyDescent="0.25">
      <c r="A4408" s="1">
        <v>41187</v>
      </c>
      <c r="B4408" s="2">
        <v>40451</v>
      </c>
      <c r="C4408" s="2" t="str">
        <f t="shared" si="341"/>
        <v>September</v>
      </c>
      <c r="D4408" s="1" t="s">
        <v>18</v>
      </c>
      <c r="E4408" s="1">
        <v>9</v>
      </c>
      <c r="F4408" s="1">
        <f t="shared" si="340"/>
        <v>5.8811111111111112</v>
      </c>
      <c r="G4408" s="1">
        <v>52.93</v>
      </c>
      <c r="H4408" s="1">
        <v>0.7</v>
      </c>
      <c r="I4408">
        <f t="shared" si="342"/>
        <v>53.63</v>
      </c>
      <c r="J4408">
        <f t="shared" si="343"/>
        <v>3.5455000000000001</v>
      </c>
      <c r="K4408">
        <f t="shared" si="344"/>
        <v>1.8766331500000002</v>
      </c>
      <c r="L4408" s="1" t="s">
        <v>26</v>
      </c>
      <c r="M4408" s="1" t="s">
        <v>27</v>
      </c>
      <c r="N4408" s="1" t="s">
        <v>28</v>
      </c>
      <c r="O4408" s="1" t="s">
        <v>34</v>
      </c>
      <c r="P4408" s="1" t="s">
        <v>35</v>
      </c>
      <c r="Q4408" s="1" t="s">
        <v>36</v>
      </c>
      <c r="R4408" s="2">
        <v>40451</v>
      </c>
    </row>
    <row r="4409" spans="1:18" x14ac:dyDescent="0.25">
      <c r="A4409" s="1">
        <v>55460</v>
      </c>
      <c r="B4409" s="2">
        <v>41055</v>
      </c>
      <c r="C4409" s="2" t="str">
        <f t="shared" si="341"/>
        <v>May</v>
      </c>
      <c r="D4409" s="1" t="s">
        <v>25</v>
      </c>
      <c r="E4409" s="1">
        <v>12</v>
      </c>
      <c r="F4409" s="1">
        <f t="shared" si="340"/>
        <v>5.1516666666666664</v>
      </c>
      <c r="G4409" s="1">
        <v>61.82</v>
      </c>
      <c r="H4409" s="1">
        <v>2.99</v>
      </c>
      <c r="I4409">
        <f t="shared" si="342"/>
        <v>64.81</v>
      </c>
      <c r="J4409">
        <f t="shared" si="343"/>
        <v>3.5455000000000001</v>
      </c>
      <c r="K4409">
        <f t="shared" si="344"/>
        <v>2.1918281000000004</v>
      </c>
      <c r="L4409" s="1" t="s">
        <v>26</v>
      </c>
      <c r="M4409" s="1" t="s">
        <v>59</v>
      </c>
      <c r="N4409" s="1" t="s">
        <v>42</v>
      </c>
      <c r="O4409" s="1" t="s">
        <v>34</v>
      </c>
      <c r="P4409" s="1" t="s">
        <v>48</v>
      </c>
      <c r="Q4409" s="1" t="s">
        <v>24</v>
      </c>
      <c r="R4409" s="2">
        <v>41056</v>
      </c>
    </row>
    <row r="4410" spans="1:18" x14ac:dyDescent="0.25">
      <c r="A4410" s="1">
        <v>9216</v>
      </c>
      <c r="B4410" s="2">
        <v>40647</v>
      </c>
      <c r="C4410" s="2" t="str">
        <f t="shared" si="341"/>
        <v>April</v>
      </c>
      <c r="D4410" s="1" t="s">
        <v>41</v>
      </c>
      <c r="E4410" s="1">
        <v>36</v>
      </c>
      <c r="F4410" s="1">
        <f t="shared" si="340"/>
        <v>166.04527777777778</v>
      </c>
      <c r="G4410" s="1">
        <v>5977.63</v>
      </c>
      <c r="H4410" s="1">
        <v>55.24</v>
      </c>
      <c r="I4410">
        <f t="shared" si="342"/>
        <v>6032.87</v>
      </c>
      <c r="J4410">
        <f t="shared" si="343"/>
        <v>3.5455000000000001</v>
      </c>
      <c r="K4410">
        <f t="shared" si="344"/>
        <v>211.93687165</v>
      </c>
      <c r="L4410" s="1" t="s">
        <v>38</v>
      </c>
      <c r="M4410" s="1" t="s">
        <v>55</v>
      </c>
      <c r="N4410" s="1" t="s">
        <v>21</v>
      </c>
      <c r="O4410" s="1" t="s">
        <v>34</v>
      </c>
      <c r="P4410" s="1" t="s">
        <v>68</v>
      </c>
      <c r="Q4410" s="1" t="s">
        <v>40</v>
      </c>
      <c r="R4410" s="2">
        <v>40649</v>
      </c>
    </row>
    <row r="4411" spans="1:18" x14ac:dyDescent="0.25">
      <c r="A4411" s="1">
        <v>39847</v>
      </c>
      <c r="B4411" s="2">
        <v>40272</v>
      </c>
      <c r="C4411" s="2" t="str">
        <f t="shared" si="341"/>
        <v>April</v>
      </c>
      <c r="D4411" s="1" t="s">
        <v>32</v>
      </c>
      <c r="E4411" s="1">
        <v>20</v>
      </c>
      <c r="F4411" s="1">
        <f t="shared" si="340"/>
        <v>124.42384999999999</v>
      </c>
      <c r="G4411" s="1">
        <v>2488.4769999999999</v>
      </c>
      <c r="H4411" s="1">
        <v>8.99</v>
      </c>
      <c r="I4411">
        <f t="shared" si="342"/>
        <v>2497.4669999999996</v>
      </c>
      <c r="J4411">
        <f t="shared" si="343"/>
        <v>5.3265000000000002</v>
      </c>
      <c r="K4411">
        <f t="shared" si="344"/>
        <v>132.54872740499999</v>
      </c>
      <c r="L4411" s="1" t="s">
        <v>26</v>
      </c>
      <c r="M4411" s="1" t="s">
        <v>20</v>
      </c>
      <c r="N4411" s="1" t="s">
        <v>42</v>
      </c>
      <c r="O4411" s="1" t="s">
        <v>29</v>
      </c>
      <c r="P4411" s="1" t="s">
        <v>30</v>
      </c>
      <c r="Q4411" s="1" t="s">
        <v>24</v>
      </c>
      <c r="R4411" s="2">
        <v>40274</v>
      </c>
    </row>
    <row r="4412" spans="1:18" x14ac:dyDescent="0.25">
      <c r="A4412" s="1">
        <v>54882</v>
      </c>
      <c r="B4412" s="2">
        <v>40580</v>
      </c>
      <c r="C4412" s="2" t="str">
        <f t="shared" si="341"/>
        <v>February</v>
      </c>
      <c r="D4412" s="1" t="s">
        <v>37</v>
      </c>
      <c r="E4412" s="1">
        <v>17</v>
      </c>
      <c r="F4412" s="1">
        <f t="shared" si="340"/>
        <v>5.0758823529411767</v>
      </c>
      <c r="G4412" s="1">
        <v>86.29</v>
      </c>
      <c r="H4412" s="1">
        <v>0.49</v>
      </c>
      <c r="I4412">
        <f t="shared" si="342"/>
        <v>86.78</v>
      </c>
      <c r="J4412">
        <f t="shared" si="343"/>
        <v>3.5455000000000001</v>
      </c>
      <c r="K4412">
        <f t="shared" si="344"/>
        <v>3.0594119500000003</v>
      </c>
      <c r="L4412" s="1" t="s">
        <v>26</v>
      </c>
      <c r="M4412" s="1" t="s">
        <v>56</v>
      </c>
      <c r="N4412" s="1" t="s">
        <v>21</v>
      </c>
      <c r="O4412" s="1" t="s">
        <v>34</v>
      </c>
      <c r="P4412" s="1" t="s">
        <v>63</v>
      </c>
      <c r="Q4412" s="1" t="s">
        <v>24</v>
      </c>
      <c r="R4412" s="2">
        <v>40583</v>
      </c>
    </row>
    <row r="4413" spans="1:18" x14ac:dyDescent="0.25">
      <c r="A4413" s="1">
        <v>55234</v>
      </c>
      <c r="B4413" s="2">
        <v>40387</v>
      </c>
      <c r="C4413" s="2" t="str">
        <f t="shared" si="341"/>
        <v>July</v>
      </c>
      <c r="D4413" s="1" t="s">
        <v>18</v>
      </c>
      <c r="E4413" s="1">
        <v>12</v>
      </c>
      <c r="F4413" s="1">
        <f t="shared" si="340"/>
        <v>50.071666666666665</v>
      </c>
      <c r="G4413" s="1">
        <v>600.86</v>
      </c>
      <c r="H4413" s="1">
        <v>5.5</v>
      </c>
      <c r="I4413">
        <f t="shared" si="342"/>
        <v>606.36</v>
      </c>
      <c r="J4413">
        <f t="shared" si="343"/>
        <v>5.3265000000000002</v>
      </c>
      <c r="K4413">
        <f t="shared" si="344"/>
        <v>32.004807900000003</v>
      </c>
      <c r="L4413" s="1" t="s">
        <v>26</v>
      </c>
      <c r="M4413" s="1" t="s">
        <v>54</v>
      </c>
      <c r="N4413" s="1" t="s">
        <v>33</v>
      </c>
      <c r="O4413" s="1" t="s">
        <v>29</v>
      </c>
      <c r="P4413" s="1" t="s">
        <v>43</v>
      </c>
      <c r="Q4413" s="1" t="s">
        <v>24</v>
      </c>
      <c r="R4413" s="2">
        <v>40391</v>
      </c>
    </row>
    <row r="4414" spans="1:18" x14ac:dyDescent="0.25">
      <c r="A4414" s="1">
        <v>42528</v>
      </c>
      <c r="B4414" s="2">
        <v>40232</v>
      </c>
      <c r="C4414" s="2" t="str">
        <f t="shared" si="341"/>
        <v>February</v>
      </c>
      <c r="D4414" s="1" t="s">
        <v>41</v>
      </c>
      <c r="E4414" s="1">
        <v>31</v>
      </c>
      <c r="F4414" s="1">
        <f t="shared" si="340"/>
        <v>10.098387096774195</v>
      </c>
      <c r="G4414" s="1">
        <v>313.05</v>
      </c>
      <c r="H4414" s="1">
        <v>1.99</v>
      </c>
      <c r="I4414">
        <f t="shared" si="342"/>
        <v>315.04000000000002</v>
      </c>
      <c r="J4414">
        <f t="shared" si="343"/>
        <v>5.3265000000000002</v>
      </c>
      <c r="K4414">
        <f t="shared" si="344"/>
        <v>16.674608250000002</v>
      </c>
      <c r="L4414" s="1" t="s">
        <v>19</v>
      </c>
      <c r="M4414" s="1" t="s">
        <v>58</v>
      </c>
      <c r="N4414" s="1" t="s">
        <v>21</v>
      </c>
      <c r="O4414" s="1" t="s">
        <v>29</v>
      </c>
      <c r="P4414" s="1" t="s">
        <v>43</v>
      </c>
      <c r="Q4414" s="1" t="s">
        <v>46</v>
      </c>
      <c r="R4414" s="2">
        <v>40233</v>
      </c>
    </row>
    <row r="4415" spans="1:18" x14ac:dyDescent="0.25">
      <c r="A4415" s="1">
        <v>3492</v>
      </c>
      <c r="B4415" s="2">
        <v>40140</v>
      </c>
      <c r="C4415" s="2" t="str">
        <f t="shared" si="341"/>
        <v>November</v>
      </c>
      <c r="D4415" s="1" t="s">
        <v>18</v>
      </c>
      <c r="E4415" s="1">
        <v>35</v>
      </c>
      <c r="F4415" s="1">
        <f t="shared" si="340"/>
        <v>68.389428571428581</v>
      </c>
      <c r="G4415" s="1">
        <v>2393.63</v>
      </c>
      <c r="H4415" s="1">
        <v>19.989999999999998</v>
      </c>
      <c r="I4415">
        <f t="shared" si="342"/>
        <v>2413.62</v>
      </c>
      <c r="J4415">
        <f t="shared" si="343"/>
        <v>3.5455000000000001</v>
      </c>
      <c r="K4415">
        <f t="shared" si="344"/>
        <v>84.866151650000006</v>
      </c>
      <c r="L4415" s="1" t="s">
        <v>26</v>
      </c>
      <c r="M4415" s="1" t="s">
        <v>56</v>
      </c>
      <c r="N4415" s="1" t="s">
        <v>33</v>
      </c>
      <c r="O4415" s="1" t="s">
        <v>34</v>
      </c>
      <c r="P4415" s="1" t="s">
        <v>48</v>
      </c>
      <c r="Q4415" s="1" t="s">
        <v>24</v>
      </c>
      <c r="R4415" s="2">
        <v>40145</v>
      </c>
    </row>
    <row r="4416" spans="1:18" x14ac:dyDescent="0.25">
      <c r="A4416" s="1">
        <v>27778</v>
      </c>
      <c r="B4416" s="2">
        <v>40788</v>
      </c>
      <c r="C4416" s="2" t="str">
        <f t="shared" si="341"/>
        <v>September</v>
      </c>
      <c r="D4416" s="1" t="s">
        <v>37</v>
      </c>
      <c r="E4416" s="1">
        <v>34</v>
      </c>
      <c r="F4416" s="1">
        <f t="shared" si="340"/>
        <v>141.35058823529411</v>
      </c>
      <c r="G4416" s="1">
        <v>4805.92</v>
      </c>
      <c r="H4416" s="1">
        <v>36.090000000000003</v>
      </c>
      <c r="I4416">
        <f t="shared" si="342"/>
        <v>4842.01</v>
      </c>
      <c r="J4416">
        <f t="shared" si="343"/>
        <v>4.7610000000000001</v>
      </c>
      <c r="K4416">
        <f t="shared" si="344"/>
        <v>228.80985120000003</v>
      </c>
      <c r="L4416" s="1" t="s">
        <v>38</v>
      </c>
      <c r="M4416" s="1" t="s">
        <v>44</v>
      </c>
      <c r="N4416" s="1" t="s">
        <v>33</v>
      </c>
      <c r="O4416" s="1" t="s">
        <v>22</v>
      </c>
      <c r="P4416" s="1" t="s">
        <v>67</v>
      </c>
      <c r="Q4416" s="1" t="s">
        <v>64</v>
      </c>
      <c r="R4416" s="2">
        <v>40790</v>
      </c>
    </row>
    <row r="4417" spans="1:18" x14ac:dyDescent="0.25">
      <c r="A4417" s="1">
        <v>36354</v>
      </c>
      <c r="B4417" s="2">
        <v>41065</v>
      </c>
      <c r="C4417" s="2" t="str">
        <f t="shared" si="341"/>
        <v>June</v>
      </c>
      <c r="D4417" s="1" t="s">
        <v>41</v>
      </c>
      <c r="E4417" s="1">
        <v>13</v>
      </c>
      <c r="F4417" s="1">
        <f t="shared" si="340"/>
        <v>351.33538461538461</v>
      </c>
      <c r="G4417" s="1">
        <v>4567.3599999999997</v>
      </c>
      <c r="H4417" s="1">
        <v>19.989999999999998</v>
      </c>
      <c r="I4417">
        <f t="shared" si="342"/>
        <v>4587.3499999999995</v>
      </c>
      <c r="J4417">
        <f t="shared" si="343"/>
        <v>3.5455000000000001</v>
      </c>
      <c r="K4417">
        <f t="shared" si="344"/>
        <v>161.9357488</v>
      </c>
      <c r="L4417" s="1" t="s">
        <v>26</v>
      </c>
      <c r="M4417" s="1" t="s">
        <v>56</v>
      </c>
      <c r="N4417" s="1" t="s">
        <v>42</v>
      </c>
      <c r="O4417" s="1" t="s">
        <v>34</v>
      </c>
      <c r="P4417" s="1" t="s">
        <v>68</v>
      </c>
      <c r="Q4417" s="1" t="s">
        <v>24</v>
      </c>
      <c r="R4417" s="2">
        <v>41067</v>
      </c>
    </row>
    <row r="4418" spans="1:18" x14ac:dyDescent="0.25">
      <c r="A4418" s="1">
        <v>35111</v>
      </c>
      <c r="B4418" s="2">
        <v>40334</v>
      </c>
      <c r="C4418" s="2" t="str">
        <f t="shared" si="341"/>
        <v>June</v>
      </c>
      <c r="D4418" s="1" t="s">
        <v>37</v>
      </c>
      <c r="E4418" s="1">
        <v>39</v>
      </c>
      <c r="F4418" s="1">
        <f t="shared" ref="F4418:F4481" si="345">G4418/E4418</f>
        <v>22.904871794871795</v>
      </c>
      <c r="G4418" s="1">
        <v>893.29</v>
      </c>
      <c r="H4418" s="1">
        <v>6.71</v>
      </c>
      <c r="I4418">
        <f t="shared" si="342"/>
        <v>900</v>
      </c>
      <c r="J4418">
        <f t="shared" si="343"/>
        <v>3.5455000000000001</v>
      </c>
      <c r="K4418">
        <f t="shared" si="344"/>
        <v>31.671596949999998</v>
      </c>
      <c r="L4418" s="1" t="s">
        <v>26</v>
      </c>
      <c r="M4418" s="1" t="s">
        <v>51</v>
      </c>
      <c r="N4418" s="1" t="s">
        <v>28</v>
      </c>
      <c r="O4418" s="1" t="s">
        <v>34</v>
      </c>
      <c r="P4418" s="1" t="s">
        <v>62</v>
      </c>
      <c r="Q4418" s="1" t="s">
        <v>24</v>
      </c>
      <c r="R4418" s="2">
        <v>40336</v>
      </c>
    </row>
    <row r="4419" spans="1:18" x14ac:dyDescent="0.25">
      <c r="A4419" s="1">
        <v>2086</v>
      </c>
      <c r="B4419" s="2">
        <v>40104</v>
      </c>
      <c r="C4419" s="2" t="str">
        <f t="shared" ref="C4419:C4482" si="346">TEXT(B4419,"mmmm")</f>
        <v>October</v>
      </c>
      <c r="D4419" s="1" t="s">
        <v>37</v>
      </c>
      <c r="E4419" s="1">
        <v>24</v>
      </c>
      <c r="F4419" s="1">
        <f t="shared" si="345"/>
        <v>58.81583333333333</v>
      </c>
      <c r="G4419" s="1">
        <v>1411.58</v>
      </c>
      <c r="H4419" s="1">
        <v>4.8600000000000003</v>
      </c>
      <c r="I4419">
        <f t="shared" ref="I4419:I4482" si="347">G4419+H4419</f>
        <v>1416.4399999999998</v>
      </c>
      <c r="J4419">
        <f t="shared" ref="J4419:J4482" si="348">IF(O4419="Furniture",4.761,IF(O4419="Technology",5.3265,IF(O4419="Office Supplies",3.5455,0)))</f>
        <v>3.5455000000000001</v>
      </c>
      <c r="K4419">
        <f t="shared" ref="K4419:K4482" si="349">(J4419*G4419)/100</f>
        <v>50.047568899999995</v>
      </c>
      <c r="L4419" s="1" t="s">
        <v>19</v>
      </c>
      <c r="M4419" s="1" t="s">
        <v>54</v>
      </c>
      <c r="N4419" s="1" t="s">
        <v>33</v>
      </c>
      <c r="O4419" s="1" t="s">
        <v>34</v>
      </c>
      <c r="P4419" s="1" t="s">
        <v>45</v>
      </c>
      <c r="Q4419" s="1" t="s">
        <v>24</v>
      </c>
      <c r="R4419" s="2">
        <v>40106</v>
      </c>
    </row>
    <row r="4420" spans="1:18" x14ac:dyDescent="0.25">
      <c r="A4420" s="1">
        <v>38564</v>
      </c>
      <c r="B4420" s="2">
        <v>40119</v>
      </c>
      <c r="C4420" s="2" t="str">
        <f t="shared" si="346"/>
        <v>November</v>
      </c>
      <c r="D4420" s="1" t="s">
        <v>37</v>
      </c>
      <c r="E4420" s="1">
        <v>21</v>
      </c>
      <c r="F4420" s="1">
        <f t="shared" si="345"/>
        <v>4.690952380952381</v>
      </c>
      <c r="G4420" s="1">
        <v>98.51</v>
      </c>
      <c r="H4420" s="1">
        <v>0.5</v>
      </c>
      <c r="I4420">
        <f t="shared" si="347"/>
        <v>99.01</v>
      </c>
      <c r="J4420">
        <f t="shared" si="348"/>
        <v>3.5455000000000001</v>
      </c>
      <c r="K4420">
        <f t="shared" si="349"/>
        <v>3.4926720500000004</v>
      </c>
      <c r="L4420" s="1" t="s">
        <v>19</v>
      </c>
      <c r="M4420" s="1" t="s">
        <v>27</v>
      </c>
      <c r="N4420" s="1" t="s">
        <v>42</v>
      </c>
      <c r="O4420" s="1" t="s">
        <v>34</v>
      </c>
      <c r="P4420" s="1" t="s">
        <v>63</v>
      </c>
      <c r="Q4420" s="1" t="s">
        <v>24</v>
      </c>
      <c r="R4420" s="2">
        <v>40121</v>
      </c>
    </row>
    <row r="4421" spans="1:18" x14ac:dyDescent="0.25">
      <c r="A4421" s="1">
        <v>8419</v>
      </c>
      <c r="B4421" s="2">
        <v>40815</v>
      </c>
      <c r="C4421" s="2" t="str">
        <f t="shared" si="346"/>
        <v>September</v>
      </c>
      <c r="D4421" s="1" t="s">
        <v>37</v>
      </c>
      <c r="E4421" s="1">
        <v>24</v>
      </c>
      <c r="F4421" s="1">
        <f t="shared" si="345"/>
        <v>6.3583333333333334</v>
      </c>
      <c r="G4421" s="1">
        <v>152.6</v>
      </c>
      <c r="H4421" s="1">
        <v>7.03</v>
      </c>
      <c r="I4421">
        <f t="shared" si="347"/>
        <v>159.63</v>
      </c>
      <c r="J4421">
        <f t="shared" si="348"/>
        <v>3.5455000000000001</v>
      </c>
      <c r="K4421">
        <f t="shared" si="349"/>
        <v>5.4104330000000003</v>
      </c>
      <c r="L4421" s="1" t="s">
        <v>26</v>
      </c>
      <c r="M4421" s="1" t="s">
        <v>65</v>
      </c>
      <c r="N4421" s="1" t="s">
        <v>28</v>
      </c>
      <c r="O4421" s="1" t="s">
        <v>34</v>
      </c>
      <c r="P4421" s="1" t="s">
        <v>45</v>
      </c>
      <c r="Q4421" s="1" t="s">
        <v>24</v>
      </c>
      <c r="R4421" s="2">
        <v>40816</v>
      </c>
    </row>
    <row r="4422" spans="1:18" x14ac:dyDescent="0.25">
      <c r="A4422" s="1">
        <v>14948</v>
      </c>
      <c r="B4422" s="2">
        <v>40691</v>
      </c>
      <c r="C4422" s="2" t="str">
        <f t="shared" si="346"/>
        <v>May</v>
      </c>
      <c r="D4422" s="1" t="s">
        <v>41</v>
      </c>
      <c r="E4422" s="1">
        <v>6</v>
      </c>
      <c r="F4422" s="1">
        <f t="shared" si="345"/>
        <v>107.96333333333332</v>
      </c>
      <c r="G4422" s="1">
        <v>647.78</v>
      </c>
      <c r="H4422" s="1">
        <v>35.840000000000003</v>
      </c>
      <c r="I4422">
        <f t="shared" si="347"/>
        <v>683.62</v>
      </c>
      <c r="J4422">
        <f t="shared" si="348"/>
        <v>4.7610000000000001</v>
      </c>
      <c r="K4422">
        <f t="shared" si="349"/>
        <v>30.840805799999998</v>
      </c>
      <c r="L4422" s="1" t="s">
        <v>38</v>
      </c>
      <c r="M4422" s="1" t="s">
        <v>20</v>
      </c>
      <c r="N4422" s="1" t="s">
        <v>28</v>
      </c>
      <c r="O4422" s="1" t="s">
        <v>22</v>
      </c>
      <c r="P4422" s="1" t="s">
        <v>67</v>
      </c>
      <c r="Q4422" s="1" t="s">
        <v>64</v>
      </c>
      <c r="R4422" s="2">
        <v>40692</v>
      </c>
    </row>
    <row r="4423" spans="1:18" x14ac:dyDescent="0.25">
      <c r="A4423" s="1">
        <v>45543</v>
      </c>
      <c r="B4423" s="2">
        <v>40576</v>
      </c>
      <c r="C4423" s="2" t="str">
        <f t="shared" si="346"/>
        <v>February</v>
      </c>
      <c r="D4423" s="1" t="s">
        <v>18</v>
      </c>
      <c r="E4423" s="1">
        <v>16</v>
      </c>
      <c r="F4423" s="1">
        <f t="shared" si="345"/>
        <v>76.464375000000004</v>
      </c>
      <c r="G4423" s="1">
        <v>1223.43</v>
      </c>
      <c r="H4423" s="1">
        <v>89.3</v>
      </c>
      <c r="I4423">
        <f t="shared" si="347"/>
        <v>1312.73</v>
      </c>
      <c r="J4423">
        <f t="shared" si="348"/>
        <v>4.7610000000000001</v>
      </c>
      <c r="K4423">
        <f t="shared" si="349"/>
        <v>58.247502300000008</v>
      </c>
      <c r="L4423" s="1" t="s">
        <v>38</v>
      </c>
      <c r="M4423" s="1" t="s">
        <v>27</v>
      </c>
      <c r="N4423" s="1" t="s">
        <v>33</v>
      </c>
      <c r="O4423" s="1" t="s">
        <v>22</v>
      </c>
      <c r="P4423" s="1" t="s">
        <v>57</v>
      </c>
      <c r="Q4423" s="1" t="s">
        <v>64</v>
      </c>
      <c r="R4423" s="2">
        <v>40580</v>
      </c>
    </row>
    <row r="4424" spans="1:18" x14ac:dyDescent="0.25">
      <c r="A4424" s="1">
        <v>16480</v>
      </c>
      <c r="B4424" s="2">
        <v>40153</v>
      </c>
      <c r="C4424" s="2" t="str">
        <f t="shared" si="346"/>
        <v>December</v>
      </c>
      <c r="D4424" s="1" t="s">
        <v>32</v>
      </c>
      <c r="E4424" s="1">
        <v>14</v>
      </c>
      <c r="F4424" s="1">
        <f t="shared" si="345"/>
        <v>6.2307142857142859</v>
      </c>
      <c r="G4424" s="1">
        <v>87.23</v>
      </c>
      <c r="H4424" s="1">
        <v>7.78</v>
      </c>
      <c r="I4424">
        <f t="shared" si="347"/>
        <v>95.01</v>
      </c>
      <c r="J4424">
        <f t="shared" si="348"/>
        <v>3.5455000000000001</v>
      </c>
      <c r="K4424">
        <f t="shared" si="349"/>
        <v>3.0927396500000004</v>
      </c>
      <c r="L4424" s="1" t="s">
        <v>19</v>
      </c>
      <c r="M4424" s="1" t="s">
        <v>27</v>
      </c>
      <c r="N4424" s="1" t="s">
        <v>21</v>
      </c>
      <c r="O4424" s="1" t="s">
        <v>34</v>
      </c>
      <c r="P4424" s="1" t="s">
        <v>48</v>
      </c>
      <c r="Q4424" s="1" t="s">
        <v>24</v>
      </c>
      <c r="R4424" s="2">
        <v>40155</v>
      </c>
    </row>
    <row r="4425" spans="1:18" x14ac:dyDescent="0.25">
      <c r="A4425" s="1">
        <v>11301</v>
      </c>
      <c r="B4425" s="2">
        <v>40990</v>
      </c>
      <c r="C4425" s="2" t="str">
        <f t="shared" si="346"/>
        <v>March</v>
      </c>
      <c r="D4425" s="1" t="s">
        <v>41</v>
      </c>
      <c r="E4425" s="1">
        <v>29</v>
      </c>
      <c r="F4425" s="1">
        <f t="shared" si="345"/>
        <v>41.205517241379312</v>
      </c>
      <c r="G4425" s="1">
        <v>1194.96</v>
      </c>
      <c r="H4425" s="1">
        <v>4</v>
      </c>
      <c r="I4425">
        <f t="shared" si="347"/>
        <v>1198.96</v>
      </c>
      <c r="J4425">
        <f t="shared" si="348"/>
        <v>5.3265000000000002</v>
      </c>
      <c r="K4425">
        <f t="shared" si="349"/>
        <v>63.649544400000003</v>
      </c>
      <c r="L4425" s="1" t="s">
        <v>26</v>
      </c>
      <c r="M4425" s="1" t="s">
        <v>20</v>
      </c>
      <c r="N4425" s="1" t="s">
        <v>21</v>
      </c>
      <c r="O4425" s="1" t="s">
        <v>29</v>
      </c>
      <c r="P4425" s="1" t="s">
        <v>43</v>
      </c>
      <c r="Q4425" s="1" t="s">
        <v>24</v>
      </c>
      <c r="R4425" s="2">
        <v>40990</v>
      </c>
    </row>
    <row r="4426" spans="1:18" x14ac:dyDescent="0.25">
      <c r="A4426" s="1">
        <v>31109</v>
      </c>
      <c r="B4426" s="2">
        <v>40844</v>
      </c>
      <c r="C4426" s="2" t="str">
        <f t="shared" si="346"/>
        <v>October</v>
      </c>
      <c r="D4426" s="1" t="s">
        <v>18</v>
      </c>
      <c r="E4426" s="1">
        <v>49</v>
      </c>
      <c r="F4426" s="1">
        <f t="shared" si="345"/>
        <v>30.918367346938776</v>
      </c>
      <c r="G4426" s="1">
        <v>1515</v>
      </c>
      <c r="H4426" s="1">
        <v>12.62</v>
      </c>
      <c r="I4426">
        <f t="shared" si="347"/>
        <v>1527.62</v>
      </c>
      <c r="J4426">
        <f t="shared" si="348"/>
        <v>3.5455000000000001</v>
      </c>
      <c r="K4426">
        <f t="shared" si="349"/>
        <v>53.714325000000002</v>
      </c>
      <c r="L4426" s="1" t="s">
        <v>26</v>
      </c>
      <c r="M4426" s="1" t="s">
        <v>51</v>
      </c>
      <c r="N4426" s="1" t="s">
        <v>28</v>
      </c>
      <c r="O4426" s="1" t="s">
        <v>34</v>
      </c>
      <c r="P4426" s="1" t="s">
        <v>48</v>
      </c>
      <c r="Q4426" s="1" t="s">
        <v>24</v>
      </c>
      <c r="R4426" s="2">
        <v>40848</v>
      </c>
    </row>
    <row r="4427" spans="1:18" x14ac:dyDescent="0.25">
      <c r="A4427" s="1">
        <v>44960</v>
      </c>
      <c r="B4427" s="2">
        <v>40666</v>
      </c>
      <c r="C4427" s="2" t="str">
        <f t="shared" si="346"/>
        <v>May</v>
      </c>
      <c r="D4427" s="1" t="s">
        <v>18</v>
      </c>
      <c r="E4427" s="1">
        <v>22</v>
      </c>
      <c r="F4427" s="1">
        <f t="shared" si="345"/>
        <v>8.2236363636363627</v>
      </c>
      <c r="G4427" s="1">
        <v>180.92</v>
      </c>
      <c r="H4427" s="1">
        <v>6.14</v>
      </c>
      <c r="I4427">
        <f t="shared" si="347"/>
        <v>187.05999999999997</v>
      </c>
      <c r="J4427">
        <f t="shared" si="348"/>
        <v>3.5455000000000001</v>
      </c>
      <c r="K4427">
        <f t="shared" si="349"/>
        <v>6.4145186000000001</v>
      </c>
      <c r="L4427" s="1" t="s">
        <v>26</v>
      </c>
      <c r="M4427" s="1" t="s">
        <v>27</v>
      </c>
      <c r="N4427" s="1" t="s">
        <v>21</v>
      </c>
      <c r="O4427" s="1" t="s">
        <v>34</v>
      </c>
      <c r="P4427" s="1" t="s">
        <v>50</v>
      </c>
      <c r="Q4427" s="1" t="s">
        <v>46</v>
      </c>
      <c r="R4427" s="2">
        <v>40666</v>
      </c>
    </row>
    <row r="4428" spans="1:18" x14ac:dyDescent="0.25">
      <c r="A4428" s="1">
        <v>417</v>
      </c>
      <c r="B4428" s="2">
        <v>39849</v>
      </c>
      <c r="C4428" s="2" t="str">
        <f t="shared" si="346"/>
        <v>February</v>
      </c>
      <c r="D4428" s="1" t="s">
        <v>41</v>
      </c>
      <c r="E4428" s="1">
        <v>3</v>
      </c>
      <c r="F4428" s="1">
        <f t="shared" si="345"/>
        <v>180.13666666666666</v>
      </c>
      <c r="G4428" s="1">
        <v>540.41</v>
      </c>
      <c r="H4428" s="1">
        <v>19.989999999999998</v>
      </c>
      <c r="I4428">
        <f t="shared" si="347"/>
        <v>560.4</v>
      </c>
      <c r="J4428">
        <f t="shared" si="348"/>
        <v>3.5455000000000001</v>
      </c>
      <c r="K4428">
        <f t="shared" si="349"/>
        <v>19.16023655</v>
      </c>
      <c r="L4428" s="1" t="s">
        <v>26</v>
      </c>
      <c r="M4428" s="1" t="s">
        <v>47</v>
      </c>
      <c r="N4428" s="1" t="s">
        <v>28</v>
      </c>
      <c r="O4428" s="1" t="s">
        <v>34</v>
      </c>
      <c r="P4428" s="1" t="s">
        <v>60</v>
      </c>
      <c r="Q4428" s="1" t="s">
        <v>24</v>
      </c>
      <c r="R4428" s="2">
        <v>39851</v>
      </c>
    </row>
    <row r="4429" spans="1:18" x14ac:dyDescent="0.25">
      <c r="A4429" s="1">
        <v>43138</v>
      </c>
      <c r="B4429" s="2">
        <v>40982</v>
      </c>
      <c r="C4429" s="2" t="str">
        <f t="shared" si="346"/>
        <v>March</v>
      </c>
      <c r="D4429" s="1" t="s">
        <v>18</v>
      </c>
      <c r="E4429" s="1">
        <v>50</v>
      </c>
      <c r="F4429" s="1">
        <f t="shared" si="345"/>
        <v>131.05719999999999</v>
      </c>
      <c r="G4429" s="1">
        <v>6552.86</v>
      </c>
      <c r="H4429" s="1">
        <v>32.18</v>
      </c>
      <c r="I4429">
        <f t="shared" si="347"/>
        <v>6585.04</v>
      </c>
      <c r="J4429">
        <f t="shared" si="348"/>
        <v>4.7610000000000001</v>
      </c>
      <c r="K4429">
        <f t="shared" si="349"/>
        <v>311.98166459999999</v>
      </c>
      <c r="L4429" s="1" t="s">
        <v>38</v>
      </c>
      <c r="M4429" s="1" t="s">
        <v>54</v>
      </c>
      <c r="N4429" s="1" t="s">
        <v>42</v>
      </c>
      <c r="O4429" s="1" t="s">
        <v>22</v>
      </c>
      <c r="P4429" s="1" t="s">
        <v>67</v>
      </c>
      <c r="Q4429" s="1" t="s">
        <v>64</v>
      </c>
      <c r="R4429" s="2">
        <v>40984</v>
      </c>
    </row>
    <row r="4430" spans="1:18" x14ac:dyDescent="0.25">
      <c r="A4430" s="1">
        <v>39815</v>
      </c>
      <c r="B4430" s="2">
        <v>39912</v>
      </c>
      <c r="C4430" s="2" t="str">
        <f t="shared" si="346"/>
        <v>April</v>
      </c>
      <c r="D4430" s="1" t="s">
        <v>18</v>
      </c>
      <c r="E4430" s="1">
        <v>43</v>
      </c>
      <c r="F4430" s="1">
        <f t="shared" si="345"/>
        <v>94.776186046511626</v>
      </c>
      <c r="G4430" s="1">
        <v>4075.3760000000002</v>
      </c>
      <c r="H4430" s="1">
        <v>8.99</v>
      </c>
      <c r="I4430">
        <f t="shared" si="347"/>
        <v>4084.366</v>
      </c>
      <c r="J4430">
        <f t="shared" si="348"/>
        <v>5.3265000000000002</v>
      </c>
      <c r="K4430">
        <f t="shared" si="349"/>
        <v>217.07490264000003</v>
      </c>
      <c r="L4430" s="1" t="s">
        <v>26</v>
      </c>
      <c r="M4430" s="1" t="s">
        <v>27</v>
      </c>
      <c r="N4430" s="1" t="s">
        <v>21</v>
      </c>
      <c r="O4430" s="1" t="s">
        <v>29</v>
      </c>
      <c r="P4430" s="1" t="s">
        <v>30</v>
      </c>
      <c r="Q4430" s="1" t="s">
        <v>24</v>
      </c>
      <c r="R4430" s="2">
        <v>39916</v>
      </c>
    </row>
    <row r="4431" spans="1:18" x14ac:dyDescent="0.25">
      <c r="A4431" s="1">
        <v>54279</v>
      </c>
      <c r="B4431" s="2">
        <v>40754</v>
      </c>
      <c r="C4431" s="2" t="str">
        <f t="shared" si="346"/>
        <v>July</v>
      </c>
      <c r="D4431" s="1" t="s">
        <v>25</v>
      </c>
      <c r="E4431" s="1">
        <v>41</v>
      </c>
      <c r="F4431" s="1">
        <f t="shared" si="345"/>
        <v>245.63634146341462</v>
      </c>
      <c r="G4431" s="1">
        <v>10071.09</v>
      </c>
      <c r="H4431" s="1">
        <v>17.86</v>
      </c>
      <c r="I4431">
        <f t="shared" si="347"/>
        <v>10088.950000000001</v>
      </c>
      <c r="J4431">
        <f t="shared" si="348"/>
        <v>5.3265000000000002</v>
      </c>
      <c r="K4431">
        <f t="shared" si="349"/>
        <v>536.43660885000008</v>
      </c>
      <c r="L4431" s="1" t="s">
        <v>38</v>
      </c>
      <c r="M4431" s="1" t="s">
        <v>51</v>
      </c>
      <c r="N4431" s="1" t="s">
        <v>33</v>
      </c>
      <c r="O4431" s="1" t="s">
        <v>29</v>
      </c>
      <c r="P4431" s="1" t="s">
        <v>61</v>
      </c>
      <c r="Q4431" s="1" t="s">
        <v>40</v>
      </c>
      <c r="R4431" s="2">
        <v>40755</v>
      </c>
    </row>
    <row r="4432" spans="1:18" x14ac:dyDescent="0.25">
      <c r="A4432" s="1">
        <v>30851</v>
      </c>
      <c r="B4432" s="2">
        <v>40442</v>
      </c>
      <c r="C4432" s="2" t="str">
        <f t="shared" si="346"/>
        <v>September</v>
      </c>
      <c r="D4432" s="1" t="s">
        <v>18</v>
      </c>
      <c r="E4432" s="1">
        <v>16</v>
      </c>
      <c r="F4432" s="1">
        <f t="shared" si="345"/>
        <v>21.018125000000001</v>
      </c>
      <c r="G4432" s="1">
        <v>336.29</v>
      </c>
      <c r="H4432" s="1">
        <v>8.99</v>
      </c>
      <c r="I4432">
        <f t="shared" si="347"/>
        <v>345.28000000000003</v>
      </c>
      <c r="J4432">
        <f t="shared" si="348"/>
        <v>3.5455000000000001</v>
      </c>
      <c r="K4432">
        <f t="shared" si="349"/>
        <v>11.923161950000001</v>
      </c>
      <c r="L4432" s="1" t="s">
        <v>26</v>
      </c>
      <c r="M4432" s="1" t="s">
        <v>59</v>
      </c>
      <c r="N4432" s="1" t="s">
        <v>21</v>
      </c>
      <c r="O4432" s="1" t="s">
        <v>34</v>
      </c>
      <c r="P4432" s="1" t="s">
        <v>35</v>
      </c>
      <c r="Q4432" s="1" t="s">
        <v>46</v>
      </c>
      <c r="R4432" s="2">
        <v>40446</v>
      </c>
    </row>
    <row r="4433" spans="1:18" x14ac:dyDescent="0.25">
      <c r="A4433" s="1">
        <v>37638</v>
      </c>
      <c r="B4433" s="2">
        <v>39834</v>
      </c>
      <c r="C4433" s="2" t="str">
        <f t="shared" si="346"/>
        <v>January</v>
      </c>
      <c r="D4433" s="1" t="s">
        <v>18</v>
      </c>
      <c r="E4433" s="1">
        <v>33</v>
      </c>
      <c r="F4433" s="1">
        <f t="shared" si="345"/>
        <v>4.2418181818181813</v>
      </c>
      <c r="G4433" s="1">
        <v>139.97999999999999</v>
      </c>
      <c r="H4433" s="1">
        <v>6.89</v>
      </c>
      <c r="I4433">
        <f t="shared" si="347"/>
        <v>146.86999999999998</v>
      </c>
      <c r="J4433">
        <f t="shared" si="348"/>
        <v>3.5455000000000001</v>
      </c>
      <c r="K4433">
        <f t="shared" si="349"/>
        <v>4.9629908999999994</v>
      </c>
      <c r="L4433" s="1" t="s">
        <v>26</v>
      </c>
      <c r="M4433" s="1" t="s">
        <v>49</v>
      </c>
      <c r="N4433" s="1" t="s">
        <v>28</v>
      </c>
      <c r="O4433" s="1" t="s">
        <v>34</v>
      </c>
      <c r="P4433" s="1" t="s">
        <v>63</v>
      </c>
      <c r="Q4433" s="1" t="s">
        <v>24</v>
      </c>
      <c r="R4433" s="2">
        <v>39836</v>
      </c>
    </row>
    <row r="4434" spans="1:18" x14ac:dyDescent="0.25">
      <c r="A4434" s="1">
        <v>42597</v>
      </c>
      <c r="B4434" s="2">
        <v>40262</v>
      </c>
      <c r="C4434" s="2" t="str">
        <f t="shared" si="346"/>
        <v>March</v>
      </c>
      <c r="D4434" s="1" t="s">
        <v>41</v>
      </c>
      <c r="E4434" s="1">
        <v>5</v>
      </c>
      <c r="F4434" s="1">
        <f t="shared" si="345"/>
        <v>5.9320000000000004</v>
      </c>
      <c r="G4434" s="1">
        <v>29.66</v>
      </c>
      <c r="H4434" s="1">
        <v>4.32</v>
      </c>
      <c r="I4434">
        <f t="shared" si="347"/>
        <v>33.980000000000004</v>
      </c>
      <c r="J4434">
        <f t="shared" si="348"/>
        <v>5.3265000000000002</v>
      </c>
      <c r="K4434">
        <f t="shared" si="349"/>
        <v>1.5798399000000001</v>
      </c>
      <c r="L4434" s="1" t="s">
        <v>26</v>
      </c>
      <c r="M4434" s="1" t="s">
        <v>27</v>
      </c>
      <c r="N4434" s="1" t="s">
        <v>33</v>
      </c>
      <c r="O4434" s="1" t="s">
        <v>29</v>
      </c>
      <c r="P4434" s="1" t="s">
        <v>43</v>
      </c>
      <c r="Q4434" s="1" t="s">
        <v>46</v>
      </c>
      <c r="R4434" s="2">
        <v>40264</v>
      </c>
    </row>
    <row r="4435" spans="1:18" x14ac:dyDescent="0.25">
      <c r="A4435" s="1">
        <v>56768</v>
      </c>
      <c r="B4435" s="2">
        <v>40751</v>
      </c>
      <c r="C4435" s="2" t="str">
        <f t="shared" si="346"/>
        <v>July</v>
      </c>
      <c r="D4435" s="1" t="s">
        <v>37</v>
      </c>
      <c r="E4435" s="1">
        <v>13</v>
      </c>
      <c r="F4435" s="1">
        <f t="shared" si="345"/>
        <v>92.847692307692313</v>
      </c>
      <c r="G4435" s="1">
        <v>1207.02</v>
      </c>
      <c r="H4435" s="1">
        <v>14</v>
      </c>
      <c r="I4435">
        <f t="shared" si="347"/>
        <v>1221.02</v>
      </c>
      <c r="J4435">
        <f t="shared" si="348"/>
        <v>5.3265000000000002</v>
      </c>
      <c r="K4435">
        <f t="shared" si="349"/>
        <v>64.291920300000001</v>
      </c>
      <c r="L4435" s="1" t="s">
        <v>38</v>
      </c>
      <c r="M4435" s="1" t="s">
        <v>49</v>
      </c>
      <c r="N4435" s="1" t="s">
        <v>33</v>
      </c>
      <c r="O4435" s="1" t="s">
        <v>29</v>
      </c>
      <c r="P4435" s="1" t="s">
        <v>61</v>
      </c>
      <c r="Q4435" s="1" t="s">
        <v>40</v>
      </c>
      <c r="R4435" s="2">
        <v>40752</v>
      </c>
    </row>
    <row r="4436" spans="1:18" x14ac:dyDescent="0.25">
      <c r="A4436" s="1">
        <v>28581</v>
      </c>
      <c r="B4436" s="2">
        <v>40884</v>
      </c>
      <c r="C4436" s="2" t="str">
        <f t="shared" si="346"/>
        <v>December</v>
      </c>
      <c r="D4436" s="1" t="s">
        <v>41</v>
      </c>
      <c r="E4436" s="1">
        <v>36</v>
      </c>
      <c r="F4436" s="1">
        <f t="shared" si="345"/>
        <v>4.8986111111111112</v>
      </c>
      <c r="G4436" s="1">
        <v>176.35</v>
      </c>
      <c r="H4436" s="1">
        <v>0.8</v>
      </c>
      <c r="I4436">
        <f t="shared" si="347"/>
        <v>177.15</v>
      </c>
      <c r="J4436">
        <f t="shared" si="348"/>
        <v>3.5455000000000001</v>
      </c>
      <c r="K4436">
        <f t="shared" si="349"/>
        <v>6.25248925</v>
      </c>
      <c r="L4436" s="1" t="s">
        <v>26</v>
      </c>
      <c r="M4436" s="1" t="s">
        <v>49</v>
      </c>
      <c r="N4436" s="1" t="s">
        <v>42</v>
      </c>
      <c r="O4436" s="1" t="s">
        <v>34</v>
      </c>
      <c r="P4436" s="1" t="s">
        <v>45</v>
      </c>
      <c r="Q4436" s="1" t="s">
        <v>36</v>
      </c>
      <c r="R4436" s="2">
        <v>40886</v>
      </c>
    </row>
    <row r="4437" spans="1:18" x14ac:dyDescent="0.25">
      <c r="A4437" s="1">
        <v>29380</v>
      </c>
      <c r="B4437" s="2">
        <v>39930</v>
      </c>
      <c r="C4437" s="2" t="str">
        <f t="shared" si="346"/>
        <v>April</v>
      </c>
      <c r="D4437" s="1" t="s">
        <v>32</v>
      </c>
      <c r="E4437" s="1">
        <v>13</v>
      </c>
      <c r="F4437" s="1">
        <f t="shared" si="345"/>
        <v>11.548461538461538</v>
      </c>
      <c r="G4437" s="1">
        <v>150.13</v>
      </c>
      <c r="H4437" s="1">
        <v>4.8600000000000003</v>
      </c>
      <c r="I4437">
        <f t="shared" si="347"/>
        <v>154.99</v>
      </c>
      <c r="J4437">
        <f t="shared" si="348"/>
        <v>3.5455000000000001</v>
      </c>
      <c r="K4437">
        <f t="shared" si="349"/>
        <v>5.3228591500000002</v>
      </c>
      <c r="L4437" s="1" t="s">
        <v>26</v>
      </c>
      <c r="M4437" s="1" t="s">
        <v>27</v>
      </c>
      <c r="N4437" s="1" t="s">
        <v>33</v>
      </c>
      <c r="O4437" s="1" t="s">
        <v>34</v>
      </c>
      <c r="P4437" s="1" t="s">
        <v>45</v>
      </c>
      <c r="Q4437" s="1" t="s">
        <v>24</v>
      </c>
      <c r="R4437" s="2">
        <v>39931</v>
      </c>
    </row>
    <row r="4438" spans="1:18" x14ac:dyDescent="0.25">
      <c r="A4438" s="1">
        <v>52706</v>
      </c>
      <c r="B4438" s="2">
        <v>41099</v>
      </c>
      <c r="C4438" s="2" t="str">
        <f t="shared" si="346"/>
        <v>July</v>
      </c>
      <c r="D4438" s="1" t="s">
        <v>18</v>
      </c>
      <c r="E4438" s="1">
        <v>34</v>
      </c>
      <c r="F4438" s="1">
        <f t="shared" si="345"/>
        <v>30.637058823529415</v>
      </c>
      <c r="G4438" s="1">
        <v>1041.6600000000001</v>
      </c>
      <c r="H4438" s="1">
        <v>1.49</v>
      </c>
      <c r="I4438">
        <f t="shared" si="347"/>
        <v>1043.1500000000001</v>
      </c>
      <c r="J4438">
        <f t="shared" si="348"/>
        <v>3.5455000000000001</v>
      </c>
      <c r="K4438">
        <f t="shared" si="349"/>
        <v>36.932055300000002</v>
      </c>
      <c r="L4438" s="1" t="s">
        <v>19</v>
      </c>
      <c r="M4438" s="1" t="s">
        <v>51</v>
      </c>
      <c r="N4438" s="1" t="s">
        <v>33</v>
      </c>
      <c r="O4438" s="1" t="s">
        <v>34</v>
      </c>
      <c r="P4438" s="1" t="s">
        <v>48</v>
      </c>
      <c r="Q4438" s="1" t="s">
        <v>24</v>
      </c>
      <c r="R4438" s="2">
        <v>41106</v>
      </c>
    </row>
    <row r="4439" spans="1:18" x14ac:dyDescent="0.25">
      <c r="A4439" s="1">
        <v>49477</v>
      </c>
      <c r="B4439" s="2">
        <v>40876</v>
      </c>
      <c r="C4439" s="2" t="str">
        <f t="shared" si="346"/>
        <v>November</v>
      </c>
      <c r="D4439" s="1" t="s">
        <v>41</v>
      </c>
      <c r="E4439" s="1">
        <v>9</v>
      </c>
      <c r="F4439" s="1">
        <f t="shared" si="345"/>
        <v>8.4377777777777769</v>
      </c>
      <c r="G4439" s="1">
        <v>75.94</v>
      </c>
      <c r="H4439" s="1">
        <v>5.83</v>
      </c>
      <c r="I4439">
        <f t="shared" si="347"/>
        <v>81.77</v>
      </c>
      <c r="J4439">
        <f t="shared" si="348"/>
        <v>3.5455000000000001</v>
      </c>
      <c r="K4439">
        <f t="shared" si="349"/>
        <v>2.6924527</v>
      </c>
      <c r="L4439" s="1" t="s">
        <v>26</v>
      </c>
      <c r="M4439" s="1" t="s">
        <v>27</v>
      </c>
      <c r="N4439" s="1" t="s">
        <v>33</v>
      </c>
      <c r="O4439" s="1" t="s">
        <v>34</v>
      </c>
      <c r="P4439" s="1" t="s">
        <v>45</v>
      </c>
      <c r="Q4439" s="1" t="s">
        <v>36</v>
      </c>
      <c r="R4439" s="2">
        <v>40876</v>
      </c>
    </row>
    <row r="4440" spans="1:18" x14ac:dyDescent="0.25">
      <c r="A4440" s="1">
        <v>43650</v>
      </c>
      <c r="B4440" s="2">
        <v>39895</v>
      </c>
      <c r="C4440" s="2" t="str">
        <f t="shared" si="346"/>
        <v>March</v>
      </c>
      <c r="D4440" s="1" t="s">
        <v>32</v>
      </c>
      <c r="E4440" s="1">
        <v>3</v>
      </c>
      <c r="F4440" s="1">
        <f t="shared" si="345"/>
        <v>586.55000000000007</v>
      </c>
      <c r="G4440" s="1">
        <v>1759.65</v>
      </c>
      <c r="H4440" s="1">
        <v>24.49</v>
      </c>
      <c r="I4440">
        <f t="shared" si="347"/>
        <v>1784.14</v>
      </c>
      <c r="J4440">
        <f t="shared" si="348"/>
        <v>5.3265000000000002</v>
      </c>
      <c r="K4440">
        <f t="shared" si="349"/>
        <v>93.72775725000001</v>
      </c>
      <c r="L4440" s="1" t="s">
        <v>26</v>
      </c>
      <c r="M4440" s="1" t="s">
        <v>54</v>
      </c>
      <c r="N4440" s="1" t="s">
        <v>33</v>
      </c>
      <c r="O4440" s="1" t="s">
        <v>29</v>
      </c>
      <c r="P4440" s="1" t="s">
        <v>52</v>
      </c>
      <c r="Q4440" s="1" t="s">
        <v>53</v>
      </c>
      <c r="R4440" s="2">
        <v>39896</v>
      </c>
    </row>
    <row r="4441" spans="1:18" x14ac:dyDescent="0.25">
      <c r="A4441" s="1">
        <v>48576</v>
      </c>
      <c r="B4441" s="2">
        <v>41244</v>
      </c>
      <c r="C4441" s="2" t="str">
        <f t="shared" si="346"/>
        <v>December</v>
      </c>
      <c r="D4441" s="1" t="s">
        <v>32</v>
      </c>
      <c r="E4441" s="1">
        <v>17</v>
      </c>
      <c r="F4441" s="1">
        <f t="shared" si="345"/>
        <v>27.328823529411764</v>
      </c>
      <c r="G4441" s="1">
        <v>464.59</v>
      </c>
      <c r="H4441" s="1">
        <v>1.49</v>
      </c>
      <c r="I4441">
        <f t="shared" si="347"/>
        <v>466.08</v>
      </c>
      <c r="J4441">
        <f t="shared" si="348"/>
        <v>3.5455000000000001</v>
      </c>
      <c r="K4441">
        <f t="shared" si="349"/>
        <v>16.472038449999999</v>
      </c>
      <c r="L4441" s="1" t="s">
        <v>26</v>
      </c>
      <c r="M4441" s="1" t="s">
        <v>27</v>
      </c>
      <c r="N4441" s="1" t="s">
        <v>42</v>
      </c>
      <c r="O4441" s="1" t="s">
        <v>34</v>
      </c>
      <c r="P4441" s="1" t="s">
        <v>48</v>
      </c>
      <c r="Q4441" s="1" t="s">
        <v>24</v>
      </c>
      <c r="R4441" s="2">
        <v>41245</v>
      </c>
    </row>
    <row r="4442" spans="1:18" x14ac:dyDescent="0.25">
      <c r="A4442" s="1">
        <v>33445</v>
      </c>
      <c r="B4442" s="2">
        <v>41123</v>
      </c>
      <c r="C4442" s="2" t="str">
        <f t="shared" si="346"/>
        <v>August</v>
      </c>
      <c r="D4442" s="1" t="s">
        <v>18</v>
      </c>
      <c r="E4442" s="1">
        <v>49</v>
      </c>
      <c r="F4442" s="1">
        <f t="shared" si="345"/>
        <v>74.329387755102033</v>
      </c>
      <c r="G4442" s="1">
        <v>3642.14</v>
      </c>
      <c r="H4442" s="1">
        <v>26.74</v>
      </c>
      <c r="I4442">
        <f t="shared" si="347"/>
        <v>3668.8799999999997</v>
      </c>
      <c r="J4442">
        <f t="shared" si="348"/>
        <v>4.7610000000000001</v>
      </c>
      <c r="K4442">
        <f t="shared" si="349"/>
        <v>173.40228540000001</v>
      </c>
      <c r="L4442" s="1" t="s">
        <v>38</v>
      </c>
      <c r="M4442" s="1" t="s">
        <v>20</v>
      </c>
      <c r="N4442" s="1" t="s">
        <v>28</v>
      </c>
      <c r="O4442" s="1" t="s">
        <v>22</v>
      </c>
      <c r="P4442" s="1" t="s">
        <v>67</v>
      </c>
      <c r="Q4442" s="1" t="s">
        <v>64</v>
      </c>
      <c r="R4442" s="2">
        <v>41128</v>
      </c>
    </row>
    <row r="4443" spans="1:18" x14ac:dyDescent="0.25">
      <c r="A4443" s="1">
        <v>18595</v>
      </c>
      <c r="B4443" s="2">
        <v>39844</v>
      </c>
      <c r="C4443" s="2" t="str">
        <f t="shared" si="346"/>
        <v>January</v>
      </c>
      <c r="D4443" s="1" t="s">
        <v>37</v>
      </c>
      <c r="E4443" s="1">
        <v>16</v>
      </c>
      <c r="F4443" s="1">
        <f t="shared" si="345"/>
        <v>8.6593750000000007</v>
      </c>
      <c r="G4443" s="1">
        <v>138.55000000000001</v>
      </c>
      <c r="H4443" s="1">
        <v>2.64</v>
      </c>
      <c r="I4443">
        <f t="shared" si="347"/>
        <v>141.19</v>
      </c>
      <c r="J4443">
        <f t="shared" si="348"/>
        <v>3.5455000000000001</v>
      </c>
      <c r="K4443">
        <f t="shared" si="349"/>
        <v>4.9122902500000007</v>
      </c>
      <c r="L4443" s="1" t="s">
        <v>26</v>
      </c>
      <c r="M4443" s="1" t="s">
        <v>27</v>
      </c>
      <c r="N4443" s="1" t="s">
        <v>42</v>
      </c>
      <c r="O4443" s="1" t="s">
        <v>34</v>
      </c>
      <c r="P4443" s="1" t="s">
        <v>50</v>
      </c>
      <c r="Q4443" s="1" t="s">
        <v>46</v>
      </c>
      <c r="R4443" s="2">
        <v>39846</v>
      </c>
    </row>
    <row r="4444" spans="1:18" x14ac:dyDescent="0.25">
      <c r="A4444" s="1">
        <v>28289</v>
      </c>
      <c r="B4444" s="2">
        <v>40192</v>
      </c>
      <c r="C4444" s="2" t="str">
        <f t="shared" si="346"/>
        <v>January</v>
      </c>
      <c r="D4444" s="1" t="s">
        <v>25</v>
      </c>
      <c r="E4444" s="1">
        <v>31</v>
      </c>
      <c r="F4444" s="1">
        <f t="shared" si="345"/>
        <v>5.379354838709677</v>
      </c>
      <c r="G4444" s="1">
        <v>166.76</v>
      </c>
      <c r="H4444" s="1">
        <v>4.75</v>
      </c>
      <c r="I4444">
        <f t="shared" si="347"/>
        <v>171.51</v>
      </c>
      <c r="J4444">
        <f t="shared" si="348"/>
        <v>3.5455000000000001</v>
      </c>
      <c r="K4444">
        <f t="shared" si="349"/>
        <v>5.9124757999999993</v>
      </c>
      <c r="L4444" s="1" t="s">
        <v>26</v>
      </c>
      <c r="M4444" s="1" t="s">
        <v>44</v>
      </c>
      <c r="N4444" s="1" t="s">
        <v>33</v>
      </c>
      <c r="O4444" s="1" t="s">
        <v>34</v>
      </c>
      <c r="P4444" s="1" t="s">
        <v>45</v>
      </c>
      <c r="Q4444" s="1" t="s">
        <v>24</v>
      </c>
      <c r="R4444" s="2">
        <v>40193</v>
      </c>
    </row>
    <row r="4445" spans="1:18" x14ac:dyDescent="0.25">
      <c r="A4445" s="1">
        <v>17985</v>
      </c>
      <c r="B4445" s="2">
        <v>40645</v>
      </c>
      <c r="C4445" s="2" t="str">
        <f t="shared" si="346"/>
        <v>April</v>
      </c>
      <c r="D4445" s="1" t="s">
        <v>41</v>
      </c>
      <c r="E4445" s="1">
        <v>4</v>
      </c>
      <c r="F4445" s="1">
        <f t="shared" si="345"/>
        <v>118.47</v>
      </c>
      <c r="G4445" s="1">
        <v>473.88</v>
      </c>
      <c r="H4445" s="1">
        <v>30</v>
      </c>
      <c r="I4445">
        <f t="shared" si="347"/>
        <v>503.88</v>
      </c>
      <c r="J4445">
        <f t="shared" si="348"/>
        <v>4.7610000000000001</v>
      </c>
      <c r="K4445">
        <f t="shared" si="349"/>
        <v>22.5614268</v>
      </c>
      <c r="L4445" s="1" t="s">
        <v>38</v>
      </c>
      <c r="M4445" s="1" t="s">
        <v>27</v>
      </c>
      <c r="N4445" s="1" t="s">
        <v>42</v>
      </c>
      <c r="O4445" s="1" t="s">
        <v>22</v>
      </c>
      <c r="P4445" s="1" t="s">
        <v>39</v>
      </c>
      <c r="Q4445" s="1" t="s">
        <v>40</v>
      </c>
      <c r="R4445" s="2">
        <v>40646</v>
      </c>
    </row>
    <row r="4446" spans="1:18" x14ac:dyDescent="0.25">
      <c r="A4446" s="1">
        <v>52321</v>
      </c>
      <c r="B4446" s="2">
        <v>40852</v>
      </c>
      <c r="C4446" s="2" t="str">
        <f t="shared" si="346"/>
        <v>November</v>
      </c>
      <c r="D4446" s="1" t="s">
        <v>25</v>
      </c>
      <c r="E4446" s="1">
        <v>45</v>
      </c>
      <c r="F4446" s="1">
        <f t="shared" si="345"/>
        <v>291.22204444444446</v>
      </c>
      <c r="G4446" s="1">
        <v>13104.992</v>
      </c>
      <c r="H4446" s="1">
        <v>60</v>
      </c>
      <c r="I4446">
        <f t="shared" si="347"/>
        <v>13164.992</v>
      </c>
      <c r="J4446">
        <f t="shared" si="348"/>
        <v>4.7610000000000001</v>
      </c>
      <c r="K4446">
        <f t="shared" si="349"/>
        <v>623.92866912</v>
      </c>
      <c r="L4446" s="1" t="s">
        <v>38</v>
      </c>
      <c r="M4446" s="1" t="s">
        <v>44</v>
      </c>
      <c r="N4446" s="1" t="s">
        <v>28</v>
      </c>
      <c r="O4446" s="1" t="s">
        <v>22</v>
      </c>
      <c r="P4446" s="1" t="s">
        <v>57</v>
      </c>
      <c r="Q4446" s="1" t="s">
        <v>40</v>
      </c>
      <c r="R4446" s="2">
        <v>40852</v>
      </c>
    </row>
    <row r="4447" spans="1:18" x14ac:dyDescent="0.25">
      <c r="A4447" s="1">
        <v>33317</v>
      </c>
      <c r="B4447" s="2">
        <v>39944</v>
      </c>
      <c r="C4447" s="2" t="str">
        <f t="shared" si="346"/>
        <v>May</v>
      </c>
      <c r="D4447" s="1" t="s">
        <v>25</v>
      </c>
      <c r="E4447" s="1">
        <v>35</v>
      </c>
      <c r="F4447" s="1">
        <f t="shared" si="345"/>
        <v>5.81</v>
      </c>
      <c r="G4447" s="1">
        <v>203.35</v>
      </c>
      <c r="H4447" s="1">
        <v>49</v>
      </c>
      <c r="I4447">
        <f t="shared" si="347"/>
        <v>252.35</v>
      </c>
      <c r="J4447">
        <f t="shared" si="348"/>
        <v>3.5455000000000001</v>
      </c>
      <c r="K4447">
        <f t="shared" si="349"/>
        <v>7.2097742500000006</v>
      </c>
      <c r="L4447" s="1" t="s">
        <v>26</v>
      </c>
      <c r="M4447" s="1" t="s">
        <v>20</v>
      </c>
      <c r="N4447" s="1" t="s">
        <v>21</v>
      </c>
      <c r="O4447" s="1" t="s">
        <v>34</v>
      </c>
      <c r="P4447" s="1" t="s">
        <v>68</v>
      </c>
      <c r="Q4447" s="1" t="s">
        <v>53</v>
      </c>
      <c r="R4447" s="2">
        <v>39946</v>
      </c>
    </row>
    <row r="4448" spans="1:18" x14ac:dyDescent="0.25">
      <c r="A4448" s="1">
        <v>9062</v>
      </c>
      <c r="B4448" s="2">
        <v>40622</v>
      </c>
      <c r="C4448" s="2" t="str">
        <f t="shared" si="346"/>
        <v>March</v>
      </c>
      <c r="D4448" s="1" t="s">
        <v>25</v>
      </c>
      <c r="E4448" s="1">
        <v>19</v>
      </c>
      <c r="F4448" s="1">
        <f t="shared" si="345"/>
        <v>96.074736842105267</v>
      </c>
      <c r="G4448" s="1">
        <v>1825.42</v>
      </c>
      <c r="H4448" s="1">
        <v>8.99</v>
      </c>
      <c r="I4448">
        <f t="shared" si="347"/>
        <v>1834.41</v>
      </c>
      <c r="J4448">
        <f t="shared" si="348"/>
        <v>4.7610000000000001</v>
      </c>
      <c r="K4448">
        <f t="shared" si="349"/>
        <v>86.908246200000008</v>
      </c>
      <c r="L4448" s="1" t="s">
        <v>26</v>
      </c>
      <c r="M4448" s="1" t="s">
        <v>69</v>
      </c>
      <c r="N4448" s="1" t="s">
        <v>21</v>
      </c>
      <c r="O4448" s="1" t="s">
        <v>22</v>
      </c>
      <c r="P4448" s="1" t="s">
        <v>23</v>
      </c>
      <c r="Q4448" s="1" t="s">
        <v>46</v>
      </c>
      <c r="R4448" s="2">
        <v>40625</v>
      </c>
    </row>
    <row r="4449" spans="1:18" x14ac:dyDescent="0.25">
      <c r="A4449" s="1">
        <v>56710</v>
      </c>
      <c r="B4449" s="2">
        <v>40309</v>
      </c>
      <c r="C4449" s="2" t="str">
        <f t="shared" si="346"/>
        <v>May</v>
      </c>
      <c r="D4449" s="1" t="s">
        <v>32</v>
      </c>
      <c r="E4449" s="1">
        <v>34</v>
      </c>
      <c r="F4449" s="1">
        <f t="shared" si="345"/>
        <v>14.112941176470587</v>
      </c>
      <c r="G4449" s="1">
        <v>479.84</v>
      </c>
      <c r="H4449" s="1">
        <v>5.5</v>
      </c>
      <c r="I4449">
        <f t="shared" si="347"/>
        <v>485.34</v>
      </c>
      <c r="J4449">
        <f t="shared" si="348"/>
        <v>3.5455000000000001</v>
      </c>
      <c r="K4449">
        <f t="shared" si="349"/>
        <v>17.0127272</v>
      </c>
      <c r="L4449" s="1" t="s">
        <v>26</v>
      </c>
      <c r="M4449" s="1" t="s">
        <v>27</v>
      </c>
      <c r="N4449" s="1" t="s">
        <v>21</v>
      </c>
      <c r="O4449" s="1" t="s">
        <v>34</v>
      </c>
      <c r="P4449" s="1" t="s">
        <v>60</v>
      </c>
      <c r="Q4449" s="1" t="s">
        <v>24</v>
      </c>
      <c r="R4449" s="2">
        <v>40310</v>
      </c>
    </row>
    <row r="4450" spans="1:18" x14ac:dyDescent="0.25">
      <c r="A4450" s="1">
        <v>6918</v>
      </c>
      <c r="B4450" s="2">
        <v>40725</v>
      </c>
      <c r="C4450" s="2" t="str">
        <f t="shared" si="346"/>
        <v>July</v>
      </c>
      <c r="D4450" s="1" t="s">
        <v>37</v>
      </c>
      <c r="E4450" s="1">
        <v>38</v>
      </c>
      <c r="F4450" s="1">
        <f t="shared" si="345"/>
        <v>41.039473684210527</v>
      </c>
      <c r="G4450" s="1">
        <v>1559.5</v>
      </c>
      <c r="H4450" s="1">
        <v>1.99</v>
      </c>
      <c r="I4450">
        <f t="shared" si="347"/>
        <v>1561.49</v>
      </c>
      <c r="J4450">
        <f t="shared" si="348"/>
        <v>5.3265000000000002</v>
      </c>
      <c r="K4450">
        <f t="shared" si="349"/>
        <v>83.066767500000012</v>
      </c>
      <c r="L4450" s="1" t="s">
        <v>26</v>
      </c>
      <c r="M4450" s="1" t="s">
        <v>27</v>
      </c>
      <c r="N4450" s="1" t="s">
        <v>21</v>
      </c>
      <c r="O4450" s="1" t="s">
        <v>29</v>
      </c>
      <c r="P4450" s="1" t="s">
        <v>43</v>
      </c>
      <c r="Q4450" s="1" t="s">
        <v>46</v>
      </c>
      <c r="R4450" s="2">
        <v>40727</v>
      </c>
    </row>
    <row r="4451" spans="1:18" x14ac:dyDescent="0.25">
      <c r="A4451" s="1">
        <v>7905</v>
      </c>
      <c r="B4451" s="2">
        <v>39967</v>
      </c>
      <c r="C4451" s="2" t="str">
        <f t="shared" si="346"/>
        <v>June</v>
      </c>
      <c r="D4451" s="1" t="s">
        <v>18</v>
      </c>
      <c r="E4451" s="1">
        <v>46</v>
      </c>
      <c r="F4451" s="1">
        <f t="shared" si="345"/>
        <v>240.38260869565218</v>
      </c>
      <c r="G4451" s="1">
        <v>11057.6</v>
      </c>
      <c r="H4451" s="1">
        <v>66.67</v>
      </c>
      <c r="I4451">
        <f t="shared" si="347"/>
        <v>11124.27</v>
      </c>
      <c r="J4451">
        <f t="shared" si="348"/>
        <v>4.7610000000000001</v>
      </c>
      <c r="K4451">
        <f t="shared" si="349"/>
        <v>526.45233599999995</v>
      </c>
      <c r="L4451" s="1" t="s">
        <v>38</v>
      </c>
      <c r="M4451" s="1" t="s">
        <v>56</v>
      </c>
      <c r="N4451" s="1" t="s">
        <v>28</v>
      </c>
      <c r="O4451" s="1" t="s">
        <v>22</v>
      </c>
      <c r="P4451" s="1" t="s">
        <v>57</v>
      </c>
      <c r="Q4451" s="1" t="s">
        <v>64</v>
      </c>
      <c r="R4451" s="2">
        <v>39971</v>
      </c>
    </row>
    <row r="4452" spans="1:18" x14ac:dyDescent="0.25">
      <c r="A4452" s="1">
        <v>20960</v>
      </c>
      <c r="B4452" s="2">
        <v>40865</v>
      </c>
      <c r="C4452" s="2" t="str">
        <f t="shared" si="346"/>
        <v>November</v>
      </c>
      <c r="D4452" s="1" t="s">
        <v>18</v>
      </c>
      <c r="E4452" s="1">
        <v>19</v>
      </c>
      <c r="F4452" s="1">
        <f t="shared" si="345"/>
        <v>10.313684210526317</v>
      </c>
      <c r="G4452" s="1">
        <v>195.96</v>
      </c>
      <c r="H4452" s="1">
        <v>6.5</v>
      </c>
      <c r="I4452">
        <f t="shared" si="347"/>
        <v>202.46</v>
      </c>
      <c r="J4452">
        <f t="shared" si="348"/>
        <v>5.3265000000000002</v>
      </c>
      <c r="K4452">
        <f t="shared" si="349"/>
        <v>10.437809400000001</v>
      </c>
      <c r="L4452" s="1" t="s">
        <v>26</v>
      </c>
      <c r="M4452" s="1" t="s">
        <v>20</v>
      </c>
      <c r="N4452" s="1" t="s">
        <v>33</v>
      </c>
      <c r="O4452" s="1" t="s">
        <v>29</v>
      </c>
      <c r="P4452" s="1" t="s">
        <v>43</v>
      </c>
      <c r="Q4452" s="1" t="s">
        <v>24</v>
      </c>
      <c r="R4452" s="2">
        <v>40870</v>
      </c>
    </row>
    <row r="4453" spans="1:18" x14ac:dyDescent="0.25">
      <c r="A4453" s="1">
        <v>1761</v>
      </c>
      <c r="B4453" s="2">
        <v>40535</v>
      </c>
      <c r="C4453" s="2" t="str">
        <f t="shared" si="346"/>
        <v>December</v>
      </c>
      <c r="D4453" s="1" t="s">
        <v>25</v>
      </c>
      <c r="E4453" s="1">
        <v>25</v>
      </c>
      <c r="F4453" s="1">
        <f t="shared" si="345"/>
        <v>481.12919999999997</v>
      </c>
      <c r="G4453" s="1">
        <v>12028.23</v>
      </c>
      <c r="H4453" s="1">
        <v>49</v>
      </c>
      <c r="I4453">
        <f t="shared" si="347"/>
        <v>12077.23</v>
      </c>
      <c r="J4453">
        <f t="shared" si="348"/>
        <v>5.3265000000000002</v>
      </c>
      <c r="K4453">
        <f t="shared" si="349"/>
        <v>640.68367094999996</v>
      </c>
      <c r="L4453" s="1" t="s">
        <v>38</v>
      </c>
      <c r="M4453" s="1" t="s">
        <v>65</v>
      </c>
      <c r="N4453" s="1" t="s">
        <v>33</v>
      </c>
      <c r="O4453" s="1" t="s">
        <v>29</v>
      </c>
      <c r="P4453" s="1" t="s">
        <v>52</v>
      </c>
      <c r="Q4453" s="1" t="s">
        <v>40</v>
      </c>
      <c r="R4453" s="2">
        <v>40537</v>
      </c>
    </row>
    <row r="4454" spans="1:18" x14ac:dyDescent="0.25">
      <c r="A4454" s="1">
        <v>20838</v>
      </c>
      <c r="B4454" s="2">
        <v>39913</v>
      </c>
      <c r="C4454" s="2" t="str">
        <f t="shared" si="346"/>
        <v>April</v>
      </c>
      <c r="D4454" s="1" t="s">
        <v>32</v>
      </c>
      <c r="E4454" s="1">
        <v>5</v>
      </c>
      <c r="F4454" s="1">
        <f t="shared" si="345"/>
        <v>4.0340000000000007</v>
      </c>
      <c r="G4454" s="1">
        <v>20.170000000000002</v>
      </c>
      <c r="H4454" s="1">
        <v>3.97</v>
      </c>
      <c r="I4454">
        <f t="shared" si="347"/>
        <v>24.14</v>
      </c>
      <c r="J4454">
        <f t="shared" si="348"/>
        <v>3.5455000000000001</v>
      </c>
      <c r="K4454">
        <f t="shared" si="349"/>
        <v>0.71512735000000005</v>
      </c>
      <c r="L4454" s="1" t="s">
        <v>26</v>
      </c>
      <c r="M4454" s="1" t="s">
        <v>20</v>
      </c>
      <c r="N4454" s="1" t="s">
        <v>21</v>
      </c>
      <c r="O4454" s="1" t="s">
        <v>34</v>
      </c>
      <c r="P4454" s="1" t="s">
        <v>35</v>
      </c>
      <c r="Q4454" s="1" t="s">
        <v>36</v>
      </c>
      <c r="R4454" s="2">
        <v>39914</v>
      </c>
    </row>
    <row r="4455" spans="1:18" x14ac:dyDescent="0.25">
      <c r="A4455" s="1">
        <v>13601</v>
      </c>
      <c r="B4455" s="2">
        <v>41137</v>
      </c>
      <c r="C4455" s="2" t="str">
        <f t="shared" si="346"/>
        <v>August</v>
      </c>
      <c r="D4455" s="1" t="s">
        <v>18</v>
      </c>
      <c r="E4455" s="1">
        <v>17</v>
      </c>
      <c r="F4455" s="1">
        <f t="shared" si="345"/>
        <v>48.406470588235294</v>
      </c>
      <c r="G4455" s="1">
        <v>822.91</v>
      </c>
      <c r="H4455" s="1">
        <v>19.989999999999998</v>
      </c>
      <c r="I4455">
        <f t="shared" si="347"/>
        <v>842.9</v>
      </c>
      <c r="J4455">
        <f t="shared" si="348"/>
        <v>3.5455000000000001</v>
      </c>
      <c r="K4455">
        <f t="shared" si="349"/>
        <v>29.176274050000004</v>
      </c>
      <c r="L4455" s="1" t="s">
        <v>26</v>
      </c>
      <c r="M4455" s="1" t="s">
        <v>27</v>
      </c>
      <c r="N4455" s="1" t="s">
        <v>21</v>
      </c>
      <c r="O4455" s="1" t="s">
        <v>34</v>
      </c>
      <c r="P4455" s="1" t="s">
        <v>68</v>
      </c>
      <c r="Q4455" s="1" t="s">
        <v>24</v>
      </c>
      <c r="R4455" s="2">
        <v>41141</v>
      </c>
    </row>
    <row r="4456" spans="1:18" x14ac:dyDescent="0.25">
      <c r="A4456" s="1">
        <v>25348</v>
      </c>
      <c r="B4456" s="2">
        <v>41038</v>
      </c>
      <c r="C4456" s="2" t="str">
        <f t="shared" si="346"/>
        <v>May</v>
      </c>
      <c r="D4456" s="1" t="s">
        <v>37</v>
      </c>
      <c r="E4456" s="1">
        <v>7</v>
      </c>
      <c r="F4456" s="1">
        <f t="shared" si="345"/>
        <v>44.174500000000002</v>
      </c>
      <c r="G4456" s="1">
        <v>309.22149999999999</v>
      </c>
      <c r="H4456" s="1">
        <v>1.25</v>
      </c>
      <c r="I4456">
        <f t="shared" si="347"/>
        <v>310.47149999999999</v>
      </c>
      <c r="J4456">
        <f t="shared" si="348"/>
        <v>5.3265000000000002</v>
      </c>
      <c r="K4456">
        <f t="shared" si="349"/>
        <v>16.470683197500001</v>
      </c>
      <c r="L4456" s="1" t="s">
        <v>26</v>
      </c>
      <c r="M4456" s="1" t="s">
        <v>56</v>
      </c>
      <c r="N4456" s="1" t="s">
        <v>28</v>
      </c>
      <c r="O4456" s="1" t="s">
        <v>29</v>
      </c>
      <c r="P4456" s="1" t="s">
        <v>30</v>
      </c>
      <c r="Q4456" s="1" t="s">
        <v>46</v>
      </c>
      <c r="R4456" s="2">
        <v>41040</v>
      </c>
    </row>
    <row r="4457" spans="1:18" x14ac:dyDescent="0.25">
      <c r="A4457" s="1">
        <v>48167</v>
      </c>
      <c r="B4457" s="2">
        <v>40062</v>
      </c>
      <c r="C4457" s="2" t="str">
        <f t="shared" si="346"/>
        <v>September</v>
      </c>
      <c r="D4457" s="1" t="s">
        <v>37</v>
      </c>
      <c r="E4457" s="1">
        <v>45</v>
      </c>
      <c r="F4457" s="1">
        <f t="shared" si="345"/>
        <v>6.2884444444444449</v>
      </c>
      <c r="G4457" s="1">
        <v>282.98</v>
      </c>
      <c r="H4457" s="1">
        <v>8.8800000000000008</v>
      </c>
      <c r="I4457">
        <f t="shared" si="347"/>
        <v>291.86</v>
      </c>
      <c r="J4457">
        <f t="shared" si="348"/>
        <v>3.5455000000000001</v>
      </c>
      <c r="K4457">
        <f t="shared" si="349"/>
        <v>10.033055900000001</v>
      </c>
      <c r="L4457" s="1" t="s">
        <v>26</v>
      </c>
      <c r="M4457" s="1" t="s">
        <v>56</v>
      </c>
      <c r="N4457" s="1" t="s">
        <v>33</v>
      </c>
      <c r="O4457" s="1" t="s">
        <v>34</v>
      </c>
      <c r="P4457" s="1" t="s">
        <v>45</v>
      </c>
      <c r="Q4457" s="1" t="s">
        <v>24</v>
      </c>
      <c r="R4457" s="2">
        <v>40063</v>
      </c>
    </row>
    <row r="4458" spans="1:18" x14ac:dyDescent="0.25">
      <c r="A4458" s="1">
        <v>41476</v>
      </c>
      <c r="B4458" s="2">
        <v>40329</v>
      </c>
      <c r="C4458" s="2" t="str">
        <f t="shared" si="346"/>
        <v>May</v>
      </c>
      <c r="D4458" s="1" t="s">
        <v>25</v>
      </c>
      <c r="E4458" s="1">
        <v>48</v>
      </c>
      <c r="F4458" s="1">
        <f t="shared" si="345"/>
        <v>1.921875</v>
      </c>
      <c r="G4458" s="1">
        <v>92.25</v>
      </c>
      <c r="H4458" s="1">
        <v>2.58</v>
      </c>
      <c r="I4458">
        <f t="shared" si="347"/>
        <v>94.83</v>
      </c>
      <c r="J4458">
        <f t="shared" si="348"/>
        <v>3.5455000000000001</v>
      </c>
      <c r="K4458">
        <f t="shared" si="349"/>
        <v>3.2707237500000002</v>
      </c>
      <c r="L4458" s="1" t="s">
        <v>26</v>
      </c>
      <c r="M4458" s="1" t="s">
        <v>27</v>
      </c>
      <c r="N4458" s="1" t="s">
        <v>33</v>
      </c>
      <c r="O4458" s="1" t="s">
        <v>34</v>
      </c>
      <c r="P4458" s="1" t="s">
        <v>66</v>
      </c>
      <c r="Q4458" s="1" t="s">
        <v>36</v>
      </c>
      <c r="R4458" s="2">
        <v>40330</v>
      </c>
    </row>
    <row r="4459" spans="1:18" x14ac:dyDescent="0.25">
      <c r="A4459" s="1">
        <v>22947</v>
      </c>
      <c r="B4459" s="2">
        <v>40165</v>
      </c>
      <c r="C4459" s="2" t="str">
        <f t="shared" si="346"/>
        <v>December</v>
      </c>
      <c r="D4459" s="1" t="s">
        <v>18</v>
      </c>
      <c r="E4459" s="1">
        <v>19</v>
      </c>
      <c r="F4459" s="1">
        <f t="shared" si="345"/>
        <v>11.381578947368421</v>
      </c>
      <c r="G4459" s="1">
        <v>216.25</v>
      </c>
      <c r="H4459" s="1">
        <v>2.85</v>
      </c>
      <c r="I4459">
        <f t="shared" si="347"/>
        <v>219.1</v>
      </c>
      <c r="J4459">
        <f t="shared" si="348"/>
        <v>4.7610000000000001</v>
      </c>
      <c r="K4459">
        <f t="shared" si="349"/>
        <v>10.295662500000001</v>
      </c>
      <c r="L4459" s="1" t="s">
        <v>26</v>
      </c>
      <c r="M4459" s="1" t="s">
        <v>58</v>
      </c>
      <c r="N4459" s="1" t="s">
        <v>21</v>
      </c>
      <c r="O4459" s="1" t="s">
        <v>22</v>
      </c>
      <c r="P4459" s="1" t="s">
        <v>23</v>
      </c>
      <c r="Q4459" s="1" t="s">
        <v>46</v>
      </c>
      <c r="R4459" s="2">
        <v>40172</v>
      </c>
    </row>
    <row r="4460" spans="1:18" x14ac:dyDescent="0.25">
      <c r="A4460" s="1">
        <v>14662</v>
      </c>
      <c r="B4460" s="2">
        <v>40863</v>
      </c>
      <c r="C4460" s="2" t="str">
        <f t="shared" si="346"/>
        <v>November</v>
      </c>
      <c r="D4460" s="1" t="s">
        <v>25</v>
      </c>
      <c r="E4460" s="1">
        <v>24</v>
      </c>
      <c r="F4460" s="1">
        <f t="shared" si="345"/>
        <v>1.6537499999999998</v>
      </c>
      <c r="G4460" s="1">
        <v>39.69</v>
      </c>
      <c r="H4460" s="1">
        <v>1</v>
      </c>
      <c r="I4460">
        <f t="shared" si="347"/>
        <v>40.69</v>
      </c>
      <c r="J4460">
        <f t="shared" si="348"/>
        <v>3.5455000000000001</v>
      </c>
      <c r="K4460">
        <f t="shared" si="349"/>
        <v>1.4072089499999998</v>
      </c>
      <c r="L4460" s="1" t="s">
        <v>26</v>
      </c>
      <c r="M4460" s="1" t="s">
        <v>69</v>
      </c>
      <c r="N4460" s="1" t="s">
        <v>33</v>
      </c>
      <c r="O4460" s="1" t="s">
        <v>34</v>
      </c>
      <c r="P4460" s="1" t="s">
        <v>35</v>
      </c>
      <c r="Q4460" s="1" t="s">
        <v>36</v>
      </c>
      <c r="R4460" s="2">
        <v>40864</v>
      </c>
    </row>
    <row r="4461" spans="1:18" x14ac:dyDescent="0.25">
      <c r="A4461" s="1">
        <v>17157</v>
      </c>
      <c r="B4461" s="2">
        <v>41171</v>
      </c>
      <c r="C4461" s="2" t="str">
        <f t="shared" si="346"/>
        <v>September</v>
      </c>
      <c r="D4461" s="1" t="s">
        <v>18</v>
      </c>
      <c r="E4461" s="1">
        <v>31</v>
      </c>
      <c r="F4461" s="1">
        <f t="shared" si="345"/>
        <v>99.40229032258064</v>
      </c>
      <c r="G4461" s="1">
        <v>3081.471</v>
      </c>
      <c r="H4461" s="1">
        <v>4.2</v>
      </c>
      <c r="I4461">
        <f t="shared" si="347"/>
        <v>3085.6709999999998</v>
      </c>
      <c r="J4461">
        <f t="shared" si="348"/>
        <v>5.3265000000000002</v>
      </c>
      <c r="K4461">
        <f t="shared" si="349"/>
        <v>164.13455281500003</v>
      </c>
      <c r="L4461" s="1" t="s">
        <v>26</v>
      </c>
      <c r="M4461" s="1" t="s">
        <v>69</v>
      </c>
      <c r="N4461" s="1" t="s">
        <v>33</v>
      </c>
      <c r="O4461" s="1" t="s">
        <v>29</v>
      </c>
      <c r="P4461" s="1" t="s">
        <v>30</v>
      </c>
      <c r="Q4461" s="1" t="s">
        <v>24</v>
      </c>
      <c r="R4461" s="2">
        <v>41175</v>
      </c>
    </row>
    <row r="4462" spans="1:18" x14ac:dyDescent="0.25">
      <c r="A4462" s="1">
        <v>34435</v>
      </c>
      <c r="B4462" s="2">
        <v>40030</v>
      </c>
      <c r="C4462" s="2" t="str">
        <f t="shared" si="346"/>
        <v>August</v>
      </c>
      <c r="D4462" s="1" t="s">
        <v>18</v>
      </c>
      <c r="E4462" s="1">
        <v>42</v>
      </c>
      <c r="F4462" s="1">
        <f t="shared" si="345"/>
        <v>10.651428571428571</v>
      </c>
      <c r="G4462" s="1">
        <v>447.36</v>
      </c>
      <c r="H4462" s="1">
        <v>2.89</v>
      </c>
      <c r="I4462">
        <f t="shared" si="347"/>
        <v>450.25</v>
      </c>
      <c r="J4462">
        <f t="shared" si="348"/>
        <v>3.5455000000000001</v>
      </c>
      <c r="K4462">
        <f t="shared" si="349"/>
        <v>15.8611488</v>
      </c>
      <c r="L4462" s="1" t="s">
        <v>26</v>
      </c>
      <c r="M4462" s="1" t="s">
        <v>20</v>
      </c>
      <c r="N4462" s="1" t="s">
        <v>21</v>
      </c>
      <c r="O4462" s="1" t="s">
        <v>34</v>
      </c>
      <c r="P4462" s="1" t="s">
        <v>35</v>
      </c>
      <c r="Q4462" s="1" t="s">
        <v>46</v>
      </c>
      <c r="R4462" s="2">
        <v>40032</v>
      </c>
    </row>
    <row r="4463" spans="1:18" x14ac:dyDescent="0.25">
      <c r="A4463" s="1">
        <v>4033</v>
      </c>
      <c r="B4463" s="2">
        <v>40330</v>
      </c>
      <c r="C4463" s="2" t="str">
        <f t="shared" si="346"/>
        <v>June</v>
      </c>
      <c r="D4463" s="1" t="s">
        <v>18</v>
      </c>
      <c r="E4463" s="1">
        <v>21</v>
      </c>
      <c r="F4463" s="1">
        <f t="shared" si="345"/>
        <v>36.339047619047619</v>
      </c>
      <c r="G4463" s="1">
        <v>763.12</v>
      </c>
      <c r="H4463" s="1">
        <v>5.49</v>
      </c>
      <c r="I4463">
        <f t="shared" si="347"/>
        <v>768.61</v>
      </c>
      <c r="J4463">
        <f t="shared" si="348"/>
        <v>3.5455000000000001</v>
      </c>
      <c r="K4463">
        <f t="shared" si="349"/>
        <v>27.056419599999998</v>
      </c>
      <c r="L4463" s="1" t="s">
        <v>26</v>
      </c>
      <c r="M4463" s="1" t="s">
        <v>49</v>
      </c>
      <c r="N4463" s="1" t="s">
        <v>21</v>
      </c>
      <c r="O4463" s="1" t="s">
        <v>34</v>
      </c>
      <c r="P4463" s="1" t="s">
        <v>60</v>
      </c>
      <c r="Q4463" s="1" t="s">
        <v>24</v>
      </c>
      <c r="R4463" s="2">
        <v>40332</v>
      </c>
    </row>
    <row r="4464" spans="1:18" x14ac:dyDescent="0.25">
      <c r="A4464" s="1">
        <v>53667</v>
      </c>
      <c r="B4464" s="2">
        <v>41046</v>
      </c>
      <c r="C4464" s="2" t="str">
        <f t="shared" si="346"/>
        <v>May</v>
      </c>
      <c r="D4464" s="1" t="s">
        <v>41</v>
      </c>
      <c r="E4464" s="1">
        <v>16</v>
      </c>
      <c r="F4464" s="1">
        <f t="shared" si="345"/>
        <v>30.065562499999999</v>
      </c>
      <c r="G4464" s="1">
        <v>481.04899999999998</v>
      </c>
      <c r="H4464" s="1">
        <v>1.1000000000000001</v>
      </c>
      <c r="I4464">
        <f t="shared" si="347"/>
        <v>482.149</v>
      </c>
      <c r="J4464">
        <f t="shared" si="348"/>
        <v>5.3265000000000002</v>
      </c>
      <c r="K4464">
        <f t="shared" si="349"/>
        <v>25.623074984999999</v>
      </c>
      <c r="L4464" s="1" t="s">
        <v>26</v>
      </c>
      <c r="M4464" s="1" t="s">
        <v>56</v>
      </c>
      <c r="N4464" s="1" t="s">
        <v>21</v>
      </c>
      <c r="O4464" s="1" t="s">
        <v>29</v>
      </c>
      <c r="P4464" s="1" t="s">
        <v>30</v>
      </c>
      <c r="Q4464" s="1" t="s">
        <v>24</v>
      </c>
      <c r="R4464" s="2">
        <v>41048</v>
      </c>
    </row>
    <row r="4465" spans="1:18" x14ac:dyDescent="0.25">
      <c r="A4465" s="1">
        <v>42912</v>
      </c>
      <c r="B4465" s="2">
        <v>40302</v>
      </c>
      <c r="C4465" s="2" t="str">
        <f t="shared" si="346"/>
        <v>May</v>
      </c>
      <c r="D4465" s="1" t="s">
        <v>32</v>
      </c>
      <c r="E4465" s="1">
        <v>4</v>
      </c>
      <c r="F4465" s="1">
        <f t="shared" si="345"/>
        <v>13.147500000000001</v>
      </c>
      <c r="G4465" s="1">
        <v>52.59</v>
      </c>
      <c r="H4465" s="1">
        <v>8.6</v>
      </c>
      <c r="I4465">
        <f t="shared" si="347"/>
        <v>61.190000000000005</v>
      </c>
      <c r="J4465">
        <f t="shared" si="348"/>
        <v>3.5455000000000001</v>
      </c>
      <c r="K4465">
        <f t="shared" si="349"/>
        <v>1.8645784500000002</v>
      </c>
      <c r="L4465" s="1" t="s">
        <v>26</v>
      </c>
      <c r="M4465" s="1" t="s">
        <v>54</v>
      </c>
      <c r="N4465" s="1" t="s">
        <v>28</v>
      </c>
      <c r="O4465" s="1" t="s">
        <v>34</v>
      </c>
      <c r="P4465" s="1" t="s">
        <v>60</v>
      </c>
      <c r="Q4465" s="1" t="s">
        <v>24</v>
      </c>
      <c r="R4465" s="2">
        <v>40304</v>
      </c>
    </row>
    <row r="4466" spans="1:18" x14ac:dyDescent="0.25">
      <c r="A4466" s="1">
        <v>20704</v>
      </c>
      <c r="B4466" s="2">
        <v>40219</v>
      </c>
      <c r="C4466" s="2" t="str">
        <f t="shared" si="346"/>
        <v>February</v>
      </c>
      <c r="D4466" s="1" t="s">
        <v>18</v>
      </c>
      <c r="E4466" s="1">
        <v>1</v>
      </c>
      <c r="F4466" s="1">
        <f t="shared" si="345"/>
        <v>5.63</v>
      </c>
      <c r="G4466" s="1">
        <v>5.63</v>
      </c>
      <c r="H4466" s="1">
        <v>0.7</v>
      </c>
      <c r="I4466">
        <f t="shared" si="347"/>
        <v>6.33</v>
      </c>
      <c r="J4466">
        <f t="shared" si="348"/>
        <v>3.5455000000000001</v>
      </c>
      <c r="K4466">
        <f t="shared" si="349"/>
        <v>0.19961165</v>
      </c>
      <c r="L4466" s="1" t="s">
        <v>26</v>
      </c>
      <c r="M4466" s="1" t="s">
        <v>54</v>
      </c>
      <c r="N4466" s="1" t="s">
        <v>42</v>
      </c>
      <c r="O4466" s="1" t="s">
        <v>34</v>
      </c>
      <c r="P4466" s="1" t="s">
        <v>66</v>
      </c>
      <c r="Q4466" s="1" t="s">
        <v>36</v>
      </c>
      <c r="R4466" s="2">
        <v>40219</v>
      </c>
    </row>
    <row r="4467" spans="1:18" x14ac:dyDescent="0.25">
      <c r="A4467" s="1">
        <v>11077</v>
      </c>
      <c r="B4467" s="2">
        <v>39892</v>
      </c>
      <c r="C4467" s="2" t="str">
        <f t="shared" si="346"/>
        <v>March</v>
      </c>
      <c r="D4467" s="1" t="s">
        <v>18</v>
      </c>
      <c r="E4467" s="1">
        <v>30</v>
      </c>
      <c r="F4467" s="1">
        <f t="shared" si="345"/>
        <v>154.00166666666667</v>
      </c>
      <c r="G4467" s="1">
        <v>4620.05</v>
      </c>
      <c r="H4467" s="1">
        <v>35.020000000000003</v>
      </c>
      <c r="I4467">
        <f t="shared" si="347"/>
        <v>4655.0700000000006</v>
      </c>
      <c r="J4467">
        <f t="shared" si="348"/>
        <v>4.7610000000000001</v>
      </c>
      <c r="K4467">
        <f t="shared" si="349"/>
        <v>219.96058049999999</v>
      </c>
      <c r="L4467" s="1" t="s">
        <v>38</v>
      </c>
      <c r="M4467" s="1" t="s">
        <v>47</v>
      </c>
      <c r="N4467" s="1" t="s">
        <v>21</v>
      </c>
      <c r="O4467" s="1" t="s">
        <v>22</v>
      </c>
      <c r="P4467" s="1" t="s">
        <v>67</v>
      </c>
      <c r="Q4467" s="1" t="s">
        <v>64</v>
      </c>
      <c r="R4467" s="2">
        <v>39896</v>
      </c>
    </row>
    <row r="4468" spans="1:18" x14ac:dyDescent="0.25">
      <c r="A4468" s="1">
        <v>16547</v>
      </c>
      <c r="B4468" s="2">
        <v>39862</v>
      </c>
      <c r="C4468" s="2" t="str">
        <f t="shared" si="346"/>
        <v>February</v>
      </c>
      <c r="D4468" s="1" t="s">
        <v>32</v>
      </c>
      <c r="E4468" s="1">
        <v>8</v>
      </c>
      <c r="F4468" s="1">
        <f t="shared" si="345"/>
        <v>218.70500000000001</v>
      </c>
      <c r="G4468" s="1">
        <v>1749.64</v>
      </c>
      <c r="H4468" s="1">
        <v>69.64</v>
      </c>
      <c r="I4468">
        <f t="shared" si="347"/>
        <v>1819.2800000000002</v>
      </c>
      <c r="J4468">
        <f t="shared" si="348"/>
        <v>4.7610000000000001</v>
      </c>
      <c r="K4468">
        <f t="shared" si="349"/>
        <v>83.300360400000002</v>
      </c>
      <c r="L4468" s="1" t="s">
        <v>38</v>
      </c>
      <c r="M4468" s="1" t="s">
        <v>44</v>
      </c>
      <c r="N4468" s="1" t="s">
        <v>33</v>
      </c>
      <c r="O4468" s="1" t="s">
        <v>22</v>
      </c>
      <c r="P4468" s="1" t="s">
        <v>57</v>
      </c>
      <c r="Q4468" s="1" t="s">
        <v>64</v>
      </c>
      <c r="R4468" s="2">
        <v>39862</v>
      </c>
    </row>
    <row r="4469" spans="1:18" x14ac:dyDescent="0.25">
      <c r="A4469" s="1">
        <v>48257</v>
      </c>
      <c r="B4469" s="2">
        <v>39925</v>
      </c>
      <c r="C4469" s="2" t="str">
        <f t="shared" si="346"/>
        <v>April</v>
      </c>
      <c r="D4469" s="1" t="s">
        <v>18</v>
      </c>
      <c r="E4469" s="1">
        <v>45</v>
      </c>
      <c r="F4469" s="1">
        <f t="shared" si="345"/>
        <v>4.9124444444444446</v>
      </c>
      <c r="G4469" s="1">
        <v>221.06</v>
      </c>
      <c r="H4469" s="1">
        <v>5.42</v>
      </c>
      <c r="I4469">
        <f t="shared" si="347"/>
        <v>226.48</v>
      </c>
      <c r="J4469">
        <f t="shared" si="348"/>
        <v>3.5455000000000001</v>
      </c>
      <c r="K4469">
        <f t="shared" si="349"/>
        <v>7.8376823</v>
      </c>
      <c r="L4469" s="1" t="s">
        <v>26</v>
      </c>
      <c r="M4469" s="1" t="s">
        <v>54</v>
      </c>
      <c r="N4469" s="1" t="s">
        <v>33</v>
      </c>
      <c r="O4469" s="1" t="s">
        <v>34</v>
      </c>
      <c r="P4469" s="1" t="s">
        <v>48</v>
      </c>
      <c r="Q4469" s="1" t="s">
        <v>24</v>
      </c>
      <c r="R4469" s="2">
        <v>39929</v>
      </c>
    </row>
    <row r="4470" spans="1:18" x14ac:dyDescent="0.25">
      <c r="A4470" s="1">
        <v>55845</v>
      </c>
      <c r="B4470" s="2">
        <v>40745</v>
      </c>
      <c r="C4470" s="2" t="str">
        <f t="shared" si="346"/>
        <v>July</v>
      </c>
      <c r="D4470" s="1" t="s">
        <v>18</v>
      </c>
      <c r="E4470" s="1">
        <v>29</v>
      </c>
      <c r="F4470" s="1">
        <f t="shared" si="345"/>
        <v>144.96137931034482</v>
      </c>
      <c r="G4470" s="1">
        <v>4203.88</v>
      </c>
      <c r="H4470" s="1">
        <v>66.27</v>
      </c>
      <c r="I4470">
        <f t="shared" si="347"/>
        <v>4270.1500000000005</v>
      </c>
      <c r="J4470">
        <f t="shared" si="348"/>
        <v>4.7610000000000001</v>
      </c>
      <c r="K4470">
        <f t="shared" si="349"/>
        <v>200.14672680000001</v>
      </c>
      <c r="L4470" s="1" t="s">
        <v>38</v>
      </c>
      <c r="M4470" s="1" t="s">
        <v>51</v>
      </c>
      <c r="N4470" s="1" t="s">
        <v>42</v>
      </c>
      <c r="O4470" s="1" t="s">
        <v>22</v>
      </c>
      <c r="P4470" s="1" t="s">
        <v>67</v>
      </c>
      <c r="Q4470" s="1" t="s">
        <v>64</v>
      </c>
      <c r="R4470" s="2">
        <v>40749</v>
      </c>
    </row>
    <row r="4471" spans="1:18" x14ac:dyDescent="0.25">
      <c r="A4471" s="1">
        <v>5378</v>
      </c>
      <c r="B4471" s="2">
        <v>41206</v>
      </c>
      <c r="C4471" s="2" t="str">
        <f t="shared" si="346"/>
        <v>October</v>
      </c>
      <c r="D4471" s="1" t="s">
        <v>37</v>
      </c>
      <c r="E4471" s="1">
        <v>6</v>
      </c>
      <c r="F4471" s="1">
        <f t="shared" si="345"/>
        <v>9.0466666666666669</v>
      </c>
      <c r="G4471" s="1">
        <v>54.28</v>
      </c>
      <c r="H4471" s="1">
        <v>5.22</v>
      </c>
      <c r="I4471">
        <f t="shared" si="347"/>
        <v>59.5</v>
      </c>
      <c r="J4471">
        <f t="shared" si="348"/>
        <v>4.7610000000000001</v>
      </c>
      <c r="K4471">
        <f t="shared" si="349"/>
        <v>2.5842708000000001</v>
      </c>
      <c r="L4471" s="1" t="s">
        <v>19</v>
      </c>
      <c r="M4471" s="1" t="s">
        <v>59</v>
      </c>
      <c r="N4471" s="1" t="s">
        <v>33</v>
      </c>
      <c r="O4471" s="1" t="s">
        <v>22</v>
      </c>
      <c r="P4471" s="1" t="s">
        <v>23</v>
      </c>
      <c r="Q4471" s="1" t="s">
        <v>24</v>
      </c>
      <c r="R4471" s="2">
        <v>41208</v>
      </c>
    </row>
    <row r="4472" spans="1:18" x14ac:dyDescent="0.25">
      <c r="A4472" s="1">
        <v>21861</v>
      </c>
      <c r="B4472" s="2">
        <v>40043</v>
      </c>
      <c r="C4472" s="2" t="str">
        <f t="shared" si="346"/>
        <v>August</v>
      </c>
      <c r="D4472" s="1" t="s">
        <v>37</v>
      </c>
      <c r="E4472" s="1">
        <v>5</v>
      </c>
      <c r="F4472" s="1">
        <f t="shared" si="345"/>
        <v>48.980000000000004</v>
      </c>
      <c r="G4472" s="1">
        <v>244.9</v>
      </c>
      <c r="H4472" s="1">
        <v>3.61</v>
      </c>
      <c r="I4472">
        <f t="shared" si="347"/>
        <v>248.51000000000002</v>
      </c>
      <c r="J4472">
        <f t="shared" si="348"/>
        <v>5.3265000000000002</v>
      </c>
      <c r="K4472">
        <f t="shared" si="349"/>
        <v>13.044598500000001</v>
      </c>
      <c r="L4472" s="1" t="s">
        <v>26</v>
      </c>
      <c r="M4472" s="1" t="s">
        <v>56</v>
      </c>
      <c r="N4472" s="1" t="s">
        <v>42</v>
      </c>
      <c r="O4472" s="1" t="s">
        <v>29</v>
      </c>
      <c r="P4472" s="1" t="s">
        <v>43</v>
      </c>
      <c r="Q4472" s="1" t="s">
        <v>46</v>
      </c>
      <c r="R4472" s="2">
        <v>40045</v>
      </c>
    </row>
    <row r="4473" spans="1:18" x14ac:dyDescent="0.25">
      <c r="A4473" s="1">
        <v>2756</v>
      </c>
      <c r="B4473" s="2">
        <v>39920</v>
      </c>
      <c r="C4473" s="2" t="str">
        <f t="shared" si="346"/>
        <v>April</v>
      </c>
      <c r="D4473" s="1" t="s">
        <v>37</v>
      </c>
      <c r="E4473" s="1">
        <v>42</v>
      </c>
      <c r="F4473" s="1">
        <f t="shared" si="345"/>
        <v>5.9176190476190476</v>
      </c>
      <c r="G4473" s="1">
        <v>248.54</v>
      </c>
      <c r="H4473" s="1">
        <v>0.5</v>
      </c>
      <c r="I4473">
        <f t="shared" si="347"/>
        <v>249.04</v>
      </c>
      <c r="J4473">
        <f t="shared" si="348"/>
        <v>3.5455000000000001</v>
      </c>
      <c r="K4473">
        <f t="shared" si="349"/>
        <v>8.811985700000001</v>
      </c>
      <c r="L4473" s="1" t="s">
        <v>26</v>
      </c>
      <c r="M4473" s="1" t="s">
        <v>47</v>
      </c>
      <c r="N4473" s="1" t="s">
        <v>28</v>
      </c>
      <c r="O4473" s="1" t="s">
        <v>34</v>
      </c>
      <c r="P4473" s="1" t="s">
        <v>63</v>
      </c>
      <c r="Q4473" s="1" t="s">
        <v>24</v>
      </c>
      <c r="R4473" s="2">
        <v>39920</v>
      </c>
    </row>
    <row r="4474" spans="1:18" x14ac:dyDescent="0.25">
      <c r="A4474" s="1">
        <v>48035</v>
      </c>
      <c r="B4474" s="2">
        <v>39903</v>
      </c>
      <c r="C4474" s="2" t="str">
        <f t="shared" si="346"/>
        <v>March</v>
      </c>
      <c r="D4474" s="1" t="s">
        <v>37</v>
      </c>
      <c r="E4474" s="1">
        <v>8</v>
      </c>
      <c r="F4474" s="1">
        <f t="shared" si="345"/>
        <v>19.490500000000001</v>
      </c>
      <c r="G4474" s="1">
        <v>155.92400000000001</v>
      </c>
      <c r="H4474" s="1">
        <v>4.8099999999999996</v>
      </c>
      <c r="I4474">
        <f t="shared" si="347"/>
        <v>160.73400000000001</v>
      </c>
      <c r="J4474">
        <f t="shared" si="348"/>
        <v>5.3265000000000002</v>
      </c>
      <c r="K4474">
        <f t="shared" si="349"/>
        <v>8.3052918600000005</v>
      </c>
      <c r="L4474" s="1" t="s">
        <v>19</v>
      </c>
      <c r="M4474" s="1" t="s">
        <v>54</v>
      </c>
      <c r="N4474" s="1" t="s">
        <v>42</v>
      </c>
      <c r="O4474" s="1" t="s">
        <v>29</v>
      </c>
      <c r="P4474" s="1" t="s">
        <v>30</v>
      </c>
      <c r="Q4474" s="1" t="s">
        <v>31</v>
      </c>
      <c r="R4474" s="2">
        <v>39904</v>
      </c>
    </row>
    <row r="4475" spans="1:18" x14ac:dyDescent="0.25">
      <c r="A4475" s="1">
        <v>24801</v>
      </c>
      <c r="B4475" s="2">
        <v>41228</v>
      </c>
      <c r="C4475" s="2" t="str">
        <f t="shared" si="346"/>
        <v>November</v>
      </c>
      <c r="D4475" s="1" t="s">
        <v>25</v>
      </c>
      <c r="E4475" s="1">
        <v>3</v>
      </c>
      <c r="F4475" s="1">
        <f t="shared" si="345"/>
        <v>6.3033333333333337</v>
      </c>
      <c r="G4475" s="1">
        <v>18.91</v>
      </c>
      <c r="H4475" s="1">
        <v>7.01</v>
      </c>
      <c r="I4475">
        <f t="shared" si="347"/>
        <v>25.92</v>
      </c>
      <c r="J4475">
        <f t="shared" si="348"/>
        <v>3.5455000000000001</v>
      </c>
      <c r="K4475">
        <f t="shared" si="349"/>
        <v>0.67045405000000002</v>
      </c>
      <c r="L4475" s="1" t="s">
        <v>26</v>
      </c>
      <c r="M4475" s="1" t="s">
        <v>51</v>
      </c>
      <c r="N4475" s="1" t="s">
        <v>42</v>
      </c>
      <c r="O4475" s="1" t="s">
        <v>34</v>
      </c>
      <c r="P4475" s="1" t="s">
        <v>48</v>
      </c>
      <c r="Q4475" s="1" t="s">
        <v>24</v>
      </c>
      <c r="R4475" s="2">
        <v>41229</v>
      </c>
    </row>
    <row r="4476" spans="1:18" x14ac:dyDescent="0.25">
      <c r="A4476" s="1">
        <v>11553</v>
      </c>
      <c r="B4476" s="2">
        <v>39921</v>
      </c>
      <c r="C4476" s="2" t="str">
        <f t="shared" si="346"/>
        <v>April</v>
      </c>
      <c r="D4476" s="1" t="s">
        <v>41</v>
      </c>
      <c r="E4476" s="1">
        <v>8</v>
      </c>
      <c r="F4476" s="1">
        <f t="shared" si="345"/>
        <v>107.6575</v>
      </c>
      <c r="G4476" s="1">
        <v>861.26</v>
      </c>
      <c r="H4476" s="1">
        <v>57.38</v>
      </c>
      <c r="I4476">
        <f t="shared" si="347"/>
        <v>918.64</v>
      </c>
      <c r="J4476">
        <f t="shared" si="348"/>
        <v>4.7610000000000001</v>
      </c>
      <c r="K4476">
        <f t="shared" si="349"/>
        <v>41.004588599999998</v>
      </c>
      <c r="L4476" s="1" t="s">
        <v>38</v>
      </c>
      <c r="M4476" s="1" t="s">
        <v>20</v>
      </c>
      <c r="N4476" s="1" t="s">
        <v>33</v>
      </c>
      <c r="O4476" s="1" t="s">
        <v>22</v>
      </c>
      <c r="P4476" s="1" t="s">
        <v>67</v>
      </c>
      <c r="Q4476" s="1" t="s">
        <v>64</v>
      </c>
      <c r="R4476" s="2">
        <v>39924</v>
      </c>
    </row>
    <row r="4477" spans="1:18" x14ac:dyDescent="0.25">
      <c r="A4477" s="1">
        <v>7553</v>
      </c>
      <c r="B4477" s="2">
        <v>40305</v>
      </c>
      <c r="C4477" s="2" t="str">
        <f t="shared" si="346"/>
        <v>May</v>
      </c>
      <c r="D4477" s="1" t="s">
        <v>41</v>
      </c>
      <c r="E4477" s="1">
        <v>3</v>
      </c>
      <c r="F4477" s="1">
        <f t="shared" si="345"/>
        <v>6.3500000000000005</v>
      </c>
      <c r="G4477" s="1">
        <v>19.05</v>
      </c>
      <c r="H4477" s="1">
        <v>6.72</v>
      </c>
      <c r="I4477">
        <f t="shared" si="347"/>
        <v>25.77</v>
      </c>
      <c r="J4477">
        <f t="shared" si="348"/>
        <v>3.5455000000000001</v>
      </c>
      <c r="K4477">
        <f t="shared" si="349"/>
        <v>0.67541775000000004</v>
      </c>
      <c r="L4477" s="1" t="s">
        <v>26</v>
      </c>
      <c r="M4477" s="1" t="s">
        <v>51</v>
      </c>
      <c r="N4477" s="1" t="s">
        <v>42</v>
      </c>
      <c r="O4477" s="1" t="s">
        <v>34</v>
      </c>
      <c r="P4477" s="1" t="s">
        <v>45</v>
      </c>
      <c r="Q4477" s="1" t="s">
        <v>24</v>
      </c>
      <c r="R4477" s="2">
        <v>40308</v>
      </c>
    </row>
    <row r="4478" spans="1:18" x14ac:dyDescent="0.25">
      <c r="A4478" s="1">
        <v>34179</v>
      </c>
      <c r="B4478" s="2">
        <v>40849</v>
      </c>
      <c r="C4478" s="2" t="str">
        <f t="shared" si="346"/>
        <v>November</v>
      </c>
      <c r="D4478" s="1" t="s">
        <v>32</v>
      </c>
      <c r="E4478" s="1">
        <v>21</v>
      </c>
      <c r="F4478" s="1">
        <f t="shared" si="345"/>
        <v>13.965238095238094</v>
      </c>
      <c r="G4478" s="1">
        <v>293.27</v>
      </c>
      <c r="H4478" s="1">
        <v>1.99</v>
      </c>
      <c r="I4478">
        <f t="shared" si="347"/>
        <v>295.26</v>
      </c>
      <c r="J4478">
        <f t="shared" si="348"/>
        <v>5.3265000000000002</v>
      </c>
      <c r="K4478">
        <f t="shared" si="349"/>
        <v>15.62102655</v>
      </c>
      <c r="L4478" s="1" t="s">
        <v>26</v>
      </c>
      <c r="M4478" s="1" t="s">
        <v>51</v>
      </c>
      <c r="N4478" s="1" t="s">
        <v>33</v>
      </c>
      <c r="O4478" s="1" t="s">
        <v>29</v>
      </c>
      <c r="P4478" s="1" t="s">
        <v>43</v>
      </c>
      <c r="Q4478" s="1" t="s">
        <v>46</v>
      </c>
      <c r="R4478" s="2">
        <v>40851</v>
      </c>
    </row>
    <row r="4479" spans="1:18" x14ac:dyDescent="0.25">
      <c r="A4479" s="1">
        <v>51233</v>
      </c>
      <c r="B4479" s="2">
        <v>40156</v>
      </c>
      <c r="C4479" s="2" t="str">
        <f t="shared" si="346"/>
        <v>December</v>
      </c>
      <c r="D4479" s="1" t="s">
        <v>18</v>
      </c>
      <c r="E4479" s="1">
        <v>3</v>
      </c>
      <c r="F4479" s="1">
        <f t="shared" si="345"/>
        <v>8.8333333333333339</v>
      </c>
      <c r="G4479" s="1">
        <v>26.5</v>
      </c>
      <c r="H4479" s="1">
        <v>4</v>
      </c>
      <c r="I4479">
        <f t="shared" si="347"/>
        <v>30.5</v>
      </c>
      <c r="J4479">
        <f t="shared" si="348"/>
        <v>4.7610000000000001</v>
      </c>
      <c r="K4479">
        <f t="shared" si="349"/>
        <v>1.261665</v>
      </c>
      <c r="L4479" s="1" t="s">
        <v>26</v>
      </c>
      <c r="M4479" s="1" t="s">
        <v>58</v>
      </c>
      <c r="N4479" s="1" t="s">
        <v>33</v>
      </c>
      <c r="O4479" s="1" t="s">
        <v>22</v>
      </c>
      <c r="P4479" s="1" t="s">
        <v>23</v>
      </c>
      <c r="Q4479" s="1" t="s">
        <v>36</v>
      </c>
      <c r="R4479" s="2">
        <v>40156</v>
      </c>
    </row>
    <row r="4480" spans="1:18" x14ac:dyDescent="0.25">
      <c r="A4480" s="1">
        <v>3621</v>
      </c>
      <c r="B4480" s="2">
        <v>40303</v>
      </c>
      <c r="C4480" s="2" t="str">
        <f t="shared" si="346"/>
        <v>May</v>
      </c>
      <c r="D4480" s="1" t="s">
        <v>41</v>
      </c>
      <c r="E4480" s="1">
        <v>14</v>
      </c>
      <c r="F4480" s="1">
        <f t="shared" si="345"/>
        <v>5.9907142857142857</v>
      </c>
      <c r="G4480" s="1">
        <v>83.87</v>
      </c>
      <c r="H4480" s="1">
        <v>5.3</v>
      </c>
      <c r="I4480">
        <f t="shared" si="347"/>
        <v>89.17</v>
      </c>
      <c r="J4480">
        <f t="shared" si="348"/>
        <v>3.5455000000000001</v>
      </c>
      <c r="K4480">
        <f t="shared" si="349"/>
        <v>2.97361085</v>
      </c>
      <c r="L4480" s="1" t="s">
        <v>26</v>
      </c>
      <c r="M4480" s="1" t="s">
        <v>47</v>
      </c>
      <c r="N4480" s="1" t="s">
        <v>28</v>
      </c>
      <c r="O4480" s="1" t="s">
        <v>34</v>
      </c>
      <c r="P4480" s="1" t="s">
        <v>62</v>
      </c>
      <c r="Q4480" s="1" t="s">
        <v>24</v>
      </c>
      <c r="R4480" s="2">
        <v>40304</v>
      </c>
    </row>
    <row r="4481" spans="1:18" x14ac:dyDescent="0.25">
      <c r="A4481" s="1">
        <v>5568</v>
      </c>
      <c r="B4481" s="2">
        <v>40700</v>
      </c>
      <c r="C4481" s="2" t="str">
        <f t="shared" si="346"/>
        <v>June</v>
      </c>
      <c r="D4481" s="1" t="s">
        <v>41</v>
      </c>
      <c r="E4481" s="1">
        <v>8</v>
      </c>
      <c r="F4481" s="1">
        <f t="shared" si="345"/>
        <v>15.0275</v>
      </c>
      <c r="G4481" s="1">
        <v>120.22</v>
      </c>
      <c r="H4481" s="1">
        <v>5</v>
      </c>
      <c r="I4481">
        <f t="shared" si="347"/>
        <v>125.22</v>
      </c>
      <c r="J4481">
        <f t="shared" si="348"/>
        <v>4.7610000000000001</v>
      </c>
      <c r="K4481">
        <f t="shared" si="349"/>
        <v>5.7236742000000005</v>
      </c>
      <c r="L4481" s="1" t="s">
        <v>26</v>
      </c>
      <c r="M4481" s="1" t="s">
        <v>54</v>
      </c>
      <c r="N4481" s="1" t="s">
        <v>42</v>
      </c>
      <c r="O4481" s="1" t="s">
        <v>22</v>
      </c>
      <c r="P4481" s="1" t="s">
        <v>23</v>
      </c>
      <c r="Q4481" s="1" t="s">
        <v>46</v>
      </c>
      <c r="R4481" s="2">
        <v>40701</v>
      </c>
    </row>
    <row r="4482" spans="1:18" x14ac:dyDescent="0.25">
      <c r="A4482" s="1">
        <v>15040</v>
      </c>
      <c r="B4482" s="2">
        <v>40151</v>
      </c>
      <c r="C4482" s="2" t="str">
        <f t="shared" si="346"/>
        <v>December</v>
      </c>
      <c r="D4482" s="1" t="s">
        <v>18</v>
      </c>
      <c r="E4482" s="1">
        <v>48</v>
      </c>
      <c r="F4482" s="1">
        <f t="shared" ref="F4482:F4545" si="350">G4482/E4482</f>
        <v>8.5489583333333332</v>
      </c>
      <c r="G4482" s="1">
        <v>410.35</v>
      </c>
      <c r="H4482" s="1">
        <v>2.15</v>
      </c>
      <c r="I4482">
        <f t="shared" si="347"/>
        <v>412.5</v>
      </c>
      <c r="J4482">
        <f t="shared" si="348"/>
        <v>3.5455000000000001</v>
      </c>
      <c r="K4482">
        <f t="shared" si="349"/>
        <v>14.548959250000001</v>
      </c>
      <c r="L4482" s="1" t="s">
        <v>19</v>
      </c>
      <c r="M4482" s="1" t="s">
        <v>54</v>
      </c>
      <c r="N4482" s="1" t="s">
        <v>21</v>
      </c>
      <c r="O4482" s="1" t="s">
        <v>34</v>
      </c>
      <c r="P4482" s="1" t="s">
        <v>45</v>
      </c>
      <c r="Q4482" s="1" t="s">
        <v>36</v>
      </c>
      <c r="R4482" s="2">
        <v>40155</v>
      </c>
    </row>
    <row r="4483" spans="1:18" x14ac:dyDescent="0.25">
      <c r="A4483" s="1">
        <v>14597</v>
      </c>
      <c r="B4483" s="2">
        <v>40420</v>
      </c>
      <c r="C4483" s="2" t="str">
        <f t="shared" ref="C4483:C4546" si="351">TEXT(B4483,"mmmm")</f>
        <v>August</v>
      </c>
      <c r="D4483" s="1" t="s">
        <v>37</v>
      </c>
      <c r="E4483" s="1">
        <v>41</v>
      </c>
      <c r="F4483" s="1">
        <f t="shared" si="350"/>
        <v>7.8151219512195125</v>
      </c>
      <c r="G4483" s="1">
        <v>320.42</v>
      </c>
      <c r="H4483" s="1">
        <v>6.16</v>
      </c>
      <c r="I4483">
        <f t="shared" ref="I4483:I4546" si="352">G4483+H4483</f>
        <v>326.58000000000004</v>
      </c>
      <c r="J4483">
        <f t="shared" ref="J4483:J4546" si="353">IF(O4483="Furniture",4.761,IF(O4483="Technology",5.3265,IF(O4483="Office Supplies",3.5455,0)))</f>
        <v>3.5455000000000001</v>
      </c>
      <c r="K4483">
        <f t="shared" ref="K4483:K4546" si="354">(J4483*G4483)/100</f>
        <v>11.360491100000001</v>
      </c>
      <c r="L4483" s="1" t="s">
        <v>19</v>
      </c>
      <c r="M4483" s="1" t="s">
        <v>51</v>
      </c>
      <c r="N4483" s="1" t="s">
        <v>33</v>
      </c>
      <c r="O4483" s="1" t="s">
        <v>34</v>
      </c>
      <c r="P4483" s="1" t="s">
        <v>48</v>
      </c>
      <c r="Q4483" s="1" t="s">
        <v>24</v>
      </c>
      <c r="R4483" s="2">
        <v>40421</v>
      </c>
    </row>
    <row r="4484" spans="1:18" x14ac:dyDescent="0.25">
      <c r="A4484" s="1">
        <v>11491</v>
      </c>
      <c r="B4484" s="2">
        <v>40407</v>
      </c>
      <c r="C4484" s="2" t="str">
        <f t="shared" si="351"/>
        <v>August</v>
      </c>
      <c r="D4484" s="1" t="s">
        <v>18</v>
      </c>
      <c r="E4484" s="1">
        <v>26</v>
      </c>
      <c r="F4484" s="1">
        <f t="shared" si="350"/>
        <v>6.360384615384616</v>
      </c>
      <c r="G4484" s="1">
        <v>165.37</v>
      </c>
      <c r="H4484" s="1">
        <v>4.07</v>
      </c>
      <c r="I4484">
        <f t="shared" si="352"/>
        <v>169.44</v>
      </c>
      <c r="J4484">
        <f t="shared" si="353"/>
        <v>5.3265000000000002</v>
      </c>
      <c r="K4484">
        <f t="shared" si="354"/>
        <v>8.8084330500000014</v>
      </c>
      <c r="L4484" s="1" t="s">
        <v>26</v>
      </c>
      <c r="M4484" s="1" t="s">
        <v>27</v>
      </c>
      <c r="N4484" s="1" t="s">
        <v>42</v>
      </c>
      <c r="O4484" s="1" t="s">
        <v>29</v>
      </c>
      <c r="P4484" s="1" t="s">
        <v>43</v>
      </c>
      <c r="Q4484" s="1" t="s">
        <v>46</v>
      </c>
      <c r="R4484" s="2">
        <v>40416</v>
      </c>
    </row>
    <row r="4485" spans="1:18" x14ac:dyDescent="0.25">
      <c r="A4485" s="1">
        <v>21063</v>
      </c>
      <c r="B4485" s="2">
        <v>40648</v>
      </c>
      <c r="C4485" s="2" t="str">
        <f t="shared" si="351"/>
        <v>April</v>
      </c>
      <c r="D4485" s="1" t="s">
        <v>18</v>
      </c>
      <c r="E4485" s="1">
        <v>48</v>
      </c>
      <c r="F4485" s="1">
        <f t="shared" si="350"/>
        <v>152.90083333333334</v>
      </c>
      <c r="G4485" s="1">
        <v>7339.24</v>
      </c>
      <c r="H4485" s="1">
        <v>51.92</v>
      </c>
      <c r="I4485">
        <f t="shared" si="352"/>
        <v>7391.16</v>
      </c>
      <c r="J4485">
        <f t="shared" si="353"/>
        <v>4.7610000000000001</v>
      </c>
      <c r="K4485">
        <f t="shared" si="354"/>
        <v>349.42121639999999</v>
      </c>
      <c r="L4485" s="1" t="s">
        <v>38</v>
      </c>
      <c r="M4485" s="1" t="s">
        <v>56</v>
      </c>
      <c r="N4485" s="1" t="s">
        <v>21</v>
      </c>
      <c r="O4485" s="1" t="s">
        <v>22</v>
      </c>
      <c r="P4485" s="1" t="s">
        <v>57</v>
      </c>
      <c r="Q4485" s="1" t="s">
        <v>64</v>
      </c>
      <c r="R4485" s="2">
        <v>40648</v>
      </c>
    </row>
    <row r="4486" spans="1:18" x14ac:dyDescent="0.25">
      <c r="A4486" s="1">
        <v>5543</v>
      </c>
      <c r="B4486" s="2">
        <v>40445</v>
      </c>
      <c r="C4486" s="2" t="str">
        <f t="shared" si="351"/>
        <v>September</v>
      </c>
      <c r="D4486" s="1" t="s">
        <v>41</v>
      </c>
      <c r="E4486" s="1">
        <v>6</v>
      </c>
      <c r="F4486" s="1">
        <f t="shared" si="350"/>
        <v>10.988333333333335</v>
      </c>
      <c r="G4486" s="1">
        <v>65.930000000000007</v>
      </c>
      <c r="H4486" s="1">
        <v>1.79</v>
      </c>
      <c r="I4486">
        <f t="shared" si="352"/>
        <v>67.720000000000013</v>
      </c>
      <c r="J4486">
        <f t="shared" si="353"/>
        <v>3.5455000000000001</v>
      </c>
      <c r="K4486">
        <f t="shared" si="354"/>
        <v>2.3375481500000004</v>
      </c>
      <c r="L4486" s="1" t="s">
        <v>26</v>
      </c>
      <c r="M4486" s="1" t="s">
        <v>49</v>
      </c>
      <c r="N4486" s="1" t="s">
        <v>33</v>
      </c>
      <c r="O4486" s="1" t="s">
        <v>34</v>
      </c>
      <c r="P4486" s="1" t="s">
        <v>45</v>
      </c>
      <c r="Q4486" s="1" t="s">
        <v>36</v>
      </c>
      <c r="R4486" s="2">
        <v>40448</v>
      </c>
    </row>
    <row r="4487" spans="1:18" x14ac:dyDescent="0.25">
      <c r="A4487" s="1">
        <v>5222</v>
      </c>
      <c r="B4487" s="2">
        <v>39959</v>
      </c>
      <c r="C4487" s="2" t="str">
        <f t="shared" si="351"/>
        <v>May</v>
      </c>
      <c r="D4487" s="1" t="s">
        <v>32</v>
      </c>
      <c r="E4487" s="1">
        <v>40</v>
      </c>
      <c r="F4487" s="1">
        <f t="shared" si="350"/>
        <v>361.29374999999999</v>
      </c>
      <c r="G4487" s="1">
        <v>14451.75</v>
      </c>
      <c r="H4487" s="1">
        <v>60</v>
      </c>
      <c r="I4487">
        <f t="shared" si="352"/>
        <v>14511.75</v>
      </c>
      <c r="J4487">
        <f t="shared" si="353"/>
        <v>4.7610000000000001</v>
      </c>
      <c r="K4487">
        <f t="shared" si="354"/>
        <v>688.04781749999995</v>
      </c>
      <c r="L4487" s="1" t="s">
        <v>38</v>
      </c>
      <c r="M4487" s="1" t="s">
        <v>51</v>
      </c>
      <c r="N4487" s="1" t="s">
        <v>21</v>
      </c>
      <c r="O4487" s="1" t="s">
        <v>22</v>
      </c>
      <c r="P4487" s="1" t="s">
        <v>57</v>
      </c>
      <c r="Q4487" s="1" t="s">
        <v>40</v>
      </c>
      <c r="R4487" s="2">
        <v>39960</v>
      </c>
    </row>
    <row r="4488" spans="1:18" x14ac:dyDescent="0.25">
      <c r="A4488" s="1">
        <v>29861</v>
      </c>
      <c r="B4488" s="2">
        <v>41024</v>
      </c>
      <c r="C4488" s="2" t="str">
        <f t="shared" si="351"/>
        <v>April</v>
      </c>
      <c r="D4488" s="1" t="s">
        <v>37</v>
      </c>
      <c r="E4488" s="1">
        <v>11</v>
      </c>
      <c r="F4488" s="1">
        <f t="shared" si="350"/>
        <v>3.1972727272727273</v>
      </c>
      <c r="G4488" s="1">
        <v>35.17</v>
      </c>
      <c r="H4488" s="1">
        <v>0.99</v>
      </c>
      <c r="I4488">
        <f t="shared" si="352"/>
        <v>36.160000000000004</v>
      </c>
      <c r="J4488">
        <f t="shared" si="353"/>
        <v>3.5455000000000001</v>
      </c>
      <c r="K4488">
        <f t="shared" si="354"/>
        <v>1.2469523500000002</v>
      </c>
      <c r="L4488" s="1" t="s">
        <v>26</v>
      </c>
      <c r="M4488" s="1" t="s">
        <v>44</v>
      </c>
      <c r="N4488" s="1" t="s">
        <v>28</v>
      </c>
      <c r="O4488" s="1" t="s">
        <v>34</v>
      </c>
      <c r="P4488" s="1" t="s">
        <v>63</v>
      </c>
      <c r="Q4488" s="1" t="s">
        <v>24</v>
      </c>
      <c r="R4488" s="2">
        <v>41025</v>
      </c>
    </row>
    <row r="4489" spans="1:18" x14ac:dyDescent="0.25">
      <c r="A4489" s="1">
        <v>21475</v>
      </c>
      <c r="B4489" s="2">
        <v>40594</v>
      </c>
      <c r="C4489" s="2" t="str">
        <f t="shared" si="351"/>
        <v>February</v>
      </c>
      <c r="D4489" s="1" t="s">
        <v>37</v>
      </c>
      <c r="E4489" s="1">
        <v>15</v>
      </c>
      <c r="F4489" s="1">
        <f t="shared" si="350"/>
        <v>330.45226666666662</v>
      </c>
      <c r="G4489" s="1">
        <v>4956.7839999999997</v>
      </c>
      <c r="H4489" s="1">
        <v>75.23</v>
      </c>
      <c r="I4489">
        <f t="shared" si="352"/>
        <v>5032.0139999999992</v>
      </c>
      <c r="J4489">
        <f t="shared" si="353"/>
        <v>4.7610000000000001</v>
      </c>
      <c r="K4489">
        <f t="shared" si="354"/>
        <v>235.99248624000001</v>
      </c>
      <c r="L4489" s="1" t="s">
        <v>38</v>
      </c>
      <c r="M4489" s="1" t="s">
        <v>47</v>
      </c>
      <c r="N4489" s="1" t="s">
        <v>21</v>
      </c>
      <c r="O4489" s="1" t="s">
        <v>22</v>
      </c>
      <c r="P4489" s="1" t="s">
        <v>57</v>
      </c>
      <c r="Q4489" s="1" t="s">
        <v>64</v>
      </c>
      <c r="R4489" s="2">
        <v>40595</v>
      </c>
    </row>
    <row r="4490" spans="1:18" x14ac:dyDescent="0.25">
      <c r="A4490" s="1">
        <v>8807</v>
      </c>
      <c r="B4490" s="2">
        <v>40234</v>
      </c>
      <c r="C4490" s="2" t="str">
        <f t="shared" si="351"/>
        <v>February</v>
      </c>
      <c r="D4490" s="1" t="s">
        <v>18</v>
      </c>
      <c r="E4490" s="1">
        <v>14</v>
      </c>
      <c r="F4490" s="1">
        <f t="shared" si="350"/>
        <v>98.524107142857147</v>
      </c>
      <c r="G4490" s="1">
        <v>1379.3375000000001</v>
      </c>
      <c r="H4490" s="1">
        <v>4.2</v>
      </c>
      <c r="I4490">
        <f t="shared" si="352"/>
        <v>1383.5375000000001</v>
      </c>
      <c r="J4490">
        <f t="shared" si="353"/>
        <v>5.3265000000000002</v>
      </c>
      <c r="K4490">
        <f t="shared" si="354"/>
        <v>73.470411937500018</v>
      </c>
      <c r="L4490" s="1" t="s">
        <v>26</v>
      </c>
      <c r="M4490" s="1" t="s">
        <v>69</v>
      </c>
      <c r="N4490" s="1" t="s">
        <v>21</v>
      </c>
      <c r="O4490" s="1" t="s">
        <v>29</v>
      </c>
      <c r="P4490" s="1" t="s">
        <v>30</v>
      </c>
      <c r="Q4490" s="1" t="s">
        <v>24</v>
      </c>
      <c r="R4490" s="2">
        <v>40241</v>
      </c>
    </row>
    <row r="4491" spans="1:18" x14ac:dyDescent="0.25">
      <c r="A4491" s="1">
        <v>14980</v>
      </c>
      <c r="B4491" s="2">
        <v>41104</v>
      </c>
      <c r="C4491" s="2" t="str">
        <f t="shared" si="351"/>
        <v>July</v>
      </c>
      <c r="D4491" s="1" t="s">
        <v>37</v>
      </c>
      <c r="E4491" s="1">
        <v>27</v>
      </c>
      <c r="F4491" s="1">
        <f t="shared" si="350"/>
        <v>33.292592592592591</v>
      </c>
      <c r="G4491" s="1">
        <v>898.9</v>
      </c>
      <c r="H4491" s="1">
        <v>1.99</v>
      </c>
      <c r="I4491">
        <f t="shared" si="352"/>
        <v>900.89</v>
      </c>
      <c r="J4491">
        <f t="shared" si="353"/>
        <v>5.3265000000000002</v>
      </c>
      <c r="K4491">
        <f t="shared" si="354"/>
        <v>47.879908499999999</v>
      </c>
      <c r="L4491" s="1" t="s">
        <v>26</v>
      </c>
      <c r="M4491" s="1" t="s">
        <v>59</v>
      </c>
      <c r="N4491" s="1" t="s">
        <v>21</v>
      </c>
      <c r="O4491" s="1" t="s">
        <v>29</v>
      </c>
      <c r="P4491" s="1" t="s">
        <v>43</v>
      </c>
      <c r="Q4491" s="1" t="s">
        <v>46</v>
      </c>
      <c r="R4491" s="2">
        <v>41105</v>
      </c>
    </row>
    <row r="4492" spans="1:18" x14ac:dyDescent="0.25">
      <c r="A4492" s="1">
        <v>2054</v>
      </c>
      <c r="B4492" s="2">
        <v>41067</v>
      </c>
      <c r="C4492" s="2" t="str">
        <f t="shared" si="351"/>
        <v>June</v>
      </c>
      <c r="D4492" s="1" t="s">
        <v>32</v>
      </c>
      <c r="E4492" s="1">
        <v>34</v>
      </c>
      <c r="F4492" s="1">
        <f t="shared" si="350"/>
        <v>24.296764705882353</v>
      </c>
      <c r="G4492" s="1">
        <v>826.09</v>
      </c>
      <c r="H4492" s="1">
        <v>7.58</v>
      </c>
      <c r="I4492">
        <f t="shared" si="352"/>
        <v>833.67000000000007</v>
      </c>
      <c r="J4492">
        <f t="shared" si="353"/>
        <v>4.7610000000000001</v>
      </c>
      <c r="K4492">
        <f t="shared" si="354"/>
        <v>39.330144900000008</v>
      </c>
      <c r="L4492" s="1" t="s">
        <v>26</v>
      </c>
      <c r="M4492" s="1" t="s">
        <v>59</v>
      </c>
      <c r="N4492" s="1" t="s">
        <v>21</v>
      </c>
      <c r="O4492" s="1" t="s">
        <v>22</v>
      </c>
      <c r="P4492" s="1" t="s">
        <v>23</v>
      </c>
      <c r="Q4492" s="1" t="s">
        <v>24</v>
      </c>
      <c r="R4492" s="2">
        <v>41069</v>
      </c>
    </row>
    <row r="4493" spans="1:18" x14ac:dyDescent="0.25">
      <c r="A4493" s="1">
        <v>35936</v>
      </c>
      <c r="B4493" s="2">
        <v>39834</v>
      </c>
      <c r="C4493" s="2" t="str">
        <f t="shared" si="351"/>
        <v>January</v>
      </c>
      <c r="D4493" s="1" t="s">
        <v>41</v>
      </c>
      <c r="E4493" s="1">
        <v>40</v>
      </c>
      <c r="F4493" s="1">
        <f t="shared" si="350"/>
        <v>103.81375</v>
      </c>
      <c r="G4493" s="1">
        <v>4152.55</v>
      </c>
      <c r="H4493" s="1">
        <v>24.49</v>
      </c>
      <c r="I4493">
        <f t="shared" si="352"/>
        <v>4177.04</v>
      </c>
      <c r="J4493">
        <f t="shared" si="353"/>
        <v>4.7610000000000001</v>
      </c>
      <c r="K4493">
        <f t="shared" si="354"/>
        <v>197.70290550000001</v>
      </c>
      <c r="L4493" s="1" t="s">
        <v>26</v>
      </c>
      <c r="M4493" s="1" t="s">
        <v>51</v>
      </c>
      <c r="N4493" s="1" t="s">
        <v>33</v>
      </c>
      <c r="O4493" s="1" t="s">
        <v>22</v>
      </c>
      <c r="P4493" s="1" t="s">
        <v>23</v>
      </c>
      <c r="Q4493" s="1" t="s">
        <v>53</v>
      </c>
      <c r="R4493" s="2">
        <v>39835</v>
      </c>
    </row>
    <row r="4494" spans="1:18" x14ac:dyDescent="0.25">
      <c r="A4494" s="1">
        <v>54464</v>
      </c>
      <c r="B4494" s="2">
        <v>40057</v>
      </c>
      <c r="C4494" s="2" t="str">
        <f t="shared" si="351"/>
        <v>September</v>
      </c>
      <c r="D4494" s="1" t="s">
        <v>25</v>
      </c>
      <c r="E4494" s="1">
        <v>11</v>
      </c>
      <c r="F4494" s="1">
        <f t="shared" si="350"/>
        <v>20.673636363636362</v>
      </c>
      <c r="G4494" s="1">
        <v>227.41</v>
      </c>
      <c r="H4494" s="1">
        <v>10.49</v>
      </c>
      <c r="I4494">
        <f t="shared" si="352"/>
        <v>237.9</v>
      </c>
      <c r="J4494">
        <f t="shared" si="353"/>
        <v>4.7610000000000001</v>
      </c>
      <c r="K4494">
        <f t="shared" si="354"/>
        <v>10.8269901</v>
      </c>
      <c r="L4494" s="1" t="s">
        <v>26</v>
      </c>
      <c r="M4494" s="1" t="s">
        <v>56</v>
      </c>
      <c r="N4494" s="1" t="s">
        <v>21</v>
      </c>
      <c r="O4494" s="1" t="s">
        <v>22</v>
      </c>
      <c r="P4494" s="1" t="s">
        <v>23</v>
      </c>
      <c r="Q4494" s="1" t="s">
        <v>24</v>
      </c>
      <c r="R4494" s="2">
        <v>40059</v>
      </c>
    </row>
    <row r="4495" spans="1:18" x14ac:dyDescent="0.25">
      <c r="A4495" s="1">
        <v>7776</v>
      </c>
      <c r="B4495" s="2">
        <v>39886</v>
      </c>
      <c r="C4495" s="2" t="str">
        <f t="shared" si="351"/>
        <v>March</v>
      </c>
      <c r="D4495" s="1" t="s">
        <v>41</v>
      </c>
      <c r="E4495" s="1">
        <v>6</v>
      </c>
      <c r="F4495" s="1">
        <f t="shared" si="350"/>
        <v>155.70266666666666</v>
      </c>
      <c r="G4495" s="1">
        <v>934.21600000000001</v>
      </c>
      <c r="H4495" s="1">
        <v>29.21</v>
      </c>
      <c r="I4495">
        <f t="shared" si="352"/>
        <v>963.42600000000004</v>
      </c>
      <c r="J4495">
        <f t="shared" si="353"/>
        <v>4.7610000000000001</v>
      </c>
      <c r="K4495">
        <f t="shared" si="354"/>
        <v>44.478023760000006</v>
      </c>
      <c r="L4495" s="1" t="s">
        <v>38</v>
      </c>
      <c r="M4495" s="1" t="s">
        <v>54</v>
      </c>
      <c r="N4495" s="1" t="s">
        <v>33</v>
      </c>
      <c r="O4495" s="1" t="s">
        <v>22</v>
      </c>
      <c r="P4495" s="1" t="s">
        <v>57</v>
      </c>
      <c r="Q4495" s="1" t="s">
        <v>64</v>
      </c>
      <c r="R4495" s="2">
        <v>39886</v>
      </c>
    </row>
    <row r="4496" spans="1:18" x14ac:dyDescent="0.25">
      <c r="A4496" s="1">
        <v>26787</v>
      </c>
      <c r="B4496" s="2">
        <v>40805</v>
      </c>
      <c r="C4496" s="2" t="str">
        <f t="shared" si="351"/>
        <v>September</v>
      </c>
      <c r="D4496" s="1" t="s">
        <v>25</v>
      </c>
      <c r="E4496" s="1">
        <v>25</v>
      </c>
      <c r="F4496" s="1">
        <f t="shared" si="350"/>
        <v>44.796400000000006</v>
      </c>
      <c r="G4496" s="1">
        <v>1119.9100000000001</v>
      </c>
      <c r="H4496" s="1">
        <v>5.79</v>
      </c>
      <c r="I4496">
        <f t="shared" si="352"/>
        <v>1125.7</v>
      </c>
      <c r="J4496">
        <f t="shared" si="353"/>
        <v>3.5455000000000001</v>
      </c>
      <c r="K4496">
        <f t="shared" si="354"/>
        <v>39.706409050000005</v>
      </c>
      <c r="L4496" s="1" t="s">
        <v>19</v>
      </c>
      <c r="M4496" s="1" t="s">
        <v>56</v>
      </c>
      <c r="N4496" s="1" t="s">
        <v>28</v>
      </c>
      <c r="O4496" s="1" t="s">
        <v>34</v>
      </c>
      <c r="P4496" s="1" t="s">
        <v>45</v>
      </c>
      <c r="Q4496" s="1" t="s">
        <v>24</v>
      </c>
      <c r="R4496" s="2">
        <v>40807</v>
      </c>
    </row>
    <row r="4497" spans="1:18" x14ac:dyDescent="0.25">
      <c r="A4497" s="1">
        <v>47108</v>
      </c>
      <c r="B4497" s="2">
        <v>40101</v>
      </c>
      <c r="C4497" s="2" t="str">
        <f t="shared" si="351"/>
        <v>October</v>
      </c>
      <c r="D4497" s="1" t="s">
        <v>32</v>
      </c>
      <c r="E4497" s="1">
        <v>9</v>
      </c>
      <c r="F4497" s="1">
        <f t="shared" si="350"/>
        <v>143.16833333333335</v>
      </c>
      <c r="G4497" s="1">
        <v>1288.5150000000001</v>
      </c>
      <c r="H4497" s="1">
        <v>8.99</v>
      </c>
      <c r="I4497">
        <f t="shared" si="352"/>
        <v>1297.5050000000001</v>
      </c>
      <c r="J4497">
        <f t="shared" si="353"/>
        <v>5.3265000000000002</v>
      </c>
      <c r="K4497">
        <f t="shared" si="354"/>
        <v>68.632751475000006</v>
      </c>
      <c r="L4497" s="1" t="s">
        <v>19</v>
      </c>
      <c r="M4497" s="1" t="s">
        <v>58</v>
      </c>
      <c r="N4497" s="1" t="s">
        <v>21</v>
      </c>
      <c r="O4497" s="1" t="s">
        <v>29</v>
      </c>
      <c r="P4497" s="1" t="s">
        <v>30</v>
      </c>
      <c r="Q4497" s="1" t="s">
        <v>24</v>
      </c>
      <c r="R4497" s="2">
        <v>40102</v>
      </c>
    </row>
    <row r="4498" spans="1:18" x14ac:dyDescent="0.25">
      <c r="A4498" s="1">
        <v>1313</v>
      </c>
      <c r="B4498" s="2">
        <v>40068</v>
      </c>
      <c r="C4498" s="2" t="str">
        <f t="shared" si="351"/>
        <v>September</v>
      </c>
      <c r="D4498" s="1" t="s">
        <v>37</v>
      </c>
      <c r="E4498" s="1">
        <v>34</v>
      </c>
      <c r="F4498" s="1">
        <f t="shared" si="350"/>
        <v>24.707941176470591</v>
      </c>
      <c r="G4498" s="1">
        <v>840.07</v>
      </c>
      <c r="H4498" s="1">
        <v>16.920000000000002</v>
      </c>
      <c r="I4498">
        <f t="shared" si="352"/>
        <v>856.99</v>
      </c>
      <c r="J4498">
        <f t="shared" si="353"/>
        <v>3.5455000000000001</v>
      </c>
      <c r="K4498">
        <f t="shared" si="354"/>
        <v>29.784681850000002</v>
      </c>
      <c r="L4498" s="1" t="s">
        <v>26</v>
      </c>
      <c r="M4498" s="1" t="s">
        <v>58</v>
      </c>
      <c r="N4498" s="1" t="s">
        <v>42</v>
      </c>
      <c r="O4498" s="1" t="s">
        <v>34</v>
      </c>
      <c r="P4498" s="1" t="s">
        <v>45</v>
      </c>
      <c r="Q4498" s="1" t="s">
        <v>24</v>
      </c>
      <c r="R4498" s="2">
        <v>40070</v>
      </c>
    </row>
    <row r="4499" spans="1:18" x14ac:dyDescent="0.25">
      <c r="A4499" s="1">
        <v>42081</v>
      </c>
      <c r="B4499" s="2">
        <v>40553</v>
      </c>
      <c r="C4499" s="2" t="str">
        <f t="shared" si="351"/>
        <v>January</v>
      </c>
      <c r="D4499" s="1" t="s">
        <v>18</v>
      </c>
      <c r="E4499" s="1">
        <v>3</v>
      </c>
      <c r="F4499" s="1">
        <f t="shared" si="350"/>
        <v>10.83</v>
      </c>
      <c r="G4499" s="1">
        <v>32.49</v>
      </c>
      <c r="H4499" s="1">
        <v>1.39</v>
      </c>
      <c r="I4499">
        <f t="shared" si="352"/>
        <v>33.880000000000003</v>
      </c>
      <c r="J4499">
        <f t="shared" si="353"/>
        <v>3.5455000000000001</v>
      </c>
      <c r="K4499">
        <f t="shared" si="354"/>
        <v>1.15193295</v>
      </c>
      <c r="L4499" s="1" t="s">
        <v>26</v>
      </c>
      <c r="M4499" s="1" t="s">
        <v>27</v>
      </c>
      <c r="N4499" s="1" t="s">
        <v>28</v>
      </c>
      <c r="O4499" s="1" t="s">
        <v>34</v>
      </c>
      <c r="P4499" s="1" t="s">
        <v>62</v>
      </c>
      <c r="Q4499" s="1" t="s">
        <v>24</v>
      </c>
      <c r="R4499" s="2">
        <v>40555</v>
      </c>
    </row>
    <row r="4500" spans="1:18" x14ac:dyDescent="0.25">
      <c r="A4500" s="1">
        <v>9892</v>
      </c>
      <c r="B4500" s="2">
        <v>41106</v>
      </c>
      <c r="C4500" s="2" t="str">
        <f t="shared" si="351"/>
        <v>July</v>
      </c>
      <c r="D4500" s="1" t="s">
        <v>41</v>
      </c>
      <c r="E4500" s="1">
        <v>50</v>
      </c>
      <c r="F4500" s="1">
        <f t="shared" si="350"/>
        <v>28.132800000000003</v>
      </c>
      <c r="G4500" s="1">
        <v>1406.64</v>
      </c>
      <c r="H4500" s="1">
        <v>8.23</v>
      </c>
      <c r="I4500">
        <f t="shared" si="352"/>
        <v>1414.8700000000001</v>
      </c>
      <c r="J4500">
        <f t="shared" si="353"/>
        <v>3.5455000000000001</v>
      </c>
      <c r="K4500">
        <f t="shared" si="354"/>
        <v>49.872421200000005</v>
      </c>
      <c r="L4500" s="1" t="s">
        <v>26</v>
      </c>
      <c r="M4500" s="1" t="s">
        <v>20</v>
      </c>
      <c r="N4500" s="1" t="s">
        <v>33</v>
      </c>
      <c r="O4500" s="1" t="s">
        <v>34</v>
      </c>
      <c r="P4500" s="1" t="s">
        <v>62</v>
      </c>
      <c r="Q4500" s="1" t="s">
        <v>24</v>
      </c>
      <c r="R4500" s="2">
        <v>41107</v>
      </c>
    </row>
    <row r="4501" spans="1:18" x14ac:dyDescent="0.25">
      <c r="A4501" s="1">
        <v>22851</v>
      </c>
      <c r="B4501" s="2">
        <v>39873</v>
      </c>
      <c r="C4501" s="2" t="str">
        <f t="shared" si="351"/>
        <v>March</v>
      </c>
      <c r="D4501" s="1" t="s">
        <v>37</v>
      </c>
      <c r="E4501" s="1">
        <v>25</v>
      </c>
      <c r="F4501" s="1">
        <f t="shared" si="350"/>
        <v>26.694400000000002</v>
      </c>
      <c r="G4501" s="1">
        <v>667.36</v>
      </c>
      <c r="H4501" s="1">
        <v>1.99</v>
      </c>
      <c r="I4501">
        <f t="shared" si="352"/>
        <v>669.35</v>
      </c>
      <c r="J4501">
        <f t="shared" si="353"/>
        <v>5.3265000000000002</v>
      </c>
      <c r="K4501">
        <f t="shared" si="354"/>
        <v>35.546930400000001</v>
      </c>
      <c r="L4501" s="1" t="s">
        <v>26</v>
      </c>
      <c r="M4501" s="1" t="s">
        <v>56</v>
      </c>
      <c r="N4501" s="1" t="s">
        <v>42</v>
      </c>
      <c r="O4501" s="1" t="s">
        <v>29</v>
      </c>
      <c r="P4501" s="1" t="s">
        <v>43</v>
      </c>
      <c r="Q4501" s="1" t="s">
        <v>46</v>
      </c>
      <c r="R4501" s="2">
        <v>39874</v>
      </c>
    </row>
    <row r="4502" spans="1:18" x14ac:dyDescent="0.25">
      <c r="A4502" s="1">
        <v>17825</v>
      </c>
      <c r="B4502" s="2">
        <v>40191</v>
      </c>
      <c r="C4502" s="2" t="str">
        <f t="shared" si="351"/>
        <v>January</v>
      </c>
      <c r="D4502" s="1" t="s">
        <v>32</v>
      </c>
      <c r="E4502" s="1">
        <v>26</v>
      </c>
      <c r="F4502" s="1">
        <f t="shared" si="350"/>
        <v>37.765384615384612</v>
      </c>
      <c r="G4502" s="1">
        <v>981.9</v>
      </c>
      <c r="H4502" s="1">
        <v>12.9</v>
      </c>
      <c r="I4502">
        <f t="shared" si="352"/>
        <v>994.8</v>
      </c>
      <c r="J4502">
        <f t="shared" si="353"/>
        <v>3.5455000000000001</v>
      </c>
      <c r="K4502">
        <f t="shared" si="354"/>
        <v>34.813264500000002</v>
      </c>
      <c r="L4502" s="1" t="s">
        <v>26</v>
      </c>
      <c r="M4502" s="1" t="s">
        <v>27</v>
      </c>
      <c r="N4502" s="1" t="s">
        <v>42</v>
      </c>
      <c r="O4502" s="1" t="s">
        <v>34</v>
      </c>
      <c r="P4502" s="1" t="s">
        <v>60</v>
      </c>
      <c r="Q4502" s="1" t="s">
        <v>24</v>
      </c>
      <c r="R4502" s="2">
        <v>40194</v>
      </c>
    </row>
    <row r="4503" spans="1:18" x14ac:dyDescent="0.25">
      <c r="A4503" s="1">
        <v>41927</v>
      </c>
      <c r="B4503" s="2">
        <v>41103</v>
      </c>
      <c r="C4503" s="2" t="str">
        <f t="shared" si="351"/>
        <v>July</v>
      </c>
      <c r="D4503" s="1" t="s">
        <v>32</v>
      </c>
      <c r="E4503" s="1">
        <v>46</v>
      </c>
      <c r="F4503" s="1">
        <f t="shared" si="350"/>
        <v>50.700652173913042</v>
      </c>
      <c r="G4503" s="1">
        <v>2332.23</v>
      </c>
      <c r="H4503" s="1">
        <v>7.23</v>
      </c>
      <c r="I4503">
        <f t="shared" si="352"/>
        <v>2339.46</v>
      </c>
      <c r="J4503">
        <f t="shared" si="353"/>
        <v>3.5455000000000001</v>
      </c>
      <c r="K4503">
        <f t="shared" si="354"/>
        <v>82.689214649999997</v>
      </c>
      <c r="L4503" s="1" t="s">
        <v>19</v>
      </c>
      <c r="M4503" s="1" t="s">
        <v>20</v>
      </c>
      <c r="N4503" s="1" t="s">
        <v>42</v>
      </c>
      <c r="O4503" s="1" t="s">
        <v>34</v>
      </c>
      <c r="P4503" s="1" t="s">
        <v>45</v>
      </c>
      <c r="Q4503" s="1" t="s">
        <v>24</v>
      </c>
      <c r="R4503" s="2">
        <v>41106</v>
      </c>
    </row>
    <row r="4504" spans="1:18" x14ac:dyDescent="0.25">
      <c r="A4504" s="1">
        <v>2630</v>
      </c>
      <c r="B4504" s="2">
        <v>41205</v>
      </c>
      <c r="C4504" s="2" t="str">
        <f t="shared" si="351"/>
        <v>October</v>
      </c>
      <c r="D4504" s="1" t="s">
        <v>18</v>
      </c>
      <c r="E4504" s="1">
        <v>31</v>
      </c>
      <c r="F4504" s="1">
        <f t="shared" si="350"/>
        <v>4.726129032258064</v>
      </c>
      <c r="G4504" s="1">
        <v>146.51</v>
      </c>
      <c r="H4504" s="1">
        <v>1.52</v>
      </c>
      <c r="I4504">
        <f t="shared" si="352"/>
        <v>148.03</v>
      </c>
      <c r="J4504">
        <f t="shared" si="353"/>
        <v>3.5455000000000001</v>
      </c>
      <c r="K4504">
        <f t="shared" si="354"/>
        <v>5.1945120499999993</v>
      </c>
      <c r="L4504" s="1" t="s">
        <v>26</v>
      </c>
      <c r="M4504" s="1" t="s">
        <v>56</v>
      </c>
      <c r="N4504" s="1" t="s">
        <v>33</v>
      </c>
      <c r="O4504" s="1" t="s">
        <v>34</v>
      </c>
      <c r="P4504" s="1" t="s">
        <v>45</v>
      </c>
      <c r="Q4504" s="1" t="s">
        <v>36</v>
      </c>
      <c r="R4504" s="2">
        <v>41205</v>
      </c>
    </row>
    <row r="4505" spans="1:18" x14ac:dyDescent="0.25">
      <c r="A4505" s="1">
        <v>11553</v>
      </c>
      <c r="B4505" s="2">
        <v>39921</v>
      </c>
      <c r="C4505" s="2" t="str">
        <f t="shared" si="351"/>
        <v>April</v>
      </c>
      <c r="D4505" s="1" t="s">
        <v>41</v>
      </c>
      <c r="E4505" s="1">
        <v>28</v>
      </c>
      <c r="F4505" s="1">
        <f t="shared" si="350"/>
        <v>48.226428571428571</v>
      </c>
      <c r="G4505" s="1">
        <v>1350.34</v>
      </c>
      <c r="H4505" s="1">
        <v>19.989999999999998</v>
      </c>
      <c r="I4505">
        <f t="shared" si="352"/>
        <v>1370.33</v>
      </c>
      <c r="J4505">
        <f t="shared" si="353"/>
        <v>3.5455000000000001</v>
      </c>
      <c r="K4505">
        <f t="shared" si="354"/>
        <v>47.876304699999999</v>
      </c>
      <c r="L4505" s="1" t="s">
        <v>19</v>
      </c>
      <c r="M4505" s="1" t="s">
        <v>20</v>
      </c>
      <c r="N4505" s="1" t="s">
        <v>33</v>
      </c>
      <c r="O4505" s="1" t="s">
        <v>34</v>
      </c>
      <c r="P4505" s="1" t="s">
        <v>60</v>
      </c>
      <c r="Q4505" s="1" t="s">
        <v>24</v>
      </c>
      <c r="R4505" s="2">
        <v>39922</v>
      </c>
    </row>
    <row r="4506" spans="1:18" x14ac:dyDescent="0.25">
      <c r="A4506" s="1">
        <v>10791</v>
      </c>
      <c r="B4506" s="2">
        <v>40774</v>
      </c>
      <c r="C4506" s="2" t="str">
        <f t="shared" si="351"/>
        <v>August</v>
      </c>
      <c r="D4506" s="1" t="s">
        <v>32</v>
      </c>
      <c r="E4506" s="1">
        <v>20</v>
      </c>
      <c r="F4506" s="1">
        <f t="shared" si="350"/>
        <v>20.028500000000001</v>
      </c>
      <c r="G4506" s="1">
        <v>400.57</v>
      </c>
      <c r="H4506" s="1">
        <v>5.77</v>
      </c>
      <c r="I4506">
        <f t="shared" si="352"/>
        <v>406.34</v>
      </c>
      <c r="J4506">
        <f t="shared" si="353"/>
        <v>3.5455000000000001</v>
      </c>
      <c r="K4506">
        <f t="shared" si="354"/>
        <v>14.20220935</v>
      </c>
      <c r="L4506" s="1" t="s">
        <v>26</v>
      </c>
      <c r="M4506" s="1" t="s">
        <v>44</v>
      </c>
      <c r="N4506" s="1" t="s">
        <v>28</v>
      </c>
      <c r="O4506" s="1" t="s">
        <v>34</v>
      </c>
      <c r="P4506" s="1" t="s">
        <v>45</v>
      </c>
      <c r="Q4506" s="1" t="s">
        <v>24</v>
      </c>
      <c r="R4506" s="2">
        <v>40776</v>
      </c>
    </row>
    <row r="4507" spans="1:18" x14ac:dyDescent="0.25">
      <c r="A4507" s="1">
        <v>49504</v>
      </c>
      <c r="B4507" s="2">
        <v>40133</v>
      </c>
      <c r="C4507" s="2" t="str">
        <f t="shared" si="351"/>
        <v>November</v>
      </c>
      <c r="D4507" s="1" t="s">
        <v>32</v>
      </c>
      <c r="E4507" s="1">
        <v>45</v>
      </c>
      <c r="F4507" s="1">
        <f t="shared" si="350"/>
        <v>7.0875555555555554</v>
      </c>
      <c r="G4507" s="1">
        <v>318.94</v>
      </c>
      <c r="H4507" s="1">
        <v>5.53</v>
      </c>
      <c r="I4507">
        <f t="shared" si="352"/>
        <v>324.46999999999997</v>
      </c>
      <c r="J4507">
        <f t="shared" si="353"/>
        <v>5.3265000000000002</v>
      </c>
      <c r="K4507">
        <f t="shared" si="354"/>
        <v>16.988339100000001</v>
      </c>
      <c r="L4507" s="1" t="s">
        <v>26</v>
      </c>
      <c r="M4507" s="1" t="s">
        <v>54</v>
      </c>
      <c r="N4507" s="1" t="s">
        <v>21</v>
      </c>
      <c r="O4507" s="1" t="s">
        <v>29</v>
      </c>
      <c r="P4507" s="1" t="s">
        <v>43</v>
      </c>
      <c r="Q4507" s="1" t="s">
        <v>46</v>
      </c>
      <c r="R4507" s="2">
        <v>40133</v>
      </c>
    </row>
    <row r="4508" spans="1:18" x14ac:dyDescent="0.25">
      <c r="A4508" s="1">
        <v>17090</v>
      </c>
      <c r="B4508" s="2">
        <v>40296</v>
      </c>
      <c r="C4508" s="2" t="str">
        <f t="shared" si="351"/>
        <v>April</v>
      </c>
      <c r="D4508" s="1" t="s">
        <v>18</v>
      </c>
      <c r="E4508" s="1">
        <v>30</v>
      </c>
      <c r="F4508" s="1">
        <f t="shared" si="350"/>
        <v>139.25066666666669</v>
      </c>
      <c r="G4508" s="1">
        <v>4177.5200000000004</v>
      </c>
      <c r="H4508" s="1">
        <v>36.090000000000003</v>
      </c>
      <c r="I4508">
        <f t="shared" si="352"/>
        <v>4213.6100000000006</v>
      </c>
      <c r="J4508">
        <f t="shared" si="353"/>
        <v>4.7610000000000001</v>
      </c>
      <c r="K4508">
        <f t="shared" si="354"/>
        <v>198.89172720000002</v>
      </c>
      <c r="L4508" s="1" t="s">
        <v>38</v>
      </c>
      <c r="M4508" s="1" t="s">
        <v>55</v>
      </c>
      <c r="N4508" s="1" t="s">
        <v>33</v>
      </c>
      <c r="O4508" s="1" t="s">
        <v>22</v>
      </c>
      <c r="P4508" s="1" t="s">
        <v>67</v>
      </c>
      <c r="Q4508" s="1" t="s">
        <v>64</v>
      </c>
      <c r="R4508" s="2">
        <v>40298</v>
      </c>
    </row>
    <row r="4509" spans="1:18" x14ac:dyDescent="0.25">
      <c r="A4509" s="1">
        <v>37861</v>
      </c>
      <c r="B4509" s="2">
        <v>40905</v>
      </c>
      <c r="C4509" s="2" t="str">
        <f t="shared" si="351"/>
        <v>December</v>
      </c>
      <c r="D4509" s="1" t="s">
        <v>32</v>
      </c>
      <c r="E4509" s="1">
        <v>32</v>
      </c>
      <c r="F4509" s="1">
        <f t="shared" si="350"/>
        <v>30.627187500000002</v>
      </c>
      <c r="G4509" s="1">
        <v>980.07</v>
      </c>
      <c r="H4509" s="1">
        <v>5.76</v>
      </c>
      <c r="I4509">
        <f t="shared" si="352"/>
        <v>985.83</v>
      </c>
      <c r="J4509">
        <f t="shared" si="353"/>
        <v>3.5455000000000001</v>
      </c>
      <c r="K4509">
        <f t="shared" si="354"/>
        <v>34.748381850000001</v>
      </c>
      <c r="L4509" s="1" t="s">
        <v>26</v>
      </c>
      <c r="M4509" s="1" t="s">
        <v>54</v>
      </c>
      <c r="N4509" s="1" t="s">
        <v>33</v>
      </c>
      <c r="O4509" s="1" t="s">
        <v>34</v>
      </c>
      <c r="P4509" s="1" t="s">
        <v>45</v>
      </c>
      <c r="Q4509" s="1" t="s">
        <v>24</v>
      </c>
      <c r="R4509" s="2">
        <v>40907</v>
      </c>
    </row>
    <row r="4510" spans="1:18" x14ac:dyDescent="0.25">
      <c r="A4510" s="1">
        <v>31106</v>
      </c>
      <c r="B4510" s="2">
        <v>40955</v>
      </c>
      <c r="C4510" s="2" t="str">
        <f t="shared" si="351"/>
        <v>February</v>
      </c>
      <c r="D4510" s="1" t="s">
        <v>18</v>
      </c>
      <c r="E4510" s="1">
        <v>43</v>
      </c>
      <c r="F4510" s="1">
        <f t="shared" si="350"/>
        <v>109.23330232558141</v>
      </c>
      <c r="G4510" s="1">
        <v>4697.0320000000002</v>
      </c>
      <c r="H4510" s="1">
        <v>5.63</v>
      </c>
      <c r="I4510">
        <f t="shared" si="352"/>
        <v>4702.6620000000003</v>
      </c>
      <c r="J4510">
        <f t="shared" si="353"/>
        <v>5.3265000000000002</v>
      </c>
      <c r="K4510">
        <f t="shared" si="354"/>
        <v>250.18740948000001</v>
      </c>
      <c r="L4510" s="1" t="s">
        <v>26</v>
      </c>
      <c r="M4510" s="1" t="s">
        <v>54</v>
      </c>
      <c r="N4510" s="1" t="s">
        <v>33</v>
      </c>
      <c r="O4510" s="1" t="s">
        <v>29</v>
      </c>
      <c r="P4510" s="1" t="s">
        <v>30</v>
      </c>
      <c r="Q4510" s="1" t="s">
        <v>24</v>
      </c>
      <c r="R4510" s="2">
        <v>40962</v>
      </c>
    </row>
    <row r="4511" spans="1:18" x14ac:dyDescent="0.25">
      <c r="A4511" s="1">
        <v>22629</v>
      </c>
      <c r="B4511" s="2">
        <v>40283</v>
      </c>
      <c r="C4511" s="2" t="str">
        <f t="shared" si="351"/>
        <v>April</v>
      </c>
      <c r="D4511" s="1" t="s">
        <v>18</v>
      </c>
      <c r="E4511" s="1">
        <v>5</v>
      </c>
      <c r="F4511" s="1">
        <f t="shared" si="350"/>
        <v>73.186000000000007</v>
      </c>
      <c r="G4511" s="1">
        <v>365.93</v>
      </c>
      <c r="H4511" s="1">
        <v>14.52</v>
      </c>
      <c r="I4511">
        <f t="shared" si="352"/>
        <v>380.45</v>
      </c>
      <c r="J4511">
        <f t="shared" si="353"/>
        <v>5.3265000000000002</v>
      </c>
      <c r="K4511">
        <f t="shared" si="354"/>
        <v>19.491261450000003</v>
      </c>
      <c r="L4511" s="1" t="s">
        <v>26</v>
      </c>
      <c r="M4511" s="1" t="s">
        <v>20</v>
      </c>
      <c r="N4511" s="1" t="s">
        <v>28</v>
      </c>
      <c r="O4511" s="1" t="s">
        <v>29</v>
      </c>
      <c r="P4511" s="1" t="s">
        <v>43</v>
      </c>
      <c r="Q4511" s="1" t="s">
        <v>24</v>
      </c>
      <c r="R4511" s="2">
        <v>40288</v>
      </c>
    </row>
    <row r="4512" spans="1:18" x14ac:dyDescent="0.25">
      <c r="A4512" s="1">
        <v>7938</v>
      </c>
      <c r="B4512" s="2">
        <v>40250</v>
      </c>
      <c r="C4512" s="2" t="str">
        <f t="shared" si="351"/>
        <v>March</v>
      </c>
      <c r="D4512" s="1" t="s">
        <v>41</v>
      </c>
      <c r="E4512" s="1">
        <v>16</v>
      </c>
      <c r="F4512" s="1">
        <f t="shared" si="350"/>
        <v>126.628125</v>
      </c>
      <c r="G4512" s="1">
        <v>2026.05</v>
      </c>
      <c r="H4512" s="1">
        <v>28.63</v>
      </c>
      <c r="I4512">
        <f t="shared" si="352"/>
        <v>2054.6799999999998</v>
      </c>
      <c r="J4512">
        <f t="shared" si="353"/>
        <v>4.7610000000000001</v>
      </c>
      <c r="K4512">
        <f t="shared" si="354"/>
        <v>96.460240499999998</v>
      </c>
      <c r="L4512" s="1" t="s">
        <v>38</v>
      </c>
      <c r="M4512" s="1" t="s">
        <v>47</v>
      </c>
      <c r="N4512" s="1" t="s">
        <v>33</v>
      </c>
      <c r="O4512" s="1" t="s">
        <v>22</v>
      </c>
      <c r="P4512" s="1" t="s">
        <v>39</v>
      </c>
      <c r="Q4512" s="1" t="s">
        <v>40</v>
      </c>
      <c r="R4512" s="2">
        <v>40252</v>
      </c>
    </row>
    <row r="4513" spans="1:18" x14ac:dyDescent="0.25">
      <c r="A4513" s="1">
        <v>33189</v>
      </c>
      <c r="B4513" s="2">
        <v>40137</v>
      </c>
      <c r="C4513" s="2" t="str">
        <f t="shared" si="351"/>
        <v>November</v>
      </c>
      <c r="D4513" s="1" t="s">
        <v>18</v>
      </c>
      <c r="E4513" s="1">
        <v>3</v>
      </c>
      <c r="F4513" s="1">
        <f t="shared" si="350"/>
        <v>29.069999999999997</v>
      </c>
      <c r="G4513" s="1">
        <v>87.21</v>
      </c>
      <c r="H4513" s="1">
        <v>4</v>
      </c>
      <c r="I4513">
        <f t="shared" si="352"/>
        <v>91.21</v>
      </c>
      <c r="J4513">
        <f t="shared" si="353"/>
        <v>5.3265000000000002</v>
      </c>
      <c r="K4513">
        <f t="shared" si="354"/>
        <v>4.6452406499999999</v>
      </c>
      <c r="L4513" s="1" t="s">
        <v>26</v>
      </c>
      <c r="M4513" s="1" t="s">
        <v>51</v>
      </c>
      <c r="N4513" s="1" t="s">
        <v>21</v>
      </c>
      <c r="O4513" s="1" t="s">
        <v>29</v>
      </c>
      <c r="P4513" s="1" t="s">
        <v>43</v>
      </c>
      <c r="Q4513" s="1" t="s">
        <v>24</v>
      </c>
      <c r="R4513" s="2">
        <v>40144</v>
      </c>
    </row>
    <row r="4514" spans="1:18" x14ac:dyDescent="0.25">
      <c r="A4514" s="1">
        <v>2791</v>
      </c>
      <c r="B4514" s="2">
        <v>40095</v>
      </c>
      <c r="C4514" s="2" t="str">
        <f t="shared" si="351"/>
        <v>October</v>
      </c>
      <c r="D4514" s="1" t="s">
        <v>25</v>
      </c>
      <c r="E4514" s="1">
        <v>18</v>
      </c>
      <c r="F4514" s="1">
        <f t="shared" si="350"/>
        <v>28.202222222222222</v>
      </c>
      <c r="G4514" s="1">
        <v>507.64</v>
      </c>
      <c r="H4514" s="1">
        <v>5.76</v>
      </c>
      <c r="I4514">
        <f t="shared" si="352"/>
        <v>513.4</v>
      </c>
      <c r="J4514">
        <f t="shared" si="353"/>
        <v>3.5455000000000001</v>
      </c>
      <c r="K4514">
        <f t="shared" si="354"/>
        <v>17.998376199999999</v>
      </c>
      <c r="L4514" s="1" t="s">
        <v>26</v>
      </c>
      <c r="M4514" s="1" t="s">
        <v>65</v>
      </c>
      <c r="N4514" s="1" t="s">
        <v>33</v>
      </c>
      <c r="O4514" s="1" t="s">
        <v>34</v>
      </c>
      <c r="P4514" s="1" t="s">
        <v>45</v>
      </c>
      <c r="Q4514" s="1" t="s">
        <v>24</v>
      </c>
      <c r="R4514" s="2">
        <v>40096</v>
      </c>
    </row>
    <row r="4515" spans="1:18" x14ac:dyDescent="0.25">
      <c r="A4515" s="1">
        <v>58855</v>
      </c>
      <c r="B4515" s="2">
        <v>40482</v>
      </c>
      <c r="C4515" s="2" t="str">
        <f t="shared" si="351"/>
        <v>October</v>
      </c>
      <c r="D4515" s="1" t="s">
        <v>41</v>
      </c>
      <c r="E4515" s="1">
        <v>38</v>
      </c>
      <c r="F4515" s="1">
        <f t="shared" si="350"/>
        <v>1.8226315789473686</v>
      </c>
      <c r="G4515" s="1">
        <v>69.260000000000005</v>
      </c>
      <c r="H4515" s="1">
        <v>4.08</v>
      </c>
      <c r="I4515">
        <f t="shared" si="352"/>
        <v>73.34</v>
      </c>
      <c r="J4515">
        <f t="shared" si="353"/>
        <v>4.7610000000000001</v>
      </c>
      <c r="K4515">
        <f t="shared" si="354"/>
        <v>3.2974686000000002</v>
      </c>
      <c r="L4515" s="1" t="s">
        <v>26</v>
      </c>
      <c r="M4515" s="1" t="s">
        <v>20</v>
      </c>
      <c r="N4515" s="1" t="s">
        <v>33</v>
      </c>
      <c r="O4515" s="1" t="s">
        <v>22</v>
      </c>
      <c r="P4515" s="1" t="s">
        <v>23</v>
      </c>
      <c r="Q4515" s="1" t="s">
        <v>46</v>
      </c>
      <c r="R4515" s="2">
        <v>40482</v>
      </c>
    </row>
    <row r="4516" spans="1:18" x14ac:dyDescent="0.25">
      <c r="A4516" s="1">
        <v>16807</v>
      </c>
      <c r="B4516" s="2">
        <v>40923</v>
      </c>
      <c r="C4516" s="2" t="str">
        <f t="shared" si="351"/>
        <v>January</v>
      </c>
      <c r="D4516" s="1" t="s">
        <v>41</v>
      </c>
      <c r="E4516" s="1">
        <v>48</v>
      </c>
      <c r="F4516" s="1">
        <f t="shared" si="350"/>
        <v>33.033333333333331</v>
      </c>
      <c r="G4516" s="1">
        <v>1585.6</v>
      </c>
      <c r="H4516" s="1">
        <v>4.92</v>
      </c>
      <c r="I4516">
        <f t="shared" si="352"/>
        <v>1590.52</v>
      </c>
      <c r="J4516">
        <f t="shared" si="353"/>
        <v>3.5455000000000001</v>
      </c>
      <c r="K4516">
        <f t="shared" si="354"/>
        <v>56.217447999999997</v>
      </c>
      <c r="L4516" s="1" t="s">
        <v>26</v>
      </c>
      <c r="M4516" s="1" t="s">
        <v>47</v>
      </c>
      <c r="N4516" s="1" t="s">
        <v>28</v>
      </c>
      <c r="O4516" s="1" t="s">
        <v>34</v>
      </c>
      <c r="P4516" s="1" t="s">
        <v>45</v>
      </c>
      <c r="Q4516" s="1" t="s">
        <v>24</v>
      </c>
      <c r="R4516" s="2">
        <v>40924</v>
      </c>
    </row>
    <row r="4517" spans="1:18" x14ac:dyDescent="0.25">
      <c r="A4517" s="1">
        <v>13607</v>
      </c>
      <c r="B4517" s="2">
        <v>40500</v>
      </c>
      <c r="C4517" s="2" t="str">
        <f t="shared" si="351"/>
        <v>November</v>
      </c>
      <c r="D4517" s="1" t="s">
        <v>37</v>
      </c>
      <c r="E4517" s="1">
        <v>12</v>
      </c>
      <c r="F4517" s="1">
        <f t="shared" si="350"/>
        <v>36.716666666666669</v>
      </c>
      <c r="G4517" s="1">
        <v>440.6</v>
      </c>
      <c r="H4517" s="1">
        <v>1.99</v>
      </c>
      <c r="I4517">
        <f t="shared" si="352"/>
        <v>442.59000000000003</v>
      </c>
      <c r="J4517">
        <f t="shared" si="353"/>
        <v>5.3265000000000002</v>
      </c>
      <c r="K4517">
        <f t="shared" si="354"/>
        <v>23.468558999999999</v>
      </c>
      <c r="L4517" s="1" t="s">
        <v>26</v>
      </c>
      <c r="M4517" s="1" t="s">
        <v>51</v>
      </c>
      <c r="N4517" s="1" t="s">
        <v>28</v>
      </c>
      <c r="O4517" s="1" t="s">
        <v>29</v>
      </c>
      <c r="P4517" s="1" t="s">
        <v>43</v>
      </c>
      <c r="Q4517" s="1" t="s">
        <v>46</v>
      </c>
      <c r="R4517" s="2">
        <v>40501</v>
      </c>
    </row>
    <row r="4518" spans="1:18" x14ac:dyDescent="0.25">
      <c r="A4518" s="1">
        <v>14048</v>
      </c>
      <c r="B4518" s="2">
        <v>40315</v>
      </c>
      <c r="C4518" s="2" t="str">
        <f t="shared" si="351"/>
        <v>May</v>
      </c>
      <c r="D4518" s="1" t="s">
        <v>32</v>
      </c>
      <c r="E4518" s="1">
        <v>47</v>
      </c>
      <c r="F4518" s="1">
        <f t="shared" si="350"/>
        <v>39.088297872340426</v>
      </c>
      <c r="G4518" s="1">
        <v>1837.15</v>
      </c>
      <c r="H4518" s="1">
        <v>8.99</v>
      </c>
      <c r="I4518">
        <f t="shared" si="352"/>
        <v>1846.14</v>
      </c>
      <c r="J4518">
        <f t="shared" si="353"/>
        <v>3.5455000000000001</v>
      </c>
      <c r="K4518">
        <f t="shared" si="354"/>
        <v>65.136153250000007</v>
      </c>
      <c r="L4518" s="1" t="s">
        <v>26</v>
      </c>
      <c r="M4518" s="1" t="s">
        <v>47</v>
      </c>
      <c r="N4518" s="1" t="s">
        <v>28</v>
      </c>
      <c r="O4518" s="1" t="s">
        <v>34</v>
      </c>
      <c r="P4518" s="1" t="s">
        <v>35</v>
      </c>
      <c r="Q4518" s="1" t="s">
        <v>46</v>
      </c>
      <c r="R4518" s="2">
        <v>40315</v>
      </c>
    </row>
    <row r="4519" spans="1:18" x14ac:dyDescent="0.25">
      <c r="A4519" s="1">
        <v>22498</v>
      </c>
      <c r="B4519" s="2">
        <v>40491</v>
      </c>
      <c r="C4519" s="2" t="str">
        <f t="shared" si="351"/>
        <v>November</v>
      </c>
      <c r="D4519" s="1" t="s">
        <v>37</v>
      </c>
      <c r="E4519" s="1">
        <v>20</v>
      </c>
      <c r="F4519" s="1">
        <f t="shared" si="350"/>
        <v>1.7469999999999999</v>
      </c>
      <c r="G4519" s="1">
        <v>34.94</v>
      </c>
      <c r="H4519" s="1">
        <v>1.99</v>
      </c>
      <c r="I4519">
        <f t="shared" si="352"/>
        <v>36.93</v>
      </c>
      <c r="J4519">
        <f t="shared" si="353"/>
        <v>5.3265000000000002</v>
      </c>
      <c r="K4519">
        <f t="shared" si="354"/>
        <v>1.8610791</v>
      </c>
      <c r="L4519" s="1" t="s">
        <v>26</v>
      </c>
      <c r="M4519" s="1" t="s">
        <v>49</v>
      </c>
      <c r="N4519" s="1" t="s">
        <v>21</v>
      </c>
      <c r="O4519" s="1" t="s">
        <v>29</v>
      </c>
      <c r="P4519" s="1" t="s">
        <v>43</v>
      </c>
      <c r="Q4519" s="1" t="s">
        <v>46</v>
      </c>
      <c r="R4519" s="2">
        <v>40492</v>
      </c>
    </row>
    <row r="4520" spans="1:18" x14ac:dyDescent="0.25">
      <c r="A4520" s="1">
        <v>24672</v>
      </c>
      <c r="B4520" s="2">
        <v>40985</v>
      </c>
      <c r="C4520" s="2" t="str">
        <f t="shared" si="351"/>
        <v>March</v>
      </c>
      <c r="D4520" s="1" t="s">
        <v>41</v>
      </c>
      <c r="E4520" s="1">
        <v>37</v>
      </c>
      <c r="F4520" s="1">
        <f t="shared" si="350"/>
        <v>5.2140540540540536</v>
      </c>
      <c r="G4520" s="1">
        <v>192.92</v>
      </c>
      <c r="H4520" s="1">
        <v>0.95</v>
      </c>
      <c r="I4520">
        <f t="shared" si="352"/>
        <v>193.86999999999998</v>
      </c>
      <c r="J4520">
        <f t="shared" si="353"/>
        <v>3.5455000000000001</v>
      </c>
      <c r="K4520">
        <f t="shared" si="354"/>
        <v>6.8399785999999994</v>
      </c>
      <c r="L4520" s="1" t="s">
        <v>26</v>
      </c>
      <c r="M4520" s="1" t="s">
        <v>49</v>
      </c>
      <c r="N4520" s="1" t="s">
        <v>21</v>
      </c>
      <c r="O4520" s="1" t="s">
        <v>34</v>
      </c>
      <c r="P4520" s="1" t="s">
        <v>45</v>
      </c>
      <c r="Q4520" s="1" t="s">
        <v>36</v>
      </c>
      <c r="R4520" s="2">
        <v>40987</v>
      </c>
    </row>
    <row r="4521" spans="1:18" x14ac:dyDescent="0.25">
      <c r="A4521" s="1">
        <v>21314</v>
      </c>
      <c r="B4521" s="2">
        <v>40119</v>
      </c>
      <c r="C4521" s="2" t="str">
        <f t="shared" si="351"/>
        <v>November</v>
      </c>
      <c r="D4521" s="1" t="s">
        <v>18</v>
      </c>
      <c r="E4521" s="1">
        <v>30</v>
      </c>
      <c r="F4521" s="1">
        <f t="shared" si="350"/>
        <v>3.5986666666666665</v>
      </c>
      <c r="G4521" s="1">
        <v>107.96</v>
      </c>
      <c r="H4521" s="1">
        <v>1.63</v>
      </c>
      <c r="I4521">
        <f t="shared" si="352"/>
        <v>109.58999999999999</v>
      </c>
      <c r="J4521">
        <f t="shared" si="353"/>
        <v>3.5455000000000001</v>
      </c>
      <c r="K4521">
        <f t="shared" si="354"/>
        <v>3.8277218</v>
      </c>
      <c r="L4521" s="1" t="s">
        <v>26</v>
      </c>
      <c r="M4521" s="1" t="s">
        <v>59</v>
      </c>
      <c r="N4521" s="1" t="s">
        <v>42</v>
      </c>
      <c r="O4521" s="1" t="s">
        <v>34</v>
      </c>
      <c r="P4521" s="1" t="s">
        <v>66</v>
      </c>
      <c r="Q4521" s="1" t="s">
        <v>36</v>
      </c>
      <c r="R4521" s="2">
        <v>40123</v>
      </c>
    </row>
    <row r="4522" spans="1:18" x14ac:dyDescent="0.25">
      <c r="A4522" s="1">
        <v>16995</v>
      </c>
      <c r="B4522" s="2">
        <v>40530</v>
      </c>
      <c r="C4522" s="2" t="str">
        <f t="shared" si="351"/>
        <v>December</v>
      </c>
      <c r="D4522" s="1" t="s">
        <v>32</v>
      </c>
      <c r="E4522" s="1">
        <v>42</v>
      </c>
      <c r="F4522" s="1">
        <f t="shared" si="350"/>
        <v>1.1526190476190474</v>
      </c>
      <c r="G4522" s="1">
        <v>48.41</v>
      </c>
      <c r="H4522" s="1">
        <v>0.7</v>
      </c>
      <c r="I4522">
        <f t="shared" si="352"/>
        <v>49.11</v>
      </c>
      <c r="J4522">
        <f t="shared" si="353"/>
        <v>3.5455000000000001</v>
      </c>
      <c r="K4522">
        <f t="shared" si="354"/>
        <v>1.7163765499999999</v>
      </c>
      <c r="L4522" s="1" t="s">
        <v>26</v>
      </c>
      <c r="M4522" s="1" t="s">
        <v>47</v>
      </c>
      <c r="N4522" s="1" t="s">
        <v>21</v>
      </c>
      <c r="O4522" s="1" t="s">
        <v>34</v>
      </c>
      <c r="P4522" s="1" t="s">
        <v>66</v>
      </c>
      <c r="Q4522" s="1" t="s">
        <v>36</v>
      </c>
      <c r="R4522" s="2">
        <v>40532</v>
      </c>
    </row>
    <row r="4523" spans="1:18" x14ac:dyDescent="0.25">
      <c r="A4523" s="1">
        <v>47174</v>
      </c>
      <c r="B4523" s="2">
        <v>40802</v>
      </c>
      <c r="C4523" s="2" t="str">
        <f t="shared" si="351"/>
        <v>September</v>
      </c>
      <c r="D4523" s="1" t="s">
        <v>37</v>
      </c>
      <c r="E4523" s="1">
        <v>42</v>
      </c>
      <c r="F4523" s="1">
        <f t="shared" si="350"/>
        <v>15.288095238095238</v>
      </c>
      <c r="G4523" s="1">
        <v>642.1</v>
      </c>
      <c r="H4523" s="1">
        <v>7.51</v>
      </c>
      <c r="I4523">
        <f t="shared" si="352"/>
        <v>649.61</v>
      </c>
      <c r="J4523">
        <f t="shared" si="353"/>
        <v>5.3265000000000002</v>
      </c>
      <c r="K4523">
        <f t="shared" si="354"/>
        <v>34.201456500000006</v>
      </c>
      <c r="L4523" s="1" t="s">
        <v>26</v>
      </c>
      <c r="M4523" s="1" t="s">
        <v>27</v>
      </c>
      <c r="N4523" s="1" t="s">
        <v>33</v>
      </c>
      <c r="O4523" s="1" t="s">
        <v>29</v>
      </c>
      <c r="P4523" s="1" t="s">
        <v>61</v>
      </c>
      <c r="Q4523" s="1" t="s">
        <v>31</v>
      </c>
      <c r="R4523" s="2">
        <v>40802</v>
      </c>
    </row>
    <row r="4524" spans="1:18" x14ac:dyDescent="0.25">
      <c r="A4524" s="1">
        <v>40257</v>
      </c>
      <c r="B4524" s="2">
        <v>40411</v>
      </c>
      <c r="C4524" s="2" t="str">
        <f t="shared" si="351"/>
        <v>August</v>
      </c>
      <c r="D4524" s="1" t="s">
        <v>32</v>
      </c>
      <c r="E4524" s="1">
        <v>24</v>
      </c>
      <c r="F4524" s="1">
        <f t="shared" si="350"/>
        <v>133.38166666666666</v>
      </c>
      <c r="G4524" s="1">
        <v>3201.16</v>
      </c>
      <c r="H4524" s="1">
        <v>24.49</v>
      </c>
      <c r="I4524">
        <f t="shared" si="352"/>
        <v>3225.6499999999996</v>
      </c>
      <c r="J4524">
        <f t="shared" si="353"/>
        <v>4.7610000000000001</v>
      </c>
      <c r="K4524">
        <f t="shared" si="354"/>
        <v>152.4072276</v>
      </c>
      <c r="L4524" s="1" t="s">
        <v>26</v>
      </c>
      <c r="M4524" s="1" t="s">
        <v>54</v>
      </c>
      <c r="N4524" s="1" t="s">
        <v>21</v>
      </c>
      <c r="O4524" s="1" t="s">
        <v>22</v>
      </c>
      <c r="P4524" s="1" t="s">
        <v>39</v>
      </c>
      <c r="Q4524" s="1" t="s">
        <v>53</v>
      </c>
      <c r="R4524" s="2">
        <v>40412</v>
      </c>
    </row>
    <row r="4525" spans="1:18" x14ac:dyDescent="0.25">
      <c r="A4525" s="1">
        <v>3814</v>
      </c>
      <c r="B4525" s="2">
        <v>40595</v>
      </c>
      <c r="C4525" s="2" t="str">
        <f t="shared" si="351"/>
        <v>February</v>
      </c>
      <c r="D4525" s="1" t="s">
        <v>18</v>
      </c>
      <c r="E4525" s="1">
        <v>43</v>
      </c>
      <c r="F4525" s="1">
        <f t="shared" si="350"/>
        <v>28.497906976744186</v>
      </c>
      <c r="G4525" s="1">
        <v>1225.4100000000001</v>
      </c>
      <c r="H4525" s="1">
        <v>13.99</v>
      </c>
      <c r="I4525">
        <f t="shared" si="352"/>
        <v>1239.4000000000001</v>
      </c>
      <c r="J4525">
        <f t="shared" si="353"/>
        <v>3.5455000000000001</v>
      </c>
      <c r="K4525">
        <f t="shared" si="354"/>
        <v>43.446911550000003</v>
      </c>
      <c r="L4525" s="1" t="s">
        <v>19</v>
      </c>
      <c r="M4525" s="1" t="s">
        <v>47</v>
      </c>
      <c r="N4525" s="1" t="s">
        <v>21</v>
      </c>
      <c r="O4525" s="1" t="s">
        <v>34</v>
      </c>
      <c r="P4525" s="1" t="s">
        <v>60</v>
      </c>
      <c r="Q4525" s="1" t="s">
        <v>31</v>
      </c>
      <c r="R4525" s="2">
        <v>40601</v>
      </c>
    </row>
    <row r="4526" spans="1:18" x14ac:dyDescent="0.25">
      <c r="A4526" s="1">
        <v>31874</v>
      </c>
      <c r="B4526" s="2">
        <v>41167</v>
      </c>
      <c r="C4526" s="2" t="str">
        <f t="shared" si="351"/>
        <v>September</v>
      </c>
      <c r="D4526" s="1" t="s">
        <v>25</v>
      </c>
      <c r="E4526" s="1">
        <v>39</v>
      </c>
      <c r="F4526" s="1">
        <f t="shared" si="350"/>
        <v>339.59076923076924</v>
      </c>
      <c r="G4526" s="1">
        <v>13244.04</v>
      </c>
      <c r="H4526" s="1">
        <v>84.84</v>
      </c>
      <c r="I4526">
        <f t="shared" si="352"/>
        <v>13328.880000000001</v>
      </c>
      <c r="J4526">
        <f t="shared" si="353"/>
        <v>4.7610000000000001</v>
      </c>
      <c r="K4526">
        <f t="shared" si="354"/>
        <v>630.54874440000003</v>
      </c>
      <c r="L4526" s="1" t="s">
        <v>38</v>
      </c>
      <c r="M4526" s="1" t="s">
        <v>20</v>
      </c>
      <c r="N4526" s="1" t="s">
        <v>33</v>
      </c>
      <c r="O4526" s="1" t="s">
        <v>22</v>
      </c>
      <c r="P4526" s="1" t="s">
        <v>57</v>
      </c>
      <c r="Q4526" s="1" t="s">
        <v>64</v>
      </c>
      <c r="R4526" s="2">
        <v>41167</v>
      </c>
    </row>
    <row r="4527" spans="1:18" x14ac:dyDescent="0.25">
      <c r="A4527" s="1">
        <v>6886</v>
      </c>
      <c r="B4527" s="2">
        <v>40927</v>
      </c>
      <c r="C4527" s="2" t="str">
        <f t="shared" si="351"/>
        <v>January</v>
      </c>
      <c r="D4527" s="1" t="s">
        <v>25</v>
      </c>
      <c r="E4527" s="1">
        <v>46</v>
      </c>
      <c r="F4527" s="1">
        <f t="shared" si="350"/>
        <v>177.76239130434783</v>
      </c>
      <c r="G4527" s="1">
        <v>8177.07</v>
      </c>
      <c r="H4527" s="1">
        <v>19.989999999999998</v>
      </c>
      <c r="I4527">
        <f t="shared" si="352"/>
        <v>8197.06</v>
      </c>
      <c r="J4527">
        <f t="shared" si="353"/>
        <v>3.5455000000000001</v>
      </c>
      <c r="K4527">
        <f t="shared" si="354"/>
        <v>289.91801684999996</v>
      </c>
      <c r="L4527" s="1" t="s">
        <v>26</v>
      </c>
      <c r="M4527" s="1" t="s">
        <v>47</v>
      </c>
      <c r="N4527" s="1" t="s">
        <v>21</v>
      </c>
      <c r="O4527" s="1" t="s">
        <v>34</v>
      </c>
      <c r="P4527" s="1" t="s">
        <v>60</v>
      </c>
      <c r="Q4527" s="1" t="s">
        <v>24</v>
      </c>
      <c r="R4527" s="2">
        <v>40928</v>
      </c>
    </row>
    <row r="4528" spans="1:18" x14ac:dyDescent="0.25">
      <c r="A4528" s="1">
        <v>19616</v>
      </c>
      <c r="B4528" s="2">
        <v>40899</v>
      </c>
      <c r="C4528" s="2" t="str">
        <f t="shared" si="351"/>
        <v>December</v>
      </c>
      <c r="D4528" s="1" t="s">
        <v>25</v>
      </c>
      <c r="E4528" s="1">
        <v>3</v>
      </c>
      <c r="F4528" s="1">
        <f t="shared" si="350"/>
        <v>30.77</v>
      </c>
      <c r="G4528" s="1">
        <v>92.31</v>
      </c>
      <c r="H4528" s="1">
        <v>6.17</v>
      </c>
      <c r="I4528">
        <f t="shared" si="352"/>
        <v>98.48</v>
      </c>
      <c r="J4528">
        <f t="shared" si="353"/>
        <v>3.5455000000000001</v>
      </c>
      <c r="K4528">
        <f t="shared" si="354"/>
        <v>3.2728510500000003</v>
      </c>
      <c r="L4528" s="1" t="s">
        <v>26</v>
      </c>
      <c r="M4528" s="1" t="s">
        <v>27</v>
      </c>
      <c r="N4528" s="1" t="s">
        <v>33</v>
      </c>
      <c r="O4528" s="1" t="s">
        <v>34</v>
      </c>
      <c r="P4528" s="1" t="s">
        <v>35</v>
      </c>
      <c r="Q4528" s="1" t="s">
        <v>46</v>
      </c>
      <c r="R4528" s="2">
        <v>40900</v>
      </c>
    </row>
    <row r="4529" spans="1:18" x14ac:dyDescent="0.25">
      <c r="A4529" s="1">
        <v>36741</v>
      </c>
      <c r="B4529" s="2">
        <v>40531</v>
      </c>
      <c r="C4529" s="2" t="str">
        <f t="shared" si="351"/>
        <v>December</v>
      </c>
      <c r="D4529" s="1" t="s">
        <v>37</v>
      </c>
      <c r="E4529" s="1">
        <v>26</v>
      </c>
      <c r="F4529" s="1">
        <f t="shared" si="350"/>
        <v>5.4384615384615387</v>
      </c>
      <c r="G4529" s="1">
        <v>141.4</v>
      </c>
      <c r="H4529" s="1">
        <v>1.46</v>
      </c>
      <c r="I4529">
        <f t="shared" si="352"/>
        <v>142.86000000000001</v>
      </c>
      <c r="J4529">
        <f t="shared" si="353"/>
        <v>3.5455000000000001</v>
      </c>
      <c r="K4529">
        <f t="shared" si="354"/>
        <v>5.0133369999999999</v>
      </c>
      <c r="L4529" s="1" t="s">
        <v>26</v>
      </c>
      <c r="M4529" s="1" t="s">
        <v>27</v>
      </c>
      <c r="N4529" s="1" t="s">
        <v>42</v>
      </c>
      <c r="O4529" s="1" t="s">
        <v>34</v>
      </c>
      <c r="P4529" s="1" t="s">
        <v>45</v>
      </c>
      <c r="Q4529" s="1" t="s">
        <v>36</v>
      </c>
      <c r="R4529" s="2">
        <v>40534</v>
      </c>
    </row>
    <row r="4530" spans="1:18" x14ac:dyDescent="0.25">
      <c r="A4530" s="1">
        <v>4645</v>
      </c>
      <c r="B4530" s="2">
        <v>40075</v>
      </c>
      <c r="C4530" s="2" t="str">
        <f t="shared" si="351"/>
        <v>September</v>
      </c>
      <c r="D4530" s="1" t="s">
        <v>37</v>
      </c>
      <c r="E4530" s="1">
        <v>11</v>
      </c>
      <c r="F4530" s="1">
        <f t="shared" si="350"/>
        <v>323.98909090909092</v>
      </c>
      <c r="G4530" s="1">
        <v>3563.88</v>
      </c>
      <c r="H4530" s="1">
        <v>11.64</v>
      </c>
      <c r="I4530">
        <f t="shared" si="352"/>
        <v>3575.52</v>
      </c>
      <c r="J4530">
        <f t="shared" si="353"/>
        <v>5.3265000000000002</v>
      </c>
      <c r="K4530">
        <f t="shared" si="354"/>
        <v>189.83006820000003</v>
      </c>
      <c r="L4530" s="1" t="s">
        <v>26</v>
      </c>
      <c r="M4530" s="1" t="s">
        <v>51</v>
      </c>
      <c r="N4530" s="1" t="s">
        <v>28</v>
      </c>
      <c r="O4530" s="1" t="s">
        <v>29</v>
      </c>
      <c r="P4530" s="1" t="s">
        <v>52</v>
      </c>
      <c r="Q4530" s="1" t="s">
        <v>53</v>
      </c>
      <c r="R4530" s="2">
        <v>40077</v>
      </c>
    </row>
    <row r="4531" spans="1:18" x14ac:dyDescent="0.25">
      <c r="A4531" s="1">
        <v>56452</v>
      </c>
      <c r="B4531" s="2">
        <v>39858</v>
      </c>
      <c r="C4531" s="2" t="str">
        <f t="shared" si="351"/>
        <v>February</v>
      </c>
      <c r="D4531" s="1" t="s">
        <v>32</v>
      </c>
      <c r="E4531" s="1">
        <v>34</v>
      </c>
      <c r="F4531" s="1">
        <f t="shared" si="350"/>
        <v>196.65717647058824</v>
      </c>
      <c r="G4531" s="1">
        <v>6686.3440000000001</v>
      </c>
      <c r="H4531" s="1">
        <v>59.24</v>
      </c>
      <c r="I4531">
        <f t="shared" si="352"/>
        <v>6745.5839999999998</v>
      </c>
      <c r="J4531">
        <f t="shared" si="353"/>
        <v>4.7610000000000001</v>
      </c>
      <c r="K4531">
        <f t="shared" si="354"/>
        <v>318.33683783999999</v>
      </c>
      <c r="L4531" s="1" t="s">
        <v>38</v>
      </c>
      <c r="M4531" s="1" t="s">
        <v>20</v>
      </c>
      <c r="N4531" s="1" t="s">
        <v>21</v>
      </c>
      <c r="O4531" s="1" t="s">
        <v>22</v>
      </c>
      <c r="P4531" s="1" t="s">
        <v>57</v>
      </c>
      <c r="Q4531" s="1" t="s">
        <v>64</v>
      </c>
      <c r="R4531" s="2">
        <v>39859</v>
      </c>
    </row>
    <row r="4532" spans="1:18" x14ac:dyDescent="0.25">
      <c r="A4532" s="1">
        <v>44261</v>
      </c>
      <c r="B4532" s="2">
        <v>40991</v>
      </c>
      <c r="C4532" s="2" t="str">
        <f t="shared" si="351"/>
        <v>March</v>
      </c>
      <c r="D4532" s="1" t="s">
        <v>25</v>
      </c>
      <c r="E4532" s="1">
        <v>10</v>
      </c>
      <c r="F4532" s="1">
        <f t="shared" si="350"/>
        <v>30.6663</v>
      </c>
      <c r="G4532" s="1">
        <v>306.66300000000001</v>
      </c>
      <c r="H4532" s="1">
        <v>5.99</v>
      </c>
      <c r="I4532">
        <f t="shared" si="352"/>
        <v>312.65300000000002</v>
      </c>
      <c r="J4532">
        <f t="shared" si="353"/>
        <v>5.3265000000000002</v>
      </c>
      <c r="K4532">
        <f t="shared" si="354"/>
        <v>16.334404695</v>
      </c>
      <c r="L4532" s="1" t="s">
        <v>26</v>
      </c>
      <c r="M4532" s="1" t="s">
        <v>20</v>
      </c>
      <c r="N4532" s="1" t="s">
        <v>33</v>
      </c>
      <c r="O4532" s="1" t="s">
        <v>29</v>
      </c>
      <c r="P4532" s="1" t="s">
        <v>30</v>
      </c>
      <c r="Q4532" s="1" t="s">
        <v>36</v>
      </c>
      <c r="R4532" s="2">
        <v>40994</v>
      </c>
    </row>
    <row r="4533" spans="1:18" x14ac:dyDescent="0.25">
      <c r="A4533" s="1">
        <v>55877</v>
      </c>
      <c r="B4533" s="2">
        <v>40211</v>
      </c>
      <c r="C4533" s="2" t="str">
        <f t="shared" si="351"/>
        <v>February</v>
      </c>
      <c r="D4533" s="1" t="s">
        <v>32</v>
      </c>
      <c r="E4533" s="1">
        <v>40</v>
      </c>
      <c r="F4533" s="1">
        <f t="shared" si="350"/>
        <v>3.6070000000000002</v>
      </c>
      <c r="G4533" s="1">
        <v>144.28</v>
      </c>
      <c r="H4533" s="1">
        <v>0.99</v>
      </c>
      <c r="I4533">
        <f t="shared" si="352"/>
        <v>145.27000000000001</v>
      </c>
      <c r="J4533">
        <f t="shared" si="353"/>
        <v>3.5455000000000001</v>
      </c>
      <c r="K4533">
        <f t="shared" si="354"/>
        <v>5.1154473999999999</v>
      </c>
      <c r="L4533" s="1" t="s">
        <v>19</v>
      </c>
      <c r="M4533" s="1" t="s">
        <v>59</v>
      </c>
      <c r="N4533" s="1" t="s">
        <v>33</v>
      </c>
      <c r="O4533" s="1" t="s">
        <v>34</v>
      </c>
      <c r="P4533" s="1" t="s">
        <v>63</v>
      </c>
      <c r="Q4533" s="1" t="s">
        <v>24</v>
      </c>
      <c r="R4533" s="2">
        <v>40213</v>
      </c>
    </row>
    <row r="4534" spans="1:18" x14ac:dyDescent="0.25">
      <c r="A4534" s="1">
        <v>54468</v>
      </c>
      <c r="B4534" s="2">
        <v>40161</v>
      </c>
      <c r="C4534" s="2" t="str">
        <f t="shared" si="351"/>
        <v>December</v>
      </c>
      <c r="D4534" s="1" t="s">
        <v>25</v>
      </c>
      <c r="E4534" s="1">
        <v>35</v>
      </c>
      <c r="F4534" s="1">
        <f t="shared" si="350"/>
        <v>12.116857142857143</v>
      </c>
      <c r="G4534" s="1">
        <v>424.09</v>
      </c>
      <c r="H4534" s="1">
        <v>7.95</v>
      </c>
      <c r="I4534">
        <f t="shared" si="352"/>
        <v>432.03999999999996</v>
      </c>
      <c r="J4534">
        <f t="shared" si="353"/>
        <v>3.5455000000000001</v>
      </c>
      <c r="K4534">
        <f t="shared" si="354"/>
        <v>15.036110949999999</v>
      </c>
      <c r="L4534" s="1" t="s">
        <v>26</v>
      </c>
      <c r="M4534" s="1" t="s">
        <v>56</v>
      </c>
      <c r="N4534" s="1" t="s">
        <v>21</v>
      </c>
      <c r="O4534" s="1" t="s">
        <v>34</v>
      </c>
      <c r="P4534" s="1" t="s">
        <v>35</v>
      </c>
      <c r="Q4534" s="1" t="s">
        <v>46</v>
      </c>
      <c r="R4534" s="2">
        <v>40162</v>
      </c>
    </row>
    <row r="4535" spans="1:18" x14ac:dyDescent="0.25">
      <c r="A4535" s="1">
        <v>27680</v>
      </c>
      <c r="B4535" s="2">
        <v>40204</v>
      </c>
      <c r="C4535" s="2" t="str">
        <f t="shared" si="351"/>
        <v>January</v>
      </c>
      <c r="D4535" s="1" t="s">
        <v>37</v>
      </c>
      <c r="E4535" s="1">
        <v>32</v>
      </c>
      <c r="F4535" s="1">
        <f t="shared" si="350"/>
        <v>10.137499999999999</v>
      </c>
      <c r="G4535" s="1">
        <v>324.39999999999998</v>
      </c>
      <c r="H4535" s="1">
        <v>4.5</v>
      </c>
      <c r="I4535">
        <f t="shared" si="352"/>
        <v>328.9</v>
      </c>
      <c r="J4535">
        <f t="shared" si="353"/>
        <v>3.5455000000000001</v>
      </c>
      <c r="K4535">
        <f t="shared" si="354"/>
        <v>11.501602</v>
      </c>
      <c r="L4535" s="1" t="s">
        <v>26</v>
      </c>
      <c r="M4535" s="1" t="s">
        <v>44</v>
      </c>
      <c r="N4535" s="1" t="s">
        <v>28</v>
      </c>
      <c r="O4535" s="1" t="s">
        <v>34</v>
      </c>
      <c r="P4535" s="1" t="s">
        <v>68</v>
      </c>
      <c r="Q4535" s="1" t="s">
        <v>24</v>
      </c>
      <c r="R4535" s="2">
        <v>40205</v>
      </c>
    </row>
    <row r="4536" spans="1:18" x14ac:dyDescent="0.25">
      <c r="A4536" s="1">
        <v>42177</v>
      </c>
      <c r="B4536" s="2">
        <v>41059</v>
      </c>
      <c r="C4536" s="2" t="str">
        <f t="shared" si="351"/>
        <v>May</v>
      </c>
      <c r="D4536" s="1" t="s">
        <v>32</v>
      </c>
      <c r="E4536" s="1">
        <v>38</v>
      </c>
      <c r="F4536" s="1">
        <f t="shared" si="350"/>
        <v>10.416842105263157</v>
      </c>
      <c r="G4536" s="1">
        <v>395.84</v>
      </c>
      <c r="H4536" s="1">
        <v>6.02</v>
      </c>
      <c r="I4536">
        <f t="shared" si="352"/>
        <v>401.85999999999996</v>
      </c>
      <c r="J4536">
        <f t="shared" si="353"/>
        <v>4.7610000000000001</v>
      </c>
      <c r="K4536">
        <f t="shared" si="354"/>
        <v>18.845942399999998</v>
      </c>
      <c r="L4536" s="1" t="s">
        <v>26</v>
      </c>
      <c r="M4536" s="1" t="s">
        <v>20</v>
      </c>
      <c r="N4536" s="1" t="s">
        <v>28</v>
      </c>
      <c r="O4536" s="1" t="s">
        <v>22</v>
      </c>
      <c r="P4536" s="1" t="s">
        <v>23</v>
      </c>
      <c r="Q4536" s="1" t="s">
        <v>31</v>
      </c>
      <c r="R4536" s="2">
        <v>41062</v>
      </c>
    </row>
    <row r="4537" spans="1:18" x14ac:dyDescent="0.25">
      <c r="A4537" s="1">
        <v>30276</v>
      </c>
      <c r="B4537" s="2">
        <v>40781</v>
      </c>
      <c r="C4537" s="2" t="str">
        <f t="shared" si="351"/>
        <v>August</v>
      </c>
      <c r="D4537" s="1" t="s">
        <v>18</v>
      </c>
      <c r="E4537" s="1">
        <v>44</v>
      </c>
      <c r="F4537" s="1">
        <f t="shared" si="350"/>
        <v>33.038727272727272</v>
      </c>
      <c r="G4537" s="1">
        <v>1453.704</v>
      </c>
      <c r="H4537" s="1">
        <v>1.1000000000000001</v>
      </c>
      <c r="I4537">
        <f t="shared" si="352"/>
        <v>1454.8039999999999</v>
      </c>
      <c r="J4537">
        <f t="shared" si="353"/>
        <v>5.3265000000000002</v>
      </c>
      <c r="K4537">
        <f t="shared" si="354"/>
        <v>77.431543559999994</v>
      </c>
      <c r="L4537" s="1" t="s">
        <v>26</v>
      </c>
      <c r="M4537" s="1" t="s">
        <v>49</v>
      </c>
      <c r="N4537" s="1" t="s">
        <v>33</v>
      </c>
      <c r="O4537" s="1" t="s">
        <v>29</v>
      </c>
      <c r="P4537" s="1" t="s">
        <v>30</v>
      </c>
      <c r="Q4537" s="1" t="s">
        <v>24</v>
      </c>
      <c r="R4537" s="2">
        <v>40785</v>
      </c>
    </row>
    <row r="4538" spans="1:18" x14ac:dyDescent="0.25">
      <c r="A4538" s="1">
        <v>195</v>
      </c>
      <c r="B4538" s="2">
        <v>40539</v>
      </c>
      <c r="C4538" s="2" t="str">
        <f t="shared" si="351"/>
        <v>December</v>
      </c>
      <c r="D4538" s="1" t="s">
        <v>41</v>
      </c>
      <c r="E4538" s="1">
        <v>34</v>
      </c>
      <c r="F4538" s="1">
        <f t="shared" si="350"/>
        <v>38.698235294117644</v>
      </c>
      <c r="G4538" s="1">
        <v>1315.74</v>
      </c>
      <c r="H4538" s="1">
        <v>13.89</v>
      </c>
      <c r="I4538">
        <f t="shared" si="352"/>
        <v>1329.63</v>
      </c>
      <c r="J4538">
        <f t="shared" si="353"/>
        <v>3.5455000000000001</v>
      </c>
      <c r="K4538">
        <f t="shared" si="354"/>
        <v>46.649561700000007</v>
      </c>
      <c r="L4538" s="1" t="s">
        <v>26</v>
      </c>
      <c r="M4538" s="1" t="s">
        <v>47</v>
      </c>
      <c r="N4538" s="1" t="s">
        <v>42</v>
      </c>
      <c r="O4538" s="1" t="s">
        <v>34</v>
      </c>
      <c r="P4538" s="1" t="s">
        <v>35</v>
      </c>
      <c r="Q4538" s="1" t="s">
        <v>36</v>
      </c>
      <c r="R4538" s="2">
        <v>40541</v>
      </c>
    </row>
    <row r="4539" spans="1:18" x14ac:dyDescent="0.25">
      <c r="A4539" s="1">
        <v>22913</v>
      </c>
      <c r="B4539" s="2">
        <v>40354</v>
      </c>
      <c r="C4539" s="2" t="str">
        <f t="shared" si="351"/>
        <v>June</v>
      </c>
      <c r="D4539" s="1" t="s">
        <v>37</v>
      </c>
      <c r="E4539" s="1">
        <v>24</v>
      </c>
      <c r="F4539" s="1">
        <f t="shared" si="350"/>
        <v>273.66766666666666</v>
      </c>
      <c r="G4539" s="1">
        <v>6568.0240000000003</v>
      </c>
      <c r="H4539" s="1">
        <v>40.19</v>
      </c>
      <c r="I4539">
        <f t="shared" si="352"/>
        <v>6608.2139999999999</v>
      </c>
      <c r="J4539">
        <f t="shared" si="353"/>
        <v>4.7610000000000001</v>
      </c>
      <c r="K4539">
        <f t="shared" si="354"/>
        <v>312.70362264000005</v>
      </c>
      <c r="L4539" s="1" t="s">
        <v>38</v>
      </c>
      <c r="M4539" s="1" t="s">
        <v>47</v>
      </c>
      <c r="N4539" s="1" t="s">
        <v>33</v>
      </c>
      <c r="O4539" s="1" t="s">
        <v>22</v>
      </c>
      <c r="P4539" s="1" t="s">
        <v>57</v>
      </c>
      <c r="Q4539" s="1" t="s">
        <v>64</v>
      </c>
      <c r="R4539" s="2">
        <v>40357</v>
      </c>
    </row>
    <row r="4540" spans="1:18" x14ac:dyDescent="0.25">
      <c r="A4540" s="1">
        <v>39173</v>
      </c>
      <c r="B4540" s="2">
        <v>39829</v>
      </c>
      <c r="C4540" s="2" t="str">
        <f t="shared" si="351"/>
        <v>January</v>
      </c>
      <c r="D4540" s="1" t="s">
        <v>37</v>
      </c>
      <c r="E4540" s="1">
        <v>2</v>
      </c>
      <c r="F4540" s="1">
        <f t="shared" si="350"/>
        <v>186.63499999999999</v>
      </c>
      <c r="G4540" s="1">
        <v>373.27</v>
      </c>
      <c r="H4540" s="1">
        <v>29.21</v>
      </c>
      <c r="I4540">
        <f t="shared" si="352"/>
        <v>402.47999999999996</v>
      </c>
      <c r="J4540">
        <f t="shared" si="353"/>
        <v>4.7610000000000001</v>
      </c>
      <c r="K4540">
        <f t="shared" si="354"/>
        <v>17.771384699999999</v>
      </c>
      <c r="L4540" s="1" t="s">
        <v>38</v>
      </c>
      <c r="M4540" s="1" t="s">
        <v>49</v>
      </c>
      <c r="N4540" s="1" t="s">
        <v>28</v>
      </c>
      <c r="O4540" s="1" t="s">
        <v>22</v>
      </c>
      <c r="P4540" s="1" t="s">
        <v>57</v>
      </c>
      <c r="Q4540" s="1" t="s">
        <v>64</v>
      </c>
      <c r="R4540" s="2">
        <v>39831</v>
      </c>
    </row>
    <row r="4541" spans="1:18" x14ac:dyDescent="0.25">
      <c r="A4541" s="1">
        <v>20545</v>
      </c>
      <c r="B4541" s="2">
        <v>40460</v>
      </c>
      <c r="C4541" s="2" t="str">
        <f t="shared" si="351"/>
        <v>October</v>
      </c>
      <c r="D4541" s="1" t="s">
        <v>32</v>
      </c>
      <c r="E4541" s="1">
        <v>40</v>
      </c>
      <c r="F4541" s="1">
        <f t="shared" si="350"/>
        <v>72.36699999999999</v>
      </c>
      <c r="G4541" s="1">
        <v>2894.68</v>
      </c>
      <c r="H4541" s="1">
        <v>69</v>
      </c>
      <c r="I4541">
        <f t="shared" si="352"/>
        <v>2963.68</v>
      </c>
      <c r="J4541">
        <f t="shared" si="353"/>
        <v>4.7610000000000001</v>
      </c>
      <c r="K4541">
        <f t="shared" si="354"/>
        <v>137.81571479999999</v>
      </c>
      <c r="L4541" s="1" t="s">
        <v>26</v>
      </c>
      <c r="M4541" s="1" t="s">
        <v>27</v>
      </c>
      <c r="N4541" s="1" t="s">
        <v>28</v>
      </c>
      <c r="O4541" s="1" t="s">
        <v>22</v>
      </c>
      <c r="P4541" s="1" t="s">
        <v>57</v>
      </c>
      <c r="Q4541" s="1" t="s">
        <v>53</v>
      </c>
      <c r="R4541" s="2">
        <v>40462</v>
      </c>
    </row>
    <row r="4542" spans="1:18" x14ac:dyDescent="0.25">
      <c r="A4542" s="1">
        <v>24132</v>
      </c>
      <c r="B4542" s="2">
        <v>40000</v>
      </c>
      <c r="C4542" s="2" t="str">
        <f t="shared" si="351"/>
        <v>July</v>
      </c>
      <c r="D4542" s="1" t="s">
        <v>18</v>
      </c>
      <c r="E4542" s="1">
        <v>22</v>
      </c>
      <c r="F4542" s="1">
        <f t="shared" si="350"/>
        <v>20.293636363636363</v>
      </c>
      <c r="G4542" s="1">
        <v>446.46</v>
      </c>
      <c r="H4542" s="1">
        <v>4</v>
      </c>
      <c r="I4542">
        <f t="shared" si="352"/>
        <v>450.46</v>
      </c>
      <c r="J4542">
        <f t="shared" si="353"/>
        <v>5.3265000000000002</v>
      </c>
      <c r="K4542">
        <f t="shared" si="354"/>
        <v>23.780691900000001</v>
      </c>
      <c r="L4542" s="1" t="s">
        <v>26</v>
      </c>
      <c r="M4542" s="1" t="s">
        <v>20</v>
      </c>
      <c r="N4542" s="1" t="s">
        <v>33</v>
      </c>
      <c r="O4542" s="1" t="s">
        <v>29</v>
      </c>
      <c r="P4542" s="1" t="s">
        <v>43</v>
      </c>
      <c r="Q4542" s="1" t="s">
        <v>24</v>
      </c>
      <c r="R4542" s="2">
        <v>40005</v>
      </c>
    </row>
    <row r="4543" spans="1:18" x14ac:dyDescent="0.25">
      <c r="A4543" s="1">
        <v>46052</v>
      </c>
      <c r="B4543" s="2">
        <v>40140</v>
      </c>
      <c r="C4543" s="2" t="str">
        <f t="shared" si="351"/>
        <v>November</v>
      </c>
      <c r="D4543" s="1" t="s">
        <v>41</v>
      </c>
      <c r="E4543" s="1">
        <v>39</v>
      </c>
      <c r="F4543" s="1">
        <f t="shared" si="350"/>
        <v>18.697692307692307</v>
      </c>
      <c r="G4543" s="1">
        <v>729.21</v>
      </c>
      <c r="H4543" s="1">
        <v>5.03</v>
      </c>
      <c r="I4543">
        <f t="shared" si="352"/>
        <v>734.24</v>
      </c>
      <c r="J4543">
        <f t="shared" si="353"/>
        <v>4.7610000000000001</v>
      </c>
      <c r="K4543">
        <f t="shared" si="354"/>
        <v>34.717688100000004</v>
      </c>
      <c r="L4543" s="1" t="s">
        <v>19</v>
      </c>
      <c r="M4543" s="1" t="s">
        <v>27</v>
      </c>
      <c r="N4543" s="1" t="s">
        <v>33</v>
      </c>
      <c r="O4543" s="1" t="s">
        <v>22</v>
      </c>
      <c r="P4543" s="1" t="s">
        <v>23</v>
      </c>
      <c r="Q4543" s="1" t="s">
        <v>24</v>
      </c>
      <c r="R4543" s="2">
        <v>40142</v>
      </c>
    </row>
    <row r="4544" spans="1:18" x14ac:dyDescent="0.25">
      <c r="A4544" s="1">
        <v>31042</v>
      </c>
      <c r="B4544" s="2">
        <v>41232</v>
      </c>
      <c r="C4544" s="2" t="str">
        <f t="shared" si="351"/>
        <v>November</v>
      </c>
      <c r="D4544" s="1" t="s">
        <v>41</v>
      </c>
      <c r="E4544" s="1">
        <v>48</v>
      </c>
      <c r="F4544" s="1">
        <f t="shared" si="350"/>
        <v>2.8025000000000002</v>
      </c>
      <c r="G4544" s="1">
        <v>134.52000000000001</v>
      </c>
      <c r="H4544" s="1">
        <v>1.2</v>
      </c>
      <c r="I4544">
        <f t="shared" si="352"/>
        <v>135.72</v>
      </c>
      <c r="J4544">
        <f t="shared" si="353"/>
        <v>3.5455000000000001</v>
      </c>
      <c r="K4544">
        <f t="shared" si="354"/>
        <v>4.7694065999999999</v>
      </c>
      <c r="L4544" s="1" t="s">
        <v>26</v>
      </c>
      <c r="M4544" s="1" t="s">
        <v>56</v>
      </c>
      <c r="N4544" s="1" t="s">
        <v>21</v>
      </c>
      <c r="O4544" s="1" t="s">
        <v>34</v>
      </c>
      <c r="P4544" s="1" t="s">
        <v>35</v>
      </c>
      <c r="Q4544" s="1" t="s">
        <v>36</v>
      </c>
      <c r="R4544" s="2">
        <v>41233</v>
      </c>
    </row>
    <row r="4545" spans="1:18" x14ac:dyDescent="0.25">
      <c r="A4545" s="1">
        <v>10502</v>
      </c>
      <c r="B4545" s="2">
        <v>40312</v>
      </c>
      <c r="C4545" s="2" t="str">
        <f t="shared" si="351"/>
        <v>May</v>
      </c>
      <c r="D4545" s="1" t="s">
        <v>32</v>
      </c>
      <c r="E4545" s="1">
        <v>36</v>
      </c>
      <c r="F4545" s="1">
        <f t="shared" si="350"/>
        <v>25.345555555555556</v>
      </c>
      <c r="G4545" s="1">
        <v>912.44</v>
      </c>
      <c r="H4545" s="1">
        <v>8.99</v>
      </c>
      <c r="I4545">
        <f t="shared" si="352"/>
        <v>921.43000000000006</v>
      </c>
      <c r="J4545">
        <f t="shared" si="353"/>
        <v>4.7610000000000001</v>
      </c>
      <c r="K4545">
        <f t="shared" si="354"/>
        <v>43.441268400000006</v>
      </c>
      <c r="L4545" s="1" t="s">
        <v>26</v>
      </c>
      <c r="M4545" s="1" t="s">
        <v>59</v>
      </c>
      <c r="N4545" s="1" t="s">
        <v>21</v>
      </c>
      <c r="O4545" s="1" t="s">
        <v>22</v>
      </c>
      <c r="P4545" s="1" t="s">
        <v>23</v>
      </c>
      <c r="Q4545" s="1" t="s">
        <v>46</v>
      </c>
      <c r="R4545" s="2">
        <v>40314</v>
      </c>
    </row>
    <row r="4546" spans="1:18" x14ac:dyDescent="0.25">
      <c r="A4546" s="1">
        <v>51140</v>
      </c>
      <c r="B4546" s="2">
        <v>41166</v>
      </c>
      <c r="C4546" s="2" t="str">
        <f t="shared" si="351"/>
        <v>September</v>
      </c>
      <c r="D4546" s="1" t="s">
        <v>18</v>
      </c>
      <c r="E4546" s="1">
        <v>14</v>
      </c>
      <c r="F4546" s="1">
        <f t="shared" ref="F4546:F4609" si="355">G4546/E4546</f>
        <v>44.737857142857145</v>
      </c>
      <c r="G4546" s="1">
        <v>626.33000000000004</v>
      </c>
      <c r="H4546" s="1">
        <v>1.99</v>
      </c>
      <c r="I4546">
        <f t="shared" si="352"/>
        <v>628.32000000000005</v>
      </c>
      <c r="J4546">
        <f t="shared" si="353"/>
        <v>5.3265000000000002</v>
      </c>
      <c r="K4546">
        <f t="shared" si="354"/>
        <v>33.361467450000006</v>
      </c>
      <c r="L4546" s="1" t="s">
        <v>26</v>
      </c>
      <c r="M4546" s="1" t="s">
        <v>27</v>
      </c>
      <c r="N4546" s="1" t="s">
        <v>33</v>
      </c>
      <c r="O4546" s="1" t="s">
        <v>29</v>
      </c>
      <c r="P4546" s="1" t="s">
        <v>43</v>
      </c>
      <c r="Q4546" s="1" t="s">
        <v>46</v>
      </c>
      <c r="R4546" s="2">
        <v>41170</v>
      </c>
    </row>
    <row r="4547" spans="1:18" x14ac:dyDescent="0.25">
      <c r="A4547" s="1">
        <v>50048</v>
      </c>
      <c r="B4547" s="2">
        <v>40196</v>
      </c>
      <c r="C4547" s="2" t="str">
        <f t="shared" ref="C4547:C4610" si="356">TEXT(B4547,"mmmm")</f>
        <v>January</v>
      </c>
      <c r="D4547" s="1" t="s">
        <v>25</v>
      </c>
      <c r="E4547" s="1">
        <v>14</v>
      </c>
      <c r="F4547" s="1">
        <f t="shared" si="355"/>
        <v>2.5342857142857143</v>
      </c>
      <c r="G4547" s="1">
        <v>35.479999999999997</v>
      </c>
      <c r="H4547" s="1">
        <v>1.3</v>
      </c>
      <c r="I4547">
        <f t="shared" ref="I4547:I4610" si="357">G4547+H4547</f>
        <v>36.779999999999994</v>
      </c>
      <c r="J4547">
        <f t="shared" ref="J4547:J4610" si="358">IF(O4547="Furniture",4.761,IF(O4547="Technology",5.3265,IF(O4547="Office Supplies",3.5455,0)))</f>
        <v>3.5455000000000001</v>
      </c>
      <c r="K4547">
        <f t="shared" ref="K4547:K4610" si="359">(J4547*G4547)/100</f>
        <v>1.2579433999999998</v>
      </c>
      <c r="L4547" s="1" t="s">
        <v>26</v>
      </c>
      <c r="M4547" s="1" t="s">
        <v>56</v>
      </c>
      <c r="N4547" s="1" t="s">
        <v>33</v>
      </c>
      <c r="O4547" s="1" t="s">
        <v>34</v>
      </c>
      <c r="P4547" s="1" t="s">
        <v>35</v>
      </c>
      <c r="Q4547" s="1" t="s">
        <v>36</v>
      </c>
      <c r="R4547" s="2">
        <v>40198</v>
      </c>
    </row>
    <row r="4548" spans="1:18" x14ac:dyDescent="0.25">
      <c r="A4548" s="1">
        <v>50594</v>
      </c>
      <c r="B4548" s="2">
        <v>40315</v>
      </c>
      <c r="C4548" s="2" t="str">
        <f t="shared" si="356"/>
        <v>May</v>
      </c>
      <c r="D4548" s="1" t="s">
        <v>18</v>
      </c>
      <c r="E4548" s="1">
        <v>48</v>
      </c>
      <c r="F4548" s="1">
        <f t="shared" si="355"/>
        <v>59.018333333333338</v>
      </c>
      <c r="G4548" s="1">
        <v>2832.88</v>
      </c>
      <c r="H4548" s="1">
        <v>8.8000000000000007</v>
      </c>
      <c r="I4548">
        <f t="shared" si="357"/>
        <v>2841.6800000000003</v>
      </c>
      <c r="J4548">
        <f t="shared" si="358"/>
        <v>5.3265000000000002</v>
      </c>
      <c r="K4548">
        <f t="shared" si="359"/>
        <v>150.89335320000001</v>
      </c>
      <c r="L4548" s="1" t="s">
        <v>26</v>
      </c>
      <c r="M4548" s="1" t="s">
        <v>51</v>
      </c>
      <c r="N4548" s="1" t="s">
        <v>21</v>
      </c>
      <c r="O4548" s="1" t="s">
        <v>29</v>
      </c>
      <c r="P4548" s="1" t="s">
        <v>30</v>
      </c>
      <c r="Q4548" s="1" t="s">
        <v>24</v>
      </c>
      <c r="R4548" s="2">
        <v>40324</v>
      </c>
    </row>
    <row r="4549" spans="1:18" x14ac:dyDescent="0.25">
      <c r="A4549" s="1">
        <v>6336</v>
      </c>
      <c r="B4549" s="2">
        <v>40783</v>
      </c>
      <c r="C4549" s="2" t="str">
        <f t="shared" si="356"/>
        <v>August</v>
      </c>
      <c r="D4549" s="1" t="s">
        <v>25</v>
      </c>
      <c r="E4549" s="1">
        <v>43</v>
      </c>
      <c r="F4549" s="1">
        <f t="shared" si="355"/>
        <v>7.4479069767441857</v>
      </c>
      <c r="G4549" s="1">
        <v>320.26</v>
      </c>
      <c r="H4549" s="1">
        <v>6.05</v>
      </c>
      <c r="I4549">
        <f t="shared" si="357"/>
        <v>326.31</v>
      </c>
      <c r="J4549">
        <f t="shared" si="358"/>
        <v>3.5455000000000001</v>
      </c>
      <c r="K4549">
        <f t="shared" si="359"/>
        <v>11.3548183</v>
      </c>
      <c r="L4549" s="1" t="s">
        <v>19</v>
      </c>
      <c r="M4549" s="1" t="s">
        <v>54</v>
      </c>
      <c r="N4549" s="1" t="s">
        <v>42</v>
      </c>
      <c r="O4549" s="1" t="s">
        <v>34</v>
      </c>
      <c r="P4549" s="1" t="s">
        <v>48</v>
      </c>
      <c r="Q4549" s="1" t="s">
        <v>24</v>
      </c>
      <c r="R4549" s="2">
        <v>40785</v>
      </c>
    </row>
    <row r="4550" spans="1:18" x14ac:dyDescent="0.25">
      <c r="A4550" s="1">
        <v>9347</v>
      </c>
      <c r="B4550" s="2">
        <v>41130</v>
      </c>
      <c r="C4550" s="2" t="str">
        <f t="shared" si="356"/>
        <v>August</v>
      </c>
      <c r="D4550" s="1" t="s">
        <v>18</v>
      </c>
      <c r="E4550" s="1">
        <v>31</v>
      </c>
      <c r="F4550" s="1">
        <f t="shared" si="355"/>
        <v>4.2322580645161283</v>
      </c>
      <c r="G4550" s="1">
        <v>131.19999999999999</v>
      </c>
      <c r="H4550" s="1">
        <v>5.13</v>
      </c>
      <c r="I4550">
        <f t="shared" si="357"/>
        <v>136.32999999999998</v>
      </c>
      <c r="J4550">
        <f t="shared" si="358"/>
        <v>3.5455000000000001</v>
      </c>
      <c r="K4550">
        <f t="shared" si="359"/>
        <v>4.6516959999999994</v>
      </c>
      <c r="L4550" s="1" t="s">
        <v>26</v>
      </c>
      <c r="M4550" s="1" t="s">
        <v>49</v>
      </c>
      <c r="N4550" s="1" t="s">
        <v>33</v>
      </c>
      <c r="O4550" s="1" t="s">
        <v>34</v>
      </c>
      <c r="P4550" s="1" t="s">
        <v>68</v>
      </c>
      <c r="Q4550" s="1" t="s">
        <v>24</v>
      </c>
      <c r="R4550" s="2">
        <v>41139</v>
      </c>
    </row>
    <row r="4551" spans="1:18" x14ac:dyDescent="0.25">
      <c r="A4551" s="1">
        <v>52867</v>
      </c>
      <c r="B4551" s="2">
        <v>40038</v>
      </c>
      <c r="C4551" s="2" t="str">
        <f t="shared" si="356"/>
        <v>August</v>
      </c>
      <c r="D4551" s="1" t="s">
        <v>25</v>
      </c>
      <c r="E4551" s="1">
        <v>15</v>
      </c>
      <c r="F4551" s="1">
        <f t="shared" si="355"/>
        <v>127.84066666666666</v>
      </c>
      <c r="G4551" s="1">
        <v>1917.61</v>
      </c>
      <c r="H4551" s="1">
        <v>51.94</v>
      </c>
      <c r="I4551">
        <f t="shared" si="357"/>
        <v>1969.55</v>
      </c>
      <c r="J4551">
        <f t="shared" si="358"/>
        <v>4.7610000000000001</v>
      </c>
      <c r="K4551">
        <f t="shared" si="359"/>
        <v>91.297412100000003</v>
      </c>
      <c r="L4551" s="1" t="s">
        <v>38</v>
      </c>
      <c r="M4551" s="1" t="s">
        <v>54</v>
      </c>
      <c r="N4551" s="1" t="s">
        <v>21</v>
      </c>
      <c r="O4551" s="1" t="s">
        <v>22</v>
      </c>
      <c r="P4551" s="1" t="s">
        <v>57</v>
      </c>
      <c r="Q4551" s="1" t="s">
        <v>64</v>
      </c>
      <c r="R4551" s="2">
        <v>40039</v>
      </c>
    </row>
    <row r="4552" spans="1:18" x14ac:dyDescent="0.25">
      <c r="A4552" s="1">
        <v>46337</v>
      </c>
      <c r="B4552" s="2">
        <v>41026</v>
      </c>
      <c r="C4552" s="2" t="str">
        <f t="shared" si="356"/>
        <v>April</v>
      </c>
      <c r="D4552" s="1" t="s">
        <v>18</v>
      </c>
      <c r="E4552" s="1">
        <v>34</v>
      </c>
      <c r="F4552" s="1">
        <f t="shared" si="355"/>
        <v>1.8073529411764706</v>
      </c>
      <c r="G4552" s="1">
        <v>61.45</v>
      </c>
      <c r="H4552" s="1">
        <v>0.7</v>
      </c>
      <c r="I4552">
        <f t="shared" si="357"/>
        <v>62.150000000000006</v>
      </c>
      <c r="J4552">
        <f t="shared" si="358"/>
        <v>3.5455000000000001</v>
      </c>
      <c r="K4552">
        <f t="shared" si="359"/>
        <v>2.1787097500000003</v>
      </c>
      <c r="L4552" s="1" t="s">
        <v>26</v>
      </c>
      <c r="M4552" s="1" t="s">
        <v>49</v>
      </c>
      <c r="N4552" s="1" t="s">
        <v>33</v>
      </c>
      <c r="O4552" s="1" t="s">
        <v>34</v>
      </c>
      <c r="P4552" s="1" t="s">
        <v>35</v>
      </c>
      <c r="Q4552" s="1" t="s">
        <v>36</v>
      </c>
      <c r="R4552" s="2">
        <v>41031</v>
      </c>
    </row>
    <row r="4553" spans="1:18" x14ac:dyDescent="0.25">
      <c r="A4553" s="1">
        <v>44002</v>
      </c>
      <c r="B4553" s="2">
        <v>39851</v>
      </c>
      <c r="C4553" s="2" t="str">
        <f t="shared" si="356"/>
        <v>February</v>
      </c>
      <c r="D4553" s="1" t="s">
        <v>41</v>
      </c>
      <c r="E4553" s="1">
        <v>46</v>
      </c>
      <c r="F4553" s="1">
        <f t="shared" si="355"/>
        <v>6.9767391304347823</v>
      </c>
      <c r="G4553" s="1">
        <v>320.93</v>
      </c>
      <c r="H4553" s="1">
        <v>5.66</v>
      </c>
      <c r="I4553">
        <f t="shared" si="357"/>
        <v>326.59000000000003</v>
      </c>
      <c r="J4553">
        <f t="shared" si="358"/>
        <v>3.5455000000000001</v>
      </c>
      <c r="K4553">
        <f t="shared" si="359"/>
        <v>11.378573149999999</v>
      </c>
      <c r="L4553" s="1" t="s">
        <v>26</v>
      </c>
      <c r="M4553" s="1" t="s">
        <v>56</v>
      </c>
      <c r="N4553" s="1" t="s">
        <v>33</v>
      </c>
      <c r="O4553" s="1" t="s">
        <v>34</v>
      </c>
      <c r="P4553" s="1" t="s">
        <v>45</v>
      </c>
      <c r="Q4553" s="1" t="s">
        <v>24</v>
      </c>
      <c r="R4553" s="2">
        <v>39853</v>
      </c>
    </row>
    <row r="4554" spans="1:18" x14ac:dyDescent="0.25">
      <c r="A4554" s="1">
        <v>19652</v>
      </c>
      <c r="B4554" s="2">
        <v>41062</v>
      </c>
      <c r="C4554" s="2" t="str">
        <f t="shared" si="356"/>
        <v>June</v>
      </c>
      <c r="D4554" s="1" t="s">
        <v>37</v>
      </c>
      <c r="E4554" s="1">
        <v>28</v>
      </c>
      <c r="F4554" s="1">
        <f t="shared" si="355"/>
        <v>96.826428571428565</v>
      </c>
      <c r="G4554" s="1">
        <v>2711.14</v>
      </c>
      <c r="H4554" s="1">
        <v>42</v>
      </c>
      <c r="I4554">
        <f t="shared" si="357"/>
        <v>2753.14</v>
      </c>
      <c r="J4554">
        <f t="shared" si="358"/>
        <v>4.7610000000000001</v>
      </c>
      <c r="K4554">
        <f t="shared" si="359"/>
        <v>129.07737539999999</v>
      </c>
      <c r="L4554" s="1" t="s">
        <v>38</v>
      </c>
      <c r="M4554" s="1" t="s">
        <v>51</v>
      </c>
      <c r="N4554" s="1" t="s">
        <v>33</v>
      </c>
      <c r="O4554" s="1" t="s">
        <v>22</v>
      </c>
      <c r="P4554" s="1" t="s">
        <v>39</v>
      </c>
      <c r="Q4554" s="1" t="s">
        <v>40</v>
      </c>
      <c r="R4554" s="2">
        <v>41063</v>
      </c>
    </row>
    <row r="4555" spans="1:18" x14ac:dyDescent="0.25">
      <c r="A4555" s="1">
        <v>59554</v>
      </c>
      <c r="B4555" s="2">
        <v>40862</v>
      </c>
      <c r="C4555" s="2" t="str">
        <f t="shared" si="356"/>
        <v>November</v>
      </c>
      <c r="D4555" s="1" t="s">
        <v>37</v>
      </c>
      <c r="E4555" s="1">
        <v>40</v>
      </c>
      <c r="F4555" s="1">
        <f t="shared" si="355"/>
        <v>17.965</v>
      </c>
      <c r="G4555" s="1">
        <v>718.6</v>
      </c>
      <c r="H4555" s="1">
        <v>4</v>
      </c>
      <c r="I4555">
        <f t="shared" si="357"/>
        <v>722.6</v>
      </c>
      <c r="J4555">
        <f t="shared" si="358"/>
        <v>5.3265000000000002</v>
      </c>
      <c r="K4555">
        <f t="shared" si="359"/>
        <v>38.276229000000001</v>
      </c>
      <c r="L4555" s="1" t="s">
        <v>26</v>
      </c>
      <c r="M4555" s="1" t="s">
        <v>27</v>
      </c>
      <c r="N4555" s="1" t="s">
        <v>21</v>
      </c>
      <c r="O4555" s="1" t="s">
        <v>29</v>
      </c>
      <c r="P4555" s="1" t="s">
        <v>43</v>
      </c>
      <c r="Q4555" s="1" t="s">
        <v>24</v>
      </c>
      <c r="R4555" s="2">
        <v>40863</v>
      </c>
    </row>
    <row r="4556" spans="1:18" x14ac:dyDescent="0.25">
      <c r="A4556" s="1">
        <v>43267</v>
      </c>
      <c r="B4556" s="2">
        <v>40679</v>
      </c>
      <c r="C4556" s="2" t="str">
        <f t="shared" si="356"/>
        <v>May</v>
      </c>
      <c r="D4556" s="1" t="s">
        <v>37</v>
      </c>
      <c r="E4556" s="1">
        <v>17</v>
      </c>
      <c r="F4556" s="1">
        <f t="shared" si="355"/>
        <v>80.47882352941177</v>
      </c>
      <c r="G4556" s="1">
        <v>1368.14</v>
      </c>
      <c r="H4556" s="1">
        <v>19.95</v>
      </c>
      <c r="I4556">
        <f t="shared" si="357"/>
        <v>1388.0900000000001</v>
      </c>
      <c r="J4556">
        <f t="shared" si="358"/>
        <v>3.5455000000000001</v>
      </c>
      <c r="K4556">
        <f t="shared" si="359"/>
        <v>48.507403700000005</v>
      </c>
      <c r="L4556" s="1" t="s">
        <v>19</v>
      </c>
      <c r="M4556" s="1" t="s">
        <v>44</v>
      </c>
      <c r="N4556" s="1" t="s">
        <v>42</v>
      </c>
      <c r="O4556" s="1" t="s">
        <v>34</v>
      </c>
      <c r="P4556" s="1" t="s">
        <v>68</v>
      </c>
      <c r="Q4556" s="1" t="s">
        <v>53</v>
      </c>
      <c r="R4556" s="2">
        <v>40681</v>
      </c>
    </row>
    <row r="4557" spans="1:18" x14ac:dyDescent="0.25">
      <c r="A4557" s="1">
        <v>56224</v>
      </c>
      <c r="B4557" s="2">
        <v>41207</v>
      </c>
      <c r="C4557" s="2" t="str">
        <f t="shared" si="356"/>
        <v>October</v>
      </c>
      <c r="D4557" s="1" t="s">
        <v>41</v>
      </c>
      <c r="E4557" s="1">
        <v>35</v>
      </c>
      <c r="F4557" s="1">
        <f t="shared" si="355"/>
        <v>4.1159999999999997</v>
      </c>
      <c r="G4557" s="1">
        <v>144.06</v>
      </c>
      <c r="H4557" s="1">
        <v>5.44</v>
      </c>
      <c r="I4557">
        <f t="shared" si="357"/>
        <v>149.5</v>
      </c>
      <c r="J4557">
        <f t="shared" si="358"/>
        <v>3.5455000000000001</v>
      </c>
      <c r="K4557">
        <f t="shared" si="359"/>
        <v>5.1076473</v>
      </c>
      <c r="L4557" s="1" t="s">
        <v>26</v>
      </c>
      <c r="M4557" s="1" t="s">
        <v>20</v>
      </c>
      <c r="N4557" s="1" t="s">
        <v>42</v>
      </c>
      <c r="O4557" s="1" t="s">
        <v>34</v>
      </c>
      <c r="P4557" s="1" t="s">
        <v>48</v>
      </c>
      <c r="Q4557" s="1" t="s">
        <v>24</v>
      </c>
      <c r="R4557" s="2">
        <v>41209</v>
      </c>
    </row>
    <row r="4558" spans="1:18" x14ac:dyDescent="0.25">
      <c r="A4558" s="1">
        <v>9251</v>
      </c>
      <c r="B4558" s="2">
        <v>40419</v>
      </c>
      <c r="C4558" s="2" t="str">
        <f t="shared" si="356"/>
        <v>August</v>
      </c>
      <c r="D4558" s="1" t="s">
        <v>41</v>
      </c>
      <c r="E4558" s="1">
        <v>38</v>
      </c>
      <c r="F4558" s="1">
        <f t="shared" si="355"/>
        <v>95.594736842105263</v>
      </c>
      <c r="G4558" s="1">
        <v>3632.6</v>
      </c>
      <c r="H4558" s="1">
        <v>42</v>
      </c>
      <c r="I4558">
        <f t="shared" si="357"/>
        <v>3674.6</v>
      </c>
      <c r="J4558">
        <f t="shared" si="358"/>
        <v>4.7610000000000001</v>
      </c>
      <c r="K4558">
        <f t="shared" si="359"/>
        <v>172.94808599999999</v>
      </c>
      <c r="L4558" s="1" t="s">
        <v>38</v>
      </c>
      <c r="M4558" s="1" t="s">
        <v>47</v>
      </c>
      <c r="N4558" s="1" t="s">
        <v>33</v>
      </c>
      <c r="O4558" s="1" t="s">
        <v>22</v>
      </c>
      <c r="P4558" s="1" t="s">
        <v>39</v>
      </c>
      <c r="Q4558" s="1" t="s">
        <v>40</v>
      </c>
      <c r="R4558" s="2">
        <v>40421</v>
      </c>
    </row>
    <row r="4559" spans="1:18" x14ac:dyDescent="0.25">
      <c r="A4559" s="1">
        <v>50850</v>
      </c>
      <c r="B4559" s="2">
        <v>39939</v>
      </c>
      <c r="C4559" s="2" t="str">
        <f t="shared" si="356"/>
        <v>May</v>
      </c>
      <c r="D4559" s="1" t="s">
        <v>37</v>
      </c>
      <c r="E4559" s="1">
        <v>2</v>
      </c>
      <c r="F4559" s="1">
        <f t="shared" si="355"/>
        <v>471.21</v>
      </c>
      <c r="G4559" s="1">
        <v>942.42</v>
      </c>
      <c r="H4559" s="1">
        <v>75.23</v>
      </c>
      <c r="I4559">
        <f t="shared" si="357"/>
        <v>1017.65</v>
      </c>
      <c r="J4559">
        <f t="shared" si="358"/>
        <v>4.7610000000000001</v>
      </c>
      <c r="K4559">
        <f t="shared" si="359"/>
        <v>44.868616199999998</v>
      </c>
      <c r="L4559" s="1" t="s">
        <v>38</v>
      </c>
      <c r="M4559" s="1" t="s">
        <v>56</v>
      </c>
      <c r="N4559" s="1" t="s">
        <v>28</v>
      </c>
      <c r="O4559" s="1" t="s">
        <v>22</v>
      </c>
      <c r="P4559" s="1" t="s">
        <v>57</v>
      </c>
      <c r="Q4559" s="1" t="s">
        <v>64</v>
      </c>
      <c r="R4559" s="2">
        <v>39940</v>
      </c>
    </row>
    <row r="4560" spans="1:18" x14ac:dyDescent="0.25">
      <c r="A4560" s="1">
        <v>40611</v>
      </c>
      <c r="B4560" s="2">
        <v>40996</v>
      </c>
      <c r="C4560" s="2" t="str">
        <f t="shared" si="356"/>
        <v>March</v>
      </c>
      <c r="D4560" s="1" t="s">
        <v>32</v>
      </c>
      <c r="E4560" s="1">
        <v>12</v>
      </c>
      <c r="F4560" s="1">
        <f t="shared" si="355"/>
        <v>5.5691666666666668</v>
      </c>
      <c r="G4560" s="1">
        <v>66.83</v>
      </c>
      <c r="H4560" s="1">
        <v>5.17</v>
      </c>
      <c r="I4560">
        <f t="shared" si="357"/>
        <v>72</v>
      </c>
      <c r="J4560">
        <f t="shared" si="358"/>
        <v>3.5455000000000001</v>
      </c>
      <c r="K4560">
        <f t="shared" si="359"/>
        <v>2.3694576499999997</v>
      </c>
      <c r="L4560" s="1" t="s">
        <v>19</v>
      </c>
      <c r="M4560" s="1" t="s">
        <v>54</v>
      </c>
      <c r="N4560" s="1" t="s">
        <v>42</v>
      </c>
      <c r="O4560" s="1" t="s">
        <v>34</v>
      </c>
      <c r="P4560" s="1" t="s">
        <v>45</v>
      </c>
      <c r="Q4560" s="1" t="s">
        <v>24</v>
      </c>
      <c r="R4560" s="2">
        <v>40998</v>
      </c>
    </row>
    <row r="4561" spans="1:18" x14ac:dyDescent="0.25">
      <c r="A4561" s="1">
        <v>38693</v>
      </c>
      <c r="B4561" s="2">
        <v>40708</v>
      </c>
      <c r="C4561" s="2" t="str">
        <f t="shared" si="356"/>
        <v>June</v>
      </c>
      <c r="D4561" s="1" t="s">
        <v>18</v>
      </c>
      <c r="E4561" s="1">
        <v>3</v>
      </c>
      <c r="F4561" s="1">
        <f t="shared" si="355"/>
        <v>740.87</v>
      </c>
      <c r="G4561" s="1">
        <v>2222.61</v>
      </c>
      <c r="H4561" s="1">
        <v>24.49</v>
      </c>
      <c r="I4561">
        <f t="shared" si="357"/>
        <v>2247.1</v>
      </c>
      <c r="J4561">
        <f t="shared" si="358"/>
        <v>5.3265000000000002</v>
      </c>
      <c r="K4561">
        <f t="shared" si="359"/>
        <v>118.38732165000002</v>
      </c>
      <c r="L4561" s="1" t="s">
        <v>26</v>
      </c>
      <c r="M4561" s="1" t="s">
        <v>27</v>
      </c>
      <c r="N4561" s="1" t="s">
        <v>42</v>
      </c>
      <c r="O4561" s="1" t="s">
        <v>29</v>
      </c>
      <c r="P4561" s="1" t="s">
        <v>52</v>
      </c>
      <c r="Q4561" s="1" t="s">
        <v>53</v>
      </c>
      <c r="R4561" s="2">
        <v>40715</v>
      </c>
    </row>
    <row r="4562" spans="1:18" x14ac:dyDescent="0.25">
      <c r="A4562" s="1">
        <v>26791</v>
      </c>
      <c r="B4562" s="2">
        <v>40662</v>
      </c>
      <c r="C4562" s="2" t="str">
        <f t="shared" si="356"/>
        <v>April</v>
      </c>
      <c r="D4562" s="1" t="s">
        <v>18</v>
      </c>
      <c r="E4562" s="1">
        <v>45</v>
      </c>
      <c r="F4562" s="1">
        <f t="shared" si="355"/>
        <v>11.121777777777778</v>
      </c>
      <c r="G4562" s="1">
        <v>500.48</v>
      </c>
      <c r="H4562" s="1">
        <v>5.03</v>
      </c>
      <c r="I4562">
        <f t="shared" si="357"/>
        <v>505.51</v>
      </c>
      <c r="J4562">
        <f t="shared" si="358"/>
        <v>3.5455000000000001</v>
      </c>
      <c r="K4562">
        <f t="shared" si="359"/>
        <v>17.7445184</v>
      </c>
      <c r="L4562" s="1" t="s">
        <v>26</v>
      </c>
      <c r="M4562" s="1" t="s">
        <v>55</v>
      </c>
      <c r="N4562" s="1" t="s">
        <v>42</v>
      </c>
      <c r="O4562" s="1" t="s">
        <v>34</v>
      </c>
      <c r="P4562" s="1" t="s">
        <v>60</v>
      </c>
      <c r="Q4562" s="1" t="s">
        <v>24</v>
      </c>
      <c r="R4562" s="2">
        <v>40669</v>
      </c>
    </row>
    <row r="4563" spans="1:18" x14ac:dyDescent="0.25">
      <c r="A4563" s="1">
        <v>41351</v>
      </c>
      <c r="B4563" s="2">
        <v>40444</v>
      </c>
      <c r="C4563" s="2" t="str">
        <f t="shared" si="356"/>
        <v>September</v>
      </c>
      <c r="D4563" s="1" t="s">
        <v>32</v>
      </c>
      <c r="E4563" s="1">
        <v>48</v>
      </c>
      <c r="F4563" s="1">
        <f t="shared" si="355"/>
        <v>172.35998958333334</v>
      </c>
      <c r="G4563" s="1">
        <v>8273.2795000000006</v>
      </c>
      <c r="H4563" s="1">
        <v>8.99</v>
      </c>
      <c r="I4563">
        <f t="shared" si="357"/>
        <v>8282.2695000000003</v>
      </c>
      <c r="J4563">
        <f t="shared" si="358"/>
        <v>5.3265000000000002</v>
      </c>
      <c r="K4563">
        <f t="shared" si="359"/>
        <v>440.67623256750005</v>
      </c>
      <c r="L4563" s="1" t="s">
        <v>26</v>
      </c>
      <c r="M4563" s="1" t="s">
        <v>59</v>
      </c>
      <c r="N4563" s="1" t="s">
        <v>21</v>
      </c>
      <c r="O4563" s="1" t="s">
        <v>29</v>
      </c>
      <c r="P4563" s="1" t="s">
        <v>30</v>
      </c>
      <c r="Q4563" s="1" t="s">
        <v>24</v>
      </c>
      <c r="R4563" s="2">
        <v>40445</v>
      </c>
    </row>
    <row r="4564" spans="1:18" x14ac:dyDescent="0.25">
      <c r="A4564" s="1">
        <v>20614</v>
      </c>
      <c r="B4564" s="2">
        <v>39951</v>
      </c>
      <c r="C4564" s="2" t="str">
        <f t="shared" si="356"/>
        <v>May</v>
      </c>
      <c r="D4564" s="1" t="s">
        <v>32</v>
      </c>
      <c r="E4564" s="1">
        <v>47</v>
      </c>
      <c r="F4564" s="1">
        <f t="shared" si="355"/>
        <v>76.518297872340426</v>
      </c>
      <c r="G4564" s="1">
        <v>3596.36</v>
      </c>
      <c r="H4564" s="1">
        <v>12.14</v>
      </c>
      <c r="I4564">
        <f t="shared" si="357"/>
        <v>3608.5</v>
      </c>
      <c r="J4564">
        <f t="shared" si="358"/>
        <v>5.3265000000000002</v>
      </c>
      <c r="K4564">
        <f t="shared" si="359"/>
        <v>191.56011540000003</v>
      </c>
      <c r="L4564" s="1" t="s">
        <v>19</v>
      </c>
      <c r="M4564" s="1" t="s">
        <v>27</v>
      </c>
      <c r="N4564" s="1" t="s">
        <v>33</v>
      </c>
      <c r="O4564" s="1" t="s">
        <v>29</v>
      </c>
      <c r="P4564" s="1" t="s">
        <v>43</v>
      </c>
      <c r="Q4564" s="1" t="s">
        <v>24</v>
      </c>
      <c r="R4564" s="2">
        <v>39953</v>
      </c>
    </row>
    <row r="4565" spans="1:18" x14ac:dyDescent="0.25">
      <c r="A4565" s="1">
        <v>48452</v>
      </c>
      <c r="B4565" s="2">
        <v>40460</v>
      </c>
      <c r="C4565" s="2" t="str">
        <f t="shared" si="356"/>
        <v>October</v>
      </c>
      <c r="D4565" s="1" t="s">
        <v>25</v>
      </c>
      <c r="E4565" s="1">
        <v>15</v>
      </c>
      <c r="F4565" s="1">
        <f t="shared" si="355"/>
        <v>4.8940000000000001</v>
      </c>
      <c r="G4565" s="1">
        <v>73.41</v>
      </c>
      <c r="H4565" s="1">
        <v>4.97</v>
      </c>
      <c r="I4565">
        <f t="shared" si="357"/>
        <v>78.38</v>
      </c>
      <c r="J4565">
        <f t="shared" si="358"/>
        <v>3.5455000000000001</v>
      </c>
      <c r="K4565">
        <f t="shared" si="359"/>
        <v>2.6027515499999998</v>
      </c>
      <c r="L4565" s="1" t="s">
        <v>26</v>
      </c>
      <c r="M4565" s="1" t="s">
        <v>58</v>
      </c>
      <c r="N4565" s="1" t="s">
        <v>33</v>
      </c>
      <c r="O4565" s="1" t="s">
        <v>34</v>
      </c>
      <c r="P4565" s="1" t="s">
        <v>48</v>
      </c>
      <c r="Q4565" s="1" t="s">
        <v>24</v>
      </c>
      <c r="R4565" s="2">
        <v>40462</v>
      </c>
    </row>
    <row r="4566" spans="1:18" x14ac:dyDescent="0.25">
      <c r="A4566" s="1">
        <v>52199</v>
      </c>
      <c r="B4566" s="2">
        <v>40569</v>
      </c>
      <c r="C4566" s="2" t="str">
        <f t="shared" si="356"/>
        <v>January</v>
      </c>
      <c r="D4566" s="1" t="s">
        <v>41</v>
      </c>
      <c r="E4566" s="1">
        <v>19</v>
      </c>
      <c r="F4566" s="1">
        <f t="shared" si="355"/>
        <v>4.8547368421052628</v>
      </c>
      <c r="G4566" s="1">
        <v>92.24</v>
      </c>
      <c r="H4566" s="1">
        <v>5.24</v>
      </c>
      <c r="I4566">
        <f t="shared" si="357"/>
        <v>97.47999999999999</v>
      </c>
      <c r="J4566">
        <f t="shared" si="358"/>
        <v>3.5455000000000001</v>
      </c>
      <c r="K4566">
        <f t="shared" si="359"/>
        <v>3.2703692000000002</v>
      </c>
      <c r="L4566" s="1" t="s">
        <v>26</v>
      </c>
      <c r="M4566" s="1" t="s">
        <v>51</v>
      </c>
      <c r="N4566" s="1" t="s">
        <v>33</v>
      </c>
      <c r="O4566" s="1" t="s">
        <v>34</v>
      </c>
      <c r="P4566" s="1" t="s">
        <v>48</v>
      </c>
      <c r="Q4566" s="1" t="s">
        <v>24</v>
      </c>
      <c r="R4566" s="2">
        <v>40570</v>
      </c>
    </row>
    <row r="4567" spans="1:18" x14ac:dyDescent="0.25">
      <c r="A4567" s="1">
        <v>27872</v>
      </c>
      <c r="B4567" s="2">
        <v>40829</v>
      </c>
      <c r="C4567" s="2" t="str">
        <f t="shared" si="356"/>
        <v>October</v>
      </c>
      <c r="D4567" s="1" t="s">
        <v>32</v>
      </c>
      <c r="E4567" s="1">
        <v>25</v>
      </c>
      <c r="F4567" s="1">
        <f t="shared" si="355"/>
        <v>15.548399999999999</v>
      </c>
      <c r="G4567" s="1">
        <v>388.71</v>
      </c>
      <c r="H4567" s="1">
        <v>7.27</v>
      </c>
      <c r="I4567">
        <f t="shared" si="357"/>
        <v>395.97999999999996</v>
      </c>
      <c r="J4567">
        <f t="shared" si="358"/>
        <v>3.5455000000000001</v>
      </c>
      <c r="K4567">
        <f t="shared" si="359"/>
        <v>13.78171305</v>
      </c>
      <c r="L4567" s="1" t="s">
        <v>26</v>
      </c>
      <c r="M4567" s="1" t="s">
        <v>51</v>
      </c>
      <c r="N4567" s="1" t="s">
        <v>33</v>
      </c>
      <c r="O4567" s="1" t="s">
        <v>34</v>
      </c>
      <c r="P4567" s="1" t="s">
        <v>48</v>
      </c>
      <c r="Q4567" s="1" t="s">
        <v>24</v>
      </c>
      <c r="R4567" s="2">
        <v>40831</v>
      </c>
    </row>
    <row r="4568" spans="1:18" x14ac:dyDescent="0.25">
      <c r="A4568" s="1">
        <v>53123</v>
      </c>
      <c r="B4568" s="2">
        <v>40056</v>
      </c>
      <c r="C4568" s="2" t="str">
        <f t="shared" si="356"/>
        <v>August</v>
      </c>
      <c r="D4568" s="1" t="s">
        <v>32</v>
      </c>
      <c r="E4568" s="1">
        <v>25</v>
      </c>
      <c r="F4568" s="1">
        <f t="shared" si="355"/>
        <v>10.63</v>
      </c>
      <c r="G4568" s="1">
        <v>265.75</v>
      </c>
      <c r="H4568" s="1">
        <v>5.14</v>
      </c>
      <c r="I4568">
        <f t="shared" si="357"/>
        <v>270.89</v>
      </c>
      <c r="J4568">
        <f t="shared" si="358"/>
        <v>3.5455000000000001</v>
      </c>
      <c r="K4568">
        <f t="shared" si="359"/>
        <v>9.4221662500000001</v>
      </c>
      <c r="L4568" s="1" t="s">
        <v>26</v>
      </c>
      <c r="M4568" s="1" t="s">
        <v>58</v>
      </c>
      <c r="N4568" s="1" t="s">
        <v>33</v>
      </c>
      <c r="O4568" s="1" t="s">
        <v>34</v>
      </c>
      <c r="P4568" s="1" t="s">
        <v>48</v>
      </c>
      <c r="Q4568" s="1" t="s">
        <v>24</v>
      </c>
      <c r="R4568" s="2">
        <v>40058</v>
      </c>
    </row>
    <row r="4569" spans="1:18" x14ac:dyDescent="0.25">
      <c r="A4569" s="1">
        <v>40770</v>
      </c>
      <c r="B4569" s="2">
        <v>40649</v>
      </c>
      <c r="C4569" s="2" t="str">
        <f t="shared" si="356"/>
        <v>April</v>
      </c>
      <c r="D4569" s="1" t="s">
        <v>18</v>
      </c>
      <c r="E4569" s="1">
        <v>19</v>
      </c>
      <c r="F4569" s="1">
        <f t="shared" si="355"/>
        <v>11.457368421052632</v>
      </c>
      <c r="G4569" s="1">
        <v>217.69</v>
      </c>
      <c r="H4569" s="1">
        <v>6.12</v>
      </c>
      <c r="I4569">
        <f t="shared" si="357"/>
        <v>223.81</v>
      </c>
      <c r="J4569">
        <f t="shared" si="358"/>
        <v>3.5455000000000001</v>
      </c>
      <c r="K4569">
        <f t="shared" si="359"/>
        <v>7.7181989499999997</v>
      </c>
      <c r="L4569" s="1" t="s">
        <v>26</v>
      </c>
      <c r="M4569" s="1" t="s">
        <v>51</v>
      </c>
      <c r="N4569" s="1" t="s">
        <v>42</v>
      </c>
      <c r="O4569" s="1" t="s">
        <v>34</v>
      </c>
      <c r="P4569" s="1" t="s">
        <v>68</v>
      </c>
      <c r="Q4569" s="1" t="s">
        <v>31</v>
      </c>
      <c r="R4569" s="2">
        <v>40654</v>
      </c>
    </row>
    <row r="4570" spans="1:18" x14ac:dyDescent="0.25">
      <c r="A4570" s="1">
        <v>1189</v>
      </c>
      <c r="B4570" s="2">
        <v>39911</v>
      </c>
      <c r="C4570" s="2" t="str">
        <f t="shared" si="356"/>
        <v>April</v>
      </c>
      <c r="D4570" s="1" t="s">
        <v>37</v>
      </c>
      <c r="E4570" s="1">
        <v>27</v>
      </c>
      <c r="F4570" s="1">
        <f t="shared" si="355"/>
        <v>4.7814814814814817</v>
      </c>
      <c r="G4570" s="1">
        <v>129.1</v>
      </c>
      <c r="H4570" s="1">
        <v>4.99</v>
      </c>
      <c r="I4570">
        <f t="shared" si="357"/>
        <v>134.09</v>
      </c>
      <c r="J4570">
        <f t="shared" si="358"/>
        <v>3.5455000000000001</v>
      </c>
      <c r="K4570">
        <f t="shared" si="359"/>
        <v>4.5772404999999994</v>
      </c>
      <c r="L4570" s="1" t="s">
        <v>26</v>
      </c>
      <c r="M4570" s="1" t="s">
        <v>49</v>
      </c>
      <c r="N4570" s="1" t="s">
        <v>28</v>
      </c>
      <c r="O4570" s="1" t="s">
        <v>34</v>
      </c>
      <c r="P4570" s="1" t="s">
        <v>62</v>
      </c>
      <c r="Q4570" s="1" t="s">
        <v>24</v>
      </c>
      <c r="R4570" s="2">
        <v>39912</v>
      </c>
    </row>
    <row r="4571" spans="1:18" x14ac:dyDescent="0.25">
      <c r="A4571" s="1">
        <v>35968</v>
      </c>
      <c r="B4571" s="2">
        <v>40971</v>
      </c>
      <c r="C4571" s="2" t="str">
        <f t="shared" si="356"/>
        <v>March</v>
      </c>
      <c r="D4571" s="1" t="s">
        <v>32</v>
      </c>
      <c r="E4571" s="1">
        <v>21</v>
      </c>
      <c r="F4571" s="1">
        <f t="shared" si="355"/>
        <v>6.723809523809523</v>
      </c>
      <c r="G4571" s="1">
        <v>141.19999999999999</v>
      </c>
      <c r="H4571" s="1">
        <v>6.97</v>
      </c>
      <c r="I4571">
        <f t="shared" si="357"/>
        <v>148.16999999999999</v>
      </c>
      <c r="J4571">
        <f t="shared" si="358"/>
        <v>3.5455000000000001</v>
      </c>
      <c r="K4571">
        <f t="shared" si="359"/>
        <v>5.006246</v>
      </c>
      <c r="L4571" s="1" t="s">
        <v>26</v>
      </c>
      <c r="M4571" s="1" t="s">
        <v>20</v>
      </c>
      <c r="N4571" s="1" t="s">
        <v>33</v>
      </c>
      <c r="O4571" s="1" t="s">
        <v>34</v>
      </c>
      <c r="P4571" s="1" t="s">
        <v>48</v>
      </c>
      <c r="Q4571" s="1" t="s">
        <v>24</v>
      </c>
      <c r="R4571" s="2">
        <v>40973</v>
      </c>
    </row>
    <row r="4572" spans="1:18" x14ac:dyDescent="0.25">
      <c r="A4572" s="1">
        <v>24801</v>
      </c>
      <c r="B4572" s="2">
        <v>41228</v>
      </c>
      <c r="C4572" s="2" t="str">
        <f t="shared" si="356"/>
        <v>November</v>
      </c>
      <c r="D4572" s="1" t="s">
        <v>25</v>
      </c>
      <c r="E4572" s="1">
        <v>7</v>
      </c>
      <c r="F4572" s="1">
        <f t="shared" si="355"/>
        <v>97.95714285714287</v>
      </c>
      <c r="G4572" s="1">
        <v>685.7</v>
      </c>
      <c r="H4572" s="1">
        <v>20.79</v>
      </c>
      <c r="I4572">
        <f t="shared" si="357"/>
        <v>706.49</v>
      </c>
      <c r="J4572">
        <f t="shared" si="358"/>
        <v>4.7610000000000001</v>
      </c>
      <c r="K4572">
        <f t="shared" si="359"/>
        <v>32.646177000000002</v>
      </c>
      <c r="L4572" s="1" t="s">
        <v>26</v>
      </c>
      <c r="M4572" s="1" t="s">
        <v>51</v>
      </c>
      <c r="N4572" s="1" t="s">
        <v>42</v>
      </c>
      <c r="O4572" s="1" t="s">
        <v>22</v>
      </c>
      <c r="P4572" s="1" t="s">
        <v>23</v>
      </c>
      <c r="Q4572" s="1" t="s">
        <v>53</v>
      </c>
      <c r="R4572" s="2">
        <v>41229</v>
      </c>
    </row>
    <row r="4573" spans="1:18" x14ac:dyDescent="0.25">
      <c r="A4573" s="1">
        <v>58117</v>
      </c>
      <c r="B4573" s="2">
        <v>40594</v>
      </c>
      <c r="C4573" s="2" t="str">
        <f t="shared" si="356"/>
        <v>February</v>
      </c>
      <c r="D4573" s="1" t="s">
        <v>37</v>
      </c>
      <c r="E4573" s="1">
        <v>42</v>
      </c>
      <c r="F4573" s="1">
        <f t="shared" si="355"/>
        <v>3.2109523809523814</v>
      </c>
      <c r="G4573" s="1">
        <v>134.86000000000001</v>
      </c>
      <c r="H4573" s="1">
        <v>1.92</v>
      </c>
      <c r="I4573">
        <f t="shared" si="357"/>
        <v>136.78</v>
      </c>
      <c r="J4573">
        <f t="shared" si="358"/>
        <v>3.5455000000000001</v>
      </c>
      <c r="K4573">
        <f t="shared" si="359"/>
        <v>4.781461300000001</v>
      </c>
      <c r="L4573" s="1" t="s">
        <v>26</v>
      </c>
      <c r="M4573" s="1" t="s">
        <v>56</v>
      </c>
      <c r="N4573" s="1" t="s">
        <v>33</v>
      </c>
      <c r="O4573" s="1" t="s">
        <v>34</v>
      </c>
      <c r="P4573" s="1" t="s">
        <v>50</v>
      </c>
      <c r="Q4573" s="1" t="s">
        <v>36</v>
      </c>
      <c r="R4573" s="2">
        <v>40595</v>
      </c>
    </row>
    <row r="4574" spans="1:18" x14ac:dyDescent="0.25">
      <c r="A4574" s="1">
        <v>2720</v>
      </c>
      <c r="B4574" s="2">
        <v>40336</v>
      </c>
      <c r="C4574" s="2" t="str">
        <f t="shared" si="356"/>
        <v>June</v>
      </c>
      <c r="D4574" s="1" t="s">
        <v>37</v>
      </c>
      <c r="E4574" s="1">
        <v>36</v>
      </c>
      <c r="F4574" s="1">
        <f t="shared" si="355"/>
        <v>56.972666666666669</v>
      </c>
      <c r="G4574" s="1">
        <v>2051.0160000000001</v>
      </c>
      <c r="H4574" s="1">
        <v>3.99</v>
      </c>
      <c r="I4574">
        <f t="shared" si="357"/>
        <v>2055.0059999999999</v>
      </c>
      <c r="J4574">
        <f t="shared" si="358"/>
        <v>5.3265000000000002</v>
      </c>
      <c r="K4574">
        <f t="shared" si="359"/>
        <v>109.24736724</v>
      </c>
      <c r="L4574" s="1" t="s">
        <v>19</v>
      </c>
      <c r="M4574" s="1" t="s">
        <v>20</v>
      </c>
      <c r="N4574" s="1" t="s">
        <v>28</v>
      </c>
      <c r="O4574" s="1" t="s">
        <v>29</v>
      </c>
      <c r="P4574" s="1" t="s">
        <v>30</v>
      </c>
      <c r="Q4574" s="1" t="s">
        <v>24</v>
      </c>
      <c r="R4574" s="2">
        <v>40339</v>
      </c>
    </row>
    <row r="4575" spans="1:18" x14ac:dyDescent="0.25">
      <c r="A4575" s="1">
        <v>14375</v>
      </c>
      <c r="B4575" s="2">
        <v>40209</v>
      </c>
      <c r="C4575" s="2" t="str">
        <f t="shared" si="356"/>
        <v>January</v>
      </c>
      <c r="D4575" s="1" t="s">
        <v>41</v>
      </c>
      <c r="E4575" s="1">
        <v>7</v>
      </c>
      <c r="F4575" s="1">
        <f t="shared" si="355"/>
        <v>6.2928571428571427</v>
      </c>
      <c r="G4575" s="1">
        <v>44.05</v>
      </c>
      <c r="H4575" s="1">
        <v>5.67</v>
      </c>
      <c r="I4575">
        <f t="shared" si="357"/>
        <v>49.72</v>
      </c>
      <c r="J4575">
        <f t="shared" si="358"/>
        <v>3.5455000000000001</v>
      </c>
      <c r="K4575">
        <f t="shared" si="359"/>
        <v>1.56179275</v>
      </c>
      <c r="L4575" s="1" t="s">
        <v>26</v>
      </c>
      <c r="M4575" s="1" t="s">
        <v>20</v>
      </c>
      <c r="N4575" s="1" t="s">
        <v>33</v>
      </c>
      <c r="O4575" s="1" t="s">
        <v>34</v>
      </c>
      <c r="P4575" s="1" t="s">
        <v>45</v>
      </c>
      <c r="Q4575" s="1" t="s">
        <v>24</v>
      </c>
      <c r="R4575" s="2">
        <v>40210</v>
      </c>
    </row>
    <row r="4576" spans="1:18" x14ac:dyDescent="0.25">
      <c r="A4576" s="1">
        <v>10052</v>
      </c>
      <c r="B4576" s="2">
        <v>40063</v>
      </c>
      <c r="C4576" s="2" t="str">
        <f t="shared" si="356"/>
        <v>September</v>
      </c>
      <c r="D4576" s="1" t="s">
        <v>32</v>
      </c>
      <c r="E4576" s="1">
        <v>46</v>
      </c>
      <c r="F4576" s="1">
        <f t="shared" si="355"/>
        <v>3.5278260869565217</v>
      </c>
      <c r="G4576" s="1">
        <v>162.28</v>
      </c>
      <c r="H4576" s="1">
        <v>6.27</v>
      </c>
      <c r="I4576">
        <f t="shared" si="357"/>
        <v>168.55</v>
      </c>
      <c r="J4576">
        <f t="shared" si="358"/>
        <v>3.5455000000000001</v>
      </c>
      <c r="K4576">
        <f t="shared" si="359"/>
        <v>5.7536373999999997</v>
      </c>
      <c r="L4576" s="1" t="s">
        <v>26</v>
      </c>
      <c r="M4576" s="1" t="s">
        <v>47</v>
      </c>
      <c r="N4576" s="1" t="s">
        <v>33</v>
      </c>
      <c r="O4576" s="1" t="s">
        <v>34</v>
      </c>
      <c r="P4576" s="1" t="s">
        <v>48</v>
      </c>
      <c r="Q4576" s="1" t="s">
        <v>24</v>
      </c>
      <c r="R4576" s="2">
        <v>40065</v>
      </c>
    </row>
    <row r="4577" spans="1:18" x14ac:dyDescent="0.25">
      <c r="A4577" s="1">
        <v>12039</v>
      </c>
      <c r="B4577" s="2">
        <v>40345</v>
      </c>
      <c r="C4577" s="2" t="str">
        <f t="shared" si="356"/>
        <v>June</v>
      </c>
      <c r="D4577" s="1" t="s">
        <v>25</v>
      </c>
      <c r="E4577" s="1">
        <v>13</v>
      </c>
      <c r="F4577" s="1">
        <f t="shared" si="355"/>
        <v>157.58215384615386</v>
      </c>
      <c r="G4577" s="1">
        <v>2048.5680000000002</v>
      </c>
      <c r="H4577" s="1">
        <v>8.99</v>
      </c>
      <c r="I4577">
        <f t="shared" si="357"/>
        <v>2057.558</v>
      </c>
      <c r="J4577">
        <f t="shared" si="358"/>
        <v>5.3265000000000002</v>
      </c>
      <c r="K4577">
        <f t="shared" si="359"/>
        <v>109.11697452000003</v>
      </c>
      <c r="L4577" s="1" t="s">
        <v>26</v>
      </c>
      <c r="M4577" s="1" t="s">
        <v>47</v>
      </c>
      <c r="N4577" s="1" t="s">
        <v>33</v>
      </c>
      <c r="O4577" s="1" t="s">
        <v>29</v>
      </c>
      <c r="P4577" s="1" t="s">
        <v>30</v>
      </c>
      <c r="Q4577" s="1" t="s">
        <v>24</v>
      </c>
      <c r="R4577" s="2">
        <v>40347</v>
      </c>
    </row>
    <row r="4578" spans="1:18" x14ac:dyDescent="0.25">
      <c r="A4578" s="1">
        <v>42243</v>
      </c>
      <c r="B4578" s="2">
        <v>40979</v>
      </c>
      <c r="C4578" s="2" t="str">
        <f t="shared" si="356"/>
        <v>March</v>
      </c>
      <c r="D4578" s="1" t="s">
        <v>41</v>
      </c>
      <c r="E4578" s="1">
        <v>42</v>
      </c>
      <c r="F4578" s="1">
        <f t="shared" si="355"/>
        <v>44.668809523809522</v>
      </c>
      <c r="G4578" s="1">
        <v>1876.09</v>
      </c>
      <c r="H4578" s="1">
        <v>2.99</v>
      </c>
      <c r="I4578">
        <f t="shared" si="357"/>
        <v>1879.08</v>
      </c>
      <c r="J4578">
        <f t="shared" si="358"/>
        <v>3.5455000000000001</v>
      </c>
      <c r="K4578">
        <f t="shared" si="359"/>
        <v>66.516770949999994</v>
      </c>
      <c r="L4578" s="1" t="s">
        <v>26</v>
      </c>
      <c r="M4578" s="1" t="s">
        <v>56</v>
      </c>
      <c r="N4578" s="1" t="s">
        <v>28</v>
      </c>
      <c r="O4578" s="1" t="s">
        <v>34</v>
      </c>
      <c r="P4578" s="1" t="s">
        <v>48</v>
      </c>
      <c r="Q4578" s="1" t="s">
        <v>24</v>
      </c>
      <c r="R4578" s="2">
        <v>40981</v>
      </c>
    </row>
    <row r="4579" spans="1:18" x14ac:dyDescent="0.25">
      <c r="A4579" s="1">
        <v>15808</v>
      </c>
      <c r="B4579" s="2">
        <v>40526</v>
      </c>
      <c r="C4579" s="2" t="str">
        <f t="shared" si="356"/>
        <v>December</v>
      </c>
      <c r="D4579" s="1" t="s">
        <v>37</v>
      </c>
      <c r="E4579" s="1">
        <v>45</v>
      </c>
      <c r="F4579" s="1">
        <f t="shared" si="355"/>
        <v>19.621333333333332</v>
      </c>
      <c r="G4579" s="1">
        <v>882.96</v>
      </c>
      <c r="H4579" s="1">
        <v>4</v>
      </c>
      <c r="I4579">
        <f t="shared" si="357"/>
        <v>886.96</v>
      </c>
      <c r="J4579">
        <f t="shared" si="358"/>
        <v>5.3265000000000002</v>
      </c>
      <c r="K4579">
        <f t="shared" si="359"/>
        <v>47.030864399999999</v>
      </c>
      <c r="L4579" s="1" t="s">
        <v>26</v>
      </c>
      <c r="M4579" s="1" t="s">
        <v>27</v>
      </c>
      <c r="N4579" s="1" t="s">
        <v>33</v>
      </c>
      <c r="O4579" s="1" t="s">
        <v>29</v>
      </c>
      <c r="P4579" s="1" t="s">
        <v>43</v>
      </c>
      <c r="Q4579" s="1" t="s">
        <v>24</v>
      </c>
      <c r="R4579" s="2">
        <v>40528</v>
      </c>
    </row>
    <row r="4580" spans="1:18" x14ac:dyDescent="0.25">
      <c r="A4580" s="1">
        <v>25985</v>
      </c>
      <c r="B4580" s="2">
        <v>41154</v>
      </c>
      <c r="C4580" s="2" t="str">
        <f t="shared" si="356"/>
        <v>September</v>
      </c>
      <c r="D4580" s="1" t="s">
        <v>18</v>
      </c>
      <c r="E4580" s="1">
        <v>22</v>
      </c>
      <c r="F4580" s="1">
        <f t="shared" si="355"/>
        <v>3.6722727272727274</v>
      </c>
      <c r="G4580" s="1">
        <v>80.790000000000006</v>
      </c>
      <c r="H4580" s="1">
        <v>0.71</v>
      </c>
      <c r="I4580">
        <f t="shared" si="357"/>
        <v>81.5</v>
      </c>
      <c r="J4580">
        <f t="shared" si="358"/>
        <v>3.5455000000000001</v>
      </c>
      <c r="K4580">
        <f t="shared" si="359"/>
        <v>2.8644094500000006</v>
      </c>
      <c r="L4580" s="1" t="s">
        <v>26</v>
      </c>
      <c r="M4580" s="1" t="s">
        <v>49</v>
      </c>
      <c r="N4580" s="1" t="s">
        <v>28</v>
      </c>
      <c r="O4580" s="1" t="s">
        <v>34</v>
      </c>
      <c r="P4580" s="1" t="s">
        <v>66</v>
      </c>
      <c r="Q4580" s="1" t="s">
        <v>36</v>
      </c>
      <c r="R4580" s="2">
        <v>41158</v>
      </c>
    </row>
    <row r="4581" spans="1:18" x14ac:dyDescent="0.25">
      <c r="A4581" s="1">
        <v>47682</v>
      </c>
      <c r="B4581" s="2">
        <v>41229</v>
      </c>
      <c r="C4581" s="2" t="str">
        <f t="shared" si="356"/>
        <v>November</v>
      </c>
      <c r="D4581" s="1" t="s">
        <v>32</v>
      </c>
      <c r="E4581" s="1">
        <v>38</v>
      </c>
      <c r="F4581" s="1">
        <f t="shared" si="355"/>
        <v>83.97999999999999</v>
      </c>
      <c r="G4581" s="1">
        <v>3191.24</v>
      </c>
      <c r="H4581" s="1">
        <v>5.01</v>
      </c>
      <c r="I4581">
        <f t="shared" si="357"/>
        <v>3196.25</v>
      </c>
      <c r="J4581">
        <f t="shared" si="358"/>
        <v>3.5455000000000001</v>
      </c>
      <c r="K4581">
        <f t="shared" si="359"/>
        <v>113.14541419999999</v>
      </c>
      <c r="L4581" s="1" t="s">
        <v>26</v>
      </c>
      <c r="M4581" s="1" t="s">
        <v>27</v>
      </c>
      <c r="N4581" s="1" t="s">
        <v>28</v>
      </c>
      <c r="O4581" s="1" t="s">
        <v>34</v>
      </c>
      <c r="P4581" s="1" t="s">
        <v>62</v>
      </c>
      <c r="Q4581" s="1" t="s">
        <v>24</v>
      </c>
      <c r="R4581" s="2">
        <v>41230</v>
      </c>
    </row>
    <row r="4582" spans="1:18" x14ac:dyDescent="0.25">
      <c r="A4582" s="1">
        <v>36229</v>
      </c>
      <c r="B4582" s="2">
        <v>41173</v>
      </c>
      <c r="C4582" s="2" t="str">
        <f t="shared" si="356"/>
        <v>September</v>
      </c>
      <c r="D4582" s="1" t="s">
        <v>32</v>
      </c>
      <c r="E4582" s="1">
        <v>12</v>
      </c>
      <c r="F4582" s="1">
        <f t="shared" si="355"/>
        <v>122.1075</v>
      </c>
      <c r="G4582" s="1">
        <v>1465.29</v>
      </c>
      <c r="H4582" s="1">
        <v>7.11</v>
      </c>
      <c r="I4582">
        <f t="shared" si="357"/>
        <v>1472.3999999999999</v>
      </c>
      <c r="J4582">
        <f t="shared" si="358"/>
        <v>5.3265000000000002</v>
      </c>
      <c r="K4582">
        <f t="shared" si="359"/>
        <v>78.048671850000005</v>
      </c>
      <c r="L4582" s="1" t="s">
        <v>26</v>
      </c>
      <c r="M4582" s="1" t="s">
        <v>27</v>
      </c>
      <c r="N4582" s="1" t="s">
        <v>42</v>
      </c>
      <c r="O4582" s="1" t="s">
        <v>29</v>
      </c>
      <c r="P4582" s="1" t="s">
        <v>61</v>
      </c>
      <c r="Q4582" s="1" t="s">
        <v>31</v>
      </c>
      <c r="R4582" s="2">
        <v>41176</v>
      </c>
    </row>
    <row r="4583" spans="1:18" x14ac:dyDescent="0.25">
      <c r="A4583" s="1">
        <v>47106</v>
      </c>
      <c r="B4583" s="2">
        <v>40841</v>
      </c>
      <c r="C4583" s="2" t="str">
        <f t="shared" si="356"/>
        <v>October</v>
      </c>
      <c r="D4583" s="1" t="s">
        <v>41</v>
      </c>
      <c r="E4583" s="1">
        <v>40</v>
      </c>
      <c r="F4583" s="1">
        <f t="shared" si="355"/>
        <v>165.46142500000002</v>
      </c>
      <c r="G4583" s="1">
        <v>6618.4570000000003</v>
      </c>
      <c r="H4583" s="1">
        <v>5.99</v>
      </c>
      <c r="I4583">
        <f t="shared" si="357"/>
        <v>6624.4470000000001</v>
      </c>
      <c r="J4583">
        <f t="shared" si="358"/>
        <v>5.3265000000000002</v>
      </c>
      <c r="K4583">
        <f t="shared" si="359"/>
        <v>352.53211210500007</v>
      </c>
      <c r="L4583" s="1" t="s">
        <v>26</v>
      </c>
      <c r="M4583" s="1" t="s">
        <v>58</v>
      </c>
      <c r="N4583" s="1" t="s">
        <v>42</v>
      </c>
      <c r="O4583" s="1" t="s">
        <v>29</v>
      </c>
      <c r="P4583" s="1" t="s">
        <v>30</v>
      </c>
      <c r="Q4583" s="1" t="s">
        <v>24</v>
      </c>
      <c r="R4583" s="2">
        <v>40843</v>
      </c>
    </row>
    <row r="4584" spans="1:18" x14ac:dyDescent="0.25">
      <c r="A4584" s="1">
        <v>26244</v>
      </c>
      <c r="B4584" s="2">
        <v>40393</v>
      </c>
      <c r="C4584" s="2" t="str">
        <f t="shared" si="356"/>
        <v>August</v>
      </c>
      <c r="D4584" s="1" t="s">
        <v>25</v>
      </c>
      <c r="E4584" s="1">
        <v>16</v>
      </c>
      <c r="F4584" s="1">
        <f t="shared" si="355"/>
        <v>8.2324999999999999</v>
      </c>
      <c r="G4584" s="1">
        <v>131.72</v>
      </c>
      <c r="H4584" s="1">
        <v>3.62</v>
      </c>
      <c r="I4584">
        <f t="shared" si="357"/>
        <v>135.34</v>
      </c>
      <c r="J4584">
        <f t="shared" si="358"/>
        <v>5.3265000000000002</v>
      </c>
      <c r="K4584">
        <f t="shared" si="359"/>
        <v>7.0160657999999998</v>
      </c>
      <c r="L4584" s="1" t="s">
        <v>26</v>
      </c>
      <c r="M4584" s="1" t="s">
        <v>27</v>
      </c>
      <c r="N4584" s="1" t="s">
        <v>42</v>
      </c>
      <c r="O4584" s="1" t="s">
        <v>29</v>
      </c>
      <c r="P4584" s="1" t="s">
        <v>43</v>
      </c>
      <c r="Q4584" s="1" t="s">
        <v>46</v>
      </c>
      <c r="R4584" s="2">
        <v>40395</v>
      </c>
    </row>
    <row r="4585" spans="1:18" x14ac:dyDescent="0.25">
      <c r="A4585" s="1">
        <v>738</v>
      </c>
      <c r="B4585" s="2">
        <v>40238</v>
      </c>
      <c r="C4585" s="2" t="str">
        <f t="shared" si="356"/>
        <v>March</v>
      </c>
      <c r="D4585" s="1" t="s">
        <v>32</v>
      </c>
      <c r="E4585" s="1">
        <v>7</v>
      </c>
      <c r="F4585" s="1">
        <f t="shared" si="355"/>
        <v>80.072857142857146</v>
      </c>
      <c r="G4585" s="1">
        <v>560.51</v>
      </c>
      <c r="H4585" s="1">
        <v>4.5</v>
      </c>
      <c r="I4585">
        <f t="shared" si="357"/>
        <v>565.01</v>
      </c>
      <c r="J4585">
        <f t="shared" si="358"/>
        <v>3.5455000000000001</v>
      </c>
      <c r="K4585">
        <f t="shared" si="359"/>
        <v>19.872882050000001</v>
      </c>
      <c r="L4585" s="1" t="s">
        <v>26</v>
      </c>
      <c r="M4585" s="1" t="s">
        <v>49</v>
      </c>
      <c r="N4585" s="1" t="s">
        <v>33</v>
      </c>
      <c r="O4585" s="1" t="s">
        <v>34</v>
      </c>
      <c r="P4585" s="1" t="s">
        <v>68</v>
      </c>
      <c r="Q4585" s="1" t="s">
        <v>24</v>
      </c>
      <c r="R4585" s="2">
        <v>40240</v>
      </c>
    </row>
    <row r="4586" spans="1:18" x14ac:dyDescent="0.25">
      <c r="A4586" s="1">
        <v>27461</v>
      </c>
      <c r="B4586" s="2">
        <v>40235</v>
      </c>
      <c r="C4586" s="2" t="str">
        <f t="shared" si="356"/>
        <v>February</v>
      </c>
      <c r="D4586" s="1" t="s">
        <v>37</v>
      </c>
      <c r="E4586" s="1">
        <v>26</v>
      </c>
      <c r="F4586" s="1">
        <f t="shared" si="355"/>
        <v>42.160384615384615</v>
      </c>
      <c r="G4586" s="1">
        <v>1096.17</v>
      </c>
      <c r="H4586" s="1">
        <v>19.989999999999998</v>
      </c>
      <c r="I4586">
        <f t="shared" si="357"/>
        <v>1116.1600000000001</v>
      </c>
      <c r="J4586">
        <f t="shared" si="358"/>
        <v>3.5455000000000001</v>
      </c>
      <c r="K4586">
        <f t="shared" si="359"/>
        <v>38.864707350000003</v>
      </c>
      <c r="L4586" s="1" t="s">
        <v>26</v>
      </c>
      <c r="M4586" s="1" t="s">
        <v>27</v>
      </c>
      <c r="N4586" s="1" t="s">
        <v>33</v>
      </c>
      <c r="O4586" s="1" t="s">
        <v>34</v>
      </c>
      <c r="P4586" s="1" t="s">
        <v>45</v>
      </c>
      <c r="Q4586" s="1" t="s">
        <v>24</v>
      </c>
      <c r="R4586" s="2">
        <v>40235</v>
      </c>
    </row>
    <row r="4587" spans="1:18" x14ac:dyDescent="0.25">
      <c r="A4587" s="1">
        <v>53281</v>
      </c>
      <c r="B4587" s="2">
        <v>39905</v>
      </c>
      <c r="C4587" s="2" t="str">
        <f t="shared" si="356"/>
        <v>April</v>
      </c>
      <c r="D4587" s="1" t="s">
        <v>37</v>
      </c>
      <c r="E4587" s="1">
        <v>40</v>
      </c>
      <c r="F4587" s="1">
        <f t="shared" si="355"/>
        <v>351.89974999999998</v>
      </c>
      <c r="G4587" s="1">
        <v>14075.99</v>
      </c>
      <c r="H4587" s="1">
        <v>58.92</v>
      </c>
      <c r="I4587">
        <f t="shared" si="357"/>
        <v>14134.91</v>
      </c>
      <c r="J4587">
        <f t="shared" si="358"/>
        <v>4.7610000000000001</v>
      </c>
      <c r="K4587">
        <f t="shared" si="359"/>
        <v>670.1578839</v>
      </c>
      <c r="L4587" s="1" t="s">
        <v>38</v>
      </c>
      <c r="M4587" s="1" t="s">
        <v>27</v>
      </c>
      <c r="N4587" s="1" t="s">
        <v>33</v>
      </c>
      <c r="O4587" s="1" t="s">
        <v>22</v>
      </c>
      <c r="P4587" s="1" t="s">
        <v>39</v>
      </c>
      <c r="Q4587" s="1" t="s">
        <v>40</v>
      </c>
      <c r="R4587" s="2">
        <v>39907</v>
      </c>
    </row>
    <row r="4588" spans="1:18" x14ac:dyDescent="0.25">
      <c r="A4588" s="1">
        <v>22627</v>
      </c>
      <c r="B4588" s="2">
        <v>40271</v>
      </c>
      <c r="C4588" s="2" t="str">
        <f t="shared" si="356"/>
        <v>April</v>
      </c>
      <c r="D4588" s="1" t="s">
        <v>18</v>
      </c>
      <c r="E4588" s="1">
        <v>33</v>
      </c>
      <c r="F4588" s="1">
        <f t="shared" si="355"/>
        <v>58.624242424242425</v>
      </c>
      <c r="G4588" s="1">
        <v>1934.6</v>
      </c>
      <c r="H4588" s="1">
        <v>14.48</v>
      </c>
      <c r="I4588">
        <f t="shared" si="357"/>
        <v>1949.08</v>
      </c>
      <c r="J4588">
        <f t="shared" si="358"/>
        <v>4.7610000000000001</v>
      </c>
      <c r="K4588">
        <f t="shared" si="359"/>
        <v>92.106306000000004</v>
      </c>
      <c r="L4588" s="1" t="s">
        <v>26</v>
      </c>
      <c r="M4588" s="1" t="s">
        <v>58</v>
      </c>
      <c r="N4588" s="1" t="s">
        <v>28</v>
      </c>
      <c r="O4588" s="1" t="s">
        <v>22</v>
      </c>
      <c r="P4588" s="1" t="s">
        <v>23</v>
      </c>
      <c r="Q4588" s="1" t="s">
        <v>24</v>
      </c>
      <c r="R4588" s="2">
        <v>40276</v>
      </c>
    </row>
    <row r="4589" spans="1:18" x14ac:dyDescent="0.25">
      <c r="A4589" s="1">
        <v>11236</v>
      </c>
      <c r="B4589" s="2">
        <v>40481</v>
      </c>
      <c r="C4589" s="2" t="str">
        <f t="shared" si="356"/>
        <v>October</v>
      </c>
      <c r="D4589" s="1" t="s">
        <v>25</v>
      </c>
      <c r="E4589" s="1">
        <v>15</v>
      </c>
      <c r="F4589" s="1">
        <f t="shared" si="355"/>
        <v>2.9546666666666668</v>
      </c>
      <c r="G4589" s="1">
        <v>44.32</v>
      </c>
      <c r="H4589" s="1">
        <v>4.28</v>
      </c>
      <c r="I4589">
        <f t="shared" si="357"/>
        <v>48.6</v>
      </c>
      <c r="J4589">
        <f t="shared" si="358"/>
        <v>3.5455000000000001</v>
      </c>
      <c r="K4589">
        <f t="shared" si="359"/>
        <v>1.5713656</v>
      </c>
      <c r="L4589" s="1" t="s">
        <v>26</v>
      </c>
      <c r="M4589" s="1" t="s">
        <v>47</v>
      </c>
      <c r="N4589" s="1" t="s">
        <v>28</v>
      </c>
      <c r="O4589" s="1" t="s">
        <v>34</v>
      </c>
      <c r="P4589" s="1" t="s">
        <v>35</v>
      </c>
      <c r="Q4589" s="1" t="s">
        <v>36</v>
      </c>
      <c r="R4589" s="2">
        <v>40481</v>
      </c>
    </row>
    <row r="4590" spans="1:18" x14ac:dyDescent="0.25">
      <c r="A4590" s="1">
        <v>4487</v>
      </c>
      <c r="B4590" s="2">
        <v>40231</v>
      </c>
      <c r="C4590" s="2" t="str">
        <f t="shared" si="356"/>
        <v>February</v>
      </c>
      <c r="D4590" s="1" t="s">
        <v>41</v>
      </c>
      <c r="E4590" s="1">
        <v>50</v>
      </c>
      <c r="F4590" s="1">
        <f t="shared" si="355"/>
        <v>6.5048000000000004</v>
      </c>
      <c r="G4590" s="1">
        <v>325.24</v>
      </c>
      <c r="H4590" s="1">
        <v>5.27</v>
      </c>
      <c r="I4590">
        <f t="shared" si="357"/>
        <v>330.51</v>
      </c>
      <c r="J4590">
        <f t="shared" si="358"/>
        <v>3.5455000000000001</v>
      </c>
      <c r="K4590">
        <f t="shared" si="359"/>
        <v>11.5313842</v>
      </c>
      <c r="L4590" s="1" t="s">
        <v>26</v>
      </c>
      <c r="M4590" s="1" t="s">
        <v>58</v>
      </c>
      <c r="N4590" s="1" t="s">
        <v>28</v>
      </c>
      <c r="O4590" s="1" t="s">
        <v>34</v>
      </c>
      <c r="P4590" s="1" t="s">
        <v>48</v>
      </c>
      <c r="Q4590" s="1" t="s">
        <v>24</v>
      </c>
      <c r="R4590" s="2">
        <v>40232</v>
      </c>
    </row>
    <row r="4591" spans="1:18" x14ac:dyDescent="0.25">
      <c r="A4591" s="1">
        <v>55361</v>
      </c>
      <c r="B4591" s="2">
        <v>40625</v>
      </c>
      <c r="C4591" s="2" t="str">
        <f t="shared" si="356"/>
        <v>March</v>
      </c>
      <c r="D4591" s="1" t="s">
        <v>32</v>
      </c>
      <c r="E4591" s="1">
        <v>31</v>
      </c>
      <c r="F4591" s="1">
        <f t="shared" si="355"/>
        <v>9.4683870967741921</v>
      </c>
      <c r="G4591" s="1">
        <v>293.52</v>
      </c>
      <c r="H4591" s="1">
        <v>7.28</v>
      </c>
      <c r="I4591">
        <f t="shared" si="357"/>
        <v>300.79999999999995</v>
      </c>
      <c r="J4591">
        <f t="shared" si="358"/>
        <v>3.5455000000000001</v>
      </c>
      <c r="K4591">
        <f t="shared" si="359"/>
        <v>10.4067516</v>
      </c>
      <c r="L4591" s="1" t="s">
        <v>26</v>
      </c>
      <c r="M4591" s="1" t="s">
        <v>49</v>
      </c>
      <c r="N4591" s="1" t="s">
        <v>28</v>
      </c>
      <c r="O4591" s="1" t="s">
        <v>34</v>
      </c>
      <c r="P4591" s="1" t="s">
        <v>60</v>
      </c>
      <c r="Q4591" s="1" t="s">
        <v>24</v>
      </c>
      <c r="R4591" s="2">
        <v>40626</v>
      </c>
    </row>
    <row r="4592" spans="1:18" x14ac:dyDescent="0.25">
      <c r="A4592" s="1">
        <v>24033</v>
      </c>
      <c r="B4592" s="2">
        <v>40545</v>
      </c>
      <c r="C4592" s="2" t="str">
        <f t="shared" si="356"/>
        <v>January</v>
      </c>
      <c r="D4592" s="1" t="s">
        <v>25</v>
      </c>
      <c r="E4592" s="1">
        <v>50</v>
      </c>
      <c r="F4592" s="1">
        <f t="shared" si="355"/>
        <v>24.543600000000001</v>
      </c>
      <c r="G4592" s="1">
        <v>1227.18</v>
      </c>
      <c r="H4592" s="1">
        <v>15.68</v>
      </c>
      <c r="I4592">
        <f t="shared" si="357"/>
        <v>1242.8600000000001</v>
      </c>
      <c r="J4592">
        <f t="shared" si="358"/>
        <v>4.7610000000000001</v>
      </c>
      <c r="K4592">
        <f t="shared" si="359"/>
        <v>58.426039800000005</v>
      </c>
      <c r="L4592" s="1" t="s">
        <v>38</v>
      </c>
      <c r="M4592" s="1" t="s">
        <v>56</v>
      </c>
      <c r="N4592" s="1" t="s">
        <v>21</v>
      </c>
      <c r="O4592" s="1" t="s">
        <v>22</v>
      </c>
      <c r="P4592" s="1" t="s">
        <v>23</v>
      </c>
      <c r="Q4592" s="1" t="s">
        <v>40</v>
      </c>
      <c r="R4592" s="2">
        <v>40547</v>
      </c>
    </row>
    <row r="4593" spans="1:18" x14ac:dyDescent="0.25">
      <c r="A4593" s="1">
        <v>27266</v>
      </c>
      <c r="B4593" s="2">
        <v>40794</v>
      </c>
      <c r="C4593" s="2" t="str">
        <f t="shared" si="356"/>
        <v>September</v>
      </c>
      <c r="D4593" s="1" t="s">
        <v>37</v>
      </c>
      <c r="E4593" s="1">
        <v>9</v>
      </c>
      <c r="F4593" s="1">
        <f t="shared" si="355"/>
        <v>114.56222222222222</v>
      </c>
      <c r="G4593" s="1">
        <v>1031.06</v>
      </c>
      <c r="H4593" s="1">
        <v>1.99</v>
      </c>
      <c r="I4593">
        <f t="shared" si="357"/>
        <v>1033.05</v>
      </c>
      <c r="J4593">
        <f t="shared" si="358"/>
        <v>5.3265000000000002</v>
      </c>
      <c r="K4593">
        <f t="shared" si="359"/>
        <v>54.919410900000003</v>
      </c>
      <c r="L4593" s="1" t="s">
        <v>26</v>
      </c>
      <c r="M4593" s="1" t="s">
        <v>58</v>
      </c>
      <c r="N4593" s="1" t="s">
        <v>33</v>
      </c>
      <c r="O4593" s="1" t="s">
        <v>29</v>
      </c>
      <c r="P4593" s="1" t="s">
        <v>43</v>
      </c>
      <c r="Q4593" s="1" t="s">
        <v>46</v>
      </c>
      <c r="R4593" s="2">
        <v>40797</v>
      </c>
    </row>
    <row r="4594" spans="1:18" x14ac:dyDescent="0.25">
      <c r="A4594" s="1">
        <v>48195</v>
      </c>
      <c r="B4594" s="2">
        <v>40509</v>
      </c>
      <c r="C4594" s="2" t="str">
        <f t="shared" si="356"/>
        <v>November</v>
      </c>
      <c r="D4594" s="1" t="s">
        <v>32</v>
      </c>
      <c r="E4594" s="1">
        <v>35</v>
      </c>
      <c r="F4594" s="1">
        <f t="shared" si="355"/>
        <v>29.097200000000001</v>
      </c>
      <c r="G4594" s="1">
        <v>1018.402</v>
      </c>
      <c r="H4594" s="1">
        <v>5.99</v>
      </c>
      <c r="I4594">
        <f t="shared" si="357"/>
        <v>1024.3920000000001</v>
      </c>
      <c r="J4594">
        <f t="shared" si="358"/>
        <v>5.3265000000000002</v>
      </c>
      <c r="K4594">
        <f t="shared" si="359"/>
        <v>54.245182530000001</v>
      </c>
      <c r="L4594" s="1" t="s">
        <v>26</v>
      </c>
      <c r="M4594" s="1" t="s">
        <v>27</v>
      </c>
      <c r="N4594" s="1" t="s">
        <v>33</v>
      </c>
      <c r="O4594" s="1" t="s">
        <v>29</v>
      </c>
      <c r="P4594" s="1" t="s">
        <v>30</v>
      </c>
      <c r="Q4594" s="1" t="s">
        <v>36</v>
      </c>
      <c r="R4594" s="2">
        <v>40509</v>
      </c>
    </row>
    <row r="4595" spans="1:18" x14ac:dyDescent="0.25">
      <c r="A4595" s="1">
        <v>2756</v>
      </c>
      <c r="B4595" s="2">
        <v>39920</v>
      </c>
      <c r="C4595" s="2" t="str">
        <f t="shared" si="356"/>
        <v>April</v>
      </c>
      <c r="D4595" s="1" t="s">
        <v>37</v>
      </c>
      <c r="E4595" s="1">
        <v>25</v>
      </c>
      <c r="F4595" s="1">
        <f t="shared" si="355"/>
        <v>53.795200000000001</v>
      </c>
      <c r="G4595" s="1">
        <v>1344.88</v>
      </c>
      <c r="H4595" s="1">
        <v>4</v>
      </c>
      <c r="I4595">
        <f t="shared" si="357"/>
        <v>1348.88</v>
      </c>
      <c r="J4595">
        <f t="shared" si="358"/>
        <v>5.3265000000000002</v>
      </c>
      <c r="K4595">
        <f t="shared" si="359"/>
        <v>71.635033200000009</v>
      </c>
      <c r="L4595" s="1" t="s">
        <v>26</v>
      </c>
      <c r="M4595" s="1" t="s">
        <v>47</v>
      </c>
      <c r="N4595" s="1" t="s">
        <v>28</v>
      </c>
      <c r="O4595" s="1" t="s">
        <v>29</v>
      </c>
      <c r="P4595" s="1" t="s">
        <v>43</v>
      </c>
      <c r="Q4595" s="1" t="s">
        <v>24</v>
      </c>
      <c r="R4595" s="2">
        <v>39921</v>
      </c>
    </row>
    <row r="4596" spans="1:18" x14ac:dyDescent="0.25">
      <c r="A4596" s="1">
        <v>18182</v>
      </c>
      <c r="B4596" s="2">
        <v>40643</v>
      </c>
      <c r="C4596" s="2" t="str">
        <f t="shared" si="356"/>
        <v>April</v>
      </c>
      <c r="D4596" s="1" t="s">
        <v>41</v>
      </c>
      <c r="E4596" s="1">
        <v>12</v>
      </c>
      <c r="F4596" s="1">
        <f t="shared" si="355"/>
        <v>33.057499999999997</v>
      </c>
      <c r="G4596" s="1">
        <v>396.69</v>
      </c>
      <c r="H4596" s="1">
        <v>8.74</v>
      </c>
      <c r="I4596">
        <f t="shared" si="357"/>
        <v>405.43</v>
      </c>
      <c r="J4596">
        <f t="shared" si="358"/>
        <v>3.5455000000000001</v>
      </c>
      <c r="K4596">
        <f t="shared" si="359"/>
        <v>14.064643949999999</v>
      </c>
      <c r="L4596" s="1" t="s">
        <v>19</v>
      </c>
      <c r="M4596" s="1" t="s">
        <v>27</v>
      </c>
      <c r="N4596" s="1" t="s">
        <v>33</v>
      </c>
      <c r="O4596" s="1" t="s">
        <v>34</v>
      </c>
      <c r="P4596" s="1" t="s">
        <v>60</v>
      </c>
      <c r="Q4596" s="1" t="s">
        <v>24</v>
      </c>
      <c r="R4596" s="2">
        <v>40645</v>
      </c>
    </row>
    <row r="4597" spans="1:18" x14ac:dyDescent="0.25">
      <c r="A4597" s="1">
        <v>45860</v>
      </c>
      <c r="B4597" s="2">
        <v>41133</v>
      </c>
      <c r="C4597" s="2" t="str">
        <f t="shared" si="356"/>
        <v>August</v>
      </c>
      <c r="D4597" s="1" t="s">
        <v>18</v>
      </c>
      <c r="E4597" s="1">
        <v>12</v>
      </c>
      <c r="F4597" s="1">
        <f t="shared" si="355"/>
        <v>5.8308333333333335</v>
      </c>
      <c r="G4597" s="1">
        <v>69.97</v>
      </c>
      <c r="H4597" s="1">
        <v>0.95</v>
      </c>
      <c r="I4597">
        <f t="shared" si="357"/>
        <v>70.92</v>
      </c>
      <c r="J4597">
        <f t="shared" si="358"/>
        <v>3.5455000000000001</v>
      </c>
      <c r="K4597">
        <f t="shared" si="359"/>
        <v>2.4807863499999998</v>
      </c>
      <c r="L4597" s="1" t="s">
        <v>26</v>
      </c>
      <c r="M4597" s="1" t="s">
        <v>56</v>
      </c>
      <c r="N4597" s="1" t="s">
        <v>21</v>
      </c>
      <c r="O4597" s="1" t="s">
        <v>34</v>
      </c>
      <c r="P4597" s="1" t="s">
        <v>45</v>
      </c>
      <c r="Q4597" s="1" t="s">
        <v>36</v>
      </c>
      <c r="R4597" s="2">
        <v>41133</v>
      </c>
    </row>
    <row r="4598" spans="1:18" x14ac:dyDescent="0.25">
      <c r="A4598" s="1">
        <v>18528</v>
      </c>
      <c r="B4598" s="2">
        <v>40663</v>
      </c>
      <c r="C4598" s="2" t="str">
        <f t="shared" si="356"/>
        <v>April</v>
      </c>
      <c r="D4598" s="1" t="s">
        <v>37</v>
      </c>
      <c r="E4598" s="1">
        <v>33</v>
      </c>
      <c r="F4598" s="1">
        <f t="shared" si="355"/>
        <v>10.332424242424244</v>
      </c>
      <c r="G4598" s="1">
        <v>340.97</v>
      </c>
      <c r="H4598" s="1">
        <v>3.99</v>
      </c>
      <c r="I4598">
        <f t="shared" si="357"/>
        <v>344.96000000000004</v>
      </c>
      <c r="J4598">
        <f t="shared" si="358"/>
        <v>3.5455000000000001</v>
      </c>
      <c r="K4598">
        <f t="shared" si="359"/>
        <v>12.08909135</v>
      </c>
      <c r="L4598" s="1" t="s">
        <v>26</v>
      </c>
      <c r="M4598" s="1" t="s">
        <v>27</v>
      </c>
      <c r="N4598" s="1" t="s">
        <v>33</v>
      </c>
      <c r="O4598" s="1" t="s">
        <v>34</v>
      </c>
      <c r="P4598" s="1" t="s">
        <v>68</v>
      </c>
      <c r="Q4598" s="1" t="s">
        <v>24</v>
      </c>
      <c r="R4598" s="2">
        <v>40664</v>
      </c>
    </row>
    <row r="4599" spans="1:18" x14ac:dyDescent="0.25">
      <c r="A4599" s="1">
        <v>30341</v>
      </c>
      <c r="B4599" s="2">
        <v>39844</v>
      </c>
      <c r="C4599" s="2" t="str">
        <f t="shared" si="356"/>
        <v>January</v>
      </c>
      <c r="D4599" s="1" t="s">
        <v>18</v>
      </c>
      <c r="E4599" s="1">
        <v>30</v>
      </c>
      <c r="F4599" s="1">
        <f t="shared" si="355"/>
        <v>5.0066666666666659</v>
      </c>
      <c r="G4599" s="1">
        <v>150.19999999999999</v>
      </c>
      <c r="H4599" s="1">
        <v>0.8</v>
      </c>
      <c r="I4599">
        <f t="shared" si="357"/>
        <v>151</v>
      </c>
      <c r="J4599">
        <f t="shared" si="358"/>
        <v>3.5455000000000001</v>
      </c>
      <c r="K4599">
        <f t="shared" si="359"/>
        <v>5.3253409999999999</v>
      </c>
      <c r="L4599" s="1" t="s">
        <v>26</v>
      </c>
      <c r="M4599" s="1" t="s">
        <v>20</v>
      </c>
      <c r="N4599" s="1" t="s">
        <v>42</v>
      </c>
      <c r="O4599" s="1" t="s">
        <v>34</v>
      </c>
      <c r="P4599" s="1" t="s">
        <v>45</v>
      </c>
      <c r="Q4599" s="1" t="s">
        <v>36</v>
      </c>
      <c r="R4599" s="2">
        <v>39851</v>
      </c>
    </row>
    <row r="4600" spans="1:18" x14ac:dyDescent="0.25">
      <c r="A4600" s="1">
        <v>58371</v>
      </c>
      <c r="B4600" s="2">
        <v>40309</v>
      </c>
      <c r="C4600" s="2" t="str">
        <f t="shared" si="356"/>
        <v>May</v>
      </c>
      <c r="D4600" s="1" t="s">
        <v>41</v>
      </c>
      <c r="E4600" s="1">
        <v>48</v>
      </c>
      <c r="F4600" s="1">
        <f t="shared" si="355"/>
        <v>34.62083333333333</v>
      </c>
      <c r="G4600" s="1">
        <v>1661.8</v>
      </c>
      <c r="H4600" s="1">
        <v>13.89</v>
      </c>
      <c r="I4600">
        <f t="shared" si="357"/>
        <v>1675.69</v>
      </c>
      <c r="J4600">
        <f t="shared" si="358"/>
        <v>3.5455000000000001</v>
      </c>
      <c r="K4600">
        <f t="shared" si="359"/>
        <v>58.919119000000002</v>
      </c>
      <c r="L4600" s="1" t="s">
        <v>26</v>
      </c>
      <c r="M4600" s="1" t="s">
        <v>20</v>
      </c>
      <c r="N4600" s="1" t="s">
        <v>21</v>
      </c>
      <c r="O4600" s="1" t="s">
        <v>34</v>
      </c>
      <c r="P4600" s="1" t="s">
        <v>35</v>
      </c>
      <c r="Q4600" s="1" t="s">
        <v>36</v>
      </c>
      <c r="R4600" s="2">
        <v>40311</v>
      </c>
    </row>
    <row r="4601" spans="1:18" x14ac:dyDescent="0.25">
      <c r="A4601" s="1">
        <v>4389</v>
      </c>
      <c r="B4601" s="2">
        <v>39937</v>
      </c>
      <c r="C4601" s="2" t="str">
        <f t="shared" si="356"/>
        <v>May</v>
      </c>
      <c r="D4601" s="1" t="s">
        <v>41</v>
      </c>
      <c r="E4601" s="1">
        <v>49</v>
      </c>
      <c r="F4601" s="1">
        <f t="shared" si="355"/>
        <v>163.00877551020409</v>
      </c>
      <c r="G4601" s="1">
        <v>7987.43</v>
      </c>
      <c r="H4601" s="1">
        <v>30</v>
      </c>
      <c r="I4601">
        <f t="shared" si="357"/>
        <v>8017.43</v>
      </c>
      <c r="J4601">
        <f t="shared" si="358"/>
        <v>4.7610000000000001</v>
      </c>
      <c r="K4601">
        <f t="shared" si="359"/>
        <v>380.28154230000001</v>
      </c>
      <c r="L4601" s="1" t="s">
        <v>38</v>
      </c>
      <c r="M4601" s="1" t="s">
        <v>51</v>
      </c>
      <c r="N4601" s="1" t="s">
        <v>33</v>
      </c>
      <c r="O4601" s="1" t="s">
        <v>22</v>
      </c>
      <c r="P4601" s="1" t="s">
        <v>39</v>
      </c>
      <c r="Q4601" s="1" t="s">
        <v>40</v>
      </c>
      <c r="R4601" s="2">
        <v>39938</v>
      </c>
    </row>
    <row r="4602" spans="1:18" x14ac:dyDescent="0.25">
      <c r="A4602" s="1">
        <v>39265</v>
      </c>
      <c r="B4602" s="2">
        <v>40305</v>
      </c>
      <c r="C4602" s="2" t="str">
        <f t="shared" si="356"/>
        <v>May</v>
      </c>
      <c r="D4602" s="1" t="s">
        <v>37</v>
      </c>
      <c r="E4602" s="1">
        <v>47</v>
      </c>
      <c r="F4602" s="1">
        <f t="shared" si="355"/>
        <v>4.2144680851063834</v>
      </c>
      <c r="G4602" s="1">
        <v>198.08</v>
      </c>
      <c r="H4602" s="1">
        <v>0.94</v>
      </c>
      <c r="I4602">
        <f t="shared" si="357"/>
        <v>199.02</v>
      </c>
      <c r="J4602">
        <f t="shared" si="358"/>
        <v>3.5455000000000001</v>
      </c>
      <c r="K4602">
        <f t="shared" si="359"/>
        <v>7.0229264000000011</v>
      </c>
      <c r="L4602" s="1" t="s">
        <v>26</v>
      </c>
      <c r="M4602" s="1" t="s">
        <v>27</v>
      </c>
      <c r="N4602" s="1" t="s">
        <v>33</v>
      </c>
      <c r="O4602" s="1" t="s">
        <v>34</v>
      </c>
      <c r="P4602" s="1" t="s">
        <v>35</v>
      </c>
      <c r="Q4602" s="1" t="s">
        <v>36</v>
      </c>
      <c r="R4602" s="2">
        <v>40306</v>
      </c>
    </row>
    <row r="4603" spans="1:18" x14ac:dyDescent="0.25">
      <c r="A4603" s="1">
        <v>37696</v>
      </c>
      <c r="B4603" s="2">
        <v>40003</v>
      </c>
      <c r="C4603" s="2" t="str">
        <f t="shared" si="356"/>
        <v>July</v>
      </c>
      <c r="D4603" s="1" t="s">
        <v>32</v>
      </c>
      <c r="E4603" s="1">
        <v>41</v>
      </c>
      <c r="F4603" s="1">
        <f t="shared" si="355"/>
        <v>4.2260975609756102</v>
      </c>
      <c r="G4603" s="1">
        <v>173.27</v>
      </c>
      <c r="H4603" s="1">
        <v>1.3</v>
      </c>
      <c r="I4603">
        <f t="shared" si="357"/>
        <v>174.57000000000002</v>
      </c>
      <c r="J4603">
        <f t="shared" si="358"/>
        <v>3.5455000000000001</v>
      </c>
      <c r="K4603">
        <f t="shared" si="359"/>
        <v>6.1432878500000001</v>
      </c>
      <c r="L4603" s="1" t="s">
        <v>26</v>
      </c>
      <c r="M4603" s="1" t="s">
        <v>56</v>
      </c>
      <c r="N4603" s="1" t="s">
        <v>33</v>
      </c>
      <c r="O4603" s="1" t="s">
        <v>34</v>
      </c>
      <c r="P4603" s="1" t="s">
        <v>45</v>
      </c>
      <c r="Q4603" s="1" t="s">
        <v>36</v>
      </c>
      <c r="R4603" s="2">
        <v>40003</v>
      </c>
    </row>
    <row r="4604" spans="1:18" x14ac:dyDescent="0.25">
      <c r="A4604" s="1">
        <v>14662</v>
      </c>
      <c r="B4604" s="2">
        <v>40863</v>
      </c>
      <c r="C4604" s="2" t="str">
        <f t="shared" si="356"/>
        <v>November</v>
      </c>
      <c r="D4604" s="1" t="s">
        <v>25</v>
      </c>
      <c r="E4604" s="1">
        <v>48</v>
      </c>
      <c r="F4604" s="1">
        <f t="shared" si="355"/>
        <v>107.08087499999999</v>
      </c>
      <c r="G4604" s="1">
        <v>5139.8819999999996</v>
      </c>
      <c r="H4604" s="1">
        <v>8.99</v>
      </c>
      <c r="I4604">
        <f t="shared" si="357"/>
        <v>5148.8719999999994</v>
      </c>
      <c r="J4604">
        <f t="shared" si="358"/>
        <v>5.3265000000000002</v>
      </c>
      <c r="K4604">
        <f t="shared" si="359"/>
        <v>273.77581472999998</v>
      </c>
      <c r="L4604" s="1" t="s">
        <v>26</v>
      </c>
      <c r="M4604" s="1" t="s">
        <v>58</v>
      </c>
      <c r="N4604" s="1" t="s">
        <v>33</v>
      </c>
      <c r="O4604" s="1" t="s">
        <v>29</v>
      </c>
      <c r="P4604" s="1" t="s">
        <v>30</v>
      </c>
      <c r="Q4604" s="1" t="s">
        <v>24</v>
      </c>
      <c r="R4604" s="2">
        <v>40864</v>
      </c>
    </row>
    <row r="4605" spans="1:18" x14ac:dyDescent="0.25">
      <c r="A4605" s="1">
        <v>22149</v>
      </c>
      <c r="B4605" s="2">
        <v>40809</v>
      </c>
      <c r="C4605" s="2" t="str">
        <f t="shared" si="356"/>
        <v>September</v>
      </c>
      <c r="D4605" s="1" t="s">
        <v>18</v>
      </c>
      <c r="E4605" s="1">
        <v>17</v>
      </c>
      <c r="F4605" s="1">
        <f t="shared" si="355"/>
        <v>2.8376470588235296</v>
      </c>
      <c r="G4605" s="1">
        <v>48.24</v>
      </c>
      <c r="H4605" s="1">
        <v>1.01</v>
      </c>
      <c r="I4605">
        <f t="shared" si="357"/>
        <v>49.25</v>
      </c>
      <c r="J4605">
        <f t="shared" si="358"/>
        <v>3.5455000000000001</v>
      </c>
      <c r="K4605">
        <f t="shared" si="359"/>
        <v>1.7103492</v>
      </c>
      <c r="L4605" s="1" t="s">
        <v>26</v>
      </c>
      <c r="M4605" s="1" t="s">
        <v>58</v>
      </c>
      <c r="N4605" s="1" t="s">
        <v>28</v>
      </c>
      <c r="O4605" s="1" t="s">
        <v>34</v>
      </c>
      <c r="P4605" s="1" t="s">
        <v>35</v>
      </c>
      <c r="Q4605" s="1" t="s">
        <v>36</v>
      </c>
      <c r="R4605" s="2">
        <v>40814</v>
      </c>
    </row>
    <row r="4606" spans="1:18" x14ac:dyDescent="0.25">
      <c r="A4606" s="1">
        <v>3297</v>
      </c>
      <c r="B4606" s="2">
        <v>41215</v>
      </c>
      <c r="C4606" s="2" t="str">
        <f t="shared" si="356"/>
        <v>November</v>
      </c>
      <c r="D4606" s="1" t="s">
        <v>25</v>
      </c>
      <c r="E4606" s="1">
        <v>40</v>
      </c>
      <c r="F4606" s="1">
        <f t="shared" si="355"/>
        <v>3.9674999999999998</v>
      </c>
      <c r="G4606" s="1">
        <v>158.69999999999999</v>
      </c>
      <c r="H4606" s="1">
        <v>7.5</v>
      </c>
      <c r="I4606">
        <f t="shared" si="357"/>
        <v>166.2</v>
      </c>
      <c r="J4606">
        <f t="shared" si="358"/>
        <v>3.5455000000000001</v>
      </c>
      <c r="K4606">
        <f t="shared" si="359"/>
        <v>5.6267084999999994</v>
      </c>
      <c r="L4606" s="1" t="s">
        <v>26</v>
      </c>
      <c r="M4606" s="1" t="s">
        <v>51</v>
      </c>
      <c r="N4606" s="1" t="s">
        <v>21</v>
      </c>
      <c r="O4606" s="1" t="s">
        <v>34</v>
      </c>
      <c r="P4606" s="1" t="s">
        <v>63</v>
      </c>
      <c r="Q4606" s="1" t="s">
        <v>24</v>
      </c>
      <c r="R4606" s="2">
        <v>41216</v>
      </c>
    </row>
    <row r="4607" spans="1:18" x14ac:dyDescent="0.25">
      <c r="A4607" s="1">
        <v>45987</v>
      </c>
      <c r="B4607" s="2">
        <v>39884</v>
      </c>
      <c r="C4607" s="2" t="str">
        <f t="shared" si="356"/>
        <v>March</v>
      </c>
      <c r="D4607" s="1" t="s">
        <v>32</v>
      </c>
      <c r="E4607" s="1">
        <v>31</v>
      </c>
      <c r="F4607" s="1">
        <f t="shared" si="355"/>
        <v>4.2396774193548392</v>
      </c>
      <c r="G4607" s="1">
        <v>131.43</v>
      </c>
      <c r="H4607" s="1">
        <v>1.3</v>
      </c>
      <c r="I4607">
        <f t="shared" si="357"/>
        <v>132.73000000000002</v>
      </c>
      <c r="J4607">
        <f t="shared" si="358"/>
        <v>3.5455000000000001</v>
      </c>
      <c r="K4607">
        <f t="shared" si="359"/>
        <v>4.6598506500000001</v>
      </c>
      <c r="L4607" s="1" t="s">
        <v>26</v>
      </c>
      <c r="M4607" s="1" t="s">
        <v>27</v>
      </c>
      <c r="N4607" s="1" t="s">
        <v>28</v>
      </c>
      <c r="O4607" s="1" t="s">
        <v>34</v>
      </c>
      <c r="P4607" s="1" t="s">
        <v>45</v>
      </c>
      <c r="Q4607" s="1" t="s">
        <v>36</v>
      </c>
      <c r="R4607" s="2">
        <v>39886</v>
      </c>
    </row>
    <row r="4608" spans="1:18" x14ac:dyDescent="0.25">
      <c r="A4608" s="1">
        <v>39812</v>
      </c>
      <c r="B4608" s="2">
        <v>39984</v>
      </c>
      <c r="C4608" s="2" t="str">
        <f t="shared" si="356"/>
        <v>June</v>
      </c>
      <c r="D4608" s="1" t="s">
        <v>32</v>
      </c>
      <c r="E4608" s="1">
        <v>40</v>
      </c>
      <c r="F4608" s="1">
        <f t="shared" si="355"/>
        <v>8.0907499999999999</v>
      </c>
      <c r="G4608" s="1">
        <v>323.63</v>
      </c>
      <c r="H4608" s="1">
        <v>8.94</v>
      </c>
      <c r="I4608">
        <f t="shared" si="357"/>
        <v>332.57</v>
      </c>
      <c r="J4608">
        <f t="shared" si="358"/>
        <v>3.5455000000000001</v>
      </c>
      <c r="K4608">
        <f t="shared" si="359"/>
        <v>11.474301649999999</v>
      </c>
      <c r="L4608" s="1" t="s">
        <v>26</v>
      </c>
      <c r="M4608" s="1" t="s">
        <v>20</v>
      </c>
      <c r="N4608" s="1" t="s">
        <v>42</v>
      </c>
      <c r="O4608" s="1" t="s">
        <v>34</v>
      </c>
      <c r="P4608" s="1" t="s">
        <v>48</v>
      </c>
      <c r="Q4608" s="1" t="s">
        <v>24</v>
      </c>
      <c r="R4608" s="2">
        <v>39986</v>
      </c>
    </row>
    <row r="4609" spans="1:18" x14ac:dyDescent="0.25">
      <c r="A4609" s="1">
        <v>42467</v>
      </c>
      <c r="B4609" s="2">
        <v>40465</v>
      </c>
      <c r="C4609" s="2" t="str">
        <f t="shared" si="356"/>
        <v>October</v>
      </c>
      <c r="D4609" s="1" t="s">
        <v>25</v>
      </c>
      <c r="E4609" s="1">
        <v>12</v>
      </c>
      <c r="F4609" s="1">
        <f t="shared" si="355"/>
        <v>160.69391666666667</v>
      </c>
      <c r="G4609" s="1">
        <v>1928.327</v>
      </c>
      <c r="H4609" s="1">
        <v>8.99</v>
      </c>
      <c r="I4609">
        <f t="shared" si="357"/>
        <v>1937.317</v>
      </c>
      <c r="J4609">
        <f t="shared" si="358"/>
        <v>5.3265000000000002</v>
      </c>
      <c r="K4609">
        <f t="shared" si="359"/>
        <v>102.71233765500001</v>
      </c>
      <c r="L4609" s="1" t="s">
        <v>26</v>
      </c>
      <c r="M4609" s="1" t="s">
        <v>20</v>
      </c>
      <c r="N4609" s="1" t="s">
        <v>42</v>
      </c>
      <c r="O4609" s="1" t="s">
        <v>29</v>
      </c>
      <c r="P4609" s="1" t="s">
        <v>30</v>
      </c>
      <c r="Q4609" s="1" t="s">
        <v>24</v>
      </c>
      <c r="R4609" s="2">
        <v>40467</v>
      </c>
    </row>
    <row r="4610" spans="1:18" x14ac:dyDescent="0.25">
      <c r="A4610" s="1">
        <v>44390</v>
      </c>
      <c r="B4610" s="2">
        <v>40515</v>
      </c>
      <c r="C4610" s="2" t="str">
        <f t="shared" si="356"/>
        <v>December</v>
      </c>
      <c r="D4610" s="1" t="s">
        <v>32</v>
      </c>
      <c r="E4610" s="1">
        <v>32</v>
      </c>
      <c r="F4610" s="1">
        <f t="shared" ref="F4610:F4673" si="360">G4610/E4610</f>
        <v>101.065625</v>
      </c>
      <c r="G4610" s="1">
        <v>3234.1</v>
      </c>
      <c r="H4610" s="1">
        <v>8.99</v>
      </c>
      <c r="I4610">
        <f t="shared" si="357"/>
        <v>3243.0899999999997</v>
      </c>
      <c r="J4610">
        <f t="shared" si="358"/>
        <v>4.7610000000000001</v>
      </c>
      <c r="K4610">
        <f t="shared" si="359"/>
        <v>153.97550100000001</v>
      </c>
      <c r="L4610" s="1" t="s">
        <v>26</v>
      </c>
      <c r="M4610" s="1" t="s">
        <v>27</v>
      </c>
      <c r="N4610" s="1" t="s">
        <v>42</v>
      </c>
      <c r="O4610" s="1" t="s">
        <v>22</v>
      </c>
      <c r="P4610" s="1" t="s">
        <v>23</v>
      </c>
      <c r="Q4610" s="1" t="s">
        <v>46</v>
      </c>
      <c r="R4610" s="2">
        <v>40517</v>
      </c>
    </row>
    <row r="4611" spans="1:18" x14ac:dyDescent="0.25">
      <c r="A4611" s="1">
        <v>10499</v>
      </c>
      <c r="B4611" s="2">
        <v>40498</v>
      </c>
      <c r="C4611" s="2" t="str">
        <f t="shared" ref="C4611:C4674" si="361">TEXT(B4611,"mmmm")</f>
        <v>November</v>
      </c>
      <c r="D4611" s="1" t="s">
        <v>32</v>
      </c>
      <c r="E4611" s="1">
        <v>29</v>
      </c>
      <c r="F4611" s="1">
        <f t="shared" si="360"/>
        <v>215.54951724137931</v>
      </c>
      <c r="G4611" s="1">
        <v>6250.9359999999997</v>
      </c>
      <c r="H4611" s="1">
        <v>62.74</v>
      </c>
      <c r="I4611">
        <f t="shared" ref="I4611:I4674" si="362">G4611+H4611</f>
        <v>6313.6759999999995</v>
      </c>
      <c r="J4611">
        <f t="shared" ref="J4611:J4674" si="363">IF(O4611="Furniture",4.761,IF(O4611="Technology",5.3265,IF(O4611="Office Supplies",3.5455,0)))</f>
        <v>4.7610000000000001</v>
      </c>
      <c r="K4611">
        <f t="shared" ref="K4611:K4674" si="364">(J4611*G4611)/100</f>
        <v>297.60706296000001</v>
      </c>
      <c r="L4611" s="1" t="s">
        <v>38</v>
      </c>
      <c r="M4611" s="1" t="s">
        <v>44</v>
      </c>
      <c r="N4611" s="1" t="s">
        <v>33</v>
      </c>
      <c r="O4611" s="1" t="s">
        <v>22</v>
      </c>
      <c r="P4611" s="1" t="s">
        <v>57</v>
      </c>
      <c r="Q4611" s="1" t="s">
        <v>64</v>
      </c>
      <c r="R4611" s="2">
        <v>40499</v>
      </c>
    </row>
    <row r="4612" spans="1:18" x14ac:dyDescent="0.25">
      <c r="A4612" s="1">
        <v>18754</v>
      </c>
      <c r="B4612" s="2">
        <v>40081</v>
      </c>
      <c r="C4612" s="2" t="str">
        <f t="shared" si="361"/>
        <v>September</v>
      </c>
      <c r="D4612" s="1" t="s">
        <v>32</v>
      </c>
      <c r="E4612" s="1">
        <v>32</v>
      </c>
      <c r="F4612" s="1">
        <f t="shared" si="360"/>
        <v>53.907265625000001</v>
      </c>
      <c r="G4612" s="1">
        <v>1725.0325</v>
      </c>
      <c r="H4612" s="1">
        <v>8.99</v>
      </c>
      <c r="I4612">
        <f t="shared" si="362"/>
        <v>1734.0225</v>
      </c>
      <c r="J4612">
        <f t="shared" si="363"/>
        <v>5.3265000000000002</v>
      </c>
      <c r="K4612">
        <f t="shared" si="364"/>
        <v>91.883856112499998</v>
      </c>
      <c r="L4612" s="1" t="s">
        <v>26</v>
      </c>
      <c r="M4612" s="1" t="s">
        <v>58</v>
      </c>
      <c r="N4612" s="1" t="s">
        <v>28</v>
      </c>
      <c r="O4612" s="1" t="s">
        <v>29</v>
      </c>
      <c r="P4612" s="1" t="s">
        <v>30</v>
      </c>
      <c r="Q4612" s="1" t="s">
        <v>24</v>
      </c>
      <c r="R4612" s="2">
        <v>40082</v>
      </c>
    </row>
    <row r="4613" spans="1:18" x14ac:dyDescent="0.25">
      <c r="A4613" s="1">
        <v>14434</v>
      </c>
      <c r="B4613" s="2">
        <v>40589</v>
      </c>
      <c r="C4613" s="2" t="str">
        <f t="shared" si="361"/>
        <v>February</v>
      </c>
      <c r="D4613" s="1" t="s">
        <v>32</v>
      </c>
      <c r="E4613" s="1">
        <v>39</v>
      </c>
      <c r="F4613" s="1">
        <f t="shared" si="360"/>
        <v>121.38153846153847</v>
      </c>
      <c r="G4613" s="1">
        <v>4733.88</v>
      </c>
      <c r="H4613" s="1">
        <v>56.14</v>
      </c>
      <c r="I4613">
        <f t="shared" si="362"/>
        <v>4790.0200000000004</v>
      </c>
      <c r="J4613">
        <f t="shared" si="363"/>
        <v>5.3265000000000002</v>
      </c>
      <c r="K4613">
        <f t="shared" si="364"/>
        <v>252.15011820000004</v>
      </c>
      <c r="L4613" s="1" t="s">
        <v>38</v>
      </c>
      <c r="M4613" s="1" t="s">
        <v>47</v>
      </c>
      <c r="N4613" s="1" t="s">
        <v>33</v>
      </c>
      <c r="O4613" s="1" t="s">
        <v>29</v>
      </c>
      <c r="P4613" s="1" t="s">
        <v>61</v>
      </c>
      <c r="Q4613" s="1" t="s">
        <v>64</v>
      </c>
      <c r="R4613" s="2">
        <v>40591</v>
      </c>
    </row>
    <row r="4614" spans="1:18" x14ac:dyDescent="0.25">
      <c r="A4614" s="1">
        <v>48167</v>
      </c>
      <c r="B4614" s="2">
        <v>40062</v>
      </c>
      <c r="C4614" s="2" t="str">
        <f t="shared" si="361"/>
        <v>September</v>
      </c>
      <c r="D4614" s="1" t="s">
        <v>37</v>
      </c>
      <c r="E4614" s="1">
        <v>43</v>
      </c>
      <c r="F4614" s="1">
        <f t="shared" si="360"/>
        <v>117.2432558139535</v>
      </c>
      <c r="G4614" s="1">
        <v>5041.46</v>
      </c>
      <c r="H4614" s="1">
        <v>70.2</v>
      </c>
      <c r="I4614">
        <f t="shared" si="362"/>
        <v>5111.66</v>
      </c>
      <c r="J4614">
        <f t="shared" si="363"/>
        <v>4.7610000000000001</v>
      </c>
      <c r="K4614">
        <f t="shared" si="364"/>
        <v>240.02391060000002</v>
      </c>
      <c r="L4614" s="1" t="s">
        <v>38</v>
      </c>
      <c r="M4614" s="1" t="s">
        <v>56</v>
      </c>
      <c r="N4614" s="1" t="s">
        <v>33</v>
      </c>
      <c r="O4614" s="1" t="s">
        <v>22</v>
      </c>
      <c r="P4614" s="1" t="s">
        <v>39</v>
      </c>
      <c r="Q4614" s="1" t="s">
        <v>40</v>
      </c>
      <c r="R4614" s="2">
        <v>40065</v>
      </c>
    </row>
    <row r="4615" spans="1:18" x14ac:dyDescent="0.25">
      <c r="A4615" s="1">
        <v>1382</v>
      </c>
      <c r="B4615" s="2">
        <v>40406</v>
      </c>
      <c r="C4615" s="2" t="str">
        <f t="shared" si="361"/>
        <v>August</v>
      </c>
      <c r="D4615" s="1" t="s">
        <v>18</v>
      </c>
      <c r="E4615" s="1">
        <v>39</v>
      </c>
      <c r="F4615" s="1">
        <f t="shared" si="360"/>
        <v>4.063076923076923</v>
      </c>
      <c r="G4615" s="1">
        <v>158.46</v>
      </c>
      <c r="H4615" s="1">
        <v>5.26</v>
      </c>
      <c r="I4615">
        <f t="shared" si="362"/>
        <v>163.72</v>
      </c>
      <c r="J4615">
        <f t="shared" si="363"/>
        <v>3.5455000000000001</v>
      </c>
      <c r="K4615">
        <f t="shared" si="364"/>
        <v>5.6181992999999997</v>
      </c>
      <c r="L4615" s="1" t="s">
        <v>26</v>
      </c>
      <c r="M4615" s="1" t="s">
        <v>69</v>
      </c>
      <c r="N4615" s="1" t="s">
        <v>42</v>
      </c>
      <c r="O4615" s="1" t="s">
        <v>34</v>
      </c>
      <c r="P4615" s="1" t="s">
        <v>48</v>
      </c>
      <c r="Q4615" s="1" t="s">
        <v>24</v>
      </c>
      <c r="R4615" s="2">
        <v>40413</v>
      </c>
    </row>
    <row r="4616" spans="1:18" x14ac:dyDescent="0.25">
      <c r="A4616" s="1">
        <v>3973</v>
      </c>
      <c r="B4616" s="2">
        <v>40991</v>
      </c>
      <c r="C4616" s="2" t="str">
        <f t="shared" si="361"/>
        <v>March</v>
      </c>
      <c r="D4616" s="1" t="s">
        <v>32</v>
      </c>
      <c r="E4616" s="1">
        <v>21</v>
      </c>
      <c r="F4616" s="1">
        <f t="shared" si="360"/>
        <v>15.064285714285715</v>
      </c>
      <c r="G4616" s="1">
        <v>316.35000000000002</v>
      </c>
      <c r="H4616" s="1">
        <v>3.73</v>
      </c>
      <c r="I4616">
        <f t="shared" si="362"/>
        <v>320.08000000000004</v>
      </c>
      <c r="J4616">
        <f t="shared" si="363"/>
        <v>4.7610000000000001</v>
      </c>
      <c r="K4616">
        <f t="shared" si="364"/>
        <v>15.0614235</v>
      </c>
      <c r="L4616" s="1" t="s">
        <v>26</v>
      </c>
      <c r="M4616" s="1" t="s">
        <v>27</v>
      </c>
      <c r="N4616" s="1" t="s">
        <v>33</v>
      </c>
      <c r="O4616" s="1" t="s">
        <v>22</v>
      </c>
      <c r="P4616" s="1" t="s">
        <v>23</v>
      </c>
      <c r="Q4616" s="1" t="s">
        <v>46</v>
      </c>
      <c r="R4616" s="2">
        <v>40993</v>
      </c>
    </row>
    <row r="4617" spans="1:18" x14ac:dyDescent="0.25">
      <c r="A4617" s="1">
        <v>23558</v>
      </c>
      <c r="B4617" s="2">
        <v>40764</v>
      </c>
      <c r="C4617" s="2" t="str">
        <f t="shared" si="361"/>
        <v>August</v>
      </c>
      <c r="D4617" s="1" t="s">
        <v>18</v>
      </c>
      <c r="E4617" s="1">
        <v>4</v>
      </c>
      <c r="F4617" s="1">
        <f t="shared" si="360"/>
        <v>6.4550000000000001</v>
      </c>
      <c r="G4617" s="1">
        <v>25.82</v>
      </c>
      <c r="H4617" s="1">
        <v>4.72</v>
      </c>
      <c r="I4617">
        <f t="shared" si="362"/>
        <v>30.54</v>
      </c>
      <c r="J4617">
        <f t="shared" si="363"/>
        <v>3.5455000000000001</v>
      </c>
      <c r="K4617">
        <f t="shared" si="364"/>
        <v>0.91544809999999999</v>
      </c>
      <c r="L4617" s="1" t="s">
        <v>26</v>
      </c>
      <c r="M4617" s="1" t="s">
        <v>27</v>
      </c>
      <c r="N4617" s="1" t="s">
        <v>42</v>
      </c>
      <c r="O4617" s="1" t="s">
        <v>34</v>
      </c>
      <c r="P4617" s="1" t="s">
        <v>45</v>
      </c>
      <c r="Q4617" s="1" t="s">
        <v>24</v>
      </c>
      <c r="R4617" s="2">
        <v>40766</v>
      </c>
    </row>
    <row r="4618" spans="1:18" x14ac:dyDescent="0.25">
      <c r="A4618" s="1">
        <v>10979</v>
      </c>
      <c r="B4618" s="2">
        <v>40820</v>
      </c>
      <c r="C4618" s="2" t="str">
        <f t="shared" si="361"/>
        <v>October</v>
      </c>
      <c r="D4618" s="1" t="s">
        <v>41</v>
      </c>
      <c r="E4618" s="1">
        <v>7</v>
      </c>
      <c r="F4618" s="1">
        <f t="shared" si="360"/>
        <v>20.707142857142856</v>
      </c>
      <c r="G4618" s="1">
        <v>144.94999999999999</v>
      </c>
      <c r="H4618" s="1">
        <v>5.86</v>
      </c>
      <c r="I4618">
        <f t="shared" si="362"/>
        <v>150.81</v>
      </c>
      <c r="J4618">
        <f t="shared" si="363"/>
        <v>3.5455000000000001</v>
      </c>
      <c r="K4618">
        <f t="shared" si="364"/>
        <v>5.1392022499999994</v>
      </c>
      <c r="L4618" s="1" t="s">
        <v>19</v>
      </c>
      <c r="M4618" s="1" t="s">
        <v>54</v>
      </c>
      <c r="N4618" s="1" t="s">
        <v>28</v>
      </c>
      <c r="O4618" s="1" t="s">
        <v>34</v>
      </c>
      <c r="P4618" s="1" t="s">
        <v>45</v>
      </c>
      <c r="Q4618" s="1" t="s">
        <v>24</v>
      </c>
      <c r="R4618" s="2">
        <v>40822</v>
      </c>
    </row>
    <row r="4619" spans="1:18" x14ac:dyDescent="0.25">
      <c r="A4619" s="1">
        <v>33958</v>
      </c>
      <c r="B4619" s="2">
        <v>40576</v>
      </c>
      <c r="C4619" s="2" t="str">
        <f t="shared" si="361"/>
        <v>February</v>
      </c>
      <c r="D4619" s="1" t="s">
        <v>37</v>
      </c>
      <c r="E4619" s="1">
        <v>27</v>
      </c>
      <c r="F4619" s="1">
        <f t="shared" si="360"/>
        <v>17.124666666666666</v>
      </c>
      <c r="G4619" s="1">
        <v>462.36599999999999</v>
      </c>
      <c r="H4619" s="1">
        <v>3.3</v>
      </c>
      <c r="I4619">
        <f t="shared" si="362"/>
        <v>465.666</v>
      </c>
      <c r="J4619">
        <f t="shared" si="363"/>
        <v>5.3265000000000002</v>
      </c>
      <c r="K4619">
        <f t="shared" si="364"/>
        <v>24.62792499</v>
      </c>
      <c r="L4619" s="1" t="s">
        <v>26</v>
      </c>
      <c r="M4619" s="1" t="s">
        <v>58</v>
      </c>
      <c r="N4619" s="1" t="s">
        <v>28</v>
      </c>
      <c r="O4619" s="1" t="s">
        <v>29</v>
      </c>
      <c r="P4619" s="1" t="s">
        <v>30</v>
      </c>
      <c r="Q4619" s="1" t="s">
        <v>46</v>
      </c>
      <c r="R4619" s="2">
        <v>40578</v>
      </c>
    </row>
    <row r="4620" spans="1:18" x14ac:dyDescent="0.25">
      <c r="A4620" s="1">
        <v>20066</v>
      </c>
      <c r="B4620" s="2">
        <v>41154</v>
      </c>
      <c r="C4620" s="2" t="str">
        <f t="shared" si="361"/>
        <v>September</v>
      </c>
      <c r="D4620" s="1" t="s">
        <v>37</v>
      </c>
      <c r="E4620" s="1">
        <v>3</v>
      </c>
      <c r="F4620" s="1">
        <f t="shared" si="360"/>
        <v>13.596666666666666</v>
      </c>
      <c r="G4620" s="1">
        <v>40.79</v>
      </c>
      <c r="H4620" s="1">
        <v>5.72</v>
      </c>
      <c r="I4620">
        <f t="shared" si="362"/>
        <v>46.51</v>
      </c>
      <c r="J4620">
        <f t="shared" si="363"/>
        <v>3.5455000000000001</v>
      </c>
      <c r="K4620">
        <f t="shared" si="364"/>
        <v>1.44620945</v>
      </c>
      <c r="L4620" s="1" t="s">
        <v>26</v>
      </c>
      <c r="M4620" s="1" t="s">
        <v>47</v>
      </c>
      <c r="N4620" s="1" t="s">
        <v>42</v>
      </c>
      <c r="O4620" s="1" t="s">
        <v>34</v>
      </c>
      <c r="P4620" s="1" t="s">
        <v>62</v>
      </c>
      <c r="Q4620" s="1" t="s">
        <v>24</v>
      </c>
      <c r="R4620" s="2">
        <v>41155</v>
      </c>
    </row>
    <row r="4621" spans="1:18" x14ac:dyDescent="0.25">
      <c r="A4621" s="1">
        <v>44935</v>
      </c>
      <c r="B4621" s="2">
        <v>40499</v>
      </c>
      <c r="C4621" s="2" t="str">
        <f t="shared" si="361"/>
        <v>November</v>
      </c>
      <c r="D4621" s="1" t="s">
        <v>25</v>
      </c>
      <c r="E4621" s="1">
        <v>37</v>
      </c>
      <c r="F4621" s="1">
        <f t="shared" si="360"/>
        <v>2.6932432432432436</v>
      </c>
      <c r="G4621" s="1">
        <v>99.65</v>
      </c>
      <c r="H4621" s="1">
        <v>0.8</v>
      </c>
      <c r="I4621">
        <f t="shared" si="362"/>
        <v>100.45</v>
      </c>
      <c r="J4621">
        <f t="shared" si="363"/>
        <v>3.5455000000000001</v>
      </c>
      <c r="K4621">
        <f t="shared" si="364"/>
        <v>3.5330907499999999</v>
      </c>
      <c r="L4621" s="1" t="s">
        <v>26</v>
      </c>
      <c r="M4621" s="1" t="s">
        <v>56</v>
      </c>
      <c r="N4621" s="1" t="s">
        <v>21</v>
      </c>
      <c r="O4621" s="1" t="s">
        <v>34</v>
      </c>
      <c r="P4621" s="1" t="s">
        <v>66</v>
      </c>
      <c r="Q4621" s="1" t="s">
        <v>36</v>
      </c>
      <c r="R4621" s="2">
        <v>40502</v>
      </c>
    </row>
    <row r="4622" spans="1:18" x14ac:dyDescent="0.25">
      <c r="A4622" s="1">
        <v>47457</v>
      </c>
      <c r="B4622" s="2">
        <v>39967</v>
      </c>
      <c r="C4622" s="2" t="str">
        <f t="shared" si="361"/>
        <v>June</v>
      </c>
      <c r="D4622" s="1" t="s">
        <v>18</v>
      </c>
      <c r="E4622" s="1">
        <v>50</v>
      </c>
      <c r="F4622" s="1">
        <f t="shared" si="360"/>
        <v>164.61540000000002</v>
      </c>
      <c r="G4622" s="1">
        <v>8230.77</v>
      </c>
      <c r="H4622" s="1">
        <v>19.989999999999998</v>
      </c>
      <c r="I4622">
        <f t="shared" si="362"/>
        <v>8250.76</v>
      </c>
      <c r="J4622">
        <f t="shared" si="363"/>
        <v>3.5455000000000001</v>
      </c>
      <c r="K4622">
        <f t="shared" si="364"/>
        <v>291.82195035000001</v>
      </c>
      <c r="L4622" s="1" t="s">
        <v>26</v>
      </c>
      <c r="M4622" s="1" t="s">
        <v>20</v>
      </c>
      <c r="N4622" s="1" t="s">
        <v>33</v>
      </c>
      <c r="O4622" s="1" t="s">
        <v>34</v>
      </c>
      <c r="P4622" s="1" t="s">
        <v>60</v>
      </c>
      <c r="Q4622" s="1" t="s">
        <v>24</v>
      </c>
      <c r="R4622" s="2">
        <v>39972</v>
      </c>
    </row>
    <row r="4623" spans="1:18" x14ac:dyDescent="0.25">
      <c r="A4623" s="1">
        <v>38118</v>
      </c>
      <c r="B4623" s="2">
        <v>40651</v>
      </c>
      <c r="C4623" s="2" t="str">
        <f t="shared" si="361"/>
        <v>April</v>
      </c>
      <c r="D4623" s="1" t="s">
        <v>32</v>
      </c>
      <c r="E4623" s="1">
        <v>7</v>
      </c>
      <c r="F4623" s="1">
        <f t="shared" si="360"/>
        <v>19.844285714285714</v>
      </c>
      <c r="G4623" s="1">
        <v>138.91</v>
      </c>
      <c r="H4623" s="1">
        <v>4</v>
      </c>
      <c r="I4623">
        <f t="shared" si="362"/>
        <v>142.91</v>
      </c>
      <c r="J4623">
        <f t="shared" si="363"/>
        <v>5.3265000000000002</v>
      </c>
      <c r="K4623">
        <f t="shared" si="364"/>
        <v>7.3990411500000004</v>
      </c>
      <c r="L4623" s="1" t="s">
        <v>26</v>
      </c>
      <c r="M4623" s="1" t="s">
        <v>54</v>
      </c>
      <c r="N4623" s="1" t="s">
        <v>28</v>
      </c>
      <c r="O4623" s="1" t="s">
        <v>29</v>
      </c>
      <c r="P4623" s="1" t="s">
        <v>43</v>
      </c>
      <c r="Q4623" s="1" t="s">
        <v>24</v>
      </c>
      <c r="R4623" s="2">
        <v>40653</v>
      </c>
    </row>
    <row r="4624" spans="1:18" x14ac:dyDescent="0.25">
      <c r="A4624" s="1">
        <v>34691</v>
      </c>
      <c r="B4624" s="2">
        <v>39827</v>
      </c>
      <c r="C4624" s="2" t="str">
        <f t="shared" si="361"/>
        <v>January</v>
      </c>
      <c r="D4624" s="1" t="s">
        <v>37</v>
      </c>
      <c r="E4624" s="1">
        <v>27</v>
      </c>
      <c r="F4624" s="1">
        <f t="shared" si="360"/>
        <v>8.0622222222222231</v>
      </c>
      <c r="G4624" s="1">
        <v>217.68</v>
      </c>
      <c r="H4624" s="1">
        <v>9.23</v>
      </c>
      <c r="I4624">
        <f t="shared" si="362"/>
        <v>226.91</v>
      </c>
      <c r="J4624">
        <f t="shared" si="363"/>
        <v>3.5455000000000001</v>
      </c>
      <c r="K4624">
        <f t="shared" si="364"/>
        <v>7.7178444000000006</v>
      </c>
      <c r="L4624" s="1" t="s">
        <v>26</v>
      </c>
      <c r="M4624" s="1" t="s">
        <v>27</v>
      </c>
      <c r="N4624" s="1" t="s">
        <v>28</v>
      </c>
      <c r="O4624" s="1" t="s">
        <v>34</v>
      </c>
      <c r="P4624" s="1" t="s">
        <v>68</v>
      </c>
      <c r="Q4624" s="1" t="s">
        <v>24</v>
      </c>
      <c r="R4624" s="2">
        <v>39829</v>
      </c>
    </row>
    <row r="4625" spans="1:18" x14ac:dyDescent="0.25">
      <c r="A4625" s="1">
        <v>14784</v>
      </c>
      <c r="B4625" s="2">
        <v>40982</v>
      </c>
      <c r="C4625" s="2" t="str">
        <f t="shared" si="361"/>
        <v>March</v>
      </c>
      <c r="D4625" s="1" t="s">
        <v>41</v>
      </c>
      <c r="E4625" s="1">
        <v>43</v>
      </c>
      <c r="F4625" s="1">
        <f t="shared" si="360"/>
        <v>46.722093023255816</v>
      </c>
      <c r="G4625" s="1">
        <v>2009.05</v>
      </c>
      <c r="H4625" s="1">
        <v>46.59</v>
      </c>
      <c r="I4625">
        <f t="shared" si="362"/>
        <v>2055.64</v>
      </c>
      <c r="J4625">
        <f t="shared" si="363"/>
        <v>4.7610000000000001</v>
      </c>
      <c r="K4625">
        <f t="shared" si="364"/>
        <v>95.650870499999996</v>
      </c>
      <c r="L4625" s="1" t="s">
        <v>38</v>
      </c>
      <c r="M4625" s="1" t="s">
        <v>49</v>
      </c>
      <c r="N4625" s="1" t="s">
        <v>28</v>
      </c>
      <c r="O4625" s="1" t="s">
        <v>22</v>
      </c>
      <c r="P4625" s="1" t="s">
        <v>57</v>
      </c>
      <c r="Q4625" s="1" t="s">
        <v>64</v>
      </c>
      <c r="R4625" s="2">
        <v>40983</v>
      </c>
    </row>
    <row r="4626" spans="1:18" x14ac:dyDescent="0.25">
      <c r="A4626" s="1">
        <v>24960</v>
      </c>
      <c r="B4626" s="2">
        <v>40570</v>
      </c>
      <c r="C4626" s="2" t="str">
        <f t="shared" si="361"/>
        <v>January</v>
      </c>
      <c r="D4626" s="1" t="s">
        <v>25</v>
      </c>
      <c r="E4626" s="1">
        <v>48</v>
      </c>
      <c r="F4626" s="1">
        <f t="shared" si="360"/>
        <v>36.673958333333331</v>
      </c>
      <c r="G4626" s="1">
        <v>1760.35</v>
      </c>
      <c r="H4626" s="1">
        <v>7.53</v>
      </c>
      <c r="I4626">
        <f t="shared" si="362"/>
        <v>1767.8799999999999</v>
      </c>
      <c r="J4626">
        <f t="shared" si="363"/>
        <v>5.3265000000000002</v>
      </c>
      <c r="K4626">
        <f t="shared" si="364"/>
        <v>93.765042749999992</v>
      </c>
      <c r="L4626" s="1" t="s">
        <v>19</v>
      </c>
      <c r="M4626" s="1" t="s">
        <v>27</v>
      </c>
      <c r="N4626" s="1" t="s">
        <v>28</v>
      </c>
      <c r="O4626" s="1" t="s">
        <v>29</v>
      </c>
      <c r="P4626" s="1" t="s">
        <v>43</v>
      </c>
      <c r="Q4626" s="1" t="s">
        <v>24</v>
      </c>
      <c r="R4626" s="2">
        <v>40571</v>
      </c>
    </row>
    <row r="4627" spans="1:18" x14ac:dyDescent="0.25">
      <c r="A4627" s="1">
        <v>56515</v>
      </c>
      <c r="B4627" s="2">
        <v>40690</v>
      </c>
      <c r="C4627" s="2" t="str">
        <f t="shared" si="361"/>
        <v>May</v>
      </c>
      <c r="D4627" s="1" t="s">
        <v>41</v>
      </c>
      <c r="E4627" s="1">
        <v>17</v>
      </c>
      <c r="F4627" s="1">
        <f t="shared" si="360"/>
        <v>57.618823529411763</v>
      </c>
      <c r="G4627" s="1">
        <v>979.52</v>
      </c>
      <c r="H4627" s="1">
        <v>36.61</v>
      </c>
      <c r="I4627">
        <f t="shared" si="362"/>
        <v>1016.13</v>
      </c>
      <c r="J4627">
        <f t="shared" si="363"/>
        <v>4.7610000000000001</v>
      </c>
      <c r="K4627">
        <f t="shared" si="364"/>
        <v>46.634947199999999</v>
      </c>
      <c r="L4627" s="1" t="s">
        <v>38</v>
      </c>
      <c r="M4627" s="1" t="s">
        <v>58</v>
      </c>
      <c r="N4627" s="1" t="s">
        <v>28</v>
      </c>
      <c r="O4627" s="1" t="s">
        <v>22</v>
      </c>
      <c r="P4627" s="1" t="s">
        <v>67</v>
      </c>
      <c r="Q4627" s="1" t="s">
        <v>64</v>
      </c>
      <c r="R4627" s="2">
        <v>40692</v>
      </c>
    </row>
    <row r="4628" spans="1:18" x14ac:dyDescent="0.25">
      <c r="A4628" s="1">
        <v>40006</v>
      </c>
      <c r="B4628" s="2">
        <v>39979</v>
      </c>
      <c r="C4628" s="2" t="str">
        <f t="shared" si="361"/>
        <v>June</v>
      </c>
      <c r="D4628" s="1" t="s">
        <v>32</v>
      </c>
      <c r="E4628" s="1">
        <v>35</v>
      </c>
      <c r="F4628" s="1">
        <f t="shared" si="360"/>
        <v>4.5140000000000002</v>
      </c>
      <c r="G4628" s="1">
        <v>157.99</v>
      </c>
      <c r="H4628" s="1">
        <v>5.41</v>
      </c>
      <c r="I4628">
        <f t="shared" si="362"/>
        <v>163.4</v>
      </c>
      <c r="J4628">
        <f t="shared" si="363"/>
        <v>3.5455000000000001</v>
      </c>
      <c r="K4628">
        <f t="shared" si="364"/>
        <v>5.6015354500000001</v>
      </c>
      <c r="L4628" s="1" t="s">
        <v>26</v>
      </c>
      <c r="M4628" s="1" t="s">
        <v>51</v>
      </c>
      <c r="N4628" s="1" t="s">
        <v>33</v>
      </c>
      <c r="O4628" s="1" t="s">
        <v>34</v>
      </c>
      <c r="P4628" s="1" t="s">
        <v>48</v>
      </c>
      <c r="Q4628" s="1" t="s">
        <v>24</v>
      </c>
      <c r="R4628" s="2">
        <v>39981</v>
      </c>
    </row>
    <row r="4629" spans="1:18" x14ac:dyDescent="0.25">
      <c r="A4629" s="1">
        <v>30343</v>
      </c>
      <c r="B4629" s="2">
        <v>41050</v>
      </c>
      <c r="C4629" s="2" t="str">
        <f t="shared" si="361"/>
        <v>May</v>
      </c>
      <c r="D4629" s="1" t="s">
        <v>37</v>
      </c>
      <c r="E4629" s="1">
        <v>8</v>
      </c>
      <c r="F4629" s="1">
        <f t="shared" si="360"/>
        <v>5167.9012499999999</v>
      </c>
      <c r="G4629" s="1">
        <v>41343.21</v>
      </c>
      <c r="H4629" s="1">
        <v>24.49</v>
      </c>
      <c r="I4629">
        <f t="shared" si="362"/>
        <v>41367.699999999997</v>
      </c>
      <c r="J4629">
        <f t="shared" si="363"/>
        <v>5.3265000000000002</v>
      </c>
      <c r="K4629">
        <f t="shared" si="364"/>
        <v>2202.1460806499999</v>
      </c>
      <c r="L4629" s="1" t="s">
        <v>26</v>
      </c>
      <c r="M4629" s="1" t="s">
        <v>54</v>
      </c>
      <c r="N4629" s="1" t="s">
        <v>33</v>
      </c>
      <c r="O4629" s="1" t="s">
        <v>29</v>
      </c>
      <c r="P4629" s="1" t="s">
        <v>61</v>
      </c>
      <c r="Q4629" s="1" t="s">
        <v>53</v>
      </c>
      <c r="R4629" s="2">
        <v>41052</v>
      </c>
    </row>
    <row r="4630" spans="1:18" x14ac:dyDescent="0.25">
      <c r="A4630" s="1">
        <v>34723</v>
      </c>
      <c r="B4630" s="2">
        <v>41252</v>
      </c>
      <c r="C4630" s="2" t="str">
        <f t="shared" si="361"/>
        <v>December</v>
      </c>
      <c r="D4630" s="1" t="s">
        <v>41</v>
      </c>
      <c r="E4630" s="1">
        <v>4</v>
      </c>
      <c r="F4630" s="1">
        <f t="shared" si="360"/>
        <v>1523.7850000000001</v>
      </c>
      <c r="G4630" s="1">
        <v>6095.14</v>
      </c>
      <c r="H4630" s="1">
        <v>29.7</v>
      </c>
      <c r="I4630">
        <f t="shared" si="362"/>
        <v>6124.84</v>
      </c>
      <c r="J4630">
        <f t="shared" si="363"/>
        <v>5.3265000000000002</v>
      </c>
      <c r="K4630">
        <f t="shared" si="364"/>
        <v>324.65763210000006</v>
      </c>
      <c r="L4630" s="1" t="s">
        <v>38</v>
      </c>
      <c r="M4630" s="1" t="s">
        <v>54</v>
      </c>
      <c r="N4630" s="1" t="s">
        <v>28</v>
      </c>
      <c r="O4630" s="1" t="s">
        <v>29</v>
      </c>
      <c r="P4630" s="1" t="s">
        <v>61</v>
      </c>
      <c r="Q4630" s="1" t="s">
        <v>40</v>
      </c>
      <c r="R4630" s="2">
        <v>41254</v>
      </c>
    </row>
    <row r="4631" spans="1:18" x14ac:dyDescent="0.25">
      <c r="A4631" s="1">
        <v>37348</v>
      </c>
      <c r="B4631" s="2">
        <v>39977</v>
      </c>
      <c r="C4631" s="2" t="str">
        <f t="shared" si="361"/>
        <v>June</v>
      </c>
      <c r="D4631" s="1" t="s">
        <v>25</v>
      </c>
      <c r="E4631" s="1">
        <v>33</v>
      </c>
      <c r="F4631" s="1">
        <f t="shared" si="360"/>
        <v>16.717272727272725</v>
      </c>
      <c r="G4631" s="1">
        <v>551.66999999999996</v>
      </c>
      <c r="H4631" s="1">
        <v>4.96</v>
      </c>
      <c r="I4631">
        <f t="shared" si="362"/>
        <v>556.63</v>
      </c>
      <c r="J4631">
        <f t="shared" si="363"/>
        <v>3.5455000000000001</v>
      </c>
      <c r="K4631">
        <f t="shared" si="364"/>
        <v>19.55945985</v>
      </c>
      <c r="L4631" s="1" t="s">
        <v>26</v>
      </c>
      <c r="M4631" s="1" t="s">
        <v>59</v>
      </c>
      <c r="N4631" s="1" t="s">
        <v>42</v>
      </c>
      <c r="O4631" s="1" t="s">
        <v>34</v>
      </c>
      <c r="P4631" s="1" t="s">
        <v>60</v>
      </c>
      <c r="Q4631" s="1" t="s">
        <v>24</v>
      </c>
      <c r="R4631" s="2">
        <v>39980</v>
      </c>
    </row>
    <row r="4632" spans="1:18" x14ac:dyDescent="0.25">
      <c r="A4632" s="1">
        <v>44391</v>
      </c>
      <c r="B4632" s="2">
        <v>39823</v>
      </c>
      <c r="C4632" s="2" t="str">
        <f t="shared" si="361"/>
        <v>January</v>
      </c>
      <c r="D4632" s="1" t="s">
        <v>32</v>
      </c>
      <c r="E4632" s="1">
        <v>16</v>
      </c>
      <c r="F4632" s="1">
        <f t="shared" si="360"/>
        <v>7.0506250000000001</v>
      </c>
      <c r="G4632" s="1">
        <v>112.81</v>
      </c>
      <c r="H4632" s="1">
        <v>9.17</v>
      </c>
      <c r="I4632">
        <f t="shared" si="362"/>
        <v>121.98</v>
      </c>
      <c r="J4632">
        <f t="shared" si="363"/>
        <v>3.5455000000000001</v>
      </c>
      <c r="K4632">
        <f t="shared" si="364"/>
        <v>3.9996785500000005</v>
      </c>
      <c r="L4632" s="1" t="s">
        <v>26</v>
      </c>
      <c r="M4632" s="1" t="s">
        <v>51</v>
      </c>
      <c r="N4632" s="1" t="s">
        <v>33</v>
      </c>
      <c r="O4632" s="1" t="s">
        <v>34</v>
      </c>
      <c r="P4632" s="1" t="s">
        <v>45</v>
      </c>
      <c r="Q4632" s="1" t="s">
        <v>24</v>
      </c>
      <c r="R4632" s="2">
        <v>39824</v>
      </c>
    </row>
    <row r="4633" spans="1:18" x14ac:dyDescent="0.25">
      <c r="A4633" s="1">
        <v>23392</v>
      </c>
      <c r="B4633" s="2">
        <v>40041</v>
      </c>
      <c r="C4633" s="2" t="str">
        <f t="shared" si="361"/>
        <v>August</v>
      </c>
      <c r="D4633" s="1" t="s">
        <v>41</v>
      </c>
      <c r="E4633" s="1">
        <v>24</v>
      </c>
      <c r="F4633" s="1">
        <f t="shared" si="360"/>
        <v>178.17066666666665</v>
      </c>
      <c r="G4633" s="1">
        <v>4276.0959999999995</v>
      </c>
      <c r="H4633" s="1">
        <v>69</v>
      </c>
      <c r="I4633">
        <f t="shared" si="362"/>
        <v>4345.0959999999995</v>
      </c>
      <c r="J4633">
        <f t="shared" si="363"/>
        <v>4.7610000000000001</v>
      </c>
      <c r="K4633">
        <f t="shared" si="364"/>
        <v>203.58493056</v>
      </c>
      <c r="L4633" s="1" t="s">
        <v>26</v>
      </c>
      <c r="M4633" s="1" t="s">
        <v>49</v>
      </c>
      <c r="N4633" s="1" t="s">
        <v>42</v>
      </c>
      <c r="O4633" s="1" t="s">
        <v>22</v>
      </c>
      <c r="P4633" s="1" t="s">
        <v>57</v>
      </c>
      <c r="Q4633" s="1" t="s">
        <v>53</v>
      </c>
      <c r="R4633" s="2">
        <v>40043</v>
      </c>
    </row>
    <row r="4634" spans="1:18" x14ac:dyDescent="0.25">
      <c r="A4634" s="1">
        <v>55779</v>
      </c>
      <c r="B4634" s="2">
        <v>40978</v>
      </c>
      <c r="C4634" s="2" t="str">
        <f t="shared" si="361"/>
        <v>March</v>
      </c>
      <c r="D4634" s="1" t="s">
        <v>37</v>
      </c>
      <c r="E4634" s="1">
        <v>26</v>
      </c>
      <c r="F4634" s="1">
        <f t="shared" si="360"/>
        <v>156.66038461538463</v>
      </c>
      <c r="G4634" s="1">
        <v>4073.17</v>
      </c>
      <c r="H4634" s="1">
        <v>30</v>
      </c>
      <c r="I4634">
        <f t="shared" si="362"/>
        <v>4103.17</v>
      </c>
      <c r="J4634">
        <f t="shared" si="363"/>
        <v>4.7610000000000001</v>
      </c>
      <c r="K4634">
        <f t="shared" si="364"/>
        <v>193.92362370000004</v>
      </c>
      <c r="L4634" s="1" t="s">
        <v>38</v>
      </c>
      <c r="M4634" s="1" t="s">
        <v>27</v>
      </c>
      <c r="N4634" s="1" t="s">
        <v>42</v>
      </c>
      <c r="O4634" s="1" t="s">
        <v>22</v>
      </c>
      <c r="P4634" s="1" t="s">
        <v>39</v>
      </c>
      <c r="Q4634" s="1" t="s">
        <v>40</v>
      </c>
      <c r="R4634" s="2">
        <v>40979</v>
      </c>
    </row>
    <row r="4635" spans="1:18" x14ac:dyDescent="0.25">
      <c r="A4635" s="1">
        <v>54595</v>
      </c>
      <c r="B4635" s="2">
        <v>39931</v>
      </c>
      <c r="C4635" s="2" t="str">
        <f t="shared" si="361"/>
        <v>April</v>
      </c>
      <c r="D4635" s="1" t="s">
        <v>41</v>
      </c>
      <c r="E4635" s="1">
        <v>30</v>
      </c>
      <c r="F4635" s="1">
        <f t="shared" si="360"/>
        <v>8.343</v>
      </c>
      <c r="G4635" s="1">
        <v>250.29</v>
      </c>
      <c r="H4635" s="1">
        <v>2.64</v>
      </c>
      <c r="I4635">
        <f t="shared" si="362"/>
        <v>252.92999999999998</v>
      </c>
      <c r="J4635">
        <f t="shared" si="363"/>
        <v>3.5455000000000001</v>
      </c>
      <c r="K4635">
        <f t="shared" si="364"/>
        <v>8.8740319499999991</v>
      </c>
      <c r="L4635" s="1" t="s">
        <v>26</v>
      </c>
      <c r="M4635" s="1" t="s">
        <v>27</v>
      </c>
      <c r="N4635" s="1" t="s">
        <v>28</v>
      </c>
      <c r="O4635" s="1" t="s">
        <v>34</v>
      </c>
      <c r="P4635" s="1" t="s">
        <v>50</v>
      </c>
      <c r="Q4635" s="1" t="s">
        <v>46</v>
      </c>
      <c r="R4635" s="2">
        <v>39933</v>
      </c>
    </row>
    <row r="4636" spans="1:18" x14ac:dyDescent="0.25">
      <c r="A4636" s="1">
        <v>51938</v>
      </c>
      <c r="B4636" s="2">
        <v>40680</v>
      </c>
      <c r="C4636" s="2" t="str">
        <f t="shared" si="361"/>
        <v>May</v>
      </c>
      <c r="D4636" s="1" t="s">
        <v>18</v>
      </c>
      <c r="E4636" s="1">
        <v>5</v>
      </c>
      <c r="F4636" s="1">
        <f t="shared" si="360"/>
        <v>100.66549999999999</v>
      </c>
      <c r="G4636" s="1">
        <v>503.32749999999999</v>
      </c>
      <c r="H4636" s="1">
        <v>5.63</v>
      </c>
      <c r="I4636">
        <f t="shared" si="362"/>
        <v>508.95749999999998</v>
      </c>
      <c r="J4636">
        <f t="shared" si="363"/>
        <v>5.3265000000000002</v>
      </c>
      <c r="K4636">
        <f t="shared" si="364"/>
        <v>26.809739287500001</v>
      </c>
      <c r="L4636" s="1" t="s">
        <v>26</v>
      </c>
      <c r="M4636" s="1" t="s">
        <v>44</v>
      </c>
      <c r="N4636" s="1" t="s">
        <v>33</v>
      </c>
      <c r="O4636" s="1" t="s">
        <v>29</v>
      </c>
      <c r="P4636" s="1" t="s">
        <v>30</v>
      </c>
      <c r="Q4636" s="1" t="s">
        <v>24</v>
      </c>
      <c r="R4636" s="2">
        <v>40684</v>
      </c>
    </row>
    <row r="4637" spans="1:18" x14ac:dyDescent="0.25">
      <c r="A4637" s="1">
        <v>49350</v>
      </c>
      <c r="B4637" s="2">
        <v>41143</v>
      </c>
      <c r="C4637" s="2" t="str">
        <f t="shared" si="361"/>
        <v>August</v>
      </c>
      <c r="D4637" s="1" t="s">
        <v>25</v>
      </c>
      <c r="E4637" s="1">
        <v>50</v>
      </c>
      <c r="F4637" s="1">
        <f t="shared" si="360"/>
        <v>7.5022000000000002</v>
      </c>
      <c r="G4637" s="1">
        <v>375.11</v>
      </c>
      <c r="H4637" s="1">
        <v>11.15</v>
      </c>
      <c r="I4637">
        <f t="shared" si="362"/>
        <v>386.26</v>
      </c>
      <c r="J4637">
        <f t="shared" si="363"/>
        <v>3.5455000000000001</v>
      </c>
      <c r="K4637">
        <f t="shared" si="364"/>
        <v>13.29952505</v>
      </c>
      <c r="L4637" s="1" t="s">
        <v>26</v>
      </c>
      <c r="M4637" s="1" t="s">
        <v>27</v>
      </c>
      <c r="N4637" s="1" t="s">
        <v>28</v>
      </c>
      <c r="O4637" s="1" t="s">
        <v>34</v>
      </c>
      <c r="P4637" s="1" t="s">
        <v>45</v>
      </c>
      <c r="Q4637" s="1" t="s">
        <v>24</v>
      </c>
      <c r="R4637" s="2">
        <v>41145</v>
      </c>
    </row>
    <row r="4638" spans="1:18" x14ac:dyDescent="0.25">
      <c r="A4638" s="1">
        <v>710</v>
      </c>
      <c r="B4638" s="2">
        <v>40179</v>
      </c>
      <c r="C4638" s="2" t="str">
        <f t="shared" si="361"/>
        <v>January</v>
      </c>
      <c r="D4638" s="1" t="s">
        <v>18</v>
      </c>
      <c r="E4638" s="1">
        <v>29</v>
      </c>
      <c r="F4638" s="1">
        <f t="shared" si="360"/>
        <v>144.58206896551724</v>
      </c>
      <c r="G4638" s="1">
        <v>4192.88</v>
      </c>
      <c r="H4638" s="1">
        <v>17.850000000000001</v>
      </c>
      <c r="I4638">
        <f t="shared" si="362"/>
        <v>4210.7300000000005</v>
      </c>
      <c r="J4638">
        <f t="shared" si="363"/>
        <v>5.3265000000000002</v>
      </c>
      <c r="K4638">
        <f t="shared" si="364"/>
        <v>223.33375320000002</v>
      </c>
      <c r="L4638" s="1" t="s">
        <v>38</v>
      </c>
      <c r="M4638" s="1" t="s">
        <v>56</v>
      </c>
      <c r="N4638" s="1" t="s">
        <v>33</v>
      </c>
      <c r="O4638" s="1" t="s">
        <v>29</v>
      </c>
      <c r="P4638" s="1" t="s">
        <v>61</v>
      </c>
      <c r="Q4638" s="1" t="s">
        <v>40</v>
      </c>
      <c r="R4638" s="2">
        <v>40183</v>
      </c>
    </row>
    <row r="4639" spans="1:18" x14ac:dyDescent="0.25">
      <c r="A4639" s="1">
        <v>15397</v>
      </c>
      <c r="B4639" s="2">
        <v>40215</v>
      </c>
      <c r="C4639" s="2" t="str">
        <f t="shared" si="361"/>
        <v>February</v>
      </c>
      <c r="D4639" s="1" t="s">
        <v>37</v>
      </c>
      <c r="E4639" s="1">
        <v>43</v>
      </c>
      <c r="F4639" s="1">
        <f t="shared" si="360"/>
        <v>2.8358139534883722</v>
      </c>
      <c r="G4639" s="1">
        <v>121.94</v>
      </c>
      <c r="H4639" s="1">
        <v>2.4</v>
      </c>
      <c r="I4639">
        <f t="shared" si="362"/>
        <v>124.34</v>
      </c>
      <c r="J4639">
        <f t="shared" si="363"/>
        <v>3.5455000000000001</v>
      </c>
      <c r="K4639">
        <f t="shared" si="364"/>
        <v>4.3233826999999998</v>
      </c>
      <c r="L4639" s="1" t="s">
        <v>26</v>
      </c>
      <c r="M4639" s="1" t="s">
        <v>27</v>
      </c>
      <c r="N4639" s="1" t="s">
        <v>42</v>
      </c>
      <c r="O4639" s="1" t="s">
        <v>34</v>
      </c>
      <c r="P4639" s="1" t="s">
        <v>35</v>
      </c>
      <c r="Q4639" s="1" t="s">
        <v>36</v>
      </c>
      <c r="R4639" s="2">
        <v>40216</v>
      </c>
    </row>
    <row r="4640" spans="1:18" x14ac:dyDescent="0.25">
      <c r="A4640" s="1">
        <v>18757</v>
      </c>
      <c r="B4640" s="2">
        <v>41051</v>
      </c>
      <c r="C4640" s="2" t="str">
        <f t="shared" si="361"/>
        <v>May</v>
      </c>
      <c r="D4640" s="1" t="s">
        <v>18</v>
      </c>
      <c r="E4640" s="1">
        <v>43</v>
      </c>
      <c r="F4640" s="1">
        <f t="shared" si="360"/>
        <v>7.4409302325581388</v>
      </c>
      <c r="G4640" s="1">
        <v>319.95999999999998</v>
      </c>
      <c r="H4640" s="1">
        <v>1.6</v>
      </c>
      <c r="I4640">
        <f t="shared" si="362"/>
        <v>321.56</v>
      </c>
      <c r="J4640">
        <f t="shared" si="363"/>
        <v>3.5455000000000001</v>
      </c>
      <c r="K4640">
        <f t="shared" si="364"/>
        <v>11.344181799999999</v>
      </c>
      <c r="L4640" s="1" t="s">
        <v>19</v>
      </c>
      <c r="M4640" s="1" t="s">
        <v>56</v>
      </c>
      <c r="N4640" s="1" t="s">
        <v>21</v>
      </c>
      <c r="O4640" s="1" t="s">
        <v>34</v>
      </c>
      <c r="P4640" s="1" t="s">
        <v>45</v>
      </c>
      <c r="Q4640" s="1" t="s">
        <v>36</v>
      </c>
      <c r="R4640" s="2">
        <v>41058</v>
      </c>
    </row>
    <row r="4641" spans="1:18" x14ac:dyDescent="0.25">
      <c r="A4641" s="1">
        <v>44359</v>
      </c>
      <c r="B4641" s="2">
        <v>40511</v>
      </c>
      <c r="C4641" s="2" t="str">
        <f t="shared" si="361"/>
        <v>November</v>
      </c>
      <c r="D4641" s="1" t="s">
        <v>25</v>
      </c>
      <c r="E4641" s="1">
        <v>19</v>
      </c>
      <c r="F4641" s="1">
        <f t="shared" si="360"/>
        <v>5.9578947368421051</v>
      </c>
      <c r="G4641" s="1">
        <v>113.2</v>
      </c>
      <c r="H4641" s="1">
        <v>0.91</v>
      </c>
      <c r="I4641">
        <f t="shared" si="362"/>
        <v>114.11</v>
      </c>
      <c r="J4641">
        <f t="shared" si="363"/>
        <v>3.5455000000000001</v>
      </c>
      <c r="K4641">
        <f t="shared" si="364"/>
        <v>4.0135060000000005</v>
      </c>
      <c r="L4641" s="1" t="s">
        <v>26</v>
      </c>
      <c r="M4641" s="1" t="s">
        <v>56</v>
      </c>
      <c r="N4641" s="1" t="s">
        <v>42</v>
      </c>
      <c r="O4641" s="1" t="s">
        <v>34</v>
      </c>
      <c r="P4641" s="1" t="s">
        <v>35</v>
      </c>
      <c r="Q4641" s="1" t="s">
        <v>36</v>
      </c>
      <c r="R4641" s="2">
        <v>40513</v>
      </c>
    </row>
    <row r="4642" spans="1:18" x14ac:dyDescent="0.25">
      <c r="A4642" s="1">
        <v>3395</v>
      </c>
      <c r="B4642" s="2">
        <v>40115</v>
      </c>
      <c r="C4642" s="2" t="str">
        <f t="shared" si="361"/>
        <v>October</v>
      </c>
      <c r="D4642" s="1" t="s">
        <v>32</v>
      </c>
      <c r="E4642" s="1">
        <v>7</v>
      </c>
      <c r="F4642" s="1">
        <f t="shared" si="360"/>
        <v>15.411428571428571</v>
      </c>
      <c r="G4642" s="1">
        <v>107.88</v>
      </c>
      <c r="H4642" s="1">
        <v>1.39</v>
      </c>
      <c r="I4642">
        <f t="shared" si="362"/>
        <v>109.27</v>
      </c>
      <c r="J4642">
        <f t="shared" si="363"/>
        <v>3.5455000000000001</v>
      </c>
      <c r="K4642">
        <f t="shared" si="364"/>
        <v>3.8248853999999999</v>
      </c>
      <c r="L4642" s="1" t="s">
        <v>26</v>
      </c>
      <c r="M4642" s="1" t="s">
        <v>20</v>
      </c>
      <c r="N4642" s="1" t="s">
        <v>21</v>
      </c>
      <c r="O4642" s="1" t="s">
        <v>34</v>
      </c>
      <c r="P4642" s="1" t="s">
        <v>62</v>
      </c>
      <c r="Q4642" s="1" t="s">
        <v>24</v>
      </c>
      <c r="R4642" s="2">
        <v>40116</v>
      </c>
    </row>
    <row r="4643" spans="1:18" x14ac:dyDescent="0.25">
      <c r="A4643" s="1">
        <v>21344</v>
      </c>
      <c r="B4643" s="2">
        <v>41252</v>
      </c>
      <c r="C4643" s="2" t="str">
        <f t="shared" si="361"/>
        <v>December</v>
      </c>
      <c r="D4643" s="1" t="s">
        <v>18</v>
      </c>
      <c r="E4643" s="1">
        <v>39</v>
      </c>
      <c r="F4643" s="1">
        <f t="shared" si="360"/>
        <v>2.8407692307692307</v>
      </c>
      <c r="G4643" s="1">
        <v>110.79</v>
      </c>
      <c r="H4643" s="1">
        <v>0.5</v>
      </c>
      <c r="I4643">
        <f t="shared" si="362"/>
        <v>111.29</v>
      </c>
      <c r="J4643">
        <f t="shared" si="363"/>
        <v>3.5455000000000001</v>
      </c>
      <c r="K4643">
        <f t="shared" si="364"/>
        <v>3.9280594500000001</v>
      </c>
      <c r="L4643" s="1" t="s">
        <v>26</v>
      </c>
      <c r="M4643" s="1" t="s">
        <v>49</v>
      </c>
      <c r="N4643" s="1" t="s">
        <v>33</v>
      </c>
      <c r="O4643" s="1" t="s">
        <v>34</v>
      </c>
      <c r="P4643" s="1" t="s">
        <v>63</v>
      </c>
      <c r="Q4643" s="1" t="s">
        <v>24</v>
      </c>
      <c r="R4643" s="2">
        <v>41261</v>
      </c>
    </row>
    <row r="4644" spans="1:18" x14ac:dyDescent="0.25">
      <c r="A4644" s="1">
        <v>37541</v>
      </c>
      <c r="B4644" s="2">
        <v>40235</v>
      </c>
      <c r="C4644" s="2" t="str">
        <f t="shared" si="361"/>
        <v>February</v>
      </c>
      <c r="D4644" s="1" t="s">
        <v>41</v>
      </c>
      <c r="E4644" s="1">
        <v>3</v>
      </c>
      <c r="F4644" s="1">
        <f t="shared" si="360"/>
        <v>23.98</v>
      </c>
      <c r="G4644" s="1">
        <v>71.94</v>
      </c>
      <c r="H4644" s="1">
        <v>5.99</v>
      </c>
      <c r="I4644">
        <f t="shared" si="362"/>
        <v>77.929999999999993</v>
      </c>
      <c r="J4644">
        <f t="shared" si="363"/>
        <v>5.3265000000000002</v>
      </c>
      <c r="K4644">
        <f t="shared" si="364"/>
        <v>3.8318841000000003</v>
      </c>
      <c r="L4644" s="1" t="s">
        <v>26</v>
      </c>
      <c r="M4644" s="1" t="s">
        <v>44</v>
      </c>
      <c r="N4644" s="1" t="s">
        <v>28</v>
      </c>
      <c r="O4644" s="1" t="s">
        <v>29</v>
      </c>
      <c r="P4644" s="1" t="s">
        <v>43</v>
      </c>
      <c r="Q4644" s="1" t="s">
        <v>24</v>
      </c>
      <c r="R4644" s="2">
        <v>40237</v>
      </c>
    </row>
    <row r="4645" spans="1:18" x14ac:dyDescent="0.25">
      <c r="A4645" s="1">
        <v>9602</v>
      </c>
      <c r="B4645" s="2">
        <v>41223</v>
      </c>
      <c r="C4645" s="2" t="str">
        <f t="shared" si="361"/>
        <v>November</v>
      </c>
      <c r="D4645" s="1" t="s">
        <v>37</v>
      </c>
      <c r="E4645" s="1">
        <v>16</v>
      </c>
      <c r="F4645" s="1">
        <f t="shared" si="360"/>
        <v>2.2643749999999998</v>
      </c>
      <c r="G4645" s="1">
        <v>36.229999999999997</v>
      </c>
      <c r="H4645" s="1">
        <v>1.99</v>
      </c>
      <c r="I4645">
        <f t="shared" si="362"/>
        <v>38.22</v>
      </c>
      <c r="J4645">
        <f t="shared" si="363"/>
        <v>5.3265000000000002</v>
      </c>
      <c r="K4645">
        <f t="shared" si="364"/>
        <v>1.9297909500000001</v>
      </c>
      <c r="L4645" s="1" t="s">
        <v>26</v>
      </c>
      <c r="M4645" s="1" t="s">
        <v>58</v>
      </c>
      <c r="N4645" s="1" t="s">
        <v>21</v>
      </c>
      <c r="O4645" s="1" t="s">
        <v>29</v>
      </c>
      <c r="P4645" s="1" t="s">
        <v>43</v>
      </c>
      <c r="Q4645" s="1" t="s">
        <v>46</v>
      </c>
      <c r="R4645" s="2">
        <v>41225</v>
      </c>
    </row>
    <row r="4646" spans="1:18" x14ac:dyDescent="0.25">
      <c r="A4646" s="1">
        <v>22368</v>
      </c>
      <c r="B4646" s="2">
        <v>40228</v>
      </c>
      <c r="C4646" s="2" t="str">
        <f t="shared" si="361"/>
        <v>February</v>
      </c>
      <c r="D4646" s="1" t="s">
        <v>41</v>
      </c>
      <c r="E4646" s="1">
        <v>5</v>
      </c>
      <c r="F4646" s="1">
        <f t="shared" si="360"/>
        <v>38.423999999999999</v>
      </c>
      <c r="G4646" s="1">
        <v>192.12</v>
      </c>
      <c r="H4646" s="1">
        <v>1.99</v>
      </c>
      <c r="I4646">
        <f t="shared" si="362"/>
        <v>194.11</v>
      </c>
      <c r="J4646">
        <f t="shared" si="363"/>
        <v>5.3265000000000002</v>
      </c>
      <c r="K4646">
        <f t="shared" si="364"/>
        <v>10.233271800000001</v>
      </c>
      <c r="L4646" s="1" t="s">
        <v>26</v>
      </c>
      <c r="M4646" s="1" t="s">
        <v>58</v>
      </c>
      <c r="N4646" s="1" t="s">
        <v>21</v>
      </c>
      <c r="O4646" s="1" t="s">
        <v>29</v>
      </c>
      <c r="P4646" s="1" t="s">
        <v>43</v>
      </c>
      <c r="Q4646" s="1" t="s">
        <v>46</v>
      </c>
      <c r="R4646" s="2">
        <v>40229</v>
      </c>
    </row>
    <row r="4647" spans="1:18" x14ac:dyDescent="0.25">
      <c r="A4647" s="1">
        <v>29927</v>
      </c>
      <c r="B4647" s="2">
        <v>41220</v>
      </c>
      <c r="C4647" s="2" t="str">
        <f t="shared" si="361"/>
        <v>November</v>
      </c>
      <c r="D4647" s="1" t="s">
        <v>25</v>
      </c>
      <c r="E4647" s="1">
        <v>19</v>
      </c>
      <c r="F4647" s="1">
        <f t="shared" si="360"/>
        <v>13.577368421052633</v>
      </c>
      <c r="G4647" s="1">
        <v>257.97000000000003</v>
      </c>
      <c r="H4647" s="1">
        <v>4.9800000000000004</v>
      </c>
      <c r="I4647">
        <f t="shared" si="362"/>
        <v>262.95000000000005</v>
      </c>
      <c r="J4647">
        <f t="shared" si="363"/>
        <v>3.5455000000000001</v>
      </c>
      <c r="K4647">
        <f t="shared" si="364"/>
        <v>9.1463263500000025</v>
      </c>
      <c r="L4647" s="1" t="s">
        <v>26</v>
      </c>
      <c r="M4647" s="1" t="s">
        <v>27</v>
      </c>
      <c r="N4647" s="1" t="s">
        <v>33</v>
      </c>
      <c r="O4647" s="1" t="s">
        <v>34</v>
      </c>
      <c r="P4647" s="1" t="s">
        <v>48</v>
      </c>
      <c r="Q4647" s="1" t="s">
        <v>24</v>
      </c>
      <c r="R4647" s="2">
        <v>41221</v>
      </c>
    </row>
    <row r="4648" spans="1:18" x14ac:dyDescent="0.25">
      <c r="A4648" s="1">
        <v>44609</v>
      </c>
      <c r="B4648" s="2">
        <v>40712</v>
      </c>
      <c r="C4648" s="2" t="str">
        <f t="shared" si="361"/>
        <v>June</v>
      </c>
      <c r="D4648" s="1" t="s">
        <v>18</v>
      </c>
      <c r="E4648" s="1">
        <v>37</v>
      </c>
      <c r="F4648" s="1">
        <f t="shared" si="360"/>
        <v>1.6694594594594596</v>
      </c>
      <c r="G4648" s="1">
        <v>61.77</v>
      </c>
      <c r="H4648" s="1">
        <v>0.7</v>
      </c>
      <c r="I4648">
        <f t="shared" si="362"/>
        <v>62.470000000000006</v>
      </c>
      <c r="J4648">
        <f t="shared" si="363"/>
        <v>3.5455000000000001</v>
      </c>
      <c r="K4648">
        <f t="shared" si="364"/>
        <v>2.1900553500000002</v>
      </c>
      <c r="L4648" s="1" t="s">
        <v>19</v>
      </c>
      <c r="M4648" s="1" t="s">
        <v>56</v>
      </c>
      <c r="N4648" s="1" t="s">
        <v>28</v>
      </c>
      <c r="O4648" s="1" t="s">
        <v>34</v>
      </c>
      <c r="P4648" s="1" t="s">
        <v>66</v>
      </c>
      <c r="Q4648" s="1" t="s">
        <v>36</v>
      </c>
      <c r="R4648" s="2">
        <v>40716</v>
      </c>
    </row>
    <row r="4649" spans="1:18" x14ac:dyDescent="0.25">
      <c r="A4649" s="1">
        <v>1952</v>
      </c>
      <c r="B4649" s="2">
        <v>39887</v>
      </c>
      <c r="C4649" s="2" t="str">
        <f t="shared" si="361"/>
        <v>March</v>
      </c>
      <c r="D4649" s="1" t="s">
        <v>25</v>
      </c>
      <c r="E4649" s="1">
        <v>24</v>
      </c>
      <c r="F4649" s="1">
        <f t="shared" si="360"/>
        <v>303.64791666666667</v>
      </c>
      <c r="G4649" s="1">
        <v>7287.55</v>
      </c>
      <c r="H4649" s="1">
        <v>54.12</v>
      </c>
      <c r="I4649">
        <f t="shared" si="362"/>
        <v>7341.67</v>
      </c>
      <c r="J4649">
        <f t="shared" si="363"/>
        <v>4.7610000000000001</v>
      </c>
      <c r="K4649">
        <f t="shared" si="364"/>
        <v>346.96025549999996</v>
      </c>
      <c r="L4649" s="1" t="s">
        <v>38</v>
      </c>
      <c r="M4649" s="1" t="s">
        <v>27</v>
      </c>
      <c r="N4649" s="1" t="s">
        <v>33</v>
      </c>
      <c r="O4649" s="1" t="s">
        <v>22</v>
      </c>
      <c r="P4649" s="1" t="s">
        <v>57</v>
      </c>
      <c r="Q4649" s="1" t="s">
        <v>64</v>
      </c>
      <c r="R4649" s="2">
        <v>39887</v>
      </c>
    </row>
    <row r="4650" spans="1:18" x14ac:dyDescent="0.25">
      <c r="A4650" s="1">
        <v>53216</v>
      </c>
      <c r="B4650" s="2">
        <v>41247</v>
      </c>
      <c r="C4650" s="2" t="str">
        <f t="shared" si="361"/>
        <v>December</v>
      </c>
      <c r="D4650" s="1" t="s">
        <v>25</v>
      </c>
      <c r="E4650" s="1">
        <v>36</v>
      </c>
      <c r="F4650" s="1">
        <f t="shared" si="360"/>
        <v>6.3336111111111109</v>
      </c>
      <c r="G4650" s="1">
        <v>228.01</v>
      </c>
      <c r="H4650" s="1">
        <v>8.73</v>
      </c>
      <c r="I4650">
        <f t="shared" si="362"/>
        <v>236.73999999999998</v>
      </c>
      <c r="J4650">
        <f t="shared" si="363"/>
        <v>3.5455000000000001</v>
      </c>
      <c r="K4650">
        <f t="shared" si="364"/>
        <v>8.0840945499999997</v>
      </c>
      <c r="L4650" s="1" t="s">
        <v>26</v>
      </c>
      <c r="M4650" s="1" t="s">
        <v>20</v>
      </c>
      <c r="N4650" s="1" t="s">
        <v>33</v>
      </c>
      <c r="O4650" s="1" t="s">
        <v>34</v>
      </c>
      <c r="P4650" s="1" t="s">
        <v>45</v>
      </c>
      <c r="Q4650" s="1" t="s">
        <v>24</v>
      </c>
      <c r="R4650" s="2">
        <v>41250</v>
      </c>
    </row>
    <row r="4651" spans="1:18" x14ac:dyDescent="0.25">
      <c r="A4651" s="1">
        <v>38310</v>
      </c>
      <c r="B4651" s="2">
        <v>41013</v>
      </c>
      <c r="C4651" s="2" t="str">
        <f t="shared" si="361"/>
        <v>April</v>
      </c>
      <c r="D4651" s="1" t="s">
        <v>25</v>
      </c>
      <c r="E4651" s="1">
        <v>4</v>
      </c>
      <c r="F4651" s="1">
        <f t="shared" si="360"/>
        <v>15.612500000000001</v>
      </c>
      <c r="G4651" s="1">
        <v>62.45</v>
      </c>
      <c r="H4651" s="1">
        <v>49</v>
      </c>
      <c r="I4651">
        <f t="shared" si="362"/>
        <v>111.45</v>
      </c>
      <c r="J4651">
        <f t="shared" si="363"/>
        <v>3.5455000000000001</v>
      </c>
      <c r="K4651">
        <f t="shared" si="364"/>
        <v>2.2141647500000001</v>
      </c>
      <c r="L4651" s="1" t="s">
        <v>26</v>
      </c>
      <c r="M4651" s="1" t="s">
        <v>55</v>
      </c>
      <c r="N4651" s="1" t="s">
        <v>33</v>
      </c>
      <c r="O4651" s="1" t="s">
        <v>34</v>
      </c>
      <c r="P4651" s="1" t="s">
        <v>68</v>
      </c>
      <c r="Q4651" s="1" t="s">
        <v>53</v>
      </c>
      <c r="R4651" s="2">
        <v>41016</v>
      </c>
    </row>
    <row r="4652" spans="1:18" x14ac:dyDescent="0.25">
      <c r="A4652" s="1">
        <v>54914</v>
      </c>
      <c r="B4652" s="2">
        <v>40783</v>
      </c>
      <c r="C4652" s="2" t="str">
        <f t="shared" si="361"/>
        <v>August</v>
      </c>
      <c r="D4652" s="1" t="s">
        <v>37</v>
      </c>
      <c r="E4652" s="1">
        <v>7</v>
      </c>
      <c r="F4652" s="1">
        <f t="shared" si="360"/>
        <v>12.94</v>
      </c>
      <c r="G4652" s="1">
        <v>90.58</v>
      </c>
      <c r="H4652" s="1">
        <v>6.27</v>
      </c>
      <c r="I4652">
        <f t="shared" si="362"/>
        <v>96.85</v>
      </c>
      <c r="J4652">
        <f t="shared" si="363"/>
        <v>3.5455000000000001</v>
      </c>
      <c r="K4652">
        <f t="shared" si="364"/>
        <v>3.2115138999999999</v>
      </c>
      <c r="L4652" s="1" t="s">
        <v>26</v>
      </c>
      <c r="M4652" s="1" t="s">
        <v>27</v>
      </c>
      <c r="N4652" s="1" t="s">
        <v>28</v>
      </c>
      <c r="O4652" s="1" t="s">
        <v>34</v>
      </c>
      <c r="P4652" s="1" t="s">
        <v>60</v>
      </c>
      <c r="Q4652" s="1" t="s">
        <v>31</v>
      </c>
      <c r="R4652" s="2">
        <v>40785</v>
      </c>
    </row>
    <row r="4653" spans="1:18" x14ac:dyDescent="0.25">
      <c r="A4653" s="1">
        <v>36067</v>
      </c>
      <c r="B4653" s="2">
        <v>39998</v>
      </c>
      <c r="C4653" s="2" t="str">
        <f t="shared" si="361"/>
        <v>July</v>
      </c>
      <c r="D4653" s="1" t="s">
        <v>25</v>
      </c>
      <c r="E4653" s="1">
        <v>37</v>
      </c>
      <c r="F4653" s="1">
        <f t="shared" si="360"/>
        <v>166.92675675675676</v>
      </c>
      <c r="G4653" s="1">
        <v>6176.29</v>
      </c>
      <c r="H4653" s="1">
        <v>19.989999999999998</v>
      </c>
      <c r="I4653">
        <f t="shared" si="362"/>
        <v>6196.28</v>
      </c>
      <c r="J4653">
        <f t="shared" si="363"/>
        <v>3.5455000000000001</v>
      </c>
      <c r="K4653">
        <f t="shared" si="364"/>
        <v>218.98036195</v>
      </c>
      <c r="L4653" s="1" t="s">
        <v>19</v>
      </c>
      <c r="M4653" s="1" t="s">
        <v>20</v>
      </c>
      <c r="N4653" s="1" t="s">
        <v>28</v>
      </c>
      <c r="O4653" s="1" t="s">
        <v>34</v>
      </c>
      <c r="P4653" s="1" t="s">
        <v>60</v>
      </c>
      <c r="Q4653" s="1" t="s">
        <v>24</v>
      </c>
      <c r="R4653" s="2">
        <v>40000</v>
      </c>
    </row>
    <row r="4654" spans="1:18" x14ac:dyDescent="0.25">
      <c r="A4654" s="1">
        <v>41926</v>
      </c>
      <c r="B4654" s="2">
        <v>40579</v>
      </c>
      <c r="C4654" s="2" t="str">
        <f t="shared" si="361"/>
        <v>February</v>
      </c>
      <c r="D4654" s="1" t="s">
        <v>25</v>
      </c>
      <c r="E4654" s="1">
        <v>43</v>
      </c>
      <c r="F4654" s="1">
        <f t="shared" si="360"/>
        <v>36.341627906976747</v>
      </c>
      <c r="G4654" s="1">
        <v>1562.69</v>
      </c>
      <c r="H4654" s="1">
        <v>8.2200000000000006</v>
      </c>
      <c r="I4654">
        <f t="shared" si="362"/>
        <v>1570.91</v>
      </c>
      <c r="J4654">
        <f t="shared" si="363"/>
        <v>3.5455000000000001</v>
      </c>
      <c r="K4654">
        <f t="shared" si="364"/>
        <v>55.405173950000005</v>
      </c>
      <c r="L4654" s="1" t="s">
        <v>26</v>
      </c>
      <c r="M4654" s="1" t="s">
        <v>27</v>
      </c>
      <c r="N4654" s="1" t="s">
        <v>28</v>
      </c>
      <c r="O4654" s="1" t="s">
        <v>34</v>
      </c>
      <c r="P4654" s="1" t="s">
        <v>60</v>
      </c>
      <c r="Q4654" s="1" t="s">
        <v>24</v>
      </c>
      <c r="R4654" s="2">
        <v>40579</v>
      </c>
    </row>
    <row r="4655" spans="1:18" x14ac:dyDescent="0.25">
      <c r="A4655" s="1">
        <v>31043</v>
      </c>
      <c r="B4655" s="2">
        <v>40009</v>
      </c>
      <c r="C4655" s="2" t="str">
        <f t="shared" si="361"/>
        <v>July</v>
      </c>
      <c r="D4655" s="1" t="s">
        <v>25</v>
      </c>
      <c r="E4655" s="1">
        <v>3</v>
      </c>
      <c r="F4655" s="1">
        <f t="shared" si="360"/>
        <v>73.822500000000005</v>
      </c>
      <c r="G4655" s="1">
        <v>221.4675</v>
      </c>
      <c r="H4655" s="1">
        <v>3.3</v>
      </c>
      <c r="I4655">
        <f t="shared" si="362"/>
        <v>224.76750000000001</v>
      </c>
      <c r="J4655">
        <f t="shared" si="363"/>
        <v>5.3265000000000002</v>
      </c>
      <c r="K4655">
        <f t="shared" si="364"/>
        <v>11.796466387499999</v>
      </c>
      <c r="L4655" s="1" t="s">
        <v>26</v>
      </c>
      <c r="M4655" s="1" t="s">
        <v>51</v>
      </c>
      <c r="N4655" s="1" t="s">
        <v>33</v>
      </c>
      <c r="O4655" s="1" t="s">
        <v>29</v>
      </c>
      <c r="P4655" s="1" t="s">
        <v>30</v>
      </c>
      <c r="Q4655" s="1" t="s">
        <v>46</v>
      </c>
      <c r="R4655" s="2">
        <v>40010</v>
      </c>
    </row>
    <row r="4656" spans="1:18" x14ac:dyDescent="0.25">
      <c r="A4656" s="1">
        <v>56032</v>
      </c>
      <c r="B4656" s="2">
        <v>40896</v>
      </c>
      <c r="C4656" s="2" t="str">
        <f t="shared" si="361"/>
        <v>December</v>
      </c>
      <c r="D4656" s="1" t="s">
        <v>32</v>
      </c>
      <c r="E4656" s="1">
        <v>31</v>
      </c>
      <c r="F4656" s="1">
        <f t="shared" si="360"/>
        <v>93.332580645161286</v>
      </c>
      <c r="G4656" s="1">
        <v>2893.31</v>
      </c>
      <c r="H4656" s="1">
        <v>13.99</v>
      </c>
      <c r="I4656">
        <f t="shared" si="362"/>
        <v>2907.2999999999997</v>
      </c>
      <c r="J4656">
        <f t="shared" si="363"/>
        <v>5.3265000000000002</v>
      </c>
      <c r="K4656">
        <f t="shared" si="364"/>
        <v>154.11215715</v>
      </c>
      <c r="L4656" s="1" t="s">
        <v>26</v>
      </c>
      <c r="M4656" s="1" t="s">
        <v>54</v>
      </c>
      <c r="N4656" s="1" t="s">
        <v>33</v>
      </c>
      <c r="O4656" s="1" t="s">
        <v>29</v>
      </c>
      <c r="P4656" s="1" t="s">
        <v>61</v>
      </c>
      <c r="Q4656" s="1" t="s">
        <v>31</v>
      </c>
      <c r="R4656" s="2">
        <v>40896</v>
      </c>
    </row>
    <row r="4657" spans="1:18" x14ac:dyDescent="0.25">
      <c r="A4657" s="1">
        <v>16231</v>
      </c>
      <c r="B4657" s="2">
        <v>41156</v>
      </c>
      <c r="C4657" s="2" t="str">
        <f t="shared" si="361"/>
        <v>September</v>
      </c>
      <c r="D4657" s="1" t="s">
        <v>18</v>
      </c>
      <c r="E4657" s="1">
        <v>20</v>
      </c>
      <c r="F4657" s="1">
        <f t="shared" si="360"/>
        <v>125.319</v>
      </c>
      <c r="G4657" s="1">
        <v>2506.38</v>
      </c>
      <c r="H4657" s="1">
        <v>51.94</v>
      </c>
      <c r="I4657">
        <f t="shared" si="362"/>
        <v>2558.3200000000002</v>
      </c>
      <c r="J4657">
        <f t="shared" si="363"/>
        <v>4.7610000000000001</v>
      </c>
      <c r="K4657">
        <f t="shared" si="364"/>
        <v>119.32875180000001</v>
      </c>
      <c r="L4657" s="1" t="s">
        <v>38</v>
      </c>
      <c r="M4657" s="1" t="s">
        <v>58</v>
      </c>
      <c r="N4657" s="1" t="s">
        <v>21</v>
      </c>
      <c r="O4657" s="1" t="s">
        <v>22</v>
      </c>
      <c r="P4657" s="1" t="s">
        <v>57</v>
      </c>
      <c r="Q4657" s="1" t="s">
        <v>64</v>
      </c>
      <c r="R4657" s="2">
        <v>41161</v>
      </c>
    </row>
    <row r="4658" spans="1:18" x14ac:dyDescent="0.25">
      <c r="A4658" s="1">
        <v>20704</v>
      </c>
      <c r="B4658" s="2">
        <v>40219</v>
      </c>
      <c r="C4658" s="2" t="str">
        <f t="shared" si="361"/>
        <v>February</v>
      </c>
      <c r="D4658" s="1" t="s">
        <v>18</v>
      </c>
      <c r="E4658" s="1">
        <v>5</v>
      </c>
      <c r="F4658" s="1">
        <f t="shared" si="360"/>
        <v>3.2960000000000003</v>
      </c>
      <c r="G4658" s="1">
        <v>16.48</v>
      </c>
      <c r="H4658" s="1">
        <v>0.99</v>
      </c>
      <c r="I4658">
        <f t="shared" si="362"/>
        <v>17.47</v>
      </c>
      <c r="J4658">
        <f t="shared" si="363"/>
        <v>3.5455000000000001</v>
      </c>
      <c r="K4658">
        <f t="shared" si="364"/>
        <v>0.58429840000000011</v>
      </c>
      <c r="L4658" s="1" t="s">
        <v>26</v>
      </c>
      <c r="M4658" s="1" t="s">
        <v>54</v>
      </c>
      <c r="N4658" s="1" t="s">
        <v>42</v>
      </c>
      <c r="O4658" s="1" t="s">
        <v>34</v>
      </c>
      <c r="P4658" s="1" t="s">
        <v>63</v>
      </c>
      <c r="Q4658" s="1" t="s">
        <v>24</v>
      </c>
      <c r="R4658" s="2">
        <v>40224</v>
      </c>
    </row>
    <row r="4659" spans="1:18" x14ac:dyDescent="0.25">
      <c r="A4659" s="1">
        <v>1767</v>
      </c>
      <c r="B4659" s="2">
        <v>40615</v>
      </c>
      <c r="C4659" s="2" t="str">
        <f t="shared" si="361"/>
        <v>March</v>
      </c>
      <c r="D4659" s="1" t="s">
        <v>25</v>
      </c>
      <c r="E4659" s="1">
        <v>10</v>
      </c>
      <c r="F4659" s="1">
        <f t="shared" si="360"/>
        <v>4.6340000000000003</v>
      </c>
      <c r="G4659" s="1">
        <v>46.34</v>
      </c>
      <c r="H4659" s="1">
        <v>0.7</v>
      </c>
      <c r="I4659">
        <f t="shared" si="362"/>
        <v>47.040000000000006</v>
      </c>
      <c r="J4659">
        <f t="shared" si="363"/>
        <v>3.5455000000000001</v>
      </c>
      <c r="K4659">
        <f t="shared" si="364"/>
        <v>1.6429847000000002</v>
      </c>
      <c r="L4659" s="1" t="s">
        <v>26</v>
      </c>
      <c r="M4659" s="1" t="s">
        <v>51</v>
      </c>
      <c r="N4659" s="1" t="s">
        <v>33</v>
      </c>
      <c r="O4659" s="1" t="s">
        <v>34</v>
      </c>
      <c r="P4659" s="1" t="s">
        <v>66</v>
      </c>
      <c r="Q4659" s="1" t="s">
        <v>36</v>
      </c>
      <c r="R4659" s="2">
        <v>40617</v>
      </c>
    </row>
    <row r="4660" spans="1:18" x14ac:dyDescent="0.25">
      <c r="A4660" s="1">
        <v>57511</v>
      </c>
      <c r="B4660" s="2">
        <v>40092</v>
      </c>
      <c r="C4660" s="2" t="str">
        <f t="shared" si="361"/>
        <v>October</v>
      </c>
      <c r="D4660" s="1" t="s">
        <v>37</v>
      </c>
      <c r="E4660" s="1">
        <v>32</v>
      </c>
      <c r="F4660" s="1">
        <f t="shared" si="360"/>
        <v>3.0768749999999998</v>
      </c>
      <c r="G4660" s="1">
        <v>98.46</v>
      </c>
      <c r="H4660" s="1">
        <v>0.5</v>
      </c>
      <c r="I4660">
        <f t="shared" si="362"/>
        <v>98.96</v>
      </c>
      <c r="J4660">
        <f t="shared" si="363"/>
        <v>3.5455000000000001</v>
      </c>
      <c r="K4660">
        <f t="shared" si="364"/>
        <v>3.4908992999999997</v>
      </c>
      <c r="L4660" s="1" t="s">
        <v>26</v>
      </c>
      <c r="M4660" s="1" t="s">
        <v>20</v>
      </c>
      <c r="N4660" s="1" t="s">
        <v>33</v>
      </c>
      <c r="O4660" s="1" t="s">
        <v>34</v>
      </c>
      <c r="P4660" s="1" t="s">
        <v>63</v>
      </c>
      <c r="Q4660" s="1" t="s">
        <v>24</v>
      </c>
      <c r="R4660" s="2">
        <v>40093</v>
      </c>
    </row>
    <row r="4661" spans="1:18" x14ac:dyDescent="0.25">
      <c r="A4661" s="1">
        <v>10951</v>
      </c>
      <c r="B4661" s="2">
        <v>41219</v>
      </c>
      <c r="C4661" s="2" t="str">
        <f t="shared" si="361"/>
        <v>November</v>
      </c>
      <c r="D4661" s="1" t="s">
        <v>32</v>
      </c>
      <c r="E4661" s="1">
        <v>14</v>
      </c>
      <c r="F4661" s="1">
        <f t="shared" si="360"/>
        <v>48.387857142857136</v>
      </c>
      <c r="G4661" s="1">
        <v>677.43</v>
      </c>
      <c r="H4661" s="1">
        <v>22.24</v>
      </c>
      <c r="I4661">
        <f t="shared" si="362"/>
        <v>699.67</v>
      </c>
      <c r="J4661">
        <f t="shared" si="363"/>
        <v>4.7610000000000001</v>
      </c>
      <c r="K4661">
        <f t="shared" si="364"/>
        <v>32.252442299999998</v>
      </c>
      <c r="L4661" s="1" t="s">
        <v>26</v>
      </c>
      <c r="M4661" s="1" t="s">
        <v>54</v>
      </c>
      <c r="N4661" s="1" t="s">
        <v>33</v>
      </c>
      <c r="O4661" s="1" t="s">
        <v>22</v>
      </c>
      <c r="P4661" s="1" t="s">
        <v>23</v>
      </c>
      <c r="Q4661" s="1" t="s">
        <v>53</v>
      </c>
      <c r="R4661" s="2">
        <v>41219</v>
      </c>
    </row>
    <row r="4662" spans="1:18" x14ac:dyDescent="0.25">
      <c r="A4662" s="1">
        <v>17091</v>
      </c>
      <c r="B4662" s="2">
        <v>41111</v>
      </c>
      <c r="C4662" s="2" t="str">
        <f t="shared" si="361"/>
        <v>July</v>
      </c>
      <c r="D4662" s="1" t="s">
        <v>41</v>
      </c>
      <c r="E4662" s="1">
        <v>45</v>
      </c>
      <c r="F4662" s="1">
        <f t="shared" si="360"/>
        <v>57.873666666666665</v>
      </c>
      <c r="G4662" s="1">
        <v>2604.3150000000001</v>
      </c>
      <c r="H4662" s="1">
        <v>5.26</v>
      </c>
      <c r="I4662">
        <f t="shared" si="362"/>
        <v>2609.5750000000003</v>
      </c>
      <c r="J4662">
        <f t="shared" si="363"/>
        <v>5.3265000000000002</v>
      </c>
      <c r="K4662">
        <f t="shared" si="364"/>
        <v>138.71883847500001</v>
      </c>
      <c r="L4662" s="1" t="s">
        <v>26</v>
      </c>
      <c r="M4662" s="1" t="s">
        <v>27</v>
      </c>
      <c r="N4662" s="1" t="s">
        <v>28</v>
      </c>
      <c r="O4662" s="1" t="s">
        <v>29</v>
      </c>
      <c r="P4662" s="1" t="s">
        <v>30</v>
      </c>
      <c r="Q4662" s="1" t="s">
        <v>24</v>
      </c>
      <c r="R4662" s="2">
        <v>41112</v>
      </c>
    </row>
    <row r="4663" spans="1:18" x14ac:dyDescent="0.25">
      <c r="A4663" s="1">
        <v>7878</v>
      </c>
      <c r="B4663" s="2">
        <v>40664</v>
      </c>
      <c r="C4663" s="2" t="str">
        <f t="shared" si="361"/>
        <v>May</v>
      </c>
      <c r="D4663" s="1" t="s">
        <v>18</v>
      </c>
      <c r="E4663" s="1">
        <v>42</v>
      </c>
      <c r="F4663" s="1">
        <f t="shared" si="360"/>
        <v>6.1104761904761897</v>
      </c>
      <c r="G4663" s="1">
        <v>256.64</v>
      </c>
      <c r="H4663" s="1">
        <v>3.37</v>
      </c>
      <c r="I4663">
        <f t="shared" si="362"/>
        <v>260.01</v>
      </c>
      <c r="J4663">
        <f t="shared" si="363"/>
        <v>3.5455000000000001</v>
      </c>
      <c r="K4663">
        <f t="shared" si="364"/>
        <v>9.0991711999999989</v>
      </c>
      <c r="L4663" s="1" t="s">
        <v>26</v>
      </c>
      <c r="M4663" s="1" t="s">
        <v>56</v>
      </c>
      <c r="N4663" s="1" t="s">
        <v>33</v>
      </c>
      <c r="O4663" s="1" t="s">
        <v>34</v>
      </c>
      <c r="P4663" s="1" t="s">
        <v>66</v>
      </c>
      <c r="Q4663" s="1" t="s">
        <v>36</v>
      </c>
      <c r="R4663" s="2">
        <v>40671</v>
      </c>
    </row>
    <row r="4664" spans="1:18" x14ac:dyDescent="0.25">
      <c r="A4664" s="1">
        <v>26756</v>
      </c>
      <c r="B4664" s="2">
        <v>41039</v>
      </c>
      <c r="C4664" s="2" t="str">
        <f t="shared" si="361"/>
        <v>May</v>
      </c>
      <c r="D4664" s="1" t="s">
        <v>41</v>
      </c>
      <c r="E4664" s="1">
        <v>20</v>
      </c>
      <c r="F4664" s="1">
        <f t="shared" si="360"/>
        <v>6.3950000000000005</v>
      </c>
      <c r="G4664" s="1">
        <v>127.9</v>
      </c>
      <c r="H4664" s="1">
        <v>7.37</v>
      </c>
      <c r="I4664">
        <f t="shared" si="362"/>
        <v>135.27000000000001</v>
      </c>
      <c r="J4664">
        <f t="shared" si="363"/>
        <v>3.5455000000000001</v>
      </c>
      <c r="K4664">
        <f t="shared" si="364"/>
        <v>4.5346945000000005</v>
      </c>
      <c r="L4664" s="1" t="s">
        <v>26</v>
      </c>
      <c r="M4664" s="1" t="s">
        <v>20</v>
      </c>
      <c r="N4664" s="1" t="s">
        <v>42</v>
      </c>
      <c r="O4664" s="1" t="s">
        <v>34</v>
      </c>
      <c r="P4664" s="1" t="s">
        <v>45</v>
      </c>
      <c r="Q4664" s="1" t="s">
        <v>24</v>
      </c>
      <c r="R4664" s="2">
        <v>41041</v>
      </c>
    </row>
    <row r="4665" spans="1:18" x14ac:dyDescent="0.25">
      <c r="A4665" s="1">
        <v>5251</v>
      </c>
      <c r="B4665" s="2">
        <v>40644</v>
      </c>
      <c r="C4665" s="2" t="str">
        <f t="shared" si="361"/>
        <v>April</v>
      </c>
      <c r="D4665" s="1" t="s">
        <v>41</v>
      </c>
      <c r="E4665" s="1">
        <v>38</v>
      </c>
      <c r="F4665" s="1">
        <f t="shared" si="360"/>
        <v>100.55365789473684</v>
      </c>
      <c r="G4665" s="1">
        <v>3821.0390000000002</v>
      </c>
      <c r="H4665" s="1">
        <v>5.99</v>
      </c>
      <c r="I4665">
        <f t="shared" si="362"/>
        <v>3827.029</v>
      </c>
      <c r="J4665">
        <f t="shared" si="363"/>
        <v>5.3265000000000002</v>
      </c>
      <c r="K4665">
        <f t="shared" si="364"/>
        <v>203.52764233500002</v>
      </c>
      <c r="L4665" s="1" t="s">
        <v>19</v>
      </c>
      <c r="M4665" s="1" t="s">
        <v>27</v>
      </c>
      <c r="N4665" s="1" t="s">
        <v>33</v>
      </c>
      <c r="O4665" s="1" t="s">
        <v>29</v>
      </c>
      <c r="P4665" s="1" t="s">
        <v>30</v>
      </c>
      <c r="Q4665" s="1" t="s">
        <v>24</v>
      </c>
      <c r="R4665" s="2">
        <v>40646</v>
      </c>
    </row>
    <row r="4666" spans="1:18" x14ac:dyDescent="0.25">
      <c r="A4666" s="1">
        <v>11941</v>
      </c>
      <c r="B4666" s="2">
        <v>40353</v>
      </c>
      <c r="C4666" s="2" t="str">
        <f t="shared" si="361"/>
        <v>June</v>
      </c>
      <c r="D4666" s="1" t="s">
        <v>37</v>
      </c>
      <c r="E4666" s="1">
        <v>26</v>
      </c>
      <c r="F4666" s="1">
        <f t="shared" si="360"/>
        <v>179.96538461538464</v>
      </c>
      <c r="G4666" s="1">
        <v>4679.1000000000004</v>
      </c>
      <c r="H4666" s="1">
        <v>29.21</v>
      </c>
      <c r="I4666">
        <f t="shared" si="362"/>
        <v>4708.3100000000004</v>
      </c>
      <c r="J4666">
        <f t="shared" si="363"/>
        <v>4.7610000000000001</v>
      </c>
      <c r="K4666">
        <f t="shared" si="364"/>
        <v>222.771951</v>
      </c>
      <c r="L4666" s="1" t="s">
        <v>38</v>
      </c>
      <c r="M4666" s="1" t="s">
        <v>44</v>
      </c>
      <c r="N4666" s="1" t="s">
        <v>33</v>
      </c>
      <c r="O4666" s="1" t="s">
        <v>22</v>
      </c>
      <c r="P4666" s="1" t="s">
        <v>57</v>
      </c>
      <c r="Q4666" s="1" t="s">
        <v>64</v>
      </c>
      <c r="R4666" s="2">
        <v>40354</v>
      </c>
    </row>
    <row r="4667" spans="1:18" x14ac:dyDescent="0.25">
      <c r="A4667" s="1">
        <v>21922</v>
      </c>
      <c r="B4667" s="2">
        <v>40128</v>
      </c>
      <c r="C4667" s="2" t="str">
        <f t="shared" si="361"/>
        <v>November</v>
      </c>
      <c r="D4667" s="1" t="s">
        <v>25</v>
      </c>
      <c r="E4667" s="1">
        <v>11</v>
      </c>
      <c r="F4667" s="1">
        <f t="shared" si="360"/>
        <v>9.8954545454545446</v>
      </c>
      <c r="G4667" s="1">
        <v>108.85</v>
      </c>
      <c r="H4667" s="1">
        <v>6.02</v>
      </c>
      <c r="I4667">
        <f t="shared" si="362"/>
        <v>114.86999999999999</v>
      </c>
      <c r="J4667">
        <f t="shared" si="363"/>
        <v>4.7610000000000001</v>
      </c>
      <c r="K4667">
        <f t="shared" si="364"/>
        <v>5.1823484999999998</v>
      </c>
      <c r="L4667" s="1" t="s">
        <v>26</v>
      </c>
      <c r="M4667" s="1" t="s">
        <v>27</v>
      </c>
      <c r="N4667" s="1" t="s">
        <v>33</v>
      </c>
      <c r="O4667" s="1" t="s">
        <v>22</v>
      </c>
      <c r="P4667" s="1" t="s">
        <v>23</v>
      </c>
      <c r="Q4667" s="1" t="s">
        <v>31</v>
      </c>
      <c r="R4667" s="2">
        <v>40129</v>
      </c>
    </row>
    <row r="4668" spans="1:18" x14ac:dyDescent="0.25">
      <c r="A4668" s="1">
        <v>24128</v>
      </c>
      <c r="B4668" s="2">
        <v>40505</v>
      </c>
      <c r="C4668" s="2" t="str">
        <f t="shared" si="361"/>
        <v>November</v>
      </c>
      <c r="D4668" s="1" t="s">
        <v>25</v>
      </c>
      <c r="E4668" s="1">
        <v>43</v>
      </c>
      <c r="F4668" s="1">
        <f t="shared" si="360"/>
        <v>153.11425581395349</v>
      </c>
      <c r="G4668" s="1">
        <v>6583.9129999999996</v>
      </c>
      <c r="H4668" s="1">
        <v>3.99</v>
      </c>
      <c r="I4668">
        <f t="shared" si="362"/>
        <v>6587.9029999999993</v>
      </c>
      <c r="J4668">
        <f t="shared" si="363"/>
        <v>5.3265000000000002</v>
      </c>
      <c r="K4668">
        <f t="shared" si="364"/>
        <v>350.69212594499999</v>
      </c>
      <c r="L4668" s="1" t="s">
        <v>26</v>
      </c>
      <c r="M4668" s="1" t="s">
        <v>44</v>
      </c>
      <c r="N4668" s="1" t="s">
        <v>33</v>
      </c>
      <c r="O4668" s="1" t="s">
        <v>29</v>
      </c>
      <c r="P4668" s="1" t="s">
        <v>30</v>
      </c>
      <c r="Q4668" s="1" t="s">
        <v>24</v>
      </c>
      <c r="R4668" s="2">
        <v>40507</v>
      </c>
    </row>
    <row r="4669" spans="1:18" x14ac:dyDescent="0.25">
      <c r="A4669" s="1">
        <v>56708</v>
      </c>
      <c r="B4669" s="2">
        <v>41245</v>
      </c>
      <c r="C4669" s="2" t="str">
        <f t="shared" si="361"/>
        <v>December</v>
      </c>
      <c r="D4669" s="1" t="s">
        <v>32</v>
      </c>
      <c r="E4669" s="1">
        <v>36</v>
      </c>
      <c r="F4669" s="1">
        <f t="shared" si="360"/>
        <v>11.310277777777777</v>
      </c>
      <c r="G4669" s="1">
        <v>407.17</v>
      </c>
      <c r="H4669" s="1">
        <v>6.97</v>
      </c>
      <c r="I4669">
        <f t="shared" si="362"/>
        <v>414.14000000000004</v>
      </c>
      <c r="J4669">
        <f t="shared" si="363"/>
        <v>3.5455000000000001</v>
      </c>
      <c r="K4669">
        <f t="shared" si="364"/>
        <v>14.43621235</v>
      </c>
      <c r="L4669" s="1" t="s">
        <v>26</v>
      </c>
      <c r="M4669" s="1" t="s">
        <v>56</v>
      </c>
      <c r="N4669" s="1" t="s">
        <v>33</v>
      </c>
      <c r="O4669" s="1" t="s">
        <v>34</v>
      </c>
      <c r="P4669" s="1" t="s">
        <v>62</v>
      </c>
      <c r="Q4669" s="1" t="s">
        <v>24</v>
      </c>
      <c r="R4669" s="2">
        <v>41248</v>
      </c>
    </row>
    <row r="4670" spans="1:18" x14ac:dyDescent="0.25">
      <c r="A4670" s="1">
        <v>2626</v>
      </c>
      <c r="B4670" s="2">
        <v>40793</v>
      </c>
      <c r="C4670" s="2" t="str">
        <f t="shared" si="361"/>
        <v>September</v>
      </c>
      <c r="D4670" s="1" t="s">
        <v>32</v>
      </c>
      <c r="E4670" s="1">
        <v>16</v>
      </c>
      <c r="F4670" s="1">
        <f t="shared" si="360"/>
        <v>3.0231249999999998</v>
      </c>
      <c r="G4670" s="1">
        <v>48.37</v>
      </c>
      <c r="H4670" s="1">
        <v>0.5</v>
      </c>
      <c r="I4670">
        <f t="shared" si="362"/>
        <v>48.87</v>
      </c>
      <c r="J4670">
        <f t="shared" si="363"/>
        <v>3.5455000000000001</v>
      </c>
      <c r="K4670">
        <f t="shared" si="364"/>
        <v>1.7149583500000001</v>
      </c>
      <c r="L4670" s="1" t="s">
        <v>26</v>
      </c>
      <c r="M4670" s="1" t="s">
        <v>27</v>
      </c>
      <c r="N4670" s="1" t="s">
        <v>28</v>
      </c>
      <c r="O4670" s="1" t="s">
        <v>34</v>
      </c>
      <c r="P4670" s="1" t="s">
        <v>63</v>
      </c>
      <c r="Q4670" s="1" t="s">
        <v>24</v>
      </c>
      <c r="R4670" s="2">
        <v>40795</v>
      </c>
    </row>
    <row r="4671" spans="1:18" x14ac:dyDescent="0.25">
      <c r="A4671" s="1">
        <v>12261</v>
      </c>
      <c r="B4671" s="2">
        <v>40474</v>
      </c>
      <c r="C4671" s="2" t="str">
        <f t="shared" si="361"/>
        <v>October</v>
      </c>
      <c r="D4671" s="1" t="s">
        <v>18</v>
      </c>
      <c r="E4671" s="1">
        <v>15</v>
      </c>
      <c r="F4671" s="1">
        <f t="shared" si="360"/>
        <v>183.10466666666667</v>
      </c>
      <c r="G4671" s="1">
        <v>2746.57</v>
      </c>
      <c r="H4671" s="1">
        <v>19.989999999999998</v>
      </c>
      <c r="I4671">
        <f t="shared" si="362"/>
        <v>2766.56</v>
      </c>
      <c r="J4671">
        <f t="shared" si="363"/>
        <v>3.5455000000000001</v>
      </c>
      <c r="K4671">
        <f t="shared" si="364"/>
        <v>97.379639350000019</v>
      </c>
      <c r="L4671" s="1" t="s">
        <v>26</v>
      </c>
      <c r="M4671" s="1" t="s">
        <v>27</v>
      </c>
      <c r="N4671" s="1" t="s">
        <v>33</v>
      </c>
      <c r="O4671" s="1" t="s">
        <v>34</v>
      </c>
      <c r="P4671" s="1" t="s">
        <v>60</v>
      </c>
      <c r="Q4671" s="1" t="s">
        <v>24</v>
      </c>
      <c r="R4671" s="2">
        <v>40479</v>
      </c>
    </row>
    <row r="4672" spans="1:18" x14ac:dyDescent="0.25">
      <c r="A4672" s="1">
        <v>30407</v>
      </c>
      <c r="B4672" s="2">
        <v>39920</v>
      </c>
      <c r="C4672" s="2" t="str">
        <f t="shared" si="361"/>
        <v>April</v>
      </c>
      <c r="D4672" s="1" t="s">
        <v>18</v>
      </c>
      <c r="E4672" s="1">
        <v>41</v>
      </c>
      <c r="F4672" s="1">
        <f t="shared" si="360"/>
        <v>435.45463414634145</v>
      </c>
      <c r="G4672" s="1">
        <v>17853.64</v>
      </c>
      <c r="H4672" s="1">
        <v>19.989999999999998</v>
      </c>
      <c r="I4672">
        <f t="shared" si="362"/>
        <v>17873.63</v>
      </c>
      <c r="J4672">
        <f t="shared" si="363"/>
        <v>3.5455000000000001</v>
      </c>
      <c r="K4672">
        <f t="shared" si="364"/>
        <v>633.00080620000006</v>
      </c>
      <c r="L4672" s="1" t="s">
        <v>26</v>
      </c>
      <c r="M4672" s="1" t="s">
        <v>54</v>
      </c>
      <c r="N4672" s="1" t="s">
        <v>33</v>
      </c>
      <c r="O4672" s="1" t="s">
        <v>34</v>
      </c>
      <c r="P4672" s="1" t="s">
        <v>60</v>
      </c>
      <c r="Q4672" s="1" t="s">
        <v>24</v>
      </c>
      <c r="R4672" s="2">
        <v>39920</v>
      </c>
    </row>
    <row r="4673" spans="1:18" x14ac:dyDescent="0.25">
      <c r="A4673" s="1">
        <v>29504</v>
      </c>
      <c r="B4673" s="2">
        <v>40444</v>
      </c>
      <c r="C4673" s="2" t="str">
        <f t="shared" si="361"/>
        <v>September</v>
      </c>
      <c r="D4673" s="1" t="s">
        <v>32</v>
      </c>
      <c r="E4673" s="1">
        <v>20</v>
      </c>
      <c r="F4673" s="1">
        <f t="shared" si="360"/>
        <v>74.253</v>
      </c>
      <c r="G4673" s="1">
        <v>1485.06</v>
      </c>
      <c r="H4673" s="1">
        <v>26.85</v>
      </c>
      <c r="I4673">
        <f t="shared" si="362"/>
        <v>1511.9099999999999</v>
      </c>
      <c r="J4673">
        <f t="shared" si="363"/>
        <v>4.7610000000000001</v>
      </c>
      <c r="K4673">
        <f t="shared" si="364"/>
        <v>70.70370659999999</v>
      </c>
      <c r="L4673" s="1" t="s">
        <v>38</v>
      </c>
      <c r="M4673" s="1" t="s">
        <v>59</v>
      </c>
      <c r="N4673" s="1" t="s">
        <v>28</v>
      </c>
      <c r="O4673" s="1" t="s">
        <v>22</v>
      </c>
      <c r="P4673" s="1" t="s">
        <v>67</v>
      </c>
      <c r="Q4673" s="1" t="s">
        <v>64</v>
      </c>
      <c r="R4673" s="2">
        <v>40446</v>
      </c>
    </row>
    <row r="4674" spans="1:18" x14ac:dyDescent="0.25">
      <c r="A4674" s="1">
        <v>24260</v>
      </c>
      <c r="B4674" s="2">
        <v>40454</v>
      </c>
      <c r="C4674" s="2" t="str">
        <f t="shared" si="361"/>
        <v>October</v>
      </c>
      <c r="D4674" s="1" t="s">
        <v>32</v>
      </c>
      <c r="E4674" s="1">
        <v>48</v>
      </c>
      <c r="F4674" s="1">
        <f t="shared" ref="F4674:F4737" si="365">G4674/E4674</f>
        <v>11.422916666666666</v>
      </c>
      <c r="G4674" s="1">
        <v>548.29999999999995</v>
      </c>
      <c r="H4674" s="1">
        <v>4.9800000000000004</v>
      </c>
      <c r="I4674">
        <f t="shared" si="362"/>
        <v>553.28</v>
      </c>
      <c r="J4674">
        <f t="shared" si="363"/>
        <v>3.5455000000000001</v>
      </c>
      <c r="K4674">
        <f t="shared" si="364"/>
        <v>19.439976499999997</v>
      </c>
      <c r="L4674" s="1" t="s">
        <v>19</v>
      </c>
      <c r="M4674" s="1" t="s">
        <v>51</v>
      </c>
      <c r="N4674" s="1" t="s">
        <v>33</v>
      </c>
      <c r="O4674" s="1" t="s">
        <v>34</v>
      </c>
      <c r="P4674" s="1" t="s">
        <v>68</v>
      </c>
      <c r="Q4674" s="1" t="s">
        <v>24</v>
      </c>
      <c r="R4674" s="2">
        <v>40455</v>
      </c>
    </row>
    <row r="4675" spans="1:18" x14ac:dyDescent="0.25">
      <c r="A4675" s="1">
        <v>1057</v>
      </c>
      <c r="B4675" s="2">
        <v>40958</v>
      </c>
      <c r="C4675" s="2" t="str">
        <f t="shared" ref="C4675:C4738" si="366">TEXT(B4675,"mmmm")</f>
        <v>February</v>
      </c>
      <c r="D4675" s="1" t="s">
        <v>37</v>
      </c>
      <c r="E4675" s="1">
        <v>41</v>
      </c>
      <c r="F4675" s="1">
        <f t="shared" si="365"/>
        <v>8.3258536585365857</v>
      </c>
      <c r="G4675" s="1">
        <v>341.36</v>
      </c>
      <c r="H4675" s="1">
        <v>3.62</v>
      </c>
      <c r="I4675">
        <f t="shared" ref="I4675:I4738" si="367">G4675+H4675</f>
        <v>344.98</v>
      </c>
      <c r="J4675">
        <f t="shared" ref="J4675:J4738" si="368">IF(O4675="Furniture",4.761,IF(O4675="Technology",5.3265,IF(O4675="Office Supplies",3.5455,0)))</f>
        <v>5.3265000000000002</v>
      </c>
      <c r="K4675">
        <f t="shared" ref="K4675:K4738" si="369">(J4675*G4675)/100</f>
        <v>18.182540400000004</v>
      </c>
      <c r="L4675" s="1" t="s">
        <v>26</v>
      </c>
      <c r="M4675" s="1" t="s">
        <v>27</v>
      </c>
      <c r="N4675" s="1" t="s">
        <v>33</v>
      </c>
      <c r="O4675" s="1" t="s">
        <v>29</v>
      </c>
      <c r="P4675" s="1" t="s">
        <v>43</v>
      </c>
      <c r="Q4675" s="1" t="s">
        <v>46</v>
      </c>
      <c r="R4675" s="2">
        <v>40960</v>
      </c>
    </row>
    <row r="4676" spans="1:18" x14ac:dyDescent="0.25">
      <c r="A4676" s="1">
        <v>3680</v>
      </c>
      <c r="B4676" s="2">
        <v>41252</v>
      </c>
      <c r="C4676" s="2" t="str">
        <f t="shared" si="366"/>
        <v>December</v>
      </c>
      <c r="D4676" s="1" t="s">
        <v>32</v>
      </c>
      <c r="E4676" s="1">
        <v>27</v>
      </c>
      <c r="F4676" s="1">
        <f t="shared" si="365"/>
        <v>6.5907407407407401</v>
      </c>
      <c r="G4676" s="1">
        <v>177.95</v>
      </c>
      <c r="H4676" s="1">
        <v>6</v>
      </c>
      <c r="I4676">
        <f t="shared" si="367"/>
        <v>183.95</v>
      </c>
      <c r="J4676">
        <f t="shared" si="368"/>
        <v>3.5455000000000001</v>
      </c>
      <c r="K4676">
        <f t="shared" si="369"/>
        <v>6.3092172499999997</v>
      </c>
      <c r="L4676" s="1" t="s">
        <v>26</v>
      </c>
      <c r="M4676" s="1" t="s">
        <v>58</v>
      </c>
      <c r="N4676" s="1" t="s">
        <v>33</v>
      </c>
      <c r="O4676" s="1" t="s">
        <v>34</v>
      </c>
      <c r="P4676" s="1" t="s">
        <v>45</v>
      </c>
      <c r="Q4676" s="1" t="s">
        <v>24</v>
      </c>
      <c r="R4676" s="2">
        <v>41254</v>
      </c>
    </row>
    <row r="4677" spans="1:18" x14ac:dyDescent="0.25">
      <c r="A4677" s="1">
        <v>46147</v>
      </c>
      <c r="B4677" s="2">
        <v>40558</v>
      </c>
      <c r="C4677" s="2" t="str">
        <f t="shared" si="366"/>
        <v>January</v>
      </c>
      <c r="D4677" s="1" t="s">
        <v>37</v>
      </c>
      <c r="E4677" s="1">
        <v>39</v>
      </c>
      <c r="F4677" s="1">
        <f t="shared" si="365"/>
        <v>7.2430769230769236</v>
      </c>
      <c r="G4677" s="1">
        <v>282.48</v>
      </c>
      <c r="H4677" s="1">
        <v>6.05</v>
      </c>
      <c r="I4677">
        <f t="shared" si="367"/>
        <v>288.53000000000003</v>
      </c>
      <c r="J4677">
        <f t="shared" si="368"/>
        <v>3.5455000000000001</v>
      </c>
      <c r="K4677">
        <f t="shared" si="369"/>
        <v>10.015328400000001</v>
      </c>
      <c r="L4677" s="1" t="s">
        <v>19</v>
      </c>
      <c r="M4677" s="1" t="s">
        <v>56</v>
      </c>
      <c r="N4677" s="1" t="s">
        <v>33</v>
      </c>
      <c r="O4677" s="1" t="s">
        <v>34</v>
      </c>
      <c r="P4677" s="1" t="s">
        <v>48</v>
      </c>
      <c r="Q4677" s="1" t="s">
        <v>24</v>
      </c>
      <c r="R4677" s="2">
        <v>40560</v>
      </c>
    </row>
    <row r="4678" spans="1:18" x14ac:dyDescent="0.25">
      <c r="A4678" s="1">
        <v>37606</v>
      </c>
      <c r="B4678" s="2">
        <v>40231</v>
      </c>
      <c r="C4678" s="2" t="str">
        <f t="shared" si="366"/>
        <v>February</v>
      </c>
      <c r="D4678" s="1" t="s">
        <v>37</v>
      </c>
      <c r="E4678" s="1">
        <v>21</v>
      </c>
      <c r="F4678" s="1">
        <f t="shared" si="365"/>
        <v>3.3647619047619046</v>
      </c>
      <c r="G4678" s="1">
        <v>70.66</v>
      </c>
      <c r="H4678" s="1">
        <v>3.97</v>
      </c>
      <c r="I4678">
        <f t="shared" si="367"/>
        <v>74.63</v>
      </c>
      <c r="J4678">
        <f t="shared" si="368"/>
        <v>3.5455000000000001</v>
      </c>
      <c r="K4678">
        <f t="shared" si="369"/>
        <v>2.5052502999999997</v>
      </c>
      <c r="L4678" s="1" t="s">
        <v>26</v>
      </c>
      <c r="M4678" s="1" t="s">
        <v>20</v>
      </c>
      <c r="N4678" s="1" t="s">
        <v>21</v>
      </c>
      <c r="O4678" s="1" t="s">
        <v>34</v>
      </c>
      <c r="P4678" s="1" t="s">
        <v>35</v>
      </c>
      <c r="Q4678" s="1" t="s">
        <v>36</v>
      </c>
      <c r="R4678" s="2">
        <v>40233</v>
      </c>
    </row>
    <row r="4679" spans="1:18" x14ac:dyDescent="0.25">
      <c r="A4679" s="1">
        <v>15104</v>
      </c>
      <c r="B4679" s="2">
        <v>40997</v>
      </c>
      <c r="C4679" s="2" t="str">
        <f t="shared" si="366"/>
        <v>March</v>
      </c>
      <c r="D4679" s="1" t="s">
        <v>41</v>
      </c>
      <c r="E4679" s="1">
        <v>23</v>
      </c>
      <c r="F4679" s="1">
        <f t="shared" si="365"/>
        <v>4.7578260869565216</v>
      </c>
      <c r="G4679" s="1">
        <v>109.43</v>
      </c>
      <c r="H4679" s="1">
        <v>1.49</v>
      </c>
      <c r="I4679">
        <f t="shared" si="367"/>
        <v>110.92</v>
      </c>
      <c r="J4679">
        <f t="shared" si="368"/>
        <v>3.5455000000000001</v>
      </c>
      <c r="K4679">
        <f t="shared" si="369"/>
        <v>3.8798406500000002</v>
      </c>
      <c r="L4679" s="1" t="s">
        <v>26</v>
      </c>
      <c r="M4679" s="1" t="s">
        <v>51</v>
      </c>
      <c r="N4679" s="1" t="s">
        <v>28</v>
      </c>
      <c r="O4679" s="1" t="s">
        <v>34</v>
      </c>
      <c r="P4679" s="1" t="s">
        <v>48</v>
      </c>
      <c r="Q4679" s="1" t="s">
        <v>24</v>
      </c>
      <c r="R4679" s="2">
        <v>41000</v>
      </c>
    </row>
    <row r="4680" spans="1:18" x14ac:dyDescent="0.25">
      <c r="A4680" s="1">
        <v>6020</v>
      </c>
      <c r="B4680" s="2">
        <v>40077</v>
      </c>
      <c r="C4680" s="2" t="str">
        <f t="shared" si="366"/>
        <v>September</v>
      </c>
      <c r="D4680" s="1" t="s">
        <v>41</v>
      </c>
      <c r="E4680" s="1">
        <v>23</v>
      </c>
      <c r="F4680" s="1">
        <f t="shared" si="365"/>
        <v>2.8734782608695655</v>
      </c>
      <c r="G4680" s="1">
        <v>66.09</v>
      </c>
      <c r="H4680" s="1">
        <v>0.99</v>
      </c>
      <c r="I4680">
        <f t="shared" si="367"/>
        <v>67.08</v>
      </c>
      <c r="J4680">
        <f t="shared" si="368"/>
        <v>3.5455000000000001</v>
      </c>
      <c r="K4680">
        <f t="shared" si="369"/>
        <v>2.3432209500000001</v>
      </c>
      <c r="L4680" s="1" t="s">
        <v>26</v>
      </c>
      <c r="M4680" s="1" t="s">
        <v>54</v>
      </c>
      <c r="N4680" s="1" t="s">
        <v>33</v>
      </c>
      <c r="O4680" s="1" t="s">
        <v>34</v>
      </c>
      <c r="P4680" s="1" t="s">
        <v>63</v>
      </c>
      <c r="Q4680" s="1" t="s">
        <v>24</v>
      </c>
      <c r="R4680" s="2">
        <v>40079</v>
      </c>
    </row>
    <row r="4681" spans="1:18" x14ac:dyDescent="0.25">
      <c r="A4681" s="1">
        <v>4099</v>
      </c>
      <c r="B4681" s="2">
        <v>41141</v>
      </c>
      <c r="C4681" s="2" t="str">
        <f t="shared" si="366"/>
        <v>August</v>
      </c>
      <c r="D4681" s="1" t="s">
        <v>37</v>
      </c>
      <c r="E4681" s="1">
        <v>39</v>
      </c>
      <c r="F4681" s="1">
        <f t="shared" si="365"/>
        <v>92.508987179487178</v>
      </c>
      <c r="G4681" s="1">
        <v>3607.8505</v>
      </c>
      <c r="H4681" s="1">
        <v>8.99</v>
      </c>
      <c r="I4681">
        <f t="shared" si="367"/>
        <v>3616.8404999999998</v>
      </c>
      <c r="J4681">
        <f t="shared" si="368"/>
        <v>5.3265000000000002</v>
      </c>
      <c r="K4681">
        <f t="shared" si="369"/>
        <v>192.17215688250002</v>
      </c>
      <c r="L4681" s="1" t="s">
        <v>26</v>
      </c>
      <c r="M4681" s="1" t="s">
        <v>47</v>
      </c>
      <c r="N4681" s="1" t="s">
        <v>21</v>
      </c>
      <c r="O4681" s="1" t="s">
        <v>29</v>
      </c>
      <c r="P4681" s="1" t="s">
        <v>30</v>
      </c>
      <c r="Q4681" s="1" t="s">
        <v>24</v>
      </c>
      <c r="R4681" s="2">
        <v>41143</v>
      </c>
    </row>
    <row r="4682" spans="1:18" x14ac:dyDescent="0.25">
      <c r="A4682" s="1">
        <v>4166</v>
      </c>
      <c r="B4682" s="2">
        <v>40236</v>
      </c>
      <c r="C4682" s="2" t="str">
        <f t="shared" si="366"/>
        <v>February</v>
      </c>
      <c r="D4682" s="1" t="s">
        <v>18</v>
      </c>
      <c r="E4682" s="1">
        <v>19</v>
      </c>
      <c r="F4682" s="1">
        <f t="shared" si="365"/>
        <v>7.3078947368421048</v>
      </c>
      <c r="G4682" s="1">
        <v>138.85</v>
      </c>
      <c r="H4682" s="1">
        <v>6.05</v>
      </c>
      <c r="I4682">
        <f t="shared" si="367"/>
        <v>144.9</v>
      </c>
      <c r="J4682">
        <f t="shared" si="368"/>
        <v>3.5455000000000001</v>
      </c>
      <c r="K4682">
        <f t="shared" si="369"/>
        <v>4.9229267499999994</v>
      </c>
      <c r="L4682" s="1" t="s">
        <v>26</v>
      </c>
      <c r="M4682" s="1" t="s">
        <v>54</v>
      </c>
      <c r="N4682" s="1" t="s">
        <v>33</v>
      </c>
      <c r="O4682" s="1" t="s">
        <v>34</v>
      </c>
      <c r="P4682" s="1" t="s">
        <v>48</v>
      </c>
      <c r="Q4682" s="1" t="s">
        <v>24</v>
      </c>
      <c r="R4682" s="2">
        <v>40236</v>
      </c>
    </row>
    <row r="4683" spans="1:18" x14ac:dyDescent="0.25">
      <c r="A4683" s="1">
        <v>50146</v>
      </c>
      <c r="B4683" s="2">
        <v>40399</v>
      </c>
      <c r="C4683" s="2" t="str">
        <f t="shared" si="366"/>
        <v>August</v>
      </c>
      <c r="D4683" s="1" t="s">
        <v>32</v>
      </c>
      <c r="E4683" s="1">
        <v>32</v>
      </c>
      <c r="F4683" s="1">
        <f t="shared" si="365"/>
        <v>71.520062499999995</v>
      </c>
      <c r="G4683" s="1">
        <v>2288.6419999999998</v>
      </c>
      <c r="H4683" s="1">
        <v>2.79</v>
      </c>
      <c r="I4683">
        <f t="shared" si="367"/>
        <v>2291.4319999999998</v>
      </c>
      <c r="J4683">
        <f t="shared" si="368"/>
        <v>5.3265000000000002</v>
      </c>
      <c r="K4683">
        <f t="shared" si="369"/>
        <v>121.90451612999999</v>
      </c>
      <c r="L4683" s="1" t="s">
        <v>26</v>
      </c>
      <c r="M4683" s="1" t="s">
        <v>51</v>
      </c>
      <c r="N4683" s="1" t="s">
        <v>21</v>
      </c>
      <c r="O4683" s="1" t="s">
        <v>29</v>
      </c>
      <c r="P4683" s="1" t="s">
        <v>30</v>
      </c>
      <c r="Q4683" s="1" t="s">
        <v>24</v>
      </c>
      <c r="R4683" s="2">
        <v>40399</v>
      </c>
    </row>
    <row r="4684" spans="1:18" x14ac:dyDescent="0.25">
      <c r="A4684" s="1">
        <v>15142</v>
      </c>
      <c r="B4684" s="2">
        <v>41003</v>
      </c>
      <c r="C4684" s="2" t="str">
        <f t="shared" si="366"/>
        <v>April</v>
      </c>
      <c r="D4684" s="1" t="s">
        <v>32</v>
      </c>
      <c r="E4684" s="1">
        <v>21</v>
      </c>
      <c r="F4684" s="1">
        <f t="shared" si="365"/>
        <v>15.724761904761905</v>
      </c>
      <c r="G4684" s="1">
        <v>330.22</v>
      </c>
      <c r="H4684" s="1">
        <v>10.91</v>
      </c>
      <c r="I4684">
        <f t="shared" si="367"/>
        <v>341.13000000000005</v>
      </c>
      <c r="J4684">
        <f t="shared" si="368"/>
        <v>3.5455000000000001</v>
      </c>
      <c r="K4684">
        <f t="shared" si="369"/>
        <v>11.7079501</v>
      </c>
      <c r="L4684" s="1" t="s">
        <v>26</v>
      </c>
      <c r="M4684" s="1" t="s">
        <v>56</v>
      </c>
      <c r="N4684" s="1" t="s">
        <v>33</v>
      </c>
      <c r="O4684" s="1" t="s">
        <v>34</v>
      </c>
      <c r="P4684" s="1" t="s">
        <v>48</v>
      </c>
      <c r="Q4684" s="1" t="s">
        <v>24</v>
      </c>
      <c r="R4684" s="2">
        <v>41005</v>
      </c>
    </row>
    <row r="4685" spans="1:18" x14ac:dyDescent="0.25">
      <c r="A4685" s="1">
        <v>51872</v>
      </c>
      <c r="B4685" s="2">
        <v>41022</v>
      </c>
      <c r="C4685" s="2" t="str">
        <f t="shared" si="366"/>
        <v>April</v>
      </c>
      <c r="D4685" s="1" t="s">
        <v>41</v>
      </c>
      <c r="E4685" s="1">
        <v>11</v>
      </c>
      <c r="F4685" s="1">
        <f t="shared" si="365"/>
        <v>73.863454545454545</v>
      </c>
      <c r="G4685" s="1">
        <v>812.49800000000005</v>
      </c>
      <c r="H4685" s="1">
        <v>1.25</v>
      </c>
      <c r="I4685">
        <f t="shared" si="367"/>
        <v>813.74800000000005</v>
      </c>
      <c r="J4685">
        <f t="shared" si="368"/>
        <v>5.3265000000000002</v>
      </c>
      <c r="K4685">
        <f t="shared" si="369"/>
        <v>43.277705970000007</v>
      </c>
      <c r="L4685" s="1" t="s">
        <v>19</v>
      </c>
      <c r="M4685" s="1" t="s">
        <v>51</v>
      </c>
      <c r="N4685" s="1" t="s">
        <v>21</v>
      </c>
      <c r="O4685" s="1" t="s">
        <v>29</v>
      </c>
      <c r="P4685" s="1" t="s">
        <v>30</v>
      </c>
      <c r="Q4685" s="1" t="s">
        <v>46</v>
      </c>
      <c r="R4685" s="2">
        <v>41024</v>
      </c>
    </row>
    <row r="4686" spans="1:18" x14ac:dyDescent="0.25">
      <c r="A4686" s="1">
        <v>23366</v>
      </c>
      <c r="B4686" s="2">
        <v>40501</v>
      </c>
      <c r="C4686" s="2" t="str">
        <f t="shared" si="366"/>
        <v>November</v>
      </c>
      <c r="D4686" s="1" t="s">
        <v>32</v>
      </c>
      <c r="E4686" s="1">
        <v>12</v>
      </c>
      <c r="F4686" s="1">
        <f t="shared" si="365"/>
        <v>11.341666666666667</v>
      </c>
      <c r="G4686" s="1">
        <v>136.1</v>
      </c>
      <c r="H4686" s="1">
        <v>7.94</v>
      </c>
      <c r="I4686">
        <f t="shared" si="367"/>
        <v>144.04</v>
      </c>
      <c r="J4686">
        <f t="shared" si="368"/>
        <v>4.7610000000000001</v>
      </c>
      <c r="K4686">
        <f t="shared" si="369"/>
        <v>6.4797209999999996</v>
      </c>
      <c r="L4686" s="1" t="s">
        <v>26</v>
      </c>
      <c r="M4686" s="1" t="s">
        <v>47</v>
      </c>
      <c r="N4686" s="1" t="s">
        <v>33</v>
      </c>
      <c r="O4686" s="1" t="s">
        <v>22</v>
      </c>
      <c r="P4686" s="1" t="s">
        <v>23</v>
      </c>
      <c r="Q4686" s="1" t="s">
        <v>46</v>
      </c>
      <c r="R4686" s="2">
        <v>40503</v>
      </c>
    </row>
    <row r="4687" spans="1:18" x14ac:dyDescent="0.25">
      <c r="A4687" s="1">
        <v>59200</v>
      </c>
      <c r="B4687" s="2">
        <v>40886</v>
      </c>
      <c r="C4687" s="2" t="str">
        <f t="shared" si="366"/>
        <v>December</v>
      </c>
      <c r="D4687" s="1" t="s">
        <v>41</v>
      </c>
      <c r="E4687" s="1">
        <v>4</v>
      </c>
      <c r="F4687" s="1">
        <f t="shared" si="365"/>
        <v>42.612499999999997</v>
      </c>
      <c r="G4687" s="1">
        <v>170.45</v>
      </c>
      <c r="H4687" s="1">
        <v>4.62</v>
      </c>
      <c r="I4687">
        <f t="shared" si="367"/>
        <v>175.07</v>
      </c>
      <c r="J4687">
        <f t="shared" si="368"/>
        <v>3.5455000000000001</v>
      </c>
      <c r="K4687">
        <f t="shared" si="369"/>
        <v>6.0433047499999999</v>
      </c>
      <c r="L4687" s="1" t="s">
        <v>26</v>
      </c>
      <c r="M4687" s="1" t="s">
        <v>27</v>
      </c>
      <c r="N4687" s="1" t="s">
        <v>42</v>
      </c>
      <c r="O4687" s="1" t="s">
        <v>34</v>
      </c>
      <c r="P4687" s="1" t="s">
        <v>68</v>
      </c>
      <c r="Q4687" s="1" t="s">
        <v>24</v>
      </c>
      <c r="R4687" s="2">
        <v>40886</v>
      </c>
    </row>
    <row r="4688" spans="1:18" x14ac:dyDescent="0.25">
      <c r="A4688" s="1">
        <v>4230</v>
      </c>
      <c r="B4688" s="2">
        <v>40971</v>
      </c>
      <c r="C4688" s="2" t="str">
        <f t="shared" si="366"/>
        <v>March</v>
      </c>
      <c r="D4688" s="1" t="s">
        <v>37</v>
      </c>
      <c r="E4688" s="1">
        <v>46</v>
      </c>
      <c r="F4688" s="1">
        <f t="shared" si="365"/>
        <v>54.528608695652167</v>
      </c>
      <c r="G4688" s="1">
        <v>2508.3159999999998</v>
      </c>
      <c r="H4688" s="1">
        <v>8.99</v>
      </c>
      <c r="I4688">
        <f t="shared" si="367"/>
        <v>2517.3059999999996</v>
      </c>
      <c r="J4688">
        <f t="shared" si="368"/>
        <v>5.3265000000000002</v>
      </c>
      <c r="K4688">
        <f t="shared" si="369"/>
        <v>133.60545173999998</v>
      </c>
      <c r="L4688" s="1" t="s">
        <v>19</v>
      </c>
      <c r="M4688" s="1" t="s">
        <v>47</v>
      </c>
      <c r="N4688" s="1" t="s">
        <v>33</v>
      </c>
      <c r="O4688" s="1" t="s">
        <v>29</v>
      </c>
      <c r="P4688" s="1" t="s">
        <v>30</v>
      </c>
      <c r="Q4688" s="1" t="s">
        <v>24</v>
      </c>
      <c r="R4688" s="2">
        <v>40973</v>
      </c>
    </row>
    <row r="4689" spans="1:18" x14ac:dyDescent="0.25">
      <c r="A4689" s="1">
        <v>47265</v>
      </c>
      <c r="B4689" s="2">
        <v>40887</v>
      </c>
      <c r="C4689" s="2" t="str">
        <f t="shared" si="366"/>
        <v>December</v>
      </c>
      <c r="D4689" s="1" t="s">
        <v>37</v>
      </c>
      <c r="E4689" s="1">
        <v>31</v>
      </c>
      <c r="F4689" s="1">
        <f t="shared" si="365"/>
        <v>6.0364516129032255</v>
      </c>
      <c r="G4689" s="1">
        <v>187.13</v>
      </c>
      <c r="H4689" s="1">
        <v>5.46</v>
      </c>
      <c r="I4689">
        <f t="shared" si="367"/>
        <v>192.59</v>
      </c>
      <c r="J4689">
        <f t="shared" si="368"/>
        <v>3.5455000000000001</v>
      </c>
      <c r="K4689">
        <f t="shared" si="369"/>
        <v>6.6346941500000005</v>
      </c>
      <c r="L4689" s="1" t="s">
        <v>26</v>
      </c>
      <c r="M4689" s="1" t="s">
        <v>49</v>
      </c>
      <c r="N4689" s="1" t="s">
        <v>42</v>
      </c>
      <c r="O4689" s="1" t="s">
        <v>34</v>
      </c>
      <c r="P4689" s="1" t="s">
        <v>45</v>
      </c>
      <c r="Q4689" s="1" t="s">
        <v>24</v>
      </c>
      <c r="R4689" s="2">
        <v>40888</v>
      </c>
    </row>
    <row r="4690" spans="1:18" x14ac:dyDescent="0.25">
      <c r="A4690" s="1">
        <v>44098</v>
      </c>
      <c r="B4690" s="2">
        <v>40205</v>
      </c>
      <c r="C4690" s="2" t="str">
        <f t="shared" si="366"/>
        <v>January</v>
      </c>
      <c r="D4690" s="1" t="s">
        <v>18</v>
      </c>
      <c r="E4690" s="1">
        <v>1</v>
      </c>
      <c r="F4690" s="1">
        <f t="shared" si="365"/>
        <v>5.0599999999999996</v>
      </c>
      <c r="G4690" s="1">
        <v>5.0599999999999996</v>
      </c>
      <c r="H4690" s="1">
        <v>1.92</v>
      </c>
      <c r="I4690">
        <f t="shared" si="367"/>
        <v>6.9799999999999995</v>
      </c>
      <c r="J4690">
        <f t="shared" si="368"/>
        <v>3.5455000000000001</v>
      </c>
      <c r="K4690">
        <f t="shared" si="369"/>
        <v>0.17940229999999999</v>
      </c>
      <c r="L4690" s="1" t="s">
        <v>26</v>
      </c>
      <c r="M4690" s="1" t="s">
        <v>20</v>
      </c>
      <c r="N4690" s="1" t="s">
        <v>33</v>
      </c>
      <c r="O4690" s="1" t="s">
        <v>34</v>
      </c>
      <c r="P4690" s="1" t="s">
        <v>50</v>
      </c>
      <c r="Q4690" s="1" t="s">
        <v>36</v>
      </c>
      <c r="R4690" s="2">
        <v>40209</v>
      </c>
    </row>
    <row r="4691" spans="1:18" x14ac:dyDescent="0.25">
      <c r="A4691" s="1">
        <v>33604</v>
      </c>
      <c r="B4691" s="2">
        <v>40773</v>
      </c>
      <c r="C4691" s="2" t="str">
        <f t="shared" si="366"/>
        <v>August</v>
      </c>
      <c r="D4691" s="1" t="s">
        <v>25</v>
      </c>
      <c r="E4691" s="1">
        <v>10</v>
      </c>
      <c r="F4691" s="1">
        <f t="shared" si="365"/>
        <v>5.9619999999999997</v>
      </c>
      <c r="G4691" s="1">
        <v>59.62</v>
      </c>
      <c r="H4691" s="1">
        <v>7.78</v>
      </c>
      <c r="I4691">
        <f t="shared" si="367"/>
        <v>67.399999999999991</v>
      </c>
      <c r="J4691">
        <f t="shared" si="368"/>
        <v>3.5455000000000001</v>
      </c>
      <c r="K4691">
        <f t="shared" si="369"/>
        <v>2.1138271</v>
      </c>
      <c r="L4691" s="1" t="s">
        <v>26</v>
      </c>
      <c r="M4691" s="1" t="s">
        <v>20</v>
      </c>
      <c r="N4691" s="1" t="s">
        <v>33</v>
      </c>
      <c r="O4691" s="1" t="s">
        <v>34</v>
      </c>
      <c r="P4691" s="1" t="s">
        <v>48</v>
      </c>
      <c r="Q4691" s="1" t="s">
        <v>24</v>
      </c>
      <c r="R4691" s="2">
        <v>40775</v>
      </c>
    </row>
    <row r="4692" spans="1:18" x14ac:dyDescent="0.25">
      <c r="A4692" s="1">
        <v>42246</v>
      </c>
      <c r="B4692" s="2">
        <v>41025</v>
      </c>
      <c r="C4692" s="2" t="str">
        <f t="shared" si="366"/>
        <v>April</v>
      </c>
      <c r="D4692" s="1" t="s">
        <v>32</v>
      </c>
      <c r="E4692" s="1">
        <v>5</v>
      </c>
      <c r="F4692" s="1">
        <f t="shared" si="365"/>
        <v>5.0619999999999994</v>
      </c>
      <c r="G4692" s="1">
        <v>25.31</v>
      </c>
      <c r="H4692" s="1">
        <v>0.71</v>
      </c>
      <c r="I4692">
        <f t="shared" si="367"/>
        <v>26.02</v>
      </c>
      <c r="J4692">
        <f t="shared" si="368"/>
        <v>3.5455000000000001</v>
      </c>
      <c r="K4692">
        <f t="shared" si="369"/>
        <v>0.89736605000000003</v>
      </c>
      <c r="L4692" s="1" t="s">
        <v>26</v>
      </c>
      <c r="M4692" s="1" t="s">
        <v>27</v>
      </c>
      <c r="N4692" s="1" t="s">
        <v>33</v>
      </c>
      <c r="O4692" s="1" t="s">
        <v>34</v>
      </c>
      <c r="P4692" s="1" t="s">
        <v>35</v>
      </c>
      <c r="Q4692" s="1" t="s">
        <v>36</v>
      </c>
      <c r="R4692" s="2">
        <v>41027</v>
      </c>
    </row>
    <row r="4693" spans="1:18" x14ac:dyDescent="0.25">
      <c r="A4693" s="1">
        <v>43488</v>
      </c>
      <c r="B4693" s="2">
        <v>41078</v>
      </c>
      <c r="C4693" s="2" t="str">
        <f t="shared" si="366"/>
        <v>June</v>
      </c>
      <c r="D4693" s="1" t="s">
        <v>37</v>
      </c>
      <c r="E4693" s="1">
        <v>46</v>
      </c>
      <c r="F4693" s="1">
        <f t="shared" si="365"/>
        <v>16.66</v>
      </c>
      <c r="G4693" s="1">
        <v>766.36</v>
      </c>
      <c r="H4693" s="1">
        <v>1.39</v>
      </c>
      <c r="I4693">
        <f t="shared" si="367"/>
        <v>767.75</v>
      </c>
      <c r="J4693">
        <f t="shared" si="368"/>
        <v>3.5455000000000001</v>
      </c>
      <c r="K4693">
        <f t="shared" si="369"/>
        <v>27.171293800000004</v>
      </c>
      <c r="L4693" s="1" t="s">
        <v>26</v>
      </c>
      <c r="M4693" s="1" t="s">
        <v>49</v>
      </c>
      <c r="N4693" s="1" t="s">
        <v>42</v>
      </c>
      <c r="O4693" s="1" t="s">
        <v>34</v>
      </c>
      <c r="P4693" s="1" t="s">
        <v>62</v>
      </c>
      <c r="Q4693" s="1" t="s">
        <v>24</v>
      </c>
      <c r="R4693" s="2">
        <v>41079</v>
      </c>
    </row>
    <row r="4694" spans="1:18" x14ac:dyDescent="0.25">
      <c r="A4694" s="1">
        <v>6880</v>
      </c>
      <c r="B4694" s="2">
        <v>39958</v>
      </c>
      <c r="C4694" s="2" t="str">
        <f t="shared" si="366"/>
        <v>May</v>
      </c>
      <c r="D4694" s="1" t="s">
        <v>41</v>
      </c>
      <c r="E4694" s="1">
        <v>5</v>
      </c>
      <c r="F4694" s="1">
        <f t="shared" si="365"/>
        <v>47.097999999999999</v>
      </c>
      <c r="G4694" s="1">
        <v>235.49</v>
      </c>
      <c r="H4694" s="1">
        <v>5.86</v>
      </c>
      <c r="I4694">
        <f t="shared" si="367"/>
        <v>241.35000000000002</v>
      </c>
      <c r="J4694">
        <f t="shared" si="368"/>
        <v>3.5455000000000001</v>
      </c>
      <c r="K4694">
        <f t="shared" si="369"/>
        <v>8.3492979500000004</v>
      </c>
      <c r="L4694" s="1" t="s">
        <v>26</v>
      </c>
      <c r="M4694" s="1" t="s">
        <v>47</v>
      </c>
      <c r="N4694" s="1" t="s">
        <v>21</v>
      </c>
      <c r="O4694" s="1" t="s">
        <v>34</v>
      </c>
      <c r="P4694" s="1" t="s">
        <v>45</v>
      </c>
      <c r="Q4694" s="1" t="s">
        <v>24</v>
      </c>
      <c r="R4694" s="2">
        <v>39960</v>
      </c>
    </row>
    <row r="4695" spans="1:18" x14ac:dyDescent="0.25">
      <c r="A4695" s="1">
        <v>9921</v>
      </c>
      <c r="B4695" s="2">
        <v>40677</v>
      </c>
      <c r="C4695" s="2" t="str">
        <f t="shared" si="366"/>
        <v>May</v>
      </c>
      <c r="D4695" s="1" t="s">
        <v>18</v>
      </c>
      <c r="E4695" s="1">
        <v>23</v>
      </c>
      <c r="F4695" s="1">
        <f t="shared" si="365"/>
        <v>15.482173913043477</v>
      </c>
      <c r="G4695" s="1">
        <v>356.09</v>
      </c>
      <c r="H4695" s="1">
        <v>1.39</v>
      </c>
      <c r="I4695">
        <f t="shared" si="367"/>
        <v>357.47999999999996</v>
      </c>
      <c r="J4695">
        <f t="shared" si="368"/>
        <v>3.5455000000000001</v>
      </c>
      <c r="K4695">
        <f t="shared" si="369"/>
        <v>12.625170949999999</v>
      </c>
      <c r="L4695" s="1" t="s">
        <v>26</v>
      </c>
      <c r="M4695" s="1" t="s">
        <v>54</v>
      </c>
      <c r="N4695" s="1" t="s">
        <v>42</v>
      </c>
      <c r="O4695" s="1" t="s">
        <v>34</v>
      </c>
      <c r="P4695" s="1" t="s">
        <v>62</v>
      </c>
      <c r="Q4695" s="1" t="s">
        <v>24</v>
      </c>
      <c r="R4695" s="2">
        <v>40677</v>
      </c>
    </row>
    <row r="4696" spans="1:18" x14ac:dyDescent="0.25">
      <c r="A4696" s="1">
        <v>36069</v>
      </c>
      <c r="B4696" s="2">
        <v>40152</v>
      </c>
      <c r="C4696" s="2" t="str">
        <f t="shared" si="366"/>
        <v>December</v>
      </c>
      <c r="D4696" s="1" t="s">
        <v>18</v>
      </c>
      <c r="E4696" s="1">
        <v>13</v>
      </c>
      <c r="F4696" s="1">
        <f t="shared" si="365"/>
        <v>34.85307692307692</v>
      </c>
      <c r="G4696" s="1">
        <v>453.09</v>
      </c>
      <c r="H4696" s="1">
        <v>6.66</v>
      </c>
      <c r="I4696">
        <f t="shared" si="367"/>
        <v>459.75</v>
      </c>
      <c r="J4696">
        <f t="shared" si="368"/>
        <v>3.5455000000000001</v>
      </c>
      <c r="K4696">
        <f t="shared" si="369"/>
        <v>16.064305950000001</v>
      </c>
      <c r="L4696" s="1" t="s">
        <v>26</v>
      </c>
      <c r="M4696" s="1" t="s">
        <v>47</v>
      </c>
      <c r="N4696" s="1" t="s">
        <v>42</v>
      </c>
      <c r="O4696" s="1" t="s">
        <v>34</v>
      </c>
      <c r="P4696" s="1" t="s">
        <v>62</v>
      </c>
      <c r="Q4696" s="1" t="s">
        <v>24</v>
      </c>
      <c r="R4696" s="2">
        <v>40157</v>
      </c>
    </row>
    <row r="4697" spans="1:18" x14ac:dyDescent="0.25">
      <c r="A4697" s="1">
        <v>33317</v>
      </c>
      <c r="B4697" s="2">
        <v>39944</v>
      </c>
      <c r="C4697" s="2" t="str">
        <f t="shared" si="366"/>
        <v>May</v>
      </c>
      <c r="D4697" s="1" t="s">
        <v>25</v>
      </c>
      <c r="E4697" s="1">
        <v>13</v>
      </c>
      <c r="F4697" s="1">
        <f t="shared" si="365"/>
        <v>46.340038461538455</v>
      </c>
      <c r="G4697" s="1">
        <v>602.42049999999995</v>
      </c>
      <c r="H4697" s="1">
        <v>1.25</v>
      </c>
      <c r="I4697">
        <f t="shared" si="367"/>
        <v>603.67049999999995</v>
      </c>
      <c r="J4697">
        <f t="shared" si="368"/>
        <v>5.3265000000000002</v>
      </c>
      <c r="K4697">
        <f t="shared" si="369"/>
        <v>32.087927932499994</v>
      </c>
      <c r="L4697" s="1" t="s">
        <v>26</v>
      </c>
      <c r="M4697" s="1" t="s">
        <v>20</v>
      </c>
      <c r="N4697" s="1" t="s">
        <v>21</v>
      </c>
      <c r="O4697" s="1" t="s">
        <v>29</v>
      </c>
      <c r="P4697" s="1" t="s">
        <v>30</v>
      </c>
      <c r="Q4697" s="1" t="s">
        <v>46</v>
      </c>
      <c r="R4697" s="2">
        <v>39946</v>
      </c>
    </row>
    <row r="4698" spans="1:18" x14ac:dyDescent="0.25">
      <c r="A4698" s="1">
        <v>13218</v>
      </c>
      <c r="B4698" s="2">
        <v>39949</v>
      </c>
      <c r="C4698" s="2" t="str">
        <f t="shared" si="366"/>
        <v>May</v>
      </c>
      <c r="D4698" s="1" t="s">
        <v>25</v>
      </c>
      <c r="E4698" s="1">
        <v>16</v>
      </c>
      <c r="F4698" s="1">
        <f t="shared" si="365"/>
        <v>6.1749999999999998</v>
      </c>
      <c r="G4698" s="1">
        <v>98.8</v>
      </c>
      <c r="H4698" s="1">
        <v>7.15</v>
      </c>
      <c r="I4698">
        <f t="shared" si="367"/>
        <v>105.95</v>
      </c>
      <c r="J4698">
        <f t="shared" si="368"/>
        <v>3.5455000000000001</v>
      </c>
      <c r="K4698">
        <f t="shared" si="369"/>
        <v>3.5029539999999999</v>
      </c>
      <c r="L4698" s="1" t="s">
        <v>26</v>
      </c>
      <c r="M4698" s="1" t="s">
        <v>47</v>
      </c>
      <c r="N4698" s="1" t="s">
        <v>33</v>
      </c>
      <c r="O4698" s="1" t="s">
        <v>34</v>
      </c>
      <c r="P4698" s="1" t="s">
        <v>45</v>
      </c>
      <c r="Q4698" s="1" t="s">
        <v>24</v>
      </c>
      <c r="R4698" s="2">
        <v>39951</v>
      </c>
    </row>
    <row r="4699" spans="1:18" x14ac:dyDescent="0.25">
      <c r="A4699" s="1">
        <v>47012</v>
      </c>
      <c r="B4699" s="2">
        <v>40311</v>
      </c>
      <c r="C4699" s="2" t="str">
        <f t="shared" si="366"/>
        <v>May</v>
      </c>
      <c r="D4699" s="1" t="s">
        <v>18</v>
      </c>
      <c r="E4699" s="1">
        <v>35</v>
      </c>
      <c r="F4699" s="1">
        <f t="shared" si="365"/>
        <v>16.697714285714284</v>
      </c>
      <c r="G4699" s="1">
        <v>584.41999999999996</v>
      </c>
      <c r="H4699" s="1">
        <v>8.99</v>
      </c>
      <c r="I4699">
        <f t="shared" si="367"/>
        <v>593.41</v>
      </c>
      <c r="J4699">
        <f t="shared" si="368"/>
        <v>3.5455000000000001</v>
      </c>
      <c r="K4699">
        <f t="shared" si="369"/>
        <v>20.720611099999999</v>
      </c>
      <c r="L4699" s="1" t="s">
        <v>19</v>
      </c>
      <c r="M4699" s="1" t="s">
        <v>49</v>
      </c>
      <c r="N4699" s="1" t="s">
        <v>28</v>
      </c>
      <c r="O4699" s="1" t="s">
        <v>34</v>
      </c>
      <c r="P4699" s="1" t="s">
        <v>35</v>
      </c>
      <c r="Q4699" s="1" t="s">
        <v>46</v>
      </c>
      <c r="R4699" s="2">
        <v>40315</v>
      </c>
    </row>
    <row r="4700" spans="1:18" x14ac:dyDescent="0.25">
      <c r="A4700" s="1">
        <v>53477</v>
      </c>
      <c r="B4700" s="2">
        <v>41034</v>
      </c>
      <c r="C4700" s="2" t="str">
        <f t="shared" si="366"/>
        <v>May</v>
      </c>
      <c r="D4700" s="1" t="s">
        <v>25</v>
      </c>
      <c r="E4700" s="1">
        <v>32</v>
      </c>
      <c r="F4700" s="1">
        <f t="shared" si="365"/>
        <v>97.314062500000006</v>
      </c>
      <c r="G4700" s="1">
        <v>3114.05</v>
      </c>
      <c r="H4700" s="1">
        <v>74.349999999999994</v>
      </c>
      <c r="I4700">
        <f t="shared" si="367"/>
        <v>3188.4</v>
      </c>
      <c r="J4700">
        <f t="shared" si="368"/>
        <v>4.7610000000000001</v>
      </c>
      <c r="K4700">
        <f t="shared" si="369"/>
        <v>148.25992050000002</v>
      </c>
      <c r="L4700" s="1" t="s">
        <v>38</v>
      </c>
      <c r="M4700" s="1" t="s">
        <v>56</v>
      </c>
      <c r="N4700" s="1" t="s">
        <v>33</v>
      </c>
      <c r="O4700" s="1" t="s">
        <v>22</v>
      </c>
      <c r="P4700" s="1" t="s">
        <v>39</v>
      </c>
      <c r="Q4700" s="1" t="s">
        <v>40</v>
      </c>
      <c r="R4700" s="2">
        <v>41036</v>
      </c>
    </row>
    <row r="4701" spans="1:18" x14ac:dyDescent="0.25">
      <c r="A4701" s="1">
        <v>57538</v>
      </c>
      <c r="B4701" s="2">
        <v>40229</v>
      </c>
      <c r="C4701" s="2" t="str">
        <f t="shared" si="366"/>
        <v>February</v>
      </c>
      <c r="D4701" s="1" t="s">
        <v>37</v>
      </c>
      <c r="E4701" s="1">
        <v>40</v>
      </c>
      <c r="F4701" s="1">
        <f t="shared" si="365"/>
        <v>34.262250000000002</v>
      </c>
      <c r="G4701" s="1">
        <v>1370.49</v>
      </c>
      <c r="H4701" s="1">
        <v>19.989999999999998</v>
      </c>
      <c r="I4701">
        <f t="shared" si="367"/>
        <v>1390.48</v>
      </c>
      <c r="J4701">
        <f t="shared" si="368"/>
        <v>4.7610000000000001</v>
      </c>
      <c r="K4701">
        <f t="shared" si="369"/>
        <v>65.249028899999999</v>
      </c>
      <c r="L4701" s="1" t="s">
        <v>26</v>
      </c>
      <c r="M4701" s="1" t="s">
        <v>27</v>
      </c>
      <c r="N4701" s="1" t="s">
        <v>28</v>
      </c>
      <c r="O4701" s="1" t="s">
        <v>22</v>
      </c>
      <c r="P4701" s="1" t="s">
        <v>23</v>
      </c>
      <c r="Q4701" s="1" t="s">
        <v>24</v>
      </c>
      <c r="R4701" s="2">
        <v>40231</v>
      </c>
    </row>
    <row r="4702" spans="1:18" x14ac:dyDescent="0.25">
      <c r="A4702" s="1">
        <v>24352</v>
      </c>
      <c r="B4702" s="2">
        <v>40308</v>
      </c>
      <c r="C4702" s="2" t="str">
        <f t="shared" si="366"/>
        <v>May</v>
      </c>
      <c r="D4702" s="1" t="s">
        <v>37</v>
      </c>
      <c r="E4702" s="1">
        <v>32</v>
      </c>
      <c r="F4702" s="1">
        <f t="shared" si="365"/>
        <v>3.2337500000000001</v>
      </c>
      <c r="G4702" s="1">
        <v>103.48</v>
      </c>
      <c r="H4702" s="1">
        <v>1.1399999999999999</v>
      </c>
      <c r="I4702">
        <f t="shared" si="367"/>
        <v>104.62</v>
      </c>
      <c r="J4702">
        <f t="shared" si="368"/>
        <v>3.5455000000000001</v>
      </c>
      <c r="K4702">
        <f t="shared" si="369"/>
        <v>3.6688834000000003</v>
      </c>
      <c r="L4702" s="1" t="s">
        <v>26</v>
      </c>
      <c r="M4702" s="1" t="s">
        <v>54</v>
      </c>
      <c r="N4702" s="1" t="s">
        <v>28</v>
      </c>
      <c r="O4702" s="1" t="s">
        <v>34</v>
      </c>
      <c r="P4702" s="1" t="s">
        <v>45</v>
      </c>
      <c r="Q4702" s="1" t="s">
        <v>36</v>
      </c>
      <c r="R4702" s="2">
        <v>40308</v>
      </c>
    </row>
    <row r="4703" spans="1:18" x14ac:dyDescent="0.25">
      <c r="A4703" s="1">
        <v>2084</v>
      </c>
      <c r="B4703" s="2">
        <v>40253</v>
      </c>
      <c r="C4703" s="2" t="str">
        <f t="shared" si="366"/>
        <v>March</v>
      </c>
      <c r="D4703" s="1" t="s">
        <v>25</v>
      </c>
      <c r="E4703" s="1">
        <v>16</v>
      </c>
      <c r="F4703" s="1">
        <f t="shared" si="365"/>
        <v>43.295625000000001</v>
      </c>
      <c r="G4703" s="1">
        <v>692.73</v>
      </c>
      <c r="H4703" s="1">
        <v>17.48</v>
      </c>
      <c r="I4703">
        <f t="shared" si="367"/>
        <v>710.21</v>
      </c>
      <c r="J4703">
        <f t="shared" si="368"/>
        <v>3.5455000000000001</v>
      </c>
      <c r="K4703">
        <f t="shared" si="369"/>
        <v>24.560742149999999</v>
      </c>
      <c r="L4703" s="1" t="s">
        <v>26</v>
      </c>
      <c r="M4703" s="1" t="s">
        <v>58</v>
      </c>
      <c r="N4703" s="1" t="s">
        <v>33</v>
      </c>
      <c r="O4703" s="1" t="s">
        <v>34</v>
      </c>
      <c r="P4703" s="1" t="s">
        <v>45</v>
      </c>
      <c r="Q4703" s="1" t="s">
        <v>24</v>
      </c>
      <c r="R4703" s="2">
        <v>40255</v>
      </c>
    </row>
    <row r="4704" spans="1:18" x14ac:dyDescent="0.25">
      <c r="A4704" s="1">
        <v>42981</v>
      </c>
      <c r="B4704" s="2">
        <v>39963</v>
      </c>
      <c r="C4704" s="2" t="str">
        <f t="shared" si="366"/>
        <v>May</v>
      </c>
      <c r="D4704" s="1" t="s">
        <v>37</v>
      </c>
      <c r="E4704" s="1">
        <v>4</v>
      </c>
      <c r="F4704" s="1">
        <f t="shared" si="365"/>
        <v>877.70500000000004</v>
      </c>
      <c r="G4704" s="1">
        <v>3510.82</v>
      </c>
      <c r="H4704" s="1">
        <v>19.989999999999998</v>
      </c>
      <c r="I4704">
        <f t="shared" si="367"/>
        <v>3530.81</v>
      </c>
      <c r="J4704">
        <f t="shared" si="368"/>
        <v>3.5455000000000001</v>
      </c>
      <c r="K4704">
        <f t="shared" si="369"/>
        <v>124.47612310000001</v>
      </c>
      <c r="L4704" s="1" t="s">
        <v>26</v>
      </c>
      <c r="M4704" s="1" t="s">
        <v>44</v>
      </c>
      <c r="N4704" s="1" t="s">
        <v>42</v>
      </c>
      <c r="O4704" s="1" t="s">
        <v>34</v>
      </c>
      <c r="P4704" s="1" t="s">
        <v>48</v>
      </c>
      <c r="Q4704" s="1" t="s">
        <v>24</v>
      </c>
      <c r="R4704" s="2">
        <v>39965</v>
      </c>
    </row>
    <row r="4705" spans="1:18" x14ac:dyDescent="0.25">
      <c r="A4705" s="1">
        <v>11074</v>
      </c>
      <c r="B4705" s="2">
        <v>40703</v>
      </c>
      <c r="C4705" s="2" t="str">
        <f t="shared" si="366"/>
        <v>June</v>
      </c>
      <c r="D4705" s="1" t="s">
        <v>25</v>
      </c>
      <c r="E4705" s="1">
        <v>44</v>
      </c>
      <c r="F4705" s="1">
        <f t="shared" si="365"/>
        <v>162.83507954545453</v>
      </c>
      <c r="G4705" s="1">
        <v>7164.7434999999996</v>
      </c>
      <c r="H4705" s="1">
        <v>5.99</v>
      </c>
      <c r="I4705">
        <f t="shared" si="367"/>
        <v>7170.7334999999994</v>
      </c>
      <c r="J4705">
        <f t="shared" si="368"/>
        <v>5.3265000000000002</v>
      </c>
      <c r="K4705">
        <f t="shared" si="369"/>
        <v>381.6300625275</v>
      </c>
      <c r="L4705" s="1" t="s">
        <v>26</v>
      </c>
      <c r="M4705" s="1" t="s">
        <v>20</v>
      </c>
      <c r="N4705" s="1" t="s">
        <v>33</v>
      </c>
      <c r="O4705" s="1" t="s">
        <v>29</v>
      </c>
      <c r="P4705" s="1" t="s">
        <v>30</v>
      </c>
      <c r="Q4705" s="1" t="s">
        <v>24</v>
      </c>
      <c r="R4705" s="2">
        <v>40704</v>
      </c>
    </row>
    <row r="4706" spans="1:18" x14ac:dyDescent="0.25">
      <c r="A4706" s="1">
        <v>14311</v>
      </c>
      <c r="B4706" s="2">
        <v>40026</v>
      </c>
      <c r="C4706" s="2" t="str">
        <f t="shared" si="366"/>
        <v>August</v>
      </c>
      <c r="D4706" s="1" t="s">
        <v>37</v>
      </c>
      <c r="E4706" s="1">
        <v>30</v>
      </c>
      <c r="F4706" s="1">
        <f t="shared" si="365"/>
        <v>6.4136666666666668</v>
      </c>
      <c r="G4706" s="1">
        <v>192.41</v>
      </c>
      <c r="H4706" s="1">
        <v>5.19</v>
      </c>
      <c r="I4706">
        <f t="shared" si="367"/>
        <v>197.6</v>
      </c>
      <c r="J4706">
        <f t="shared" si="368"/>
        <v>3.5455000000000001</v>
      </c>
      <c r="K4706">
        <f t="shared" si="369"/>
        <v>6.8218965499999999</v>
      </c>
      <c r="L4706" s="1" t="s">
        <v>26</v>
      </c>
      <c r="M4706" s="1" t="s">
        <v>47</v>
      </c>
      <c r="N4706" s="1" t="s">
        <v>33</v>
      </c>
      <c r="O4706" s="1" t="s">
        <v>34</v>
      </c>
      <c r="P4706" s="1" t="s">
        <v>48</v>
      </c>
      <c r="Q4706" s="1" t="s">
        <v>24</v>
      </c>
      <c r="R4706" s="2">
        <v>40027</v>
      </c>
    </row>
    <row r="4707" spans="1:18" x14ac:dyDescent="0.25">
      <c r="A4707" s="1">
        <v>26567</v>
      </c>
      <c r="B4707" s="2">
        <v>40060</v>
      </c>
      <c r="C4707" s="2" t="str">
        <f t="shared" si="366"/>
        <v>September</v>
      </c>
      <c r="D4707" s="1" t="s">
        <v>37</v>
      </c>
      <c r="E4707" s="1">
        <v>10</v>
      </c>
      <c r="F4707" s="1">
        <f t="shared" si="365"/>
        <v>9.0060000000000002</v>
      </c>
      <c r="G4707" s="1">
        <v>90.06</v>
      </c>
      <c r="H4707" s="1">
        <v>8.99</v>
      </c>
      <c r="I4707">
        <f t="shared" si="367"/>
        <v>99.05</v>
      </c>
      <c r="J4707">
        <f t="shared" si="368"/>
        <v>5.3265000000000002</v>
      </c>
      <c r="K4707">
        <f t="shared" si="369"/>
        <v>4.7970459000000005</v>
      </c>
      <c r="L4707" s="1" t="s">
        <v>19</v>
      </c>
      <c r="M4707" s="1" t="s">
        <v>44</v>
      </c>
      <c r="N4707" s="1" t="s">
        <v>33</v>
      </c>
      <c r="O4707" s="1" t="s">
        <v>29</v>
      </c>
      <c r="P4707" s="1" t="s">
        <v>43</v>
      </c>
      <c r="Q4707" s="1" t="s">
        <v>46</v>
      </c>
      <c r="R4707" s="2">
        <v>40063</v>
      </c>
    </row>
    <row r="4708" spans="1:18" x14ac:dyDescent="0.25">
      <c r="A4708" s="1">
        <v>18598</v>
      </c>
      <c r="B4708" s="2">
        <v>40396</v>
      </c>
      <c r="C4708" s="2" t="str">
        <f t="shared" si="366"/>
        <v>August</v>
      </c>
      <c r="D4708" s="1" t="s">
        <v>37</v>
      </c>
      <c r="E4708" s="1">
        <v>24</v>
      </c>
      <c r="F4708" s="1">
        <f t="shared" si="365"/>
        <v>14.56875</v>
      </c>
      <c r="G4708" s="1">
        <v>349.65</v>
      </c>
      <c r="H4708" s="1">
        <v>6.46</v>
      </c>
      <c r="I4708">
        <f t="shared" si="367"/>
        <v>356.10999999999996</v>
      </c>
      <c r="J4708">
        <f t="shared" si="368"/>
        <v>3.5455000000000001</v>
      </c>
      <c r="K4708">
        <f t="shared" si="369"/>
        <v>12.396840749999999</v>
      </c>
      <c r="L4708" s="1" t="s">
        <v>19</v>
      </c>
      <c r="M4708" s="1" t="s">
        <v>20</v>
      </c>
      <c r="N4708" s="1" t="s">
        <v>42</v>
      </c>
      <c r="O4708" s="1" t="s">
        <v>34</v>
      </c>
      <c r="P4708" s="1" t="s">
        <v>48</v>
      </c>
      <c r="Q4708" s="1" t="s">
        <v>24</v>
      </c>
      <c r="R4708" s="2">
        <v>40399</v>
      </c>
    </row>
    <row r="4709" spans="1:18" x14ac:dyDescent="0.25">
      <c r="A4709" s="1">
        <v>10306</v>
      </c>
      <c r="B4709" s="2">
        <v>40380</v>
      </c>
      <c r="C4709" s="2" t="str">
        <f t="shared" si="366"/>
        <v>July</v>
      </c>
      <c r="D4709" s="1" t="s">
        <v>18</v>
      </c>
      <c r="E4709" s="1">
        <v>20</v>
      </c>
      <c r="F4709" s="1">
        <f t="shared" si="365"/>
        <v>15.515499999999999</v>
      </c>
      <c r="G4709" s="1">
        <v>310.31</v>
      </c>
      <c r="H4709" s="1">
        <v>7.4</v>
      </c>
      <c r="I4709">
        <f t="shared" si="367"/>
        <v>317.70999999999998</v>
      </c>
      <c r="J4709">
        <f t="shared" si="368"/>
        <v>4.7610000000000001</v>
      </c>
      <c r="K4709">
        <f t="shared" si="369"/>
        <v>14.773859099999999</v>
      </c>
      <c r="L4709" s="1" t="s">
        <v>26</v>
      </c>
      <c r="M4709" s="1" t="s">
        <v>20</v>
      </c>
      <c r="N4709" s="1" t="s">
        <v>33</v>
      </c>
      <c r="O4709" s="1" t="s">
        <v>22</v>
      </c>
      <c r="P4709" s="1" t="s">
        <v>23</v>
      </c>
      <c r="Q4709" s="1" t="s">
        <v>24</v>
      </c>
      <c r="R4709" s="2">
        <v>40380</v>
      </c>
    </row>
    <row r="4710" spans="1:18" x14ac:dyDescent="0.25">
      <c r="A4710" s="1">
        <v>23428</v>
      </c>
      <c r="B4710" s="2">
        <v>41210</v>
      </c>
      <c r="C4710" s="2" t="str">
        <f t="shared" si="366"/>
        <v>October</v>
      </c>
      <c r="D4710" s="1" t="s">
        <v>25</v>
      </c>
      <c r="E4710" s="1">
        <v>41</v>
      </c>
      <c r="F4710" s="1">
        <f t="shared" si="365"/>
        <v>23.925609756097561</v>
      </c>
      <c r="G4710" s="1">
        <v>980.95</v>
      </c>
      <c r="H4710" s="1">
        <v>8.18</v>
      </c>
      <c r="I4710">
        <f t="shared" si="367"/>
        <v>989.13</v>
      </c>
      <c r="J4710">
        <f t="shared" si="368"/>
        <v>3.5455000000000001</v>
      </c>
      <c r="K4710">
        <f t="shared" si="369"/>
        <v>34.779582250000004</v>
      </c>
      <c r="L4710" s="1" t="s">
        <v>26</v>
      </c>
      <c r="M4710" s="1" t="s">
        <v>58</v>
      </c>
      <c r="N4710" s="1" t="s">
        <v>28</v>
      </c>
      <c r="O4710" s="1" t="s">
        <v>34</v>
      </c>
      <c r="P4710" s="1" t="s">
        <v>45</v>
      </c>
      <c r="Q4710" s="1" t="s">
        <v>24</v>
      </c>
      <c r="R4710" s="2">
        <v>41212</v>
      </c>
    </row>
    <row r="4711" spans="1:18" x14ac:dyDescent="0.25">
      <c r="A4711" s="1">
        <v>32965</v>
      </c>
      <c r="B4711" s="2">
        <v>40598</v>
      </c>
      <c r="C4711" s="2" t="str">
        <f t="shared" si="366"/>
        <v>February</v>
      </c>
      <c r="D4711" s="1" t="s">
        <v>25</v>
      </c>
      <c r="E4711" s="1">
        <v>25</v>
      </c>
      <c r="F4711" s="1">
        <f t="shared" si="365"/>
        <v>97.09</v>
      </c>
      <c r="G4711" s="1">
        <v>2427.25</v>
      </c>
      <c r="H4711" s="1">
        <v>19.989999999999998</v>
      </c>
      <c r="I4711">
        <f t="shared" si="367"/>
        <v>2447.2399999999998</v>
      </c>
      <c r="J4711">
        <f t="shared" si="368"/>
        <v>5.3265000000000002</v>
      </c>
      <c r="K4711">
        <f t="shared" si="369"/>
        <v>129.28747125000001</v>
      </c>
      <c r="L4711" s="1" t="s">
        <v>26</v>
      </c>
      <c r="M4711" s="1" t="s">
        <v>49</v>
      </c>
      <c r="N4711" s="1" t="s">
        <v>28</v>
      </c>
      <c r="O4711" s="1" t="s">
        <v>29</v>
      </c>
      <c r="P4711" s="1" t="s">
        <v>43</v>
      </c>
      <c r="Q4711" s="1" t="s">
        <v>24</v>
      </c>
      <c r="R4711" s="2">
        <v>40599</v>
      </c>
    </row>
    <row r="4712" spans="1:18" x14ac:dyDescent="0.25">
      <c r="A4712" s="1">
        <v>962</v>
      </c>
      <c r="B4712" s="2">
        <v>39938</v>
      </c>
      <c r="C4712" s="2" t="str">
        <f t="shared" si="366"/>
        <v>May</v>
      </c>
      <c r="D4712" s="1" t="s">
        <v>18</v>
      </c>
      <c r="E4712" s="1">
        <v>33</v>
      </c>
      <c r="F4712" s="1">
        <f t="shared" si="365"/>
        <v>123.15303030303031</v>
      </c>
      <c r="G4712" s="1">
        <v>4064.05</v>
      </c>
      <c r="H4712" s="1">
        <v>19.989999999999998</v>
      </c>
      <c r="I4712">
        <f t="shared" si="367"/>
        <v>4084.04</v>
      </c>
      <c r="J4712">
        <f t="shared" si="368"/>
        <v>3.5455000000000001</v>
      </c>
      <c r="K4712">
        <f t="shared" si="369"/>
        <v>144.09089274999999</v>
      </c>
      <c r="L4712" s="1" t="s">
        <v>26</v>
      </c>
      <c r="M4712" s="1" t="s">
        <v>20</v>
      </c>
      <c r="N4712" s="1" t="s">
        <v>28</v>
      </c>
      <c r="O4712" s="1" t="s">
        <v>34</v>
      </c>
      <c r="P4712" s="1" t="s">
        <v>48</v>
      </c>
      <c r="Q4712" s="1" t="s">
        <v>24</v>
      </c>
      <c r="R4712" s="2">
        <v>39940</v>
      </c>
    </row>
    <row r="4713" spans="1:18" x14ac:dyDescent="0.25">
      <c r="A4713" s="1">
        <v>35077</v>
      </c>
      <c r="B4713" s="2">
        <v>40823</v>
      </c>
      <c r="C4713" s="2" t="str">
        <f t="shared" si="366"/>
        <v>October</v>
      </c>
      <c r="D4713" s="1" t="s">
        <v>25</v>
      </c>
      <c r="E4713" s="1">
        <v>29</v>
      </c>
      <c r="F4713" s="1">
        <f t="shared" si="365"/>
        <v>2.796551724137931</v>
      </c>
      <c r="G4713" s="1">
        <v>81.099999999999994</v>
      </c>
      <c r="H4713" s="1">
        <v>0.96</v>
      </c>
      <c r="I4713">
        <f t="shared" si="367"/>
        <v>82.059999999999988</v>
      </c>
      <c r="J4713">
        <f t="shared" si="368"/>
        <v>3.5455000000000001</v>
      </c>
      <c r="K4713">
        <f t="shared" si="369"/>
        <v>2.8754005</v>
      </c>
      <c r="L4713" s="1" t="s">
        <v>26</v>
      </c>
      <c r="M4713" s="1" t="s">
        <v>27</v>
      </c>
      <c r="N4713" s="1" t="s">
        <v>42</v>
      </c>
      <c r="O4713" s="1" t="s">
        <v>34</v>
      </c>
      <c r="P4713" s="1" t="s">
        <v>35</v>
      </c>
      <c r="Q4713" s="1" t="s">
        <v>36</v>
      </c>
      <c r="R4713" s="2">
        <v>40824</v>
      </c>
    </row>
    <row r="4714" spans="1:18" x14ac:dyDescent="0.25">
      <c r="A4714" s="1">
        <v>29762</v>
      </c>
      <c r="B4714" s="2">
        <v>40393</v>
      </c>
      <c r="C4714" s="2" t="str">
        <f t="shared" si="366"/>
        <v>August</v>
      </c>
      <c r="D4714" s="1" t="s">
        <v>37</v>
      </c>
      <c r="E4714" s="1">
        <v>15</v>
      </c>
      <c r="F4714" s="1">
        <f t="shared" si="365"/>
        <v>1.4966666666666666</v>
      </c>
      <c r="G4714" s="1">
        <v>22.45</v>
      </c>
      <c r="H4714" s="1">
        <v>0.7</v>
      </c>
      <c r="I4714">
        <f t="shared" si="367"/>
        <v>23.15</v>
      </c>
      <c r="J4714">
        <f t="shared" si="368"/>
        <v>3.5455000000000001</v>
      </c>
      <c r="K4714">
        <f t="shared" si="369"/>
        <v>0.79596475</v>
      </c>
      <c r="L4714" s="1" t="s">
        <v>26</v>
      </c>
      <c r="M4714" s="1" t="s">
        <v>55</v>
      </c>
      <c r="N4714" s="1" t="s">
        <v>42</v>
      </c>
      <c r="O4714" s="1" t="s">
        <v>34</v>
      </c>
      <c r="P4714" s="1" t="s">
        <v>66</v>
      </c>
      <c r="Q4714" s="1" t="s">
        <v>36</v>
      </c>
      <c r="R4714" s="2">
        <v>40395</v>
      </c>
    </row>
    <row r="4715" spans="1:18" x14ac:dyDescent="0.25">
      <c r="A4715" s="1">
        <v>20071</v>
      </c>
      <c r="B4715" s="2">
        <v>40803</v>
      </c>
      <c r="C4715" s="2" t="str">
        <f t="shared" si="366"/>
        <v>September</v>
      </c>
      <c r="D4715" s="1" t="s">
        <v>41</v>
      </c>
      <c r="E4715" s="1">
        <v>31</v>
      </c>
      <c r="F4715" s="1">
        <f t="shared" si="365"/>
        <v>25.48193548387097</v>
      </c>
      <c r="G4715" s="1">
        <v>789.94</v>
      </c>
      <c r="H4715" s="1">
        <v>14.36</v>
      </c>
      <c r="I4715">
        <f t="shared" si="367"/>
        <v>804.30000000000007</v>
      </c>
      <c r="J4715">
        <f t="shared" si="368"/>
        <v>4.7610000000000001</v>
      </c>
      <c r="K4715">
        <f t="shared" si="369"/>
        <v>37.609043400000004</v>
      </c>
      <c r="L4715" s="1" t="s">
        <v>38</v>
      </c>
      <c r="M4715" s="1" t="s">
        <v>44</v>
      </c>
      <c r="N4715" s="1" t="s">
        <v>42</v>
      </c>
      <c r="O4715" s="1" t="s">
        <v>22</v>
      </c>
      <c r="P4715" s="1" t="s">
        <v>39</v>
      </c>
      <c r="Q4715" s="1" t="s">
        <v>40</v>
      </c>
      <c r="R4715" s="2">
        <v>40805</v>
      </c>
    </row>
    <row r="4716" spans="1:18" x14ac:dyDescent="0.25">
      <c r="A4716" s="1">
        <v>56550</v>
      </c>
      <c r="B4716" s="2">
        <v>40641</v>
      </c>
      <c r="C4716" s="2" t="str">
        <f t="shared" si="366"/>
        <v>April</v>
      </c>
      <c r="D4716" s="1" t="s">
        <v>32</v>
      </c>
      <c r="E4716" s="1">
        <v>8</v>
      </c>
      <c r="F4716" s="1">
        <f t="shared" si="365"/>
        <v>58.729687499999997</v>
      </c>
      <c r="G4716" s="1">
        <v>469.83749999999998</v>
      </c>
      <c r="H4716" s="1">
        <v>8.99</v>
      </c>
      <c r="I4716">
        <f t="shared" si="367"/>
        <v>478.82749999999999</v>
      </c>
      <c r="J4716">
        <f t="shared" si="368"/>
        <v>5.3265000000000002</v>
      </c>
      <c r="K4716">
        <f t="shared" si="369"/>
        <v>25.0258944375</v>
      </c>
      <c r="L4716" s="1" t="s">
        <v>26</v>
      </c>
      <c r="M4716" s="1" t="s">
        <v>51</v>
      </c>
      <c r="N4716" s="1" t="s">
        <v>42</v>
      </c>
      <c r="O4716" s="1" t="s">
        <v>29</v>
      </c>
      <c r="P4716" s="1" t="s">
        <v>30</v>
      </c>
      <c r="Q4716" s="1" t="s">
        <v>24</v>
      </c>
      <c r="R4716" s="2">
        <v>40642</v>
      </c>
    </row>
    <row r="4717" spans="1:18" x14ac:dyDescent="0.25">
      <c r="A4717" s="1">
        <v>20805</v>
      </c>
      <c r="B4717" s="2">
        <v>40553</v>
      </c>
      <c r="C4717" s="2" t="str">
        <f t="shared" si="366"/>
        <v>January</v>
      </c>
      <c r="D4717" s="1" t="s">
        <v>25</v>
      </c>
      <c r="E4717" s="1">
        <v>3</v>
      </c>
      <c r="F4717" s="1">
        <f t="shared" si="365"/>
        <v>5.8999999999999995</v>
      </c>
      <c r="G4717" s="1">
        <v>17.7</v>
      </c>
      <c r="H4717" s="1">
        <v>4.79</v>
      </c>
      <c r="I4717">
        <f t="shared" si="367"/>
        <v>22.49</v>
      </c>
      <c r="J4717">
        <f t="shared" si="368"/>
        <v>3.5455000000000001</v>
      </c>
      <c r="K4717">
        <f t="shared" si="369"/>
        <v>0.62755349999999999</v>
      </c>
      <c r="L4717" s="1" t="s">
        <v>26</v>
      </c>
      <c r="M4717" s="1" t="s">
        <v>27</v>
      </c>
      <c r="N4717" s="1" t="s">
        <v>42</v>
      </c>
      <c r="O4717" s="1" t="s">
        <v>34</v>
      </c>
      <c r="P4717" s="1" t="s">
        <v>45</v>
      </c>
      <c r="Q4717" s="1" t="s">
        <v>24</v>
      </c>
      <c r="R4717" s="2">
        <v>40554</v>
      </c>
    </row>
    <row r="4718" spans="1:18" x14ac:dyDescent="0.25">
      <c r="A4718" s="1">
        <v>8419</v>
      </c>
      <c r="B4718" s="2">
        <v>40815</v>
      </c>
      <c r="C4718" s="2" t="str">
        <f t="shared" si="366"/>
        <v>September</v>
      </c>
      <c r="D4718" s="1" t="s">
        <v>37</v>
      </c>
      <c r="E4718" s="1">
        <v>19</v>
      </c>
      <c r="F4718" s="1">
        <f t="shared" si="365"/>
        <v>19.370526315789476</v>
      </c>
      <c r="G4718" s="1">
        <v>368.04</v>
      </c>
      <c r="H4718" s="1">
        <v>5.97</v>
      </c>
      <c r="I4718">
        <f t="shared" si="367"/>
        <v>374.01000000000005</v>
      </c>
      <c r="J4718">
        <f t="shared" si="368"/>
        <v>3.5455000000000001</v>
      </c>
      <c r="K4718">
        <f t="shared" si="369"/>
        <v>13.048858200000002</v>
      </c>
      <c r="L4718" s="1" t="s">
        <v>19</v>
      </c>
      <c r="M4718" s="1" t="s">
        <v>65</v>
      </c>
      <c r="N4718" s="1" t="s">
        <v>28</v>
      </c>
      <c r="O4718" s="1" t="s">
        <v>34</v>
      </c>
      <c r="P4718" s="1" t="s">
        <v>45</v>
      </c>
      <c r="Q4718" s="1" t="s">
        <v>24</v>
      </c>
      <c r="R4718" s="2">
        <v>40817</v>
      </c>
    </row>
    <row r="4719" spans="1:18" x14ac:dyDescent="0.25">
      <c r="A4719" s="1">
        <v>58145</v>
      </c>
      <c r="B4719" s="2">
        <v>41045</v>
      </c>
      <c r="C4719" s="2" t="str">
        <f t="shared" si="366"/>
        <v>May</v>
      </c>
      <c r="D4719" s="1" t="s">
        <v>41</v>
      </c>
      <c r="E4719" s="1">
        <v>33</v>
      </c>
      <c r="F4719" s="1">
        <f t="shared" si="365"/>
        <v>6.1663636363636369</v>
      </c>
      <c r="G4719" s="1">
        <v>203.49</v>
      </c>
      <c r="H4719" s="1">
        <v>1.2</v>
      </c>
      <c r="I4719">
        <f t="shared" si="367"/>
        <v>204.69</v>
      </c>
      <c r="J4719">
        <f t="shared" si="368"/>
        <v>4.7610000000000001</v>
      </c>
      <c r="K4719">
        <f t="shared" si="369"/>
        <v>9.6881589000000012</v>
      </c>
      <c r="L4719" s="1" t="s">
        <v>19</v>
      </c>
      <c r="M4719" s="1" t="s">
        <v>49</v>
      </c>
      <c r="N4719" s="1" t="s">
        <v>33</v>
      </c>
      <c r="O4719" s="1" t="s">
        <v>22</v>
      </c>
      <c r="P4719" s="1" t="s">
        <v>23</v>
      </c>
      <c r="Q4719" s="1" t="s">
        <v>31</v>
      </c>
      <c r="R4719" s="2">
        <v>41045</v>
      </c>
    </row>
    <row r="4720" spans="1:18" x14ac:dyDescent="0.25">
      <c r="A4720" s="1">
        <v>25061</v>
      </c>
      <c r="B4720" s="2">
        <v>40895</v>
      </c>
      <c r="C4720" s="2" t="str">
        <f t="shared" si="366"/>
        <v>December</v>
      </c>
      <c r="D4720" s="1" t="s">
        <v>41</v>
      </c>
      <c r="E4720" s="1">
        <v>20</v>
      </c>
      <c r="F4720" s="1">
        <f t="shared" si="365"/>
        <v>47.0565</v>
      </c>
      <c r="G4720" s="1">
        <v>941.13</v>
      </c>
      <c r="H4720" s="1">
        <v>7.23</v>
      </c>
      <c r="I4720">
        <f t="shared" si="367"/>
        <v>948.36</v>
      </c>
      <c r="J4720">
        <f t="shared" si="368"/>
        <v>3.5455000000000001</v>
      </c>
      <c r="K4720">
        <f t="shared" si="369"/>
        <v>33.367764149999999</v>
      </c>
      <c r="L4720" s="1" t="s">
        <v>26</v>
      </c>
      <c r="M4720" s="1" t="s">
        <v>27</v>
      </c>
      <c r="N4720" s="1" t="s">
        <v>42</v>
      </c>
      <c r="O4720" s="1" t="s">
        <v>34</v>
      </c>
      <c r="P4720" s="1" t="s">
        <v>45</v>
      </c>
      <c r="Q4720" s="1" t="s">
        <v>24</v>
      </c>
      <c r="R4720" s="2">
        <v>40897</v>
      </c>
    </row>
    <row r="4721" spans="1:18" x14ac:dyDescent="0.25">
      <c r="A4721" s="1">
        <v>37830</v>
      </c>
      <c r="B4721" s="2">
        <v>40041</v>
      </c>
      <c r="C4721" s="2" t="str">
        <f t="shared" si="366"/>
        <v>August</v>
      </c>
      <c r="D4721" s="1" t="s">
        <v>32</v>
      </c>
      <c r="E4721" s="1">
        <v>39</v>
      </c>
      <c r="F4721" s="1">
        <f t="shared" si="365"/>
        <v>25.074871794871793</v>
      </c>
      <c r="G4721" s="1">
        <v>977.92</v>
      </c>
      <c r="H4721" s="1">
        <v>5.37</v>
      </c>
      <c r="I4721">
        <f t="shared" si="367"/>
        <v>983.29</v>
      </c>
      <c r="J4721">
        <f t="shared" si="368"/>
        <v>3.5455000000000001</v>
      </c>
      <c r="K4721">
        <f t="shared" si="369"/>
        <v>34.672153600000001</v>
      </c>
      <c r="L4721" s="1" t="s">
        <v>19</v>
      </c>
      <c r="M4721" s="1" t="s">
        <v>20</v>
      </c>
      <c r="N4721" s="1" t="s">
        <v>33</v>
      </c>
      <c r="O4721" s="1" t="s">
        <v>34</v>
      </c>
      <c r="P4721" s="1" t="s">
        <v>35</v>
      </c>
      <c r="Q4721" s="1" t="s">
        <v>24</v>
      </c>
      <c r="R4721" s="2">
        <v>40043</v>
      </c>
    </row>
    <row r="4722" spans="1:18" x14ac:dyDescent="0.25">
      <c r="A4722" s="1">
        <v>33285</v>
      </c>
      <c r="B4722" s="2">
        <v>40927</v>
      </c>
      <c r="C4722" s="2" t="str">
        <f t="shared" si="366"/>
        <v>January</v>
      </c>
      <c r="D4722" s="1" t="s">
        <v>25</v>
      </c>
      <c r="E4722" s="1">
        <v>5</v>
      </c>
      <c r="F4722" s="1">
        <f t="shared" si="365"/>
        <v>13.384</v>
      </c>
      <c r="G4722" s="1">
        <v>66.92</v>
      </c>
      <c r="H4722" s="1">
        <v>6.13</v>
      </c>
      <c r="I4722">
        <f t="shared" si="367"/>
        <v>73.05</v>
      </c>
      <c r="J4722">
        <f t="shared" si="368"/>
        <v>3.5455000000000001</v>
      </c>
      <c r="K4722">
        <f t="shared" si="369"/>
        <v>2.3726485999999998</v>
      </c>
      <c r="L4722" s="1" t="s">
        <v>26</v>
      </c>
      <c r="M4722" s="1" t="s">
        <v>56</v>
      </c>
      <c r="N4722" s="1" t="s">
        <v>28</v>
      </c>
      <c r="O4722" s="1" t="s">
        <v>34</v>
      </c>
      <c r="P4722" s="1" t="s">
        <v>60</v>
      </c>
      <c r="Q4722" s="1" t="s">
        <v>24</v>
      </c>
      <c r="R4722" s="2">
        <v>40928</v>
      </c>
    </row>
    <row r="4723" spans="1:18" x14ac:dyDescent="0.25">
      <c r="A4723" s="1">
        <v>27169</v>
      </c>
      <c r="B4723" s="2">
        <v>40797</v>
      </c>
      <c r="C4723" s="2" t="str">
        <f t="shared" si="366"/>
        <v>September</v>
      </c>
      <c r="D4723" s="1" t="s">
        <v>32</v>
      </c>
      <c r="E4723" s="1">
        <v>16</v>
      </c>
      <c r="F4723" s="1">
        <f t="shared" si="365"/>
        <v>6.8687500000000004</v>
      </c>
      <c r="G4723" s="1">
        <v>109.9</v>
      </c>
      <c r="H4723" s="1">
        <v>5.27</v>
      </c>
      <c r="I4723">
        <f t="shared" si="367"/>
        <v>115.17</v>
      </c>
      <c r="J4723">
        <f t="shared" si="368"/>
        <v>3.5455000000000001</v>
      </c>
      <c r="K4723">
        <f t="shared" si="369"/>
        <v>3.8965045000000003</v>
      </c>
      <c r="L4723" s="1" t="s">
        <v>26</v>
      </c>
      <c r="M4723" s="1" t="s">
        <v>47</v>
      </c>
      <c r="N4723" s="1" t="s">
        <v>33</v>
      </c>
      <c r="O4723" s="1" t="s">
        <v>34</v>
      </c>
      <c r="P4723" s="1" t="s">
        <v>48</v>
      </c>
      <c r="Q4723" s="1" t="s">
        <v>24</v>
      </c>
      <c r="R4723" s="2">
        <v>40798</v>
      </c>
    </row>
    <row r="4724" spans="1:18" x14ac:dyDescent="0.25">
      <c r="A4724" s="1">
        <v>57537</v>
      </c>
      <c r="B4724" s="2">
        <v>41170</v>
      </c>
      <c r="C4724" s="2" t="str">
        <f t="shared" si="366"/>
        <v>September</v>
      </c>
      <c r="D4724" s="1" t="s">
        <v>41</v>
      </c>
      <c r="E4724" s="1">
        <v>4</v>
      </c>
      <c r="F4724" s="1">
        <f t="shared" si="365"/>
        <v>4.5824999999999996</v>
      </c>
      <c r="G4724" s="1">
        <v>18.329999999999998</v>
      </c>
      <c r="H4724" s="1">
        <v>2.97</v>
      </c>
      <c r="I4724">
        <f t="shared" si="367"/>
        <v>21.299999999999997</v>
      </c>
      <c r="J4724">
        <f t="shared" si="368"/>
        <v>3.5455000000000001</v>
      </c>
      <c r="K4724">
        <f t="shared" si="369"/>
        <v>0.64989014999999994</v>
      </c>
      <c r="L4724" s="1" t="s">
        <v>26</v>
      </c>
      <c r="M4724" s="1" t="s">
        <v>59</v>
      </c>
      <c r="N4724" s="1" t="s">
        <v>42</v>
      </c>
      <c r="O4724" s="1" t="s">
        <v>34</v>
      </c>
      <c r="P4724" s="1" t="s">
        <v>45</v>
      </c>
      <c r="Q4724" s="1" t="s">
        <v>36</v>
      </c>
      <c r="R4724" s="2">
        <v>41170</v>
      </c>
    </row>
    <row r="4725" spans="1:18" x14ac:dyDescent="0.25">
      <c r="A4725" s="1">
        <v>18500</v>
      </c>
      <c r="B4725" s="2">
        <v>40950</v>
      </c>
      <c r="C4725" s="2" t="str">
        <f t="shared" si="366"/>
        <v>February</v>
      </c>
      <c r="D4725" s="1" t="s">
        <v>41</v>
      </c>
      <c r="E4725" s="1">
        <v>30</v>
      </c>
      <c r="F4725" s="1">
        <f t="shared" si="365"/>
        <v>35.089333333333336</v>
      </c>
      <c r="G4725" s="1">
        <v>1052.68</v>
      </c>
      <c r="H4725" s="1">
        <v>5.5</v>
      </c>
      <c r="I4725">
        <f t="shared" si="367"/>
        <v>1058.18</v>
      </c>
      <c r="J4725">
        <f t="shared" si="368"/>
        <v>5.3265000000000002</v>
      </c>
      <c r="K4725">
        <f t="shared" si="369"/>
        <v>56.071000200000007</v>
      </c>
      <c r="L4725" s="1" t="s">
        <v>26</v>
      </c>
      <c r="M4725" s="1" t="s">
        <v>54</v>
      </c>
      <c r="N4725" s="1" t="s">
        <v>28</v>
      </c>
      <c r="O4725" s="1" t="s">
        <v>29</v>
      </c>
      <c r="P4725" s="1" t="s">
        <v>43</v>
      </c>
      <c r="Q4725" s="1" t="s">
        <v>24</v>
      </c>
      <c r="R4725" s="2">
        <v>40951</v>
      </c>
    </row>
    <row r="4726" spans="1:18" x14ac:dyDescent="0.25">
      <c r="A4726" s="1">
        <v>55202</v>
      </c>
      <c r="B4726" s="2">
        <v>40779</v>
      </c>
      <c r="C4726" s="2" t="str">
        <f t="shared" si="366"/>
        <v>August</v>
      </c>
      <c r="D4726" s="1" t="s">
        <v>18</v>
      </c>
      <c r="E4726" s="1">
        <v>49</v>
      </c>
      <c r="F4726" s="1">
        <f t="shared" si="365"/>
        <v>129.30321428571429</v>
      </c>
      <c r="G4726" s="1">
        <v>6335.8575000000001</v>
      </c>
      <c r="H4726" s="1">
        <v>8.99</v>
      </c>
      <c r="I4726">
        <f t="shared" si="367"/>
        <v>6344.8474999999999</v>
      </c>
      <c r="J4726">
        <f t="shared" si="368"/>
        <v>5.3265000000000002</v>
      </c>
      <c r="K4726">
        <f t="shared" si="369"/>
        <v>337.47944973750003</v>
      </c>
      <c r="L4726" s="1" t="s">
        <v>26</v>
      </c>
      <c r="M4726" s="1" t="s">
        <v>27</v>
      </c>
      <c r="N4726" s="1" t="s">
        <v>28</v>
      </c>
      <c r="O4726" s="1" t="s">
        <v>29</v>
      </c>
      <c r="P4726" s="1" t="s">
        <v>30</v>
      </c>
      <c r="Q4726" s="1" t="s">
        <v>24</v>
      </c>
      <c r="R4726" s="2">
        <v>40786</v>
      </c>
    </row>
    <row r="4727" spans="1:18" x14ac:dyDescent="0.25">
      <c r="A4727" s="1">
        <v>59684</v>
      </c>
      <c r="B4727" s="2">
        <v>40541</v>
      </c>
      <c r="C4727" s="2" t="str">
        <f t="shared" si="366"/>
        <v>December</v>
      </c>
      <c r="D4727" s="1" t="s">
        <v>41</v>
      </c>
      <c r="E4727" s="1">
        <v>41</v>
      </c>
      <c r="F4727" s="1">
        <f t="shared" si="365"/>
        <v>8.9797560975609763</v>
      </c>
      <c r="G4727" s="1">
        <v>368.17</v>
      </c>
      <c r="H4727" s="1">
        <v>2.38</v>
      </c>
      <c r="I4727">
        <f t="shared" si="367"/>
        <v>370.55</v>
      </c>
      <c r="J4727">
        <f t="shared" si="368"/>
        <v>5.3265000000000002</v>
      </c>
      <c r="K4727">
        <f t="shared" si="369"/>
        <v>19.610575050000001</v>
      </c>
      <c r="L4727" s="1" t="s">
        <v>19</v>
      </c>
      <c r="M4727" s="1" t="s">
        <v>56</v>
      </c>
      <c r="N4727" s="1" t="s">
        <v>33</v>
      </c>
      <c r="O4727" s="1" t="s">
        <v>29</v>
      </c>
      <c r="P4727" s="1" t="s">
        <v>43</v>
      </c>
      <c r="Q4727" s="1" t="s">
        <v>46</v>
      </c>
      <c r="R4727" s="2">
        <v>40559</v>
      </c>
    </row>
    <row r="4728" spans="1:18" x14ac:dyDescent="0.25">
      <c r="A4728" s="1">
        <v>44965</v>
      </c>
      <c r="B4728" s="2">
        <v>40818</v>
      </c>
      <c r="C4728" s="2" t="str">
        <f t="shared" si="366"/>
        <v>October</v>
      </c>
      <c r="D4728" s="1" t="s">
        <v>18</v>
      </c>
      <c r="E4728" s="1">
        <v>19</v>
      </c>
      <c r="F4728" s="1">
        <f t="shared" si="365"/>
        <v>1.516842105263158</v>
      </c>
      <c r="G4728" s="1">
        <v>28.82</v>
      </c>
      <c r="H4728" s="1">
        <v>0.7</v>
      </c>
      <c r="I4728">
        <f t="shared" si="367"/>
        <v>29.52</v>
      </c>
      <c r="J4728">
        <f t="shared" si="368"/>
        <v>3.5455000000000001</v>
      </c>
      <c r="K4728">
        <f t="shared" si="369"/>
        <v>1.0218131000000001</v>
      </c>
      <c r="L4728" s="1" t="s">
        <v>26</v>
      </c>
      <c r="M4728" s="1" t="s">
        <v>54</v>
      </c>
      <c r="N4728" s="1" t="s">
        <v>33</v>
      </c>
      <c r="O4728" s="1" t="s">
        <v>34</v>
      </c>
      <c r="P4728" s="1" t="s">
        <v>66</v>
      </c>
      <c r="Q4728" s="1" t="s">
        <v>36</v>
      </c>
      <c r="R4728" s="2">
        <v>40822</v>
      </c>
    </row>
    <row r="4729" spans="1:18" x14ac:dyDescent="0.25">
      <c r="A4729" s="1">
        <v>18308</v>
      </c>
      <c r="B4729" s="2">
        <v>40095</v>
      </c>
      <c r="C4729" s="2" t="str">
        <f t="shared" si="366"/>
        <v>October</v>
      </c>
      <c r="D4729" s="1" t="s">
        <v>32</v>
      </c>
      <c r="E4729" s="1">
        <v>49</v>
      </c>
      <c r="F4729" s="1">
        <f t="shared" si="365"/>
        <v>107.09150000000001</v>
      </c>
      <c r="G4729" s="1">
        <v>5247.4835000000003</v>
      </c>
      <c r="H4729" s="1">
        <v>8.08</v>
      </c>
      <c r="I4729">
        <f t="shared" si="367"/>
        <v>5255.5635000000002</v>
      </c>
      <c r="J4729">
        <f t="shared" si="368"/>
        <v>5.3265000000000002</v>
      </c>
      <c r="K4729">
        <f t="shared" si="369"/>
        <v>279.50720862750006</v>
      </c>
      <c r="L4729" s="1" t="s">
        <v>26</v>
      </c>
      <c r="M4729" s="1" t="s">
        <v>44</v>
      </c>
      <c r="N4729" s="1" t="s">
        <v>33</v>
      </c>
      <c r="O4729" s="1" t="s">
        <v>29</v>
      </c>
      <c r="P4729" s="1" t="s">
        <v>30</v>
      </c>
      <c r="Q4729" s="1" t="s">
        <v>24</v>
      </c>
      <c r="R4729" s="2">
        <v>40096</v>
      </c>
    </row>
    <row r="4730" spans="1:18" x14ac:dyDescent="0.25">
      <c r="A4730" s="1">
        <v>51814</v>
      </c>
      <c r="B4730" s="2">
        <v>40445</v>
      </c>
      <c r="C4730" s="2" t="str">
        <f t="shared" si="366"/>
        <v>September</v>
      </c>
      <c r="D4730" s="1" t="s">
        <v>37</v>
      </c>
      <c r="E4730" s="1">
        <v>13</v>
      </c>
      <c r="F4730" s="1">
        <f t="shared" si="365"/>
        <v>8.0392307692307696</v>
      </c>
      <c r="G4730" s="1">
        <v>104.51</v>
      </c>
      <c r="H4730" s="1">
        <v>4.71</v>
      </c>
      <c r="I4730">
        <f t="shared" si="367"/>
        <v>109.22</v>
      </c>
      <c r="J4730">
        <f t="shared" si="368"/>
        <v>3.5455000000000001</v>
      </c>
      <c r="K4730">
        <f t="shared" si="369"/>
        <v>3.70540205</v>
      </c>
      <c r="L4730" s="1" t="s">
        <v>26</v>
      </c>
      <c r="M4730" s="1" t="s">
        <v>56</v>
      </c>
      <c r="N4730" s="1" t="s">
        <v>42</v>
      </c>
      <c r="O4730" s="1" t="s">
        <v>34</v>
      </c>
      <c r="P4730" s="1" t="s">
        <v>48</v>
      </c>
      <c r="Q4730" s="1" t="s">
        <v>24</v>
      </c>
      <c r="R4730" s="2">
        <v>40447</v>
      </c>
    </row>
    <row r="4731" spans="1:18" x14ac:dyDescent="0.25">
      <c r="A4731" s="1">
        <v>40997</v>
      </c>
      <c r="B4731" s="2">
        <v>39924</v>
      </c>
      <c r="C4731" s="2" t="str">
        <f t="shared" si="366"/>
        <v>April</v>
      </c>
      <c r="D4731" s="1" t="s">
        <v>18</v>
      </c>
      <c r="E4731" s="1">
        <v>33</v>
      </c>
      <c r="F4731" s="1">
        <f t="shared" si="365"/>
        <v>223.76303030303032</v>
      </c>
      <c r="G4731" s="1">
        <v>7384.18</v>
      </c>
      <c r="H4731" s="1">
        <v>110.2</v>
      </c>
      <c r="I4731">
        <f t="shared" si="367"/>
        <v>7494.38</v>
      </c>
      <c r="J4731">
        <f t="shared" si="368"/>
        <v>4.7610000000000001</v>
      </c>
      <c r="K4731">
        <f t="shared" si="369"/>
        <v>351.56080980000002</v>
      </c>
      <c r="L4731" s="1" t="s">
        <v>38</v>
      </c>
      <c r="M4731" s="1" t="s">
        <v>27</v>
      </c>
      <c r="N4731" s="1" t="s">
        <v>28</v>
      </c>
      <c r="O4731" s="1" t="s">
        <v>22</v>
      </c>
      <c r="P4731" s="1" t="s">
        <v>57</v>
      </c>
      <c r="Q4731" s="1" t="s">
        <v>64</v>
      </c>
      <c r="R4731" s="2">
        <v>39928</v>
      </c>
    </row>
    <row r="4732" spans="1:18" x14ac:dyDescent="0.25">
      <c r="A4732" s="1">
        <v>53410</v>
      </c>
      <c r="B4732" s="2">
        <v>40032</v>
      </c>
      <c r="C4732" s="2" t="str">
        <f t="shared" si="366"/>
        <v>August</v>
      </c>
      <c r="D4732" s="1" t="s">
        <v>37</v>
      </c>
      <c r="E4732" s="1">
        <v>44</v>
      </c>
      <c r="F4732" s="1">
        <f t="shared" si="365"/>
        <v>14.609090909090908</v>
      </c>
      <c r="G4732" s="1">
        <v>642.79999999999995</v>
      </c>
      <c r="H4732" s="1">
        <v>13.32</v>
      </c>
      <c r="I4732">
        <f t="shared" si="367"/>
        <v>656.12</v>
      </c>
      <c r="J4732">
        <f t="shared" si="368"/>
        <v>3.5455000000000001</v>
      </c>
      <c r="K4732">
        <f t="shared" si="369"/>
        <v>22.790474</v>
      </c>
      <c r="L4732" s="1" t="s">
        <v>26</v>
      </c>
      <c r="M4732" s="1" t="s">
        <v>56</v>
      </c>
      <c r="N4732" s="1" t="s">
        <v>33</v>
      </c>
      <c r="O4732" s="1" t="s">
        <v>34</v>
      </c>
      <c r="P4732" s="1" t="s">
        <v>68</v>
      </c>
      <c r="Q4732" s="1" t="s">
        <v>24</v>
      </c>
      <c r="R4732" s="2">
        <v>40034</v>
      </c>
    </row>
    <row r="4733" spans="1:18" x14ac:dyDescent="0.25">
      <c r="A4733" s="1">
        <v>42306</v>
      </c>
      <c r="B4733" s="2">
        <v>41166</v>
      </c>
      <c r="C4733" s="2" t="str">
        <f t="shared" si="366"/>
        <v>September</v>
      </c>
      <c r="D4733" s="1" t="s">
        <v>25</v>
      </c>
      <c r="E4733" s="1">
        <v>18</v>
      </c>
      <c r="F4733" s="1">
        <f t="shared" si="365"/>
        <v>2.6333333333333333</v>
      </c>
      <c r="G4733" s="1">
        <v>47.4</v>
      </c>
      <c r="H4733" s="1">
        <v>5.2</v>
      </c>
      <c r="I4733">
        <f t="shared" si="367"/>
        <v>52.6</v>
      </c>
      <c r="J4733">
        <f t="shared" si="368"/>
        <v>3.5455000000000001</v>
      </c>
      <c r="K4733">
        <f t="shared" si="369"/>
        <v>1.6805670000000001</v>
      </c>
      <c r="L4733" s="1" t="s">
        <v>26</v>
      </c>
      <c r="M4733" s="1" t="s">
        <v>69</v>
      </c>
      <c r="N4733" s="1" t="s">
        <v>21</v>
      </c>
      <c r="O4733" s="1" t="s">
        <v>34</v>
      </c>
      <c r="P4733" s="1" t="s">
        <v>35</v>
      </c>
      <c r="Q4733" s="1" t="s">
        <v>36</v>
      </c>
      <c r="R4733" s="2">
        <v>41168</v>
      </c>
    </row>
    <row r="4734" spans="1:18" x14ac:dyDescent="0.25">
      <c r="A4734" s="1">
        <v>35430</v>
      </c>
      <c r="B4734" s="2">
        <v>40262</v>
      </c>
      <c r="C4734" s="2" t="str">
        <f t="shared" si="366"/>
        <v>March</v>
      </c>
      <c r="D4734" s="1" t="s">
        <v>18</v>
      </c>
      <c r="E4734" s="1">
        <v>48</v>
      </c>
      <c r="F4734" s="1">
        <f t="shared" si="365"/>
        <v>2.7797916666666667</v>
      </c>
      <c r="G4734" s="1">
        <v>133.43</v>
      </c>
      <c r="H4734" s="1">
        <v>0.93</v>
      </c>
      <c r="I4734">
        <f t="shared" si="367"/>
        <v>134.36000000000001</v>
      </c>
      <c r="J4734">
        <f t="shared" si="368"/>
        <v>3.5455000000000001</v>
      </c>
      <c r="K4734">
        <f t="shared" si="369"/>
        <v>4.7307606500000006</v>
      </c>
      <c r="L4734" s="1" t="s">
        <v>26</v>
      </c>
      <c r="M4734" s="1" t="s">
        <v>27</v>
      </c>
      <c r="N4734" s="1" t="s">
        <v>42</v>
      </c>
      <c r="O4734" s="1" t="s">
        <v>34</v>
      </c>
      <c r="P4734" s="1" t="s">
        <v>35</v>
      </c>
      <c r="Q4734" s="1" t="s">
        <v>36</v>
      </c>
      <c r="R4734" s="2">
        <v>40266</v>
      </c>
    </row>
    <row r="4735" spans="1:18" x14ac:dyDescent="0.25">
      <c r="A4735" s="1">
        <v>44197</v>
      </c>
      <c r="B4735" s="2">
        <v>39833</v>
      </c>
      <c r="C4735" s="2" t="str">
        <f t="shared" si="366"/>
        <v>January</v>
      </c>
      <c r="D4735" s="1" t="s">
        <v>25</v>
      </c>
      <c r="E4735" s="1">
        <v>27</v>
      </c>
      <c r="F4735" s="1">
        <f t="shared" si="365"/>
        <v>147.04925925925926</v>
      </c>
      <c r="G4735" s="1">
        <v>3970.33</v>
      </c>
      <c r="H4735" s="1">
        <v>53.48</v>
      </c>
      <c r="I4735">
        <f t="shared" si="367"/>
        <v>4023.81</v>
      </c>
      <c r="J4735">
        <f t="shared" si="368"/>
        <v>4.7610000000000001</v>
      </c>
      <c r="K4735">
        <f t="shared" si="369"/>
        <v>189.02741129999998</v>
      </c>
      <c r="L4735" s="1" t="s">
        <v>38</v>
      </c>
      <c r="M4735" s="1" t="s">
        <v>27</v>
      </c>
      <c r="N4735" s="1" t="s">
        <v>28</v>
      </c>
      <c r="O4735" s="1" t="s">
        <v>22</v>
      </c>
      <c r="P4735" s="1" t="s">
        <v>67</v>
      </c>
      <c r="Q4735" s="1" t="s">
        <v>64</v>
      </c>
      <c r="R4735" s="2">
        <v>39836</v>
      </c>
    </row>
    <row r="4736" spans="1:18" x14ac:dyDescent="0.25">
      <c r="A4736" s="1">
        <v>32455</v>
      </c>
      <c r="B4736" s="2">
        <v>40444</v>
      </c>
      <c r="C4736" s="2" t="str">
        <f t="shared" si="366"/>
        <v>September</v>
      </c>
      <c r="D4736" s="1" t="s">
        <v>25</v>
      </c>
      <c r="E4736" s="1">
        <v>43</v>
      </c>
      <c r="F4736" s="1">
        <f t="shared" si="365"/>
        <v>107.45418604651162</v>
      </c>
      <c r="G4736" s="1">
        <v>4620.53</v>
      </c>
      <c r="H4736" s="1">
        <v>19.989999999999998</v>
      </c>
      <c r="I4736">
        <f t="shared" si="367"/>
        <v>4640.5199999999995</v>
      </c>
      <c r="J4736">
        <f t="shared" si="368"/>
        <v>5.3265000000000002</v>
      </c>
      <c r="K4736">
        <f t="shared" si="369"/>
        <v>246.11253045000001</v>
      </c>
      <c r="L4736" s="1" t="s">
        <v>26</v>
      </c>
      <c r="M4736" s="1" t="s">
        <v>54</v>
      </c>
      <c r="N4736" s="1" t="s">
        <v>33</v>
      </c>
      <c r="O4736" s="1" t="s">
        <v>29</v>
      </c>
      <c r="P4736" s="1" t="s">
        <v>43</v>
      </c>
      <c r="Q4736" s="1" t="s">
        <v>24</v>
      </c>
      <c r="R4736" s="2">
        <v>40445</v>
      </c>
    </row>
    <row r="4737" spans="1:18" x14ac:dyDescent="0.25">
      <c r="A4737" s="1">
        <v>49799</v>
      </c>
      <c r="B4737" s="2">
        <v>40049</v>
      </c>
      <c r="C4737" s="2" t="str">
        <f t="shared" si="366"/>
        <v>August</v>
      </c>
      <c r="D4737" s="1" t="s">
        <v>25</v>
      </c>
      <c r="E4737" s="1">
        <v>12</v>
      </c>
      <c r="F4737" s="1">
        <f t="shared" si="365"/>
        <v>176.58679166666664</v>
      </c>
      <c r="G4737" s="1">
        <v>2119.0414999999998</v>
      </c>
      <c r="H4737" s="1">
        <v>8.99</v>
      </c>
      <c r="I4737">
        <f t="shared" si="367"/>
        <v>2128.0314999999996</v>
      </c>
      <c r="J4737">
        <f t="shared" si="368"/>
        <v>5.3265000000000002</v>
      </c>
      <c r="K4737">
        <f t="shared" si="369"/>
        <v>112.8707454975</v>
      </c>
      <c r="L4737" s="1" t="s">
        <v>26</v>
      </c>
      <c r="M4737" s="1" t="s">
        <v>56</v>
      </c>
      <c r="N4737" s="1" t="s">
        <v>42</v>
      </c>
      <c r="O4737" s="1" t="s">
        <v>29</v>
      </c>
      <c r="P4737" s="1" t="s">
        <v>30</v>
      </c>
      <c r="Q4737" s="1" t="s">
        <v>24</v>
      </c>
      <c r="R4737" s="2">
        <v>40050</v>
      </c>
    </row>
    <row r="4738" spans="1:18" x14ac:dyDescent="0.25">
      <c r="A4738" s="1">
        <v>55398</v>
      </c>
      <c r="B4738" s="2">
        <v>40198</v>
      </c>
      <c r="C4738" s="2" t="str">
        <f t="shared" si="366"/>
        <v>January</v>
      </c>
      <c r="D4738" s="1" t="s">
        <v>41</v>
      </c>
      <c r="E4738" s="1">
        <v>24</v>
      </c>
      <c r="F4738" s="1">
        <f t="shared" ref="F4738:F4801" si="370">G4738/E4738</f>
        <v>6.4579166666666667</v>
      </c>
      <c r="G4738" s="1">
        <v>154.99</v>
      </c>
      <c r="H4738" s="1">
        <v>49</v>
      </c>
      <c r="I4738">
        <f t="shared" si="367"/>
        <v>203.99</v>
      </c>
      <c r="J4738">
        <f t="shared" si="368"/>
        <v>3.5455000000000001</v>
      </c>
      <c r="K4738">
        <f t="shared" si="369"/>
        <v>5.4951704500000007</v>
      </c>
      <c r="L4738" s="1" t="s">
        <v>26</v>
      </c>
      <c r="M4738" s="1" t="s">
        <v>27</v>
      </c>
      <c r="N4738" s="1" t="s">
        <v>28</v>
      </c>
      <c r="O4738" s="1" t="s">
        <v>34</v>
      </c>
      <c r="P4738" s="1" t="s">
        <v>68</v>
      </c>
      <c r="Q4738" s="1" t="s">
        <v>53</v>
      </c>
      <c r="R4738" s="2">
        <v>40200</v>
      </c>
    </row>
    <row r="4739" spans="1:18" x14ac:dyDescent="0.25">
      <c r="A4739" s="1">
        <v>3333</v>
      </c>
      <c r="B4739" s="2">
        <v>41167</v>
      </c>
      <c r="C4739" s="2" t="str">
        <f t="shared" ref="C4739:C4802" si="371">TEXT(B4739,"mmmm")</f>
        <v>September</v>
      </c>
      <c r="D4739" s="1" t="s">
        <v>32</v>
      </c>
      <c r="E4739" s="1">
        <v>9</v>
      </c>
      <c r="F4739" s="1">
        <f t="shared" si="370"/>
        <v>6.5611111111111109</v>
      </c>
      <c r="G4739" s="1">
        <v>59.05</v>
      </c>
      <c r="H4739" s="1">
        <v>5.4</v>
      </c>
      <c r="I4739">
        <f t="shared" ref="I4739:I4802" si="372">G4739+H4739</f>
        <v>64.45</v>
      </c>
      <c r="J4739">
        <f t="shared" ref="J4739:J4802" si="373">IF(O4739="Furniture",4.761,IF(O4739="Technology",5.3265,IF(O4739="Office Supplies",3.5455,0)))</f>
        <v>3.5455000000000001</v>
      </c>
      <c r="K4739">
        <f t="shared" ref="K4739:K4802" si="374">(J4739*G4739)/100</f>
        <v>2.0936177499999999</v>
      </c>
      <c r="L4739" s="1" t="s">
        <v>26</v>
      </c>
      <c r="M4739" s="1" t="s">
        <v>27</v>
      </c>
      <c r="N4739" s="1" t="s">
        <v>42</v>
      </c>
      <c r="O4739" s="1" t="s">
        <v>34</v>
      </c>
      <c r="P4739" s="1" t="s">
        <v>45</v>
      </c>
      <c r="Q4739" s="1" t="s">
        <v>24</v>
      </c>
      <c r="R4739" s="2">
        <v>41167</v>
      </c>
    </row>
    <row r="4740" spans="1:18" x14ac:dyDescent="0.25">
      <c r="A4740" s="1">
        <v>10658</v>
      </c>
      <c r="B4740" s="2">
        <v>40052</v>
      </c>
      <c r="C4740" s="2" t="str">
        <f t="shared" si="371"/>
        <v>August</v>
      </c>
      <c r="D4740" s="1" t="s">
        <v>18</v>
      </c>
      <c r="E4740" s="1">
        <v>17</v>
      </c>
      <c r="F4740" s="1">
        <f t="shared" si="370"/>
        <v>78.41</v>
      </c>
      <c r="G4740" s="1">
        <v>1332.97</v>
      </c>
      <c r="H4740" s="1">
        <v>8.99</v>
      </c>
      <c r="I4740">
        <f t="shared" si="372"/>
        <v>1341.96</v>
      </c>
      <c r="J4740">
        <f t="shared" si="373"/>
        <v>5.3265000000000002</v>
      </c>
      <c r="K4740">
        <f t="shared" si="374"/>
        <v>71.000647050000012</v>
      </c>
      <c r="L4740" s="1" t="s">
        <v>26</v>
      </c>
      <c r="M4740" s="1" t="s">
        <v>47</v>
      </c>
      <c r="N4740" s="1" t="s">
        <v>21</v>
      </c>
      <c r="O4740" s="1" t="s">
        <v>29</v>
      </c>
      <c r="P4740" s="1" t="s">
        <v>30</v>
      </c>
      <c r="Q4740" s="1" t="s">
        <v>24</v>
      </c>
      <c r="R4740" s="2">
        <v>40059</v>
      </c>
    </row>
    <row r="4741" spans="1:18" x14ac:dyDescent="0.25">
      <c r="A4741" s="1">
        <v>20486</v>
      </c>
      <c r="B4741" s="2">
        <v>40607</v>
      </c>
      <c r="C4741" s="2" t="str">
        <f t="shared" si="371"/>
        <v>March</v>
      </c>
      <c r="D4741" s="1" t="s">
        <v>25</v>
      </c>
      <c r="E4741" s="1">
        <v>34</v>
      </c>
      <c r="F4741" s="1">
        <f t="shared" si="370"/>
        <v>9.0088235294117656</v>
      </c>
      <c r="G4741" s="1">
        <v>306.3</v>
      </c>
      <c r="H4741" s="1">
        <v>4.3899999999999997</v>
      </c>
      <c r="I4741">
        <f t="shared" si="372"/>
        <v>310.69</v>
      </c>
      <c r="J4741">
        <f t="shared" si="373"/>
        <v>3.5455000000000001</v>
      </c>
      <c r="K4741">
        <f t="shared" si="374"/>
        <v>10.859866500000001</v>
      </c>
      <c r="L4741" s="1" t="s">
        <v>26</v>
      </c>
      <c r="M4741" s="1" t="s">
        <v>27</v>
      </c>
      <c r="N4741" s="1" t="s">
        <v>33</v>
      </c>
      <c r="O4741" s="1" t="s">
        <v>34</v>
      </c>
      <c r="P4741" s="1" t="s">
        <v>45</v>
      </c>
      <c r="Q4741" s="1" t="s">
        <v>36</v>
      </c>
      <c r="R4741" s="2">
        <v>40608</v>
      </c>
    </row>
    <row r="4742" spans="1:18" x14ac:dyDescent="0.25">
      <c r="A4742" s="1">
        <v>54151</v>
      </c>
      <c r="B4742" s="2">
        <v>40058</v>
      </c>
      <c r="C4742" s="2" t="str">
        <f t="shared" si="371"/>
        <v>September</v>
      </c>
      <c r="D4742" s="1" t="s">
        <v>37</v>
      </c>
      <c r="E4742" s="1">
        <v>38</v>
      </c>
      <c r="F4742" s="1">
        <f t="shared" si="370"/>
        <v>1.7136842105263159</v>
      </c>
      <c r="G4742" s="1">
        <v>65.12</v>
      </c>
      <c r="H4742" s="1">
        <v>1</v>
      </c>
      <c r="I4742">
        <f t="shared" si="372"/>
        <v>66.12</v>
      </c>
      <c r="J4742">
        <f t="shared" si="373"/>
        <v>3.5455000000000001</v>
      </c>
      <c r="K4742">
        <f t="shared" si="374"/>
        <v>2.3088296000000001</v>
      </c>
      <c r="L4742" s="1" t="s">
        <v>26</v>
      </c>
      <c r="M4742" s="1" t="s">
        <v>27</v>
      </c>
      <c r="N4742" s="1" t="s">
        <v>28</v>
      </c>
      <c r="O4742" s="1" t="s">
        <v>34</v>
      </c>
      <c r="P4742" s="1" t="s">
        <v>35</v>
      </c>
      <c r="Q4742" s="1" t="s">
        <v>36</v>
      </c>
      <c r="R4742" s="2">
        <v>40059</v>
      </c>
    </row>
    <row r="4743" spans="1:18" x14ac:dyDescent="0.25">
      <c r="A4743" s="1">
        <v>52675</v>
      </c>
      <c r="B4743" s="2">
        <v>40826</v>
      </c>
      <c r="C4743" s="2" t="str">
        <f t="shared" si="371"/>
        <v>October</v>
      </c>
      <c r="D4743" s="1" t="s">
        <v>41</v>
      </c>
      <c r="E4743" s="1">
        <v>4</v>
      </c>
      <c r="F4743" s="1">
        <f t="shared" si="370"/>
        <v>5.0625</v>
      </c>
      <c r="G4743" s="1">
        <v>20.25</v>
      </c>
      <c r="H4743" s="1">
        <v>2.39</v>
      </c>
      <c r="I4743">
        <f t="shared" si="372"/>
        <v>22.64</v>
      </c>
      <c r="J4743">
        <f t="shared" si="373"/>
        <v>5.3265000000000002</v>
      </c>
      <c r="K4743">
        <f t="shared" si="374"/>
        <v>1.0786162500000001</v>
      </c>
      <c r="L4743" s="1" t="s">
        <v>26</v>
      </c>
      <c r="M4743" s="1" t="s">
        <v>20</v>
      </c>
      <c r="N4743" s="1" t="s">
        <v>28</v>
      </c>
      <c r="O4743" s="1" t="s">
        <v>29</v>
      </c>
      <c r="P4743" s="1" t="s">
        <v>43</v>
      </c>
      <c r="Q4743" s="1" t="s">
        <v>46</v>
      </c>
      <c r="R4743" s="2">
        <v>40828</v>
      </c>
    </row>
    <row r="4744" spans="1:18" x14ac:dyDescent="0.25">
      <c r="A4744" s="1">
        <v>52322</v>
      </c>
      <c r="B4744" s="2">
        <v>40211</v>
      </c>
      <c r="C4744" s="2" t="str">
        <f t="shared" si="371"/>
        <v>February</v>
      </c>
      <c r="D4744" s="1" t="s">
        <v>18</v>
      </c>
      <c r="E4744" s="1">
        <v>1</v>
      </c>
      <c r="F4744" s="1">
        <f t="shared" si="370"/>
        <v>5.7</v>
      </c>
      <c r="G4744" s="1">
        <v>5.7</v>
      </c>
      <c r="H4744" s="1">
        <v>2</v>
      </c>
      <c r="I4744">
        <f t="shared" si="372"/>
        <v>7.7</v>
      </c>
      <c r="J4744">
        <f t="shared" si="373"/>
        <v>3.5455000000000001</v>
      </c>
      <c r="K4744">
        <f t="shared" si="374"/>
        <v>0.20209350000000001</v>
      </c>
      <c r="L4744" s="1" t="s">
        <v>26</v>
      </c>
      <c r="M4744" s="1" t="s">
        <v>27</v>
      </c>
      <c r="N4744" s="1" t="s">
        <v>21</v>
      </c>
      <c r="O4744" s="1" t="s">
        <v>34</v>
      </c>
      <c r="P4744" s="1" t="s">
        <v>66</v>
      </c>
      <c r="Q4744" s="1" t="s">
        <v>36</v>
      </c>
      <c r="R4744" s="2">
        <v>40218</v>
      </c>
    </row>
    <row r="4745" spans="1:18" x14ac:dyDescent="0.25">
      <c r="A4745" s="1">
        <v>3397</v>
      </c>
      <c r="B4745" s="2">
        <v>39986</v>
      </c>
      <c r="C4745" s="2" t="str">
        <f t="shared" si="371"/>
        <v>June</v>
      </c>
      <c r="D4745" s="1" t="s">
        <v>41</v>
      </c>
      <c r="E4745" s="1">
        <v>11</v>
      </c>
      <c r="F4745" s="1">
        <f t="shared" si="370"/>
        <v>2.7827272727272727</v>
      </c>
      <c r="G4745" s="1">
        <v>30.61</v>
      </c>
      <c r="H4745" s="1">
        <v>1.49</v>
      </c>
      <c r="I4745">
        <f t="shared" si="372"/>
        <v>32.1</v>
      </c>
      <c r="J4745">
        <f t="shared" si="373"/>
        <v>3.5455000000000001</v>
      </c>
      <c r="K4745">
        <f t="shared" si="374"/>
        <v>1.08527755</v>
      </c>
      <c r="L4745" s="1" t="s">
        <v>26</v>
      </c>
      <c r="M4745" s="1" t="s">
        <v>49</v>
      </c>
      <c r="N4745" s="1" t="s">
        <v>21</v>
      </c>
      <c r="O4745" s="1" t="s">
        <v>34</v>
      </c>
      <c r="P4745" s="1" t="s">
        <v>48</v>
      </c>
      <c r="Q4745" s="1" t="s">
        <v>24</v>
      </c>
      <c r="R4745" s="2">
        <v>39987</v>
      </c>
    </row>
    <row r="4746" spans="1:18" x14ac:dyDescent="0.25">
      <c r="A4746" s="1">
        <v>24640</v>
      </c>
      <c r="B4746" s="2">
        <v>40572</v>
      </c>
      <c r="C4746" s="2" t="str">
        <f t="shared" si="371"/>
        <v>January</v>
      </c>
      <c r="D4746" s="1" t="s">
        <v>41</v>
      </c>
      <c r="E4746" s="1">
        <v>12</v>
      </c>
      <c r="F4746" s="1">
        <f t="shared" si="370"/>
        <v>114.99833333333333</v>
      </c>
      <c r="G4746" s="1">
        <v>1379.98</v>
      </c>
      <c r="H4746" s="1">
        <v>30</v>
      </c>
      <c r="I4746">
        <f t="shared" si="372"/>
        <v>1409.98</v>
      </c>
      <c r="J4746">
        <f t="shared" si="373"/>
        <v>4.7610000000000001</v>
      </c>
      <c r="K4746">
        <f t="shared" si="374"/>
        <v>65.700847800000005</v>
      </c>
      <c r="L4746" s="1" t="s">
        <v>38</v>
      </c>
      <c r="M4746" s="1" t="s">
        <v>27</v>
      </c>
      <c r="N4746" s="1" t="s">
        <v>42</v>
      </c>
      <c r="O4746" s="1" t="s">
        <v>22</v>
      </c>
      <c r="P4746" s="1" t="s">
        <v>39</v>
      </c>
      <c r="Q4746" s="1" t="s">
        <v>40</v>
      </c>
      <c r="R4746" s="2">
        <v>40573</v>
      </c>
    </row>
    <row r="4747" spans="1:18" x14ac:dyDescent="0.25">
      <c r="A4747" s="1">
        <v>14275</v>
      </c>
      <c r="B4747" s="2">
        <v>40342</v>
      </c>
      <c r="C4747" s="2" t="str">
        <f t="shared" si="371"/>
        <v>June</v>
      </c>
      <c r="D4747" s="1" t="s">
        <v>18</v>
      </c>
      <c r="E4747" s="1">
        <v>4</v>
      </c>
      <c r="F4747" s="1">
        <f t="shared" si="370"/>
        <v>163.36000000000001</v>
      </c>
      <c r="G4747" s="1">
        <v>653.44000000000005</v>
      </c>
      <c r="H4747" s="1">
        <v>30</v>
      </c>
      <c r="I4747">
        <f t="shared" si="372"/>
        <v>683.44</v>
      </c>
      <c r="J4747">
        <f t="shared" si="373"/>
        <v>4.7610000000000001</v>
      </c>
      <c r="K4747">
        <f t="shared" si="374"/>
        <v>31.110278400000002</v>
      </c>
      <c r="L4747" s="1" t="s">
        <v>38</v>
      </c>
      <c r="M4747" s="1" t="s">
        <v>20</v>
      </c>
      <c r="N4747" s="1" t="s">
        <v>21</v>
      </c>
      <c r="O4747" s="1" t="s">
        <v>22</v>
      </c>
      <c r="P4747" s="1" t="s">
        <v>39</v>
      </c>
      <c r="Q4747" s="1" t="s">
        <v>40</v>
      </c>
      <c r="R4747" s="2">
        <v>40344</v>
      </c>
    </row>
    <row r="4748" spans="1:18" x14ac:dyDescent="0.25">
      <c r="A4748" s="1">
        <v>21831</v>
      </c>
      <c r="B4748" s="2">
        <v>40075</v>
      </c>
      <c r="C4748" s="2" t="str">
        <f t="shared" si="371"/>
        <v>September</v>
      </c>
      <c r="D4748" s="1" t="s">
        <v>32</v>
      </c>
      <c r="E4748" s="1">
        <v>6</v>
      </c>
      <c r="F4748" s="1">
        <f t="shared" si="370"/>
        <v>4.7316666666666665</v>
      </c>
      <c r="G4748" s="1">
        <v>28.39</v>
      </c>
      <c r="H4748" s="1">
        <v>0.49</v>
      </c>
      <c r="I4748">
        <f t="shared" si="372"/>
        <v>28.88</v>
      </c>
      <c r="J4748">
        <f t="shared" si="373"/>
        <v>3.5455000000000001</v>
      </c>
      <c r="K4748">
        <f t="shared" si="374"/>
        <v>1.0065674499999999</v>
      </c>
      <c r="L4748" s="1" t="s">
        <v>26</v>
      </c>
      <c r="M4748" s="1" t="s">
        <v>51</v>
      </c>
      <c r="N4748" s="1" t="s">
        <v>21</v>
      </c>
      <c r="O4748" s="1" t="s">
        <v>34</v>
      </c>
      <c r="P4748" s="1" t="s">
        <v>63</v>
      </c>
      <c r="Q4748" s="1" t="s">
        <v>24</v>
      </c>
      <c r="R4748" s="2">
        <v>40075</v>
      </c>
    </row>
    <row r="4749" spans="1:18" x14ac:dyDescent="0.25">
      <c r="A4749" s="1">
        <v>11013</v>
      </c>
      <c r="B4749" s="2">
        <v>39920</v>
      </c>
      <c r="C4749" s="2" t="str">
        <f t="shared" si="371"/>
        <v>April</v>
      </c>
      <c r="D4749" s="1" t="s">
        <v>25</v>
      </c>
      <c r="E4749" s="1">
        <v>2</v>
      </c>
      <c r="F4749" s="1">
        <f t="shared" si="370"/>
        <v>113.441</v>
      </c>
      <c r="G4749" s="1">
        <v>226.88200000000001</v>
      </c>
      <c r="H4749" s="1">
        <v>8.99</v>
      </c>
      <c r="I4749">
        <f t="shared" si="372"/>
        <v>235.87200000000001</v>
      </c>
      <c r="J4749">
        <f t="shared" si="373"/>
        <v>5.3265000000000002</v>
      </c>
      <c r="K4749">
        <f t="shared" si="374"/>
        <v>12.084869730000001</v>
      </c>
      <c r="L4749" s="1" t="s">
        <v>26</v>
      </c>
      <c r="M4749" s="1" t="s">
        <v>51</v>
      </c>
      <c r="N4749" s="1" t="s">
        <v>33</v>
      </c>
      <c r="O4749" s="1" t="s">
        <v>29</v>
      </c>
      <c r="P4749" s="1" t="s">
        <v>30</v>
      </c>
      <c r="Q4749" s="1" t="s">
        <v>24</v>
      </c>
      <c r="R4749" s="2">
        <v>39921</v>
      </c>
    </row>
    <row r="4750" spans="1:18" x14ac:dyDescent="0.25">
      <c r="A4750" s="1">
        <v>34980</v>
      </c>
      <c r="B4750" s="2">
        <v>40392</v>
      </c>
      <c r="C4750" s="2" t="str">
        <f t="shared" si="371"/>
        <v>August</v>
      </c>
      <c r="D4750" s="1" t="s">
        <v>32</v>
      </c>
      <c r="E4750" s="1">
        <v>12</v>
      </c>
      <c r="F4750" s="1">
        <f t="shared" si="370"/>
        <v>46.845833333333331</v>
      </c>
      <c r="G4750" s="1">
        <v>562.15</v>
      </c>
      <c r="H4750" s="1">
        <v>5.0999999999999996</v>
      </c>
      <c r="I4750">
        <f t="shared" si="372"/>
        <v>567.25</v>
      </c>
      <c r="J4750">
        <f t="shared" si="373"/>
        <v>3.5455000000000001</v>
      </c>
      <c r="K4750">
        <f t="shared" si="374"/>
        <v>19.931028250000001</v>
      </c>
      <c r="L4750" s="1" t="s">
        <v>26</v>
      </c>
      <c r="M4750" s="1" t="s">
        <v>20</v>
      </c>
      <c r="N4750" s="1" t="s">
        <v>33</v>
      </c>
      <c r="O4750" s="1" t="s">
        <v>34</v>
      </c>
      <c r="P4750" s="1" t="s">
        <v>68</v>
      </c>
      <c r="Q4750" s="1" t="s">
        <v>31</v>
      </c>
      <c r="R4750" s="2">
        <v>40394</v>
      </c>
    </row>
    <row r="4751" spans="1:18" x14ac:dyDescent="0.25">
      <c r="A4751" s="1">
        <v>23205</v>
      </c>
      <c r="B4751" s="2">
        <v>39957</v>
      </c>
      <c r="C4751" s="2" t="str">
        <f t="shared" si="371"/>
        <v>May</v>
      </c>
      <c r="D4751" s="1" t="s">
        <v>25</v>
      </c>
      <c r="E4751" s="1">
        <v>8</v>
      </c>
      <c r="F4751" s="1">
        <f t="shared" si="370"/>
        <v>39.952500000000001</v>
      </c>
      <c r="G4751" s="1">
        <v>319.62</v>
      </c>
      <c r="H4751" s="1">
        <v>7.2</v>
      </c>
      <c r="I4751">
        <f t="shared" si="372"/>
        <v>326.82</v>
      </c>
      <c r="J4751">
        <f t="shared" si="373"/>
        <v>3.5455000000000001</v>
      </c>
      <c r="K4751">
        <f t="shared" si="374"/>
        <v>11.332127100000001</v>
      </c>
      <c r="L4751" s="1" t="s">
        <v>19</v>
      </c>
      <c r="M4751" s="1" t="s">
        <v>27</v>
      </c>
      <c r="N4751" s="1" t="s">
        <v>21</v>
      </c>
      <c r="O4751" s="1" t="s">
        <v>34</v>
      </c>
      <c r="P4751" s="1" t="s">
        <v>68</v>
      </c>
      <c r="Q4751" s="1" t="s">
        <v>24</v>
      </c>
      <c r="R4751" s="2">
        <v>39958</v>
      </c>
    </row>
    <row r="4752" spans="1:18" x14ac:dyDescent="0.25">
      <c r="A4752" s="1">
        <v>25830</v>
      </c>
      <c r="B4752" s="2">
        <v>40304</v>
      </c>
      <c r="C4752" s="2" t="str">
        <f t="shared" si="371"/>
        <v>May</v>
      </c>
      <c r="D4752" s="1" t="s">
        <v>18</v>
      </c>
      <c r="E4752" s="1">
        <v>11</v>
      </c>
      <c r="F4752" s="1">
        <f t="shared" si="370"/>
        <v>16.233636363636364</v>
      </c>
      <c r="G4752" s="1">
        <v>178.57</v>
      </c>
      <c r="H4752" s="1">
        <v>10.91</v>
      </c>
      <c r="I4752">
        <f t="shared" si="372"/>
        <v>189.48</v>
      </c>
      <c r="J4752">
        <f t="shared" si="373"/>
        <v>3.5455000000000001</v>
      </c>
      <c r="K4752">
        <f t="shared" si="374"/>
        <v>6.3311993499999994</v>
      </c>
      <c r="L4752" s="1" t="s">
        <v>26</v>
      </c>
      <c r="M4752" s="1" t="s">
        <v>20</v>
      </c>
      <c r="N4752" s="1" t="s">
        <v>21</v>
      </c>
      <c r="O4752" s="1" t="s">
        <v>34</v>
      </c>
      <c r="P4752" s="1" t="s">
        <v>48</v>
      </c>
      <c r="Q4752" s="1" t="s">
        <v>24</v>
      </c>
      <c r="R4752" s="2">
        <v>40309</v>
      </c>
    </row>
    <row r="4753" spans="1:18" x14ac:dyDescent="0.25">
      <c r="A4753" s="1">
        <v>59074</v>
      </c>
      <c r="B4753" s="2">
        <v>40402</v>
      </c>
      <c r="C4753" s="2" t="str">
        <f t="shared" si="371"/>
        <v>August</v>
      </c>
      <c r="D4753" s="1" t="s">
        <v>18</v>
      </c>
      <c r="E4753" s="1">
        <v>37</v>
      </c>
      <c r="F4753" s="1">
        <f t="shared" si="370"/>
        <v>15.935945945945946</v>
      </c>
      <c r="G4753" s="1">
        <v>589.63</v>
      </c>
      <c r="H4753" s="1">
        <v>8.99</v>
      </c>
      <c r="I4753">
        <f t="shared" si="372"/>
        <v>598.62</v>
      </c>
      <c r="J4753">
        <f t="shared" si="373"/>
        <v>4.7610000000000001</v>
      </c>
      <c r="K4753">
        <f t="shared" si="374"/>
        <v>28.0722843</v>
      </c>
      <c r="L4753" s="1" t="s">
        <v>26</v>
      </c>
      <c r="M4753" s="1" t="s">
        <v>20</v>
      </c>
      <c r="N4753" s="1" t="s">
        <v>33</v>
      </c>
      <c r="O4753" s="1" t="s">
        <v>22</v>
      </c>
      <c r="P4753" s="1" t="s">
        <v>23</v>
      </c>
      <c r="Q4753" s="1" t="s">
        <v>46</v>
      </c>
      <c r="R4753" s="2">
        <v>40404</v>
      </c>
    </row>
    <row r="4754" spans="1:18" x14ac:dyDescent="0.25">
      <c r="A4754" s="1">
        <v>27589</v>
      </c>
      <c r="B4754" s="2">
        <v>40801</v>
      </c>
      <c r="C4754" s="2" t="str">
        <f t="shared" si="371"/>
        <v>September</v>
      </c>
      <c r="D4754" s="1" t="s">
        <v>41</v>
      </c>
      <c r="E4754" s="1">
        <v>25</v>
      </c>
      <c r="F4754" s="1">
        <f t="shared" si="370"/>
        <v>18.68</v>
      </c>
      <c r="G4754" s="1">
        <v>467</v>
      </c>
      <c r="H4754" s="1">
        <v>8.99</v>
      </c>
      <c r="I4754">
        <f t="shared" si="372"/>
        <v>475.99</v>
      </c>
      <c r="J4754">
        <f t="shared" si="373"/>
        <v>4.7610000000000001</v>
      </c>
      <c r="K4754">
        <f t="shared" si="374"/>
        <v>22.233870000000003</v>
      </c>
      <c r="L4754" s="1" t="s">
        <v>26</v>
      </c>
      <c r="M4754" s="1" t="s">
        <v>27</v>
      </c>
      <c r="N4754" s="1" t="s">
        <v>33</v>
      </c>
      <c r="O4754" s="1" t="s">
        <v>22</v>
      </c>
      <c r="P4754" s="1" t="s">
        <v>23</v>
      </c>
      <c r="Q4754" s="1" t="s">
        <v>46</v>
      </c>
      <c r="R4754" s="2">
        <v>40802</v>
      </c>
    </row>
    <row r="4755" spans="1:18" x14ac:dyDescent="0.25">
      <c r="A4755" s="1">
        <v>54084</v>
      </c>
      <c r="B4755" s="2">
        <v>40796</v>
      </c>
      <c r="C4755" s="2" t="str">
        <f t="shared" si="371"/>
        <v>September</v>
      </c>
      <c r="D4755" s="1" t="s">
        <v>37</v>
      </c>
      <c r="E4755" s="1">
        <v>3</v>
      </c>
      <c r="F4755" s="1">
        <f t="shared" si="370"/>
        <v>53.506666666666668</v>
      </c>
      <c r="G4755" s="1">
        <v>160.52000000000001</v>
      </c>
      <c r="H4755" s="1">
        <v>14.19</v>
      </c>
      <c r="I4755">
        <f t="shared" si="372"/>
        <v>174.71</v>
      </c>
      <c r="J4755">
        <f t="shared" si="373"/>
        <v>4.7610000000000001</v>
      </c>
      <c r="K4755">
        <f t="shared" si="374"/>
        <v>7.6423572000000002</v>
      </c>
      <c r="L4755" s="1" t="s">
        <v>38</v>
      </c>
      <c r="M4755" s="1" t="s">
        <v>51</v>
      </c>
      <c r="N4755" s="1" t="s">
        <v>33</v>
      </c>
      <c r="O4755" s="1" t="s">
        <v>22</v>
      </c>
      <c r="P4755" s="1" t="s">
        <v>39</v>
      </c>
      <c r="Q4755" s="1" t="s">
        <v>40</v>
      </c>
      <c r="R4755" s="2">
        <v>40798</v>
      </c>
    </row>
    <row r="4756" spans="1:18" x14ac:dyDescent="0.25">
      <c r="A4756" s="1">
        <v>49472</v>
      </c>
      <c r="B4756" s="2">
        <v>40375</v>
      </c>
      <c r="C4756" s="2" t="str">
        <f t="shared" si="371"/>
        <v>July</v>
      </c>
      <c r="D4756" s="1" t="s">
        <v>18</v>
      </c>
      <c r="E4756" s="1">
        <v>23</v>
      </c>
      <c r="F4756" s="1">
        <f t="shared" si="370"/>
        <v>4.4869565217391303</v>
      </c>
      <c r="G4756" s="1">
        <v>103.2</v>
      </c>
      <c r="H4756" s="1">
        <v>0.94</v>
      </c>
      <c r="I4756">
        <f t="shared" si="372"/>
        <v>104.14</v>
      </c>
      <c r="J4756">
        <f t="shared" si="373"/>
        <v>3.5455000000000001</v>
      </c>
      <c r="K4756">
        <f t="shared" si="374"/>
        <v>3.6589559999999999</v>
      </c>
      <c r="L4756" s="1" t="s">
        <v>26</v>
      </c>
      <c r="M4756" s="1" t="s">
        <v>58</v>
      </c>
      <c r="N4756" s="1" t="s">
        <v>28</v>
      </c>
      <c r="O4756" s="1" t="s">
        <v>34</v>
      </c>
      <c r="P4756" s="1" t="s">
        <v>35</v>
      </c>
      <c r="Q4756" s="1" t="s">
        <v>36</v>
      </c>
      <c r="R4756" s="2">
        <v>40380</v>
      </c>
    </row>
    <row r="4757" spans="1:18" x14ac:dyDescent="0.25">
      <c r="A4757" s="1">
        <v>42945</v>
      </c>
      <c r="B4757" s="2">
        <v>41272</v>
      </c>
      <c r="C4757" s="2" t="str">
        <f t="shared" si="371"/>
        <v>December</v>
      </c>
      <c r="D4757" s="1" t="s">
        <v>32</v>
      </c>
      <c r="E4757" s="1">
        <v>45</v>
      </c>
      <c r="F4757" s="1">
        <f t="shared" si="370"/>
        <v>3.971111111111111</v>
      </c>
      <c r="G4757" s="1">
        <v>178.7</v>
      </c>
      <c r="H4757" s="1">
        <v>5.13</v>
      </c>
      <c r="I4757">
        <f t="shared" si="372"/>
        <v>183.82999999999998</v>
      </c>
      <c r="J4757">
        <f t="shared" si="373"/>
        <v>3.5455000000000001</v>
      </c>
      <c r="K4757">
        <f t="shared" si="374"/>
        <v>6.3358084999999997</v>
      </c>
      <c r="L4757" s="1" t="s">
        <v>26</v>
      </c>
      <c r="M4757" s="1" t="s">
        <v>51</v>
      </c>
      <c r="N4757" s="1" t="s">
        <v>33</v>
      </c>
      <c r="O4757" s="1" t="s">
        <v>34</v>
      </c>
      <c r="P4757" s="1" t="s">
        <v>68</v>
      </c>
      <c r="Q4757" s="1" t="s">
        <v>24</v>
      </c>
      <c r="R4757" s="2">
        <v>41272</v>
      </c>
    </row>
    <row r="4758" spans="1:18" x14ac:dyDescent="0.25">
      <c r="A4758" s="1">
        <v>7363</v>
      </c>
      <c r="B4758" s="2">
        <v>40491</v>
      </c>
      <c r="C4758" s="2" t="str">
        <f t="shared" si="371"/>
        <v>November</v>
      </c>
      <c r="D4758" s="1" t="s">
        <v>41</v>
      </c>
      <c r="E4758" s="1">
        <v>24</v>
      </c>
      <c r="F4758" s="1">
        <f t="shared" si="370"/>
        <v>36.479999999999997</v>
      </c>
      <c r="G4758" s="1">
        <v>875.52</v>
      </c>
      <c r="H4758" s="1">
        <v>13.99</v>
      </c>
      <c r="I4758">
        <f t="shared" si="372"/>
        <v>889.51</v>
      </c>
      <c r="J4758">
        <f t="shared" si="373"/>
        <v>4.7610000000000001</v>
      </c>
      <c r="K4758">
        <f t="shared" si="374"/>
        <v>41.683507200000001</v>
      </c>
      <c r="L4758" s="1" t="s">
        <v>26</v>
      </c>
      <c r="M4758" s="1" t="s">
        <v>54</v>
      </c>
      <c r="N4758" s="1" t="s">
        <v>33</v>
      </c>
      <c r="O4758" s="1" t="s">
        <v>22</v>
      </c>
      <c r="P4758" s="1" t="s">
        <v>23</v>
      </c>
      <c r="Q4758" s="1" t="s">
        <v>36</v>
      </c>
      <c r="R4758" s="2">
        <v>40493</v>
      </c>
    </row>
    <row r="4759" spans="1:18" x14ac:dyDescent="0.25">
      <c r="A4759" s="1">
        <v>54307</v>
      </c>
      <c r="B4759" s="2">
        <v>40916</v>
      </c>
      <c r="C4759" s="2" t="str">
        <f t="shared" si="371"/>
        <v>January</v>
      </c>
      <c r="D4759" s="1" t="s">
        <v>25</v>
      </c>
      <c r="E4759" s="1">
        <v>14</v>
      </c>
      <c r="F4759" s="1">
        <f t="shared" si="370"/>
        <v>274.98571428571432</v>
      </c>
      <c r="G4759" s="1">
        <v>3849.8</v>
      </c>
      <c r="H4759" s="1">
        <v>35.67</v>
      </c>
      <c r="I4759">
        <f t="shared" si="372"/>
        <v>3885.4700000000003</v>
      </c>
      <c r="J4759">
        <f t="shared" si="373"/>
        <v>4.7610000000000001</v>
      </c>
      <c r="K4759">
        <f t="shared" si="374"/>
        <v>183.28897800000001</v>
      </c>
      <c r="L4759" s="1" t="s">
        <v>38</v>
      </c>
      <c r="M4759" s="1" t="s">
        <v>51</v>
      </c>
      <c r="N4759" s="1" t="s">
        <v>33</v>
      </c>
      <c r="O4759" s="1" t="s">
        <v>22</v>
      </c>
      <c r="P4759" s="1" t="s">
        <v>57</v>
      </c>
      <c r="Q4759" s="1" t="s">
        <v>64</v>
      </c>
      <c r="R4759" s="2">
        <v>40917</v>
      </c>
    </row>
    <row r="4760" spans="1:18" x14ac:dyDescent="0.25">
      <c r="A4760" s="1">
        <v>25120</v>
      </c>
      <c r="B4760" s="2">
        <v>39848</v>
      </c>
      <c r="C4760" s="2" t="str">
        <f t="shared" si="371"/>
        <v>February</v>
      </c>
      <c r="D4760" s="1" t="s">
        <v>41</v>
      </c>
      <c r="E4760" s="1">
        <v>46</v>
      </c>
      <c r="F4760" s="1">
        <f t="shared" si="370"/>
        <v>5.1554347826086957</v>
      </c>
      <c r="G4760" s="1">
        <v>237.15</v>
      </c>
      <c r="H4760" s="1">
        <v>0.5</v>
      </c>
      <c r="I4760">
        <f t="shared" si="372"/>
        <v>237.65</v>
      </c>
      <c r="J4760">
        <f t="shared" si="373"/>
        <v>3.5455000000000001</v>
      </c>
      <c r="K4760">
        <f t="shared" si="374"/>
        <v>8.4081532499999998</v>
      </c>
      <c r="L4760" s="1" t="s">
        <v>26</v>
      </c>
      <c r="M4760" s="1" t="s">
        <v>54</v>
      </c>
      <c r="N4760" s="1" t="s">
        <v>33</v>
      </c>
      <c r="O4760" s="1" t="s">
        <v>34</v>
      </c>
      <c r="P4760" s="1" t="s">
        <v>63</v>
      </c>
      <c r="Q4760" s="1" t="s">
        <v>24</v>
      </c>
      <c r="R4760" s="2">
        <v>39850</v>
      </c>
    </row>
    <row r="4761" spans="1:18" x14ac:dyDescent="0.25">
      <c r="A4761" s="1">
        <v>10692</v>
      </c>
      <c r="B4761" s="2">
        <v>40020</v>
      </c>
      <c r="C4761" s="2" t="str">
        <f t="shared" si="371"/>
        <v>July</v>
      </c>
      <c r="D4761" s="1" t="s">
        <v>18</v>
      </c>
      <c r="E4761" s="1">
        <v>48</v>
      </c>
      <c r="F4761" s="1">
        <f t="shared" si="370"/>
        <v>168.79140624999999</v>
      </c>
      <c r="G4761" s="1">
        <v>8101.9875000000002</v>
      </c>
      <c r="H4761" s="1">
        <v>4.2</v>
      </c>
      <c r="I4761">
        <f t="shared" si="372"/>
        <v>8106.1875</v>
      </c>
      <c r="J4761">
        <f t="shared" si="373"/>
        <v>5.3265000000000002</v>
      </c>
      <c r="K4761">
        <f t="shared" si="374"/>
        <v>431.55236418750007</v>
      </c>
      <c r="L4761" s="1" t="s">
        <v>26</v>
      </c>
      <c r="M4761" s="1" t="s">
        <v>20</v>
      </c>
      <c r="N4761" s="1" t="s">
        <v>33</v>
      </c>
      <c r="O4761" s="1" t="s">
        <v>29</v>
      </c>
      <c r="P4761" s="1" t="s">
        <v>30</v>
      </c>
      <c r="Q4761" s="1" t="s">
        <v>24</v>
      </c>
      <c r="R4761" s="2">
        <v>40024</v>
      </c>
    </row>
    <row r="4762" spans="1:18" x14ac:dyDescent="0.25">
      <c r="A4762" s="1">
        <v>36999</v>
      </c>
      <c r="B4762" s="2">
        <v>40159</v>
      </c>
      <c r="C4762" s="2" t="str">
        <f t="shared" si="371"/>
        <v>December</v>
      </c>
      <c r="D4762" s="1" t="s">
        <v>41</v>
      </c>
      <c r="E4762" s="1">
        <v>28</v>
      </c>
      <c r="F4762" s="1">
        <f t="shared" si="370"/>
        <v>516.99071428571426</v>
      </c>
      <c r="G4762" s="1">
        <v>14475.74</v>
      </c>
      <c r="H4762" s="1">
        <v>49</v>
      </c>
      <c r="I4762">
        <f t="shared" si="372"/>
        <v>14524.74</v>
      </c>
      <c r="J4762">
        <f t="shared" si="373"/>
        <v>5.3265000000000002</v>
      </c>
      <c r="K4762">
        <f t="shared" si="374"/>
        <v>771.05029109999998</v>
      </c>
      <c r="L4762" s="1" t="s">
        <v>38</v>
      </c>
      <c r="M4762" s="1" t="s">
        <v>27</v>
      </c>
      <c r="N4762" s="1" t="s">
        <v>33</v>
      </c>
      <c r="O4762" s="1" t="s">
        <v>29</v>
      </c>
      <c r="P4762" s="1" t="s">
        <v>52</v>
      </c>
      <c r="Q4762" s="1" t="s">
        <v>40</v>
      </c>
      <c r="R4762" s="2">
        <v>40160</v>
      </c>
    </row>
    <row r="4763" spans="1:18" x14ac:dyDescent="0.25">
      <c r="A4763" s="1">
        <v>25445</v>
      </c>
      <c r="B4763" s="2">
        <v>39958</v>
      </c>
      <c r="C4763" s="2" t="str">
        <f t="shared" si="371"/>
        <v>May</v>
      </c>
      <c r="D4763" s="1" t="s">
        <v>18</v>
      </c>
      <c r="E4763" s="1">
        <v>48</v>
      </c>
      <c r="F4763" s="1">
        <f t="shared" si="370"/>
        <v>30.083333333333332</v>
      </c>
      <c r="G4763" s="1">
        <v>1444</v>
      </c>
      <c r="H4763" s="1">
        <v>2.99</v>
      </c>
      <c r="I4763">
        <f t="shared" si="372"/>
        <v>1446.99</v>
      </c>
      <c r="J4763">
        <f t="shared" si="373"/>
        <v>3.5455000000000001</v>
      </c>
      <c r="K4763">
        <f t="shared" si="374"/>
        <v>51.197020000000002</v>
      </c>
      <c r="L4763" s="1" t="s">
        <v>26</v>
      </c>
      <c r="M4763" s="1" t="s">
        <v>47</v>
      </c>
      <c r="N4763" s="1" t="s">
        <v>28</v>
      </c>
      <c r="O4763" s="1" t="s">
        <v>34</v>
      </c>
      <c r="P4763" s="1" t="s">
        <v>48</v>
      </c>
      <c r="Q4763" s="1" t="s">
        <v>24</v>
      </c>
      <c r="R4763" s="2">
        <v>39960</v>
      </c>
    </row>
    <row r="4764" spans="1:18" x14ac:dyDescent="0.25">
      <c r="A4764" s="1">
        <v>52737</v>
      </c>
      <c r="B4764" s="2">
        <v>40490</v>
      </c>
      <c r="C4764" s="2" t="str">
        <f t="shared" si="371"/>
        <v>November</v>
      </c>
      <c r="D4764" s="1" t="s">
        <v>32</v>
      </c>
      <c r="E4764" s="1">
        <v>14</v>
      </c>
      <c r="F4764" s="1">
        <f t="shared" si="370"/>
        <v>8.9671428571428571</v>
      </c>
      <c r="G4764" s="1">
        <v>125.54</v>
      </c>
      <c r="H4764" s="1">
        <v>6.16</v>
      </c>
      <c r="I4764">
        <f t="shared" si="372"/>
        <v>131.70000000000002</v>
      </c>
      <c r="J4764">
        <f t="shared" si="373"/>
        <v>3.5455000000000001</v>
      </c>
      <c r="K4764">
        <f t="shared" si="374"/>
        <v>4.4510206999999999</v>
      </c>
      <c r="L4764" s="1" t="s">
        <v>19</v>
      </c>
      <c r="M4764" s="1" t="s">
        <v>20</v>
      </c>
      <c r="N4764" s="1" t="s">
        <v>42</v>
      </c>
      <c r="O4764" s="1" t="s">
        <v>34</v>
      </c>
      <c r="P4764" s="1" t="s">
        <v>48</v>
      </c>
      <c r="Q4764" s="1" t="s">
        <v>24</v>
      </c>
      <c r="R4764" s="2">
        <v>40491</v>
      </c>
    </row>
    <row r="4765" spans="1:18" x14ac:dyDescent="0.25">
      <c r="A4765" s="1">
        <v>3622</v>
      </c>
      <c r="B4765" s="2">
        <v>40873</v>
      </c>
      <c r="C4765" s="2" t="str">
        <f t="shared" si="371"/>
        <v>November</v>
      </c>
      <c r="D4765" s="1" t="s">
        <v>18</v>
      </c>
      <c r="E4765" s="1">
        <v>16</v>
      </c>
      <c r="F4765" s="1">
        <f t="shared" si="370"/>
        <v>4.7874999999999996</v>
      </c>
      <c r="G4765" s="1">
        <v>76.599999999999994</v>
      </c>
      <c r="H4765" s="1">
        <v>5.41</v>
      </c>
      <c r="I4765">
        <f t="shared" si="372"/>
        <v>82.009999999999991</v>
      </c>
      <c r="J4765">
        <f t="shared" si="373"/>
        <v>3.5455000000000001</v>
      </c>
      <c r="K4765">
        <f t="shared" si="374"/>
        <v>2.7158529999999996</v>
      </c>
      <c r="L4765" s="1" t="s">
        <v>26</v>
      </c>
      <c r="M4765" s="1" t="s">
        <v>56</v>
      </c>
      <c r="N4765" s="1" t="s">
        <v>21</v>
      </c>
      <c r="O4765" s="1" t="s">
        <v>34</v>
      </c>
      <c r="P4765" s="1" t="s">
        <v>48</v>
      </c>
      <c r="Q4765" s="1" t="s">
        <v>24</v>
      </c>
      <c r="R4765" s="2">
        <v>40878</v>
      </c>
    </row>
    <row r="4766" spans="1:18" x14ac:dyDescent="0.25">
      <c r="A4766" s="1">
        <v>40480</v>
      </c>
      <c r="B4766" s="2">
        <v>40884</v>
      </c>
      <c r="C4766" s="2" t="str">
        <f t="shared" si="371"/>
        <v>December</v>
      </c>
      <c r="D4766" s="1" t="s">
        <v>37</v>
      </c>
      <c r="E4766" s="1">
        <v>50</v>
      </c>
      <c r="F4766" s="1">
        <f t="shared" si="370"/>
        <v>25.400600000000001</v>
      </c>
      <c r="G4766" s="1">
        <v>1270.03</v>
      </c>
      <c r="H4766" s="1">
        <v>6.93</v>
      </c>
      <c r="I4766">
        <f t="shared" si="372"/>
        <v>1276.96</v>
      </c>
      <c r="J4766">
        <f t="shared" si="373"/>
        <v>4.7610000000000001</v>
      </c>
      <c r="K4766">
        <f t="shared" si="374"/>
        <v>60.466128300000001</v>
      </c>
      <c r="L4766" s="1" t="s">
        <v>26</v>
      </c>
      <c r="M4766" s="1" t="s">
        <v>55</v>
      </c>
      <c r="N4766" s="1" t="s">
        <v>42</v>
      </c>
      <c r="O4766" s="1" t="s">
        <v>22</v>
      </c>
      <c r="P4766" s="1" t="s">
        <v>23</v>
      </c>
      <c r="Q4766" s="1" t="s">
        <v>24</v>
      </c>
      <c r="R4766" s="2">
        <v>40886</v>
      </c>
    </row>
    <row r="4767" spans="1:18" x14ac:dyDescent="0.25">
      <c r="A4767" s="1">
        <v>44000</v>
      </c>
      <c r="B4767" s="2">
        <v>41186</v>
      </c>
      <c r="C4767" s="2" t="str">
        <f t="shared" si="371"/>
        <v>October</v>
      </c>
      <c r="D4767" s="1" t="s">
        <v>32</v>
      </c>
      <c r="E4767" s="1">
        <v>15</v>
      </c>
      <c r="F4767" s="1">
        <f t="shared" si="370"/>
        <v>33.520000000000003</v>
      </c>
      <c r="G4767" s="1">
        <v>502.8</v>
      </c>
      <c r="H4767" s="1">
        <v>19.510000000000002</v>
      </c>
      <c r="I4767">
        <f t="shared" si="372"/>
        <v>522.31000000000006</v>
      </c>
      <c r="J4767">
        <f t="shared" si="373"/>
        <v>3.5455000000000001</v>
      </c>
      <c r="K4767">
        <f t="shared" si="374"/>
        <v>17.826774</v>
      </c>
      <c r="L4767" s="1" t="s">
        <v>26</v>
      </c>
      <c r="M4767" s="1" t="s">
        <v>69</v>
      </c>
      <c r="N4767" s="1" t="s">
        <v>28</v>
      </c>
      <c r="O4767" s="1" t="s">
        <v>34</v>
      </c>
      <c r="P4767" s="1" t="s">
        <v>62</v>
      </c>
      <c r="Q4767" s="1" t="s">
        <v>24</v>
      </c>
      <c r="R4767" s="2">
        <v>41186</v>
      </c>
    </row>
    <row r="4768" spans="1:18" x14ac:dyDescent="0.25">
      <c r="A4768" s="1">
        <v>21760</v>
      </c>
      <c r="B4768" s="2">
        <v>40573</v>
      </c>
      <c r="C4768" s="2" t="str">
        <f t="shared" si="371"/>
        <v>January</v>
      </c>
      <c r="D4768" s="1" t="s">
        <v>32</v>
      </c>
      <c r="E4768" s="1">
        <v>9</v>
      </c>
      <c r="F4768" s="1">
        <f t="shared" si="370"/>
        <v>7.9111111111111114</v>
      </c>
      <c r="G4768" s="1">
        <v>71.2</v>
      </c>
      <c r="H4768" s="1">
        <v>5.21</v>
      </c>
      <c r="I4768">
        <f t="shared" si="372"/>
        <v>76.41</v>
      </c>
      <c r="J4768">
        <f t="shared" si="373"/>
        <v>4.7610000000000001</v>
      </c>
      <c r="K4768">
        <f t="shared" si="374"/>
        <v>3.3898320000000002</v>
      </c>
      <c r="L4768" s="1" t="s">
        <v>26</v>
      </c>
      <c r="M4768" s="1" t="s">
        <v>47</v>
      </c>
      <c r="N4768" s="1" t="s">
        <v>42</v>
      </c>
      <c r="O4768" s="1" t="s">
        <v>22</v>
      </c>
      <c r="P4768" s="1" t="s">
        <v>23</v>
      </c>
      <c r="Q4768" s="1" t="s">
        <v>24</v>
      </c>
      <c r="R4768" s="2">
        <v>40574</v>
      </c>
    </row>
    <row r="4769" spans="1:18" x14ac:dyDescent="0.25">
      <c r="A4769" s="1">
        <v>37667</v>
      </c>
      <c r="B4769" s="2">
        <v>40879</v>
      </c>
      <c r="C4769" s="2" t="str">
        <f t="shared" si="371"/>
        <v>December</v>
      </c>
      <c r="D4769" s="1" t="s">
        <v>25</v>
      </c>
      <c r="E4769" s="1">
        <v>31</v>
      </c>
      <c r="F4769" s="1">
        <f t="shared" si="370"/>
        <v>15.237096774193549</v>
      </c>
      <c r="G4769" s="1">
        <v>472.35</v>
      </c>
      <c r="H4769" s="1">
        <v>6.46</v>
      </c>
      <c r="I4769">
        <f t="shared" si="372"/>
        <v>478.81</v>
      </c>
      <c r="J4769">
        <f t="shared" si="373"/>
        <v>3.5455000000000001</v>
      </c>
      <c r="K4769">
        <f t="shared" si="374"/>
        <v>16.747169250000002</v>
      </c>
      <c r="L4769" s="1" t="s">
        <v>26</v>
      </c>
      <c r="M4769" s="1" t="s">
        <v>54</v>
      </c>
      <c r="N4769" s="1" t="s">
        <v>21</v>
      </c>
      <c r="O4769" s="1" t="s">
        <v>34</v>
      </c>
      <c r="P4769" s="1" t="s">
        <v>48</v>
      </c>
      <c r="Q4769" s="1" t="s">
        <v>24</v>
      </c>
      <c r="R4769" s="2">
        <v>40880</v>
      </c>
    </row>
    <row r="4770" spans="1:18" x14ac:dyDescent="0.25">
      <c r="A4770" s="1">
        <v>20448</v>
      </c>
      <c r="B4770" s="2">
        <v>40757</v>
      </c>
      <c r="C4770" s="2" t="str">
        <f t="shared" si="371"/>
        <v>August</v>
      </c>
      <c r="D4770" s="1" t="s">
        <v>37</v>
      </c>
      <c r="E4770" s="1">
        <v>23</v>
      </c>
      <c r="F4770" s="1">
        <f t="shared" si="370"/>
        <v>4.557391304347826</v>
      </c>
      <c r="G4770" s="1">
        <v>104.82</v>
      </c>
      <c r="H4770" s="1">
        <v>2.5</v>
      </c>
      <c r="I4770">
        <f t="shared" si="372"/>
        <v>107.32</v>
      </c>
      <c r="J4770">
        <f t="shared" si="373"/>
        <v>3.5455000000000001</v>
      </c>
      <c r="K4770">
        <f t="shared" si="374"/>
        <v>3.7163930999999994</v>
      </c>
      <c r="L4770" s="1" t="s">
        <v>19</v>
      </c>
      <c r="M4770" s="1" t="s">
        <v>20</v>
      </c>
      <c r="N4770" s="1" t="s">
        <v>33</v>
      </c>
      <c r="O4770" s="1" t="s">
        <v>34</v>
      </c>
      <c r="P4770" s="1" t="s">
        <v>62</v>
      </c>
      <c r="Q4770" s="1" t="s">
        <v>24</v>
      </c>
      <c r="R4770" s="2">
        <v>40758</v>
      </c>
    </row>
    <row r="4771" spans="1:18" x14ac:dyDescent="0.25">
      <c r="A4771" s="1">
        <v>55462</v>
      </c>
      <c r="B4771" s="2">
        <v>40995</v>
      </c>
      <c r="C4771" s="2" t="str">
        <f t="shared" si="371"/>
        <v>March</v>
      </c>
      <c r="D4771" s="1" t="s">
        <v>41</v>
      </c>
      <c r="E4771" s="1">
        <v>31</v>
      </c>
      <c r="F4771" s="1">
        <f t="shared" si="370"/>
        <v>38.210645161290323</v>
      </c>
      <c r="G4771" s="1">
        <v>1184.53</v>
      </c>
      <c r="H4771" s="1">
        <v>7.12</v>
      </c>
      <c r="I4771">
        <f t="shared" si="372"/>
        <v>1191.6499999999999</v>
      </c>
      <c r="J4771">
        <f t="shared" si="373"/>
        <v>5.3265000000000002</v>
      </c>
      <c r="K4771">
        <f t="shared" si="374"/>
        <v>63.09399045</v>
      </c>
      <c r="L4771" s="1" t="s">
        <v>26</v>
      </c>
      <c r="M4771" s="1" t="s">
        <v>56</v>
      </c>
      <c r="N4771" s="1" t="s">
        <v>42</v>
      </c>
      <c r="O4771" s="1" t="s">
        <v>29</v>
      </c>
      <c r="P4771" s="1" t="s">
        <v>43</v>
      </c>
      <c r="Q4771" s="1" t="s">
        <v>24</v>
      </c>
      <c r="R4771" s="2">
        <v>40996</v>
      </c>
    </row>
    <row r="4772" spans="1:18" x14ac:dyDescent="0.25">
      <c r="A4772" s="1">
        <v>30341</v>
      </c>
      <c r="B4772" s="2">
        <v>39844</v>
      </c>
      <c r="C4772" s="2" t="str">
        <f t="shared" si="371"/>
        <v>January</v>
      </c>
      <c r="D4772" s="1" t="s">
        <v>18</v>
      </c>
      <c r="E4772" s="1">
        <v>42</v>
      </c>
      <c r="F4772" s="1">
        <f t="shared" si="370"/>
        <v>148.6709523809524</v>
      </c>
      <c r="G4772" s="1">
        <v>6244.18</v>
      </c>
      <c r="H4772" s="1">
        <v>30</v>
      </c>
      <c r="I4772">
        <f t="shared" si="372"/>
        <v>6274.18</v>
      </c>
      <c r="J4772">
        <f t="shared" si="373"/>
        <v>4.7610000000000001</v>
      </c>
      <c r="K4772">
        <f t="shared" si="374"/>
        <v>297.28540980000002</v>
      </c>
      <c r="L4772" s="1" t="s">
        <v>38</v>
      </c>
      <c r="M4772" s="1" t="s">
        <v>20</v>
      </c>
      <c r="N4772" s="1" t="s">
        <v>42</v>
      </c>
      <c r="O4772" s="1" t="s">
        <v>22</v>
      </c>
      <c r="P4772" s="1" t="s">
        <v>39</v>
      </c>
      <c r="Q4772" s="1" t="s">
        <v>40</v>
      </c>
      <c r="R4772" s="2">
        <v>39844</v>
      </c>
    </row>
    <row r="4773" spans="1:18" x14ac:dyDescent="0.25">
      <c r="A4773" s="1">
        <v>19361</v>
      </c>
      <c r="B4773" s="2">
        <v>41175</v>
      </c>
      <c r="C4773" s="2" t="str">
        <f t="shared" si="371"/>
        <v>September</v>
      </c>
      <c r="D4773" s="1" t="s">
        <v>18</v>
      </c>
      <c r="E4773" s="1">
        <v>21</v>
      </c>
      <c r="F4773" s="1">
        <f t="shared" si="370"/>
        <v>37.564285714285717</v>
      </c>
      <c r="G4773" s="1">
        <v>788.85</v>
      </c>
      <c r="H4773" s="1">
        <v>2.99</v>
      </c>
      <c r="I4773">
        <f t="shared" si="372"/>
        <v>791.84</v>
      </c>
      <c r="J4773">
        <f t="shared" si="373"/>
        <v>3.5455000000000001</v>
      </c>
      <c r="K4773">
        <f t="shared" si="374"/>
        <v>27.96867675</v>
      </c>
      <c r="L4773" s="1" t="s">
        <v>26</v>
      </c>
      <c r="M4773" s="1" t="s">
        <v>56</v>
      </c>
      <c r="N4773" s="1" t="s">
        <v>21</v>
      </c>
      <c r="O4773" s="1" t="s">
        <v>34</v>
      </c>
      <c r="P4773" s="1" t="s">
        <v>48</v>
      </c>
      <c r="Q4773" s="1" t="s">
        <v>24</v>
      </c>
      <c r="R4773" s="2">
        <v>41184</v>
      </c>
    </row>
    <row r="4774" spans="1:18" x14ac:dyDescent="0.25">
      <c r="A4774" s="1">
        <v>14274</v>
      </c>
      <c r="B4774" s="2">
        <v>39819</v>
      </c>
      <c r="C4774" s="2" t="str">
        <f t="shared" si="371"/>
        <v>January</v>
      </c>
      <c r="D4774" s="1" t="s">
        <v>32</v>
      </c>
      <c r="E4774" s="1">
        <v>46</v>
      </c>
      <c r="F4774" s="1">
        <f t="shared" si="370"/>
        <v>30.736739130434785</v>
      </c>
      <c r="G4774" s="1">
        <v>1413.89</v>
      </c>
      <c r="H4774" s="1">
        <v>13.99</v>
      </c>
      <c r="I4774">
        <f t="shared" si="372"/>
        <v>1427.88</v>
      </c>
      <c r="J4774">
        <f t="shared" si="373"/>
        <v>3.5455000000000001</v>
      </c>
      <c r="K4774">
        <f t="shared" si="374"/>
        <v>50.129469950000001</v>
      </c>
      <c r="L4774" s="1" t="s">
        <v>19</v>
      </c>
      <c r="M4774" s="1" t="s">
        <v>54</v>
      </c>
      <c r="N4774" s="1" t="s">
        <v>21</v>
      </c>
      <c r="O4774" s="1" t="s">
        <v>34</v>
      </c>
      <c r="P4774" s="1" t="s">
        <v>60</v>
      </c>
      <c r="Q4774" s="1" t="s">
        <v>31</v>
      </c>
      <c r="R4774" s="2">
        <v>39821</v>
      </c>
    </row>
    <row r="4775" spans="1:18" x14ac:dyDescent="0.25">
      <c r="A4775" s="1">
        <v>44352</v>
      </c>
      <c r="B4775" s="2">
        <v>40071</v>
      </c>
      <c r="C4775" s="2" t="str">
        <f t="shared" si="371"/>
        <v>September</v>
      </c>
      <c r="D4775" s="1" t="s">
        <v>32</v>
      </c>
      <c r="E4775" s="1">
        <v>25</v>
      </c>
      <c r="F4775" s="1">
        <f t="shared" si="370"/>
        <v>3.2704000000000004</v>
      </c>
      <c r="G4775" s="1">
        <v>81.760000000000005</v>
      </c>
      <c r="H4775" s="1">
        <v>1.35</v>
      </c>
      <c r="I4775">
        <f t="shared" si="372"/>
        <v>83.11</v>
      </c>
      <c r="J4775">
        <f t="shared" si="373"/>
        <v>3.5455000000000001</v>
      </c>
      <c r="K4775">
        <f t="shared" si="374"/>
        <v>2.8988008000000001</v>
      </c>
      <c r="L4775" s="1" t="s">
        <v>26</v>
      </c>
      <c r="M4775" s="1" t="s">
        <v>49</v>
      </c>
      <c r="N4775" s="1" t="s">
        <v>28</v>
      </c>
      <c r="O4775" s="1" t="s">
        <v>34</v>
      </c>
      <c r="P4775" s="1" t="s">
        <v>66</v>
      </c>
      <c r="Q4775" s="1" t="s">
        <v>36</v>
      </c>
      <c r="R4775" s="2">
        <v>40073</v>
      </c>
    </row>
    <row r="4776" spans="1:18" x14ac:dyDescent="0.25">
      <c r="A4776" s="1">
        <v>49892</v>
      </c>
      <c r="B4776" s="2">
        <v>40584</v>
      </c>
      <c r="C4776" s="2" t="str">
        <f t="shared" si="371"/>
        <v>February</v>
      </c>
      <c r="D4776" s="1" t="s">
        <v>18</v>
      </c>
      <c r="E4776" s="1">
        <v>26</v>
      </c>
      <c r="F4776" s="1">
        <f t="shared" si="370"/>
        <v>6.5823076923076922</v>
      </c>
      <c r="G4776" s="1">
        <v>171.14</v>
      </c>
      <c r="H4776" s="1">
        <v>49</v>
      </c>
      <c r="I4776">
        <f t="shared" si="372"/>
        <v>220.14</v>
      </c>
      <c r="J4776">
        <f t="shared" si="373"/>
        <v>3.5455000000000001</v>
      </c>
      <c r="K4776">
        <f t="shared" si="374"/>
        <v>6.0677686999999993</v>
      </c>
      <c r="L4776" s="1" t="s">
        <v>26</v>
      </c>
      <c r="M4776" s="1" t="s">
        <v>49</v>
      </c>
      <c r="N4776" s="1" t="s">
        <v>33</v>
      </c>
      <c r="O4776" s="1" t="s">
        <v>34</v>
      </c>
      <c r="P4776" s="1" t="s">
        <v>68</v>
      </c>
      <c r="Q4776" s="1" t="s">
        <v>53</v>
      </c>
      <c r="R4776" s="2">
        <v>40584</v>
      </c>
    </row>
    <row r="4777" spans="1:18" x14ac:dyDescent="0.25">
      <c r="A4777" s="1">
        <v>27844</v>
      </c>
      <c r="B4777" s="2">
        <v>40723</v>
      </c>
      <c r="C4777" s="2" t="str">
        <f t="shared" si="371"/>
        <v>June</v>
      </c>
      <c r="D4777" s="1" t="s">
        <v>18</v>
      </c>
      <c r="E4777" s="1">
        <v>27</v>
      </c>
      <c r="F4777" s="1">
        <f t="shared" si="370"/>
        <v>5.0318518518518527</v>
      </c>
      <c r="G4777" s="1">
        <v>135.86000000000001</v>
      </c>
      <c r="H4777" s="1">
        <v>5.49</v>
      </c>
      <c r="I4777">
        <f t="shared" si="372"/>
        <v>141.35000000000002</v>
      </c>
      <c r="J4777">
        <f t="shared" si="373"/>
        <v>3.5455000000000001</v>
      </c>
      <c r="K4777">
        <f t="shared" si="374"/>
        <v>4.8169163000000008</v>
      </c>
      <c r="L4777" s="1" t="s">
        <v>26</v>
      </c>
      <c r="M4777" s="1" t="s">
        <v>27</v>
      </c>
      <c r="N4777" s="1" t="s">
        <v>42</v>
      </c>
      <c r="O4777" s="1" t="s">
        <v>34</v>
      </c>
      <c r="P4777" s="1" t="s">
        <v>45</v>
      </c>
      <c r="Q4777" s="1" t="s">
        <v>24</v>
      </c>
      <c r="R4777" s="2">
        <v>40725</v>
      </c>
    </row>
    <row r="4778" spans="1:18" x14ac:dyDescent="0.25">
      <c r="A4778" s="1">
        <v>52642</v>
      </c>
      <c r="B4778" s="2">
        <v>40708</v>
      </c>
      <c r="C4778" s="2" t="str">
        <f t="shared" si="371"/>
        <v>June</v>
      </c>
      <c r="D4778" s="1" t="s">
        <v>18</v>
      </c>
      <c r="E4778" s="1">
        <v>9</v>
      </c>
      <c r="F4778" s="1">
        <f t="shared" si="370"/>
        <v>82.537777777777777</v>
      </c>
      <c r="G4778" s="1">
        <v>742.84</v>
      </c>
      <c r="H4778" s="1">
        <v>59.81</v>
      </c>
      <c r="I4778">
        <f t="shared" si="372"/>
        <v>802.65000000000009</v>
      </c>
      <c r="J4778">
        <f t="shared" si="373"/>
        <v>4.7610000000000001</v>
      </c>
      <c r="K4778">
        <f t="shared" si="374"/>
        <v>35.366612400000001</v>
      </c>
      <c r="L4778" s="1" t="s">
        <v>38</v>
      </c>
      <c r="M4778" s="1" t="s">
        <v>27</v>
      </c>
      <c r="N4778" s="1" t="s">
        <v>42</v>
      </c>
      <c r="O4778" s="1" t="s">
        <v>22</v>
      </c>
      <c r="P4778" s="1" t="s">
        <v>39</v>
      </c>
      <c r="Q4778" s="1" t="s">
        <v>40</v>
      </c>
      <c r="R4778" s="2">
        <v>40712</v>
      </c>
    </row>
    <row r="4779" spans="1:18" x14ac:dyDescent="0.25">
      <c r="A4779" s="1">
        <v>59815</v>
      </c>
      <c r="B4779" s="2">
        <v>40527</v>
      </c>
      <c r="C4779" s="2" t="str">
        <f t="shared" si="371"/>
        <v>December</v>
      </c>
      <c r="D4779" s="1" t="s">
        <v>32</v>
      </c>
      <c r="E4779" s="1">
        <v>14</v>
      </c>
      <c r="F4779" s="1">
        <f t="shared" si="370"/>
        <v>3.6828571428571428</v>
      </c>
      <c r="G4779" s="1">
        <v>51.56</v>
      </c>
      <c r="H4779" s="1">
        <v>1.93</v>
      </c>
      <c r="I4779">
        <f t="shared" si="372"/>
        <v>53.49</v>
      </c>
      <c r="J4779">
        <f t="shared" si="373"/>
        <v>3.5455000000000001</v>
      </c>
      <c r="K4779">
        <f t="shared" si="374"/>
        <v>1.8280598000000001</v>
      </c>
      <c r="L4779" s="1" t="s">
        <v>26</v>
      </c>
      <c r="M4779" s="1" t="s">
        <v>20</v>
      </c>
      <c r="N4779" s="1" t="s">
        <v>21</v>
      </c>
      <c r="O4779" s="1" t="s">
        <v>34</v>
      </c>
      <c r="P4779" s="1" t="s">
        <v>45</v>
      </c>
      <c r="Q4779" s="1" t="s">
        <v>36</v>
      </c>
      <c r="R4779" s="2">
        <v>40529</v>
      </c>
    </row>
    <row r="4780" spans="1:18" x14ac:dyDescent="0.25">
      <c r="A4780" s="1">
        <v>13345</v>
      </c>
      <c r="B4780" s="2">
        <v>41154</v>
      </c>
      <c r="C4780" s="2" t="str">
        <f t="shared" si="371"/>
        <v>September</v>
      </c>
      <c r="D4780" s="1" t="s">
        <v>32</v>
      </c>
      <c r="E4780" s="1">
        <v>24</v>
      </c>
      <c r="F4780" s="1">
        <f t="shared" si="370"/>
        <v>4.8674999999999997</v>
      </c>
      <c r="G4780" s="1">
        <v>116.82</v>
      </c>
      <c r="H4780" s="1">
        <v>2.39</v>
      </c>
      <c r="I4780">
        <f t="shared" si="372"/>
        <v>119.21</v>
      </c>
      <c r="J4780">
        <f t="shared" si="373"/>
        <v>5.3265000000000002</v>
      </c>
      <c r="K4780">
        <f t="shared" si="374"/>
        <v>6.2224173</v>
      </c>
      <c r="L4780" s="1" t="s">
        <v>26</v>
      </c>
      <c r="M4780" s="1" t="s">
        <v>27</v>
      </c>
      <c r="N4780" s="1" t="s">
        <v>33</v>
      </c>
      <c r="O4780" s="1" t="s">
        <v>29</v>
      </c>
      <c r="P4780" s="1" t="s">
        <v>43</v>
      </c>
      <c r="Q4780" s="1" t="s">
        <v>46</v>
      </c>
      <c r="R4780" s="2">
        <v>41155</v>
      </c>
    </row>
    <row r="4781" spans="1:18" x14ac:dyDescent="0.25">
      <c r="A4781" s="1">
        <v>36896</v>
      </c>
      <c r="B4781" s="2">
        <v>40120</v>
      </c>
      <c r="C4781" s="2" t="str">
        <f t="shared" si="371"/>
        <v>November</v>
      </c>
      <c r="D4781" s="1" t="s">
        <v>37</v>
      </c>
      <c r="E4781" s="1">
        <v>21</v>
      </c>
      <c r="F4781" s="1">
        <f t="shared" si="370"/>
        <v>167.06333333333333</v>
      </c>
      <c r="G4781" s="1">
        <v>3508.33</v>
      </c>
      <c r="H4781" s="1">
        <v>35</v>
      </c>
      <c r="I4781">
        <f t="shared" si="372"/>
        <v>3543.33</v>
      </c>
      <c r="J4781">
        <f t="shared" si="373"/>
        <v>3.5455000000000001</v>
      </c>
      <c r="K4781">
        <f t="shared" si="374"/>
        <v>124.38784014999999</v>
      </c>
      <c r="L4781" s="1" t="s">
        <v>26</v>
      </c>
      <c r="M4781" s="1" t="s">
        <v>27</v>
      </c>
      <c r="N4781" s="1" t="s">
        <v>33</v>
      </c>
      <c r="O4781" s="1" t="s">
        <v>34</v>
      </c>
      <c r="P4781" s="1" t="s">
        <v>60</v>
      </c>
      <c r="Q4781" s="1" t="s">
        <v>53</v>
      </c>
      <c r="R4781" s="2">
        <v>40120</v>
      </c>
    </row>
    <row r="4782" spans="1:18" x14ac:dyDescent="0.25">
      <c r="A4782" s="1">
        <v>17286</v>
      </c>
      <c r="B4782" s="2">
        <v>40442</v>
      </c>
      <c r="C4782" s="2" t="str">
        <f t="shared" si="371"/>
        <v>September</v>
      </c>
      <c r="D4782" s="1" t="s">
        <v>25</v>
      </c>
      <c r="E4782" s="1">
        <v>7</v>
      </c>
      <c r="F4782" s="1">
        <f t="shared" si="370"/>
        <v>258.66714285714289</v>
      </c>
      <c r="G4782" s="1">
        <v>1810.67</v>
      </c>
      <c r="H4782" s="1">
        <v>50</v>
      </c>
      <c r="I4782">
        <f t="shared" si="372"/>
        <v>1860.67</v>
      </c>
      <c r="J4782">
        <f t="shared" si="373"/>
        <v>4.7610000000000001</v>
      </c>
      <c r="K4782">
        <f t="shared" si="374"/>
        <v>86.205998699999995</v>
      </c>
      <c r="L4782" s="1" t="s">
        <v>38</v>
      </c>
      <c r="M4782" s="1" t="s">
        <v>44</v>
      </c>
      <c r="N4782" s="1" t="s">
        <v>28</v>
      </c>
      <c r="O4782" s="1" t="s">
        <v>22</v>
      </c>
      <c r="P4782" s="1" t="s">
        <v>39</v>
      </c>
      <c r="Q4782" s="1" t="s">
        <v>40</v>
      </c>
      <c r="R4782" s="2">
        <v>40443</v>
      </c>
    </row>
    <row r="4783" spans="1:18" x14ac:dyDescent="0.25">
      <c r="A4783" s="1">
        <v>20036</v>
      </c>
      <c r="B4783" s="2">
        <v>40517</v>
      </c>
      <c r="C4783" s="2" t="str">
        <f t="shared" si="371"/>
        <v>December</v>
      </c>
      <c r="D4783" s="1" t="s">
        <v>32</v>
      </c>
      <c r="E4783" s="1">
        <v>25</v>
      </c>
      <c r="F4783" s="1">
        <f t="shared" si="370"/>
        <v>11.618399999999999</v>
      </c>
      <c r="G4783" s="1">
        <v>290.45999999999998</v>
      </c>
      <c r="H4783" s="1">
        <v>4.9800000000000004</v>
      </c>
      <c r="I4783">
        <f t="shared" si="372"/>
        <v>295.44</v>
      </c>
      <c r="J4783">
        <f t="shared" si="373"/>
        <v>3.5455000000000001</v>
      </c>
      <c r="K4783">
        <f t="shared" si="374"/>
        <v>10.2982593</v>
      </c>
      <c r="L4783" s="1" t="s">
        <v>26</v>
      </c>
      <c r="M4783" s="1" t="s">
        <v>59</v>
      </c>
      <c r="N4783" s="1" t="s">
        <v>33</v>
      </c>
      <c r="O4783" s="1" t="s">
        <v>34</v>
      </c>
      <c r="P4783" s="1" t="s">
        <v>68</v>
      </c>
      <c r="Q4783" s="1" t="s">
        <v>24</v>
      </c>
      <c r="R4783" s="2">
        <v>40517</v>
      </c>
    </row>
    <row r="4784" spans="1:18" x14ac:dyDescent="0.25">
      <c r="A4784" s="1">
        <v>28742</v>
      </c>
      <c r="B4784" s="2">
        <v>41028</v>
      </c>
      <c r="C4784" s="2" t="str">
        <f t="shared" si="371"/>
        <v>April</v>
      </c>
      <c r="D4784" s="1" t="s">
        <v>18</v>
      </c>
      <c r="E4784" s="1">
        <v>7</v>
      </c>
      <c r="F4784" s="1">
        <f t="shared" si="370"/>
        <v>310.20914285714287</v>
      </c>
      <c r="G4784" s="1">
        <v>2171.4639999999999</v>
      </c>
      <c r="H4784" s="1">
        <v>85.63</v>
      </c>
      <c r="I4784">
        <f t="shared" si="372"/>
        <v>2257.0940000000001</v>
      </c>
      <c r="J4784">
        <f t="shared" si="373"/>
        <v>4.7610000000000001</v>
      </c>
      <c r="K4784">
        <f t="shared" si="374"/>
        <v>103.38340104000001</v>
      </c>
      <c r="L4784" s="1" t="s">
        <v>38</v>
      </c>
      <c r="M4784" s="1" t="s">
        <v>54</v>
      </c>
      <c r="N4784" s="1" t="s">
        <v>33</v>
      </c>
      <c r="O4784" s="1" t="s">
        <v>22</v>
      </c>
      <c r="P4784" s="1" t="s">
        <v>57</v>
      </c>
      <c r="Q4784" s="1" t="s">
        <v>64</v>
      </c>
      <c r="R4784" s="2">
        <v>41035</v>
      </c>
    </row>
    <row r="4785" spans="1:18" x14ac:dyDescent="0.25">
      <c r="A4785" s="1">
        <v>46981</v>
      </c>
      <c r="B4785" s="2">
        <v>39851</v>
      </c>
      <c r="C4785" s="2" t="str">
        <f t="shared" si="371"/>
        <v>February</v>
      </c>
      <c r="D4785" s="1" t="s">
        <v>41</v>
      </c>
      <c r="E4785" s="1">
        <v>46</v>
      </c>
      <c r="F4785" s="1">
        <f t="shared" si="370"/>
        <v>30.410217391304347</v>
      </c>
      <c r="G4785" s="1">
        <v>1398.87</v>
      </c>
      <c r="H4785" s="1">
        <v>2.99</v>
      </c>
      <c r="I4785">
        <f t="shared" si="372"/>
        <v>1401.86</v>
      </c>
      <c r="J4785">
        <f t="shared" si="373"/>
        <v>3.5455000000000001</v>
      </c>
      <c r="K4785">
        <f t="shared" si="374"/>
        <v>49.596935850000001</v>
      </c>
      <c r="L4785" s="1" t="s">
        <v>26</v>
      </c>
      <c r="M4785" s="1" t="s">
        <v>54</v>
      </c>
      <c r="N4785" s="1" t="s">
        <v>33</v>
      </c>
      <c r="O4785" s="1" t="s">
        <v>34</v>
      </c>
      <c r="P4785" s="1" t="s">
        <v>48</v>
      </c>
      <c r="Q4785" s="1" t="s">
        <v>24</v>
      </c>
      <c r="R4785" s="2">
        <v>39851</v>
      </c>
    </row>
    <row r="4786" spans="1:18" x14ac:dyDescent="0.25">
      <c r="A4786" s="1">
        <v>45506</v>
      </c>
      <c r="B4786" s="2">
        <v>40903</v>
      </c>
      <c r="C4786" s="2" t="str">
        <f t="shared" si="371"/>
        <v>December</v>
      </c>
      <c r="D4786" s="1" t="s">
        <v>18</v>
      </c>
      <c r="E4786" s="1">
        <v>3</v>
      </c>
      <c r="F4786" s="1">
        <f t="shared" si="370"/>
        <v>149.4555</v>
      </c>
      <c r="G4786" s="1">
        <v>448.36649999999997</v>
      </c>
      <c r="H4786" s="1">
        <v>8.99</v>
      </c>
      <c r="I4786">
        <f t="shared" si="372"/>
        <v>457.35649999999998</v>
      </c>
      <c r="J4786">
        <f t="shared" si="373"/>
        <v>5.3265000000000002</v>
      </c>
      <c r="K4786">
        <f t="shared" si="374"/>
        <v>23.8822416225</v>
      </c>
      <c r="L4786" s="1" t="s">
        <v>26</v>
      </c>
      <c r="M4786" s="1" t="s">
        <v>54</v>
      </c>
      <c r="N4786" s="1" t="s">
        <v>21</v>
      </c>
      <c r="O4786" s="1" t="s">
        <v>29</v>
      </c>
      <c r="P4786" s="1" t="s">
        <v>30</v>
      </c>
      <c r="Q4786" s="1" t="s">
        <v>24</v>
      </c>
      <c r="R4786" s="2">
        <v>40908</v>
      </c>
    </row>
    <row r="4787" spans="1:18" x14ac:dyDescent="0.25">
      <c r="A4787" s="1">
        <v>55494</v>
      </c>
      <c r="B4787" s="2">
        <v>41085</v>
      </c>
      <c r="C4787" s="2" t="str">
        <f t="shared" si="371"/>
        <v>June</v>
      </c>
      <c r="D4787" s="1" t="s">
        <v>32</v>
      </c>
      <c r="E4787" s="1">
        <v>4</v>
      </c>
      <c r="F4787" s="1">
        <f t="shared" si="370"/>
        <v>14.455</v>
      </c>
      <c r="G4787" s="1">
        <v>57.82</v>
      </c>
      <c r="H4787" s="1">
        <v>4.8</v>
      </c>
      <c r="I4787">
        <f t="shared" si="372"/>
        <v>62.62</v>
      </c>
      <c r="J4787">
        <f t="shared" si="373"/>
        <v>3.5455000000000001</v>
      </c>
      <c r="K4787">
        <f t="shared" si="374"/>
        <v>2.0500080999999999</v>
      </c>
      <c r="L4787" s="1" t="s">
        <v>19</v>
      </c>
      <c r="M4787" s="1" t="s">
        <v>20</v>
      </c>
      <c r="N4787" s="1" t="s">
        <v>28</v>
      </c>
      <c r="O4787" s="1" t="s">
        <v>34</v>
      </c>
      <c r="P4787" s="1" t="s">
        <v>62</v>
      </c>
      <c r="Q4787" s="1" t="s">
        <v>24</v>
      </c>
      <c r="R4787" s="2">
        <v>41087</v>
      </c>
    </row>
    <row r="4788" spans="1:18" x14ac:dyDescent="0.25">
      <c r="A4788" s="1">
        <v>53254</v>
      </c>
      <c r="B4788" s="2">
        <v>40043</v>
      </c>
      <c r="C4788" s="2" t="str">
        <f t="shared" si="371"/>
        <v>August</v>
      </c>
      <c r="D4788" s="1" t="s">
        <v>41</v>
      </c>
      <c r="E4788" s="1">
        <v>34</v>
      </c>
      <c r="F4788" s="1">
        <f t="shared" si="370"/>
        <v>160.06299999999999</v>
      </c>
      <c r="G4788" s="1">
        <v>5442.1419999999998</v>
      </c>
      <c r="H4788" s="1">
        <v>4.99</v>
      </c>
      <c r="I4788">
        <f t="shared" si="372"/>
        <v>5447.1319999999996</v>
      </c>
      <c r="J4788">
        <f t="shared" si="373"/>
        <v>5.3265000000000002</v>
      </c>
      <c r="K4788">
        <f t="shared" si="374"/>
        <v>289.87569363</v>
      </c>
      <c r="L4788" s="1" t="s">
        <v>26</v>
      </c>
      <c r="M4788" s="1" t="s">
        <v>27</v>
      </c>
      <c r="N4788" s="1" t="s">
        <v>42</v>
      </c>
      <c r="O4788" s="1" t="s">
        <v>29</v>
      </c>
      <c r="P4788" s="1" t="s">
        <v>30</v>
      </c>
      <c r="Q4788" s="1" t="s">
        <v>24</v>
      </c>
      <c r="R4788" s="2">
        <v>40046</v>
      </c>
    </row>
    <row r="4789" spans="1:18" x14ac:dyDescent="0.25">
      <c r="A4789" s="1">
        <v>21989</v>
      </c>
      <c r="B4789" s="2">
        <v>40584</v>
      </c>
      <c r="C4789" s="2" t="str">
        <f t="shared" si="371"/>
        <v>February</v>
      </c>
      <c r="D4789" s="1" t="s">
        <v>18</v>
      </c>
      <c r="E4789" s="1">
        <v>35</v>
      </c>
      <c r="F4789" s="1">
        <f t="shared" si="370"/>
        <v>108.97631428571428</v>
      </c>
      <c r="G4789" s="1">
        <v>3814.1709999999998</v>
      </c>
      <c r="H4789" s="1">
        <v>4.2</v>
      </c>
      <c r="I4789">
        <f t="shared" si="372"/>
        <v>3818.3709999999996</v>
      </c>
      <c r="J4789">
        <f t="shared" si="373"/>
        <v>5.3265000000000002</v>
      </c>
      <c r="K4789">
        <f t="shared" si="374"/>
        <v>203.16181831499998</v>
      </c>
      <c r="L4789" s="1" t="s">
        <v>26</v>
      </c>
      <c r="M4789" s="1" t="s">
        <v>27</v>
      </c>
      <c r="N4789" s="1" t="s">
        <v>42</v>
      </c>
      <c r="O4789" s="1" t="s">
        <v>29</v>
      </c>
      <c r="P4789" s="1" t="s">
        <v>30</v>
      </c>
      <c r="Q4789" s="1" t="s">
        <v>24</v>
      </c>
      <c r="R4789" s="2">
        <v>40584</v>
      </c>
    </row>
    <row r="4790" spans="1:18" x14ac:dyDescent="0.25">
      <c r="A4790" s="1">
        <v>27232</v>
      </c>
      <c r="B4790" s="2">
        <v>40408</v>
      </c>
      <c r="C4790" s="2" t="str">
        <f t="shared" si="371"/>
        <v>August</v>
      </c>
      <c r="D4790" s="1" t="s">
        <v>32</v>
      </c>
      <c r="E4790" s="1">
        <v>19</v>
      </c>
      <c r="F4790" s="1">
        <f t="shared" si="370"/>
        <v>33.647368421052626</v>
      </c>
      <c r="G4790" s="1">
        <v>639.29999999999995</v>
      </c>
      <c r="H4790" s="1">
        <v>7.73</v>
      </c>
      <c r="I4790">
        <f t="shared" si="372"/>
        <v>647.03</v>
      </c>
      <c r="J4790">
        <f t="shared" si="373"/>
        <v>3.5455000000000001</v>
      </c>
      <c r="K4790">
        <f t="shared" si="374"/>
        <v>22.666381499999996</v>
      </c>
      <c r="L4790" s="1" t="s">
        <v>26</v>
      </c>
      <c r="M4790" s="1" t="s">
        <v>49</v>
      </c>
      <c r="N4790" s="1" t="s">
        <v>21</v>
      </c>
      <c r="O4790" s="1" t="s">
        <v>34</v>
      </c>
      <c r="P4790" s="1" t="s">
        <v>35</v>
      </c>
      <c r="Q4790" s="1" t="s">
        <v>24</v>
      </c>
      <c r="R4790" s="2">
        <v>40410</v>
      </c>
    </row>
    <row r="4791" spans="1:18" x14ac:dyDescent="0.25">
      <c r="A4791" s="1">
        <v>1762</v>
      </c>
      <c r="B4791" s="2">
        <v>40044</v>
      </c>
      <c r="C4791" s="2" t="str">
        <f t="shared" si="371"/>
        <v>August</v>
      </c>
      <c r="D4791" s="1" t="s">
        <v>32</v>
      </c>
      <c r="E4791" s="1">
        <v>11</v>
      </c>
      <c r="F4791" s="1">
        <f t="shared" si="370"/>
        <v>6.3272727272727272</v>
      </c>
      <c r="G4791" s="1">
        <v>69.599999999999994</v>
      </c>
      <c r="H4791" s="1">
        <v>2.5</v>
      </c>
      <c r="I4791">
        <f t="shared" si="372"/>
        <v>72.099999999999994</v>
      </c>
      <c r="J4791">
        <f t="shared" si="373"/>
        <v>3.5455000000000001</v>
      </c>
      <c r="K4791">
        <f t="shared" si="374"/>
        <v>2.4676679999999998</v>
      </c>
      <c r="L4791" s="1" t="s">
        <v>26</v>
      </c>
      <c r="M4791" s="1" t="s">
        <v>51</v>
      </c>
      <c r="N4791" s="1" t="s">
        <v>42</v>
      </c>
      <c r="O4791" s="1" t="s">
        <v>34</v>
      </c>
      <c r="P4791" s="1" t="s">
        <v>62</v>
      </c>
      <c r="Q4791" s="1" t="s">
        <v>24</v>
      </c>
      <c r="R4791" s="2">
        <v>40045</v>
      </c>
    </row>
    <row r="4792" spans="1:18" x14ac:dyDescent="0.25">
      <c r="A4792" s="1">
        <v>20003</v>
      </c>
      <c r="B4792" s="2">
        <v>40938</v>
      </c>
      <c r="C4792" s="2" t="str">
        <f t="shared" si="371"/>
        <v>January</v>
      </c>
      <c r="D4792" s="1" t="s">
        <v>41</v>
      </c>
      <c r="E4792" s="1">
        <v>5</v>
      </c>
      <c r="F4792" s="1">
        <f t="shared" si="370"/>
        <v>28.395100000000003</v>
      </c>
      <c r="G4792" s="1">
        <v>141.97550000000001</v>
      </c>
      <c r="H4792" s="1">
        <v>0.99</v>
      </c>
      <c r="I4792">
        <f t="shared" si="372"/>
        <v>142.96550000000002</v>
      </c>
      <c r="J4792">
        <f t="shared" si="373"/>
        <v>5.3265000000000002</v>
      </c>
      <c r="K4792">
        <f t="shared" si="374"/>
        <v>7.562325007500001</v>
      </c>
      <c r="L4792" s="1" t="s">
        <v>26</v>
      </c>
      <c r="M4792" s="1" t="s">
        <v>49</v>
      </c>
      <c r="N4792" s="1" t="s">
        <v>33</v>
      </c>
      <c r="O4792" s="1" t="s">
        <v>29</v>
      </c>
      <c r="P4792" s="1" t="s">
        <v>30</v>
      </c>
      <c r="Q4792" s="1" t="s">
        <v>46</v>
      </c>
      <c r="R4792" s="2">
        <v>40940</v>
      </c>
    </row>
    <row r="4793" spans="1:18" x14ac:dyDescent="0.25">
      <c r="A4793" s="1">
        <v>37925</v>
      </c>
      <c r="B4793" s="2">
        <v>40447</v>
      </c>
      <c r="C4793" s="2" t="str">
        <f t="shared" si="371"/>
        <v>September</v>
      </c>
      <c r="D4793" s="1" t="s">
        <v>41</v>
      </c>
      <c r="E4793" s="1">
        <v>31</v>
      </c>
      <c r="F4793" s="1">
        <f t="shared" si="370"/>
        <v>57.549935483870968</v>
      </c>
      <c r="G4793" s="1">
        <v>1784.048</v>
      </c>
      <c r="H4793" s="1">
        <v>3.99</v>
      </c>
      <c r="I4793">
        <f t="shared" si="372"/>
        <v>1788.038</v>
      </c>
      <c r="J4793">
        <f t="shared" si="373"/>
        <v>5.3265000000000002</v>
      </c>
      <c r="K4793">
        <f t="shared" si="374"/>
        <v>95.027316720000002</v>
      </c>
      <c r="L4793" s="1" t="s">
        <v>26</v>
      </c>
      <c r="M4793" s="1" t="s">
        <v>20</v>
      </c>
      <c r="N4793" s="1" t="s">
        <v>33</v>
      </c>
      <c r="O4793" s="1" t="s">
        <v>29</v>
      </c>
      <c r="P4793" s="1" t="s">
        <v>30</v>
      </c>
      <c r="Q4793" s="1" t="s">
        <v>24</v>
      </c>
      <c r="R4793" s="2">
        <v>40448</v>
      </c>
    </row>
    <row r="4794" spans="1:18" x14ac:dyDescent="0.25">
      <c r="A4794" s="1">
        <v>11748</v>
      </c>
      <c r="B4794" s="2">
        <v>39967</v>
      </c>
      <c r="C4794" s="2" t="str">
        <f t="shared" si="371"/>
        <v>June</v>
      </c>
      <c r="D4794" s="1" t="s">
        <v>32</v>
      </c>
      <c r="E4794" s="1">
        <v>23</v>
      </c>
      <c r="F4794" s="1">
        <f t="shared" si="370"/>
        <v>152.30956521739131</v>
      </c>
      <c r="G4794" s="1">
        <v>3503.12</v>
      </c>
      <c r="H4794" s="1">
        <v>46.2</v>
      </c>
      <c r="I4794">
        <f t="shared" si="372"/>
        <v>3549.3199999999997</v>
      </c>
      <c r="J4794">
        <f t="shared" si="373"/>
        <v>4.7610000000000001</v>
      </c>
      <c r="K4794">
        <f t="shared" si="374"/>
        <v>166.7835432</v>
      </c>
      <c r="L4794" s="1" t="s">
        <v>38</v>
      </c>
      <c r="M4794" s="1" t="s">
        <v>47</v>
      </c>
      <c r="N4794" s="1" t="s">
        <v>33</v>
      </c>
      <c r="O4794" s="1" t="s">
        <v>22</v>
      </c>
      <c r="P4794" s="1" t="s">
        <v>57</v>
      </c>
      <c r="Q4794" s="1" t="s">
        <v>64</v>
      </c>
      <c r="R4794" s="2">
        <v>39967</v>
      </c>
    </row>
    <row r="4795" spans="1:18" x14ac:dyDescent="0.25">
      <c r="A4795" s="1">
        <v>33479</v>
      </c>
      <c r="B4795" s="2">
        <v>41170</v>
      </c>
      <c r="C4795" s="2" t="str">
        <f t="shared" si="371"/>
        <v>September</v>
      </c>
      <c r="D4795" s="1" t="s">
        <v>37</v>
      </c>
      <c r="E4795" s="1">
        <v>24</v>
      </c>
      <c r="F4795" s="1">
        <f t="shared" si="370"/>
        <v>6.7445833333333338</v>
      </c>
      <c r="G4795" s="1">
        <v>161.87</v>
      </c>
      <c r="H4795" s="1">
        <v>5.1100000000000003</v>
      </c>
      <c r="I4795">
        <f t="shared" si="372"/>
        <v>166.98000000000002</v>
      </c>
      <c r="J4795">
        <f t="shared" si="373"/>
        <v>3.5455000000000001</v>
      </c>
      <c r="K4795">
        <f t="shared" si="374"/>
        <v>5.7391008499999998</v>
      </c>
      <c r="L4795" s="1" t="s">
        <v>26</v>
      </c>
      <c r="M4795" s="1" t="s">
        <v>56</v>
      </c>
      <c r="N4795" s="1" t="s">
        <v>42</v>
      </c>
      <c r="O4795" s="1" t="s">
        <v>34</v>
      </c>
      <c r="P4795" s="1" t="s">
        <v>45</v>
      </c>
      <c r="Q4795" s="1" t="s">
        <v>24</v>
      </c>
      <c r="R4795" s="2">
        <v>41172</v>
      </c>
    </row>
    <row r="4796" spans="1:18" x14ac:dyDescent="0.25">
      <c r="A4796" s="1">
        <v>45825</v>
      </c>
      <c r="B4796" s="2">
        <v>41189</v>
      </c>
      <c r="C4796" s="2" t="str">
        <f t="shared" si="371"/>
        <v>October</v>
      </c>
      <c r="D4796" s="1" t="s">
        <v>41</v>
      </c>
      <c r="E4796" s="1">
        <v>43</v>
      </c>
      <c r="F4796" s="1">
        <f t="shared" si="370"/>
        <v>6.3402325581395349</v>
      </c>
      <c r="G4796" s="1">
        <v>272.63</v>
      </c>
      <c r="H4796" s="1">
        <v>5.14</v>
      </c>
      <c r="I4796">
        <f t="shared" si="372"/>
        <v>277.77</v>
      </c>
      <c r="J4796">
        <f t="shared" si="373"/>
        <v>3.5455000000000001</v>
      </c>
      <c r="K4796">
        <f t="shared" si="374"/>
        <v>9.6660966500000001</v>
      </c>
      <c r="L4796" s="1" t="s">
        <v>26</v>
      </c>
      <c r="M4796" s="1" t="s">
        <v>54</v>
      </c>
      <c r="N4796" s="1" t="s">
        <v>33</v>
      </c>
      <c r="O4796" s="1" t="s">
        <v>34</v>
      </c>
      <c r="P4796" s="1" t="s">
        <v>45</v>
      </c>
      <c r="Q4796" s="1" t="s">
        <v>24</v>
      </c>
      <c r="R4796" s="2">
        <v>41189</v>
      </c>
    </row>
    <row r="4797" spans="1:18" x14ac:dyDescent="0.25">
      <c r="A4797" s="1">
        <v>28480</v>
      </c>
      <c r="B4797" s="2">
        <v>39887</v>
      </c>
      <c r="C4797" s="2" t="str">
        <f t="shared" si="371"/>
        <v>March</v>
      </c>
      <c r="D4797" s="1" t="s">
        <v>41</v>
      </c>
      <c r="E4797" s="1">
        <v>17</v>
      </c>
      <c r="F4797" s="1">
        <f t="shared" si="370"/>
        <v>1.8011764705882354</v>
      </c>
      <c r="G4797" s="1">
        <v>30.62</v>
      </c>
      <c r="H4797" s="1">
        <v>0.7</v>
      </c>
      <c r="I4797">
        <f t="shared" si="372"/>
        <v>31.32</v>
      </c>
      <c r="J4797">
        <f t="shared" si="373"/>
        <v>3.5455000000000001</v>
      </c>
      <c r="K4797">
        <f t="shared" si="374"/>
        <v>1.0856321000000002</v>
      </c>
      <c r="L4797" s="1" t="s">
        <v>26</v>
      </c>
      <c r="M4797" s="1" t="s">
        <v>20</v>
      </c>
      <c r="N4797" s="1" t="s">
        <v>33</v>
      </c>
      <c r="O4797" s="1" t="s">
        <v>34</v>
      </c>
      <c r="P4797" s="1" t="s">
        <v>35</v>
      </c>
      <c r="Q4797" s="1" t="s">
        <v>36</v>
      </c>
      <c r="R4797" s="2">
        <v>39888</v>
      </c>
    </row>
    <row r="4798" spans="1:18" x14ac:dyDescent="0.25">
      <c r="A4798" s="1">
        <v>49511</v>
      </c>
      <c r="B4798" s="2">
        <v>39923</v>
      </c>
      <c r="C4798" s="2" t="str">
        <f t="shared" si="371"/>
        <v>April</v>
      </c>
      <c r="D4798" s="1" t="s">
        <v>25</v>
      </c>
      <c r="E4798" s="1">
        <v>35</v>
      </c>
      <c r="F4798" s="1">
        <f t="shared" si="370"/>
        <v>4.2939999999999996</v>
      </c>
      <c r="G4798" s="1">
        <v>150.29</v>
      </c>
      <c r="H4798" s="1">
        <v>2.5</v>
      </c>
      <c r="I4798">
        <f t="shared" si="372"/>
        <v>152.79</v>
      </c>
      <c r="J4798">
        <f t="shared" si="373"/>
        <v>3.5455000000000001</v>
      </c>
      <c r="K4798">
        <f t="shared" si="374"/>
        <v>5.3285319500000004</v>
      </c>
      <c r="L4798" s="1" t="s">
        <v>19</v>
      </c>
      <c r="M4798" s="1" t="s">
        <v>54</v>
      </c>
      <c r="N4798" s="1" t="s">
        <v>42</v>
      </c>
      <c r="O4798" s="1" t="s">
        <v>34</v>
      </c>
      <c r="P4798" s="1" t="s">
        <v>62</v>
      </c>
      <c r="Q4798" s="1" t="s">
        <v>24</v>
      </c>
      <c r="R4798" s="2">
        <v>39923</v>
      </c>
    </row>
    <row r="4799" spans="1:18" x14ac:dyDescent="0.25">
      <c r="A4799" s="1">
        <v>52035</v>
      </c>
      <c r="B4799" s="2">
        <v>40144</v>
      </c>
      <c r="C4799" s="2" t="str">
        <f t="shared" si="371"/>
        <v>November</v>
      </c>
      <c r="D4799" s="1" t="s">
        <v>25</v>
      </c>
      <c r="E4799" s="1">
        <v>29</v>
      </c>
      <c r="F4799" s="1">
        <f t="shared" si="370"/>
        <v>719.7296551724138</v>
      </c>
      <c r="G4799" s="1">
        <v>20872.16</v>
      </c>
      <c r="H4799" s="1">
        <v>24.49</v>
      </c>
      <c r="I4799">
        <f t="shared" si="372"/>
        <v>20896.650000000001</v>
      </c>
      <c r="J4799">
        <f t="shared" si="373"/>
        <v>5.3265000000000002</v>
      </c>
      <c r="K4799">
        <f t="shared" si="374"/>
        <v>1111.7556024</v>
      </c>
      <c r="L4799" s="1" t="s">
        <v>26</v>
      </c>
      <c r="M4799" s="1" t="s">
        <v>20</v>
      </c>
      <c r="N4799" s="1" t="s">
        <v>33</v>
      </c>
      <c r="O4799" s="1" t="s">
        <v>29</v>
      </c>
      <c r="P4799" s="1" t="s">
        <v>52</v>
      </c>
      <c r="Q4799" s="1" t="s">
        <v>53</v>
      </c>
      <c r="R4799" s="2">
        <v>40147</v>
      </c>
    </row>
    <row r="4800" spans="1:18" x14ac:dyDescent="0.25">
      <c r="A4800" s="1">
        <v>43815</v>
      </c>
      <c r="B4800" s="2">
        <v>41073</v>
      </c>
      <c r="C4800" s="2" t="str">
        <f t="shared" si="371"/>
        <v>June</v>
      </c>
      <c r="D4800" s="1" t="s">
        <v>32</v>
      </c>
      <c r="E4800" s="1">
        <v>45</v>
      </c>
      <c r="F4800" s="1">
        <f t="shared" si="370"/>
        <v>79.506888888888881</v>
      </c>
      <c r="G4800" s="1">
        <v>3577.81</v>
      </c>
      <c r="H4800" s="1">
        <v>35</v>
      </c>
      <c r="I4800">
        <f t="shared" si="372"/>
        <v>3612.81</v>
      </c>
      <c r="J4800">
        <f t="shared" si="373"/>
        <v>3.5455000000000001</v>
      </c>
      <c r="K4800">
        <f t="shared" si="374"/>
        <v>126.85125355</v>
      </c>
      <c r="L4800" s="1" t="s">
        <v>26</v>
      </c>
      <c r="M4800" s="1" t="s">
        <v>20</v>
      </c>
      <c r="N4800" s="1" t="s">
        <v>42</v>
      </c>
      <c r="O4800" s="1" t="s">
        <v>34</v>
      </c>
      <c r="P4800" s="1" t="s">
        <v>60</v>
      </c>
      <c r="Q4800" s="1" t="s">
        <v>53</v>
      </c>
      <c r="R4800" s="2">
        <v>41074</v>
      </c>
    </row>
    <row r="4801" spans="1:18" x14ac:dyDescent="0.25">
      <c r="A4801" s="1">
        <v>16772</v>
      </c>
      <c r="B4801" s="2">
        <v>41269</v>
      </c>
      <c r="C4801" s="2" t="str">
        <f t="shared" si="371"/>
        <v>December</v>
      </c>
      <c r="D4801" s="1" t="s">
        <v>25</v>
      </c>
      <c r="E4801" s="1">
        <v>38</v>
      </c>
      <c r="F4801" s="1">
        <f t="shared" si="370"/>
        <v>2.5186842105263154</v>
      </c>
      <c r="G4801" s="1">
        <v>95.71</v>
      </c>
      <c r="H4801" s="1">
        <v>0.5</v>
      </c>
      <c r="I4801">
        <f t="shared" si="372"/>
        <v>96.21</v>
      </c>
      <c r="J4801">
        <f t="shared" si="373"/>
        <v>3.5455000000000001</v>
      </c>
      <c r="K4801">
        <f t="shared" si="374"/>
        <v>3.3933980500000001</v>
      </c>
      <c r="L4801" s="1" t="s">
        <v>26</v>
      </c>
      <c r="M4801" s="1" t="s">
        <v>51</v>
      </c>
      <c r="N4801" s="1" t="s">
        <v>42</v>
      </c>
      <c r="O4801" s="1" t="s">
        <v>34</v>
      </c>
      <c r="P4801" s="1" t="s">
        <v>63</v>
      </c>
      <c r="Q4801" s="1" t="s">
        <v>24</v>
      </c>
      <c r="R4801" s="2">
        <v>41271</v>
      </c>
    </row>
    <row r="4802" spans="1:18" x14ac:dyDescent="0.25">
      <c r="A4802" s="1">
        <v>34530</v>
      </c>
      <c r="B4802" s="2">
        <v>40420</v>
      </c>
      <c r="C4802" s="2" t="str">
        <f t="shared" si="371"/>
        <v>August</v>
      </c>
      <c r="D4802" s="1" t="s">
        <v>18</v>
      </c>
      <c r="E4802" s="1">
        <v>7</v>
      </c>
      <c r="F4802" s="1">
        <f t="shared" ref="F4802:F4865" si="375">G4802/E4802</f>
        <v>156.06</v>
      </c>
      <c r="G4802" s="1">
        <v>1092.42</v>
      </c>
      <c r="H4802" s="1">
        <v>16.010000000000002</v>
      </c>
      <c r="I4802">
        <f t="shared" si="372"/>
        <v>1108.43</v>
      </c>
      <c r="J4802">
        <f t="shared" si="373"/>
        <v>4.7610000000000001</v>
      </c>
      <c r="K4802">
        <f t="shared" si="374"/>
        <v>52.010116199999999</v>
      </c>
      <c r="L4802" s="1" t="s">
        <v>38</v>
      </c>
      <c r="M4802" s="1" t="s">
        <v>27</v>
      </c>
      <c r="N4802" s="1" t="s">
        <v>21</v>
      </c>
      <c r="O4802" s="1" t="s">
        <v>22</v>
      </c>
      <c r="P4802" s="1" t="s">
        <v>57</v>
      </c>
      <c r="Q4802" s="1" t="s">
        <v>64</v>
      </c>
      <c r="R4802" s="2">
        <v>40425</v>
      </c>
    </row>
    <row r="4803" spans="1:18" x14ac:dyDescent="0.25">
      <c r="A4803" s="1">
        <v>26336</v>
      </c>
      <c r="B4803" s="2">
        <v>41055</v>
      </c>
      <c r="C4803" s="2" t="str">
        <f t="shared" ref="C4803:C4866" si="376">TEXT(B4803,"mmmm")</f>
        <v>May</v>
      </c>
      <c r="D4803" s="1" t="s">
        <v>25</v>
      </c>
      <c r="E4803" s="1">
        <v>39</v>
      </c>
      <c r="F4803" s="1">
        <f t="shared" si="375"/>
        <v>38.892820512820514</v>
      </c>
      <c r="G4803" s="1">
        <v>1516.82</v>
      </c>
      <c r="H4803" s="1">
        <v>6.5</v>
      </c>
      <c r="I4803">
        <f t="shared" ref="I4803:I4866" si="377">G4803+H4803</f>
        <v>1523.32</v>
      </c>
      <c r="J4803">
        <f t="shared" ref="J4803:J4866" si="378">IF(O4803="Furniture",4.761,IF(O4803="Technology",5.3265,IF(O4803="Office Supplies",3.5455,0)))</f>
        <v>5.3265000000000002</v>
      </c>
      <c r="K4803">
        <f t="shared" ref="K4803:K4866" si="379">(J4803*G4803)/100</f>
        <v>80.793417300000002</v>
      </c>
      <c r="L4803" s="1" t="s">
        <v>26</v>
      </c>
      <c r="M4803" s="1" t="s">
        <v>47</v>
      </c>
      <c r="N4803" s="1" t="s">
        <v>42</v>
      </c>
      <c r="O4803" s="1" t="s">
        <v>29</v>
      </c>
      <c r="P4803" s="1" t="s">
        <v>43</v>
      </c>
      <c r="Q4803" s="1" t="s">
        <v>24</v>
      </c>
      <c r="R4803" s="2">
        <v>41057</v>
      </c>
    </row>
    <row r="4804" spans="1:18" x14ac:dyDescent="0.25">
      <c r="A4804" s="1">
        <v>15651</v>
      </c>
      <c r="B4804" s="2">
        <v>41186</v>
      </c>
      <c r="C4804" s="2" t="str">
        <f t="shared" si="376"/>
        <v>October</v>
      </c>
      <c r="D4804" s="1" t="s">
        <v>37</v>
      </c>
      <c r="E4804" s="1">
        <v>14</v>
      </c>
      <c r="F4804" s="1">
        <f t="shared" si="375"/>
        <v>81.739285714285714</v>
      </c>
      <c r="G4804" s="1">
        <v>1144.3499999999999</v>
      </c>
      <c r="H4804" s="1">
        <v>35</v>
      </c>
      <c r="I4804">
        <f t="shared" si="377"/>
        <v>1179.3499999999999</v>
      </c>
      <c r="J4804">
        <f t="shared" si="378"/>
        <v>3.5455000000000001</v>
      </c>
      <c r="K4804">
        <f t="shared" si="379"/>
        <v>40.572929249999994</v>
      </c>
      <c r="L4804" s="1" t="s">
        <v>26</v>
      </c>
      <c r="M4804" s="1" t="s">
        <v>59</v>
      </c>
      <c r="N4804" s="1" t="s">
        <v>28</v>
      </c>
      <c r="O4804" s="1" t="s">
        <v>34</v>
      </c>
      <c r="P4804" s="1" t="s">
        <v>60</v>
      </c>
      <c r="Q4804" s="1" t="s">
        <v>53</v>
      </c>
      <c r="R4804" s="2">
        <v>41188</v>
      </c>
    </row>
    <row r="4805" spans="1:18" x14ac:dyDescent="0.25">
      <c r="A4805" s="1">
        <v>6850</v>
      </c>
      <c r="B4805" s="2">
        <v>40220</v>
      </c>
      <c r="C4805" s="2" t="str">
        <f t="shared" si="376"/>
        <v>February</v>
      </c>
      <c r="D4805" s="1" t="s">
        <v>25</v>
      </c>
      <c r="E4805" s="1">
        <v>41</v>
      </c>
      <c r="F4805" s="1">
        <f t="shared" si="375"/>
        <v>50.939024390243901</v>
      </c>
      <c r="G4805" s="1">
        <v>2088.5</v>
      </c>
      <c r="H4805" s="1">
        <v>10.17</v>
      </c>
      <c r="I4805">
        <f t="shared" si="377"/>
        <v>2098.67</v>
      </c>
      <c r="J4805">
        <f t="shared" si="378"/>
        <v>5.3265000000000002</v>
      </c>
      <c r="K4805">
        <f t="shared" si="379"/>
        <v>111.24395250000002</v>
      </c>
      <c r="L4805" s="1" t="s">
        <v>26</v>
      </c>
      <c r="M4805" s="1" t="s">
        <v>51</v>
      </c>
      <c r="N4805" s="1" t="s">
        <v>33</v>
      </c>
      <c r="O4805" s="1" t="s">
        <v>29</v>
      </c>
      <c r="P4805" s="1" t="s">
        <v>61</v>
      </c>
      <c r="Q4805" s="1" t="s">
        <v>31</v>
      </c>
      <c r="R4805" s="2">
        <v>40221</v>
      </c>
    </row>
    <row r="4806" spans="1:18" x14ac:dyDescent="0.25">
      <c r="A4806" s="1">
        <v>58595</v>
      </c>
      <c r="B4806" s="2">
        <v>40419</v>
      </c>
      <c r="C4806" s="2" t="str">
        <f t="shared" si="376"/>
        <v>August</v>
      </c>
      <c r="D4806" s="1" t="s">
        <v>25</v>
      </c>
      <c r="E4806" s="1">
        <v>41</v>
      </c>
      <c r="F4806" s="1">
        <f t="shared" si="375"/>
        <v>19.810000000000002</v>
      </c>
      <c r="G4806" s="1">
        <v>812.21</v>
      </c>
      <c r="H4806" s="1">
        <v>14.39</v>
      </c>
      <c r="I4806">
        <f t="shared" si="377"/>
        <v>826.6</v>
      </c>
      <c r="J4806">
        <f t="shared" si="378"/>
        <v>4.7610000000000001</v>
      </c>
      <c r="K4806">
        <f t="shared" si="379"/>
        <v>38.669318100000005</v>
      </c>
      <c r="L4806" s="1" t="s">
        <v>19</v>
      </c>
      <c r="M4806" s="1" t="s">
        <v>54</v>
      </c>
      <c r="N4806" s="1" t="s">
        <v>42</v>
      </c>
      <c r="O4806" s="1" t="s">
        <v>22</v>
      </c>
      <c r="P4806" s="1" t="s">
        <v>23</v>
      </c>
      <c r="Q4806" s="1" t="s">
        <v>24</v>
      </c>
      <c r="R4806" s="2">
        <v>40420</v>
      </c>
    </row>
    <row r="4807" spans="1:18" x14ac:dyDescent="0.25">
      <c r="A4807" s="1">
        <v>52896</v>
      </c>
      <c r="B4807" s="2">
        <v>40473</v>
      </c>
      <c r="C4807" s="2" t="str">
        <f t="shared" si="376"/>
        <v>October</v>
      </c>
      <c r="D4807" s="1" t="s">
        <v>25</v>
      </c>
      <c r="E4807" s="1">
        <v>9</v>
      </c>
      <c r="F4807" s="1">
        <f t="shared" si="375"/>
        <v>5.362222222222222</v>
      </c>
      <c r="G4807" s="1">
        <v>48.26</v>
      </c>
      <c r="H4807" s="1">
        <v>2.04</v>
      </c>
      <c r="I4807">
        <f t="shared" si="377"/>
        <v>50.3</v>
      </c>
      <c r="J4807">
        <f t="shared" si="378"/>
        <v>3.5455000000000001</v>
      </c>
      <c r="K4807">
        <f t="shared" si="379"/>
        <v>1.7110582999999999</v>
      </c>
      <c r="L4807" s="1" t="s">
        <v>19</v>
      </c>
      <c r="M4807" s="1" t="s">
        <v>27</v>
      </c>
      <c r="N4807" s="1" t="s">
        <v>42</v>
      </c>
      <c r="O4807" s="1" t="s">
        <v>34</v>
      </c>
      <c r="P4807" s="1" t="s">
        <v>45</v>
      </c>
      <c r="Q4807" s="1" t="s">
        <v>36</v>
      </c>
      <c r="R4807" s="2">
        <v>40475</v>
      </c>
    </row>
    <row r="4808" spans="1:18" x14ac:dyDescent="0.25">
      <c r="A4808" s="1">
        <v>37063</v>
      </c>
      <c r="B4808" s="2">
        <v>41252</v>
      </c>
      <c r="C4808" s="2" t="str">
        <f t="shared" si="376"/>
        <v>December</v>
      </c>
      <c r="D4808" s="1" t="s">
        <v>32</v>
      </c>
      <c r="E4808" s="1">
        <v>50</v>
      </c>
      <c r="F4808" s="1">
        <f t="shared" si="375"/>
        <v>18.38</v>
      </c>
      <c r="G4808" s="1">
        <v>919</v>
      </c>
      <c r="H4808" s="1">
        <v>8.99</v>
      </c>
      <c r="I4808">
        <f t="shared" si="377"/>
        <v>927.99</v>
      </c>
      <c r="J4808">
        <f t="shared" si="378"/>
        <v>4.7610000000000001</v>
      </c>
      <c r="K4808">
        <f t="shared" si="379"/>
        <v>43.753590000000003</v>
      </c>
      <c r="L4808" s="1" t="s">
        <v>26</v>
      </c>
      <c r="M4808" s="1" t="s">
        <v>20</v>
      </c>
      <c r="N4808" s="1" t="s">
        <v>42</v>
      </c>
      <c r="O4808" s="1" t="s">
        <v>22</v>
      </c>
      <c r="P4808" s="1" t="s">
        <v>23</v>
      </c>
      <c r="Q4808" s="1" t="s">
        <v>46</v>
      </c>
      <c r="R4808" s="2">
        <v>41253</v>
      </c>
    </row>
    <row r="4809" spans="1:18" x14ac:dyDescent="0.25">
      <c r="A4809" s="1">
        <v>8642</v>
      </c>
      <c r="B4809" s="2">
        <v>40194</v>
      </c>
      <c r="C4809" s="2" t="str">
        <f t="shared" si="376"/>
        <v>January</v>
      </c>
      <c r="D4809" s="1" t="s">
        <v>25</v>
      </c>
      <c r="E4809" s="1">
        <v>26</v>
      </c>
      <c r="F4809" s="1">
        <f t="shared" si="375"/>
        <v>5.8096153846153848</v>
      </c>
      <c r="G4809" s="1">
        <v>151.05000000000001</v>
      </c>
      <c r="H4809" s="1">
        <v>5.59</v>
      </c>
      <c r="I4809">
        <f t="shared" si="377"/>
        <v>156.64000000000001</v>
      </c>
      <c r="J4809">
        <f t="shared" si="378"/>
        <v>3.5455000000000001</v>
      </c>
      <c r="K4809">
        <f t="shared" si="379"/>
        <v>5.3554777500000004</v>
      </c>
      <c r="L4809" s="1" t="s">
        <v>26</v>
      </c>
      <c r="M4809" s="1" t="s">
        <v>54</v>
      </c>
      <c r="N4809" s="1" t="s">
        <v>33</v>
      </c>
      <c r="O4809" s="1" t="s">
        <v>34</v>
      </c>
      <c r="P4809" s="1" t="s">
        <v>48</v>
      </c>
      <c r="Q4809" s="1" t="s">
        <v>24</v>
      </c>
      <c r="R4809" s="2">
        <v>40195</v>
      </c>
    </row>
    <row r="4810" spans="1:18" x14ac:dyDescent="0.25">
      <c r="A4810" s="1">
        <v>5347</v>
      </c>
      <c r="B4810" s="2">
        <v>40595</v>
      </c>
      <c r="C4810" s="2" t="str">
        <f t="shared" si="376"/>
        <v>February</v>
      </c>
      <c r="D4810" s="1" t="s">
        <v>41</v>
      </c>
      <c r="E4810" s="1">
        <v>39</v>
      </c>
      <c r="F4810" s="1">
        <f t="shared" si="375"/>
        <v>7.0776666666666666</v>
      </c>
      <c r="G4810" s="1">
        <v>276.029</v>
      </c>
      <c r="H4810" s="1">
        <v>5.03</v>
      </c>
      <c r="I4810">
        <f t="shared" si="377"/>
        <v>281.05899999999997</v>
      </c>
      <c r="J4810">
        <f t="shared" si="378"/>
        <v>5.3265000000000002</v>
      </c>
      <c r="K4810">
        <f t="shared" si="379"/>
        <v>14.702684685000001</v>
      </c>
      <c r="L4810" s="1" t="s">
        <v>26</v>
      </c>
      <c r="M4810" s="1" t="s">
        <v>51</v>
      </c>
      <c r="N4810" s="1" t="s">
        <v>33</v>
      </c>
      <c r="O4810" s="1" t="s">
        <v>29</v>
      </c>
      <c r="P4810" s="1" t="s">
        <v>30</v>
      </c>
      <c r="Q4810" s="1" t="s">
        <v>31</v>
      </c>
      <c r="R4810" s="2">
        <v>40598</v>
      </c>
    </row>
    <row r="4811" spans="1:18" x14ac:dyDescent="0.25">
      <c r="A4811" s="1">
        <v>11719</v>
      </c>
      <c r="B4811" s="2">
        <v>40579</v>
      </c>
      <c r="C4811" s="2" t="str">
        <f t="shared" si="376"/>
        <v>February</v>
      </c>
      <c r="D4811" s="1" t="s">
        <v>32</v>
      </c>
      <c r="E4811" s="1">
        <v>3</v>
      </c>
      <c r="F4811" s="1">
        <f t="shared" si="375"/>
        <v>522.26666666666665</v>
      </c>
      <c r="G4811" s="1">
        <v>1566.8</v>
      </c>
      <c r="H4811" s="1">
        <v>69.3</v>
      </c>
      <c r="I4811">
        <f t="shared" si="377"/>
        <v>1636.1</v>
      </c>
      <c r="J4811">
        <f t="shared" si="378"/>
        <v>5.3265000000000002</v>
      </c>
      <c r="K4811">
        <f t="shared" si="379"/>
        <v>83.455601999999999</v>
      </c>
      <c r="L4811" s="1" t="s">
        <v>38</v>
      </c>
      <c r="M4811" s="1" t="s">
        <v>56</v>
      </c>
      <c r="N4811" s="1" t="s">
        <v>42</v>
      </c>
      <c r="O4811" s="1" t="s">
        <v>29</v>
      </c>
      <c r="P4811" s="1" t="s">
        <v>61</v>
      </c>
      <c r="Q4811" s="1" t="s">
        <v>40</v>
      </c>
      <c r="R4811" s="2">
        <v>40580</v>
      </c>
    </row>
    <row r="4812" spans="1:18" x14ac:dyDescent="0.25">
      <c r="A4812" s="1">
        <v>57509</v>
      </c>
      <c r="B4812" s="2">
        <v>39865</v>
      </c>
      <c r="C4812" s="2" t="str">
        <f t="shared" si="376"/>
        <v>February</v>
      </c>
      <c r="D4812" s="1" t="s">
        <v>18</v>
      </c>
      <c r="E4812" s="1">
        <v>39</v>
      </c>
      <c r="F4812" s="1">
        <f t="shared" si="375"/>
        <v>5.112564102564102</v>
      </c>
      <c r="G4812" s="1">
        <v>199.39</v>
      </c>
      <c r="H4812" s="1">
        <v>0.5</v>
      </c>
      <c r="I4812">
        <f t="shared" si="377"/>
        <v>199.89</v>
      </c>
      <c r="J4812">
        <f t="shared" si="378"/>
        <v>3.5455000000000001</v>
      </c>
      <c r="K4812">
        <f t="shared" si="379"/>
        <v>7.0693724499999995</v>
      </c>
      <c r="L4812" s="1" t="s">
        <v>19</v>
      </c>
      <c r="M4812" s="1" t="s">
        <v>44</v>
      </c>
      <c r="N4812" s="1" t="s">
        <v>42</v>
      </c>
      <c r="O4812" s="1" t="s">
        <v>34</v>
      </c>
      <c r="P4812" s="1" t="s">
        <v>63</v>
      </c>
      <c r="Q4812" s="1" t="s">
        <v>24</v>
      </c>
      <c r="R4812" s="2">
        <v>39865</v>
      </c>
    </row>
    <row r="4813" spans="1:18" x14ac:dyDescent="0.25">
      <c r="A4813" s="1">
        <v>10852</v>
      </c>
      <c r="B4813" s="2">
        <v>40477</v>
      </c>
      <c r="C4813" s="2" t="str">
        <f t="shared" si="376"/>
        <v>October</v>
      </c>
      <c r="D4813" s="1" t="s">
        <v>25</v>
      </c>
      <c r="E4813" s="1">
        <v>40</v>
      </c>
      <c r="F4813" s="1">
        <f t="shared" si="375"/>
        <v>311.262</v>
      </c>
      <c r="G4813" s="1">
        <v>12450.48</v>
      </c>
      <c r="H4813" s="1">
        <v>54.92</v>
      </c>
      <c r="I4813">
        <f t="shared" si="377"/>
        <v>12505.4</v>
      </c>
      <c r="J4813">
        <f t="shared" si="378"/>
        <v>4.7610000000000001</v>
      </c>
      <c r="K4813">
        <f t="shared" si="379"/>
        <v>592.76735280000003</v>
      </c>
      <c r="L4813" s="1" t="s">
        <v>38</v>
      </c>
      <c r="M4813" s="1" t="s">
        <v>55</v>
      </c>
      <c r="N4813" s="1" t="s">
        <v>42</v>
      </c>
      <c r="O4813" s="1" t="s">
        <v>22</v>
      </c>
      <c r="P4813" s="1" t="s">
        <v>67</v>
      </c>
      <c r="Q4813" s="1" t="s">
        <v>64</v>
      </c>
      <c r="R4813" s="2">
        <v>40478</v>
      </c>
    </row>
    <row r="4814" spans="1:18" x14ac:dyDescent="0.25">
      <c r="A4814" s="1">
        <v>30083</v>
      </c>
      <c r="B4814" s="2">
        <v>39821</v>
      </c>
      <c r="C4814" s="2" t="str">
        <f t="shared" si="376"/>
        <v>January</v>
      </c>
      <c r="D4814" s="1" t="s">
        <v>32</v>
      </c>
      <c r="E4814" s="1">
        <v>23</v>
      </c>
      <c r="F4814" s="1">
        <f t="shared" si="375"/>
        <v>14.099130434782607</v>
      </c>
      <c r="G4814" s="1">
        <v>324.27999999999997</v>
      </c>
      <c r="H4814" s="1">
        <v>3.5</v>
      </c>
      <c r="I4814">
        <f t="shared" si="377"/>
        <v>327.78</v>
      </c>
      <c r="J4814">
        <f t="shared" si="378"/>
        <v>3.5455000000000001</v>
      </c>
      <c r="K4814">
        <f t="shared" si="379"/>
        <v>11.497347399999999</v>
      </c>
      <c r="L4814" s="1" t="s">
        <v>26</v>
      </c>
      <c r="M4814" s="1" t="s">
        <v>54</v>
      </c>
      <c r="N4814" s="1" t="s">
        <v>42</v>
      </c>
      <c r="O4814" s="1" t="s">
        <v>34</v>
      </c>
      <c r="P4814" s="1" t="s">
        <v>68</v>
      </c>
      <c r="Q4814" s="1" t="s">
        <v>24</v>
      </c>
      <c r="R4814" s="2">
        <v>39822</v>
      </c>
    </row>
    <row r="4815" spans="1:18" x14ac:dyDescent="0.25">
      <c r="A4815" s="1">
        <v>9923</v>
      </c>
      <c r="B4815" s="2">
        <v>40091</v>
      </c>
      <c r="C4815" s="2" t="str">
        <f t="shared" si="376"/>
        <v>October</v>
      </c>
      <c r="D4815" s="1" t="s">
        <v>25</v>
      </c>
      <c r="E4815" s="1">
        <v>14</v>
      </c>
      <c r="F4815" s="1">
        <f t="shared" si="375"/>
        <v>384.91428571428571</v>
      </c>
      <c r="G4815" s="1">
        <v>5388.8</v>
      </c>
      <c r="H4815" s="1">
        <v>99</v>
      </c>
      <c r="I4815">
        <f t="shared" si="377"/>
        <v>5487.8</v>
      </c>
      <c r="J4815">
        <f t="shared" si="378"/>
        <v>3.5455000000000001</v>
      </c>
      <c r="K4815">
        <f t="shared" si="379"/>
        <v>191.05990400000002</v>
      </c>
      <c r="L4815" s="1" t="s">
        <v>38</v>
      </c>
      <c r="M4815" s="1" t="s">
        <v>58</v>
      </c>
      <c r="N4815" s="1" t="s">
        <v>33</v>
      </c>
      <c r="O4815" s="1" t="s">
        <v>34</v>
      </c>
      <c r="P4815" s="1" t="s">
        <v>60</v>
      </c>
      <c r="Q4815" s="1" t="s">
        <v>40</v>
      </c>
      <c r="R4815" s="2">
        <v>40092</v>
      </c>
    </row>
    <row r="4816" spans="1:18" x14ac:dyDescent="0.25">
      <c r="A4816" s="1">
        <v>4705</v>
      </c>
      <c r="B4816" s="2">
        <v>40989</v>
      </c>
      <c r="C4816" s="2" t="str">
        <f t="shared" si="376"/>
        <v>March</v>
      </c>
      <c r="D4816" s="1" t="s">
        <v>32</v>
      </c>
      <c r="E4816" s="1">
        <v>16</v>
      </c>
      <c r="F4816" s="1">
        <f t="shared" si="375"/>
        <v>7.7406249999999996</v>
      </c>
      <c r="G4816" s="1">
        <v>123.85</v>
      </c>
      <c r="H4816" s="1">
        <v>6.5</v>
      </c>
      <c r="I4816">
        <f t="shared" si="377"/>
        <v>130.35</v>
      </c>
      <c r="J4816">
        <f t="shared" si="378"/>
        <v>3.5455000000000001</v>
      </c>
      <c r="K4816">
        <f t="shared" si="379"/>
        <v>4.3911017499999998</v>
      </c>
      <c r="L4816" s="1" t="s">
        <v>26</v>
      </c>
      <c r="M4816" s="1" t="s">
        <v>51</v>
      </c>
      <c r="N4816" s="1" t="s">
        <v>33</v>
      </c>
      <c r="O4816" s="1" t="s">
        <v>34</v>
      </c>
      <c r="P4816" s="1" t="s">
        <v>60</v>
      </c>
      <c r="Q4816" s="1" t="s">
        <v>31</v>
      </c>
      <c r="R4816" s="2">
        <v>40991</v>
      </c>
    </row>
    <row r="4817" spans="1:18" x14ac:dyDescent="0.25">
      <c r="A4817" s="1">
        <v>49830</v>
      </c>
      <c r="B4817" s="2">
        <v>40003</v>
      </c>
      <c r="C4817" s="2" t="str">
        <f t="shared" si="376"/>
        <v>July</v>
      </c>
      <c r="D4817" s="1" t="s">
        <v>37</v>
      </c>
      <c r="E4817" s="1">
        <v>16</v>
      </c>
      <c r="F4817" s="1">
        <f t="shared" si="375"/>
        <v>32.478124999999999</v>
      </c>
      <c r="G4817" s="1">
        <v>519.65</v>
      </c>
      <c r="H4817" s="1">
        <v>8.99</v>
      </c>
      <c r="I4817">
        <f t="shared" si="377"/>
        <v>528.64</v>
      </c>
      <c r="J4817">
        <f t="shared" si="378"/>
        <v>3.5455000000000001</v>
      </c>
      <c r="K4817">
        <f t="shared" si="379"/>
        <v>18.424190750000001</v>
      </c>
      <c r="L4817" s="1" t="s">
        <v>19</v>
      </c>
      <c r="M4817" s="1" t="s">
        <v>59</v>
      </c>
      <c r="N4817" s="1" t="s">
        <v>28</v>
      </c>
      <c r="O4817" s="1" t="s">
        <v>34</v>
      </c>
      <c r="P4817" s="1" t="s">
        <v>35</v>
      </c>
      <c r="Q4817" s="1" t="s">
        <v>46</v>
      </c>
      <c r="R4817" s="2">
        <v>40005</v>
      </c>
    </row>
    <row r="4818" spans="1:18" x14ac:dyDescent="0.25">
      <c r="A4818" s="1">
        <v>27111</v>
      </c>
      <c r="B4818" s="2">
        <v>39883</v>
      </c>
      <c r="C4818" s="2" t="str">
        <f t="shared" si="376"/>
        <v>March</v>
      </c>
      <c r="D4818" s="1" t="s">
        <v>25</v>
      </c>
      <c r="E4818" s="1">
        <v>11</v>
      </c>
      <c r="F4818" s="1">
        <f t="shared" si="375"/>
        <v>96.74818181818182</v>
      </c>
      <c r="G4818" s="1">
        <v>1064.23</v>
      </c>
      <c r="H4818" s="1">
        <v>19.989999999999998</v>
      </c>
      <c r="I4818">
        <f t="shared" si="377"/>
        <v>1084.22</v>
      </c>
      <c r="J4818">
        <f t="shared" si="378"/>
        <v>5.3265000000000002</v>
      </c>
      <c r="K4818">
        <f t="shared" si="379"/>
        <v>56.686210950000003</v>
      </c>
      <c r="L4818" s="1" t="s">
        <v>26</v>
      </c>
      <c r="M4818" s="1" t="s">
        <v>44</v>
      </c>
      <c r="N4818" s="1" t="s">
        <v>42</v>
      </c>
      <c r="O4818" s="1" t="s">
        <v>29</v>
      </c>
      <c r="P4818" s="1" t="s">
        <v>43</v>
      </c>
      <c r="Q4818" s="1" t="s">
        <v>24</v>
      </c>
      <c r="R4818" s="2">
        <v>39886</v>
      </c>
    </row>
    <row r="4819" spans="1:18" x14ac:dyDescent="0.25">
      <c r="A4819" s="1">
        <v>58789</v>
      </c>
      <c r="B4819" s="2">
        <v>40395</v>
      </c>
      <c r="C4819" s="2" t="str">
        <f t="shared" si="376"/>
        <v>August</v>
      </c>
      <c r="D4819" s="1" t="s">
        <v>18</v>
      </c>
      <c r="E4819" s="1">
        <v>26</v>
      </c>
      <c r="F4819" s="1">
        <f t="shared" si="375"/>
        <v>7.5196153846153839</v>
      </c>
      <c r="G4819" s="1">
        <v>195.51</v>
      </c>
      <c r="H4819" s="1">
        <v>7.72</v>
      </c>
      <c r="I4819">
        <f t="shared" si="377"/>
        <v>203.23</v>
      </c>
      <c r="J4819">
        <f t="shared" si="378"/>
        <v>3.5455000000000001</v>
      </c>
      <c r="K4819">
        <f t="shared" si="379"/>
        <v>6.9318070499999997</v>
      </c>
      <c r="L4819" s="1" t="s">
        <v>26</v>
      </c>
      <c r="M4819" s="1" t="s">
        <v>27</v>
      </c>
      <c r="N4819" s="1" t="s">
        <v>28</v>
      </c>
      <c r="O4819" s="1" t="s">
        <v>34</v>
      </c>
      <c r="P4819" s="1" t="s">
        <v>48</v>
      </c>
      <c r="Q4819" s="1" t="s">
        <v>24</v>
      </c>
      <c r="R4819" s="2">
        <v>40399</v>
      </c>
    </row>
    <row r="4820" spans="1:18" x14ac:dyDescent="0.25">
      <c r="A4820" s="1">
        <v>19905</v>
      </c>
      <c r="B4820" s="2">
        <v>41133</v>
      </c>
      <c r="C4820" s="2" t="str">
        <f t="shared" si="376"/>
        <v>August</v>
      </c>
      <c r="D4820" s="1" t="s">
        <v>37</v>
      </c>
      <c r="E4820" s="1">
        <v>25</v>
      </c>
      <c r="F4820" s="1">
        <f t="shared" si="375"/>
        <v>548.05399999999997</v>
      </c>
      <c r="G4820" s="1">
        <v>13701.35</v>
      </c>
      <c r="H4820" s="1">
        <v>64.59</v>
      </c>
      <c r="I4820">
        <f t="shared" si="377"/>
        <v>13765.94</v>
      </c>
      <c r="J4820">
        <f t="shared" si="378"/>
        <v>4.7610000000000001</v>
      </c>
      <c r="K4820">
        <f t="shared" si="379"/>
        <v>652.32127350000007</v>
      </c>
      <c r="L4820" s="1" t="s">
        <v>38</v>
      </c>
      <c r="M4820" s="1" t="s">
        <v>58</v>
      </c>
      <c r="N4820" s="1" t="s">
        <v>42</v>
      </c>
      <c r="O4820" s="1" t="s">
        <v>22</v>
      </c>
      <c r="P4820" s="1" t="s">
        <v>57</v>
      </c>
      <c r="Q4820" s="1" t="s">
        <v>64</v>
      </c>
      <c r="R4820" s="2">
        <v>41135</v>
      </c>
    </row>
    <row r="4821" spans="1:18" x14ac:dyDescent="0.25">
      <c r="A4821" s="1">
        <v>56293</v>
      </c>
      <c r="B4821" s="2">
        <v>40183</v>
      </c>
      <c r="C4821" s="2" t="str">
        <f t="shared" si="376"/>
        <v>January</v>
      </c>
      <c r="D4821" s="1" t="s">
        <v>32</v>
      </c>
      <c r="E4821" s="1">
        <v>44</v>
      </c>
      <c r="F4821" s="1">
        <f t="shared" si="375"/>
        <v>16.196363636363635</v>
      </c>
      <c r="G4821" s="1">
        <v>712.64</v>
      </c>
      <c r="H4821" s="1">
        <v>6.25</v>
      </c>
      <c r="I4821">
        <f t="shared" si="377"/>
        <v>718.89</v>
      </c>
      <c r="J4821">
        <f t="shared" si="378"/>
        <v>3.5455000000000001</v>
      </c>
      <c r="K4821">
        <f t="shared" si="379"/>
        <v>25.266651200000002</v>
      </c>
      <c r="L4821" s="1" t="s">
        <v>26</v>
      </c>
      <c r="M4821" s="1" t="s">
        <v>20</v>
      </c>
      <c r="N4821" s="1" t="s">
        <v>42</v>
      </c>
      <c r="O4821" s="1" t="s">
        <v>34</v>
      </c>
      <c r="P4821" s="1" t="s">
        <v>60</v>
      </c>
      <c r="Q4821" s="1" t="s">
        <v>24</v>
      </c>
      <c r="R4821" s="2">
        <v>40184</v>
      </c>
    </row>
    <row r="4822" spans="1:18" x14ac:dyDescent="0.25">
      <c r="A4822" s="1">
        <v>12868</v>
      </c>
      <c r="B4822" s="2">
        <v>40603</v>
      </c>
      <c r="C4822" s="2" t="str">
        <f t="shared" si="376"/>
        <v>March</v>
      </c>
      <c r="D4822" s="1" t="s">
        <v>37</v>
      </c>
      <c r="E4822" s="1">
        <v>31</v>
      </c>
      <c r="F4822" s="1">
        <f t="shared" si="375"/>
        <v>1.7203225806451612</v>
      </c>
      <c r="G4822" s="1">
        <v>53.33</v>
      </c>
      <c r="H4822" s="1">
        <v>0.7</v>
      </c>
      <c r="I4822">
        <f t="shared" si="377"/>
        <v>54.03</v>
      </c>
      <c r="J4822">
        <f t="shared" si="378"/>
        <v>3.5455000000000001</v>
      </c>
      <c r="K4822">
        <f t="shared" si="379"/>
        <v>1.8908151499999999</v>
      </c>
      <c r="L4822" s="1" t="s">
        <v>26</v>
      </c>
      <c r="M4822" s="1" t="s">
        <v>49</v>
      </c>
      <c r="N4822" s="1" t="s">
        <v>21</v>
      </c>
      <c r="O4822" s="1" t="s">
        <v>34</v>
      </c>
      <c r="P4822" s="1" t="s">
        <v>35</v>
      </c>
      <c r="Q4822" s="1" t="s">
        <v>36</v>
      </c>
      <c r="R4822" s="2">
        <v>40604</v>
      </c>
    </row>
    <row r="4823" spans="1:18" x14ac:dyDescent="0.25">
      <c r="A4823" s="1">
        <v>47584</v>
      </c>
      <c r="B4823" s="2">
        <v>40386</v>
      </c>
      <c r="C4823" s="2" t="str">
        <f t="shared" si="376"/>
        <v>July</v>
      </c>
      <c r="D4823" s="1" t="s">
        <v>37</v>
      </c>
      <c r="E4823" s="1">
        <v>4</v>
      </c>
      <c r="F4823" s="1">
        <f t="shared" si="375"/>
        <v>5.0475000000000003</v>
      </c>
      <c r="G4823" s="1">
        <v>20.190000000000001</v>
      </c>
      <c r="H4823" s="1">
        <v>0.5</v>
      </c>
      <c r="I4823">
        <f t="shared" si="377"/>
        <v>20.69</v>
      </c>
      <c r="J4823">
        <f t="shared" si="378"/>
        <v>3.5455000000000001</v>
      </c>
      <c r="K4823">
        <f t="shared" si="379"/>
        <v>0.71583645000000007</v>
      </c>
      <c r="L4823" s="1" t="s">
        <v>26</v>
      </c>
      <c r="M4823" s="1" t="s">
        <v>20</v>
      </c>
      <c r="N4823" s="1" t="s">
        <v>42</v>
      </c>
      <c r="O4823" s="1" t="s">
        <v>34</v>
      </c>
      <c r="P4823" s="1" t="s">
        <v>63</v>
      </c>
      <c r="Q4823" s="1" t="s">
        <v>24</v>
      </c>
      <c r="R4823" s="2">
        <v>40388</v>
      </c>
    </row>
    <row r="4824" spans="1:18" x14ac:dyDescent="0.25">
      <c r="A4824" s="1">
        <v>29058</v>
      </c>
      <c r="B4824" s="2">
        <v>40181</v>
      </c>
      <c r="C4824" s="2" t="str">
        <f t="shared" si="376"/>
        <v>January</v>
      </c>
      <c r="D4824" s="1" t="s">
        <v>25</v>
      </c>
      <c r="E4824" s="1">
        <v>43</v>
      </c>
      <c r="F4824" s="1">
        <f t="shared" si="375"/>
        <v>6.688604651162791</v>
      </c>
      <c r="G4824" s="1">
        <v>287.61</v>
      </c>
      <c r="H4824" s="1">
        <v>6.35</v>
      </c>
      <c r="I4824">
        <f t="shared" si="377"/>
        <v>293.96000000000004</v>
      </c>
      <c r="J4824">
        <f t="shared" si="378"/>
        <v>3.5455000000000001</v>
      </c>
      <c r="K4824">
        <f t="shared" si="379"/>
        <v>10.19721255</v>
      </c>
      <c r="L4824" s="1" t="s">
        <v>26</v>
      </c>
      <c r="M4824" s="1" t="s">
        <v>56</v>
      </c>
      <c r="N4824" s="1" t="s">
        <v>21</v>
      </c>
      <c r="O4824" s="1" t="s">
        <v>34</v>
      </c>
      <c r="P4824" s="1" t="s">
        <v>45</v>
      </c>
      <c r="Q4824" s="1" t="s">
        <v>24</v>
      </c>
      <c r="R4824" s="2">
        <v>40183</v>
      </c>
    </row>
    <row r="4825" spans="1:18" x14ac:dyDescent="0.25">
      <c r="A4825" s="1">
        <v>40611</v>
      </c>
      <c r="B4825" s="2">
        <v>40996</v>
      </c>
      <c r="C4825" s="2" t="str">
        <f t="shared" si="376"/>
        <v>March</v>
      </c>
      <c r="D4825" s="1" t="s">
        <v>32</v>
      </c>
      <c r="E4825" s="1">
        <v>43</v>
      </c>
      <c r="F4825" s="1">
        <f t="shared" si="375"/>
        <v>32.732906976744189</v>
      </c>
      <c r="G4825" s="1">
        <v>1407.5150000000001</v>
      </c>
      <c r="H4825" s="1">
        <v>3.3</v>
      </c>
      <c r="I4825">
        <f t="shared" si="377"/>
        <v>1410.8150000000001</v>
      </c>
      <c r="J4825">
        <f t="shared" si="378"/>
        <v>5.3265000000000002</v>
      </c>
      <c r="K4825">
        <f t="shared" si="379"/>
        <v>74.971286474999999</v>
      </c>
      <c r="L4825" s="1" t="s">
        <v>26</v>
      </c>
      <c r="M4825" s="1" t="s">
        <v>54</v>
      </c>
      <c r="N4825" s="1" t="s">
        <v>42</v>
      </c>
      <c r="O4825" s="1" t="s">
        <v>29</v>
      </c>
      <c r="P4825" s="1" t="s">
        <v>30</v>
      </c>
      <c r="Q4825" s="1" t="s">
        <v>46</v>
      </c>
      <c r="R4825" s="2">
        <v>40998</v>
      </c>
    </row>
    <row r="4826" spans="1:18" x14ac:dyDescent="0.25">
      <c r="A4826" s="1">
        <v>15621</v>
      </c>
      <c r="B4826" s="2">
        <v>40810</v>
      </c>
      <c r="C4826" s="2" t="str">
        <f t="shared" si="376"/>
        <v>September</v>
      </c>
      <c r="D4826" s="1" t="s">
        <v>37</v>
      </c>
      <c r="E4826" s="1">
        <v>39</v>
      </c>
      <c r="F4826" s="1">
        <f t="shared" si="375"/>
        <v>28.350256410256414</v>
      </c>
      <c r="G4826" s="1">
        <v>1105.6600000000001</v>
      </c>
      <c r="H4826" s="1">
        <v>13.99</v>
      </c>
      <c r="I4826">
        <f t="shared" si="377"/>
        <v>1119.6500000000001</v>
      </c>
      <c r="J4826">
        <f t="shared" si="378"/>
        <v>3.5455000000000001</v>
      </c>
      <c r="K4826">
        <f t="shared" si="379"/>
        <v>39.201175300000003</v>
      </c>
      <c r="L4826" s="1" t="s">
        <v>26</v>
      </c>
      <c r="M4826" s="1" t="s">
        <v>20</v>
      </c>
      <c r="N4826" s="1" t="s">
        <v>21</v>
      </c>
      <c r="O4826" s="1" t="s">
        <v>34</v>
      </c>
      <c r="P4826" s="1" t="s">
        <v>60</v>
      </c>
      <c r="Q4826" s="1" t="s">
        <v>31</v>
      </c>
      <c r="R4826" s="2">
        <v>40810</v>
      </c>
    </row>
    <row r="4827" spans="1:18" x14ac:dyDescent="0.25">
      <c r="A4827" s="1">
        <v>45991</v>
      </c>
      <c r="B4827" s="2">
        <v>40588</v>
      </c>
      <c r="C4827" s="2" t="str">
        <f t="shared" si="376"/>
        <v>February</v>
      </c>
      <c r="D4827" s="1" t="s">
        <v>18</v>
      </c>
      <c r="E4827" s="1">
        <v>1</v>
      </c>
      <c r="F4827" s="1">
        <f t="shared" si="375"/>
        <v>131.27000000000001</v>
      </c>
      <c r="G4827" s="1">
        <v>131.27000000000001</v>
      </c>
      <c r="H4827" s="1">
        <v>35.840000000000003</v>
      </c>
      <c r="I4827">
        <f t="shared" si="377"/>
        <v>167.11</v>
      </c>
      <c r="J4827">
        <f t="shared" si="378"/>
        <v>4.7610000000000001</v>
      </c>
      <c r="K4827">
        <f t="shared" si="379"/>
        <v>6.2497647000000009</v>
      </c>
      <c r="L4827" s="1" t="s">
        <v>38</v>
      </c>
      <c r="M4827" s="1" t="s">
        <v>27</v>
      </c>
      <c r="N4827" s="1" t="s">
        <v>21</v>
      </c>
      <c r="O4827" s="1" t="s">
        <v>22</v>
      </c>
      <c r="P4827" s="1" t="s">
        <v>67</v>
      </c>
      <c r="Q4827" s="1" t="s">
        <v>64</v>
      </c>
      <c r="R4827" s="2">
        <v>40590</v>
      </c>
    </row>
    <row r="4828" spans="1:18" x14ac:dyDescent="0.25">
      <c r="A4828" s="1">
        <v>35201</v>
      </c>
      <c r="B4828" s="2">
        <v>40333</v>
      </c>
      <c r="C4828" s="2" t="str">
        <f t="shared" si="376"/>
        <v>June</v>
      </c>
      <c r="D4828" s="1" t="s">
        <v>18</v>
      </c>
      <c r="E4828" s="1">
        <v>18</v>
      </c>
      <c r="F4828" s="1">
        <f t="shared" si="375"/>
        <v>11.746666666666666</v>
      </c>
      <c r="G4828" s="1">
        <v>211.44</v>
      </c>
      <c r="H4828" s="1">
        <v>6.5</v>
      </c>
      <c r="I4828">
        <f t="shared" si="377"/>
        <v>217.94</v>
      </c>
      <c r="J4828">
        <f t="shared" si="378"/>
        <v>5.3265000000000002</v>
      </c>
      <c r="K4828">
        <f t="shared" si="379"/>
        <v>11.262351599999999</v>
      </c>
      <c r="L4828" s="1" t="s">
        <v>26</v>
      </c>
      <c r="M4828" s="1" t="s">
        <v>49</v>
      </c>
      <c r="N4828" s="1" t="s">
        <v>42</v>
      </c>
      <c r="O4828" s="1" t="s">
        <v>29</v>
      </c>
      <c r="P4828" s="1" t="s">
        <v>43</v>
      </c>
      <c r="Q4828" s="1" t="s">
        <v>24</v>
      </c>
      <c r="R4828" s="2">
        <v>40340</v>
      </c>
    </row>
    <row r="4829" spans="1:18" x14ac:dyDescent="0.25">
      <c r="A4829" s="1">
        <v>11650</v>
      </c>
      <c r="B4829" s="2">
        <v>41176</v>
      </c>
      <c r="C4829" s="2" t="str">
        <f t="shared" si="376"/>
        <v>September</v>
      </c>
      <c r="D4829" s="1" t="s">
        <v>32</v>
      </c>
      <c r="E4829" s="1">
        <v>30</v>
      </c>
      <c r="F4829" s="1">
        <f t="shared" si="375"/>
        <v>8.1163333333333334</v>
      </c>
      <c r="G4829" s="1">
        <v>243.49</v>
      </c>
      <c r="H4829" s="1">
        <v>2.38</v>
      </c>
      <c r="I4829">
        <f t="shared" si="377"/>
        <v>245.87</v>
      </c>
      <c r="J4829">
        <f t="shared" si="378"/>
        <v>5.3265000000000002</v>
      </c>
      <c r="K4829">
        <f t="shared" si="379"/>
        <v>12.96949485</v>
      </c>
      <c r="L4829" s="1" t="s">
        <v>26</v>
      </c>
      <c r="M4829" s="1" t="s">
        <v>49</v>
      </c>
      <c r="N4829" s="1" t="s">
        <v>42</v>
      </c>
      <c r="O4829" s="1" t="s">
        <v>29</v>
      </c>
      <c r="P4829" s="1" t="s">
        <v>43</v>
      </c>
      <c r="Q4829" s="1" t="s">
        <v>46</v>
      </c>
      <c r="R4829" s="2">
        <v>41177</v>
      </c>
    </row>
    <row r="4830" spans="1:18" x14ac:dyDescent="0.25">
      <c r="A4830" s="1">
        <v>24384</v>
      </c>
      <c r="B4830" s="2">
        <v>40628</v>
      </c>
      <c r="C4830" s="2" t="str">
        <f t="shared" si="376"/>
        <v>March</v>
      </c>
      <c r="D4830" s="1" t="s">
        <v>41</v>
      </c>
      <c r="E4830" s="1">
        <v>21</v>
      </c>
      <c r="F4830" s="1">
        <f t="shared" si="375"/>
        <v>189.58238095238096</v>
      </c>
      <c r="G4830" s="1">
        <v>3981.23</v>
      </c>
      <c r="H4830" s="1">
        <v>19.989999999999998</v>
      </c>
      <c r="I4830">
        <f t="shared" si="377"/>
        <v>4001.22</v>
      </c>
      <c r="J4830">
        <f t="shared" si="378"/>
        <v>3.5455000000000001</v>
      </c>
      <c r="K4830">
        <f t="shared" si="379"/>
        <v>141.15450964999999</v>
      </c>
      <c r="L4830" s="1" t="s">
        <v>26</v>
      </c>
      <c r="M4830" s="1" t="s">
        <v>56</v>
      </c>
      <c r="N4830" s="1" t="s">
        <v>21</v>
      </c>
      <c r="O4830" s="1" t="s">
        <v>34</v>
      </c>
      <c r="P4830" s="1" t="s">
        <v>60</v>
      </c>
      <c r="Q4830" s="1" t="s">
        <v>24</v>
      </c>
      <c r="R4830" s="2">
        <v>40630</v>
      </c>
    </row>
    <row r="4831" spans="1:18" x14ac:dyDescent="0.25">
      <c r="A4831" s="1">
        <v>12199</v>
      </c>
      <c r="B4831" s="2">
        <v>40891</v>
      </c>
      <c r="C4831" s="2" t="str">
        <f t="shared" si="376"/>
        <v>December</v>
      </c>
      <c r="D4831" s="1" t="s">
        <v>18</v>
      </c>
      <c r="E4831" s="1">
        <v>50</v>
      </c>
      <c r="F4831" s="1">
        <f t="shared" si="375"/>
        <v>165.7902</v>
      </c>
      <c r="G4831" s="1">
        <v>8289.51</v>
      </c>
      <c r="H4831" s="1">
        <v>7.07</v>
      </c>
      <c r="I4831">
        <f t="shared" si="377"/>
        <v>8296.58</v>
      </c>
      <c r="J4831">
        <f t="shared" si="378"/>
        <v>3.5455000000000001</v>
      </c>
      <c r="K4831">
        <f t="shared" si="379"/>
        <v>293.90457705</v>
      </c>
      <c r="L4831" s="1" t="s">
        <v>26</v>
      </c>
      <c r="M4831" s="1" t="s">
        <v>20</v>
      </c>
      <c r="N4831" s="1" t="s">
        <v>33</v>
      </c>
      <c r="O4831" s="1" t="s">
        <v>34</v>
      </c>
      <c r="P4831" s="1" t="s">
        <v>60</v>
      </c>
      <c r="Q4831" s="1" t="s">
        <v>24</v>
      </c>
      <c r="R4831" s="2">
        <v>40895</v>
      </c>
    </row>
    <row r="4832" spans="1:18" x14ac:dyDescent="0.25">
      <c r="A4832" s="1">
        <v>22208</v>
      </c>
      <c r="B4832" s="2">
        <v>40099</v>
      </c>
      <c r="C4832" s="2" t="str">
        <f t="shared" si="376"/>
        <v>October</v>
      </c>
      <c r="D4832" s="1" t="s">
        <v>25</v>
      </c>
      <c r="E4832" s="1">
        <v>50</v>
      </c>
      <c r="F4832" s="1">
        <f t="shared" si="375"/>
        <v>105.42091000000001</v>
      </c>
      <c r="G4832" s="1">
        <v>5271.0455000000002</v>
      </c>
      <c r="H4832" s="1">
        <v>7.69</v>
      </c>
      <c r="I4832">
        <f t="shared" si="377"/>
        <v>5278.7354999999998</v>
      </c>
      <c r="J4832">
        <f t="shared" si="378"/>
        <v>5.3265000000000002</v>
      </c>
      <c r="K4832">
        <f t="shared" si="379"/>
        <v>280.76223855750004</v>
      </c>
      <c r="L4832" s="1" t="s">
        <v>26</v>
      </c>
      <c r="M4832" s="1" t="s">
        <v>27</v>
      </c>
      <c r="N4832" s="1" t="s">
        <v>42</v>
      </c>
      <c r="O4832" s="1" t="s">
        <v>29</v>
      </c>
      <c r="P4832" s="1" t="s">
        <v>30</v>
      </c>
      <c r="Q4832" s="1" t="s">
        <v>24</v>
      </c>
      <c r="R4832" s="2">
        <v>40101</v>
      </c>
    </row>
    <row r="4833" spans="1:18" x14ac:dyDescent="0.25">
      <c r="A4833" s="1">
        <v>43781</v>
      </c>
      <c r="B4833" s="2">
        <v>40211</v>
      </c>
      <c r="C4833" s="2" t="str">
        <f t="shared" si="376"/>
        <v>February</v>
      </c>
      <c r="D4833" s="1" t="s">
        <v>32</v>
      </c>
      <c r="E4833" s="1">
        <v>45</v>
      </c>
      <c r="F4833" s="1">
        <f t="shared" si="375"/>
        <v>11.047555555555554</v>
      </c>
      <c r="G4833" s="1">
        <v>497.14</v>
      </c>
      <c r="H4833" s="1">
        <v>1.39</v>
      </c>
      <c r="I4833">
        <f t="shared" si="377"/>
        <v>498.53</v>
      </c>
      <c r="J4833">
        <f t="shared" si="378"/>
        <v>3.5455000000000001</v>
      </c>
      <c r="K4833">
        <f t="shared" si="379"/>
        <v>17.6260987</v>
      </c>
      <c r="L4833" s="1" t="s">
        <v>26</v>
      </c>
      <c r="M4833" s="1" t="s">
        <v>44</v>
      </c>
      <c r="N4833" s="1" t="s">
        <v>28</v>
      </c>
      <c r="O4833" s="1" t="s">
        <v>34</v>
      </c>
      <c r="P4833" s="1" t="s">
        <v>62</v>
      </c>
      <c r="Q4833" s="1" t="s">
        <v>24</v>
      </c>
      <c r="R4833" s="2">
        <v>40211</v>
      </c>
    </row>
    <row r="4834" spans="1:18" x14ac:dyDescent="0.25">
      <c r="A4834" s="1">
        <v>44678</v>
      </c>
      <c r="B4834" s="2">
        <v>41195</v>
      </c>
      <c r="C4834" s="2" t="str">
        <f t="shared" si="376"/>
        <v>October</v>
      </c>
      <c r="D4834" s="1" t="s">
        <v>18</v>
      </c>
      <c r="E4834" s="1">
        <v>36</v>
      </c>
      <c r="F4834" s="1">
        <f t="shared" si="375"/>
        <v>32.017500000000005</v>
      </c>
      <c r="G4834" s="1">
        <v>1152.6300000000001</v>
      </c>
      <c r="H4834" s="1">
        <v>7.09</v>
      </c>
      <c r="I4834">
        <f t="shared" si="377"/>
        <v>1159.72</v>
      </c>
      <c r="J4834">
        <f t="shared" si="378"/>
        <v>4.7610000000000001</v>
      </c>
      <c r="K4834">
        <f t="shared" si="379"/>
        <v>54.876714300000003</v>
      </c>
      <c r="L4834" s="1" t="s">
        <v>26</v>
      </c>
      <c r="M4834" s="1" t="s">
        <v>54</v>
      </c>
      <c r="N4834" s="1" t="s">
        <v>28</v>
      </c>
      <c r="O4834" s="1" t="s">
        <v>22</v>
      </c>
      <c r="P4834" s="1" t="s">
        <v>23</v>
      </c>
      <c r="Q4834" s="1" t="s">
        <v>24</v>
      </c>
      <c r="R4834" s="2">
        <v>41195</v>
      </c>
    </row>
    <row r="4835" spans="1:18" x14ac:dyDescent="0.25">
      <c r="A4835" s="1">
        <v>32386</v>
      </c>
      <c r="B4835" s="2">
        <v>41017</v>
      </c>
      <c r="C4835" s="2" t="str">
        <f t="shared" si="376"/>
        <v>April</v>
      </c>
      <c r="D4835" s="1" t="s">
        <v>37</v>
      </c>
      <c r="E4835" s="1">
        <v>1</v>
      </c>
      <c r="F4835" s="1">
        <f t="shared" si="375"/>
        <v>1996.16</v>
      </c>
      <c r="G4835" s="1">
        <v>1996.16</v>
      </c>
      <c r="H4835" s="1">
        <v>13.99</v>
      </c>
      <c r="I4835">
        <f t="shared" si="377"/>
        <v>2010.15</v>
      </c>
      <c r="J4835">
        <f t="shared" si="378"/>
        <v>5.3265000000000002</v>
      </c>
      <c r="K4835">
        <f t="shared" si="379"/>
        <v>106.32546240000002</v>
      </c>
      <c r="L4835" s="1" t="s">
        <v>26</v>
      </c>
      <c r="M4835" s="1" t="s">
        <v>51</v>
      </c>
      <c r="N4835" s="1" t="s">
        <v>42</v>
      </c>
      <c r="O4835" s="1" t="s">
        <v>29</v>
      </c>
      <c r="P4835" s="1" t="s">
        <v>61</v>
      </c>
      <c r="Q4835" s="1" t="s">
        <v>31</v>
      </c>
      <c r="R4835" s="2">
        <v>41019</v>
      </c>
    </row>
    <row r="4836" spans="1:18" x14ac:dyDescent="0.25">
      <c r="A4836" s="1">
        <v>24455</v>
      </c>
      <c r="B4836" s="2">
        <v>40153</v>
      </c>
      <c r="C4836" s="2" t="str">
        <f t="shared" si="376"/>
        <v>December</v>
      </c>
      <c r="D4836" s="1" t="s">
        <v>32</v>
      </c>
      <c r="E4836" s="1">
        <v>8</v>
      </c>
      <c r="F4836" s="1">
        <f t="shared" si="375"/>
        <v>21.138750000000002</v>
      </c>
      <c r="G4836" s="1">
        <v>169.11</v>
      </c>
      <c r="H4836" s="1">
        <v>1.99</v>
      </c>
      <c r="I4836">
        <f t="shared" si="377"/>
        <v>171.10000000000002</v>
      </c>
      <c r="J4836">
        <f t="shared" si="378"/>
        <v>5.3265000000000002</v>
      </c>
      <c r="K4836">
        <f t="shared" si="379"/>
        <v>9.0076441500000008</v>
      </c>
      <c r="L4836" s="1" t="s">
        <v>26</v>
      </c>
      <c r="M4836" s="1" t="s">
        <v>27</v>
      </c>
      <c r="N4836" s="1" t="s">
        <v>42</v>
      </c>
      <c r="O4836" s="1" t="s">
        <v>29</v>
      </c>
      <c r="P4836" s="1" t="s">
        <v>43</v>
      </c>
      <c r="Q4836" s="1" t="s">
        <v>46</v>
      </c>
      <c r="R4836" s="2">
        <v>40155</v>
      </c>
    </row>
    <row r="4837" spans="1:18" x14ac:dyDescent="0.25">
      <c r="A4837" s="1">
        <v>53382</v>
      </c>
      <c r="B4837" s="2">
        <v>40174</v>
      </c>
      <c r="C4837" s="2" t="str">
        <f t="shared" si="376"/>
        <v>December</v>
      </c>
      <c r="D4837" s="1" t="s">
        <v>32</v>
      </c>
      <c r="E4837" s="1">
        <v>15</v>
      </c>
      <c r="F4837" s="1">
        <f t="shared" si="375"/>
        <v>317.33466666666669</v>
      </c>
      <c r="G4837" s="1">
        <v>4760.0200000000004</v>
      </c>
      <c r="H4837" s="1">
        <v>64.73</v>
      </c>
      <c r="I4837">
        <f t="shared" si="377"/>
        <v>4824.75</v>
      </c>
      <c r="J4837">
        <f t="shared" si="378"/>
        <v>4.7610000000000001</v>
      </c>
      <c r="K4837">
        <f t="shared" si="379"/>
        <v>226.62455220000004</v>
      </c>
      <c r="L4837" s="1" t="s">
        <v>38</v>
      </c>
      <c r="M4837" s="1" t="s">
        <v>27</v>
      </c>
      <c r="N4837" s="1" t="s">
        <v>33</v>
      </c>
      <c r="O4837" s="1" t="s">
        <v>22</v>
      </c>
      <c r="P4837" s="1" t="s">
        <v>39</v>
      </c>
      <c r="Q4837" s="1" t="s">
        <v>40</v>
      </c>
      <c r="R4837" s="2">
        <v>40175</v>
      </c>
    </row>
    <row r="4838" spans="1:18" x14ac:dyDescent="0.25">
      <c r="A4838" s="1">
        <v>28583</v>
      </c>
      <c r="B4838" s="2">
        <v>40129</v>
      </c>
      <c r="C4838" s="2" t="str">
        <f t="shared" si="376"/>
        <v>November</v>
      </c>
      <c r="D4838" s="1" t="s">
        <v>37</v>
      </c>
      <c r="E4838" s="1">
        <v>25</v>
      </c>
      <c r="F4838" s="1">
        <f t="shared" si="375"/>
        <v>232.46880000000002</v>
      </c>
      <c r="G4838" s="1">
        <v>5811.72</v>
      </c>
      <c r="H4838" s="1">
        <v>15.01</v>
      </c>
      <c r="I4838">
        <f t="shared" si="377"/>
        <v>5826.7300000000005</v>
      </c>
      <c r="J4838">
        <f t="shared" si="378"/>
        <v>3.5455000000000001</v>
      </c>
      <c r="K4838">
        <f t="shared" si="379"/>
        <v>206.05453260000002</v>
      </c>
      <c r="L4838" s="1" t="s">
        <v>26</v>
      </c>
      <c r="M4838" s="1" t="s">
        <v>59</v>
      </c>
      <c r="N4838" s="1" t="s">
        <v>28</v>
      </c>
      <c r="O4838" s="1" t="s">
        <v>34</v>
      </c>
      <c r="P4838" s="1" t="s">
        <v>48</v>
      </c>
      <c r="Q4838" s="1" t="s">
        <v>24</v>
      </c>
      <c r="R4838" s="2">
        <v>40130</v>
      </c>
    </row>
    <row r="4839" spans="1:18" x14ac:dyDescent="0.25">
      <c r="A4839" s="1">
        <v>37253</v>
      </c>
      <c r="B4839" s="2">
        <v>41153</v>
      </c>
      <c r="C4839" s="2" t="str">
        <f t="shared" si="376"/>
        <v>September</v>
      </c>
      <c r="D4839" s="1" t="s">
        <v>25</v>
      </c>
      <c r="E4839" s="1">
        <v>46</v>
      </c>
      <c r="F4839" s="1">
        <f t="shared" si="375"/>
        <v>25.746086956521737</v>
      </c>
      <c r="G4839" s="1">
        <v>1184.32</v>
      </c>
      <c r="H4839" s="1">
        <v>5.89</v>
      </c>
      <c r="I4839">
        <f t="shared" si="377"/>
        <v>1190.21</v>
      </c>
      <c r="J4839">
        <f t="shared" si="378"/>
        <v>5.3265000000000002</v>
      </c>
      <c r="K4839">
        <f t="shared" si="379"/>
        <v>63.082804800000005</v>
      </c>
      <c r="L4839" s="1" t="s">
        <v>26</v>
      </c>
      <c r="M4839" s="1" t="s">
        <v>44</v>
      </c>
      <c r="N4839" s="1" t="s">
        <v>28</v>
      </c>
      <c r="O4839" s="1" t="s">
        <v>29</v>
      </c>
      <c r="P4839" s="1" t="s">
        <v>43</v>
      </c>
      <c r="Q4839" s="1" t="s">
        <v>24</v>
      </c>
      <c r="R4839" s="2">
        <v>41153</v>
      </c>
    </row>
    <row r="4840" spans="1:18" x14ac:dyDescent="0.25">
      <c r="A4840" s="1">
        <v>12259</v>
      </c>
      <c r="B4840" s="2">
        <v>40223</v>
      </c>
      <c r="C4840" s="2" t="str">
        <f t="shared" si="376"/>
        <v>February</v>
      </c>
      <c r="D4840" s="1" t="s">
        <v>25</v>
      </c>
      <c r="E4840" s="1">
        <v>45</v>
      </c>
      <c r="F4840" s="1">
        <f t="shared" si="375"/>
        <v>111.282</v>
      </c>
      <c r="G4840" s="1">
        <v>5007.6899999999996</v>
      </c>
      <c r="H4840" s="1">
        <v>51.42</v>
      </c>
      <c r="I4840">
        <f t="shared" si="377"/>
        <v>5059.1099999999997</v>
      </c>
      <c r="J4840">
        <f t="shared" si="378"/>
        <v>4.7610000000000001</v>
      </c>
      <c r="K4840">
        <f t="shared" si="379"/>
        <v>238.41612089999998</v>
      </c>
      <c r="L4840" s="1" t="s">
        <v>38</v>
      </c>
      <c r="M4840" s="1" t="s">
        <v>59</v>
      </c>
      <c r="N4840" s="1" t="s">
        <v>21</v>
      </c>
      <c r="O4840" s="1" t="s">
        <v>22</v>
      </c>
      <c r="P4840" s="1" t="s">
        <v>67</v>
      </c>
      <c r="Q4840" s="1" t="s">
        <v>64</v>
      </c>
      <c r="R4840" s="2">
        <v>40225</v>
      </c>
    </row>
    <row r="4841" spans="1:18" x14ac:dyDescent="0.25">
      <c r="A4841" s="1">
        <v>9955</v>
      </c>
      <c r="B4841" s="2">
        <v>40790</v>
      </c>
      <c r="C4841" s="2" t="str">
        <f t="shared" si="376"/>
        <v>September</v>
      </c>
      <c r="D4841" s="1" t="s">
        <v>37</v>
      </c>
      <c r="E4841" s="1">
        <v>37</v>
      </c>
      <c r="F4841" s="1">
        <f t="shared" si="375"/>
        <v>78.703108108108111</v>
      </c>
      <c r="G4841" s="1">
        <v>2912.0149999999999</v>
      </c>
      <c r="H4841" s="1">
        <v>4.9000000000000004</v>
      </c>
      <c r="I4841">
        <f t="shared" si="377"/>
        <v>2916.915</v>
      </c>
      <c r="J4841">
        <f t="shared" si="378"/>
        <v>5.3265000000000002</v>
      </c>
      <c r="K4841">
        <f t="shared" si="379"/>
        <v>155.108478975</v>
      </c>
      <c r="L4841" s="1" t="s">
        <v>26</v>
      </c>
      <c r="M4841" s="1" t="s">
        <v>51</v>
      </c>
      <c r="N4841" s="1" t="s">
        <v>33</v>
      </c>
      <c r="O4841" s="1" t="s">
        <v>29</v>
      </c>
      <c r="P4841" s="1" t="s">
        <v>30</v>
      </c>
      <c r="Q4841" s="1" t="s">
        <v>24</v>
      </c>
      <c r="R4841" s="2">
        <v>40792</v>
      </c>
    </row>
    <row r="4842" spans="1:18" x14ac:dyDescent="0.25">
      <c r="A4842" s="1">
        <v>2370</v>
      </c>
      <c r="B4842" s="2">
        <v>39829</v>
      </c>
      <c r="C4842" s="2" t="str">
        <f t="shared" si="376"/>
        <v>January</v>
      </c>
      <c r="D4842" s="1" t="s">
        <v>37</v>
      </c>
      <c r="E4842" s="1">
        <v>6</v>
      </c>
      <c r="F4842" s="1">
        <f t="shared" si="375"/>
        <v>113.26666666666667</v>
      </c>
      <c r="G4842" s="1">
        <v>679.6</v>
      </c>
      <c r="H4842" s="1">
        <v>13.99</v>
      </c>
      <c r="I4842">
        <f t="shared" si="377"/>
        <v>693.59</v>
      </c>
      <c r="J4842">
        <f t="shared" si="378"/>
        <v>4.7610000000000001</v>
      </c>
      <c r="K4842">
        <f t="shared" si="379"/>
        <v>32.355756</v>
      </c>
      <c r="L4842" s="1" t="s">
        <v>26</v>
      </c>
      <c r="M4842" s="1" t="s">
        <v>49</v>
      </c>
      <c r="N4842" s="1" t="s">
        <v>21</v>
      </c>
      <c r="O4842" s="1" t="s">
        <v>22</v>
      </c>
      <c r="P4842" s="1" t="s">
        <v>23</v>
      </c>
      <c r="Q4842" s="1" t="s">
        <v>31</v>
      </c>
      <c r="R4842" s="2">
        <v>39831</v>
      </c>
    </row>
    <row r="4843" spans="1:18" x14ac:dyDescent="0.25">
      <c r="A4843" s="1">
        <v>19841</v>
      </c>
      <c r="B4843" s="2">
        <v>40538</v>
      </c>
      <c r="C4843" s="2" t="str">
        <f t="shared" si="376"/>
        <v>December</v>
      </c>
      <c r="D4843" s="1" t="s">
        <v>18</v>
      </c>
      <c r="E4843" s="1">
        <v>43</v>
      </c>
      <c r="F4843" s="1">
        <f t="shared" si="375"/>
        <v>109.01566279069768</v>
      </c>
      <c r="G4843" s="1">
        <v>4687.6734999999999</v>
      </c>
      <c r="H4843" s="1">
        <v>8.08</v>
      </c>
      <c r="I4843">
        <f t="shared" si="377"/>
        <v>4695.7534999999998</v>
      </c>
      <c r="J4843">
        <f t="shared" si="378"/>
        <v>5.3265000000000002</v>
      </c>
      <c r="K4843">
        <f t="shared" si="379"/>
        <v>249.68892897750001</v>
      </c>
      <c r="L4843" s="1" t="s">
        <v>19</v>
      </c>
      <c r="M4843" s="1" t="s">
        <v>54</v>
      </c>
      <c r="N4843" s="1" t="s">
        <v>33</v>
      </c>
      <c r="O4843" s="1" t="s">
        <v>29</v>
      </c>
      <c r="P4843" s="1" t="s">
        <v>30</v>
      </c>
      <c r="Q4843" s="1" t="s">
        <v>24</v>
      </c>
      <c r="R4843" s="2">
        <v>40557</v>
      </c>
    </row>
    <row r="4844" spans="1:18" x14ac:dyDescent="0.25">
      <c r="A4844" s="1">
        <v>58339</v>
      </c>
      <c r="B4844" s="2">
        <v>39977</v>
      </c>
      <c r="C4844" s="2" t="str">
        <f t="shared" si="376"/>
        <v>June</v>
      </c>
      <c r="D4844" s="1" t="s">
        <v>25</v>
      </c>
      <c r="E4844" s="1">
        <v>9</v>
      </c>
      <c r="F4844" s="1">
        <f t="shared" si="375"/>
        <v>178.76333333333332</v>
      </c>
      <c r="G4844" s="1">
        <v>1608.87</v>
      </c>
      <c r="H4844" s="1">
        <v>0.99</v>
      </c>
      <c r="I4844">
        <f t="shared" si="377"/>
        <v>1609.86</v>
      </c>
      <c r="J4844">
        <f t="shared" si="378"/>
        <v>3.5455000000000001</v>
      </c>
      <c r="K4844">
        <f t="shared" si="379"/>
        <v>57.042485849999991</v>
      </c>
      <c r="L4844" s="1" t="s">
        <v>26</v>
      </c>
      <c r="M4844" s="1" t="s">
        <v>54</v>
      </c>
      <c r="N4844" s="1" t="s">
        <v>33</v>
      </c>
      <c r="O4844" s="1" t="s">
        <v>34</v>
      </c>
      <c r="P4844" s="1" t="s">
        <v>68</v>
      </c>
      <c r="Q4844" s="1" t="s">
        <v>24</v>
      </c>
      <c r="R4844" s="2">
        <v>39977</v>
      </c>
    </row>
    <row r="4845" spans="1:18" x14ac:dyDescent="0.25">
      <c r="A4845" s="1">
        <v>28035</v>
      </c>
      <c r="B4845" s="2">
        <v>40671</v>
      </c>
      <c r="C4845" s="2" t="str">
        <f t="shared" si="376"/>
        <v>May</v>
      </c>
      <c r="D4845" s="1" t="s">
        <v>32</v>
      </c>
      <c r="E4845" s="1">
        <v>19</v>
      </c>
      <c r="F4845" s="1">
        <f t="shared" si="375"/>
        <v>19.800526315789472</v>
      </c>
      <c r="G4845" s="1">
        <v>376.21</v>
      </c>
      <c r="H4845" s="1">
        <v>5.23</v>
      </c>
      <c r="I4845">
        <f t="shared" si="377"/>
        <v>381.44</v>
      </c>
      <c r="J4845">
        <f t="shared" si="378"/>
        <v>3.5455000000000001</v>
      </c>
      <c r="K4845">
        <f t="shared" si="379"/>
        <v>13.33852555</v>
      </c>
      <c r="L4845" s="1" t="s">
        <v>26</v>
      </c>
      <c r="M4845" s="1" t="s">
        <v>44</v>
      </c>
      <c r="N4845" s="1" t="s">
        <v>42</v>
      </c>
      <c r="O4845" s="1" t="s">
        <v>34</v>
      </c>
      <c r="P4845" s="1" t="s">
        <v>48</v>
      </c>
      <c r="Q4845" s="1" t="s">
        <v>24</v>
      </c>
      <c r="R4845" s="2">
        <v>40673</v>
      </c>
    </row>
    <row r="4846" spans="1:18" x14ac:dyDescent="0.25">
      <c r="A4846" s="1">
        <v>40007</v>
      </c>
      <c r="B4846" s="2">
        <v>41151</v>
      </c>
      <c r="C4846" s="2" t="str">
        <f t="shared" si="376"/>
        <v>August</v>
      </c>
      <c r="D4846" s="1" t="s">
        <v>32</v>
      </c>
      <c r="E4846" s="1">
        <v>45</v>
      </c>
      <c r="F4846" s="1">
        <f t="shared" si="375"/>
        <v>4.1948888888888893</v>
      </c>
      <c r="G4846" s="1">
        <v>188.77</v>
      </c>
      <c r="H4846" s="1">
        <v>1.17</v>
      </c>
      <c r="I4846">
        <f t="shared" si="377"/>
        <v>189.94</v>
      </c>
      <c r="J4846">
        <f t="shared" si="378"/>
        <v>3.5455000000000001</v>
      </c>
      <c r="K4846">
        <f t="shared" si="379"/>
        <v>6.69284035</v>
      </c>
      <c r="L4846" s="1" t="s">
        <v>26</v>
      </c>
      <c r="M4846" s="1" t="s">
        <v>51</v>
      </c>
      <c r="N4846" s="1" t="s">
        <v>42</v>
      </c>
      <c r="O4846" s="1" t="s">
        <v>34</v>
      </c>
      <c r="P4846" s="1" t="s">
        <v>35</v>
      </c>
      <c r="Q4846" s="1" t="s">
        <v>36</v>
      </c>
      <c r="R4846" s="2">
        <v>41153</v>
      </c>
    </row>
    <row r="4847" spans="1:18" x14ac:dyDescent="0.25">
      <c r="A4847" s="1">
        <v>38048</v>
      </c>
      <c r="B4847" s="2">
        <v>40202</v>
      </c>
      <c r="C4847" s="2" t="str">
        <f t="shared" si="376"/>
        <v>January</v>
      </c>
      <c r="D4847" s="1" t="s">
        <v>25</v>
      </c>
      <c r="E4847" s="1">
        <v>47</v>
      </c>
      <c r="F4847" s="1">
        <f t="shared" si="375"/>
        <v>5.9363829787234037</v>
      </c>
      <c r="G4847" s="1">
        <v>279.01</v>
      </c>
      <c r="H4847" s="1">
        <v>5.92</v>
      </c>
      <c r="I4847">
        <f t="shared" si="377"/>
        <v>284.93</v>
      </c>
      <c r="J4847">
        <f t="shared" si="378"/>
        <v>4.7610000000000001</v>
      </c>
      <c r="K4847">
        <f t="shared" si="379"/>
        <v>13.2836661</v>
      </c>
      <c r="L4847" s="1" t="s">
        <v>26</v>
      </c>
      <c r="M4847" s="1" t="s">
        <v>49</v>
      </c>
      <c r="N4847" s="1" t="s">
        <v>33</v>
      </c>
      <c r="O4847" s="1" t="s">
        <v>22</v>
      </c>
      <c r="P4847" s="1" t="s">
        <v>23</v>
      </c>
      <c r="Q4847" s="1" t="s">
        <v>31</v>
      </c>
      <c r="R4847" s="2">
        <v>40203</v>
      </c>
    </row>
    <row r="4848" spans="1:18" x14ac:dyDescent="0.25">
      <c r="A4848" s="1">
        <v>48544</v>
      </c>
      <c r="B4848" s="2">
        <v>40679</v>
      </c>
      <c r="C4848" s="2" t="str">
        <f t="shared" si="376"/>
        <v>May</v>
      </c>
      <c r="D4848" s="1" t="s">
        <v>25</v>
      </c>
      <c r="E4848" s="1">
        <v>44</v>
      </c>
      <c r="F4848" s="1">
        <f t="shared" si="375"/>
        <v>18.899556818181818</v>
      </c>
      <c r="G4848" s="1">
        <v>831.58050000000003</v>
      </c>
      <c r="H4848" s="1">
        <v>0.99</v>
      </c>
      <c r="I4848">
        <f t="shared" si="377"/>
        <v>832.57050000000004</v>
      </c>
      <c r="J4848">
        <f t="shared" si="378"/>
        <v>5.3265000000000002</v>
      </c>
      <c r="K4848">
        <f t="shared" si="379"/>
        <v>44.294135332499998</v>
      </c>
      <c r="L4848" s="1" t="s">
        <v>26</v>
      </c>
      <c r="M4848" s="1" t="s">
        <v>54</v>
      </c>
      <c r="N4848" s="1" t="s">
        <v>28</v>
      </c>
      <c r="O4848" s="1" t="s">
        <v>29</v>
      </c>
      <c r="P4848" s="1" t="s">
        <v>30</v>
      </c>
      <c r="Q4848" s="1" t="s">
        <v>36</v>
      </c>
      <c r="R4848" s="2">
        <v>40681</v>
      </c>
    </row>
    <row r="4849" spans="1:18" x14ac:dyDescent="0.25">
      <c r="A4849" s="1">
        <v>47040</v>
      </c>
      <c r="B4849" s="2">
        <v>40406</v>
      </c>
      <c r="C4849" s="2" t="str">
        <f t="shared" si="376"/>
        <v>August</v>
      </c>
      <c r="D4849" s="1" t="s">
        <v>25</v>
      </c>
      <c r="E4849" s="1">
        <v>38</v>
      </c>
      <c r="F4849" s="1">
        <f t="shared" si="375"/>
        <v>12.841578947368422</v>
      </c>
      <c r="G4849" s="1">
        <v>487.98</v>
      </c>
      <c r="H4849" s="1">
        <v>7.17</v>
      </c>
      <c r="I4849">
        <f t="shared" si="377"/>
        <v>495.15000000000003</v>
      </c>
      <c r="J4849">
        <f t="shared" si="378"/>
        <v>3.5455000000000001</v>
      </c>
      <c r="K4849">
        <f t="shared" si="379"/>
        <v>17.3013309</v>
      </c>
      <c r="L4849" s="1" t="s">
        <v>26</v>
      </c>
      <c r="M4849" s="1" t="s">
        <v>54</v>
      </c>
      <c r="N4849" s="1" t="s">
        <v>21</v>
      </c>
      <c r="O4849" s="1" t="s">
        <v>34</v>
      </c>
      <c r="P4849" s="1" t="s">
        <v>48</v>
      </c>
      <c r="Q4849" s="1" t="s">
        <v>24</v>
      </c>
      <c r="R4849" s="2">
        <v>40407</v>
      </c>
    </row>
    <row r="4850" spans="1:18" x14ac:dyDescent="0.25">
      <c r="A4850" s="1">
        <v>50465</v>
      </c>
      <c r="B4850" s="2">
        <v>40613</v>
      </c>
      <c r="C4850" s="2" t="str">
        <f t="shared" si="376"/>
        <v>March</v>
      </c>
      <c r="D4850" s="1" t="s">
        <v>41</v>
      </c>
      <c r="E4850" s="1">
        <v>29</v>
      </c>
      <c r="F4850" s="1">
        <f t="shared" si="375"/>
        <v>46.106206896551718</v>
      </c>
      <c r="G4850" s="1">
        <v>1337.08</v>
      </c>
      <c r="H4850" s="1">
        <v>35</v>
      </c>
      <c r="I4850">
        <f t="shared" si="377"/>
        <v>1372.08</v>
      </c>
      <c r="J4850">
        <f t="shared" si="378"/>
        <v>3.5455000000000001</v>
      </c>
      <c r="K4850">
        <f t="shared" si="379"/>
        <v>47.406171400000005</v>
      </c>
      <c r="L4850" s="1" t="s">
        <v>26</v>
      </c>
      <c r="M4850" s="1" t="s">
        <v>56</v>
      </c>
      <c r="N4850" s="1" t="s">
        <v>28</v>
      </c>
      <c r="O4850" s="1" t="s">
        <v>34</v>
      </c>
      <c r="P4850" s="1" t="s">
        <v>60</v>
      </c>
      <c r="Q4850" s="1" t="s">
        <v>53</v>
      </c>
      <c r="R4850" s="2">
        <v>40615</v>
      </c>
    </row>
    <row r="4851" spans="1:18" x14ac:dyDescent="0.25">
      <c r="A4851" s="1">
        <v>5317</v>
      </c>
      <c r="B4851" s="2">
        <v>40064</v>
      </c>
      <c r="C4851" s="2" t="str">
        <f t="shared" si="376"/>
        <v>September</v>
      </c>
      <c r="D4851" s="1" t="s">
        <v>18</v>
      </c>
      <c r="E4851" s="1">
        <v>38</v>
      </c>
      <c r="F4851" s="1">
        <f t="shared" si="375"/>
        <v>5.5939473684210528</v>
      </c>
      <c r="G4851" s="1">
        <v>212.57</v>
      </c>
      <c r="H4851" s="1">
        <v>2.99</v>
      </c>
      <c r="I4851">
        <f t="shared" si="377"/>
        <v>215.56</v>
      </c>
      <c r="J4851">
        <f t="shared" si="378"/>
        <v>3.5455000000000001</v>
      </c>
      <c r="K4851">
        <f t="shared" si="379"/>
        <v>7.5366693499999995</v>
      </c>
      <c r="L4851" s="1" t="s">
        <v>19</v>
      </c>
      <c r="M4851" s="1" t="s">
        <v>20</v>
      </c>
      <c r="N4851" s="1" t="s">
        <v>28</v>
      </c>
      <c r="O4851" s="1" t="s">
        <v>34</v>
      </c>
      <c r="P4851" s="1" t="s">
        <v>48</v>
      </c>
      <c r="Q4851" s="1" t="s">
        <v>24</v>
      </c>
      <c r="R4851" s="2">
        <v>40071</v>
      </c>
    </row>
    <row r="4852" spans="1:18" x14ac:dyDescent="0.25">
      <c r="A4852" s="1">
        <v>11168</v>
      </c>
      <c r="B4852" s="2">
        <v>41203</v>
      </c>
      <c r="C4852" s="2" t="str">
        <f t="shared" si="376"/>
        <v>October</v>
      </c>
      <c r="D4852" s="1" t="s">
        <v>37</v>
      </c>
      <c r="E4852" s="1">
        <v>35</v>
      </c>
      <c r="F4852" s="1">
        <f t="shared" si="375"/>
        <v>5.2245714285714291</v>
      </c>
      <c r="G4852" s="1">
        <v>182.86</v>
      </c>
      <c r="H4852" s="1">
        <v>5.72</v>
      </c>
      <c r="I4852">
        <f t="shared" si="377"/>
        <v>188.58</v>
      </c>
      <c r="J4852">
        <f t="shared" si="378"/>
        <v>4.7610000000000001</v>
      </c>
      <c r="K4852">
        <f t="shared" si="379"/>
        <v>8.7059646000000015</v>
      </c>
      <c r="L4852" s="1" t="s">
        <v>26</v>
      </c>
      <c r="M4852" s="1" t="s">
        <v>51</v>
      </c>
      <c r="N4852" s="1" t="s">
        <v>42</v>
      </c>
      <c r="O4852" s="1" t="s">
        <v>22</v>
      </c>
      <c r="P4852" s="1" t="s">
        <v>23</v>
      </c>
      <c r="Q4852" s="1" t="s">
        <v>46</v>
      </c>
      <c r="R4852" s="2">
        <v>41205</v>
      </c>
    </row>
    <row r="4853" spans="1:18" x14ac:dyDescent="0.25">
      <c r="A4853" s="1">
        <v>43200</v>
      </c>
      <c r="B4853" s="2">
        <v>40390</v>
      </c>
      <c r="C4853" s="2" t="str">
        <f t="shared" si="376"/>
        <v>July</v>
      </c>
      <c r="D4853" s="1" t="s">
        <v>32</v>
      </c>
      <c r="E4853" s="1">
        <v>15</v>
      </c>
      <c r="F4853" s="1">
        <f t="shared" si="375"/>
        <v>71.571133333333336</v>
      </c>
      <c r="G4853" s="1">
        <v>1073.567</v>
      </c>
      <c r="H4853" s="1">
        <v>0.99</v>
      </c>
      <c r="I4853">
        <f t="shared" si="377"/>
        <v>1074.557</v>
      </c>
      <c r="J4853">
        <f t="shared" si="378"/>
        <v>5.3265000000000002</v>
      </c>
      <c r="K4853">
        <f t="shared" si="379"/>
        <v>57.183546255000003</v>
      </c>
      <c r="L4853" s="1" t="s">
        <v>26</v>
      </c>
      <c r="M4853" s="1" t="s">
        <v>49</v>
      </c>
      <c r="N4853" s="1" t="s">
        <v>28</v>
      </c>
      <c r="O4853" s="1" t="s">
        <v>29</v>
      </c>
      <c r="P4853" s="1" t="s">
        <v>30</v>
      </c>
      <c r="Q4853" s="1" t="s">
        <v>36</v>
      </c>
      <c r="R4853" s="2">
        <v>40391</v>
      </c>
    </row>
    <row r="4854" spans="1:18" x14ac:dyDescent="0.25">
      <c r="A4854" s="1">
        <v>49056</v>
      </c>
      <c r="B4854" s="2">
        <v>40087</v>
      </c>
      <c r="C4854" s="2" t="str">
        <f t="shared" si="376"/>
        <v>October</v>
      </c>
      <c r="D4854" s="1" t="s">
        <v>25</v>
      </c>
      <c r="E4854" s="1">
        <v>5</v>
      </c>
      <c r="F4854" s="1">
        <f t="shared" si="375"/>
        <v>49.679099999999998</v>
      </c>
      <c r="G4854" s="1">
        <v>248.3955</v>
      </c>
      <c r="H4854" s="1">
        <v>5</v>
      </c>
      <c r="I4854">
        <f t="shared" si="377"/>
        <v>253.3955</v>
      </c>
      <c r="J4854">
        <f t="shared" si="378"/>
        <v>5.3265000000000002</v>
      </c>
      <c r="K4854">
        <f t="shared" si="379"/>
        <v>13.230786307500001</v>
      </c>
      <c r="L4854" s="1" t="s">
        <v>26</v>
      </c>
      <c r="M4854" s="1" t="s">
        <v>27</v>
      </c>
      <c r="N4854" s="1" t="s">
        <v>42</v>
      </c>
      <c r="O4854" s="1" t="s">
        <v>29</v>
      </c>
      <c r="P4854" s="1" t="s">
        <v>30</v>
      </c>
      <c r="Q4854" s="1" t="s">
        <v>46</v>
      </c>
      <c r="R4854" s="2">
        <v>40087</v>
      </c>
    </row>
    <row r="4855" spans="1:18" x14ac:dyDescent="0.25">
      <c r="A4855" s="1">
        <v>55171</v>
      </c>
      <c r="B4855" s="2">
        <v>41208</v>
      </c>
      <c r="C4855" s="2" t="str">
        <f t="shared" si="376"/>
        <v>October</v>
      </c>
      <c r="D4855" s="1" t="s">
        <v>25</v>
      </c>
      <c r="E4855" s="1">
        <v>29</v>
      </c>
      <c r="F4855" s="1">
        <f t="shared" si="375"/>
        <v>19.858275862068965</v>
      </c>
      <c r="G4855" s="1">
        <v>575.89</v>
      </c>
      <c r="H4855" s="1">
        <v>4</v>
      </c>
      <c r="I4855">
        <f t="shared" si="377"/>
        <v>579.89</v>
      </c>
      <c r="J4855">
        <f t="shared" si="378"/>
        <v>5.3265000000000002</v>
      </c>
      <c r="K4855">
        <f t="shared" si="379"/>
        <v>30.674780850000001</v>
      </c>
      <c r="L4855" s="1" t="s">
        <v>26</v>
      </c>
      <c r="M4855" s="1" t="s">
        <v>54</v>
      </c>
      <c r="N4855" s="1" t="s">
        <v>42</v>
      </c>
      <c r="O4855" s="1" t="s">
        <v>29</v>
      </c>
      <c r="P4855" s="1" t="s">
        <v>43</v>
      </c>
      <c r="Q4855" s="1" t="s">
        <v>24</v>
      </c>
      <c r="R4855" s="2">
        <v>41209</v>
      </c>
    </row>
    <row r="4856" spans="1:18" x14ac:dyDescent="0.25">
      <c r="A4856" s="1">
        <v>23426</v>
      </c>
      <c r="B4856" s="2">
        <v>40590</v>
      </c>
      <c r="C4856" s="2" t="str">
        <f t="shared" si="376"/>
        <v>February</v>
      </c>
      <c r="D4856" s="1" t="s">
        <v>37</v>
      </c>
      <c r="E4856" s="1">
        <v>45</v>
      </c>
      <c r="F4856" s="1">
        <f t="shared" si="375"/>
        <v>22.439999999999998</v>
      </c>
      <c r="G4856" s="1">
        <v>1009.8</v>
      </c>
      <c r="H4856" s="1">
        <v>1.99</v>
      </c>
      <c r="I4856">
        <f t="shared" si="377"/>
        <v>1011.79</v>
      </c>
      <c r="J4856">
        <f t="shared" si="378"/>
        <v>5.3265000000000002</v>
      </c>
      <c r="K4856">
        <f t="shared" si="379"/>
        <v>53.786997</v>
      </c>
      <c r="L4856" s="1" t="s">
        <v>26</v>
      </c>
      <c r="M4856" s="1" t="s">
        <v>27</v>
      </c>
      <c r="N4856" s="1" t="s">
        <v>21</v>
      </c>
      <c r="O4856" s="1" t="s">
        <v>29</v>
      </c>
      <c r="P4856" s="1" t="s">
        <v>43</v>
      </c>
      <c r="Q4856" s="1" t="s">
        <v>46</v>
      </c>
      <c r="R4856" s="2">
        <v>40592</v>
      </c>
    </row>
    <row r="4857" spans="1:18" x14ac:dyDescent="0.25">
      <c r="A4857" s="1">
        <v>50464</v>
      </c>
      <c r="B4857" s="2">
        <v>40813</v>
      </c>
      <c r="C4857" s="2" t="str">
        <f t="shared" si="376"/>
        <v>September</v>
      </c>
      <c r="D4857" s="1" t="s">
        <v>37</v>
      </c>
      <c r="E4857" s="1">
        <v>7</v>
      </c>
      <c r="F4857" s="1">
        <f t="shared" si="375"/>
        <v>15.134285714285713</v>
      </c>
      <c r="G4857" s="1">
        <v>105.94</v>
      </c>
      <c r="H4857" s="1">
        <v>7.17</v>
      </c>
      <c r="I4857">
        <f t="shared" si="377"/>
        <v>113.11</v>
      </c>
      <c r="J4857">
        <f t="shared" si="378"/>
        <v>3.5455000000000001</v>
      </c>
      <c r="K4857">
        <f t="shared" si="379"/>
        <v>3.7561027</v>
      </c>
      <c r="L4857" s="1" t="s">
        <v>26</v>
      </c>
      <c r="M4857" s="1" t="s">
        <v>56</v>
      </c>
      <c r="N4857" s="1" t="s">
        <v>33</v>
      </c>
      <c r="O4857" s="1" t="s">
        <v>34</v>
      </c>
      <c r="P4857" s="1" t="s">
        <v>48</v>
      </c>
      <c r="Q4857" s="1" t="s">
        <v>24</v>
      </c>
      <c r="R4857" s="2">
        <v>40816</v>
      </c>
    </row>
    <row r="4858" spans="1:18" x14ac:dyDescent="0.25">
      <c r="A4858" s="1">
        <v>43367</v>
      </c>
      <c r="B4858" s="2">
        <v>40246</v>
      </c>
      <c r="C4858" s="2" t="str">
        <f t="shared" si="376"/>
        <v>March</v>
      </c>
      <c r="D4858" s="1" t="s">
        <v>37</v>
      </c>
      <c r="E4858" s="1">
        <v>16</v>
      </c>
      <c r="F4858" s="1">
        <f t="shared" si="375"/>
        <v>8.7106250000000003</v>
      </c>
      <c r="G4858" s="1">
        <v>139.37</v>
      </c>
      <c r="H4858" s="1">
        <v>2.64</v>
      </c>
      <c r="I4858">
        <f t="shared" si="377"/>
        <v>142.01</v>
      </c>
      <c r="J4858">
        <f t="shared" si="378"/>
        <v>3.5455000000000001</v>
      </c>
      <c r="K4858">
        <f t="shared" si="379"/>
        <v>4.9413633500000005</v>
      </c>
      <c r="L4858" s="1" t="s">
        <v>19</v>
      </c>
      <c r="M4858" s="1" t="s">
        <v>27</v>
      </c>
      <c r="N4858" s="1" t="s">
        <v>28</v>
      </c>
      <c r="O4858" s="1" t="s">
        <v>34</v>
      </c>
      <c r="P4858" s="1" t="s">
        <v>50</v>
      </c>
      <c r="Q4858" s="1" t="s">
        <v>46</v>
      </c>
      <c r="R4858" s="2">
        <v>40247</v>
      </c>
    </row>
    <row r="4859" spans="1:18" x14ac:dyDescent="0.25">
      <c r="A4859" s="1">
        <v>21703</v>
      </c>
      <c r="B4859" s="2">
        <v>39874</v>
      </c>
      <c r="C4859" s="2" t="str">
        <f t="shared" si="376"/>
        <v>March</v>
      </c>
      <c r="D4859" s="1" t="s">
        <v>32</v>
      </c>
      <c r="E4859" s="1">
        <v>20</v>
      </c>
      <c r="F4859" s="1">
        <f t="shared" si="375"/>
        <v>92.337999999999994</v>
      </c>
      <c r="G4859" s="1">
        <v>1846.76</v>
      </c>
      <c r="H4859" s="1">
        <v>39.61</v>
      </c>
      <c r="I4859">
        <f t="shared" si="377"/>
        <v>1886.37</v>
      </c>
      <c r="J4859">
        <f t="shared" si="378"/>
        <v>4.7610000000000001</v>
      </c>
      <c r="K4859">
        <f t="shared" si="379"/>
        <v>87.924243600000011</v>
      </c>
      <c r="L4859" s="1" t="s">
        <v>26</v>
      </c>
      <c r="M4859" s="1" t="s">
        <v>59</v>
      </c>
      <c r="N4859" s="1" t="s">
        <v>28</v>
      </c>
      <c r="O4859" s="1" t="s">
        <v>22</v>
      </c>
      <c r="P4859" s="1" t="s">
        <v>23</v>
      </c>
      <c r="Q4859" s="1" t="s">
        <v>31</v>
      </c>
      <c r="R4859" s="2">
        <v>39876</v>
      </c>
    </row>
    <row r="4860" spans="1:18" x14ac:dyDescent="0.25">
      <c r="A4860" s="1">
        <v>22117</v>
      </c>
      <c r="B4860" s="2">
        <v>40402</v>
      </c>
      <c r="C4860" s="2" t="str">
        <f t="shared" si="376"/>
        <v>August</v>
      </c>
      <c r="D4860" s="1" t="s">
        <v>37</v>
      </c>
      <c r="E4860" s="1">
        <v>16</v>
      </c>
      <c r="F4860" s="1">
        <f t="shared" si="375"/>
        <v>36.344999999999999</v>
      </c>
      <c r="G4860" s="1">
        <v>581.52</v>
      </c>
      <c r="H4860" s="1">
        <v>7.5</v>
      </c>
      <c r="I4860">
        <f t="shared" si="377"/>
        <v>589.02</v>
      </c>
      <c r="J4860">
        <f t="shared" si="378"/>
        <v>3.5455000000000001</v>
      </c>
      <c r="K4860">
        <f t="shared" si="379"/>
        <v>20.6177916</v>
      </c>
      <c r="L4860" s="1" t="s">
        <v>19</v>
      </c>
      <c r="M4860" s="1" t="s">
        <v>54</v>
      </c>
      <c r="N4860" s="1" t="s">
        <v>42</v>
      </c>
      <c r="O4860" s="1" t="s">
        <v>34</v>
      </c>
      <c r="P4860" s="1" t="s">
        <v>45</v>
      </c>
      <c r="Q4860" s="1" t="s">
        <v>24</v>
      </c>
      <c r="R4860" s="2">
        <v>40403</v>
      </c>
    </row>
    <row r="4861" spans="1:18" x14ac:dyDescent="0.25">
      <c r="A4861" s="1">
        <v>59845</v>
      </c>
      <c r="B4861" s="2">
        <v>40169</v>
      </c>
      <c r="C4861" s="2" t="str">
        <f t="shared" si="376"/>
        <v>December</v>
      </c>
      <c r="D4861" s="1" t="s">
        <v>18</v>
      </c>
      <c r="E4861" s="1">
        <v>42</v>
      </c>
      <c r="F4861" s="1">
        <f t="shared" si="375"/>
        <v>4.7642857142857142</v>
      </c>
      <c r="G4861" s="1">
        <v>200.1</v>
      </c>
      <c r="H4861" s="1">
        <v>0.7</v>
      </c>
      <c r="I4861">
        <f t="shared" si="377"/>
        <v>200.79999999999998</v>
      </c>
      <c r="J4861">
        <f t="shared" si="378"/>
        <v>3.5455000000000001</v>
      </c>
      <c r="K4861">
        <f t="shared" si="379"/>
        <v>7.0945455000000006</v>
      </c>
      <c r="L4861" s="1" t="s">
        <v>26</v>
      </c>
      <c r="M4861" s="1" t="s">
        <v>27</v>
      </c>
      <c r="N4861" s="1" t="s">
        <v>21</v>
      </c>
      <c r="O4861" s="1" t="s">
        <v>34</v>
      </c>
      <c r="P4861" s="1" t="s">
        <v>66</v>
      </c>
      <c r="Q4861" s="1" t="s">
        <v>36</v>
      </c>
      <c r="R4861" s="2">
        <v>40173</v>
      </c>
    </row>
    <row r="4862" spans="1:18" x14ac:dyDescent="0.25">
      <c r="A4862" s="1">
        <v>4033</v>
      </c>
      <c r="B4862" s="2">
        <v>40330</v>
      </c>
      <c r="C4862" s="2" t="str">
        <f t="shared" si="376"/>
        <v>June</v>
      </c>
      <c r="D4862" s="1" t="s">
        <v>18</v>
      </c>
      <c r="E4862" s="1">
        <v>38</v>
      </c>
      <c r="F4862" s="1">
        <f t="shared" si="375"/>
        <v>507.08026315789471</v>
      </c>
      <c r="G4862" s="1">
        <v>19269.05</v>
      </c>
      <c r="H4862" s="1">
        <v>41.44</v>
      </c>
      <c r="I4862">
        <f t="shared" si="377"/>
        <v>19310.489999999998</v>
      </c>
      <c r="J4862">
        <f t="shared" si="378"/>
        <v>4.7610000000000001</v>
      </c>
      <c r="K4862">
        <f t="shared" si="379"/>
        <v>917.39947050000001</v>
      </c>
      <c r="L4862" s="1" t="s">
        <v>38</v>
      </c>
      <c r="M4862" s="1" t="s">
        <v>58</v>
      </c>
      <c r="N4862" s="1" t="s">
        <v>21</v>
      </c>
      <c r="O4862" s="1" t="s">
        <v>22</v>
      </c>
      <c r="P4862" s="1" t="s">
        <v>67</v>
      </c>
      <c r="Q4862" s="1" t="s">
        <v>64</v>
      </c>
      <c r="R4862" s="2">
        <v>40337</v>
      </c>
    </row>
    <row r="4863" spans="1:18" x14ac:dyDescent="0.25">
      <c r="A4863" s="1">
        <v>30497</v>
      </c>
      <c r="B4863" s="2">
        <v>40580</v>
      </c>
      <c r="C4863" s="2" t="str">
        <f t="shared" si="376"/>
        <v>February</v>
      </c>
      <c r="D4863" s="1" t="s">
        <v>37</v>
      </c>
      <c r="E4863" s="1">
        <v>34</v>
      </c>
      <c r="F4863" s="1">
        <f t="shared" si="375"/>
        <v>20.791470588235292</v>
      </c>
      <c r="G4863" s="1">
        <v>706.91</v>
      </c>
      <c r="H4863" s="1">
        <v>8.83</v>
      </c>
      <c r="I4863">
        <f t="shared" si="377"/>
        <v>715.74</v>
      </c>
      <c r="J4863">
        <f t="shared" si="378"/>
        <v>3.5455000000000001</v>
      </c>
      <c r="K4863">
        <f t="shared" si="379"/>
        <v>25.063494049999999</v>
      </c>
      <c r="L4863" s="1" t="s">
        <v>19</v>
      </c>
      <c r="M4863" s="1" t="s">
        <v>56</v>
      </c>
      <c r="N4863" s="1" t="s">
        <v>33</v>
      </c>
      <c r="O4863" s="1" t="s">
        <v>34</v>
      </c>
      <c r="P4863" s="1" t="s">
        <v>48</v>
      </c>
      <c r="Q4863" s="1" t="s">
        <v>24</v>
      </c>
      <c r="R4863" s="2">
        <v>40582</v>
      </c>
    </row>
    <row r="4864" spans="1:18" x14ac:dyDescent="0.25">
      <c r="A4864" s="1">
        <v>39750</v>
      </c>
      <c r="B4864" s="2">
        <v>39899</v>
      </c>
      <c r="C4864" s="2" t="str">
        <f t="shared" si="376"/>
        <v>March</v>
      </c>
      <c r="D4864" s="1" t="s">
        <v>25</v>
      </c>
      <c r="E4864" s="1">
        <v>7</v>
      </c>
      <c r="F4864" s="1">
        <f t="shared" si="375"/>
        <v>20.084285714285716</v>
      </c>
      <c r="G4864" s="1">
        <v>140.59</v>
      </c>
      <c r="H4864" s="1">
        <v>8.51</v>
      </c>
      <c r="I4864">
        <f t="shared" si="377"/>
        <v>149.1</v>
      </c>
      <c r="J4864">
        <f t="shared" si="378"/>
        <v>5.3265000000000002</v>
      </c>
      <c r="K4864">
        <f t="shared" si="379"/>
        <v>7.4885263500000008</v>
      </c>
      <c r="L4864" s="1" t="s">
        <v>26</v>
      </c>
      <c r="M4864" s="1" t="s">
        <v>51</v>
      </c>
      <c r="N4864" s="1" t="s">
        <v>33</v>
      </c>
      <c r="O4864" s="1" t="s">
        <v>29</v>
      </c>
      <c r="P4864" s="1" t="s">
        <v>61</v>
      </c>
      <c r="Q4864" s="1" t="s">
        <v>31</v>
      </c>
      <c r="R4864" s="2">
        <v>39900</v>
      </c>
    </row>
    <row r="4865" spans="1:18" x14ac:dyDescent="0.25">
      <c r="A4865" s="1">
        <v>22183</v>
      </c>
      <c r="B4865" s="2">
        <v>41022</v>
      </c>
      <c r="C4865" s="2" t="str">
        <f t="shared" si="376"/>
        <v>April</v>
      </c>
      <c r="D4865" s="1" t="s">
        <v>41</v>
      </c>
      <c r="E4865" s="1">
        <v>30</v>
      </c>
      <c r="F4865" s="1">
        <f t="shared" si="375"/>
        <v>5.9073333333333329</v>
      </c>
      <c r="G4865" s="1">
        <v>177.22</v>
      </c>
      <c r="H4865" s="1">
        <v>1</v>
      </c>
      <c r="I4865">
        <f t="shared" si="377"/>
        <v>178.22</v>
      </c>
      <c r="J4865">
        <f t="shared" si="378"/>
        <v>3.5455000000000001</v>
      </c>
      <c r="K4865">
        <f t="shared" si="379"/>
        <v>6.2833351000000004</v>
      </c>
      <c r="L4865" s="1" t="s">
        <v>26</v>
      </c>
      <c r="M4865" s="1" t="s">
        <v>49</v>
      </c>
      <c r="N4865" s="1" t="s">
        <v>33</v>
      </c>
      <c r="O4865" s="1" t="s">
        <v>34</v>
      </c>
      <c r="P4865" s="1" t="s">
        <v>35</v>
      </c>
      <c r="Q4865" s="1" t="s">
        <v>36</v>
      </c>
      <c r="R4865" s="2">
        <v>41023</v>
      </c>
    </row>
    <row r="4866" spans="1:18" x14ac:dyDescent="0.25">
      <c r="A4866" s="1">
        <v>17953</v>
      </c>
      <c r="B4866" s="2">
        <v>41141</v>
      </c>
      <c r="C4866" s="2" t="str">
        <f t="shared" si="376"/>
        <v>August</v>
      </c>
      <c r="D4866" s="1" t="s">
        <v>25</v>
      </c>
      <c r="E4866" s="1">
        <v>17</v>
      </c>
      <c r="F4866" s="1">
        <f t="shared" ref="F4866:F4929" si="380">G4866/E4866</f>
        <v>6.2023529411764704</v>
      </c>
      <c r="G4866" s="1">
        <v>105.44</v>
      </c>
      <c r="H4866" s="1">
        <v>1.2</v>
      </c>
      <c r="I4866">
        <f t="shared" si="377"/>
        <v>106.64</v>
      </c>
      <c r="J4866">
        <f t="shared" si="378"/>
        <v>3.5455000000000001</v>
      </c>
      <c r="K4866">
        <f t="shared" si="379"/>
        <v>3.7383751999999997</v>
      </c>
      <c r="L4866" s="1" t="s">
        <v>26</v>
      </c>
      <c r="M4866" s="1" t="s">
        <v>49</v>
      </c>
      <c r="N4866" s="1" t="s">
        <v>28</v>
      </c>
      <c r="O4866" s="1" t="s">
        <v>34</v>
      </c>
      <c r="P4866" s="1" t="s">
        <v>35</v>
      </c>
      <c r="Q4866" s="1" t="s">
        <v>36</v>
      </c>
      <c r="R4866" s="2">
        <v>41143</v>
      </c>
    </row>
    <row r="4867" spans="1:18" x14ac:dyDescent="0.25">
      <c r="A4867" s="1">
        <v>27138</v>
      </c>
      <c r="B4867" s="2">
        <v>41059</v>
      </c>
      <c r="C4867" s="2" t="str">
        <f t="shared" ref="C4867:C4930" si="381">TEXT(B4867,"mmmm")</f>
        <v>May</v>
      </c>
      <c r="D4867" s="1" t="s">
        <v>25</v>
      </c>
      <c r="E4867" s="1">
        <v>31</v>
      </c>
      <c r="F4867" s="1">
        <f t="shared" si="380"/>
        <v>96.006774193548395</v>
      </c>
      <c r="G4867" s="1">
        <v>2976.21</v>
      </c>
      <c r="H4867" s="1">
        <v>35.840000000000003</v>
      </c>
      <c r="I4867">
        <f t="shared" ref="I4867:I4930" si="382">G4867+H4867</f>
        <v>3012.05</v>
      </c>
      <c r="J4867">
        <f t="shared" ref="J4867:J4930" si="383">IF(O4867="Furniture",4.761,IF(O4867="Technology",5.3265,IF(O4867="Office Supplies",3.5455,0)))</f>
        <v>4.7610000000000001</v>
      </c>
      <c r="K4867">
        <f t="shared" ref="K4867:K4930" si="384">(J4867*G4867)/100</f>
        <v>141.6973581</v>
      </c>
      <c r="L4867" s="1" t="s">
        <v>38</v>
      </c>
      <c r="M4867" s="1" t="s">
        <v>51</v>
      </c>
      <c r="N4867" s="1" t="s">
        <v>42</v>
      </c>
      <c r="O4867" s="1" t="s">
        <v>22</v>
      </c>
      <c r="P4867" s="1" t="s">
        <v>67</v>
      </c>
      <c r="Q4867" s="1" t="s">
        <v>64</v>
      </c>
      <c r="R4867" s="2">
        <v>41061</v>
      </c>
    </row>
    <row r="4868" spans="1:18" x14ac:dyDescent="0.25">
      <c r="A4868" s="1">
        <v>54151</v>
      </c>
      <c r="B4868" s="2">
        <v>40058</v>
      </c>
      <c r="C4868" s="2" t="str">
        <f t="shared" si="381"/>
        <v>September</v>
      </c>
      <c r="D4868" s="1" t="s">
        <v>37</v>
      </c>
      <c r="E4868" s="1">
        <v>35</v>
      </c>
      <c r="F4868" s="1">
        <f t="shared" si="380"/>
        <v>5.8820000000000006</v>
      </c>
      <c r="G4868" s="1">
        <v>205.87</v>
      </c>
      <c r="H4868" s="1">
        <v>1.46</v>
      </c>
      <c r="I4868">
        <f t="shared" si="382"/>
        <v>207.33</v>
      </c>
      <c r="J4868">
        <f t="shared" si="383"/>
        <v>3.5455000000000001</v>
      </c>
      <c r="K4868">
        <f t="shared" si="384"/>
        <v>7.2991208500000004</v>
      </c>
      <c r="L4868" s="1" t="s">
        <v>26</v>
      </c>
      <c r="M4868" s="1" t="s">
        <v>27</v>
      </c>
      <c r="N4868" s="1" t="s">
        <v>28</v>
      </c>
      <c r="O4868" s="1" t="s">
        <v>34</v>
      </c>
      <c r="P4868" s="1" t="s">
        <v>45</v>
      </c>
      <c r="Q4868" s="1" t="s">
        <v>36</v>
      </c>
      <c r="R4868" s="2">
        <v>40059</v>
      </c>
    </row>
    <row r="4869" spans="1:18" x14ac:dyDescent="0.25">
      <c r="A4869" s="1">
        <v>28802</v>
      </c>
      <c r="B4869" s="2">
        <v>40486</v>
      </c>
      <c r="C4869" s="2" t="str">
        <f t="shared" si="381"/>
        <v>November</v>
      </c>
      <c r="D4869" s="1" t="s">
        <v>25</v>
      </c>
      <c r="E4869" s="1">
        <v>23</v>
      </c>
      <c r="F4869" s="1">
        <f t="shared" si="380"/>
        <v>17.991304347826087</v>
      </c>
      <c r="G4869" s="1">
        <v>413.8</v>
      </c>
      <c r="H4869" s="1">
        <v>8.99</v>
      </c>
      <c r="I4869">
        <f t="shared" si="382"/>
        <v>422.79</v>
      </c>
      <c r="J4869">
        <f t="shared" si="383"/>
        <v>4.7610000000000001</v>
      </c>
      <c r="K4869">
        <f t="shared" si="384"/>
        <v>19.701018000000001</v>
      </c>
      <c r="L4869" s="1" t="s">
        <v>19</v>
      </c>
      <c r="M4869" s="1" t="s">
        <v>20</v>
      </c>
      <c r="N4869" s="1" t="s">
        <v>42</v>
      </c>
      <c r="O4869" s="1" t="s">
        <v>22</v>
      </c>
      <c r="P4869" s="1" t="s">
        <v>23</v>
      </c>
      <c r="Q4869" s="1" t="s">
        <v>46</v>
      </c>
      <c r="R4869" s="2">
        <v>40488</v>
      </c>
    </row>
    <row r="4870" spans="1:18" x14ac:dyDescent="0.25">
      <c r="A4870" s="1">
        <v>10886</v>
      </c>
      <c r="B4870" s="2">
        <v>40048</v>
      </c>
      <c r="C4870" s="2" t="str">
        <f t="shared" si="381"/>
        <v>August</v>
      </c>
      <c r="D4870" s="1" t="s">
        <v>37</v>
      </c>
      <c r="E4870" s="1">
        <v>36</v>
      </c>
      <c r="F4870" s="1">
        <f t="shared" si="380"/>
        <v>1.8172222222222223</v>
      </c>
      <c r="G4870" s="1">
        <v>65.42</v>
      </c>
      <c r="H4870" s="1">
        <v>4.08</v>
      </c>
      <c r="I4870">
        <f t="shared" si="382"/>
        <v>69.5</v>
      </c>
      <c r="J4870">
        <f t="shared" si="383"/>
        <v>4.7610000000000001</v>
      </c>
      <c r="K4870">
        <f t="shared" si="384"/>
        <v>3.1146462000000001</v>
      </c>
      <c r="L4870" s="1" t="s">
        <v>26</v>
      </c>
      <c r="M4870" s="1" t="s">
        <v>59</v>
      </c>
      <c r="N4870" s="1" t="s">
        <v>33</v>
      </c>
      <c r="O4870" s="1" t="s">
        <v>22</v>
      </c>
      <c r="P4870" s="1" t="s">
        <v>23</v>
      </c>
      <c r="Q4870" s="1" t="s">
        <v>46</v>
      </c>
      <c r="R4870" s="2">
        <v>40050</v>
      </c>
    </row>
    <row r="4871" spans="1:18" x14ac:dyDescent="0.25">
      <c r="A4871" s="1">
        <v>26243</v>
      </c>
      <c r="B4871" s="2">
        <v>40740</v>
      </c>
      <c r="C4871" s="2" t="str">
        <f t="shared" si="381"/>
        <v>July</v>
      </c>
      <c r="D4871" s="1" t="s">
        <v>18</v>
      </c>
      <c r="E4871" s="1">
        <v>42</v>
      </c>
      <c r="F4871" s="1">
        <f t="shared" si="380"/>
        <v>1.6980952380952379</v>
      </c>
      <c r="G4871" s="1">
        <v>71.319999999999993</v>
      </c>
      <c r="H4871" s="1">
        <v>1</v>
      </c>
      <c r="I4871">
        <f t="shared" si="382"/>
        <v>72.319999999999993</v>
      </c>
      <c r="J4871">
        <f t="shared" si="383"/>
        <v>3.5455000000000001</v>
      </c>
      <c r="K4871">
        <f t="shared" si="384"/>
        <v>2.5286505999999997</v>
      </c>
      <c r="L4871" s="1" t="s">
        <v>26</v>
      </c>
      <c r="M4871" s="1" t="s">
        <v>69</v>
      </c>
      <c r="N4871" s="1" t="s">
        <v>33</v>
      </c>
      <c r="O4871" s="1" t="s">
        <v>34</v>
      </c>
      <c r="P4871" s="1" t="s">
        <v>35</v>
      </c>
      <c r="Q4871" s="1" t="s">
        <v>36</v>
      </c>
      <c r="R4871" s="2">
        <v>40744</v>
      </c>
    </row>
    <row r="4872" spans="1:18" x14ac:dyDescent="0.25">
      <c r="A4872" s="1">
        <v>8998</v>
      </c>
      <c r="B4872" s="2">
        <v>40181</v>
      </c>
      <c r="C4872" s="2" t="str">
        <f t="shared" si="381"/>
        <v>January</v>
      </c>
      <c r="D4872" s="1" t="s">
        <v>18</v>
      </c>
      <c r="E4872" s="1">
        <v>12</v>
      </c>
      <c r="F4872" s="1">
        <f t="shared" si="380"/>
        <v>23.118333333333336</v>
      </c>
      <c r="G4872" s="1">
        <v>277.42</v>
      </c>
      <c r="H4872" s="1">
        <v>1.99</v>
      </c>
      <c r="I4872">
        <f t="shared" si="382"/>
        <v>279.41000000000003</v>
      </c>
      <c r="J4872">
        <f t="shared" si="383"/>
        <v>5.3265000000000002</v>
      </c>
      <c r="K4872">
        <f t="shared" si="384"/>
        <v>14.776776300000002</v>
      </c>
      <c r="L4872" s="1" t="s">
        <v>26</v>
      </c>
      <c r="M4872" s="1" t="s">
        <v>56</v>
      </c>
      <c r="N4872" s="1" t="s">
        <v>21</v>
      </c>
      <c r="O4872" s="1" t="s">
        <v>29</v>
      </c>
      <c r="P4872" s="1" t="s">
        <v>43</v>
      </c>
      <c r="Q4872" s="1" t="s">
        <v>46</v>
      </c>
      <c r="R4872" s="2">
        <v>40183</v>
      </c>
    </row>
    <row r="4873" spans="1:18" x14ac:dyDescent="0.25">
      <c r="A4873" s="1">
        <v>5891</v>
      </c>
      <c r="B4873" s="2">
        <v>41271</v>
      </c>
      <c r="C4873" s="2" t="str">
        <f t="shared" si="381"/>
        <v>December</v>
      </c>
      <c r="D4873" s="1" t="s">
        <v>41</v>
      </c>
      <c r="E4873" s="1">
        <v>2</v>
      </c>
      <c r="F4873" s="1">
        <f t="shared" si="380"/>
        <v>22.225000000000001</v>
      </c>
      <c r="G4873" s="1">
        <v>44.45</v>
      </c>
      <c r="H4873" s="1">
        <v>1.49</v>
      </c>
      <c r="I4873">
        <f t="shared" si="382"/>
        <v>45.940000000000005</v>
      </c>
      <c r="J4873">
        <f t="shared" si="383"/>
        <v>3.5455000000000001</v>
      </c>
      <c r="K4873">
        <f t="shared" si="384"/>
        <v>1.5759747500000001</v>
      </c>
      <c r="L4873" s="1" t="s">
        <v>26</v>
      </c>
      <c r="M4873" s="1" t="s">
        <v>20</v>
      </c>
      <c r="N4873" s="1" t="s">
        <v>42</v>
      </c>
      <c r="O4873" s="1" t="s">
        <v>34</v>
      </c>
      <c r="P4873" s="1" t="s">
        <v>48</v>
      </c>
      <c r="Q4873" s="1" t="s">
        <v>24</v>
      </c>
      <c r="R4873" s="2">
        <v>41273</v>
      </c>
    </row>
    <row r="4874" spans="1:18" x14ac:dyDescent="0.25">
      <c r="A4874" s="1">
        <v>30944</v>
      </c>
      <c r="B4874" s="2">
        <v>40716</v>
      </c>
      <c r="C4874" s="2" t="str">
        <f t="shared" si="381"/>
        <v>June</v>
      </c>
      <c r="D4874" s="1" t="s">
        <v>37</v>
      </c>
      <c r="E4874" s="1">
        <v>32</v>
      </c>
      <c r="F4874" s="1">
        <f t="shared" si="380"/>
        <v>17.0628125</v>
      </c>
      <c r="G4874" s="1">
        <v>546.01</v>
      </c>
      <c r="H4874" s="1">
        <v>5.08</v>
      </c>
      <c r="I4874">
        <f t="shared" si="382"/>
        <v>551.09</v>
      </c>
      <c r="J4874">
        <f t="shared" si="383"/>
        <v>3.5455000000000001</v>
      </c>
      <c r="K4874">
        <f t="shared" si="384"/>
        <v>19.358784549999999</v>
      </c>
      <c r="L4874" s="1" t="s">
        <v>26</v>
      </c>
      <c r="M4874" s="1" t="s">
        <v>54</v>
      </c>
      <c r="N4874" s="1" t="s">
        <v>21</v>
      </c>
      <c r="O4874" s="1" t="s">
        <v>34</v>
      </c>
      <c r="P4874" s="1" t="s">
        <v>48</v>
      </c>
      <c r="Q4874" s="1" t="s">
        <v>24</v>
      </c>
      <c r="R4874" s="2">
        <v>40717</v>
      </c>
    </row>
    <row r="4875" spans="1:18" x14ac:dyDescent="0.25">
      <c r="A4875" s="1">
        <v>8646</v>
      </c>
      <c r="B4875" s="2">
        <v>39912</v>
      </c>
      <c r="C4875" s="2" t="str">
        <f t="shared" si="381"/>
        <v>April</v>
      </c>
      <c r="D4875" s="1" t="s">
        <v>25</v>
      </c>
      <c r="E4875" s="1">
        <v>26</v>
      </c>
      <c r="F4875" s="1">
        <f t="shared" si="380"/>
        <v>38.241153846153843</v>
      </c>
      <c r="G4875" s="1">
        <v>994.27</v>
      </c>
      <c r="H4875" s="1">
        <v>6.5</v>
      </c>
      <c r="I4875">
        <f t="shared" si="382"/>
        <v>1000.77</v>
      </c>
      <c r="J4875">
        <f t="shared" si="383"/>
        <v>5.3265000000000002</v>
      </c>
      <c r="K4875">
        <f t="shared" si="384"/>
        <v>52.959791549999998</v>
      </c>
      <c r="L4875" s="1" t="s">
        <v>19</v>
      </c>
      <c r="M4875" s="1" t="s">
        <v>56</v>
      </c>
      <c r="N4875" s="1" t="s">
        <v>21</v>
      </c>
      <c r="O4875" s="1" t="s">
        <v>29</v>
      </c>
      <c r="P4875" s="1" t="s">
        <v>43</v>
      </c>
      <c r="Q4875" s="1" t="s">
        <v>24</v>
      </c>
      <c r="R4875" s="2">
        <v>39914</v>
      </c>
    </row>
    <row r="4876" spans="1:18" x14ac:dyDescent="0.25">
      <c r="A4876" s="1">
        <v>12486</v>
      </c>
      <c r="B4876" s="2">
        <v>40594</v>
      </c>
      <c r="C4876" s="2" t="str">
        <f t="shared" si="381"/>
        <v>February</v>
      </c>
      <c r="D4876" s="1" t="s">
        <v>25</v>
      </c>
      <c r="E4876" s="1">
        <v>31</v>
      </c>
      <c r="F4876" s="1">
        <f t="shared" si="380"/>
        <v>99.397741935483864</v>
      </c>
      <c r="G4876" s="1">
        <v>3081.33</v>
      </c>
      <c r="H4876" s="1">
        <v>57.38</v>
      </c>
      <c r="I4876">
        <f t="shared" si="382"/>
        <v>3138.71</v>
      </c>
      <c r="J4876">
        <f t="shared" si="383"/>
        <v>4.7610000000000001</v>
      </c>
      <c r="K4876">
        <f t="shared" si="384"/>
        <v>146.70212129999999</v>
      </c>
      <c r="L4876" s="1" t="s">
        <v>38</v>
      </c>
      <c r="M4876" s="1" t="s">
        <v>47</v>
      </c>
      <c r="N4876" s="1" t="s">
        <v>33</v>
      </c>
      <c r="O4876" s="1" t="s">
        <v>22</v>
      </c>
      <c r="P4876" s="1" t="s">
        <v>67</v>
      </c>
      <c r="Q4876" s="1" t="s">
        <v>64</v>
      </c>
      <c r="R4876" s="2">
        <v>40595</v>
      </c>
    </row>
    <row r="4877" spans="1:18" x14ac:dyDescent="0.25">
      <c r="A4877" s="1">
        <v>12480</v>
      </c>
      <c r="B4877" s="2">
        <v>40001</v>
      </c>
      <c r="C4877" s="2" t="str">
        <f t="shared" si="381"/>
        <v>July</v>
      </c>
      <c r="D4877" s="1" t="s">
        <v>41</v>
      </c>
      <c r="E4877" s="1">
        <v>8</v>
      </c>
      <c r="F4877" s="1">
        <f t="shared" si="380"/>
        <v>148.37625</v>
      </c>
      <c r="G4877" s="1">
        <v>1187.01</v>
      </c>
      <c r="H4877" s="1">
        <v>32.18</v>
      </c>
      <c r="I4877">
        <f t="shared" si="382"/>
        <v>1219.19</v>
      </c>
      <c r="J4877">
        <f t="shared" si="383"/>
        <v>4.7610000000000001</v>
      </c>
      <c r="K4877">
        <f t="shared" si="384"/>
        <v>56.513546100000006</v>
      </c>
      <c r="L4877" s="1" t="s">
        <v>38</v>
      </c>
      <c r="M4877" s="1" t="s">
        <v>27</v>
      </c>
      <c r="N4877" s="1" t="s">
        <v>28</v>
      </c>
      <c r="O4877" s="1" t="s">
        <v>22</v>
      </c>
      <c r="P4877" s="1" t="s">
        <v>67</v>
      </c>
      <c r="Q4877" s="1" t="s">
        <v>64</v>
      </c>
      <c r="R4877" s="2">
        <v>40002</v>
      </c>
    </row>
    <row r="4878" spans="1:18" x14ac:dyDescent="0.25">
      <c r="A4878" s="1">
        <v>11911</v>
      </c>
      <c r="B4878" s="2">
        <v>40492</v>
      </c>
      <c r="C4878" s="2" t="str">
        <f t="shared" si="381"/>
        <v>November</v>
      </c>
      <c r="D4878" s="1" t="s">
        <v>37</v>
      </c>
      <c r="E4878" s="1">
        <v>25</v>
      </c>
      <c r="F4878" s="1">
        <f t="shared" si="380"/>
        <v>15.913599999999999</v>
      </c>
      <c r="G4878" s="1">
        <v>397.84</v>
      </c>
      <c r="H4878" s="1">
        <v>9.73</v>
      </c>
      <c r="I4878">
        <f t="shared" si="382"/>
        <v>407.57</v>
      </c>
      <c r="J4878">
        <f t="shared" si="383"/>
        <v>3.5455000000000001</v>
      </c>
      <c r="K4878">
        <f t="shared" si="384"/>
        <v>14.1054172</v>
      </c>
      <c r="L4878" s="1" t="s">
        <v>26</v>
      </c>
      <c r="M4878" s="1" t="s">
        <v>44</v>
      </c>
      <c r="N4878" s="1" t="s">
        <v>21</v>
      </c>
      <c r="O4878" s="1" t="s">
        <v>34</v>
      </c>
      <c r="P4878" s="1" t="s">
        <v>48</v>
      </c>
      <c r="Q4878" s="1" t="s">
        <v>24</v>
      </c>
      <c r="R4878" s="2">
        <v>40494</v>
      </c>
    </row>
    <row r="4879" spans="1:18" x14ac:dyDescent="0.25">
      <c r="A4879" s="1">
        <v>16770</v>
      </c>
      <c r="B4879" s="2">
        <v>39819</v>
      </c>
      <c r="C4879" s="2" t="str">
        <f t="shared" si="381"/>
        <v>January</v>
      </c>
      <c r="D4879" s="1" t="s">
        <v>37</v>
      </c>
      <c r="E4879" s="1">
        <v>17</v>
      </c>
      <c r="F4879" s="1">
        <f t="shared" si="380"/>
        <v>2.1800000000000002</v>
      </c>
      <c r="G4879" s="1">
        <v>37.06</v>
      </c>
      <c r="H4879" s="1">
        <v>0.7</v>
      </c>
      <c r="I4879">
        <f t="shared" si="382"/>
        <v>37.760000000000005</v>
      </c>
      <c r="J4879">
        <f t="shared" si="383"/>
        <v>3.5455000000000001</v>
      </c>
      <c r="K4879">
        <f t="shared" si="384"/>
        <v>1.3139623</v>
      </c>
      <c r="L4879" s="1" t="s">
        <v>26</v>
      </c>
      <c r="M4879" s="1" t="s">
        <v>59</v>
      </c>
      <c r="N4879" s="1" t="s">
        <v>21</v>
      </c>
      <c r="O4879" s="1" t="s">
        <v>34</v>
      </c>
      <c r="P4879" s="1" t="s">
        <v>35</v>
      </c>
      <c r="Q4879" s="1" t="s">
        <v>36</v>
      </c>
      <c r="R4879" s="2">
        <v>39820</v>
      </c>
    </row>
    <row r="4880" spans="1:18" x14ac:dyDescent="0.25">
      <c r="A4880" s="1">
        <v>47399</v>
      </c>
      <c r="B4880" s="2">
        <v>41122</v>
      </c>
      <c r="C4880" s="2" t="str">
        <f t="shared" si="381"/>
        <v>August</v>
      </c>
      <c r="D4880" s="1" t="s">
        <v>18</v>
      </c>
      <c r="E4880" s="1">
        <v>26</v>
      </c>
      <c r="F4880" s="1">
        <f t="shared" si="380"/>
        <v>5.6061538461538456</v>
      </c>
      <c r="G4880" s="1">
        <v>145.76</v>
      </c>
      <c r="H4880" s="1">
        <v>2.99</v>
      </c>
      <c r="I4880">
        <f t="shared" si="382"/>
        <v>148.75</v>
      </c>
      <c r="J4880">
        <f t="shared" si="383"/>
        <v>3.5455000000000001</v>
      </c>
      <c r="K4880">
        <f t="shared" si="384"/>
        <v>5.1679207999999992</v>
      </c>
      <c r="L4880" s="1" t="s">
        <v>26</v>
      </c>
      <c r="M4880" s="1" t="s">
        <v>56</v>
      </c>
      <c r="N4880" s="1" t="s">
        <v>21</v>
      </c>
      <c r="O4880" s="1" t="s">
        <v>34</v>
      </c>
      <c r="P4880" s="1" t="s">
        <v>48</v>
      </c>
      <c r="Q4880" s="1" t="s">
        <v>24</v>
      </c>
      <c r="R4880" s="2">
        <v>41122</v>
      </c>
    </row>
    <row r="4881" spans="1:18" x14ac:dyDescent="0.25">
      <c r="A4881" s="1">
        <v>15303</v>
      </c>
      <c r="B4881" s="2">
        <v>40434</v>
      </c>
      <c r="C4881" s="2" t="str">
        <f t="shared" si="381"/>
        <v>September</v>
      </c>
      <c r="D4881" s="1" t="s">
        <v>37</v>
      </c>
      <c r="E4881" s="1">
        <v>21</v>
      </c>
      <c r="F4881" s="1">
        <f t="shared" si="380"/>
        <v>4.8157142857142858</v>
      </c>
      <c r="G4881" s="1">
        <v>101.13</v>
      </c>
      <c r="H4881" s="1">
        <v>5.83</v>
      </c>
      <c r="I4881">
        <f t="shared" si="382"/>
        <v>106.96</v>
      </c>
      <c r="J4881">
        <f t="shared" si="383"/>
        <v>3.5455000000000001</v>
      </c>
      <c r="K4881">
        <f t="shared" si="384"/>
        <v>3.5855641500000002</v>
      </c>
      <c r="L4881" s="1" t="s">
        <v>26</v>
      </c>
      <c r="M4881" s="1" t="s">
        <v>20</v>
      </c>
      <c r="N4881" s="1" t="s">
        <v>42</v>
      </c>
      <c r="O4881" s="1" t="s">
        <v>34</v>
      </c>
      <c r="P4881" s="1" t="s">
        <v>48</v>
      </c>
      <c r="Q4881" s="1" t="s">
        <v>24</v>
      </c>
      <c r="R4881" s="2">
        <v>40435</v>
      </c>
    </row>
    <row r="4882" spans="1:18" x14ac:dyDescent="0.25">
      <c r="A4882" s="1">
        <v>58086</v>
      </c>
      <c r="B4882" s="2">
        <v>40612</v>
      </c>
      <c r="C4882" s="2" t="str">
        <f t="shared" si="381"/>
        <v>March</v>
      </c>
      <c r="D4882" s="1" t="s">
        <v>41</v>
      </c>
      <c r="E4882" s="1">
        <v>31</v>
      </c>
      <c r="F4882" s="1">
        <f t="shared" si="380"/>
        <v>52.845161290322579</v>
      </c>
      <c r="G4882" s="1">
        <v>1638.2</v>
      </c>
      <c r="H4882" s="1">
        <v>13.88</v>
      </c>
      <c r="I4882">
        <f t="shared" si="382"/>
        <v>1652.0800000000002</v>
      </c>
      <c r="J4882">
        <f t="shared" si="383"/>
        <v>3.5455000000000001</v>
      </c>
      <c r="K4882">
        <f t="shared" si="384"/>
        <v>58.082381000000005</v>
      </c>
      <c r="L4882" s="1" t="s">
        <v>26</v>
      </c>
      <c r="M4882" s="1" t="s">
        <v>56</v>
      </c>
      <c r="N4882" s="1" t="s">
        <v>33</v>
      </c>
      <c r="O4882" s="1" t="s">
        <v>34</v>
      </c>
      <c r="P4882" s="1" t="s">
        <v>45</v>
      </c>
      <c r="Q4882" s="1" t="s">
        <v>24</v>
      </c>
      <c r="R4882" s="2">
        <v>40613</v>
      </c>
    </row>
    <row r="4883" spans="1:18" x14ac:dyDescent="0.25">
      <c r="A4883" s="1">
        <v>12771</v>
      </c>
      <c r="B4883" s="2">
        <v>39830</v>
      </c>
      <c r="C4883" s="2" t="str">
        <f t="shared" si="381"/>
        <v>January</v>
      </c>
      <c r="D4883" s="1" t="s">
        <v>37</v>
      </c>
      <c r="E4883" s="1">
        <v>40</v>
      </c>
      <c r="F4883" s="1">
        <f t="shared" si="380"/>
        <v>28.587250000000001</v>
      </c>
      <c r="G4883" s="1">
        <v>1143.49</v>
      </c>
      <c r="H4883" s="1">
        <v>19.989999999999998</v>
      </c>
      <c r="I4883">
        <f t="shared" si="382"/>
        <v>1163.48</v>
      </c>
      <c r="J4883">
        <f t="shared" si="383"/>
        <v>3.5455000000000001</v>
      </c>
      <c r="K4883">
        <f t="shared" si="384"/>
        <v>40.54243795</v>
      </c>
      <c r="L4883" s="1" t="s">
        <v>26</v>
      </c>
      <c r="M4883" s="1" t="s">
        <v>44</v>
      </c>
      <c r="N4883" s="1" t="s">
        <v>28</v>
      </c>
      <c r="O4883" s="1" t="s">
        <v>34</v>
      </c>
      <c r="P4883" s="1" t="s">
        <v>63</v>
      </c>
      <c r="Q4883" s="1" t="s">
        <v>24</v>
      </c>
      <c r="R4883" s="2">
        <v>39830</v>
      </c>
    </row>
    <row r="4884" spans="1:18" x14ac:dyDescent="0.25">
      <c r="A4884" s="1">
        <v>39139</v>
      </c>
      <c r="B4884" s="2">
        <v>40495</v>
      </c>
      <c r="C4884" s="2" t="str">
        <f t="shared" si="381"/>
        <v>November</v>
      </c>
      <c r="D4884" s="1" t="s">
        <v>32</v>
      </c>
      <c r="E4884" s="1">
        <v>31</v>
      </c>
      <c r="F4884" s="1">
        <f t="shared" si="380"/>
        <v>197.36709677419356</v>
      </c>
      <c r="G4884" s="1">
        <v>6118.38</v>
      </c>
      <c r="H4884" s="1">
        <v>21.21</v>
      </c>
      <c r="I4884">
        <f t="shared" si="382"/>
        <v>6139.59</v>
      </c>
      <c r="J4884">
        <f t="shared" si="383"/>
        <v>4.7610000000000001</v>
      </c>
      <c r="K4884">
        <f t="shared" si="384"/>
        <v>291.29607180000005</v>
      </c>
      <c r="L4884" s="1" t="s">
        <v>26</v>
      </c>
      <c r="M4884" s="1" t="s">
        <v>47</v>
      </c>
      <c r="N4884" s="1" t="s">
        <v>42</v>
      </c>
      <c r="O4884" s="1" t="s">
        <v>22</v>
      </c>
      <c r="P4884" s="1" t="s">
        <v>23</v>
      </c>
      <c r="Q4884" s="1" t="s">
        <v>53</v>
      </c>
      <c r="R4884" s="2">
        <v>40497</v>
      </c>
    </row>
    <row r="4885" spans="1:18" x14ac:dyDescent="0.25">
      <c r="A4885" s="1">
        <v>6112</v>
      </c>
      <c r="B4885" s="2">
        <v>40048</v>
      </c>
      <c r="C4885" s="2" t="str">
        <f t="shared" si="381"/>
        <v>August</v>
      </c>
      <c r="D4885" s="1" t="s">
        <v>41</v>
      </c>
      <c r="E4885" s="1">
        <v>10</v>
      </c>
      <c r="F4885" s="1">
        <f t="shared" si="380"/>
        <v>159.73699999999999</v>
      </c>
      <c r="G4885" s="1">
        <v>1597.37</v>
      </c>
      <c r="H4885" s="1">
        <v>80.2</v>
      </c>
      <c r="I4885">
        <f t="shared" si="382"/>
        <v>1677.57</v>
      </c>
      <c r="J4885">
        <f t="shared" si="383"/>
        <v>4.7610000000000001</v>
      </c>
      <c r="K4885">
        <f t="shared" si="384"/>
        <v>76.050785699999992</v>
      </c>
      <c r="L4885" s="1" t="s">
        <v>38</v>
      </c>
      <c r="M4885" s="1" t="s">
        <v>54</v>
      </c>
      <c r="N4885" s="1" t="s">
        <v>33</v>
      </c>
      <c r="O4885" s="1" t="s">
        <v>22</v>
      </c>
      <c r="P4885" s="1" t="s">
        <v>57</v>
      </c>
      <c r="Q4885" s="1" t="s">
        <v>64</v>
      </c>
      <c r="R4885" s="2">
        <v>40048</v>
      </c>
    </row>
    <row r="4886" spans="1:18" x14ac:dyDescent="0.25">
      <c r="A4886" s="1">
        <v>3073</v>
      </c>
      <c r="B4886" s="2">
        <v>39820</v>
      </c>
      <c r="C4886" s="2" t="str">
        <f t="shared" si="381"/>
        <v>January</v>
      </c>
      <c r="D4886" s="1" t="s">
        <v>41</v>
      </c>
      <c r="E4886" s="1">
        <v>3</v>
      </c>
      <c r="F4886" s="1">
        <f t="shared" si="380"/>
        <v>706.55666666666673</v>
      </c>
      <c r="G4886" s="1">
        <v>2119.67</v>
      </c>
      <c r="H4886" s="1">
        <v>24.49</v>
      </c>
      <c r="I4886">
        <f t="shared" si="382"/>
        <v>2144.16</v>
      </c>
      <c r="J4886">
        <f t="shared" si="383"/>
        <v>5.3265000000000002</v>
      </c>
      <c r="K4886">
        <f t="shared" si="384"/>
        <v>112.90422255000001</v>
      </c>
      <c r="L4886" s="1" t="s">
        <v>19</v>
      </c>
      <c r="M4886" s="1" t="s">
        <v>49</v>
      </c>
      <c r="N4886" s="1" t="s">
        <v>42</v>
      </c>
      <c r="O4886" s="1" t="s">
        <v>29</v>
      </c>
      <c r="P4886" s="1" t="s">
        <v>52</v>
      </c>
      <c r="Q4886" s="1" t="s">
        <v>53</v>
      </c>
      <c r="R4886" s="2">
        <v>39821</v>
      </c>
    </row>
    <row r="4887" spans="1:18" x14ac:dyDescent="0.25">
      <c r="A4887" s="1">
        <v>47175</v>
      </c>
      <c r="B4887" s="2">
        <v>40293</v>
      </c>
      <c r="C4887" s="2" t="str">
        <f t="shared" si="381"/>
        <v>April</v>
      </c>
      <c r="D4887" s="1" t="s">
        <v>32</v>
      </c>
      <c r="E4887" s="1">
        <v>40</v>
      </c>
      <c r="F4887" s="1">
        <f t="shared" si="380"/>
        <v>1.76125</v>
      </c>
      <c r="G4887" s="1">
        <v>70.45</v>
      </c>
      <c r="H4887" s="1">
        <v>1</v>
      </c>
      <c r="I4887">
        <f t="shared" si="382"/>
        <v>71.45</v>
      </c>
      <c r="J4887">
        <f t="shared" si="383"/>
        <v>3.5455000000000001</v>
      </c>
      <c r="K4887">
        <f t="shared" si="384"/>
        <v>2.4978047500000002</v>
      </c>
      <c r="L4887" s="1" t="s">
        <v>26</v>
      </c>
      <c r="M4887" s="1" t="s">
        <v>54</v>
      </c>
      <c r="N4887" s="1" t="s">
        <v>33</v>
      </c>
      <c r="O4887" s="1" t="s">
        <v>34</v>
      </c>
      <c r="P4887" s="1" t="s">
        <v>35</v>
      </c>
      <c r="Q4887" s="1" t="s">
        <v>36</v>
      </c>
      <c r="R4887" s="2">
        <v>40294</v>
      </c>
    </row>
    <row r="4888" spans="1:18" x14ac:dyDescent="0.25">
      <c r="A4888" s="1">
        <v>56550</v>
      </c>
      <c r="B4888" s="2">
        <v>40641</v>
      </c>
      <c r="C4888" s="2" t="str">
        <f t="shared" si="381"/>
        <v>April</v>
      </c>
      <c r="D4888" s="1" t="s">
        <v>32</v>
      </c>
      <c r="E4888" s="1">
        <v>37</v>
      </c>
      <c r="F4888" s="1">
        <f t="shared" si="380"/>
        <v>22.264324324324324</v>
      </c>
      <c r="G4888" s="1">
        <v>823.78</v>
      </c>
      <c r="H4888" s="1">
        <v>5.08</v>
      </c>
      <c r="I4888">
        <f t="shared" si="382"/>
        <v>828.86</v>
      </c>
      <c r="J4888">
        <f t="shared" si="383"/>
        <v>4.7610000000000001</v>
      </c>
      <c r="K4888">
        <f t="shared" si="384"/>
        <v>39.220165799999997</v>
      </c>
      <c r="L4888" s="1" t="s">
        <v>19</v>
      </c>
      <c r="M4888" s="1" t="s">
        <v>51</v>
      </c>
      <c r="N4888" s="1" t="s">
        <v>42</v>
      </c>
      <c r="O4888" s="1" t="s">
        <v>22</v>
      </c>
      <c r="P4888" s="1" t="s">
        <v>23</v>
      </c>
      <c r="Q4888" s="1" t="s">
        <v>46</v>
      </c>
      <c r="R4888" s="2">
        <v>40643</v>
      </c>
    </row>
    <row r="4889" spans="1:18" x14ac:dyDescent="0.25">
      <c r="A4889" s="1">
        <v>16513</v>
      </c>
      <c r="B4889" s="2">
        <v>40424</v>
      </c>
      <c r="C4889" s="2" t="str">
        <f t="shared" si="381"/>
        <v>September</v>
      </c>
      <c r="D4889" s="1" t="s">
        <v>37</v>
      </c>
      <c r="E4889" s="1">
        <v>10</v>
      </c>
      <c r="F4889" s="1">
        <f t="shared" si="380"/>
        <v>164.24299999999999</v>
      </c>
      <c r="G4889" s="1">
        <v>1642.43</v>
      </c>
      <c r="H4889" s="1">
        <v>60.2</v>
      </c>
      <c r="I4889">
        <f t="shared" si="382"/>
        <v>1702.63</v>
      </c>
      <c r="J4889">
        <f t="shared" si="383"/>
        <v>4.7610000000000001</v>
      </c>
      <c r="K4889">
        <f t="shared" si="384"/>
        <v>78.196092300000004</v>
      </c>
      <c r="L4889" s="1" t="s">
        <v>38</v>
      </c>
      <c r="M4889" s="1" t="s">
        <v>49</v>
      </c>
      <c r="N4889" s="1" t="s">
        <v>28</v>
      </c>
      <c r="O4889" s="1" t="s">
        <v>22</v>
      </c>
      <c r="P4889" s="1" t="s">
        <v>39</v>
      </c>
      <c r="Q4889" s="1" t="s">
        <v>40</v>
      </c>
      <c r="R4889" s="2">
        <v>40425</v>
      </c>
    </row>
    <row r="4890" spans="1:18" x14ac:dyDescent="0.25">
      <c r="A4890" s="1">
        <v>17986</v>
      </c>
      <c r="B4890" s="2">
        <v>41004</v>
      </c>
      <c r="C4890" s="2" t="str">
        <f t="shared" si="381"/>
        <v>April</v>
      </c>
      <c r="D4890" s="1" t="s">
        <v>32</v>
      </c>
      <c r="E4890" s="1">
        <v>43</v>
      </c>
      <c r="F4890" s="1">
        <f t="shared" si="380"/>
        <v>2.0304651162790699</v>
      </c>
      <c r="G4890" s="1">
        <v>87.31</v>
      </c>
      <c r="H4890" s="1">
        <v>1.49</v>
      </c>
      <c r="I4890">
        <f t="shared" si="382"/>
        <v>88.8</v>
      </c>
      <c r="J4890">
        <f t="shared" si="383"/>
        <v>3.5455000000000001</v>
      </c>
      <c r="K4890">
        <f t="shared" si="384"/>
        <v>3.09557605</v>
      </c>
      <c r="L4890" s="1" t="s">
        <v>26</v>
      </c>
      <c r="M4890" s="1" t="s">
        <v>27</v>
      </c>
      <c r="N4890" s="1" t="s">
        <v>28</v>
      </c>
      <c r="O4890" s="1" t="s">
        <v>34</v>
      </c>
      <c r="P4890" s="1" t="s">
        <v>48</v>
      </c>
      <c r="Q4890" s="1" t="s">
        <v>24</v>
      </c>
      <c r="R4890" s="2">
        <v>41006</v>
      </c>
    </row>
    <row r="4891" spans="1:18" x14ac:dyDescent="0.25">
      <c r="A4891" s="1">
        <v>30917</v>
      </c>
      <c r="B4891" s="2">
        <v>40483</v>
      </c>
      <c r="C4891" s="2" t="str">
        <f t="shared" si="381"/>
        <v>November</v>
      </c>
      <c r="D4891" s="1" t="s">
        <v>18</v>
      </c>
      <c r="E4891" s="1">
        <v>11</v>
      </c>
      <c r="F4891" s="1">
        <f t="shared" si="380"/>
        <v>7.8900000000000006</v>
      </c>
      <c r="G4891" s="1">
        <v>86.79</v>
      </c>
      <c r="H4891" s="1">
        <v>2.83</v>
      </c>
      <c r="I4891">
        <f t="shared" si="382"/>
        <v>89.62</v>
      </c>
      <c r="J4891">
        <f t="shared" si="383"/>
        <v>5.3265000000000002</v>
      </c>
      <c r="K4891">
        <f t="shared" si="384"/>
        <v>4.6228693500000002</v>
      </c>
      <c r="L4891" s="1" t="s">
        <v>26</v>
      </c>
      <c r="M4891" s="1" t="s">
        <v>56</v>
      </c>
      <c r="N4891" s="1" t="s">
        <v>33</v>
      </c>
      <c r="O4891" s="1" t="s">
        <v>29</v>
      </c>
      <c r="P4891" s="1" t="s">
        <v>43</v>
      </c>
      <c r="Q4891" s="1" t="s">
        <v>46</v>
      </c>
      <c r="R4891" s="2">
        <v>40485</v>
      </c>
    </row>
    <row r="4892" spans="1:18" x14ac:dyDescent="0.25">
      <c r="A4892" s="1">
        <v>9574</v>
      </c>
      <c r="B4892" s="2">
        <v>40754</v>
      </c>
      <c r="C4892" s="2" t="str">
        <f t="shared" si="381"/>
        <v>July</v>
      </c>
      <c r="D4892" s="1" t="s">
        <v>41</v>
      </c>
      <c r="E4892" s="1">
        <v>40</v>
      </c>
      <c r="F4892" s="1">
        <f t="shared" si="380"/>
        <v>10.865500000000001</v>
      </c>
      <c r="G4892" s="1">
        <v>434.62</v>
      </c>
      <c r="H4892" s="1">
        <v>7.19</v>
      </c>
      <c r="I4892">
        <f t="shared" si="382"/>
        <v>441.81</v>
      </c>
      <c r="J4892">
        <f t="shared" si="383"/>
        <v>3.5455000000000001</v>
      </c>
      <c r="K4892">
        <f t="shared" si="384"/>
        <v>15.409452100000001</v>
      </c>
      <c r="L4892" s="1" t="s">
        <v>26</v>
      </c>
      <c r="M4892" s="1" t="s">
        <v>55</v>
      </c>
      <c r="N4892" s="1" t="s">
        <v>33</v>
      </c>
      <c r="O4892" s="1" t="s">
        <v>34</v>
      </c>
      <c r="P4892" s="1" t="s">
        <v>48</v>
      </c>
      <c r="Q4892" s="1" t="s">
        <v>24</v>
      </c>
      <c r="R4892" s="2">
        <v>40755</v>
      </c>
    </row>
    <row r="4893" spans="1:18" x14ac:dyDescent="0.25">
      <c r="A4893" s="1">
        <v>38084</v>
      </c>
      <c r="B4893" s="2">
        <v>39892</v>
      </c>
      <c r="C4893" s="2" t="str">
        <f t="shared" si="381"/>
        <v>March</v>
      </c>
      <c r="D4893" s="1" t="s">
        <v>32</v>
      </c>
      <c r="E4893" s="1">
        <v>33</v>
      </c>
      <c r="F4893" s="1">
        <f t="shared" si="380"/>
        <v>12.270000000000001</v>
      </c>
      <c r="G4893" s="1">
        <v>404.91</v>
      </c>
      <c r="H4893" s="1">
        <v>4.9800000000000004</v>
      </c>
      <c r="I4893">
        <f t="shared" si="382"/>
        <v>409.89000000000004</v>
      </c>
      <c r="J4893">
        <f t="shared" si="383"/>
        <v>4.7610000000000001</v>
      </c>
      <c r="K4893">
        <f t="shared" si="384"/>
        <v>19.2777651</v>
      </c>
      <c r="L4893" s="1" t="s">
        <v>26</v>
      </c>
      <c r="M4893" s="1" t="s">
        <v>27</v>
      </c>
      <c r="N4893" s="1" t="s">
        <v>42</v>
      </c>
      <c r="O4893" s="1" t="s">
        <v>22</v>
      </c>
      <c r="P4893" s="1" t="s">
        <v>23</v>
      </c>
      <c r="Q4893" s="1" t="s">
        <v>46</v>
      </c>
      <c r="R4893" s="2">
        <v>39894</v>
      </c>
    </row>
    <row r="4894" spans="1:18" x14ac:dyDescent="0.25">
      <c r="A4894" s="1">
        <v>22887</v>
      </c>
      <c r="B4894" s="2">
        <v>40500</v>
      </c>
      <c r="C4894" s="2" t="str">
        <f t="shared" si="381"/>
        <v>November</v>
      </c>
      <c r="D4894" s="1" t="s">
        <v>32</v>
      </c>
      <c r="E4894" s="1">
        <v>34</v>
      </c>
      <c r="F4894" s="1">
        <f t="shared" si="380"/>
        <v>267.86088235294119</v>
      </c>
      <c r="G4894" s="1">
        <v>9107.27</v>
      </c>
      <c r="H4894" s="1">
        <v>24.49</v>
      </c>
      <c r="I4894">
        <f t="shared" si="382"/>
        <v>9131.76</v>
      </c>
      <c r="J4894">
        <f t="shared" si="383"/>
        <v>4.7610000000000001</v>
      </c>
      <c r="K4894">
        <f t="shared" si="384"/>
        <v>433.59712470000005</v>
      </c>
      <c r="L4894" s="1" t="s">
        <v>26</v>
      </c>
      <c r="M4894" s="1" t="s">
        <v>54</v>
      </c>
      <c r="N4894" s="1" t="s">
        <v>42</v>
      </c>
      <c r="O4894" s="1" t="s">
        <v>22</v>
      </c>
      <c r="P4894" s="1" t="s">
        <v>39</v>
      </c>
      <c r="Q4894" s="1" t="s">
        <v>53</v>
      </c>
      <c r="R4894" s="2">
        <v>40501</v>
      </c>
    </row>
    <row r="4895" spans="1:18" x14ac:dyDescent="0.25">
      <c r="A4895" s="1">
        <v>7203</v>
      </c>
      <c r="B4895" s="2">
        <v>39821</v>
      </c>
      <c r="C4895" s="2" t="str">
        <f t="shared" si="381"/>
        <v>January</v>
      </c>
      <c r="D4895" s="1" t="s">
        <v>25</v>
      </c>
      <c r="E4895" s="1">
        <v>25</v>
      </c>
      <c r="F4895" s="1">
        <f t="shared" si="380"/>
        <v>870.08039999999994</v>
      </c>
      <c r="G4895" s="1">
        <v>21752.01</v>
      </c>
      <c r="H4895" s="1">
        <v>19.989999999999998</v>
      </c>
      <c r="I4895">
        <f t="shared" si="382"/>
        <v>21772</v>
      </c>
      <c r="J4895">
        <f t="shared" si="383"/>
        <v>3.5455000000000001</v>
      </c>
      <c r="K4895">
        <f t="shared" si="384"/>
        <v>771.21751454999992</v>
      </c>
      <c r="L4895" s="1" t="s">
        <v>26</v>
      </c>
      <c r="M4895" s="1" t="s">
        <v>51</v>
      </c>
      <c r="N4895" s="1" t="s">
        <v>33</v>
      </c>
      <c r="O4895" s="1" t="s">
        <v>34</v>
      </c>
      <c r="P4895" s="1" t="s">
        <v>48</v>
      </c>
      <c r="Q4895" s="1" t="s">
        <v>24</v>
      </c>
      <c r="R4895" s="2">
        <v>39823</v>
      </c>
    </row>
    <row r="4896" spans="1:18" x14ac:dyDescent="0.25">
      <c r="A4896" s="1">
        <v>42112</v>
      </c>
      <c r="B4896" s="2">
        <v>40536</v>
      </c>
      <c r="C4896" s="2" t="str">
        <f t="shared" si="381"/>
        <v>December</v>
      </c>
      <c r="D4896" s="1" t="s">
        <v>32</v>
      </c>
      <c r="E4896" s="1">
        <v>16</v>
      </c>
      <c r="F4896" s="1">
        <f t="shared" si="380"/>
        <v>171.52256249999999</v>
      </c>
      <c r="G4896" s="1">
        <v>2744.3609999999999</v>
      </c>
      <c r="H4896" s="1">
        <v>8.99</v>
      </c>
      <c r="I4896">
        <f t="shared" si="382"/>
        <v>2753.3509999999997</v>
      </c>
      <c r="J4896">
        <f t="shared" si="383"/>
        <v>5.3265000000000002</v>
      </c>
      <c r="K4896">
        <f t="shared" si="384"/>
        <v>146.178388665</v>
      </c>
      <c r="L4896" s="1" t="s">
        <v>26</v>
      </c>
      <c r="M4896" s="1" t="s">
        <v>20</v>
      </c>
      <c r="N4896" s="1" t="s">
        <v>33</v>
      </c>
      <c r="O4896" s="1" t="s">
        <v>29</v>
      </c>
      <c r="P4896" s="1" t="s">
        <v>30</v>
      </c>
      <c r="Q4896" s="1" t="s">
        <v>24</v>
      </c>
      <c r="R4896" s="2">
        <v>40538</v>
      </c>
    </row>
    <row r="4897" spans="1:18" x14ac:dyDescent="0.25">
      <c r="A4897" s="1">
        <v>17155</v>
      </c>
      <c r="B4897" s="2">
        <v>39841</v>
      </c>
      <c r="C4897" s="2" t="str">
        <f t="shared" si="381"/>
        <v>January</v>
      </c>
      <c r="D4897" s="1" t="s">
        <v>41</v>
      </c>
      <c r="E4897" s="1">
        <v>31</v>
      </c>
      <c r="F4897" s="1">
        <f t="shared" si="380"/>
        <v>34.363225806451609</v>
      </c>
      <c r="G4897" s="1">
        <v>1065.26</v>
      </c>
      <c r="H4897" s="1">
        <v>35</v>
      </c>
      <c r="I4897">
        <f t="shared" si="382"/>
        <v>1100.26</v>
      </c>
      <c r="J4897">
        <f t="shared" si="383"/>
        <v>3.5455000000000001</v>
      </c>
      <c r="K4897">
        <f t="shared" si="384"/>
        <v>37.768793299999999</v>
      </c>
      <c r="L4897" s="1" t="s">
        <v>19</v>
      </c>
      <c r="M4897" s="1" t="s">
        <v>51</v>
      </c>
      <c r="N4897" s="1" t="s">
        <v>42</v>
      </c>
      <c r="O4897" s="1" t="s">
        <v>34</v>
      </c>
      <c r="P4897" s="1" t="s">
        <v>60</v>
      </c>
      <c r="Q4897" s="1" t="s">
        <v>53</v>
      </c>
      <c r="R4897" s="2">
        <v>39841</v>
      </c>
    </row>
    <row r="4898" spans="1:18" x14ac:dyDescent="0.25">
      <c r="A4898" s="1">
        <v>5381</v>
      </c>
      <c r="B4898" s="2">
        <v>40206</v>
      </c>
      <c r="C4898" s="2" t="str">
        <f t="shared" si="381"/>
        <v>January</v>
      </c>
      <c r="D4898" s="1" t="s">
        <v>18</v>
      </c>
      <c r="E4898" s="1">
        <v>27</v>
      </c>
      <c r="F4898" s="1">
        <f t="shared" si="380"/>
        <v>2.3655555555555554</v>
      </c>
      <c r="G4898" s="1">
        <v>63.87</v>
      </c>
      <c r="H4898" s="1">
        <v>7.09</v>
      </c>
      <c r="I4898">
        <f t="shared" si="382"/>
        <v>70.959999999999994</v>
      </c>
      <c r="J4898">
        <f t="shared" si="383"/>
        <v>3.5455000000000001</v>
      </c>
      <c r="K4898">
        <f t="shared" si="384"/>
        <v>2.2645108500000002</v>
      </c>
      <c r="L4898" s="1" t="s">
        <v>26</v>
      </c>
      <c r="M4898" s="1" t="s">
        <v>27</v>
      </c>
      <c r="N4898" s="1" t="s">
        <v>42</v>
      </c>
      <c r="O4898" s="1" t="s">
        <v>34</v>
      </c>
      <c r="P4898" s="1" t="s">
        <v>45</v>
      </c>
      <c r="Q4898" s="1" t="s">
        <v>36</v>
      </c>
      <c r="R4898" s="2">
        <v>40213</v>
      </c>
    </row>
    <row r="4899" spans="1:18" x14ac:dyDescent="0.25">
      <c r="A4899" s="1">
        <v>59969</v>
      </c>
      <c r="B4899" s="2">
        <v>40919</v>
      </c>
      <c r="C4899" s="2" t="str">
        <f t="shared" si="381"/>
        <v>January</v>
      </c>
      <c r="D4899" s="1" t="s">
        <v>25</v>
      </c>
      <c r="E4899" s="1">
        <v>16</v>
      </c>
      <c r="F4899" s="1">
        <f t="shared" si="380"/>
        <v>17.188124999999999</v>
      </c>
      <c r="G4899" s="1">
        <v>275.01</v>
      </c>
      <c r="H4899" s="1">
        <v>11.25</v>
      </c>
      <c r="I4899">
        <f t="shared" si="382"/>
        <v>286.26</v>
      </c>
      <c r="J4899">
        <f t="shared" si="383"/>
        <v>3.5455000000000001</v>
      </c>
      <c r="K4899">
        <f t="shared" si="384"/>
        <v>9.7504795499999997</v>
      </c>
      <c r="L4899" s="1" t="s">
        <v>26</v>
      </c>
      <c r="M4899" s="1" t="s">
        <v>56</v>
      </c>
      <c r="N4899" s="1" t="s">
        <v>42</v>
      </c>
      <c r="O4899" s="1" t="s">
        <v>34</v>
      </c>
      <c r="P4899" s="1" t="s">
        <v>60</v>
      </c>
      <c r="Q4899" s="1" t="s">
        <v>24</v>
      </c>
      <c r="R4899" s="2">
        <v>40920</v>
      </c>
    </row>
    <row r="4900" spans="1:18" x14ac:dyDescent="0.25">
      <c r="A4900" s="1">
        <v>28007</v>
      </c>
      <c r="B4900" s="2">
        <v>40276</v>
      </c>
      <c r="C4900" s="2" t="str">
        <f t="shared" si="381"/>
        <v>April</v>
      </c>
      <c r="D4900" s="1" t="s">
        <v>32</v>
      </c>
      <c r="E4900" s="1">
        <v>23</v>
      </c>
      <c r="F4900" s="1">
        <f t="shared" si="380"/>
        <v>5.6073913043478258</v>
      </c>
      <c r="G4900" s="1">
        <v>128.97</v>
      </c>
      <c r="H4900" s="1">
        <v>49</v>
      </c>
      <c r="I4900">
        <f t="shared" si="382"/>
        <v>177.97</v>
      </c>
      <c r="J4900">
        <f t="shared" si="383"/>
        <v>3.5455000000000001</v>
      </c>
      <c r="K4900">
        <f t="shared" si="384"/>
        <v>4.57263135</v>
      </c>
      <c r="L4900" s="1" t="s">
        <v>26</v>
      </c>
      <c r="M4900" s="1" t="s">
        <v>47</v>
      </c>
      <c r="N4900" s="1" t="s">
        <v>28</v>
      </c>
      <c r="O4900" s="1" t="s">
        <v>34</v>
      </c>
      <c r="P4900" s="1" t="s">
        <v>68</v>
      </c>
      <c r="Q4900" s="1" t="s">
        <v>53</v>
      </c>
      <c r="R4900" s="2">
        <v>40277</v>
      </c>
    </row>
    <row r="4901" spans="1:18" x14ac:dyDescent="0.25">
      <c r="A4901" s="1">
        <v>38659</v>
      </c>
      <c r="B4901" s="2">
        <v>40267</v>
      </c>
      <c r="C4901" s="2" t="str">
        <f t="shared" si="381"/>
        <v>March</v>
      </c>
      <c r="D4901" s="1" t="s">
        <v>18</v>
      </c>
      <c r="E4901" s="1">
        <v>48</v>
      </c>
      <c r="F4901" s="1">
        <f t="shared" si="380"/>
        <v>82.967083333333335</v>
      </c>
      <c r="G4901" s="1">
        <v>3982.42</v>
      </c>
      <c r="H4901" s="1">
        <v>6.13</v>
      </c>
      <c r="I4901">
        <f t="shared" si="382"/>
        <v>3988.55</v>
      </c>
      <c r="J4901">
        <f t="shared" si="383"/>
        <v>5.3265000000000002</v>
      </c>
      <c r="K4901">
        <f t="shared" si="384"/>
        <v>212.12360130000002</v>
      </c>
      <c r="L4901" s="1" t="s">
        <v>26</v>
      </c>
      <c r="M4901" s="1" t="s">
        <v>54</v>
      </c>
      <c r="N4901" s="1" t="s">
        <v>33</v>
      </c>
      <c r="O4901" s="1" t="s">
        <v>29</v>
      </c>
      <c r="P4901" s="1" t="s">
        <v>43</v>
      </c>
      <c r="Q4901" s="1" t="s">
        <v>24</v>
      </c>
      <c r="R4901" s="2">
        <v>40271</v>
      </c>
    </row>
    <row r="4902" spans="1:18" x14ac:dyDescent="0.25">
      <c r="A4902" s="1">
        <v>1445</v>
      </c>
      <c r="B4902" s="2">
        <v>40552</v>
      </c>
      <c r="C4902" s="2" t="str">
        <f t="shared" si="381"/>
        <v>January</v>
      </c>
      <c r="D4902" s="1" t="s">
        <v>41</v>
      </c>
      <c r="E4902" s="1">
        <v>3</v>
      </c>
      <c r="F4902" s="1">
        <f t="shared" si="380"/>
        <v>442.03</v>
      </c>
      <c r="G4902" s="1">
        <v>1326.09</v>
      </c>
      <c r="H4902" s="1">
        <v>19.989999999999998</v>
      </c>
      <c r="I4902">
        <f t="shared" si="382"/>
        <v>1346.08</v>
      </c>
      <c r="J4902">
        <f t="shared" si="383"/>
        <v>3.5455000000000001</v>
      </c>
      <c r="K4902">
        <f t="shared" si="384"/>
        <v>47.016520949999993</v>
      </c>
      <c r="L4902" s="1" t="s">
        <v>26</v>
      </c>
      <c r="M4902" s="1" t="s">
        <v>20</v>
      </c>
      <c r="N4902" s="1" t="s">
        <v>33</v>
      </c>
      <c r="O4902" s="1" t="s">
        <v>34</v>
      </c>
      <c r="P4902" s="1" t="s">
        <v>48</v>
      </c>
      <c r="Q4902" s="1" t="s">
        <v>24</v>
      </c>
      <c r="R4902" s="2">
        <v>40555</v>
      </c>
    </row>
    <row r="4903" spans="1:18" x14ac:dyDescent="0.25">
      <c r="A4903" s="1">
        <v>35011</v>
      </c>
      <c r="B4903" s="2">
        <v>41253</v>
      </c>
      <c r="C4903" s="2" t="str">
        <f t="shared" si="381"/>
        <v>December</v>
      </c>
      <c r="D4903" s="1" t="s">
        <v>32</v>
      </c>
      <c r="E4903" s="1">
        <v>14</v>
      </c>
      <c r="F4903" s="1">
        <f t="shared" si="380"/>
        <v>11.032142857142857</v>
      </c>
      <c r="G4903" s="1">
        <v>154.44999999999999</v>
      </c>
      <c r="H4903" s="1">
        <v>3.37</v>
      </c>
      <c r="I4903">
        <f t="shared" si="382"/>
        <v>157.82</v>
      </c>
      <c r="J4903">
        <f t="shared" si="383"/>
        <v>3.5455000000000001</v>
      </c>
      <c r="K4903">
        <f t="shared" si="384"/>
        <v>5.4760247500000006</v>
      </c>
      <c r="L4903" s="1" t="s">
        <v>26</v>
      </c>
      <c r="M4903" s="1" t="s">
        <v>20</v>
      </c>
      <c r="N4903" s="1" t="s">
        <v>33</v>
      </c>
      <c r="O4903" s="1" t="s">
        <v>34</v>
      </c>
      <c r="P4903" s="1" t="s">
        <v>50</v>
      </c>
      <c r="Q4903" s="1" t="s">
        <v>46</v>
      </c>
      <c r="R4903" s="2">
        <v>41255</v>
      </c>
    </row>
    <row r="4904" spans="1:18" x14ac:dyDescent="0.25">
      <c r="A4904" s="1">
        <v>28354</v>
      </c>
      <c r="B4904" s="2">
        <v>39899</v>
      </c>
      <c r="C4904" s="2" t="str">
        <f t="shared" si="381"/>
        <v>March</v>
      </c>
      <c r="D4904" s="1" t="s">
        <v>18</v>
      </c>
      <c r="E4904" s="1">
        <v>34</v>
      </c>
      <c r="F4904" s="1">
        <f t="shared" si="380"/>
        <v>14.931176470588236</v>
      </c>
      <c r="G4904" s="1">
        <v>507.66</v>
      </c>
      <c r="H4904" s="1">
        <v>4</v>
      </c>
      <c r="I4904">
        <f t="shared" si="382"/>
        <v>511.66</v>
      </c>
      <c r="J4904">
        <f t="shared" si="383"/>
        <v>5.3265000000000002</v>
      </c>
      <c r="K4904">
        <f t="shared" si="384"/>
        <v>27.040509900000004</v>
      </c>
      <c r="L4904" s="1" t="s">
        <v>26</v>
      </c>
      <c r="M4904" s="1" t="s">
        <v>47</v>
      </c>
      <c r="N4904" s="1" t="s">
        <v>33</v>
      </c>
      <c r="O4904" s="1" t="s">
        <v>29</v>
      </c>
      <c r="P4904" s="1" t="s">
        <v>43</v>
      </c>
      <c r="Q4904" s="1" t="s">
        <v>24</v>
      </c>
      <c r="R4904" s="2">
        <v>39904</v>
      </c>
    </row>
    <row r="4905" spans="1:18" x14ac:dyDescent="0.25">
      <c r="A4905" s="1">
        <v>50501</v>
      </c>
      <c r="B4905" s="2">
        <v>39962</v>
      </c>
      <c r="C4905" s="2" t="str">
        <f t="shared" si="381"/>
        <v>May</v>
      </c>
      <c r="D4905" s="1" t="s">
        <v>25</v>
      </c>
      <c r="E4905" s="1">
        <v>31</v>
      </c>
      <c r="F4905" s="1">
        <f t="shared" si="380"/>
        <v>25.853225806451615</v>
      </c>
      <c r="G4905" s="1">
        <v>801.45</v>
      </c>
      <c r="H4905" s="1">
        <v>6.3</v>
      </c>
      <c r="I4905">
        <f t="shared" si="382"/>
        <v>807.75</v>
      </c>
      <c r="J4905">
        <f t="shared" si="383"/>
        <v>5.3265000000000002</v>
      </c>
      <c r="K4905">
        <f t="shared" si="384"/>
        <v>42.689234250000005</v>
      </c>
      <c r="L4905" s="1" t="s">
        <v>26</v>
      </c>
      <c r="M4905" s="1" t="s">
        <v>54</v>
      </c>
      <c r="N4905" s="1" t="s">
        <v>33</v>
      </c>
      <c r="O4905" s="1" t="s">
        <v>29</v>
      </c>
      <c r="P4905" s="1" t="s">
        <v>61</v>
      </c>
      <c r="Q4905" s="1" t="s">
        <v>31</v>
      </c>
      <c r="R4905" s="2">
        <v>39964</v>
      </c>
    </row>
    <row r="4906" spans="1:18" x14ac:dyDescent="0.25">
      <c r="A4906" s="1">
        <v>30625</v>
      </c>
      <c r="B4906" s="2">
        <v>40217</v>
      </c>
      <c r="C4906" s="2" t="str">
        <f t="shared" si="381"/>
        <v>February</v>
      </c>
      <c r="D4906" s="1" t="s">
        <v>37</v>
      </c>
      <c r="E4906" s="1">
        <v>24</v>
      </c>
      <c r="F4906" s="1">
        <f t="shared" si="380"/>
        <v>101.21208333333334</v>
      </c>
      <c r="G4906" s="1">
        <v>2429.09</v>
      </c>
      <c r="H4906" s="1">
        <v>10.119999999999999</v>
      </c>
      <c r="I4906">
        <f t="shared" si="382"/>
        <v>2439.21</v>
      </c>
      <c r="J4906">
        <f t="shared" si="383"/>
        <v>4.7610000000000001</v>
      </c>
      <c r="K4906">
        <f t="shared" si="384"/>
        <v>115.64897490000001</v>
      </c>
      <c r="L4906" s="1" t="s">
        <v>19</v>
      </c>
      <c r="M4906" s="1" t="s">
        <v>59</v>
      </c>
      <c r="N4906" s="1" t="s">
        <v>33</v>
      </c>
      <c r="O4906" s="1" t="s">
        <v>22</v>
      </c>
      <c r="P4906" s="1" t="s">
        <v>23</v>
      </c>
      <c r="Q4906" s="1" t="s">
        <v>53</v>
      </c>
      <c r="R4906" s="2">
        <v>40219</v>
      </c>
    </row>
    <row r="4907" spans="1:18" x14ac:dyDescent="0.25">
      <c r="A4907" s="1">
        <v>52326</v>
      </c>
      <c r="B4907" s="2">
        <v>40394</v>
      </c>
      <c r="C4907" s="2" t="str">
        <f t="shared" si="381"/>
        <v>August</v>
      </c>
      <c r="D4907" s="1" t="s">
        <v>18</v>
      </c>
      <c r="E4907" s="1">
        <v>41</v>
      </c>
      <c r="F4907" s="1">
        <f t="shared" si="380"/>
        <v>3.7141463414634148</v>
      </c>
      <c r="G4907" s="1">
        <v>152.28</v>
      </c>
      <c r="H4907" s="1">
        <v>5.44</v>
      </c>
      <c r="I4907">
        <f t="shared" si="382"/>
        <v>157.72</v>
      </c>
      <c r="J4907">
        <f t="shared" si="383"/>
        <v>3.5455000000000001</v>
      </c>
      <c r="K4907">
        <f t="shared" si="384"/>
        <v>5.3990874</v>
      </c>
      <c r="L4907" s="1" t="s">
        <v>26</v>
      </c>
      <c r="M4907" s="1" t="s">
        <v>20</v>
      </c>
      <c r="N4907" s="1" t="s">
        <v>21</v>
      </c>
      <c r="O4907" s="1" t="s">
        <v>34</v>
      </c>
      <c r="P4907" s="1" t="s">
        <v>48</v>
      </c>
      <c r="Q4907" s="1" t="s">
        <v>24</v>
      </c>
      <c r="R4907" s="2">
        <v>40398</v>
      </c>
    </row>
    <row r="4908" spans="1:18" x14ac:dyDescent="0.25">
      <c r="A4908" s="1">
        <v>50403</v>
      </c>
      <c r="B4908" s="2">
        <v>41041</v>
      </c>
      <c r="C4908" s="2" t="str">
        <f t="shared" si="381"/>
        <v>May</v>
      </c>
      <c r="D4908" s="1" t="s">
        <v>32</v>
      </c>
      <c r="E4908" s="1">
        <v>38</v>
      </c>
      <c r="F4908" s="1">
        <f t="shared" si="380"/>
        <v>6.9715789473684211</v>
      </c>
      <c r="G4908" s="1">
        <v>264.92</v>
      </c>
      <c r="H4908" s="1">
        <v>6.05</v>
      </c>
      <c r="I4908">
        <f t="shared" si="382"/>
        <v>270.97000000000003</v>
      </c>
      <c r="J4908">
        <f t="shared" si="383"/>
        <v>3.5455000000000001</v>
      </c>
      <c r="K4908">
        <f t="shared" si="384"/>
        <v>9.3927386000000013</v>
      </c>
      <c r="L4908" s="1" t="s">
        <v>26</v>
      </c>
      <c r="M4908" s="1" t="s">
        <v>20</v>
      </c>
      <c r="N4908" s="1" t="s">
        <v>33</v>
      </c>
      <c r="O4908" s="1" t="s">
        <v>34</v>
      </c>
      <c r="P4908" s="1" t="s">
        <v>48</v>
      </c>
      <c r="Q4908" s="1" t="s">
        <v>24</v>
      </c>
      <c r="R4908" s="2">
        <v>41043</v>
      </c>
    </row>
    <row r="4909" spans="1:18" x14ac:dyDescent="0.25">
      <c r="A4909" s="1">
        <v>1856</v>
      </c>
      <c r="B4909" s="2">
        <v>40987</v>
      </c>
      <c r="C4909" s="2" t="str">
        <f t="shared" si="381"/>
        <v>March</v>
      </c>
      <c r="D4909" s="1" t="s">
        <v>32</v>
      </c>
      <c r="E4909" s="1">
        <v>43</v>
      </c>
      <c r="F4909" s="1">
        <f t="shared" si="380"/>
        <v>101.73689534883721</v>
      </c>
      <c r="G4909" s="1">
        <v>4374.6864999999998</v>
      </c>
      <c r="H4909" s="1">
        <v>8.08</v>
      </c>
      <c r="I4909">
        <f t="shared" si="382"/>
        <v>4382.7664999999997</v>
      </c>
      <c r="J4909">
        <f t="shared" si="383"/>
        <v>5.3265000000000002</v>
      </c>
      <c r="K4909">
        <f t="shared" si="384"/>
        <v>233.01767642250002</v>
      </c>
      <c r="L4909" s="1" t="s">
        <v>26</v>
      </c>
      <c r="M4909" s="1" t="s">
        <v>20</v>
      </c>
      <c r="N4909" s="1" t="s">
        <v>42</v>
      </c>
      <c r="O4909" s="1" t="s">
        <v>29</v>
      </c>
      <c r="P4909" s="1" t="s">
        <v>30</v>
      </c>
      <c r="Q4909" s="1" t="s">
        <v>24</v>
      </c>
      <c r="R4909" s="2">
        <v>40988</v>
      </c>
    </row>
    <row r="4910" spans="1:18" x14ac:dyDescent="0.25">
      <c r="A4910" s="1">
        <v>8195</v>
      </c>
      <c r="B4910" s="2">
        <v>40549</v>
      </c>
      <c r="C4910" s="2" t="str">
        <f t="shared" si="381"/>
        <v>January</v>
      </c>
      <c r="D4910" s="1" t="s">
        <v>41</v>
      </c>
      <c r="E4910" s="1">
        <v>1</v>
      </c>
      <c r="F4910" s="1">
        <f t="shared" si="380"/>
        <v>8.48</v>
      </c>
      <c r="G4910" s="1">
        <v>8.48</v>
      </c>
      <c r="H4910" s="1">
        <v>3.63</v>
      </c>
      <c r="I4910">
        <f t="shared" si="382"/>
        <v>12.11</v>
      </c>
      <c r="J4910">
        <f t="shared" si="383"/>
        <v>4.7610000000000001</v>
      </c>
      <c r="K4910">
        <f t="shared" si="384"/>
        <v>0.4037328</v>
      </c>
      <c r="L4910" s="1" t="s">
        <v>26</v>
      </c>
      <c r="M4910" s="1" t="s">
        <v>49</v>
      </c>
      <c r="N4910" s="1" t="s">
        <v>21</v>
      </c>
      <c r="O4910" s="1" t="s">
        <v>22</v>
      </c>
      <c r="P4910" s="1" t="s">
        <v>23</v>
      </c>
      <c r="Q4910" s="1" t="s">
        <v>36</v>
      </c>
      <c r="R4910" s="2">
        <v>40551</v>
      </c>
    </row>
    <row r="4911" spans="1:18" x14ac:dyDescent="0.25">
      <c r="A4911" s="1">
        <v>36069</v>
      </c>
      <c r="B4911" s="2">
        <v>40152</v>
      </c>
      <c r="C4911" s="2" t="str">
        <f t="shared" si="381"/>
        <v>December</v>
      </c>
      <c r="D4911" s="1" t="s">
        <v>18</v>
      </c>
      <c r="E4911" s="1">
        <v>15</v>
      </c>
      <c r="F4911" s="1">
        <f t="shared" si="380"/>
        <v>183.88133333333332</v>
      </c>
      <c r="G4911" s="1">
        <v>2758.22</v>
      </c>
      <c r="H4911" s="1">
        <v>13.99</v>
      </c>
      <c r="I4911">
        <f t="shared" si="382"/>
        <v>2772.2099999999996</v>
      </c>
      <c r="J4911">
        <f t="shared" si="383"/>
        <v>4.7610000000000001</v>
      </c>
      <c r="K4911">
        <f t="shared" si="384"/>
        <v>131.31885419999998</v>
      </c>
      <c r="L4911" s="1" t="s">
        <v>26</v>
      </c>
      <c r="M4911" s="1" t="s">
        <v>47</v>
      </c>
      <c r="N4911" s="1" t="s">
        <v>42</v>
      </c>
      <c r="O4911" s="1" t="s">
        <v>22</v>
      </c>
      <c r="P4911" s="1" t="s">
        <v>23</v>
      </c>
      <c r="Q4911" s="1" t="s">
        <v>31</v>
      </c>
      <c r="R4911" s="2">
        <v>40159</v>
      </c>
    </row>
    <row r="4912" spans="1:18" x14ac:dyDescent="0.25">
      <c r="A4912" s="1">
        <v>16481</v>
      </c>
      <c r="B4912" s="2">
        <v>40592</v>
      </c>
      <c r="C4912" s="2" t="str">
        <f t="shared" si="381"/>
        <v>February</v>
      </c>
      <c r="D4912" s="1" t="s">
        <v>18</v>
      </c>
      <c r="E4912" s="1">
        <v>50</v>
      </c>
      <c r="F4912" s="1">
        <f t="shared" si="380"/>
        <v>61.781199999999998</v>
      </c>
      <c r="G4912" s="1">
        <v>3089.06</v>
      </c>
      <c r="H4912" s="1">
        <v>13.22</v>
      </c>
      <c r="I4912">
        <f t="shared" si="382"/>
        <v>3102.2799999999997</v>
      </c>
      <c r="J4912">
        <f t="shared" si="383"/>
        <v>3.5455000000000001</v>
      </c>
      <c r="K4912">
        <f t="shared" si="384"/>
        <v>109.52262230000001</v>
      </c>
      <c r="L4912" s="1" t="s">
        <v>26</v>
      </c>
      <c r="M4912" s="1" t="s">
        <v>47</v>
      </c>
      <c r="N4912" s="1" t="s">
        <v>33</v>
      </c>
      <c r="O4912" s="1" t="s">
        <v>34</v>
      </c>
      <c r="P4912" s="1" t="s">
        <v>68</v>
      </c>
      <c r="Q4912" s="1" t="s">
        <v>24</v>
      </c>
      <c r="R4912" s="2">
        <v>40597</v>
      </c>
    </row>
    <row r="4913" spans="1:18" x14ac:dyDescent="0.25">
      <c r="A4913" s="1">
        <v>3654</v>
      </c>
      <c r="B4913" s="2">
        <v>41062</v>
      </c>
      <c r="C4913" s="2" t="str">
        <f t="shared" si="381"/>
        <v>June</v>
      </c>
      <c r="D4913" s="1" t="s">
        <v>18</v>
      </c>
      <c r="E4913" s="1">
        <v>41</v>
      </c>
      <c r="F4913" s="1">
        <f t="shared" si="380"/>
        <v>2.3348780487804879</v>
      </c>
      <c r="G4913" s="1">
        <v>95.73</v>
      </c>
      <c r="H4913" s="1">
        <v>5.33</v>
      </c>
      <c r="I4913">
        <f t="shared" si="382"/>
        <v>101.06</v>
      </c>
      <c r="J4913">
        <f t="shared" si="383"/>
        <v>4.7610000000000001</v>
      </c>
      <c r="K4913">
        <f t="shared" si="384"/>
        <v>4.5577053000000003</v>
      </c>
      <c r="L4913" s="1" t="s">
        <v>26</v>
      </c>
      <c r="M4913" s="1" t="s">
        <v>47</v>
      </c>
      <c r="N4913" s="1" t="s">
        <v>33</v>
      </c>
      <c r="O4913" s="1" t="s">
        <v>22</v>
      </c>
      <c r="P4913" s="1" t="s">
        <v>23</v>
      </c>
      <c r="Q4913" s="1" t="s">
        <v>24</v>
      </c>
      <c r="R4913" s="2">
        <v>41067</v>
      </c>
    </row>
    <row r="4914" spans="1:18" x14ac:dyDescent="0.25">
      <c r="A4914" s="1">
        <v>4739</v>
      </c>
      <c r="B4914" s="2">
        <v>40229</v>
      </c>
      <c r="C4914" s="2" t="str">
        <f t="shared" si="381"/>
        <v>February</v>
      </c>
      <c r="D4914" s="1" t="s">
        <v>18</v>
      </c>
      <c r="E4914" s="1">
        <v>16</v>
      </c>
      <c r="F4914" s="1">
        <f t="shared" si="380"/>
        <v>3.035625</v>
      </c>
      <c r="G4914" s="1">
        <v>48.57</v>
      </c>
      <c r="H4914" s="1">
        <v>0.7</v>
      </c>
      <c r="I4914">
        <f t="shared" si="382"/>
        <v>49.27</v>
      </c>
      <c r="J4914">
        <f t="shared" si="383"/>
        <v>3.5455000000000001</v>
      </c>
      <c r="K4914">
        <f t="shared" si="384"/>
        <v>1.72204935</v>
      </c>
      <c r="L4914" s="1" t="s">
        <v>26</v>
      </c>
      <c r="M4914" s="1" t="s">
        <v>59</v>
      </c>
      <c r="N4914" s="1" t="s">
        <v>33</v>
      </c>
      <c r="O4914" s="1" t="s">
        <v>34</v>
      </c>
      <c r="P4914" s="1" t="s">
        <v>35</v>
      </c>
      <c r="Q4914" s="1" t="s">
        <v>36</v>
      </c>
      <c r="R4914" s="2">
        <v>40233</v>
      </c>
    </row>
    <row r="4915" spans="1:18" x14ac:dyDescent="0.25">
      <c r="A4915" s="1">
        <v>26912</v>
      </c>
      <c r="B4915" s="2">
        <v>41026</v>
      </c>
      <c r="C4915" s="2" t="str">
        <f t="shared" si="381"/>
        <v>April</v>
      </c>
      <c r="D4915" s="1" t="s">
        <v>18</v>
      </c>
      <c r="E4915" s="1">
        <v>21</v>
      </c>
      <c r="F4915" s="1">
        <f t="shared" si="380"/>
        <v>51.91</v>
      </c>
      <c r="G4915" s="1">
        <v>1090.1099999999999</v>
      </c>
      <c r="H4915" s="1">
        <v>5.5</v>
      </c>
      <c r="I4915">
        <f t="shared" si="382"/>
        <v>1095.6099999999999</v>
      </c>
      <c r="J4915">
        <f t="shared" si="383"/>
        <v>5.3265000000000002</v>
      </c>
      <c r="K4915">
        <f t="shared" si="384"/>
        <v>58.064709149999999</v>
      </c>
      <c r="L4915" s="1" t="s">
        <v>26</v>
      </c>
      <c r="M4915" s="1" t="s">
        <v>58</v>
      </c>
      <c r="N4915" s="1" t="s">
        <v>42</v>
      </c>
      <c r="O4915" s="1" t="s">
        <v>29</v>
      </c>
      <c r="P4915" s="1" t="s">
        <v>43</v>
      </c>
      <c r="Q4915" s="1" t="s">
        <v>24</v>
      </c>
      <c r="R4915" s="2">
        <v>41035</v>
      </c>
    </row>
    <row r="4916" spans="1:18" x14ac:dyDescent="0.25">
      <c r="A4916" s="1">
        <v>3395</v>
      </c>
      <c r="B4916" s="2">
        <v>40115</v>
      </c>
      <c r="C4916" s="2" t="str">
        <f t="shared" si="381"/>
        <v>October</v>
      </c>
      <c r="D4916" s="1" t="s">
        <v>32</v>
      </c>
      <c r="E4916" s="1">
        <v>31</v>
      </c>
      <c r="F4916" s="1">
        <f t="shared" si="380"/>
        <v>5.8441935483870964</v>
      </c>
      <c r="G4916" s="1">
        <v>181.17</v>
      </c>
      <c r="H4916" s="1">
        <v>5.24</v>
      </c>
      <c r="I4916">
        <f t="shared" si="382"/>
        <v>186.41</v>
      </c>
      <c r="J4916">
        <f t="shared" si="383"/>
        <v>3.5455000000000001</v>
      </c>
      <c r="K4916">
        <f t="shared" si="384"/>
        <v>6.4233823499999998</v>
      </c>
      <c r="L4916" s="1" t="s">
        <v>19</v>
      </c>
      <c r="M4916" s="1" t="s">
        <v>20</v>
      </c>
      <c r="N4916" s="1" t="s">
        <v>21</v>
      </c>
      <c r="O4916" s="1" t="s">
        <v>34</v>
      </c>
      <c r="P4916" s="1" t="s">
        <v>48</v>
      </c>
      <c r="Q4916" s="1" t="s">
        <v>24</v>
      </c>
      <c r="R4916" s="2">
        <v>40117</v>
      </c>
    </row>
    <row r="4917" spans="1:18" x14ac:dyDescent="0.25">
      <c r="A4917" s="1">
        <v>13313</v>
      </c>
      <c r="B4917" s="2">
        <v>40010</v>
      </c>
      <c r="C4917" s="2" t="str">
        <f t="shared" si="381"/>
        <v>July</v>
      </c>
      <c r="D4917" s="1" t="s">
        <v>32</v>
      </c>
      <c r="E4917" s="1">
        <v>18</v>
      </c>
      <c r="F4917" s="1">
        <f t="shared" si="380"/>
        <v>13.528333333333332</v>
      </c>
      <c r="G4917" s="1">
        <v>243.51</v>
      </c>
      <c r="H4917" s="1">
        <v>14.37</v>
      </c>
      <c r="I4917">
        <f t="shared" si="382"/>
        <v>257.88</v>
      </c>
      <c r="J4917">
        <f t="shared" si="383"/>
        <v>4.7610000000000001</v>
      </c>
      <c r="K4917">
        <f t="shared" si="384"/>
        <v>11.593511100000001</v>
      </c>
      <c r="L4917" s="1" t="s">
        <v>26</v>
      </c>
      <c r="M4917" s="1" t="s">
        <v>27</v>
      </c>
      <c r="N4917" s="1" t="s">
        <v>42</v>
      </c>
      <c r="O4917" s="1" t="s">
        <v>22</v>
      </c>
      <c r="P4917" s="1" t="s">
        <v>23</v>
      </c>
      <c r="Q4917" s="1" t="s">
        <v>53</v>
      </c>
      <c r="R4917" s="2">
        <v>40012</v>
      </c>
    </row>
    <row r="4918" spans="1:18" x14ac:dyDescent="0.25">
      <c r="A4918" s="1">
        <v>21025</v>
      </c>
      <c r="B4918" s="2">
        <v>40432</v>
      </c>
      <c r="C4918" s="2" t="str">
        <f t="shared" si="381"/>
        <v>September</v>
      </c>
      <c r="D4918" s="1" t="s">
        <v>32</v>
      </c>
      <c r="E4918" s="1">
        <v>38</v>
      </c>
      <c r="F4918" s="1">
        <f t="shared" si="380"/>
        <v>14.553157894736842</v>
      </c>
      <c r="G4918" s="1">
        <v>553.02</v>
      </c>
      <c r="H4918" s="1">
        <v>6.5</v>
      </c>
      <c r="I4918">
        <f t="shared" si="382"/>
        <v>559.52</v>
      </c>
      <c r="J4918">
        <f t="shared" si="383"/>
        <v>5.3265000000000002</v>
      </c>
      <c r="K4918">
        <f t="shared" si="384"/>
        <v>29.456610300000001</v>
      </c>
      <c r="L4918" s="1" t="s">
        <v>26</v>
      </c>
      <c r="M4918" s="1" t="s">
        <v>27</v>
      </c>
      <c r="N4918" s="1" t="s">
        <v>28</v>
      </c>
      <c r="O4918" s="1" t="s">
        <v>29</v>
      </c>
      <c r="P4918" s="1" t="s">
        <v>43</v>
      </c>
      <c r="Q4918" s="1" t="s">
        <v>24</v>
      </c>
      <c r="R4918" s="2">
        <v>40434</v>
      </c>
    </row>
    <row r="4919" spans="1:18" x14ac:dyDescent="0.25">
      <c r="A4919" s="1">
        <v>34497</v>
      </c>
      <c r="B4919" s="2">
        <v>39882</v>
      </c>
      <c r="C4919" s="2" t="str">
        <f t="shared" si="381"/>
        <v>March</v>
      </c>
      <c r="D4919" s="1" t="s">
        <v>41</v>
      </c>
      <c r="E4919" s="1">
        <v>36</v>
      </c>
      <c r="F4919" s="1">
        <f t="shared" si="380"/>
        <v>4.8708333333333336</v>
      </c>
      <c r="G4919" s="1">
        <v>175.35</v>
      </c>
      <c r="H4919" s="1">
        <v>7.54</v>
      </c>
      <c r="I4919">
        <f t="shared" si="382"/>
        <v>182.89</v>
      </c>
      <c r="J4919">
        <f t="shared" si="383"/>
        <v>3.5455000000000001</v>
      </c>
      <c r="K4919">
        <f t="shared" si="384"/>
        <v>6.2170342500000002</v>
      </c>
      <c r="L4919" s="1" t="s">
        <v>26</v>
      </c>
      <c r="M4919" s="1" t="s">
        <v>56</v>
      </c>
      <c r="N4919" s="1" t="s">
        <v>21</v>
      </c>
      <c r="O4919" s="1" t="s">
        <v>34</v>
      </c>
      <c r="P4919" s="1" t="s">
        <v>45</v>
      </c>
      <c r="Q4919" s="1" t="s">
        <v>24</v>
      </c>
      <c r="R4919" s="2">
        <v>39883</v>
      </c>
    </row>
    <row r="4920" spans="1:18" x14ac:dyDescent="0.25">
      <c r="A4920" s="1">
        <v>2465</v>
      </c>
      <c r="B4920" s="2">
        <v>40717</v>
      </c>
      <c r="C4920" s="2" t="str">
        <f t="shared" si="381"/>
        <v>June</v>
      </c>
      <c r="D4920" s="1" t="s">
        <v>37</v>
      </c>
      <c r="E4920" s="1">
        <v>28</v>
      </c>
      <c r="F4920" s="1">
        <f t="shared" si="380"/>
        <v>38.658928571428575</v>
      </c>
      <c r="G4920" s="1">
        <v>1082.45</v>
      </c>
      <c r="H4920" s="1">
        <v>1.99</v>
      </c>
      <c r="I4920">
        <f t="shared" si="382"/>
        <v>1084.44</v>
      </c>
      <c r="J4920">
        <f t="shared" si="383"/>
        <v>5.3265000000000002</v>
      </c>
      <c r="K4920">
        <f t="shared" si="384"/>
        <v>57.656699250000003</v>
      </c>
      <c r="L4920" s="1" t="s">
        <v>26</v>
      </c>
      <c r="M4920" s="1" t="s">
        <v>20</v>
      </c>
      <c r="N4920" s="1" t="s">
        <v>21</v>
      </c>
      <c r="O4920" s="1" t="s">
        <v>29</v>
      </c>
      <c r="P4920" s="1" t="s">
        <v>43</v>
      </c>
      <c r="Q4920" s="1" t="s">
        <v>46</v>
      </c>
      <c r="R4920" s="2">
        <v>40719</v>
      </c>
    </row>
    <row r="4921" spans="1:18" x14ac:dyDescent="0.25">
      <c r="A4921" s="1">
        <v>4800</v>
      </c>
      <c r="B4921" s="2">
        <v>40913</v>
      </c>
      <c r="C4921" s="2" t="str">
        <f t="shared" si="381"/>
        <v>January</v>
      </c>
      <c r="D4921" s="1" t="s">
        <v>18</v>
      </c>
      <c r="E4921" s="1">
        <v>4</v>
      </c>
      <c r="F4921" s="1">
        <f t="shared" si="380"/>
        <v>10.484999999999999</v>
      </c>
      <c r="G4921" s="1">
        <v>41.94</v>
      </c>
      <c r="H4921" s="1">
        <v>8.94</v>
      </c>
      <c r="I4921">
        <f t="shared" si="382"/>
        <v>50.879999999999995</v>
      </c>
      <c r="J4921">
        <f t="shared" si="383"/>
        <v>3.5455000000000001</v>
      </c>
      <c r="K4921">
        <f t="shared" si="384"/>
        <v>1.4869827</v>
      </c>
      <c r="L4921" s="1" t="s">
        <v>26</v>
      </c>
      <c r="M4921" s="1" t="s">
        <v>49</v>
      </c>
      <c r="N4921" s="1" t="s">
        <v>33</v>
      </c>
      <c r="O4921" s="1" t="s">
        <v>34</v>
      </c>
      <c r="P4921" s="1" t="s">
        <v>48</v>
      </c>
      <c r="Q4921" s="1" t="s">
        <v>24</v>
      </c>
      <c r="R4921" s="2">
        <v>40920</v>
      </c>
    </row>
    <row r="4922" spans="1:18" x14ac:dyDescent="0.25">
      <c r="A4922" s="1">
        <v>44805</v>
      </c>
      <c r="B4922" s="2">
        <v>41166</v>
      </c>
      <c r="C4922" s="2" t="str">
        <f t="shared" si="381"/>
        <v>September</v>
      </c>
      <c r="D4922" s="1" t="s">
        <v>25</v>
      </c>
      <c r="E4922" s="1">
        <v>40</v>
      </c>
      <c r="F4922" s="1">
        <f t="shared" si="380"/>
        <v>42.766249999999999</v>
      </c>
      <c r="G4922" s="1">
        <v>1710.65</v>
      </c>
      <c r="H4922" s="1">
        <v>2.99</v>
      </c>
      <c r="I4922">
        <f t="shared" si="382"/>
        <v>1713.64</v>
      </c>
      <c r="J4922">
        <f t="shared" si="383"/>
        <v>3.5455000000000001</v>
      </c>
      <c r="K4922">
        <f t="shared" si="384"/>
        <v>60.651095750000003</v>
      </c>
      <c r="L4922" s="1" t="s">
        <v>26</v>
      </c>
      <c r="M4922" s="1" t="s">
        <v>54</v>
      </c>
      <c r="N4922" s="1" t="s">
        <v>33</v>
      </c>
      <c r="O4922" s="1" t="s">
        <v>34</v>
      </c>
      <c r="P4922" s="1" t="s">
        <v>48</v>
      </c>
      <c r="Q4922" s="1" t="s">
        <v>24</v>
      </c>
      <c r="R4922" s="2">
        <v>41167</v>
      </c>
    </row>
    <row r="4923" spans="1:18" x14ac:dyDescent="0.25">
      <c r="A4923" s="1">
        <v>48263</v>
      </c>
      <c r="B4923" s="2">
        <v>40246</v>
      </c>
      <c r="C4923" s="2" t="str">
        <f t="shared" si="381"/>
        <v>March</v>
      </c>
      <c r="D4923" s="1" t="s">
        <v>41</v>
      </c>
      <c r="E4923" s="1">
        <v>25</v>
      </c>
      <c r="F4923" s="1">
        <f t="shared" si="380"/>
        <v>5.4363999999999999</v>
      </c>
      <c r="G4923" s="1">
        <v>135.91</v>
      </c>
      <c r="H4923" s="1">
        <v>1.21</v>
      </c>
      <c r="I4923">
        <f t="shared" si="382"/>
        <v>137.12</v>
      </c>
      <c r="J4923">
        <f t="shared" si="383"/>
        <v>3.5455000000000001</v>
      </c>
      <c r="K4923">
        <f t="shared" si="384"/>
        <v>4.8186890499999997</v>
      </c>
      <c r="L4923" s="1" t="s">
        <v>26</v>
      </c>
      <c r="M4923" s="1" t="s">
        <v>27</v>
      </c>
      <c r="N4923" s="1" t="s">
        <v>21</v>
      </c>
      <c r="O4923" s="1" t="s">
        <v>34</v>
      </c>
      <c r="P4923" s="1" t="s">
        <v>45</v>
      </c>
      <c r="Q4923" s="1" t="s">
        <v>36</v>
      </c>
      <c r="R4923" s="2">
        <v>40247</v>
      </c>
    </row>
    <row r="4924" spans="1:18" x14ac:dyDescent="0.25">
      <c r="A4924" s="1">
        <v>26116</v>
      </c>
      <c r="B4924" s="2">
        <v>41211</v>
      </c>
      <c r="C4924" s="2" t="str">
        <f t="shared" si="381"/>
        <v>October</v>
      </c>
      <c r="D4924" s="1" t="s">
        <v>37</v>
      </c>
      <c r="E4924" s="1">
        <v>36</v>
      </c>
      <c r="F4924" s="1">
        <f t="shared" si="380"/>
        <v>19.372499999999999</v>
      </c>
      <c r="G4924" s="1">
        <v>697.41</v>
      </c>
      <c r="H4924" s="1">
        <v>9.0299999999999994</v>
      </c>
      <c r="I4924">
        <f t="shared" si="382"/>
        <v>706.43999999999994</v>
      </c>
      <c r="J4924">
        <f t="shared" si="383"/>
        <v>3.5455000000000001</v>
      </c>
      <c r="K4924">
        <f t="shared" si="384"/>
        <v>24.726671550000002</v>
      </c>
      <c r="L4924" s="1" t="s">
        <v>26</v>
      </c>
      <c r="M4924" s="1" t="s">
        <v>44</v>
      </c>
      <c r="N4924" s="1" t="s">
        <v>28</v>
      </c>
      <c r="O4924" s="1" t="s">
        <v>34</v>
      </c>
      <c r="P4924" s="1" t="s">
        <v>45</v>
      </c>
      <c r="Q4924" s="1" t="s">
        <v>24</v>
      </c>
      <c r="R4924" s="2">
        <v>41212</v>
      </c>
    </row>
    <row r="4925" spans="1:18" x14ac:dyDescent="0.25">
      <c r="A4925" s="1">
        <v>46565</v>
      </c>
      <c r="B4925" s="2">
        <v>40716</v>
      </c>
      <c r="C4925" s="2" t="str">
        <f t="shared" si="381"/>
        <v>June</v>
      </c>
      <c r="D4925" s="1" t="s">
        <v>32</v>
      </c>
      <c r="E4925" s="1">
        <v>50</v>
      </c>
      <c r="F4925" s="1">
        <f t="shared" si="380"/>
        <v>16.082799999999999</v>
      </c>
      <c r="G4925" s="1">
        <v>804.14</v>
      </c>
      <c r="H4925" s="1">
        <v>8.99</v>
      </c>
      <c r="I4925">
        <f t="shared" si="382"/>
        <v>813.13</v>
      </c>
      <c r="J4925">
        <f t="shared" si="383"/>
        <v>4.7610000000000001</v>
      </c>
      <c r="K4925">
        <f t="shared" si="384"/>
        <v>38.285105399999999</v>
      </c>
      <c r="L4925" s="1" t="s">
        <v>26</v>
      </c>
      <c r="M4925" s="1" t="s">
        <v>59</v>
      </c>
      <c r="N4925" s="1" t="s">
        <v>42</v>
      </c>
      <c r="O4925" s="1" t="s">
        <v>22</v>
      </c>
      <c r="P4925" s="1" t="s">
        <v>23</v>
      </c>
      <c r="Q4925" s="1" t="s">
        <v>46</v>
      </c>
      <c r="R4925" s="2">
        <v>40717</v>
      </c>
    </row>
    <row r="4926" spans="1:18" x14ac:dyDescent="0.25">
      <c r="A4926" s="1">
        <v>52423</v>
      </c>
      <c r="B4926" s="2">
        <v>40644</v>
      </c>
      <c r="C4926" s="2" t="str">
        <f t="shared" si="381"/>
        <v>April</v>
      </c>
      <c r="D4926" s="1" t="s">
        <v>37</v>
      </c>
      <c r="E4926" s="1">
        <v>49</v>
      </c>
      <c r="F4926" s="1">
        <f t="shared" si="380"/>
        <v>35.395918367346944</v>
      </c>
      <c r="G4926" s="1">
        <v>1734.4</v>
      </c>
      <c r="H4926" s="1">
        <v>1.99</v>
      </c>
      <c r="I4926">
        <f t="shared" si="382"/>
        <v>1736.39</v>
      </c>
      <c r="J4926">
        <f t="shared" si="383"/>
        <v>5.3265000000000002</v>
      </c>
      <c r="K4926">
        <f t="shared" si="384"/>
        <v>92.382816000000005</v>
      </c>
      <c r="L4926" s="1" t="s">
        <v>26</v>
      </c>
      <c r="M4926" s="1" t="s">
        <v>20</v>
      </c>
      <c r="N4926" s="1" t="s">
        <v>42</v>
      </c>
      <c r="O4926" s="1" t="s">
        <v>29</v>
      </c>
      <c r="P4926" s="1" t="s">
        <v>43</v>
      </c>
      <c r="Q4926" s="1" t="s">
        <v>46</v>
      </c>
      <c r="R4926" s="2">
        <v>40646</v>
      </c>
    </row>
    <row r="4927" spans="1:18" x14ac:dyDescent="0.25">
      <c r="A4927" s="1">
        <v>44065</v>
      </c>
      <c r="B4927" s="2">
        <v>40362</v>
      </c>
      <c r="C4927" s="2" t="str">
        <f t="shared" si="381"/>
        <v>July</v>
      </c>
      <c r="D4927" s="1" t="s">
        <v>18</v>
      </c>
      <c r="E4927" s="1">
        <v>23</v>
      </c>
      <c r="F4927" s="1">
        <f t="shared" si="380"/>
        <v>83.224347826086955</v>
      </c>
      <c r="G4927" s="1">
        <v>1914.16</v>
      </c>
      <c r="H4927" s="1">
        <v>33.6</v>
      </c>
      <c r="I4927">
        <f t="shared" si="382"/>
        <v>1947.76</v>
      </c>
      <c r="J4927">
        <f t="shared" si="383"/>
        <v>5.3265000000000002</v>
      </c>
      <c r="K4927">
        <f t="shared" si="384"/>
        <v>101.9577324</v>
      </c>
      <c r="L4927" s="1" t="s">
        <v>38</v>
      </c>
      <c r="M4927" s="1" t="s">
        <v>49</v>
      </c>
      <c r="N4927" s="1" t="s">
        <v>28</v>
      </c>
      <c r="O4927" s="1" t="s">
        <v>29</v>
      </c>
      <c r="P4927" s="1" t="s">
        <v>61</v>
      </c>
      <c r="Q4927" s="1" t="s">
        <v>40</v>
      </c>
      <c r="R4927" s="2">
        <v>40369</v>
      </c>
    </row>
    <row r="4928" spans="1:18" x14ac:dyDescent="0.25">
      <c r="A4928" s="1">
        <v>14785</v>
      </c>
      <c r="B4928" s="2">
        <v>40095</v>
      </c>
      <c r="C4928" s="2" t="str">
        <f t="shared" si="381"/>
        <v>October</v>
      </c>
      <c r="D4928" s="1" t="s">
        <v>25</v>
      </c>
      <c r="E4928" s="1">
        <v>20</v>
      </c>
      <c r="F4928" s="1">
        <f t="shared" si="380"/>
        <v>4.7430000000000003</v>
      </c>
      <c r="G4928" s="1">
        <v>94.86</v>
      </c>
      <c r="H4928" s="1">
        <v>0.5</v>
      </c>
      <c r="I4928">
        <f t="shared" si="382"/>
        <v>95.36</v>
      </c>
      <c r="J4928">
        <f t="shared" si="383"/>
        <v>3.5455000000000001</v>
      </c>
      <c r="K4928">
        <f t="shared" si="384"/>
        <v>3.3632613000000005</v>
      </c>
      <c r="L4928" s="1" t="s">
        <v>26</v>
      </c>
      <c r="M4928" s="1" t="s">
        <v>56</v>
      </c>
      <c r="N4928" s="1" t="s">
        <v>21</v>
      </c>
      <c r="O4928" s="1" t="s">
        <v>34</v>
      </c>
      <c r="P4928" s="1" t="s">
        <v>63</v>
      </c>
      <c r="Q4928" s="1" t="s">
        <v>24</v>
      </c>
      <c r="R4928" s="2">
        <v>40095</v>
      </c>
    </row>
    <row r="4929" spans="1:18" x14ac:dyDescent="0.25">
      <c r="A4929" s="1">
        <v>35777</v>
      </c>
      <c r="B4929" s="2">
        <v>40429</v>
      </c>
      <c r="C4929" s="2" t="str">
        <f t="shared" si="381"/>
        <v>September</v>
      </c>
      <c r="D4929" s="1" t="s">
        <v>37</v>
      </c>
      <c r="E4929" s="1">
        <v>35</v>
      </c>
      <c r="F4929" s="1">
        <f t="shared" si="380"/>
        <v>3.9062857142857141</v>
      </c>
      <c r="G4929" s="1">
        <v>136.72</v>
      </c>
      <c r="H4929" s="1">
        <v>1.23</v>
      </c>
      <c r="I4929">
        <f t="shared" si="382"/>
        <v>137.94999999999999</v>
      </c>
      <c r="J4929">
        <f t="shared" si="383"/>
        <v>3.5455000000000001</v>
      </c>
      <c r="K4929">
        <f t="shared" si="384"/>
        <v>4.8474076000000004</v>
      </c>
      <c r="L4929" s="1" t="s">
        <v>26</v>
      </c>
      <c r="M4929" s="1" t="s">
        <v>69</v>
      </c>
      <c r="N4929" s="1" t="s">
        <v>42</v>
      </c>
      <c r="O4929" s="1" t="s">
        <v>34</v>
      </c>
      <c r="P4929" s="1" t="s">
        <v>35</v>
      </c>
      <c r="Q4929" s="1" t="s">
        <v>36</v>
      </c>
      <c r="R4929" s="2">
        <v>40431</v>
      </c>
    </row>
    <row r="4930" spans="1:18" x14ac:dyDescent="0.25">
      <c r="A4930" s="1">
        <v>16710</v>
      </c>
      <c r="B4930" s="2">
        <v>40657</v>
      </c>
      <c r="C4930" s="2" t="str">
        <f t="shared" si="381"/>
        <v>April</v>
      </c>
      <c r="D4930" s="1" t="s">
        <v>25</v>
      </c>
      <c r="E4930" s="1">
        <v>47</v>
      </c>
      <c r="F4930" s="1">
        <f t="shared" ref="F4930:F4993" si="385">G4930/E4930</f>
        <v>118.08063829787234</v>
      </c>
      <c r="G4930" s="1">
        <v>5549.79</v>
      </c>
      <c r="H4930" s="1">
        <v>17.850000000000001</v>
      </c>
      <c r="I4930">
        <f t="shared" si="382"/>
        <v>5567.64</v>
      </c>
      <c r="J4930">
        <f t="shared" si="383"/>
        <v>5.3265000000000002</v>
      </c>
      <c r="K4930">
        <f t="shared" si="384"/>
        <v>295.60956435000003</v>
      </c>
      <c r="L4930" s="1" t="s">
        <v>38</v>
      </c>
      <c r="M4930" s="1" t="s">
        <v>58</v>
      </c>
      <c r="N4930" s="1" t="s">
        <v>21</v>
      </c>
      <c r="O4930" s="1" t="s">
        <v>29</v>
      </c>
      <c r="P4930" s="1" t="s">
        <v>61</v>
      </c>
      <c r="Q4930" s="1" t="s">
        <v>40</v>
      </c>
      <c r="R4930" s="2">
        <v>40659</v>
      </c>
    </row>
    <row r="4931" spans="1:18" x14ac:dyDescent="0.25">
      <c r="A4931" s="1">
        <v>10982</v>
      </c>
      <c r="B4931" s="2">
        <v>41253</v>
      </c>
      <c r="C4931" s="2" t="str">
        <f t="shared" ref="C4931:C4994" si="386">TEXT(B4931,"mmmm")</f>
        <v>December</v>
      </c>
      <c r="D4931" s="1" t="s">
        <v>32</v>
      </c>
      <c r="E4931" s="1">
        <v>14</v>
      </c>
      <c r="F4931" s="1">
        <f t="shared" si="385"/>
        <v>1.4964285714285714</v>
      </c>
      <c r="G4931" s="1">
        <v>20.95</v>
      </c>
      <c r="H4931" s="1">
        <v>0.7</v>
      </c>
      <c r="I4931">
        <f t="shared" ref="I4931:I4994" si="387">G4931+H4931</f>
        <v>21.65</v>
      </c>
      <c r="J4931">
        <f t="shared" ref="J4931:J4994" si="388">IF(O4931="Furniture",4.761,IF(O4931="Technology",5.3265,IF(O4931="Office Supplies",3.5455,0)))</f>
        <v>3.5455000000000001</v>
      </c>
      <c r="K4931">
        <f t="shared" ref="K4931:K4994" si="389">(J4931*G4931)/100</f>
        <v>0.74278225000000009</v>
      </c>
      <c r="L4931" s="1" t="s">
        <v>19</v>
      </c>
      <c r="M4931" s="1" t="s">
        <v>51</v>
      </c>
      <c r="N4931" s="1" t="s">
        <v>42</v>
      </c>
      <c r="O4931" s="1" t="s">
        <v>34</v>
      </c>
      <c r="P4931" s="1" t="s">
        <v>66</v>
      </c>
      <c r="Q4931" s="1" t="s">
        <v>36</v>
      </c>
      <c r="R4931" s="2">
        <v>41255</v>
      </c>
    </row>
    <row r="4932" spans="1:18" x14ac:dyDescent="0.25">
      <c r="A4932" s="1">
        <v>32389</v>
      </c>
      <c r="B4932" s="2">
        <v>40482</v>
      </c>
      <c r="C4932" s="2" t="str">
        <f t="shared" si="386"/>
        <v>October</v>
      </c>
      <c r="D4932" s="1" t="s">
        <v>41</v>
      </c>
      <c r="E4932" s="1">
        <v>1</v>
      </c>
      <c r="F4932" s="1">
        <f t="shared" si="385"/>
        <v>65.466999999999999</v>
      </c>
      <c r="G4932" s="1">
        <v>65.466999999999999</v>
      </c>
      <c r="H4932" s="1">
        <v>8.8000000000000007</v>
      </c>
      <c r="I4932">
        <f t="shared" si="387"/>
        <v>74.266999999999996</v>
      </c>
      <c r="J4932">
        <f t="shared" si="388"/>
        <v>5.3265000000000002</v>
      </c>
      <c r="K4932">
        <f t="shared" si="389"/>
        <v>3.487099755</v>
      </c>
      <c r="L4932" s="1" t="s">
        <v>19</v>
      </c>
      <c r="M4932" s="1" t="s">
        <v>27</v>
      </c>
      <c r="N4932" s="1" t="s">
        <v>28</v>
      </c>
      <c r="O4932" s="1" t="s">
        <v>29</v>
      </c>
      <c r="P4932" s="1" t="s">
        <v>30</v>
      </c>
      <c r="Q4932" s="1" t="s">
        <v>24</v>
      </c>
      <c r="R4932" s="2">
        <v>40483</v>
      </c>
    </row>
    <row r="4933" spans="1:18" x14ac:dyDescent="0.25">
      <c r="A4933" s="1">
        <v>51652</v>
      </c>
      <c r="B4933" s="2">
        <v>40642</v>
      </c>
      <c r="C4933" s="2" t="str">
        <f t="shared" si="386"/>
        <v>April</v>
      </c>
      <c r="D4933" s="1" t="s">
        <v>32</v>
      </c>
      <c r="E4933" s="1">
        <v>37</v>
      </c>
      <c r="F4933" s="1">
        <f t="shared" si="385"/>
        <v>5.2840540540540539</v>
      </c>
      <c r="G4933" s="1">
        <v>195.51</v>
      </c>
      <c r="H4933" s="1">
        <v>0.49</v>
      </c>
      <c r="I4933">
        <f t="shared" si="387"/>
        <v>196</v>
      </c>
      <c r="J4933">
        <f t="shared" si="388"/>
        <v>3.5455000000000001</v>
      </c>
      <c r="K4933">
        <f t="shared" si="389"/>
        <v>6.9318070499999997</v>
      </c>
      <c r="L4933" s="1" t="s">
        <v>19</v>
      </c>
      <c r="M4933" s="1" t="s">
        <v>56</v>
      </c>
      <c r="N4933" s="1" t="s">
        <v>42</v>
      </c>
      <c r="O4933" s="1" t="s">
        <v>34</v>
      </c>
      <c r="P4933" s="1" t="s">
        <v>63</v>
      </c>
      <c r="Q4933" s="1" t="s">
        <v>24</v>
      </c>
      <c r="R4933" s="2">
        <v>40644</v>
      </c>
    </row>
    <row r="4934" spans="1:18" x14ac:dyDescent="0.25">
      <c r="A4934" s="1">
        <v>7107</v>
      </c>
      <c r="B4934" s="2">
        <v>40912</v>
      </c>
      <c r="C4934" s="2" t="str">
        <f t="shared" si="386"/>
        <v>January</v>
      </c>
      <c r="D4934" s="1" t="s">
        <v>32</v>
      </c>
      <c r="E4934" s="1">
        <v>3</v>
      </c>
      <c r="F4934" s="1">
        <f t="shared" si="385"/>
        <v>37.713333333333331</v>
      </c>
      <c r="G4934" s="1">
        <v>113.14</v>
      </c>
      <c r="H4934" s="1">
        <v>5.08</v>
      </c>
      <c r="I4934">
        <f t="shared" si="387"/>
        <v>118.22</v>
      </c>
      <c r="J4934">
        <f t="shared" si="388"/>
        <v>3.5455000000000001</v>
      </c>
      <c r="K4934">
        <f t="shared" si="389"/>
        <v>4.0113786999999999</v>
      </c>
      <c r="L4934" s="1" t="s">
        <v>26</v>
      </c>
      <c r="M4934" s="1" t="s">
        <v>56</v>
      </c>
      <c r="N4934" s="1" t="s">
        <v>33</v>
      </c>
      <c r="O4934" s="1" t="s">
        <v>34</v>
      </c>
      <c r="P4934" s="1" t="s">
        <v>45</v>
      </c>
      <c r="Q4934" s="1" t="s">
        <v>36</v>
      </c>
      <c r="R4934" s="2">
        <v>40914</v>
      </c>
    </row>
    <row r="4935" spans="1:18" x14ac:dyDescent="0.25">
      <c r="A4935" s="1">
        <v>39686</v>
      </c>
      <c r="B4935" s="2">
        <v>41068</v>
      </c>
      <c r="C4935" s="2" t="str">
        <f t="shared" si="386"/>
        <v>June</v>
      </c>
      <c r="D4935" s="1" t="s">
        <v>32</v>
      </c>
      <c r="E4935" s="1">
        <v>48</v>
      </c>
      <c r="F4935" s="1">
        <f t="shared" si="385"/>
        <v>57.306468750000001</v>
      </c>
      <c r="G4935" s="1">
        <v>2750.7105000000001</v>
      </c>
      <c r="H4935" s="1">
        <v>5.26</v>
      </c>
      <c r="I4935">
        <f t="shared" si="387"/>
        <v>2755.9705000000004</v>
      </c>
      <c r="J4935">
        <f t="shared" si="388"/>
        <v>5.3265000000000002</v>
      </c>
      <c r="K4935">
        <f t="shared" si="389"/>
        <v>146.51659478250002</v>
      </c>
      <c r="L4935" s="1" t="s">
        <v>26</v>
      </c>
      <c r="M4935" s="1" t="s">
        <v>27</v>
      </c>
      <c r="N4935" s="1" t="s">
        <v>42</v>
      </c>
      <c r="O4935" s="1" t="s">
        <v>29</v>
      </c>
      <c r="P4935" s="1" t="s">
        <v>30</v>
      </c>
      <c r="Q4935" s="1" t="s">
        <v>24</v>
      </c>
      <c r="R4935" s="2">
        <v>41069</v>
      </c>
    </row>
    <row r="4936" spans="1:18" x14ac:dyDescent="0.25">
      <c r="A4936" s="1">
        <v>33479</v>
      </c>
      <c r="B4936" s="2">
        <v>41170</v>
      </c>
      <c r="C4936" s="2" t="str">
        <f t="shared" si="386"/>
        <v>September</v>
      </c>
      <c r="D4936" s="1" t="s">
        <v>37</v>
      </c>
      <c r="E4936" s="1">
        <v>27</v>
      </c>
      <c r="F4936" s="1">
        <f t="shared" si="385"/>
        <v>8.7203703703703699</v>
      </c>
      <c r="G4936" s="1">
        <v>235.45</v>
      </c>
      <c r="H4936" s="1">
        <v>5.16</v>
      </c>
      <c r="I4936">
        <f t="shared" si="387"/>
        <v>240.60999999999999</v>
      </c>
      <c r="J4936">
        <f t="shared" si="388"/>
        <v>3.5455000000000001</v>
      </c>
      <c r="K4936">
        <f t="shared" si="389"/>
        <v>8.3478797499999988</v>
      </c>
      <c r="L4936" s="1" t="s">
        <v>26</v>
      </c>
      <c r="M4936" s="1" t="s">
        <v>51</v>
      </c>
      <c r="N4936" s="1" t="s">
        <v>42</v>
      </c>
      <c r="O4936" s="1" t="s">
        <v>34</v>
      </c>
      <c r="P4936" s="1" t="s">
        <v>45</v>
      </c>
      <c r="Q4936" s="1" t="s">
        <v>36</v>
      </c>
      <c r="R4936" s="2">
        <v>41172</v>
      </c>
    </row>
    <row r="4937" spans="1:18" x14ac:dyDescent="0.25">
      <c r="A4937" s="1">
        <v>24933</v>
      </c>
      <c r="B4937" s="2">
        <v>40020</v>
      </c>
      <c r="C4937" s="2" t="str">
        <f t="shared" si="386"/>
        <v>July</v>
      </c>
      <c r="D4937" s="1" t="s">
        <v>18</v>
      </c>
      <c r="E4937" s="1">
        <v>14</v>
      </c>
      <c r="F4937" s="1">
        <f t="shared" si="385"/>
        <v>10.200714285714286</v>
      </c>
      <c r="G4937" s="1">
        <v>142.81</v>
      </c>
      <c r="H4937" s="1">
        <v>2.27</v>
      </c>
      <c r="I4937">
        <f t="shared" si="387"/>
        <v>145.08000000000001</v>
      </c>
      <c r="J4937">
        <f t="shared" si="388"/>
        <v>3.5455000000000001</v>
      </c>
      <c r="K4937">
        <f t="shared" si="389"/>
        <v>5.0633285499999996</v>
      </c>
      <c r="L4937" s="1" t="s">
        <v>26</v>
      </c>
      <c r="M4937" s="1" t="s">
        <v>20</v>
      </c>
      <c r="N4937" s="1" t="s">
        <v>21</v>
      </c>
      <c r="O4937" s="1" t="s">
        <v>34</v>
      </c>
      <c r="P4937" s="1" t="s">
        <v>45</v>
      </c>
      <c r="Q4937" s="1" t="s">
        <v>36</v>
      </c>
      <c r="R4937" s="2">
        <v>40022</v>
      </c>
    </row>
    <row r="4938" spans="1:18" x14ac:dyDescent="0.25">
      <c r="A4938" s="1">
        <v>32996</v>
      </c>
      <c r="B4938" s="2">
        <v>40529</v>
      </c>
      <c r="C4938" s="2" t="str">
        <f t="shared" si="386"/>
        <v>December</v>
      </c>
      <c r="D4938" s="1" t="s">
        <v>37</v>
      </c>
      <c r="E4938" s="1">
        <v>15</v>
      </c>
      <c r="F4938" s="1">
        <f t="shared" si="385"/>
        <v>17.486000000000001</v>
      </c>
      <c r="G4938" s="1">
        <v>262.29000000000002</v>
      </c>
      <c r="H4938" s="1">
        <v>5.03</v>
      </c>
      <c r="I4938">
        <f t="shared" si="387"/>
        <v>267.32</v>
      </c>
      <c r="J4938">
        <f t="shared" si="388"/>
        <v>4.7610000000000001</v>
      </c>
      <c r="K4938">
        <f t="shared" si="389"/>
        <v>12.4876269</v>
      </c>
      <c r="L4938" s="1" t="s">
        <v>26</v>
      </c>
      <c r="M4938" s="1" t="s">
        <v>54</v>
      </c>
      <c r="N4938" s="1" t="s">
        <v>21</v>
      </c>
      <c r="O4938" s="1" t="s">
        <v>22</v>
      </c>
      <c r="P4938" s="1" t="s">
        <v>23</v>
      </c>
      <c r="Q4938" s="1" t="s">
        <v>24</v>
      </c>
      <c r="R4938" s="2">
        <v>40532</v>
      </c>
    </row>
    <row r="4939" spans="1:18" x14ac:dyDescent="0.25">
      <c r="A4939" s="1">
        <v>57600</v>
      </c>
      <c r="B4939" s="2">
        <v>41224</v>
      </c>
      <c r="C4939" s="2" t="str">
        <f t="shared" si="386"/>
        <v>November</v>
      </c>
      <c r="D4939" s="1" t="s">
        <v>37</v>
      </c>
      <c r="E4939" s="1">
        <v>44</v>
      </c>
      <c r="F4939" s="1">
        <f t="shared" si="385"/>
        <v>4.248636363636364</v>
      </c>
      <c r="G4939" s="1">
        <v>186.94</v>
      </c>
      <c r="H4939" s="1">
        <v>0.5</v>
      </c>
      <c r="I4939">
        <f t="shared" si="387"/>
        <v>187.44</v>
      </c>
      <c r="J4939">
        <f t="shared" si="388"/>
        <v>3.5455000000000001</v>
      </c>
      <c r="K4939">
        <f t="shared" si="389"/>
        <v>6.6279577000000005</v>
      </c>
      <c r="L4939" s="1" t="s">
        <v>26</v>
      </c>
      <c r="M4939" s="1" t="s">
        <v>55</v>
      </c>
      <c r="N4939" s="1" t="s">
        <v>28</v>
      </c>
      <c r="O4939" s="1" t="s">
        <v>34</v>
      </c>
      <c r="P4939" s="1" t="s">
        <v>63</v>
      </c>
      <c r="Q4939" s="1" t="s">
        <v>24</v>
      </c>
      <c r="R4939" s="2">
        <v>41226</v>
      </c>
    </row>
    <row r="4940" spans="1:18" x14ac:dyDescent="0.25">
      <c r="A4940" s="1">
        <v>29383</v>
      </c>
      <c r="B4940" s="2">
        <v>40865</v>
      </c>
      <c r="C4940" s="2" t="str">
        <f t="shared" si="386"/>
        <v>November</v>
      </c>
      <c r="D4940" s="1" t="s">
        <v>41</v>
      </c>
      <c r="E4940" s="1">
        <v>28</v>
      </c>
      <c r="F4940" s="1">
        <f t="shared" si="385"/>
        <v>6.9682142857142866</v>
      </c>
      <c r="G4940" s="1">
        <v>195.11</v>
      </c>
      <c r="H4940" s="1">
        <v>8.73</v>
      </c>
      <c r="I4940">
        <f t="shared" si="387"/>
        <v>203.84</v>
      </c>
      <c r="J4940">
        <f t="shared" si="388"/>
        <v>3.5455000000000001</v>
      </c>
      <c r="K4940">
        <f t="shared" si="389"/>
        <v>6.9176250500000007</v>
      </c>
      <c r="L4940" s="1" t="s">
        <v>26</v>
      </c>
      <c r="M4940" s="1" t="s">
        <v>27</v>
      </c>
      <c r="N4940" s="1" t="s">
        <v>33</v>
      </c>
      <c r="O4940" s="1" t="s">
        <v>34</v>
      </c>
      <c r="P4940" s="1" t="s">
        <v>45</v>
      </c>
      <c r="Q4940" s="1" t="s">
        <v>24</v>
      </c>
      <c r="R4940" s="2">
        <v>40866</v>
      </c>
    </row>
    <row r="4941" spans="1:18" x14ac:dyDescent="0.25">
      <c r="A4941" s="1">
        <v>16230</v>
      </c>
      <c r="B4941" s="2">
        <v>40236</v>
      </c>
      <c r="C4941" s="2" t="str">
        <f t="shared" si="386"/>
        <v>February</v>
      </c>
      <c r="D4941" s="1" t="s">
        <v>18</v>
      </c>
      <c r="E4941" s="1">
        <v>40</v>
      </c>
      <c r="F4941" s="1">
        <f t="shared" si="385"/>
        <v>113.4665</v>
      </c>
      <c r="G4941" s="1">
        <v>4538.66</v>
      </c>
      <c r="H4941" s="1">
        <v>8.64</v>
      </c>
      <c r="I4941">
        <f t="shared" si="387"/>
        <v>4547.3</v>
      </c>
      <c r="J4941">
        <f t="shared" si="388"/>
        <v>3.5455000000000001</v>
      </c>
      <c r="K4941">
        <f t="shared" si="389"/>
        <v>160.91819029999999</v>
      </c>
      <c r="L4941" s="1" t="s">
        <v>26</v>
      </c>
      <c r="M4941" s="1" t="s">
        <v>20</v>
      </c>
      <c r="N4941" s="1" t="s">
        <v>33</v>
      </c>
      <c r="O4941" s="1" t="s">
        <v>34</v>
      </c>
      <c r="P4941" s="1" t="s">
        <v>60</v>
      </c>
      <c r="Q4941" s="1" t="s">
        <v>24</v>
      </c>
      <c r="R4941" s="2">
        <v>40241</v>
      </c>
    </row>
    <row r="4942" spans="1:18" x14ac:dyDescent="0.25">
      <c r="A4942" s="1">
        <v>29536</v>
      </c>
      <c r="B4942" s="2">
        <v>41159</v>
      </c>
      <c r="C4942" s="2" t="str">
        <f t="shared" si="386"/>
        <v>September</v>
      </c>
      <c r="D4942" s="1" t="s">
        <v>41</v>
      </c>
      <c r="E4942" s="1">
        <v>11</v>
      </c>
      <c r="F4942" s="1">
        <f t="shared" si="385"/>
        <v>225.77545454545455</v>
      </c>
      <c r="G4942" s="1">
        <v>2483.5300000000002</v>
      </c>
      <c r="H4942" s="1">
        <v>64.66</v>
      </c>
      <c r="I4942">
        <f t="shared" si="387"/>
        <v>2548.19</v>
      </c>
      <c r="J4942">
        <f t="shared" si="388"/>
        <v>4.7610000000000001</v>
      </c>
      <c r="K4942">
        <f t="shared" si="389"/>
        <v>118.24086330000002</v>
      </c>
      <c r="L4942" s="1" t="s">
        <v>38</v>
      </c>
      <c r="M4942" s="1" t="s">
        <v>51</v>
      </c>
      <c r="N4942" s="1" t="s">
        <v>21</v>
      </c>
      <c r="O4942" s="1" t="s">
        <v>22</v>
      </c>
      <c r="P4942" s="1" t="s">
        <v>67</v>
      </c>
      <c r="Q4942" s="1" t="s">
        <v>64</v>
      </c>
      <c r="R4942" s="2">
        <v>41161</v>
      </c>
    </row>
    <row r="4943" spans="1:18" x14ac:dyDescent="0.25">
      <c r="A4943" s="1">
        <v>640</v>
      </c>
      <c r="B4943" s="2">
        <v>40200</v>
      </c>
      <c r="C4943" s="2" t="str">
        <f t="shared" si="386"/>
        <v>January</v>
      </c>
      <c r="D4943" s="1" t="s">
        <v>25</v>
      </c>
      <c r="E4943" s="1">
        <v>39</v>
      </c>
      <c r="F4943" s="1">
        <f t="shared" si="385"/>
        <v>125.99205128205128</v>
      </c>
      <c r="G4943" s="1">
        <v>4913.6899999999996</v>
      </c>
      <c r="H4943" s="1">
        <v>58.64</v>
      </c>
      <c r="I4943">
        <f t="shared" si="387"/>
        <v>4972.33</v>
      </c>
      <c r="J4943">
        <f t="shared" si="388"/>
        <v>4.7610000000000001</v>
      </c>
      <c r="K4943">
        <f t="shared" si="389"/>
        <v>233.94078089999999</v>
      </c>
      <c r="L4943" s="1" t="s">
        <v>38</v>
      </c>
      <c r="M4943" s="1" t="s">
        <v>27</v>
      </c>
      <c r="N4943" s="1" t="s">
        <v>21</v>
      </c>
      <c r="O4943" s="1" t="s">
        <v>22</v>
      </c>
      <c r="P4943" s="1" t="s">
        <v>67</v>
      </c>
      <c r="Q4943" s="1" t="s">
        <v>64</v>
      </c>
      <c r="R4943" s="2">
        <v>40201</v>
      </c>
    </row>
    <row r="4944" spans="1:18" x14ac:dyDescent="0.25">
      <c r="A4944" s="1">
        <v>43745</v>
      </c>
      <c r="B4944" s="2">
        <v>40483</v>
      </c>
      <c r="C4944" s="2" t="str">
        <f t="shared" si="386"/>
        <v>November</v>
      </c>
      <c r="D4944" s="1" t="s">
        <v>18</v>
      </c>
      <c r="E4944" s="1">
        <v>26</v>
      </c>
      <c r="F4944" s="1">
        <f t="shared" si="385"/>
        <v>52.616538461538461</v>
      </c>
      <c r="G4944" s="1">
        <v>1368.03</v>
      </c>
      <c r="H4944" s="1">
        <v>6.5</v>
      </c>
      <c r="I4944">
        <f t="shared" si="387"/>
        <v>1374.53</v>
      </c>
      <c r="J4944">
        <f t="shared" si="388"/>
        <v>5.3265000000000002</v>
      </c>
      <c r="K4944">
        <f t="shared" si="389"/>
        <v>72.868117949999998</v>
      </c>
      <c r="L4944" s="1" t="s">
        <v>26</v>
      </c>
      <c r="M4944" s="1" t="s">
        <v>49</v>
      </c>
      <c r="N4944" s="1" t="s">
        <v>33</v>
      </c>
      <c r="O4944" s="1" t="s">
        <v>29</v>
      </c>
      <c r="P4944" s="1" t="s">
        <v>43</v>
      </c>
      <c r="Q4944" s="1" t="s">
        <v>24</v>
      </c>
      <c r="R4944" s="2">
        <v>40485</v>
      </c>
    </row>
    <row r="4945" spans="1:18" x14ac:dyDescent="0.25">
      <c r="A4945" s="1">
        <v>2339</v>
      </c>
      <c r="B4945" s="2">
        <v>40526</v>
      </c>
      <c r="C4945" s="2" t="str">
        <f t="shared" si="386"/>
        <v>December</v>
      </c>
      <c r="D4945" s="1" t="s">
        <v>18</v>
      </c>
      <c r="E4945" s="1">
        <v>12</v>
      </c>
      <c r="F4945" s="1">
        <f t="shared" si="385"/>
        <v>136.24833333333333</v>
      </c>
      <c r="G4945" s="1">
        <v>1634.98</v>
      </c>
      <c r="H4945" s="1">
        <v>19.989999999999998</v>
      </c>
      <c r="I4945">
        <f t="shared" si="387"/>
        <v>1654.97</v>
      </c>
      <c r="J4945">
        <f t="shared" si="388"/>
        <v>3.5455000000000001</v>
      </c>
      <c r="K4945">
        <f t="shared" si="389"/>
        <v>57.968215900000004</v>
      </c>
      <c r="L4945" s="1" t="s">
        <v>26</v>
      </c>
      <c r="M4945" s="1" t="s">
        <v>55</v>
      </c>
      <c r="N4945" s="1" t="s">
        <v>28</v>
      </c>
      <c r="O4945" s="1" t="s">
        <v>34</v>
      </c>
      <c r="P4945" s="1" t="s">
        <v>60</v>
      </c>
      <c r="Q4945" s="1" t="s">
        <v>24</v>
      </c>
      <c r="R4945" s="2">
        <v>40528</v>
      </c>
    </row>
    <row r="4946" spans="1:18" x14ac:dyDescent="0.25">
      <c r="A4946" s="1">
        <v>19654</v>
      </c>
      <c r="B4946" s="2">
        <v>40552</v>
      </c>
      <c r="C4946" s="2" t="str">
        <f t="shared" si="386"/>
        <v>January</v>
      </c>
      <c r="D4946" s="1" t="s">
        <v>25</v>
      </c>
      <c r="E4946" s="1">
        <v>8</v>
      </c>
      <c r="F4946" s="1">
        <f t="shared" si="385"/>
        <v>47.71125</v>
      </c>
      <c r="G4946" s="1">
        <v>381.69</v>
      </c>
      <c r="H4946" s="1">
        <v>6.77</v>
      </c>
      <c r="I4946">
        <f t="shared" si="387"/>
        <v>388.46</v>
      </c>
      <c r="J4946">
        <f t="shared" si="388"/>
        <v>4.7610000000000001</v>
      </c>
      <c r="K4946">
        <f t="shared" si="389"/>
        <v>18.172260900000001</v>
      </c>
      <c r="L4946" s="1" t="s">
        <v>26</v>
      </c>
      <c r="M4946" s="1" t="s">
        <v>54</v>
      </c>
      <c r="N4946" s="1" t="s">
        <v>42</v>
      </c>
      <c r="O4946" s="1" t="s">
        <v>22</v>
      </c>
      <c r="P4946" s="1" t="s">
        <v>23</v>
      </c>
      <c r="Q4946" s="1" t="s">
        <v>24</v>
      </c>
      <c r="R4946" s="2">
        <v>40552</v>
      </c>
    </row>
    <row r="4947" spans="1:18" x14ac:dyDescent="0.25">
      <c r="A4947" s="1">
        <v>25095</v>
      </c>
      <c r="B4947" s="2">
        <v>40568</v>
      </c>
      <c r="C4947" s="2" t="str">
        <f t="shared" si="386"/>
        <v>January</v>
      </c>
      <c r="D4947" s="1" t="s">
        <v>18</v>
      </c>
      <c r="E4947" s="1">
        <v>18</v>
      </c>
      <c r="F4947" s="1">
        <f t="shared" si="385"/>
        <v>38.50333333333333</v>
      </c>
      <c r="G4947" s="1">
        <v>693.06</v>
      </c>
      <c r="H4947" s="1">
        <v>9.83</v>
      </c>
      <c r="I4947">
        <f t="shared" si="387"/>
        <v>702.89</v>
      </c>
      <c r="J4947">
        <f t="shared" si="388"/>
        <v>3.5455000000000001</v>
      </c>
      <c r="K4947">
        <f t="shared" si="389"/>
        <v>24.572442299999999</v>
      </c>
      <c r="L4947" s="1" t="s">
        <v>26</v>
      </c>
      <c r="M4947" s="1" t="s">
        <v>27</v>
      </c>
      <c r="N4947" s="1" t="s">
        <v>21</v>
      </c>
      <c r="O4947" s="1" t="s">
        <v>34</v>
      </c>
      <c r="P4947" s="1" t="s">
        <v>62</v>
      </c>
      <c r="Q4947" s="1" t="s">
        <v>24</v>
      </c>
      <c r="R4947" s="2">
        <v>40573</v>
      </c>
    </row>
    <row r="4948" spans="1:18" x14ac:dyDescent="0.25">
      <c r="A4948" s="1">
        <v>28519</v>
      </c>
      <c r="B4948" s="2">
        <v>40351</v>
      </c>
      <c r="C4948" s="2" t="str">
        <f t="shared" si="386"/>
        <v>June</v>
      </c>
      <c r="D4948" s="1" t="s">
        <v>25</v>
      </c>
      <c r="E4948" s="1">
        <v>4</v>
      </c>
      <c r="F4948" s="1">
        <f t="shared" si="385"/>
        <v>67.177625000000006</v>
      </c>
      <c r="G4948" s="1">
        <v>268.71050000000002</v>
      </c>
      <c r="H4948" s="1">
        <v>0.99</v>
      </c>
      <c r="I4948">
        <f t="shared" si="387"/>
        <v>269.70050000000003</v>
      </c>
      <c r="J4948">
        <f t="shared" si="388"/>
        <v>5.3265000000000002</v>
      </c>
      <c r="K4948">
        <f t="shared" si="389"/>
        <v>14.312864782500004</v>
      </c>
      <c r="L4948" s="1" t="s">
        <v>26</v>
      </c>
      <c r="M4948" s="1" t="s">
        <v>51</v>
      </c>
      <c r="N4948" s="1" t="s">
        <v>21</v>
      </c>
      <c r="O4948" s="1" t="s">
        <v>29</v>
      </c>
      <c r="P4948" s="1" t="s">
        <v>30</v>
      </c>
      <c r="Q4948" s="1" t="s">
        <v>36</v>
      </c>
      <c r="R4948" s="2">
        <v>40353</v>
      </c>
    </row>
    <row r="4949" spans="1:18" x14ac:dyDescent="0.25">
      <c r="A4949" s="1">
        <v>40289</v>
      </c>
      <c r="B4949" s="2">
        <v>41239</v>
      </c>
      <c r="C4949" s="2" t="str">
        <f t="shared" si="386"/>
        <v>November</v>
      </c>
      <c r="D4949" s="1" t="s">
        <v>32</v>
      </c>
      <c r="E4949" s="1">
        <v>4</v>
      </c>
      <c r="F4949" s="1">
        <f t="shared" si="385"/>
        <v>10.692500000000001</v>
      </c>
      <c r="G4949" s="1">
        <v>42.77</v>
      </c>
      <c r="H4949" s="1">
        <v>2.27</v>
      </c>
      <c r="I4949">
        <f t="shared" si="387"/>
        <v>45.040000000000006</v>
      </c>
      <c r="J4949">
        <f t="shared" si="388"/>
        <v>3.5455000000000001</v>
      </c>
      <c r="K4949">
        <f t="shared" si="389"/>
        <v>1.5164103500000001</v>
      </c>
      <c r="L4949" s="1" t="s">
        <v>26</v>
      </c>
      <c r="M4949" s="1" t="s">
        <v>59</v>
      </c>
      <c r="N4949" s="1" t="s">
        <v>21</v>
      </c>
      <c r="O4949" s="1" t="s">
        <v>34</v>
      </c>
      <c r="P4949" s="1" t="s">
        <v>45</v>
      </c>
      <c r="Q4949" s="1" t="s">
        <v>36</v>
      </c>
      <c r="R4949" s="2">
        <v>41240</v>
      </c>
    </row>
    <row r="4950" spans="1:18" x14ac:dyDescent="0.25">
      <c r="A4950" s="1">
        <v>22182</v>
      </c>
      <c r="B4950" s="2">
        <v>41157</v>
      </c>
      <c r="C4950" s="2" t="str">
        <f t="shared" si="386"/>
        <v>September</v>
      </c>
      <c r="D4950" s="1" t="s">
        <v>41</v>
      </c>
      <c r="E4950" s="1">
        <v>9</v>
      </c>
      <c r="F4950" s="1">
        <f t="shared" si="385"/>
        <v>19.413333333333334</v>
      </c>
      <c r="G4950" s="1">
        <v>174.72</v>
      </c>
      <c r="H4950" s="1">
        <v>4</v>
      </c>
      <c r="I4950">
        <f t="shared" si="387"/>
        <v>178.72</v>
      </c>
      <c r="J4950">
        <f t="shared" si="388"/>
        <v>5.3265000000000002</v>
      </c>
      <c r="K4950">
        <f t="shared" si="389"/>
        <v>9.3064608</v>
      </c>
      <c r="L4950" s="1" t="s">
        <v>26</v>
      </c>
      <c r="M4950" s="1" t="s">
        <v>54</v>
      </c>
      <c r="N4950" s="1" t="s">
        <v>28</v>
      </c>
      <c r="O4950" s="1" t="s">
        <v>29</v>
      </c>
      <c r="P4950" s="1" t="s">
        <v>43</v>
      </c>
      <c r="Q4950" s="1" t="s">
        <v>24</v>
      </c>
      <c r="R4950" s="2">
        <v>41160</v>
      </c>
    </row>
    <row r="4951" spans="1:18" x14ac:dyDescent="0.25">
      <c r="A4951" s="1">
        <v>6535</v>
      </c>
      <c r="B4951" s="2">
        <v>41072</v>
      </c>
      <c r="C4951" s="2" t="str">
        <f t="shared" si="386"/>
        <v>June</v>
      </c>
      <c r="D4951" s="1" t="s">
        <v>37</v>
      </c>
      <c r="E4951" s="1">
        <v>11</v>
      </c>
      <c r="F4951" s="1">
        <f t="shared" si="385"/>
        <v>28.396363636363638</v>
      </c>
      <c r="G4951" s="1">
        <v>312.36</v>
      </c>
      <c r="H4951" s="1">
        <v>8.99</v>
      </c>
      <c r="I4951">
        <f t="shared" si="387"/>
        <v>321.35000000000002</v>
      </c>
      <c r="J4951">
        <f t="shared" si="388"/>
        <v>3.5455000000000001</v>
      </c>
      <c r="K4951">
        <f t="shared" si="389"/>
        <v>11.074723800000001</v>
      </c>
      <c r="L4951" s="1" t="s">
        <v>19</v>
      </c>
      <c r="M4951" s="1" t="s">
        <v>65</v>
      </c>
      <c r="N4951" s="1" t="s">
        <v>33</v>
      </c>
      <c r="O4951" s="1" t="s">
        <v>34</v>
      </c>
      <c r="P4951" s="1" t="s">
        <v>35</v>
      </c>
      <c r="Q4951" s="1" t="s">
        <v>46</v>
      </c>
      <c r="R4951" s="2">
        <v>41075</v>
      </c>
    </row>
    <row r="4952" spans="1:18" x14ac:dyDescent="0.25">
      <c r="A4952" s="1">
        <v>19424</v>
      </c>
      <c r="B4952" s="2">
        <v>40642</v>
      </c>
      <c r="C4952" s="2" t="str">
        <f t="shared" si="386"/>
        <v>April</v>
      </c>
      <c r="D4952" s="1" t="s">
        <v>32</v>
      </c>
      <c r="E4952" s="1">
        <v>29</v>
      </c>
      <c r="F4952" s="1">
        <f t="shared" si="385"/>
        <v>2.0924137931034483</v>
      </c>
      <c r="G4952" s="1">
        <v>60.68</v>
      </c>
      <c r="H4952" s="1">
        <v>4.7699999999999996</v>
      </c>
      <c r="I4952">
        <f t="shared" si="387"/>
        <v>65.45</v>
      </c>
      <c r="J4952">
        <f t="shared" si="388"/>
        <v>3.5455000000000001</v>
      </c>
      <c r="K4952">
        <f t="shared" si="389"/>
        <v>2.1514093999999999</v>
      </c>
      <c r="L4952" s="1" t="s">
        <v>26</v>
      </c>
      <c r="M4952" s="1" t="s">
        <v>51</v>
      </c>
      <c r="N4952" s="1" t="s">
        <v>28</v>
      </c>
      <c r="O4952" s="1" t="s">
        <v>34</v>
      </c>
      <c r="P4952" s="1" t="s">
        <v>48</v>
      </c>
      <c r="Q4952" s="1" t="s">
        <v>24</v>
      </c>
      <c r="R4952" s="2">
        <v>40642</v>
      </c>
    </row>
    <row r="4953" spans="1:18" x14ac:dyDescent="0.25">
      <c r="A4953" s="1">
        <v>41184</v>
      </c>
      <c r="B4953" s="2">
        <v>40808</v>
      </c>
      <c r="C4953" s="2" t="str">
        <f t="shared" si="386"/>
        <v>September</v>
      </c>
      <c r="D4953" s="1" t="s">
        <v>25</v>
      </c>
      <c r="E4953" s="1">
        <v>7</v>
      </c>
      <c r="F4953" s="1">
        <f t="shared" si="385"/>
        <v>17.147142857142857</v>
      </c>
      <c r="G4953" s="1">
        <v>120.03</v>
      </c>
      <c r="H4953" s="1">
        <v>11.25</v>
      </c>
      <c r="I4953">
        <f t="shared" si="387"/>
        <v>131.28</v>
      </c>
      <c r="J4953">
        <f t="shared" si="388"/>
        <v>3.5455000000000001</v>
      </c>
      <c r="K4953">
        <f t="shared" si="389"/>
        <v>4.2556636499999998</v>
      </c>
      <c r="L4953" s="1" t="s">
        <v>26</v>
      </c>
      <c r="M4953" s="1" t="s">
        <v>44</v>
      </c>
      <c r="N4953" s="1" t="s">
        <v>42</v>
      </c>
      <c r="O4953" s="1" t="s">
        <v>34</v>
      </c>
      <c r="P4953" s="1" t="s">
        <v>60</v>
      </c>
      <c r="Q4953" s="1" t="s">
        <v>24</v>
      </c>
      <c r="R4953" s="2">
        <v>40810</v>
      </c>
    </row>
    <row r="4954" spans="1:18" x14ac:dyDescent="0.25">
      <c r="A4954" s="1">
        <v>30565</v>
      </c>
      <c r="B4954" s="2">
        <v>40750</v>
      </c>
      <c r="C4954" s="2" t="str">
        <f t="shared" si="386"/>
        <v>July</v>
      </c>
      <c r="D4954" s="1" t="s">
        <v>41</v>
      </c>
      <c r="E4954" s="1">
        <v>32</v>
      </c>
      <c r="F4954" s="1">
        <f t="shared" si="385"/>
        <v>55.781874999999999</v>
      </c>
      <c r="G4954" s="1">
        <v>1785.02</v>
      </c>
      <c r="H4954" s="1">
        <v>4</v>
      </c>
      <c r="I4954">
        <f t="shared" si="387"/>
        <v>1789.02</v>
      </c>
      <c r="J4954">
        <f t="shared" si="388"/>
        <v>5.3265000000000002</v>
      </c>
      <c r="K4954">
        <f t="shared" si="389"/>
        <v>95.079090300000004</v>
      </c>
      <c r="L4954" s="1" t="s">
        <v>19</v>
      </c>
      <c r="M4954" s="1" t="s">
        <v>54</v>
      </c>
      <c r="N4954" s="1" t="s">
        <v>33</v>
      </c>
      <c r="O4954" s="1" t="s">
        <v>29</v>
      </c>
      <c r="P4954" s="1" t="s">
        <v>43</v>
      </c>
      <c r="Q4954" s="1" t="s">
        <v>24</v>
      </c>
      <c r="R4954" s="2">
        <v>40752</v>
      </c>
    </row>
    <row r="4955" spans="1:18" x14ac:dyDescent="0.25">
      <c r="A4955" s="1">
        <v>33478</v>
      </c>
      <c r="B4955" s="2">
        <v>40343</v>
      </c>
      <c r="C4955" s="2" t="str">
        <f t="shared" si="386"/>
        <v>June</v>
      </c>
      <c r="D4955" s="1" t="s">
        <v>25</v>
      </c>
      <c r="E4955" s="1">
        <v>21</v>
      </c>
      <c r="F4955" s="1">
        <f t="shared" si="385"/>
        <v>5.9952380952380953</v>
      </c>
      <c r="G4955" s="1">
        <v>125.9</v>
      </c>
      <c r="H4955" s="1">
        <v>3.04</v>
      </c>
      <c r="I4955">
        <f t="shared" si="387"/>
        <v>128.94</v>
      </c>
      <c r="J4955">
        <f t="shared" si="388"/>
        <v>3.5455000000000001</v>
      </c>
      <c r="K4955">
        <f t="shared" si="389"/>
        <v>4.4637845</v>
      </c>
      <c r="L4955" s="1" t="s">
        <v>19</v>
      </c>
      <c r="M4955" s="1" t="s">
        <v>49</v>
      </c>
      <c r="N4955" s="1" t="s">
        <v>21</v>
      </c>
      <c r="O4955" s="1" t="s">
        <v>34</v>
      </c>
      <c r="P4955" s="1" t="s">
        <v>45</v>
      </c>
      <c r="Q4955" s="1" t="s">
        <v>36</v>
      </c>
      <c r="R4955" s="2">
        <v>40345</v>
      </c>
    </row>
    <row r="4956" spans="1:18" x14ac:dyDescent="0.25">
      <c r="A4956" s="1">
        <v>24007</v>
      </c>
      <c r="B4956" s="2">
        <v>40416</v>
      </c>
      <c r="C4956" s="2" t="str">
        <f t="shared" si="386"/>
        <v>August</v>
      </c>
      <c r="D4956" s="1" t="s">
        <v>18</v>
      </c>
      <c r="E4956" s="1">
        <v>28</v>
      </c>
      <c r="F4956" s="1">
        <f t="shared" si="385"/>
        <v>11.351785714285715</v>
      </c>
      <c r="G4956" s="1">
        <v>317.85000000000002</v>
      </c>
      <c r="H4956" s="1">
        <v>6.97</v>
      </c>
      <c r="I4956">
        <f t="shared" si="387"/>
        <v>324.82000000000005</v>
      </c>
      <c r="J4956">
        <f t="shared" si="388"/>
        <v>3.5455000000000001</v>
      </c>
      <c r="K4956">
        <f t="shared" si="389"/>
        <v>11.269371749999999</v>
      </c>
      <c r="L4956" s="1" t="s">
        <v>26</v>
      </c>
      <c r="M4956" s="1" t="s">
        <v>44</v>
      </c>
      <c r="N4956" s="1" t="s">
        <v>42</v>
      </c>
      <c r="O4956" s="1" t="s">
        <v>34</v>
      </c>
      <c r="P4956" s="1" t="s">
        <v>62</v>
      </c>
      <c r="Q4956" s="1" t="s">
        <v>24</v>
      </c>
      <c r="R4956" s="2">
        <v>40423</v>
      </c>
    </row>
    <row r="4957" spans="1:18" x14ac:dyDescent="0.25">
      <c r="A4957" s="1">
        <v>18464</v>
      </c>
      <c r="B4957" s="2">
        <v>40996</v>
      </c>
      <c r="C4957" s="2" t="str">
        <f t="shared" si="386"/>
        <v>March</v>
      </c>
      <c r="D4957" s="1" t="s">
        <v>25</v>
      </c>
      <c r="E4957" s="1">
        <v>31</v>
      </c>
      <c r="F4957" s="1">
        <f t="shared" si="385"/>
        <v>6.660967741935484</v>
      </c>
      <c r="G4957" s="1">
        <v>206.49</v>
      </c>
      <c r="H4957" s="1">
        <v>1.34</v>
      </c>
      <c r="I4957">
        <f t="shared" si="387"/>
        <v>207.83</v>
      </c>
      <c r="J4957">
        <f t="shared" si="388"/>
        <v>3.5455000000000001</v>
      </c>
      <c r="K4957">
        <f t="shared" si="389"/>
        <v>7.3211029500000002</v>
      </c>
      <c r="L4957" s="1" t="s">
        <v>26</v>
      </c>
      <c r="M4957" s="1" t="s">
        <v>58</v>
      </c>
      <c r="N4957" s="1" t="s">
        <v>28</v>
      </c>
      <c r="O4957" s="1" t="s">
        <v>34</v>
      </c>
      <c r="P4957" s="1" t="s">
        <v>45</v>
      </c>
      <c r="Q4957" s="1" t="s">
        <v>36</v>
      </c>
      <c r="R4957" s="2">
        <v>40998</v>
      </c>
    </row>
    <row r="4958" spans="1:18" x14ac:dyDescent="0.25">
      <c r="A4958" s="1">
        <v>11874</v>
      </c>
      <c r="B4958" s="2">
        <v>41161</v>
      </c>
      <c r="C4958" s="2" t="str">
        <f t="shared" si="386"/>
        <v>September</v>
      </c>
      <c r="D4958" s="1" t="s">
        <v>41</v>
      </c>
      <c r="E4958" s="1">
        <v>1</v>
      </c>
      <c r="F4958" s="1">
        <f t="shared" si="385"/>
        <v>40.29</v>
      </c>
      <c r="G4958" s="1">
        <v>40.29</v>
      </c>
      <c r="H4958" s="1">
        <v>8.65</v>
      </c>
      <c r="I4958">
        <f t="shared" si="387"/>
        <v>48.94</v>
      </c>
      <c r="J4958">
        <f t="shared" si="388"/>
        <v>5.3265000000000002</v>
      </c>
      <c r="K4958">
        <f t="shared" si="389"/>
        <v>2.1460468500000003</v>
      </c>
      <c r="L4958" s="1" t="s">
        <v>26</v>
      </c>
      <c r="M4958" s="1" t="s">
        <v>27</v>
      </c>
      <c r="N4958" s="1" t="s">
        <v>33</v>
      </c>
      <c r="O4958" s="1" t="s">
        <v>29</v>
      </c>
      <c r="P4958" s="1" t="s">
        <v>43</v>
      </c>
      <c r="Q4958" s="1" t="s">
        <v>24</v>
      </c>
      <c r="R4958" s="2">
        <v>41163</v>
      </c>
    </row>
    <row r="4959" spans="1:18" x14ac:dyDescent="0.25">
      <c r="A4959" s="1">
        <v>55777</v>
      </c>
      <c r="B4959" s="2">
        <v>41223</v>
      </c>
      <c r="C4959" s="2" t="str">
        <f t="shared" si="386"/>
        <v>November</v>
      </c>
      <c r="D4959" s="1" t="s">
        <v>32</v>
      </c>
      <c r="E4959" s="1">
        <v>1</v>
      </c>
      <c r="F4959" s="1">
        <f t="shared" si="385"/>
        <v>65.747500000000002</v>
      </c>
      <c r="G4959" s="1">
        <v>65.747500000000002</v>
      </c>
      <c r="H4959" s="1">
        <v>3.99</v>
      </c>
      <c r="I4959">
        <f t="shared" si="387"/>
        <v>69.737499999999997</v>
      </c>
      <c r="J4959">
        <f t="shared" si="388"/>
        <v>5.3265000000000002</v>
      </c>
      <c r="K4959">
        <f t="shared" si="389"/>
        <v>3.5020405874999998</v>
      </c>
      <c r="L4959" s="1" t="s">
        <v>19</v>
      </c>
      <c r="M4959" s="1" t="s">
        <v>20</v>
      </c>
      <c r="N4959" s="1" t="s">
        <v>33</v>
      </c>
      <c r="O4959" s="1" t="s">
        <v>29</v>
      </c>
      <c r="P4959" s="1" t="s">
        <v>30</v>
      </c>
      <c r="Q4959" s="1" t="s">
        <v>24</v>
      </c>
      <c r="R4959" s="2">
        <v>41225</v>
      </c>
    </row>
    <row r="4960" spans="1:18" x14ac:dyDescent="0.25">
      <c r="A4960" s="1">
        <v>32295</v>
      </c>
      <c r="B4960" s="2">
        <v>39820</v>
      </c>
      <c r="C4960" s="2" t="str">
        <f t="shared" si="386"/>
        <v>January</v>
      </c>
      <c r="D4960" s="1" t="s">
        <v>25</v>
      </c>
      <c r="E4960" s="1">
        <v>11</v>
      </c>
      <c r="F4960" s="1">
        <f t="shared" si="385"/>
        <v>55.236090909090905</v>
      </c>
      <c r="G4960" s="1">
        <v>607.59699999999998</v>
      </c>
      <c r="H4960" s="1">
        <v>5.99</v>
      </c>
      <c r="I4960">
        <f t="shared" si="387"/>
        <v>613.58699999999999</v>
      </c>
      <c r="J4960">
        <f t="shared" si="388"/>
        <v>5.3265000000000002</v>
      </c>
      <c r="K4960">
        <f t="shared" si="389"/>
        <v>32.363654205000003</v>
      </c>
      <c r="L4960" s="1" t="s">
        <v>26</v>
      </c>
      <c r="M4960" s="1" t="s">
        <v>27</v>
      </c>
      <c r="N4960" s="1" t="s">
        <v>28</v>
      </c>
      <c r="O4960" s="1" t="s">
        <v>29</v>
      </c>
      <c r="P4960" s="1" t="s">
        <v>30</v>
      </c>
      <c r="Q4960" s="1" t="s">
        <v>24</v>
      </c>
      <c r="R4960" s="2">
        <v>39821</v>
      </c>
    </row>
    <row r="4961" spans="1:18" x14ac:dyDescent="0.25">
      <c r="A4961" s="1">
        <v>6947</v>
      </c>
      <c r="B4961" s="2">
        <v>40743</v>
      </c>
      <c r="C4961" s="2" t="str">
        <f t="shared" si="386"/>
        <v>July</v>
      </c>
      <c r="D4961" s="1" t="s">
        <v>37</v>
      </c>
      <c r="E4961" s="1">
        <v>9</v>
      </c>
      <c r="F4961" s="1">
        <f t="shared" si="385"/>
        <v>57.832222222222221</v>
      </c>
      <c r="G4961" s="1">
        <v>520.49</v>
      </c>
      <c r="H4961" s="1">
        <v>18.45</v>
      </c>
      <c r="I4961">
        <f t="shared" si="387"/>
        <v>538.94000000000005</v>
      </c>
      <c r="J4961">
        <f t="shared" si="388"/>
        <v>4.7610000000000001</v>
      </c>
      <c r="K4961">
        <f t="shared" si="389"/>
        <v>24.7805289</v>
      </c>
      <c r="L4961" s="1" t="s">
        <v>26</v>
      </c>
      <c r="M4961" s="1" t="s">
        <v>56</v>
      </c>
      <c r="N4961" s="1" t="s">
        <v>28</v>
      </c>
      <c r="O4961" s="1" t="s">
        <v>22</v>
      </c>
      <c r="P4961" s="1" t="s">
        <v>23</v>
      </c>
      <c r="Q4961" s="1" t="s">
        <v>31</v>
      </c>
      <c r="R4961" s="2">
        <v>40745</v>
      </c>
    </row>
    <row r="4962" spans="1:18" x14ac:dyDescent="0.25">
      <c r="A4962" s="1">
        <v>55655</v>
      </c>
      <c r="B4962" s="2">
        <v>41176</v>
      </c>
      <c r="C4962" s="2" t="str">
        <f t="shared" si="386"/>
        <v>September</v>
      </c>
      <c r="D4962" s="1" t="s">
        <v>18</v>
      </c>
      <c r="E4962" s="1">
        <v>33</v>
      </c>
      <c r="F4962" s="1">
        <f t="shared" si="385"/>
        <v>111.24671212121213</v>
      </c>
      <c r="G4962" s="1">
        <v>3671.1415000000002</v>
      </c>
      <c r="H4962" s="1">
        <v>8.99</v>
      </c>
      <c r="I4962">
        <f t="shared" si="387"/>
        <v>3680.1315</v>
      </c>
      <c r="J4962">
        <f t="shared" si="388"/>
        <v>5.3265000000000002</v>
      </c>
      <c r="K4962">
        <f t="shared" si="389"/>
        <v>195.54335199750003</v>
      </c>
      <c r="L4962" s="1" t="s">
        <v>26</v>
      </c>
      <c r="M4962" s="1" t="s">
        <v>54</v>
      </c>
      <c r="N4962" s="1" t="s">
        <v>42</v>
      </c>
      <c r="O4962" s="1" t="s">
        <v>29</v>
      </c>
      <c r="P4962" s="1" t="s">
        <v>30</v>
      </c>
      <c r="Q4962" s="1" t="s">
        <v>24</v>
      </c>
      <c r="R4962" s="2">
        <v>41178</v>
      </c>
    </row>
    <row r="4963" spans="1:18" x14ac:dyDescent="0.25">
      <c r="A4963" s="1">
        <v>24132</v>
      </c>
      <c r="B4963" s="2">
        <v>40000</v>
      </c>
      <c r="C4963" s="2" t="str">
        <f t="shared" si="386"/>
        <v>July</v>
      </c>
      <c r="D4963" s="1" t="s">
        <v>18</v>
      </c>
      <c r="E4963" s="1">
        <v>4</v>
      </c>
      <c r="F4963" s="1">
        <f t="shared" si="385"/>
        <v>7.7525000000000004</v>
      </c>
      <c r="G4963" s="1">
        <v>31.01</v>
      </c>
      <c r="H4963" s="1">
        <v>2.99</v>
      </c>
      <c r="I4963">
        <f t="shared" si="387"/>
        <v>34</v>
      </c>
      <c r="J4963">
        <f t="shared" si="388"/>
        <v>3.5455000000000001</v>
      </c>
      <c r="K4963">
        <f t="shared" si="389"/>
        <v>1.0994595500000002</v>
      </c>
      <c r="L4963" s="1" t="s">
        <v>26</v>
      </c>
      <c r="M4963" s="1" t="s">
        <v>20</v>
      </c>
      <c r="N4963" s="1" t="s">
        <v>33</v>
      </c>
      <c r="O4963" s="1" t="s">
        <v>34</v>
      </c>
      <c r="P4963" s="1" t="s">
        <v>48</v>
      </c>
      <c r="Q4963" s="1" t="s">
        <v>24</v>
      </c>
      <c r="R4963" s="2">
        <v>40005</v>
      </c>
    </row>
    <row r="4964" spans="1:18" x14ac:dyDescent="0.25">
      <c r="A4964" s="1">
        <v>13284</v>
      </c>
      <c r="B4964" s="2">
        <v>41133</v>
      </c>
      <c r="C4964" s="2" t="str">
        <f t="shared" si="386"/>
        <v>August</v>
      </c>
      <c r="D4964" s="1" t="s">
        <v>25</v>
      </c>
      <c r="E4964" s="1">
        <v>49</v>
      </c>
      <c r="F4964" s="1">
        <f t="shared" si="385"/>
        <v>33.93</v>
      </c>
      <c r="G4964" s="1">
        <v>1662.57</v>
      </c>
      <c r="H4964" s="1">
        <v>2.99</v>
      </c>
      <c r="I4964">
        <f t="shared" si="387"/>
        <v>1665.56</v>
      </c>
      <c r="J4964">
        <f t="shared" si="388"/>
        <v>3.5455000000000001</v>
      </c>
      <c r="K4964">
        <f t="shared" si="389"/>
        <v>58.946419349999999</v>
      </c>
      <c r="L4964" s="1" t="s">
        <v>26</v>
      </c>
      <c r="M4964" s="1" t="s">
        <v>58</v>
      </c>
      <c r="N4964" s="1" t="s">
        <v>21</v>
      </c>
      <c r="O4964" s="1" t="s">
        <v>34</v>
      </c>
      <c r="P4964" s="1" t="s">
        <v>48</v>
      </c>
      <c r="Q4964" s="1" t="s">
        <v>24</v>
      </c>
      <c r="R4964" s="2">
        <v>41134</v>
      </c>
    </row>
    <row r="4965" spans="1:18" x14ac:dyDescent="0.25">
      <c r="A4965" s="1">
        <v>48032</v>
      </c>
      <c r="B4965" s="2">
        <v>40416</v>
      </c>
      <c r="C4965" s="2" t="str">
        <f t="shared" si="386"/>
        <v>August</v>
      </c>
      <c r="D4965" s="1" t="s">
        <v>25</v>
      </c>
      <c r="E4965" s="1">
        <v>29</v>
      </c>
      <c r="F4965" s="1">
        <f t="shared" si="385"/>
        <v>14.236551724137932</v>
      </c>
      <c r="G4965" s="1">
        <v>412.86</v>
      </c>
      <c r="H4965" s="1">
        <v>4.53</v>
      </c>
      <c r="I4965">
        <f t="shared" si="387"/>
        <v>417.39</v>
      </c>
      <c r="J4965">
        <f t="shared" si="388"/>
        <v>3.5455000000000001</v>
      </c>
      <c r="K4965">
        <f t="shared" si="389"/>
        <v>14.637951300000003</v>
      </c>
      <c r="L4965" s="1" t="s">
        <v>26</v>
      </c>
      <c r="M4965" s="1" t="s">
        <v>56</v>
      </c>
      <c r="N4965" s="1" t="s">
        <v>33</v>
      </c>
      <c r="O4965" s="1" t="s">
        <v>34</v>
      </c>
      <c r="P4965" s="1" t="s">
        <v>60</v>
      </c>
      <c r="Q4965" s="1" t="s">
        <v>24</v>
      </c>
      <c r="R4965" s="2">
        <v>40417</v>
      </c>
    </row>
    <row r="4966" spans="1:18" x14ac:dyDescent="0.25">
      <c r="A4966" s="1">
        <v>43523</v>
      </c>
      <c r="B4966" s="2">
        <v>41052</v>
      </c>
      <c r="C4966" s="2" t="str">
        <f t="shared" si="386"/>
        <v>May</v>
      </c>
      <c r="D4966" s="1" t="s">
        <v>41</v>
      </c>
      <c r="E4966" s="1">
        <v>50</v>
      </c>
      <c r="F4966" s="1">
        <f t="shared" si="385"/>
        <v>5.9074</v>
      </c>
      <c r="G4966" s="1">
        <v>295.37</v>
      </c>
      <c r="H4966" s="1">
        <v>5.46</v>
      </c>
      <c r="I4966">
        <f t="shared" si="387"/>
        <v>300.83</v>
      </c>
      <c r="J4966">
        <f t="shared" si="388"/>
        <v>3.5455000000000001</v>
      </c>
      <c r="K4966">
        <f t="shared" si="389"/>
        <v>10.472343350000001</v>
      </c>
      <c r="L4966" s="1" t="s">
        <v>26</v>
      </c>
      <c r="M4966" s="1" t="s">
        <v>20</v>
      </c>
      <c r="N4966" s="1" t="s">
        <v>28</v>
      </c>
      <c r="O4966" s="1" t="s">
        <v>34</v>
      </c>
      <c r="P4966" s="1" t="s">
        <v>45</v>
      </c>
      <c r="Q4966" s="1" t="s">
        <v>24</v>
      </c>
      <c r="R4966" s="2">
        <v>41054</v>
      </c>
    </row>
    <row r="4967" spans="1:18" x14ac:dyDescent="0.25">
      <c r="A4967" s="1">
        <v>34597</v>
      </c>
      <c r="B4967" s="2">
        <v>40528</v>
      </c>
      <c r="C4967" s="2" t="str">
        <f t="shared" si="386"/>
        <v>December</v>
      </c>
      <c r="D4967" s="1" t="s">
        <v>41</v>
      </c>
      <c r="E4967" s="1">
        <v>8</v>
      </c>
      <c r="F4967" s="1">
        <f t="shared" si="385"/>
        <v>106.167125</v>
      </c>
      <c r="G4967" s="1">
        <v>849.33699999999999</v>
      </c>
      <c r="H4967" s="1">
        <v>2.5</v>
      </c>
      <c r="I4967">
        <f t="shared" si="387"/>
        <v>851.83699999999999</v>
      </c>
      <c r="J4967">
        <f t="shared" si="388"/>
        <v>5.3265000000000002</v>
      </c>
      <c r="K4967">
        <f t="shared" si="389"/>
        <v>45.239935304999996</v>
      </c>
      <c r="L4967" s="1" t="s">
        <v>19</v>
      </c>
      <c r="M4967" s="1" t="s">
        <v>20</v>
      </c>
      <c r="N4967" s="1" t="s">
        <v>42</v>
      </c>
      <c r="O4967" s="1" t="s">
        <v>29</v>
      </c>
      <c r="P4967" s="1" t="s">
        <v>30</v>
      </c>
      <c r="Q4967" s="1" t="s">
        <v>24</v>
      </c>
      <c r="R4967" s="2">
        <v>40530</v>
      </c>
    </row>
    <row r="4968" spans="1:18" x14ac:dyDescent="0.25">
      <c r="A4968" s="1">
        <v>41026</v>
      </c>
      <c r="B4968" s="2">
        <v>40652</v>
      </c>
      <c r="C4968" s="2" t="str">
        <f t="shared" si="386"/>
        <v>April</v>
      </c>
      <c r="D4968" s="1" t="s">
        <v>41</v>
      </c>
      <c r="E4968" s="1">
        <v>8</v>
      </c>
      <c r="F4968" s="1">
        <f t="shared" si="385"/>
        <v>88.671250000000001</v>
      </c>
      <c r="G4968" s="1">
        <v>709.37</v>
      </c>
      <c r="H4968" s="1">
        <v>42</v>
      </c>
      <c r="I4968">
        <f t="shared" si="387"/>
        <v>751.37</v>
      </c>
      <c r="J4968">
        <f t="shared" si="388"/>
        <v>4.7610000000000001</v>
      </c>
      <c r="K4968">
        <f t="shared" si="389"/>
        <v>33.773105700000002</v>
      </c>
      <c r="L4968" s="1" t="s">
        <v>38</v>
      </c>
      <c r="M4968" s="1" t="s">
        <v>27</v>
      </c>
      <c r="N4968" s="1" t="s">
        <v>42</v>
      </c>
      <c r="O4968" s="1" t="s">
        <v>22</v>
      </c>
      <c r="P4968" s="1" t="s">
        <v>39</v>
      </c>
      <c r="Q4968" s="1" t="s">
        <v>40</v>
      </c>
      <c r="R4968" s="2">
        <v>40653</v>
      </c>
    </row>
    <row r="4969" spans="1:18" x14ac:dyDescent="0.25">
      <c r="A4969" s="1">
        <v>55462</v>
      </c>
      <c r="B4969" s="2">
        <v>40995</v>
      </c>
      <c r="C4969" s="2" t="str">
        <f t="shared" si="386"/>
        <v>March</v>
      </c>
      <c r="D4969" s="1" t="s">
        <v>41</v>
      </c>
      <c r="E4969" s="1">
        <v>13</v>
      </c>
      <c r="F4969" s="1">
        <f t="shared" si="385"/>
        <v>5.79</v>
      </c>
      <c r="G4969" s="1">
        <v>75.27</v>
      </c>
      <c r="H4969" s="1">
        <v>2.99</v>
      </c>
      <c r="I4969">
        <f t="shared" si="387"/>
        <v>78.259999999999991</v>
      </c>
      <c r="J4969">
        <f t="shared" si="388"/>
        <v>3.5455000000000001</v>
      </c>
      <c r="K4969">
        <f t="shared" si="389"/>
        <v>2.6686978499999996</v>
      </c>
      <c r="L4969" s="1" t="s">
        <v>26</v>
      </c>
      <c r="M4969" s="1" t="s">
        <v>56</v>
      </c>
      <c r="N4969" s="1" t="s">
        <v>42</v>
      </c>
      <c r="O4969" s="1" t="s">
        <v>34</v>
      </c>
      <c r="P4969" s="1" t="s">
        <v>48</v>
      </c>
      <c r="Q4969" s="1" t="s">
        <v>24</v>
      </c>
      <c r="R4969" s="2">
        <v>40997</v>
      </c>
    </row>
    <row r="4970" spans="1:18" x14ac:dyDescent="0.25">
      <c r="A4970" s="1">
        <v>41824</v>
      </c>
      <c r="B4970" s="2">
        <v>40363</v>
      </c>
      <c r="C4970" s="2" t="str">
        <f t="shared" si="386"/>
        <v>July</v>
      </c>
      <c r="D4970" s="1" t="s">
        <v>32</v>
      </c>
      <c r="E4970" s="1">
        <v>33</v>
      </c>
      <c r="F4970" s="1">
        <f t="shared" si="385"/>
        <v>2.9630303030303029</v>
      </c>
      <c r="G4970" s="1">
        <v>97.78</v>
      </c>
      <c r="H4970" s="1">
        <v>2.0299999999999998</v>
      </c>
      <c r="I4970">
        <f t="shared" si="387"/>
        <v>99.81</v>
      </c>
      <c r="J4970">
        <f t="shared" si="388"/>
        <v>3.5455000000000001</v>
      </c>
      <c r="K4970">
        <f t="shared" si="389"/>
        <v>3.4667899000000002</v>
      </c>
      <c r="L4970" s="1" t="s">
        <v>26</v>
      </c>
      <c r="M4970" s="1" t="s">
        <v>20</v>
      </c>
      <c r="N4970" s="1" t="s">
        <v>33</v>
      </c>
      <c r="O4970" s="1" t="s">
        <v>34</v>
      </c>
      <c r="P4970" s="1" t="s">
        <v>35</v>
      </c>
      <c r="Q4970" s="1" t="s">
        <v>36</v>
      </c>
      <c r="R4970" s="2">
        <v>40365</v>
      </c>
    </row>
    <row r="4971" spans="1:18" x14ac:dyDescent="0.25">
      <c r="A4971" s="1">
        <v>21989</v>
      </c>
      <c r="B4971" s="2">
        <v>40584</v>
      </c>
      <c r="C4971" s="2" t="str">
        <f t="shared" si="386"/>
        <v>February</v>
      </c>
      <c r="D4971" s="1" t="s">
        <v>18</v>
      </c>
      <c r="E4971" s="1">
        <v>9</v>
      </c>
      <c r="F4971" s="1">
        <f t="shared" si="385"/>
        <v>13.216666666666667</v>
      </c>
      <c r="G4971" s="1">
        <v>118.95</v>
      </c>
      <c r="H4971" s="1">
        <v>6.2</v>
      </c>
      <c r="I4971">
        <f t="shared" si="387"/>
        <v>125.15</v>
      </c>
      <c r="J4971">
        <f t="shared" si="388"/>
        <v>4.7610000000000001</v>
      </c>
      <c r="K4971">
        <f t="shared" si="389"/>
        <v>5.6632095000000007</v>
      </c>
      <c r="L4971" s="1" t="s">
        <v>26</v>
      </c>
      <c r="M4971" s="1" t="s">
        <v>27</v>
      </c>
      <c r="N4971" s="1" t="s">
        <v>42</v>
      </c>
      <c r="O4971" s="1" t="s">
        <v>22</v>
      </c>
      <c r="P4971" s="1" t="s">
        <v>23</v>
      </c>
      <c r="Q4971" s="1" t="s">
        <v>36</v>
      </c>
      <c r="R4971" s="2">
        <v>40584</v>
      </c>
    </row>
    <row r="4972" spans="1:18" x14ac:dyDescent="0.25">
      <c r="A4972" s="1">
        <v>51747</v>
      </c>
      <c r="B4972" s="2">
        <v>41095</v>
      </c>
      <c r="C4972" s="2" t="str">
        <f t="shared" si="386"/>
        <v>July</v>
      </c>
      <c r="D4972" s="1" t="s">
        <v>41</v>
      </c>
      <c r="E4972" s="1">
        <v>3</v>
      </c>
      <c r="F4972" s="1">
        <f t="shared" si="385"/>
        <v>4.0366666666666662</v>
      </c>
      <c r="G4972" s="1">
        <v>12.11</v>
      </c>
      <c r="H4972" s="1">
        <v>0.5</v>
      </c>
      <c r="I4972">
        <f t="shared" si="387"/>
        <v>12.61</v>
      </c>
      <c r="J4972">
        <f t="shared" si="388"/>
        <v>3.5455000000000001</v>
      </c>
      <c r="K4972">
        <f t="shared" si="389"/>
        <v>0.42936004999999999</v>
      </c>
      <c r="L4972" s="1" t="s">
        <v>26</v>
      </c>
      <c r="M4972" s="1" t="s">
        <v>27</v>
      </c>
      <c r="N4972" s="1" t="s">
        <v>28</v>
      </c>
      <c r="O4972" s="1" t="s">
        <v>34</v>
      </c>
      <c r="P4972" s="1" t="s">
        <v>63</v>
      </c>
      <c r="Q4972" s="1" t="s">
        <v>24</v>
      </c>
      <c r="R4972" s="2">
        <v>41096</v>
      </c>
    </row>
    <row r="4973" spans="1:18" x14ac:dyDescent="0.25">
      <c r="A4973" s="1">
        <v>42563</v>
      </c>
      <c r="B4973" s="2">
        <v>40402</v>
      </c>
      <c r="C4973" s="2" t="str">
        <f t="shared" si="386"/>
        <v>August</v>
      </c>
      <c r="D4973" s="1" t="s">
        <v>41</v>
      </c>
      <c r="E4973" s="1">
        <v>7</v>
      </c>
      <c r="F4973" s="1">
        <f t="shared" si="385"/>
        <v>6.3214285714285712</v>
      </c>
      <c r="G4973" s="1">
        <v>44.25</v>
      </c>
      <c r="H4973" s="1">
        <v>5.41</v>
      </c>
      <c r="I4973">
        <f t="shared" si="387"/>
        <v>49.66</v>
      </c>
      <c r="J4973">
        <f t="shared" si="388"/>
        <v>3.5455000000000001</v>
      </c>
      <c r="K4973">
        <f t="shared" si="389"/>
        <v>1.5688837499999999</v>
      </c>
      <c r="L4973" s="1" t="s">
        <v>19</v>
      </c>
      <c r="M4973" s="1" t="s">
        <v>20</v>
      </c>
      <c r="N4973" s="1" t="s">
        <v>33</v>
      </c>
      <c r="O4973" s="1" t="s">
        <v>34</v>
      </c>
      <c r="P4973" s="1" t="s">
        <v>48</v>
      </c>
      <c r="Q4973" s="1" t="s">
        <v>24</v>
      </c>
      <c r="R4973" s="2">
        <v>40402</v>
      </c>
    </row>
    <row r="4974" spans="1:18" x14ac:dyDescent="0.25">
      <c r="A4974" s="1">
        <v>51269</v>
      </c>
      <c r="B4974" s="2">
        <v>40920</v>
      </c>
      <c r="C4974" s="2" t="str">
        <f t="shared" si="386"/>
        <v>January</v>
      </c>
      <c r="D4974" s="1" t="s">
        <v>25</v>
      </c>
      <c r="E4974" s="1">
        <v>2</v>
      </c>
      <c r="F4974" s="1">
        <f t="shared" si="385"/>
        <v>10.535</v>
      </c>
      <c r="G4974" s="1">
        <v>21.07</v>
      </c>
      <c r="H4974" s="1">
        <v>2.99</v>
      </c>
      <c r="I4974">
        <f t="shared" si="387"/>
        <v>24.060000000000002</v>
      </c>
      <c r="J4974">
        <f t="shared" si="388"/>
        <v>3.5455000000000001</v>
      </c>
      <c r="K4974">
        <f t="shared" si="389"/>
        <v>0.74703685000000009</v>
      </c>
      <c r="L4974" s="1" t="s">
        <v>26</v>
      </c>
      <c r="M4974" s="1" t="s">
        <v>51</v>
      </c>
      <c r="N4974" s="1" t="s">
        <v>28</v>
      </c>
      <c r="O4974" s="1" t="s">
        <v>34</v>
      </c>
      <c r="P4974" s="1" t="s">
        <v>48</v>
      </c>
      <c r="Q4974" s="1" t="s">
        <v>24</v>
      </c>
      <c r="R4974" s="2">
        <v>40921</v>
      </c>
    </row>
    <row r="4975" spans="1:18" x14ac:dyDescent="0.25">
      <c r="A4975" s="1">
        <v>55938</v>
      </c>
      <c r="B4975" s="2">
        <v>41092</v>
      </c>
      <c r="C4975" s="2" t="str">
        <f t="shared" si="386"/>
        <v>July</v>
      </c>
      <c r="D4975" s="1" t="s">
        <v>32</v>
      </c>
      <c r="E4975" s="1">
        <v>18</v>
      </c>
      <c r="F4975" s="1">
        <f t="shared" si="385"/>
        <v>98.327777777777783</v>
      </c>
      <c r="G4975" s="1">
        <v>1769.9</v>
      </c>
      <c r="H4975" s="1">
        <v>35</v>
      </c>
      <c r="I4975">
        <f t="shared" si="387"/>
        <v>1804.9</v>
      </c>
      <c r="J4975">
        <f t="shared" si="388"/>
        <v>3.5455000000000001</v>
      </c>
      <c r="K4975">
        <f t="shared" si="389"/>
        <v>62.751804500000006</v>
      </c>
      <c r="L4975" s="1" t="s">
        <v>19</v>
      </c>
      <c r="M4975" s="1" t="s">
        <v>58</v>
      </c>
      <c r="N4975" s="1" t="s">
        <v>28</v>
      </c>
      <c r="O4975" s="1" t="s">
        <v>34</v>
      </c>
      <c r="P4975" s="1" t="s">
        <v>60</v>
      </c>
      <c r="Q4975" s="1" t="s">
        <v>53</v>
      </c>
      <c r="R4975" s="2">
        <v>41093</v>
      </c>
    </row>
    <row r="4976" spans="1:18" x14ac:dyDescent="0.25">
      <c r="A4976" s="1">
        <v>58150</v>
      </c>
      <c r="B4976" s="2">
        <v>40305</v>
      </c>
      <c r="C4976" s="2" t="str">
        <f t="shared" si="386"/>
        <v>May</v>
      </c>
      <c r="D4976" s="1" t="s">
        <v>37</v>
      </c>
      <c r="E4976" s="1">
        <v>24</v>
      </c>
      <c r="F4976" s="1">
        <f t="shared" si="385"/>
        <v>2.5150000000000001</v>
      </c>
      <c r="G4976" s="1">
        <v>60.36</v>
      </c>
      <c r="H4976" s="1">
        <v>6.05</v>
      </c>
      <c r="I4976">
        <f t="shared" si="387"/>
        <v>66.41</v>
      </c>
      <c r="J4976">
        <f t="shared" si="388"/>
        <v>3.5455000000000001</v>
      </c>
      <c r="K4976">
        <f t="shared" si="389"/>
        <v>2.1400638000000001</v>
      </c>
      <c r="L4976" s="1" t="s">
        <v>26</v>
      </c>
      <c r="M4976" s="1" t="s">
        <v>55</v>
      </c>
      <c r="N4976" s="1" t="s">
        <v>33</v>
      </c>
      <c r="O4976" s="1" t="s">
        <v>34</v>
      </c>
      <c r="P4976" s="1" t="s">
        <v>48</v>
      </c>
      <c r="Q4976" s="1" t="s">
        <v>24</v>
      </c>
      <c r="R4976" s="2">
        <v>40305</v>
      </c>
    </row>
    <row r="4977" spans="1:18" x14ac:dyDescent="0.25">
      <c r="A4977" s="1">
        <v>1666</v>
      </c>
      <c r="B4977" s="2">
        <v>40833</v>
      </c>
      <c r="C4977" s="2" t="str">
        <f t="shared" si="386"/>
        <v>October</v>
      </c>
      <c r="D4977" s="1" t="s">
        <v>37</v>
      </c>
      <c r="E4977" s="1">
        <v>19</v>
      </c>
      <c r="F4977" s="1">
        <f t="shared" si="385"/>
        <v>296.95684210526315</v>
      </c>
      <c r="G4977" s="1">
        <v>5642.18</v>
      </c>
      <c r="H4977" s="1">
        <v>19.989999999999998</v>
      </c>
      <c r="I4977">
        <f t="shared" si="387"/>
        <v>5662.17</v>
      </c>
      <c r="J4977">
        <f t="shared" si="388"/>
        <v>3.5455000000000001</v>
      </c>
      <c r="K4977">
        <f t="shared" si="389"/>
        <v>200.04349190000002</v>
      </c>
      <c r="L4977" s="1" t="s">
        <v>19</v>
      </c>
      <c r="M4977" s="1" t="s">
        <v>54</v>
      </c>
      <c r="N4977" s="1" t="s">
        <v>33</v>
      </c>
      <c r="O4977" s="1" t="s">
        <v>34</v>
      </c>
      <c r="P4977" s="1" t="s">
        <v>48</v>
      </c>
      <c r="Q4977" s="1" t="s">
        <v>24</v>
      </c>
      <c r="R4977" s="2">
        <v>40835</v>
      </c>
    </row>
    <row r="4978" spans="1:18" x14ac:dyDescent="0.25">
      <c r="A4978" s="1">
        <v>21796</v>
      </c>
      <c r="B4978" s="2">
        <v>41035</v>
      </c>
      <c r="C4978" s="2" t="str">
        <f t="shared" si="386"/>
        <v>May</v>
      </c>
      <c r="D4978" s="1" t="s">
        <v>18</v>
      </c>
      <c r="E4978" s="1">
        <v>46</v>
      </c>
      <c r="F4978" s="1">
        <f t="shared" si="385"/>
        <v>103.14434782608696</v>
      </c>
      <c r="G4978" s="1">
        <v>4744.6400000000003</v>
      </c>
      <c r="H4978" s="1">
        <v>19.989999999999998</v>
      </c>
      <c r="I4978">
        <f t="shared" si="387"/>
        <v>4764.63</v>
      </c>
      <c r="J4978">
        <f t="shared" si="388"/>
        <v>5.3265000000000002</v>
      </c>
      <c r="K4978">
        <f t="shared" si="389"/>
        <v>252.72324960000003</v>
      </c>
      <c r="L4978" s="1" t="s">
        <v>26</v>
      </c>
      <c r="M4978" s="1" t="s">
        <v>27</v>
      </c>
      <c r="N4978" s="1" t="s">
        <v>42</v>
      </c>
      <c r="O4978" s="1" t="s">
        <v>29</v>
      </c>
      <c r="P4978" s="1" t="s">
        <v>43</v>
      </c>
      <c r="Q4978" s="1" t="s">
        <v>24</v>
      </c>
      <c r="R4978" s="2">
        <v>41039</v>
      </c>
    </row>
    <row r="4979" spans="1:18" x14ac:dyDescent="0.25">
      <c r="A4979" s="1">
        <v>25062</v>
      </c>
      <c r="B4979" s="2">
        <v>40481</v>
      </c>
      <c r="C4979" s="2" t="str">
        <f t="shared" si="386"/>
        <v>October</v>
      </c>
      <c r="D4979" s="1" t="s">
        <v>37</v>
      </c>
      <c r="E4979" s="1">
        <v>5</v>
      </c>
      <c r="F4979" s="1">
        <f t="shared" si="385"/>
        <v>15.758000000000001</v>
      </c>
      <c r="G4979" s="1">
        <v>78.790000000000006</v>
      </c>
      <c r="H4979" s="1">
        <v>6.75</v>
      </c>
      <c r="I4979">
        <f t="shared" si="387"/>
        <v>85.54</v>
      </c>
      <c r="J4979">
        <f t="shared" si="388"/>
        <v>3.5455000000000001</v>
      </c>
      <c r="K4979">
        <f t="shared" si="389"/>
        <v>2.7934994500000006</v>
      </c>
      <c r="L4979" s="1" t="s">
        <v>26</v>
      </c>
      <c r="M4979" s="1" t="s">
        <v>27</v>
      </c>
      <c r="N4979" s="1" t="s">
        <v>21</v>
      </c>
      <c r="O4979" s="1" t="s">
        <v>34</v>
      </c>
      <c r="P4979" s="1" t="s">
        <v>68</v>
      </c>
      <c r="Q4979" s="1" t="s">
        <v>31</v>
      </c>
      <c r="R4979" s="2">
        <v>40483</v>
      </c>
    </row>
    <row r="4980" spans="1:18" x14ac:dyDescent="0.25">
      <c r="A4980" s="1">
        <v>31073</v>
      </c>
      <c r="B4980" s="2">
        <v>40384</v>
      </c>
      <c r="C4980" s="2" t="str">
        <f t="shared" si="386"/>
        <v>July</v>
      </c>
      <c r="D4980" s="1" t="s">
        <v>41</v>
      </c>
      <c r="E4980" s="1">
        <v>39</v>
      </c>
      <c r="F4980" s="1">
        <f t="shared" si="385"/>
        <v>46.634871794871792</v>
      </c>
      <c r="G4980" s="1">
        <v>1818.76</v>
      </c>
      <c r="H4980" s="1">
        <v>6.77</v>
      </c>
      <c r="I4980">
        <f t="shared" si="387"/>
        <v>1825.53</v>
      </c>
      <c r="J4980">
        <f t="shared" si="388"/>
        <v>4.7610000000000001</v>
      </c>
      <c r="K4980">
        <f t="shared" si="389"/>
        <v>86.591163600000002</v>
      </c>
      <c r="L4980" s="1" t="s">
        <v>26</v>
      </c>
      <c r="M4980" s="1" t="s">
        <v>27</v>
      </c>
      <c r="N4980" s="1" t="s">
        <v>42</v>
      </c>
      <c r="O4980" s="1" t="s">
        <v>22</v>
      </c>
      <c r="P4980" s="1" t="s">
        <v>23</v>
      </c>
      <c r="Q4980" s="1" t="s">
        <v>24</v>
      </c>
      <c r="R4980" s="2">
        <v>40387</v>
      </c>
    </row>
    <row r="4981" spans="1:18" x14ac:dyDescent="0.25">
      <c r="A4981" s="1">
        <v>50433</v>
      </c>
      <c r="B4981" s="2">
        <v>40927</v>
      </c>
      <c r="C4981" s="2" t="str">
        <f t="shared" si="386"/>
        <v>January</v>
      </c>
      <c r="D4981" s="1" t="s">
        <v>37</v>
      </c>
      <c r="E4981" s="1">
        <v>50</v>
      </c>
      <c r="F4981" s="1">
        <f t="shared" si="385"/>
        <v>132.571</v>
      </c>
      <c r="G4981" s="1">
        <v>6628.55</v>
      </c>
      <c r="H4981" s="1">
        <v>17.850000000000001</v>
      </c>
      <c r="I4981">
        <f t="shared" si="387"/>
        <v>6646.4000000000005</v>
      </c>
      <c r="J4981">
        <f t="shared" si="388"/>
        <v>5.3265000000000002</v>
      </c>
      <c r="K4981">
        <f t="shared" si="389"/>
        <v>353.06971575000006</v>
      </c>
      <c r="L4981" s="1" t="s">
        <v>38</v>
      </c>
      <c r="M4981" s="1" t="s">
        <v>27</v>
      </c>
      <c r="N4981" s="1" t="s">
        <v>42</v>
      </c>
      <c r="O4981" s="1" t="s">
        <v>29</v>
      </c>
      <c r="P4981" s="1" t="s">
        <v>61</v>
      </c>
      <c r="Q4981" s="1" t="s">
        <v>40</v>
      </c>
      <c r="R4981" s="2">
        <v>40929</v>
      </c>
    </row>
    <row r="4982" spans="1:18" x14ac:dyDescent="0.25">
      <c r="A4982" s="1">
        <v>7527</v>
      </c>
      <c r="B4982" s="2">
        <v>40158</v>
      </c>
      <c r="C4982" s="2" t="str">
        <f t="shared" si="386"/>
        <v>December</v>
      </c>
      <c r="D4982" s="1" t="s">
        <v>41</v>
      </c>
      <c r="E4982" s="1">
        <v>42</v>
      </c>
      <c r="F4982" s="1">
        <f t="shared" si="385"/>
        <v>168.15752380952381</v>
      </c>
      <c r="G4982" s="1">
        <v>7062.616</v>
      </c>
      <c r="H4982" s="1">
        <v>4.2</v>
      </c>
      <c r="I4982">
        <f t="shared" si="387"/>
        <v>7066.8159999999998</v>
      </c>
      <c r="J4982">
        <f t="shared" si="388"/>
        <v>5.3265000000000002</v>
      </c>
      <c r="K4982">
        <f t="shared" si="389"/>
        <v>376.19024124000003</v>
      </c>
      <c r="L4982" s="1" t="s">
        <v>26</v>
      </c>
      <c r="M4982" s="1" t="s">
        <v>59</v>
      </c>
      <c r="N4982" s="1" t="s">
        <v>28</v>
      </c>
      <c r="O4982" s="1" t="s">
        <v>29</v>
      </c>
      <c r="P4982" s="1" t="s">
        <v>30</v>
      </c>
      <c r="Q4982" s="1" t="s">
        <v>24</v>
      </c>
      <c r="R4982" s="2">
        <v>40159</v>
      </c>
    </row>
    <row r="4983" spans="1:18" x14ac:dyDescent="0.25">
      <c r="A4983" s="1">
        <v>19204</v>
      </c>
      <c r="B4983" s="2">
        <v>40074</v>
      </c>
      <c r="C4983" s="2" t="str">
        <f t="shared" si="386"/>
        <v>September</v>
      </c>
      <c r="D4983" s="1" t="s">
        <v>41</v>
      </c>
      <c r="E4983" s="1">
        <v>27</v>
      </c>
      <c r="F4983" s="1">
        <f t="shared" si="385"/>
        <v>8.6637037037037032</v>
      </c>
      <c r="G4983" s="1">
        <v>233.92</v>
      </c>
      <c r="H4983" s="1">
        <v>8.5399999999999991</v>
      </c>
      <c r="I4983">
        <f t="shared" si="387"/>
        <v>242.45999999999998</v>
      </c>
      <c r="J4983">
        <f t="shared" si="388"/>
        <v>4.7610000000000001</v>
      </c>
      <c r="K4983">
        <f t="shared" si="389"/>
        <v>11.136931199999999</v>
      </c>
      <c r="L4983" s="1" t="s">
        <v>26</v>
      </c>
      <c r="M4983" s="1" t="s">
        <v>27</v>
      </c>
      <c r="N4983" s="1" t="s">
        <v>33</v>
      </c>
      <c r="O4983" s="1" t="s">
        <v>22</v>
      </c>
      <c r="P4983" s="1" t="s">
        <v>23</v>
      </c>
      <c r="Q4983" s="1" t="s">
        <v>46</v>
      </c>
      <c r="R4983" s="2">
        <v>40075</v>
      </c>
    </row>
    <row r="4984" spans="1:18" x14ac:dyDescent="0.25">
      <c r="A4984" s="1">
        <v>258</v>
      </c>
      <c r="B4984" s="2">
        <v>40540</v>
      </c>
      <c r="C4984" s="2" t="str">
        <f t="shared" si="386"/>
        <v>December</v>
      </c>
      <c r="D4984" s="1" t="s">
        <v>37</v>
      </c>
      <c r="E4984" s="1">
        <v>7</v>
      </c>
      <c r="F4984" s="1">
        <f t="shared" si="385"/>
        <v>28.765714285714289</v>
      </c>
      <c r="G4984" s="1">
        <v>201.36</v>
      </c>
      <c r="H4984" s="1">
        <v>53.03</v>
      </c>
      <c r="I4984">
        <f t="shared" si="387"/>
        <v>254.39000000000001</v>
      </c>
      <c r="J4984">
        <f t="shared" si="388"/>
        <v>3.5455000000000001</v>
      </c>
      <c r="K4984">
        <f t="shared" si="389"/>
        <v>7.139218800000001</v>
      </c>
      <c r="L4984" s="1" t="s">
        <v>38</v>
      </c>
      <c r="M4984" s="1" t="s">
        <v>58</v>
      </c>
      <c r="N4984" s="1" t="s">
        <v>42</v>
      </c>
      <c r="O4984" s="1" t="s">
        <v>34</v>
      </c>
      <c r="P4984" s="1" t="s">
        <v>60</v>
      </c>
      <c r="Q4984" s="1" t="s">
        <v>40</v>
      </c>
      <c r="R4984" s="2">
        <v>40541</v>
      </c>
    </row>
    <row r="4985" spans="1:18" x14ac:dyDescent="0.25">
      <c r="A4985" s="1">
        <v>29382</v>
      </c>
      <c r="B4985" s="2">
        <v>40499</v>
      </c>
      <c r="C4985" s="2" t="str">
        <f t="shared" si="386"/>
        <v>November</v>
      </c>
      <c r="D4985" s="1" t="s">
        <v>25</v>
      </c>
      <c r="E4985" s="1">
        <v>42</v>
      </c>
      <c r="F4985" s="1">
        <f t="shared" si="385"/>
        <v>5.6988095238095235</v>
      </c>
      <c r="G4985" s="1">
        <v>239.35</v>
      </c>
      <c r="H4985" s="1">
        <v>1.39</v>
      </c>
      <c r="I4985">
        <f t="shared" si="387"/>
        <v>240.73999999999998</v>
      </c>
      <c r="J4985">
        <f t="shared" si="388"/>
        <v>3.5455000000000001</v>
      </c>
      <c r="K4985">
        <f t="shared" si="389"/>
        <v>8.4861542500000002</v>
      </c>
      <c r="L4985" s="1" t="s">
        <v>26</v>
      </c>
      <c r="M4985" s="1" t="s">
        <v>55</v>
      </c>
      <c r="N4985" s="1" t="s">
        <v>28</v>
      </c>
      <c r="O4985" s="1" t="s">
        <v>34</v>
      </c>
      <c r="P4985" s="1" t="s">
        <v>62</v>
      </c>
      <c r="Q4985" s="1" t="s">
        <v>24</v>
      </c>
      <c r="R4985" s="2">
        <v>40502</v>
      </c>
    </row>
    <row r="4986" spans="1:18" x14ac:dyDescent="0.25">
      <c r="A4986" s="1">
        <v>47236</v>
      </c>
      <c r="B4986" s="2">
        <v>40818</v>
      </c>
      <c r="C4986" s="2" t="str">
        <f t="shared" si="386"/>
        <v>October</v>
      </c>
      <c r="D4986" s="1" t="s">
        <v>25</v>
      </c>
      <c r="E4986" s="1">
        <v>1</v>
      </c>
      <c r="F4986" s="1">
        <f t="shared" si="385"/>
        <v>70.91</v>
      </c>
      <c r="G4986" s="1">
        <v>70.91</v>
      </c>
      <c r="H4986" s="1">
        <v>3.5</v>
      </c>
      <c r="I4986">
        <f t="shared" si="387"/>
        <v>74.41</v>
      </c>
      <c r="J4986">
        <f t="shared" si="388"/>
        <v>3.5455000000000001</v>
      </c>
      <c r="K4986">
        <f t="shared" si="389"/>
        <v>2.5141140499999999</v>
      </c>
      <c r="L4986" s="1" t="s">
        <v>26</v>
      </c>
      <c r="M4986" s="1" t="s">
        <v>27</v>
      </c>
      <c r="N4986" s="1" t="s">
        <v>42</v>
      </c>
      <c r="O4986" s="1" t="s">
        <v>34</v>
      </c>
      <c r="P4986" s="1" t="s">
        <v>68</v>
      </c>
      <c r="Q4986" s="1" t="s">
        <v>24</v>
      </c>
      <c r="R4986" s="2">
        <v>40820</v>
      </c>
    </row>
    <row r="4987" spans="1:18" x14ac:dyDescent="0.25">
      <c r="A4987" s="1">
        <v>58854</v>
      </c>
      <c r="B4987" s="2">
        <v>40292</v>
      </c>
      <c r="C4987" s="2" t="str">
        <f t="shared" si="386"/>
        <v>April</v>
      </c>
      <c r="D4987" s="1" t="s">
        <v>37</v>
      </c>
      <c r="E4987" s="1">
        <v>35</v>
      </c>
      <c r="F4987" s="1">
        <f t="shared" si="385"/>
        <v>175.16857142857143</v>
      </c>
      <c r="G4987" s="1">
        <v>6130.9</v>
      </c>
      <c r="H4987" s="1">
        <v>35.89</v>
      </c>
      <c r="I4987">
        <f t="shared" si="387"/>
        <v>6166.79</v>
      </c>
      <c r="J4987">
        <f t="shared" si="388"/>
        <v>4.7610000000000001</v>
      </c>
      <c r="K4987">
        <f t="shared" si="389"/>
        <v>291.89214900000002</v>
      </c>
      <c r="L4987" s="1" t="s">
        <v>38</v>
      </c>
      <c r="M4987" s="1" t="s">
        <v>49</v>
      </c>
      <c r="N4987" s="1" t="s">
        <v>33</v>
      </c>
      <c r="O4987" s="1" t="s">
        <v>22</v>
      </c>
      <c r="P4987" s="1" t="s">
        <v>67</v>
      </c>
      <c r="Q4987" s="1" t="s">
        <v>64</v>
      </c>
      <c r="R4987" s="2">
        <v>40293</v>
      </c>
    </row>
    <row r="4988" spans="1:18" x14ac:dyDescent="0.25">
      <c r="A4988" s="1">
        <v>1573</v>
      </c>
      <c r="B4988" s="2">
        <v>41270</v>
      </c>
      <c r="C4988" s="2" t="str">
        <f t="shared" si="386"/>
        <v>December</v>
      </c>
      <c r="D4988" s="1" t="s">
        <v>25</v>
      </c>
      <c r="E4988" s="1">
        <v>13</v>
      </c>
      <c r="F4988" s="1">
        <f t="shared" si="385"/>
        <v>58.456923076923083</v>
      </c>
      <c r="G4988" s="1">
        <v>759.94</v>
      </c>
      <c r="H4988" s="1">
        <v>32.409999999999997</v>
      </c>
      <c r="I4988">
        <f t="shared" si="387"/>
        <v>792.35</v>
      </c>
      <c r="J4988">
        <f t="shared" si="388"/>
        <v>4.7610000000000001</v>
      </c>
      <c r="K4988">
        <f t="shared" si="389"/>
        <v>36.180743400000004</v>
      </c>
      <c r="L4988" s="1" t="s">
        <v>38</v>
      </c>
      <c r="M4988" s="1" t="s">
        <v>27</v>
      </c>
      <c r="N4988" s="1" t="s">
        <v>28</v>
      </c>
      <c r="O4988" s="1" t="s">
        <v>22</v>
      </c>
      <c r="P4988" s="1" t="s">
        <v>39</v>
      </c>
      <c r="Q4988" s="1" t="s">
        <v>40</v>
      </c>
      <c r="R4988" s="2">
        <v>41272</v>
      </c>
    </row>
    <row r="4989" spans="1:18" x14ac:dyDescent="0.25">
      <c r="A4989" s="1">
        <v>11876</v>
      </c>
      <c r="B4989" s="2">
        <v>40727</v>
      </c>
      <c r="C4989" s="2" t="str">
        <f t="shared" si="386"/>
        <v>July</v>
      </c>
      <c r="D4989" s="1" t="s">
        <v>25</v>
      </c>
      <c r="E4989" s="1">
        <v>47</v>
      </c>
      <c r="F4989" s="1">
        <f t="shared" si="385"/>
        <v>107.48702127659575</v>
      </c>
      <c r="G4989" s="1">
        <v>5051.8900000000003</v>
      </c>
      <c r="H4989" s="1">
        <v>5.81</v>
      </c>
      <c r="I4989">
        <f t="shared" si="387"/>
        <v>5057.7000000000007</v>
      </c>
      <c r="J4989">
        <f t="shared" si="388"/>
        <v>4.7610000000000001</v>
      </c>
      <c r="K4989">
        <f t="shared" si="389"/>
        <v>240.52048290000002</v>
      </c>
      <c r="L4989" s="1" t="s">
        <v>26</v>
      </c>
      <c r="M4989" s="1" t="s">
        <v>27</v>
      </c>
      <c r="N4989" s="1" t="s">
        <v>42</v>
      </c>
      <c r="O4989" s="1" t="s">
        <v>22</v>
      </c>
      <c r="P4989" s="1" t="s">
        <v>23</v>
      </c>
      <c r="Q4989" s="1" t="s">
        <v>31</v>
      </c>
      <c r="R4989" s="2">
        <v>40730</v>
      </c>
    </row>
    <row r="4990" spans="1:18" x14ac:dyDescent="0.25">
      <c r="A4990" s="1">
        <v>27300</v>
      </c>
      <c r="B4990" s="2">
        <v>41182</v>
      </c>
      <c r="C4990" s="2" t="str">
        <f t="shared" si="386"/>
        <v>September</v>
      </c>
      <c r="D4990" s="1" t="s">
        <v>32</v>
      </c>
      <c r="E4990" s="1">
        <v>50</v>
      </c>
      <c r="F4990" s="1">
        <f t="shared" si="385"/>
        <v>66.661999999999992</v>
      </c>
      <c r="G4990" s="1">
        <v>3333.1</v>
      </c>
      <c r="H4990" s="1">
        <v>4</v>
      </c>
      <c r="I4990">
        <f t="shared" si="387"/>
        <v>3337.1</v>
      </c>
      <c r="J4990">
        <f t="shared" si="388"/>
        <v>5.3265000000000002</v>
      </c>
      <c r="K4990">
        <f t="shared" si="389"/>
        <v>177.53757150000001</v>
      </c>
      <c r="L4990" s="1" t="s">
        <v>26</v>
      </c>
      <c r="M4990" s="1" t="s">
        <v>27</v>
      </c>
      <c r="N4990" s="1" t="s">
        <v>21</v>
      </c>
      <c r="O4990" s="1" t="s">
        <v>29</v>
      </c>
      <c r="P4990" s="1" t="s">
        <v>43</v>
      </c>
      <c r="Q4990" s="1" t="s">
        <v>24</v>
      </c>
      <c r="R4990" s="2">
        <v>41183</v>
      </c>
    </row>
    <row r="4991" spans="1:18" x14ac:dyDescent="0.25">
      <c r="A4991" s="1">
        <v>49346</v>
      </c>
      <c r="B4991" s="2">
        <v>40668</v>
      </c>
      <c r="C4991" s="2" t="str">
        <f t="shared" si="386"/>
        <v>May</v>
      </c>
      <c r="D4991" s="1" t="s">
        <v>32</v>
      </c>
      <c r="E4991" s="1">
        <v>8</v>
      </c>
      <c r="F4991" s="1">
        <f t="shared" si="385"/>
        <v>11.793749999999999</v>
      </c>
      <c r="G4991" s="1">
        <v>94.35</v>
      </c>
      <c r="H4991" s="1">
        <v>2.85</v>
      </c>
      <c r="I4991">
        <f t="shared" si="387"/>
        <v>97.199999999999989</v>
      </c>
      <c r="J4991">
        <f t="shared" si="388"/>
        <v>4.7610000000000001</v>
      </c>
      <c r="K4991">
        <f t="shared" si="389"/>
        <v>4.4920034999999991</v>
      </c>
      <c r="L4991" s="1" t="s">
        <v>26</v>
      </c>
      <c r="M4991" s="1" t="s">
        <v>54</v>
      </c>
      <c r="N4991" s="1" t="s">
        <v>33</v>
      </c>
      <c r="O4991" s="1" t="s">
        <v>22</v>
      </c>
      <c r="P4991" s="1" t="s">
        <v>23</v>
      </c>
      <c r="Q4991" s="1" t="s">
        <v>46</v>
      </c>
      <c r="R4991" s="2">
        <v>40671</v>
      </c>
    </row>
    <row r="4992" spans="1:18" x14ac:dyDescent="0.25">
      <c r="A4992" s="1">
        <v>57121</v>
      </c>
      <c r="B4992" s="2">
        <v>40863</v>
      </c>
      <c r="C4992" s="2" t="str">
        <f t="shared" si="386"/>
        <v>November</v>
      </c>
      <c r="D4992" s="1" t="s">
        <v>32</v>
      </c>
      <c r="E4992" s="1">
        <v>3</v>
      </c>
      <c r="F4992" s="1">
        <f t="shared" si="385"/>
        <v>168.2235</v>
      </c>
      <c r="G4992" s="1">
        <v>504.6705</v>
      </c>
      <c r="H4992" s="1">
        <v>4.2</v>
      </c>
      <c r="I4992">
        <f t="shared" si="387"/>
        <v>508.87049999999999</v>
      </c>
      <c r="J4992">
        <f t="shared" si="388"/>
        <v>5.3265000000000002</v>
      </c>
      <c r="K4992">
        <f t="shared" si="389"/>
        <v>26.8812741825</v>
      </c>
      <c r="L4992" s="1" t="s">
        <v>26</v>
      </c>
      <c r="M4992" s="1" t="s">
        <v>51</v>
      </c>
      <c r="N4992" s="1" t="s">
        <v>21</v>
      </c>
      <c r="O4992" s="1" t="s">
        <v>29</v>
      </c>
      <c r="P4992" s="1" t="s">
        <v>30</v>
      </c>
      <c r="Q4992" s="1" t="s">
        <v>24</v>
      </c>
      <c r="R4992" s="2">
        <v>40865</v>
      </c>
    </row>
    <row r="4993" spans="1:18" x14ac:dyDescent="0.25">
      <c r="A4993" s="1">
        <v>22980</v>
      </c>
      <c r="B4993" s="2">
        <v>41183</v>
      </c>
      <c r="C4993" s="2" t="str">
        <f t="shared" si="386"/>
        <v>October</v>
      </c>
      <c r="D4993" s="1" t="s">
        <v>32</v>
      </c>
      <c r="E4993" s="1">
        <v>10</v>
      </c>
      <c r="F4993" s="1">
        <f t="shared" si="385"/>
        <v>5.6049999999999995</v>
      </c>
      <c r="G4993" s="1">
        <v>56.05</v>
      </c>
      <c r="H4993" s="1">
        <v>5.49</v>
      </c>
      <c r="I4993">
        <f t="shared" si="387"/>
        <v>61.54</v>
      </c>
      <c r="J4993">
        <f t="shared" si="388"/>
        <v>3.5455000000000001</v>
      </c>
      <c r="K4993">
        <f t="shared" si="389"/>
        <v>1.9872527499999999</v>
      </c>
      <c r="L4993" s="1" t="s">
        <v>26</v>
      </c>
      <c r="M4993" s="1" t="s">
        <v>27</v>
      </c>
      <c r="N4993" s="1" t="s">
        <v>21</v>
      </c>
      <c r="O4993" s="1" t="s">
        <v>34</v>
      </c>
      <c r="P4993" s="1" t="s">
        <v>45</v>
      </c>
      <c r="Q4993" s="1" t="s">
        <v>24</v>
      </c>
      <c r="R4993" s="2">
        <v>41184</v>
      </c>
    </row>
    <row r="4994" spans="1:18" x14ac:dyDescent="0.25">
      <c r="A4994" s="1">
        <v>51203</v>
      </c>
      <c r="B4994" s="2">
        <v>40898</v>
      </c>
      <c r="C4994" s="2" t="str">
        <f t="shared" si="386"/>
        <v>December</v>
      </c>
      <c r="D4994" s="1" t="s">
        <v>25</v>
      </c>
      <c r="E4994" s="1">
        <v>49</v>
      </c>
      <c r="F4994" s="1">
        <f t="shared" ref="F4994:F5057" si="390">G4994/E4994</f>
        <v>543.31734693877547</v>
      </c>
      <c r="G4994" s="1">
        <v>26622.55</v>
      </c>
      <c r="H4994" s="1">
        <v>45.7</v>
      </c>
      <c r="I4994">
        <f t="shared" si="387"/>
        <v>26668.25</v>
      </c>
      <c r="J4994">
        <f t="shared" si="388"/>
        <v>4.7610000000000001</v>
      </c>
      <c r="K4994">
        <f t="shared" si="389"/>
        <v>1267.4996055000001</v>
      </c>
      <c r="L4994" s="1" t="s">
        <v>38</v>
      </c>
      <c r="M4994" s="1" t="s">
        <v>58</v>
      </c>
      <c r="N4994" s="1" t="s">
        <v>42</v>
      </c>
      <c r="O4994" s="1" t="s">
        <v>22</v>
      </c>
      <c r="P4994" s="1" t="s">
        <v>57</v>
      </c>
      <c r="Q4994" s="1" t="s">
        <v>64</v>
      </c>
      <c r="R4994" s="2">
        <v>40899</v>
      </c>
    </row>
    <row r="4995" spans="1:18" x14ac:dyDescent="0.25">
      <c r="A4995" s="1">
        <v>39492</v>
      </c>
      <c r="B4995" s="2">
        <v>40650</v>
      </c>
      <c r="C4995" s="2" t="str">
        <f t="shared" ref="C4995:C5058" si="391">TEXT(B4995,"mmmm")</f>
        <v>April</v>
      </c>
      <c r="D4995" s="1" t="s">
        <v>32</v>
      </c>
      <c r="E4995" s="1">
        <v>38</v>
      </c>
      <c r="F4995" s="1">
        <f t="shared" si="390"/>
        <v>40.576842105263161</v>
      </c>
      <c r="G4995" s="1">
        <v>1541.92</v>
      </c>
      <c r="H4995" s="1">
        <v>19.989999999999998</v>
      </c>
      <c r="I4995">
        <f t="shared" ref="I4995:I5058" si="392">G4995+H4995</f>
        <v>1561.91</v>
      </c>
      <c r="J4995">
        <f t="shared" ref="J4995:J5058" si="393">IF(O4995="Furniture",4.761,IF(O4995="Technology",5.3265,IF(O4995="Office Supplies",3.5455,0)))</f>
        <v>5.3265000000000002</v>
      </c>
      <c r="K4995">
        <f t="shared" ref="K4995:K5058" si="394">(J4995*G4995)/100</f>
        <v>82.130368800000014</v>
      </c>
      <c r="L4995" s="1" t="s">
        <v>26</v>
      </c>
      <c r="M4995" s="1" t="s">
        <v>27</v>
      </c>
      <c r="N4995" s="1" t="s">
        <v>33</v>
      </c>
      <c r="O4995" s="1" t="s">
        <v>29</v>
      </c>
      <c r="P4995" s="1" t="s">
        <v>43</v>
      </c>
      <c r="Q4995" s="1" t="s">
        <v>24</v>
      </c>
      <c r="R4995" s="2">
        <v>40652</v>
      </c>
    </row>
    <row r="4996" spans="1:18" x14ac:dyDescent="0.25">
      <c r="A4996" s="1">
        <v>39844</v>
      </c>
      <c r="B4996" s="2">
        <v>40148</v>
      </c>
      <c r="C4996" s="2" t="str">
        <f t="shared" si="391"/>
        <v>December</v>
      </c>
      <c r="D4996" s="1" t="s">
        <v>32</v>
      </c>
      <c r="E4996" s="1">
        <v>47</v>
      </c>
      <c r="F4996" s="1">
        <f t="shared" si="390"/>
        <v>93.345531914893613</v>
      </c>
      <c r="G4996" s="1">
        <v>4387.24</v>
      </c>
      <c r="H4996" s="1">
        <v>19.989999999999998</v>
      </c>
      <c r="I4996">
        <f t="shared" si="392"/>
        <v>4407.2299999999996</v>
      </c>
      <c r="J4996">
        <f t="shared" si="393"/>
        <v>3.5455000000000001</v>
      </c>
      <c r="K4996">
        <f t="shared" si="394"/>
        <v>155.5495942</v>
      </c>
      <c r="L4996" s="1" t="s">
        <v>26</v>
      </c>
      <c r="M4996" s="1" t="s">
        <v>27</v>
      </c>
      <c r="N4996" s="1" t="s">
        <v>33</v>
      </c>
      <c r="O4996" s="1" t="s">
        <v>34</v>
      </c>
      <c r="P4996" s="1" t="s">
        <v>60</v>
      </c>
      <c r="Q4996" s="1" t="s">
        <v>24</v>
      </c>
      <c r="R4996" s="2">
        <v>40149</v>
      </c>
    </row>
    <row r="4997" spans="1:18" x14ac:dyDescent="0.25">
      <c r="A4997" s="1">
        <v>19617</v>
      </c>
      <c r="B4997" s="2">
        <v>40928</v>
      </c>
      <c r="C4997" s="2" t="str">
        <f t="shared" si="391"/>
        <v>January</v>
      </c>
      <c r="D4997" s="1" t="s">
        <v>18</v>
      </c>
      <c r="E4997" s="1">
        <v>3</v>
      </c>
      <c r="F4997" s="1">
        <f t="shared" si="390"/>
        <v>57.32116666666667</v>
      </c>
      <c r="G4997" s="1">
        <v>171.96350000000001</v>
      </c>
      <c r="H4997" s="1">
        <v>8.99</v>
      </c>
      <c r="I4997">
        <f t="shared" si="392"/>
        <v>180.95350000000002</v>
      </c>
      <c r="J4997">
        <f t="shared" si="393"/>
        <v>5.3265000000000002</v>
      </c>
      <c r="K4997">
        <f t="shared" si="394"/>
        <v>9.1596358275000007</v>
      </c>
      <c r="L4997" s="1" t="s">
        <v>26</v>
      </c>
      <c r="M4997" s="1" t="s">
        <v>55</v>
      </c>
      <c r="N4997" s="1" t="s">
        <v>33</v>
      </c>
      <c r="O4997" s="1" t="s">
        <v>29</v>
      </c>
      <c r="P4997" s="1" t="s">
        <v>30</v>
      </c>
      <c r="Q4997" s="1" t="s">
        <v>24</v>
      </c>
      <c r="R4997" s="2">
        <v>40928</v>
      </c>
    </row>
    <row r="4998" spans="1:18" x14ac:dyDescent="0.25">
      <c r="A4998" s="1">
        <v>32804</v>
      </c>
      <c r="B4998" s="2">
        <v>41161</v>
      </c>
      <c r="C4998" s="2" t="str">
        <f t="shared" si="391"/>
        <v>September</v>
      </c>
      <c r="D4998" s="1" t="s">
        <v>41</v>
      </c>
      <c r="E4998" s="1">
        <v>20</v>
      </c>
      <c r="F4998" s="1">
        <f t="shared" si="390"/>
        <v>4.4755000000000003</v>
      </c>
      <c r="G4998" s="1">
        <v>89.51</v>
      </c>
      <c r="H4998" s="1">
        <v>5.26</v>
      </c>
      <c r="I4998">
        <f t="shared" si="392"/>
        <v>94.77000000000001</v>
      </c>
      <c r="J4998">
        <f t="shared" si="393"/>
        <v>3.5455000000000001</v>
      </c>
      <c r="K4998">
        <f t="shared" si="394"/>
        <v>3.17357705</v>
      </c>
      <c r="L4998" s="1" t="s">
        <v>26</v>
      </c>
      <c r="M4998" s="1" t="s">
        <v>54</v>
      </c>
      <c r="N4998" s="1" t="s">
        <v>33</v>
      </c>
      <c r="O4998" s="1" t="s">
        <v>34</v>
      </c>
      <c r="P4998" s="1" t="s">
        <v>48</v>
      </c>
      <c r="Q4998" s="1" t="s">
        <v>24</v>
      </c>
      <c r="R4998" s="2">
        <v>41163</v>
      </c>
    </row>
    <row r="4999" spans="1:18" x14ac:dyDescent="0.25">
      <c r="A4999" s="1">
        <v>51559</v>
      </c>
      <c r="B4999" s="2">
        <v>40972</v>
      </c>
      <c r="C4999" s="2" t="str">
        <f t="shared" si="391"/>
        <v>March</v>
      </c>
      <c r="D4999" s="1" t="s">
        <v>18</v>
      </c>
      <c r="E4999" s="1">
        <v>34</v>
      </c>
      <c r="F4999" s="1">
        <f t="shared" si="390"/>
        <v>24.234705882352941</v>
      </c>
      <c r="G4999" s="1">
        <v>823.98</v>
      </c>
      <c r="H4999" s="1">
        <v>4.08</v>
      </c>
      <c r="I4999">
        <f t="shared" si="392"/>
        <v>828.06000000000006</v>
      </c>
      <c r="J4999">
        <f t="shared" si="393"/>
        <v>3.5455000000000001</v>
      </c>
      <c r="K4999">
        <f t="shared" si="394"/>
        <v>29.214210900000001</v>
      </c>
      <c r="L4999" s="1" t="s">
        <v>26</v>
      </c>
      <c r="M4999" s="1" t="s">
        <v>27</v>
      </c>
      <c r="N4999" s="1" t="s">
        <v>21</v>
      </c>
      <c r="O4999" s="1" t="s">
        <v>34</v>
      </c>
      <c r="P4999" s="1" t="s">
        <v>35</v>
      </c>
      <c r="Q4999" s="1" t="s">
        <v>46</v>
      </c>
      <c r="R4999" s="2">
        <v>40981</v>
      </c>
    </row>
    <row r="5000" spans="1:18" x14ac:dyDescent="0.25">
      <c r="A5000" s="1">
        <v>23617</v>
      </c>
      <c r="B5000" s="2">
        <v>40668</v>
      </c>
      <c r="C5000" s="2" t="str">
        <f t="shared" si="391"/>
        <v>May</v>
      </c>
      <c r="D5000" s="1" t="s">
        <v>32</v>
      </c>
      <c r="E5000" s="1">
        <v>6</v>
      </c>
      <c r="F5000" s="1">
        <f t="shared" si="390"/>
        <v>41.223333333333336</v>
      </c>
      <c r="G5000" s="1">
        <v>247.34</v>
      </c>
      <c r="H5000" s="1">
        <v>2.99</v>
      </c>
      <c r="I5000">
        <f t="shared" si="392"/>
        <v>250.33</v>
      </c>
      <c r="J5000">
        <f t="shared" si="393"/>
        <v>3.5455000000000001</v>
      </c>
      <c r="K5000">
        <f t="shared" si="394"/>
        <v>8.7694396999999995</v>
      </c>
      <c r="L5000" s="1" t="s">
        <v>19</v>
      </c>
      <c r="M5000" s="1" t="s">
        <v>47</v>
      </c>
      <c r="N5000" s="1" t="s">
        <v>21</v>
      </c>
      <c r="O5000" s="1" t="s">
        <v>34</v>
      </c>
      <c r="P5000" s="1" t="s">
        <v>48</v>
      </c>
      <c r="Q5000" s="1" t="s">
        <v>24</v>
      </c>
      <c r="R5000" s="2">
        <v>40670</v>
      </c>
    </row>
    <row r="5001" spans="1:18" x14ac:dyDescent="0.25">
      <c r="A5001" s="1">
        <v>38145</v>
      </c>
      <c r="B5001" s="2">
        <v>40068</v>
      </c>
      <c r="C5001" s="2" t="str">
        <f t="shared" si="391"/>
        <v>September</v>
      </c>
      <c r="D5001" s="1" t="s">
        <v>32</v>
      </c>
      <c r="E5001" s="1">
        <v>8</v>
      </c>
      <c r="F5001" s="1">
        <f t="shared" si="390"/>
        <v>48.396250000000002</v>
      </c>
      <c r="G5001" s="1">
        <v>387.17</v>
      </c>
      <c r="H5001" s="1">
        <v>4.8</v>
      </c>
      <c r="I5001">
        <f t="shared" si="392"/>
        <v>391.97</v>
      </c>
      <c r="J5001">
        <f t="shared" si="393"/>
        <v>4.7610000000000001</v>
      </c>
      <c r="K5001">
        <f t="shared" si="394"/>
        <v>18.433163700000001</v>
      </c>
      <c r="L5001" s="1" t="s">
        <v>26</v>
      </c>
      <c r="M5001" s="1" t="s">
        <v>27</v>
      </c>
      <c r="N5001" s="1" t="s">
        <v>28</v>
      </c>
      <c r="O5001" s="1" t="s">
        <v>22</v>
      </c>
      <c r="P5001" s="1" t="s">
        <v>23</v>
      </c>
      <c r="Q5001" s="1" t="s">
        <v>36</v>
      </c>
      <c r="R5001" s="2">
        <v>40069</v>
      </c>
    </row>
    <row r="5002" spans="1:18" x14ac:dyDescent="0.25">
      <c r="A5002" s="1">
        <v>896</v>
      </c>
      <c r="B5002" s="2">
        <v>40245</v>
      </c>
      <c r="C5002" s="2" t="str">
        <f t="shared" si="391"/>
        <v>March</v>
      </c>
      <c r="D5002" s="1" t="s">
        <v>37</v>
      </c>
      <c r="E5002" s="1">
        <v>50</v>
      </c>
      <c r="F5002" s="1">
        <f t="shared" si="390"/>
        <v>24.930399999999999</v>
      </c>
      <c r="G5002" s="1">
        <v>1246.52</v>
      </c>
      <c r="H5002" s="1">
        <v>12.98</v>
      </c>
      <c r="I5002">
        <f t="shared" si="392"/>
        <v>1259.5</v>
      </c>
      <c r="J5002">
        <f t="shared" si="393"/>
        <v>3.5455000000000001</v>
      </c>
      <c r="K5002">
        <f t="shared" si="394"/>
        <v>44.1953666</v>
      </c>
      <c r="L5002" s="1" t="s">
        <v>26</v>
      </c>
      <c r="M5002" s="1" t="s">
        <v>27</v>
      </c>
      <c r="N5002" s="1" t="s">
        <v>42</v>
      </c>
      <c r="O5002" s="1" t="s">
        <v>34</v>
      </c>
      <c r="P5002" s="1" t="s">
        <v>48</v>
      </c>
      <c r="Q5002" s="1" t="s">
        <v>24</v>
      </c>
      <c r="R5002" s="2">
        <v>40245</v>
      </c>
    </row>
    <row r="5003" spans="1:18" x14ac:dyDescent="0.25">
      <c r="A5003" s="1">
        <v>801</v>
      </c>
      <c r="B5003" s="2">
        <v>40956</v>
      </c>
      <c r="C5003" s="2" t="str">
        <f t="shared" si="391"/>
        <v>February</v>
      </c>
      <c r="D5003" s="1" t="s">
        <v>37</v>
      </c>
      <c r="E5003" s="1">
        <v>20</v>
      </c>
      <c r="F5003" s="1">
        <f t="shared" si="390"/>
        <v>2.9925000000000002</v>
      </c>
      <c r="G5003" s="1">
        <v>59.85</v>
      </c>
      <c r="H5003" s="1">
        <v>3.5</v>
      </c>
      <c r="I5003">
        <f t="shared" si="392"/>
        <v>63.35</v>
      </c>
      <c r="J5003">
        <f t="shared" si="393"/>
        <v>3.5455000000000001</v>
      </c>
      <c r="K5003">
        <f t="shared" si="394"/>
        <v>2.1219817500000002</v>
      </c>
      <c r="L5003" s="1" t="s">
        <v>26</v>
      </c>
      <c r="M5003" s="1" t="s">
        <v>56</v>
      </c>
      <c r="N5003" s="1" t="s">
        <v>33</v>
      </c>
      <c r="O5003" s="1" t="s">
        <v>34</v>
      </c>
      <c r="P5003" s="1" t="s">
        <v>35</v>
      </c>
      <c r="Q5003" s="1" t="s">
        <v>46</v>
      </c>
      <c r="R5003" s="2">
        <v>40959</v>
      </c>
    </row>
    <row r="5004" spans="1:18" x14ac:dyDescent="0.25">
      <c r="A5004" s="1">
        <v>13410</v>
      </c>
      <c r="B5004" s="2">
        <v>40335</v>
      </c>
      <c r="C5004" s="2" t="str">
        <f t="shared" si="391"/>
        <v>June</v>
      </c>
      <c r="D5004" s="1" t="s">
        <v>32</v>
      </c>
      <c r="E5004" s="1">
        <v>29</v>
      </c>
      <c r="F5004" s="1">
        <f t="shared" si="390"/>
        <v>24.2048275862069</v>
      </c>
      <c r="G5004" s="1">
        <v>701.94</v>
      </c>
      <c r="H5004" s="1">
        <v>6.3</v>
      </c>
      <c r="I5004">
        <f t="shared" si="392"/>
        <v>708.24</v>
      </c>
      <c r="J5004">
        <f t="shared" si="393"/>
        <v>5.3265000000000002</v>
      </c>
      <c r="K5004">
        <f t="shared" si="394"/>
        <v>37.388834100000004</v>
      </c>
      <c r="L5004" s="1" t="s">
        <v>26</v>
      </c>
      <c r="M5004" s="1" t="s">
        <v>27</v>
      </c>
      <c r="N5004" s="1" t="s">
        <v>33</v>
      </c>
      <c r="O5004" s="1" t="s">
        <v>29</v>
      </c>
      <c r="P5004" s="1" t="s">
        <v>61</v>
      </c>
      <c r="Q5004" s="1" t="s">
        <v>31</v>
      </c>
      <c r="R5004" s="2">
        <v>40336</v>
      </c>
    </row>
    <row r="5005" spans="1:18" x14ac:dyDescent="0.25">
      <c r="A5005" s="1">
        <v>8773</v>
      </c>
      <c r="B5005" s="2">
        <v>40838</v>
      </c>
      <c r="C5005" s="2" t="str">
        <f t="shared" si="391"/>
        <v>October</v>
      </c>
      <c r="D5005" s="1" t="s">
        <v>37</v>
      </c>
      <c r="E5005" s="1">
        <v>5</v>
      </c>
      <c r="F5005" s="1">
        <f t="shared" si="390"/>
        <v>44.157499999999999</v>
      </c>
      <c r="G5005" s="1">
        <v>220.78749999999999</v>
      </c>
      <c r="H5005" s="1">
        <v>5</v>
      </c>
      <c r="I5005">
        <f t="shared" si="392"/>
        <v>225.78749999999999</v>
      </c>
      <c r="J5005">
        <f t="shared" si="393"/>
        <v>5.3265000000000002</v>
      </c>
      <c r="K5005">
        <f t="shared" si="394"/>
        <v>11.7602461875</v>
      </c>
      <c r="L5005" s="1" t="s">
        <v>26</v>
      </c>
      <c r="M5005" s="1" t="s">
        <v>58</v>
      </c>
      <c r="N5005" s="1" t="s">
        <v>42</v>
      </c>
      <c r="O5005" s="1" t="s">
        <v>29</v>
      </c>
      <c r="P5005" s="1" t="s">
        <v>30</v>
      </c>
      <c r="Q5005" s="1" t="s">
        <v>46</v>
      </c>
      <c r="R5005" s="2">
        <v>40838</v>
      </c>
    </row>
    <row r="5006" spans="1:18" x14ac:dyDescent="0.25">
      <c r="A5006" s="1">
        <v>41825</v>
      </c>
      <c r="B5006" s="2">
        <v>40047</v>
      </c>
      <c r="C5006" s="2" t="str">
        <f t="shared" si="391"/>
        <v>August</v>
      </c>
      <c r="D5006" s="1" t="s">
        <v>37</v>
      </c>
      <c r="E5006" s="1">
        <v>43</v>
      </c>
      <c r="F5006" s="1">
        <f t="shared" si="390"/>
        <v>76.218372093023248</v>
      </c>
      <c r="G5006" s="1">
        <v>3277.39</v>
      </c>
      <c r="H5006" s="1">
        <v>4</v>
      </c>
      <c r="I5006">
        <f t="shared" si="392"/>
        <v>3281.39</v>
      </c>
      <c r="J5006">
        <f t="shared" si="393"/>
        <v>5.3265000000000002</v>
      </c>
      <c r="K5006">
        <f t="shared" si="394"/>
        <v>174.57017834999999</v>
      </c>
      <c r="L5006" s="1" t="s">
        <v>26</v>
      </c>
      <c r="M5006" s="1" t="s">
        <v>59</v>
      </c>
      <c r="N5006" s="1" t="s">
        <v>21</v>
      </c>
      <c r="O5006" s="1" t="s">
        <v>29</v>
      </c>
      <c r="P5006" s="1" t="s">
        <v>43</v>
      </c>
      <c r="Q5006" s="1" t="s">
        <v>24</v>
      </c>
      <c r="R5006" s="2">
        <v>40048</v>
      </c>
    </row>
    <row r="5007" spans="1:18" x14ac:dyDescent="0.25">
      <c r="A5007" s="1">
        <v>36934</v>
      </c>
      <c r="B5007" s="2">
        <v>40169</v>
      </c>
      <c r="C5007" s="2" t="str">
        <f t="shared" si="391"/>
        <v>December</v>
      </c>
      <c r="D5007" s="1" t="s">
        <v>41</v>
      </c>
      <c r="E5007" s="1">
        <v>2</v>
      </c>
      <c r="F5007" s="1">
        <f t="shared" si="390"/>
        <v>5.7549999999999999</v>
      </c>
      <c r="G5007" s="1">
        <v>11.51</v>
      </c>
      <c r="H5007" s="1">
        <v>0.95</v>
      </c>
      <c r="I5007">
        <f t="shared" si="392"/>
        <v>12.459999999999999</v>
      </c>
      <c r="J5007">
        <f t="shared" si="393"/>
        <v>3.5455000000000001</v>
      </c>
      <c r="K5007">
        <f t="shared" si="394"/>
        <v>0.40808705000000001</v>
      </c>
      <c r="L5007" s="1" t="s">
        <v>26</v>
      </c>
      <c r="M5007" s="1" t="s">
        <v>51</v>
      </c>
      <c r="N5007" s="1" t="s">
        <v>28</v>
      </c>
      <c r="O5007" s="1" t="s">
        <v>34</v>
      </c>
      <c r="P5007" s="1" t="s">
        <v>45</v>
      </c>
      <c r="Q5007" s="1" t="s">
        <v>36</v>
      </c>
      <c r="R5007" s="2">
        <v>40171</v>
      </c>
    </row>
    <row r="5008" spans="1:18" x14ac:dyDescent="0.25">
      <c r="A5008" s="1">
        <v>35</v>
      </c>
      <c r="B5008" s="2">
        <v>40838</v>
      </c>
      <c r="C5008" s="2" t="str">
        <f t="shared" si="391"/>
        <v>October</v>
      </c>
      <c r="D5008" s="1" t="s">
        <v>32</v>
      </c>
      <c r="E5008" s="1">
        <v>30</v>
      </c>
      <c r="F5008" s="1">
        <f t="shared" si="390"/>
        <v>9.618666666666666</v>
      </c>
      <c r="G5008" s="1">
        <v>288.56</v>
      </c>
      <c r="H5008" s="1">
        <v>2.25</v>
      </c>
      <c r="I5008">
        <f t="shared" si="392"/>
        <v>290.81</v>
      </c>
      <c r="J5008">
        <f t="shared" si="393"/>
        <v>3.5455000000000001</v>
      </c>
      <c r="K5008">
        <f t="shared" si="394"/>
        <v>10.2308948</v>
      </c>
      <c r="L5008" s="1" t="s">
        <v>26</v>
      </c>
      <c r="M5008" s="1" t="s">
        <v>20</v>
      </c>
      <c r="N5008" s="1" t="s">
        <v>33</v>
      </c>
      <c r="O5008" s="1" t="s">
        <v>34</v>
      </c>
      <c r="P5008" s="1" t="s">
        <v>35</v>
      </c>
      <c r="Q5008" s="1" t="s">
        <v>36</v>
      </c>
      <c r="R5008" s="2">
        <v>40839</v>
      </c>
    </row>
    <row r="5009" spans="1:18" x14ac:dyDescent="0.25">
      <c r="A5009" s="1">
        <v>26691</v>
      </c>
      <c r="B5009" s="2">
        <v>41124</v>
      </c>
      <c r="C5009" s="2" t="str">
        <f t="shared" si="391"/>
        <v>August</v>
      </c>
      <c r="D5009" s="1" t="s">
        <v>32</v>
      </c>
      <c r="E5009" s="1">
        <v>37</v>
      </c>
      <c r="F5009" s="1">
        <f t="shared" si="390"/>
        <v>7.308918918918919</v>
      </c>
      <c r="G5009" s="1">
        <v>270.43</v>
      </c>
      <c r="H5009" s="1">
        <v>6.16</v>
      </c>
      <c r="I5009">
        <f t="shared" si="392"/>
        <v>276.59000000000003</v>
      </c>
      <c r="J5009">
        <f t="shared" si="393"/>
        <v>3.5455000000000001</v>
      </c>
      <c r="K5009">
        <f t="shared" si="394"/>
        <v>9.5880956499999996</v>
      </c>
      <c r="L5009" s="1" t="s">
        <v>26</v>
      </c>
      <c r="M5009" s="1" t="s">
        <v>27</v>
      </c>
      <c r="N5009" s="1" t="s">
        <v>33</v>
      </c>
      <c r="O5009" s="1" t="s">
        <v>34</v>
      </c>
      <c r="P5009" s="1" t="s">
        <v>48</v>
      </c>
      <c r="Q5009" s="1" t="s">
        <v>24</v>
      </c>
      <c r="R5009" s="2">
        <v>41125</v>
      </c>
    </row>
    <row r="5010" spans="1:18" x14ac:dyDescent="0.25">
      <c r="A5010" s="1">
        <v>8710</v>
      </c>
      <c r="B5010" s="2">
        <v>39817</v>
      </c>
      <c r="C5010" s="2" t="str">
        <f t="shared" si="391"/>
        <v>January</v>
      </c>
      <c r="D5010" s="1" t="s">
        <v>37</v>
      </c>
      <c r="E5010" s="1">
        <v>17</v>
      </c>
      <c r="F5010" s="1">
        <f t="shared" si="390"/>
        <v>3.7258823529411766</v>
      </c>
      <c r="G5010" s="1">
        <v>63.34</v>
      </c>
      <c r="H5010" s="1">
        <v>6.27</v>
      </c>
      <c r="I5010">
        <f t="shared" si="392"/>
        <v>69.61</v>
      </c>
      <c r="J5010">
        <f t="shared" si="393"/>
        <v>3.5455000000000001</v>
      </c>
      <c r="K5010">
        <f t="shared" si="394"/>
        <v>2.2457197000000004</v>
      </c>
      <c r="L5010" s="1" t="s">
        <v>26</v>
      </c>
      <c r="M5010" s="1" t="s">
        <v>27</v>
      </c>
      <c r="N5010" s="1" t="s">
        <v>33</v>
      </c>
      <c r="O5010" s="1" t="s">
        <v>34</v>
      </c>
      <c r="P5010" s="1" t="s">
        <v>48</v>
      </c>
      <c r="Q5010" s="1" t="s">
        <v>24</v>
      </c>
      <c r="R5010" s="2">
        <v>39818</v>
      </c>
    </row>
    <row r="5011" spans="1:18" x14ac:dyDescent="0.25">
      <c r="A5011" s="1">
        <v>27138</v>
      </c>
      <c r="B5011" s="2">
        <v>41059</v>
      </c>
      <c r="C5011" s="2" t="str">
        <f t="shared" si="391"/>
        <v>May</v>
      </c>
      <c r="D5011" s="1" t="s">
        <v>25</v>
      </c>
      <c r="E5011" s="1">
        <v>37</v>
      </c>
      <c r="F5011" s="1">
        <f t="shared" si="390"/>
        <v>51.193662162162163</v>
      </c>
      <c r="G5011" s="1">
        <v>1894.1655000000001</v>
      </c>
      <c r="H5011" s="1">
        <v>8.99</v>
      </c>
      <c r="I5011">
        <f t="shared" si="392"/>
        <v>1903.1555000000001</v>
      </c>
      <c r="J5011">
        <f t="shared" si="393"/>
        <v>5.3265000000000002</v>
      </c>
      <c r="K5011">
        <f t="shared" si="394"/>
        <v>100.8927253575</v>
      </c>
      <c r="L5011" s="1" t="s">
        <v>26</v>
      </c>
      <c r="M5011" s="1" t="s">
        <v>51</v>
      </c>
      <c r="N5011" s="1" t="s">
        <v>42</v>
      </c>
      <c r="O5011" s="1" t="s">
        <v>29</v>
      </c>
      <c r="P5011" s="1" t="s">
        <v>30</v>
      </c>
      <c r="Q5011" s="1" t="s">
        <v>24</v>
      </c>
      <c r="R5011" s="2">
        <v>41061</v>
      </c>
    </row>
    <row r="5012" spans="1:18" x14ac:dyDescent="0.25">
      <c r="A5012" s="1">
        <v>23366</v>
      </c>
      <c r="B5012" s="2">
        <v>40501</v>
      </c>
      <c r="C5012" s="2" t="str">
        <f t="shared" si="391"/>
        <v>November</v>
      </c>
      <c r="D5012" s="1" t="s">
        <v>32</v>
      </c>
      <c r="E5012" s="1">
        <v>5</v>
      </c>
      <c r="F5012" s="1">
        <f t="shared" si="390"/>
        <v>59.570000000000007</v>
      </c>
      <c r="G5012" s="1">
        <v>297.85000000000002</v>
      </c>
      <c r="H5012" s="1">
        <v>19.989999999999998</v>
      </c>
      <c r="I5012">
        <f t="shared" si="392"/>
        <v>317.84000000000003</v>
      </c>
      <c r="J5012">
        <f t="shared" si="393"/>
        <v>3.5455000000000001</v>
      </c>
      <c r="K5012">
        <f t="shared" si="394"/>
        <v>10.560271750000002</v>
      </c>
      <c r="L5012" s="1" t="s">
        <v>26</v>
      </c>
      <c r="M5012" s="1" t="s">
        <v>47</v>
      </c>
      <c r="N5012" s="1" t="s">
        <v>33</v>
      </c>
      <c r="O5012" s="1" t="s">
        <v>34</v>
      </c>
      <c r="P5012" s="1" t="s">
        <v>60</v>
      </c>
      <c r="Q5012" s="1" t="s">
        <v>24</v>
      </c>
      <c r="R5012" s="2">
        <v>40501</v>
      </c>
    </row>
    <row r="5013" spans="1:18" x14ac:dyDescent="0.25">
      <c r="A5013" s="1">
        <v>40965</v>
      </c>
      <c r="B5013" s="2">
        <v>40137</v>
      </c>
      <c r="C5013" s="2" t="str">
        <f t="shared" si="391"/>
        <v>November</v>
      </c>
      <c r="D5013" s="1" t="s">
        <v>41</v>
      </c>
      <c r="E5013" s="1">
        <v>29</v>
      </c>
      <c r="F5013" s="1">
        <f t="shared" si="390"/>
        <v>29.087931034482757</v>
      </c>
      <c r="G5013" s="1">
        <v>843.55</v>
      </c>
      <c r="H5013" s="1">
        <v>8.74</v>
      </c>
      <c r="I5013">
        <f t="shared" si="392"/>
        <v>852.29</v>
      </c>
      <c r="J5013">
        <f t="shared" si="393"/>
        <v>3.5455000000000001</v>
      </c>
      <c r="K5013">
        <f t="shared" si="394"/>
        <v>29.90806525</v>
      </c>
      <c r="L5013" s="1" t="s">
        <v>26</v>
      </c>
      <c r="M5013" s="1" t="s">
        <v>20</v>
      </c>
      <c r="N5013" s="1" t="s">
        <v>33</v>
      </c>
      <c r="O5013" s="1" t="s">
        <v>34</v>
      </c>
      <c r="P5013" s="1" t="s">
        <v>45</v>
      </c>
      <c r="Q5013" s="1" t="s">
        <v>24</v>
      </c>
      <c r="R5013" s="2">
        <v>40138</v>
      </c>
    </row>
    <row r="5014" spans="1:18" x14ac:dyDescent="0.25">
      <c r="A5014" s="1">
        <v>5601</v>
      </c>
      <c r="B5014" s="2">
        <v>40913</v>
      </c>
      <c r="C5014" s="2" t="str">
        <f t="shared" si="391"/>
        <v>January</v>
      </c>
      <c r="D5014" s="1" t="s">
        <v>25</v>
      </c>
      <c r="E5014" s="1">
        <v>10</v>
      </c>
      <c r="F5014" s="1">
        <f t="shared" si="390"/>
        <v>12.053000000000001</v>
      </c>
      <c r="G5014" s="1">
        <v>120.53</v>
      </c>
      <c r="H5014" s="1">
        <v>2.85</v>
      </c>
      <c r="I5014">
        <f t="shared" si="392"/>
        <v>123.38</v>
      </c>
      <c r="J5014">
        <f t="shared" si="393"/>
        <v>4.7610000000000001</v>
      </c>
      <c r="K5014">
        <f t="shared" si="394"/>
        <v>5.7384333000000005</v>
      </c>
      <c r="L5014" s="1" t="s">
        <v>26</v>
      </c>
      <c r="M5014" s="1" t="s">
        <v>27</v>
      </c>
      <c r="N5014" s="1" t="s">
        <v>21</v>
      </c>
      <c r="O5014" s="1" t="s">
        <v>22</v>
      </c>
      <c r="P5014" s="1" t="s">
        <v>23</v>
      </c>
      <c r="Q5014" s="1" t="s">
        <v>46</v>
      </c>
      <c r="R5014" s="2">
        <v>40914</v>
      </c>
    </row>
    <row r="5015" spans="1:18" x14ac:dyDescent="0.25">
      <c r="A5015" s="1">
        <v>54370</v>
      </c>
      <c r="B5015" s="2">
        <v>41007</v>
      </c>
      <c r="C5015" s="2" t="str">
        <f t="shared" si="391"/>
        <v>April</v>
      </c>
      <c r="D5015" s="1" t="s">
        <v>32</v>
      </c>
      <c r="E5015" s="1">
        <v>49</v>
      </c>
      <c r="F5015" s="1">
        <f t="shared" si="390"/>
        <v>101.39795918367346</v>
      </c>
      <c r="G5015" s="1">
        <v>4968.5</v>
      </c>
      <c r="H5015" s="1">
        <v>19.989999999999998</v>
      </c>
      <c r="I5015">
        <f t="shared" si="392"/>
        <v>4988.49</v>
      </c>
      <c r="J5015">
        <f t="shared" si="393"/>
        <v>5.3265000000000002</v>
      </c>
      <c r="K5015">
        <f t="shared" si="394"/>
        <v>264.6471525</v>
      </c>
      <c r="L5015" s="1" t="s">
        <v>26</v>
      </c>
      <c r="M5015" s="1" t="s">
        <v>49</v>
      </c>
      <c r="N5015" s="1" t="s">
        <v>33</v>
      </c>
      <c r="O5015" s="1" t="s">
        <v>29</v>
      </c>
      <c r="P5015" s="1" t="s">
        <v>43</v>
      </c>
      <c r="Q5015" s="1" t="s">
        <v>24</v>
      </c>
      <c r="R5015" s="2">
        <v>41007</v>
      </c>
    </row>
    <row r="5016" spans="1:18" x14ac:dyDescent="0.25">
      <c r="A5016" s="1">
        <v>35744</v>
      </c>
      <c r="B5016" s="2">
        <v>39893</v>
      </c>
      <c r="C5016" s="2" t="str">
        <f t="shared" si="391"/>
        <v>March</v>
      </c>
      <c r="D5016" s="1" t="s">
        <v>32</v>
      </c>
      <c r="E5016" s="1">
        <v>44</v>
      </c>
      <c r="F5016" s="1">
        <f t="shared" si="390"/>
        <v>58.807500000000005</v>
      </c>
      <c r="G5016" s="1">
        <v>2587.5300000000002</v>
      </c>
      <c r="H5016" s="1">
        <v>6.55</v>
      </c>
      <c r="I5016">
        <f t="shared" si="392"/>
        <v>2594.0800000000004</v>
      </c>
      <c r="J5016">
        <f t="shared" si="393"/>
        <v>5.3265000000000002</v>
      </c>
      <c r="K5016">
        <f t="shared" si="394"/>
        <v>137.82478545000001</v>
      </c>
      <c r="L5016" s="1" t="s">
        <v>26</v>
      </c>
      <c r="M5016" s="1" t="s">
        <v>51</v>
      </c>
      <c r="N5016" s="1" t="s">
        <v>21</v>
      </c>
      <c r="O5016" s="1" t="s">
        <v>29</v>
      </c>
      <c r="P5016" s="1" t="s">
        <v>43</v>
      </c>
      <c r="Q5016" s="1" t="s">
        <v>24</v>
      </c>
      <c r="R5016" s="2">
        <v>39895</v>
      </c>
    </row>
    <row r="5017" spans="1:18" x14ac:dyDescent="0.25">
      <c r="A5017" s="1">
        <v>58113</v>
      </c>
      <c r="B5017" s="2">
        <v>40940</v>
      </c>
      <c r="C5017" s="2" t="str">
        <f t="shared" si="391"/>
        <v>February</v>
      </c>
      <c r="D5017" s="1" t="s">
        <v>25</v>
      </c>
      <c r="E5017" s="1">
        <v>48</v>
      </c>
      <c r="F5017" s="1">
        <f t="shared" si="390"/>
        <v>7.5564583333333326</v>
      </c>
      <c r="G5017" s="1">
        <v>362.71</v>
      </c>
      <c r="H5017" s="1">
        <v>6.16</v>
      </c>
      <c r="I5017">
        <f t="shared" si="392"/>
        <v>368.87</v>
      </c>
      <c r="J5017">
        <f t="shared" si="393"/>
        <v>3.5455000000000001</v>
      </c>
      <c r="K5017">
        <f t="shared" si="394"/>
        <v>12.859883049999999</v>
      </c>
      <c r="L5017" s="1" t="s">
        <v>26</v>
      </c>
      <c r="M5017" s="1" t="s">
        <v>27</v>
      </c>
      <c r="N5017" s="1" t="s">
        <v>28</v>
      </c>
      <c r="O5017" s="1" t="s">
        <v>34</v>
      </c>
      <c r="P5017" s="1" t="s">
        <v>48</v>
      </c>
      <c r="Q5017" s="1" t="s">
        <v>24</v>
      </c>
      <c r="R5017" s="2">
        <v>40942</v>
      </c>
    </row>
    <row r="5018" spans="1:18" x14ac:dyDescent="0.25">
      <c r="A5018" s="1">
        <v>27106</v>
      </c>
      <c r="B5018" s="2">
        <v>40878</v>
      </c>
      <c r="C5018" s="2" t="str">
        <f t="shared" si="391"/>
        <v>December</v>
      </c>
      <c r="D5018" s="1" t="s">
        <v>25</v>
      </c>
      <c r="E5018" s="1">
        <v>29</v>
      </c>
      <c r="F5018" s="1">
        <f t="shared" si="390"/>
        <v>121.53620689655173</v>
      </c>
      <c r="G5018" s="1">
        <v>3524.55</v>
      </c>
      <c r="H5018" s="1">
        <v>30</v>
      </c>
      <c r="I5018">
        <f t="shared" si="392"/>
        <v>3554.55</v>
      </c>
      <c r="J5018">
        <f t="shared" si="393"/>
        <v>4.7610000000000001</v>
      </c>
      <c r="K5018">
        <f t="shared" si="394"/>
        <v>167.80382550000002</v>
      </c>
      <c r="L5018" s="1" t="s">
        <v>38</v>
      </c>
      <c r="M5018" s="1" t="s">
        <v>27</v>
      </c>
      <c r="N5018" s="1" t="s">
        <v>42</v>
      </c>
      <c r="O5018" s="1" t="s">
        <v>22</v>
      </c>
      <c r="P5018" s="1" t="s">
        <v>39</v>
      </c>
      <c r="Q5018" s="1" t="s">
        <v>40</v>
      </c>
      <c r="R5018" s="2">
        <v>40880</v>
      </c>
    </row>
    <row r="5019" spans="1:18" x14ac:dyDescent="0.25">
      <c r="A5019" s="1">
        <v>46624</v>
      </c>
      <c r="B5019" s="2">
        <v>40294</v>
      </c>
      <c r="C5019" s="2" t="str">
        <f t="shared" si="391"/>
        <v>April</v>
      </c>
      <c r="D5019" s="1" t="s">
        <v>32</v>
      </c>
      <c r="E5019" s="1">
        <v>12</v>
      </c>
      <c r="F5019" s="1">
        <f t="shared" si="390"/>
        <v>4.5716666666666663</v>
      </c>
      <c r="G5019" s="1">
        <v>54.86</v>
      </c>
      <c r="H5019" s="1">
        <v>6.72</v>
      </c>
      <c r="I5019">
        <f t="shared" si="392"/>
        <v>61.58</v>
      </c>
      <c r="J5019">
        <f t="shared" si="393"/>
        <v>3.5455000000000001</v>
      </c>
      <c r="K5019">
        <f t="shared" si="394"/>
        <v>1.9450613000000001</v>
      </c>
      <c r="L5019" s="1" t="s">
        <v>26</v>
      </c>
      <c r="M5019" s="1" t="s">
        <v>56</v>
      </c>
      <c r="N5019" s="1" t="s">
        <v>42</v>
      </c>
      <c r="O5019" s="1" t="s">
        <v>34</v>
      </c>
      <c r="P5019" s="1" t="s">
        <v>45</v>
      </c>
      <c r="Q5019" s="1" t="s">
        <v>24</v>
      </c>
      <c r="R5019" s="2">
        <v>40296</v>
      </c>
    </row>
    <row r="5020" spans="1:18" x14ac:dyDescent="0.25">
      <c r="A5020" s="1">
        <v>42944</v>
      </c>
      <c r="B5020" s="2">
        <v>41231</v>
      </c>
      <c r="C5020" s="2" t="str">
        <f t="shared" si="391"/>
        <v>November</v>
      </c>
      <c r="D5020" s="1" t="s">
        <v>37</v>
      </c>
      <c r="E5020" s="1">
        <v>43</v>
      </c>
      <c r="F5020" s="1">
        <f t="shared" si="390"/>
        <v>226.75697674418603</v>
      </c>
      <c r="G5020" s="1">
        <v>9750.5499999999993</v>
      </c>
      <c r="H5020" s="1">
        <v>64.2</v>
      </c>
      <c r="I5020">
        <f t="shared" si="392"/>
        <v>9814.75</v>
      </c>
      <c r="J5020">
        <f t="shared" si="393"/>
        <v>4.7610000000000001</v>
      </c>
      <c r="K5020">
        <f t="shared" si="394"/>
        <v>464.22368549999999</v>
      </c>
      <c r="L5020" s="1" t="s">
        <v>38</v>
      </c>
      <c r="M5020" s="1" t="s">
        <v>55</v>
      </c>
      <c r="N5020" s="1" t="s">
        <v>28</v>
      </c>
      <c r="O5020" s="1" t="s">
        <v>22</v>
      </c>
      <c r="P5020" s="1" t="s">
        <v>39</v>
      </c>
      <c r="Q5020" s="1" t="s">
        <v>40</v>
      </c>
      <c r="R5020" s="2">
        <v>41232</v>
      </c>
    </row>
    <row r="5021" spans="1:18" x14ac:dyDescent="0.25">
      <c r="A5021" s="1">
        <v>16039</v>
      </c>
      <c r="B5021" s="2">
        <v>41045</v>
      </c>
      <c r="C5021" s="2" t="str">
        <f t="shared" si="391"/>
        <v>May</v>
      </c>
      <c r="D5021" s="1" t="s">
        <v>25</v>
      </c>
      <c r="E5021" s="1">
        <v>3</v>
      </c>
      <c r="F5021" s="1">
        <f t="shared" si="390"/>
        <v>40.373333333333335</v>
      </c>
      <c r="G5021" s="1">
        <v>121.12</v>
      </c>
      <c r="H5021" s="1">
        <v>1.99</v>
      </c>
      <c r="I5021">
        <f t="shared" si="392"/>
        <v>123.11</v>
      </c>
      <c r="J5021">
        <f t="shared" si="393"/>
        <v>5.3265000000000002</v>
      </c>
      <c r="K5021">
        <f t="shared" si="394"/>
        <v>6.4514568000000008</v>
      </c>
      <c r="L5021" s="1" t="s">
        <v>26</v>
      </c>
      <c r="M5021" s="1" t="s">
        <v>44</v>
      </c>
      <c r="N5021" s="1" t="s">
        <v>42</v>
      </c>
      <c r="O5021" s="1" t="s">
        <v>29</v>
      </c>
      <c r="P5021" s="1" t="s">
        <v>43</v>
      </c>
      <c r="Q5021" s="1" t="s">
        <v>46</v>
      </c>
      <c r="R5021" s="2">
        <v>41046</v>
      </c>
    </row>
    <row r="5022" spans="1:18" x14ac:dyDescent="0.25">
      <c r="A5022" s="1">
        <v>11648</v>
      </c>
      <c r="B5022" s="2">
        <v>40642</v>
      </c>
      <c r="C5022" s="2" t="str">
        <f t="shared" si="391"/>
        <v>April</v>
      </c>
      <c r="D5022" s="1" t="s">
        <v>18</v>
      </c>
      <c r="E5022" s="1">
        <v>1</v>
      </c>
      <c r="F5022" s="1">
        <f t="shared" si="390"/>
        <v>32.51</v>
      </c>
      <c r="G5022" s="1">
        <v>32.51</v>
      </c>
      <c r="H5022" s="1">
        <v>1.99</v>
      </c>
      <c r="I5022">
        <f t="shared" si="392"/>
        <v>34.5</v>
      </c>
      <c r="J5022">
        <f t="shared" si="393"/>
        <v>5.3265000000000002</v>
      </c>
      <c r="K5022">
        <f t="shared" si="394"/>
        <v>1.7316451499999999</v>
      </c>
      <c r="L5022" s="1" t="s">
        <v>26</v>
      </c>
      <c r="M5022" s="1" t="s">
        <v>51</v>
      </c>
      <c r="N5022" s="1" t="s">
        <v>33</v>
      </c>
      <c r="O5022" s="1" t="s">
        <v>29</v>
      </c>
      <c r="P5022" s="1" t="s">
        <v>43</v>
      </c>
      <c r="Q5022" s="1" t="s">
        <v>46</v>
      </c>
      <c r="R5022" s="2">
        <v>40649</v>
      </c>
    </row>
    <row r="5023" spans="1:18" x14ac:dyDescent="0.25">
      <c r="A5023" s="1">
        <v>32513</v>
      </c>
      <c r="B5023" s="2">
        <v>40941</v>
      </c>
      <c r="C5023" s="2" t="str">
        <f t="shared" si="391"/>
        <v>February</v>
      </c>
      <c r="D5023" s="1" t="s">
        <v>18</v>
      </c>
      <c r="E5023" s="1">
        <v>40</v>
      </c>
      <c r="F5023" s="1">
        <f t="shared" si="390"/>
        <v>1.6637499999999998</v>
      </c>
      <c r="G5023" s="1">
        <v>66.55</v>
      </c>
      <c r="H5023" s="1">
        <v>1.29</v>
      </c>
      <c r="I5023">
        <f t="shared" si="392"/>
        <v>67.84</v>
      </c>
      <c r="J5023">
        <f t="shared" si="393"/>
        <v>3.5455000000000001</v>
      </c>
      <c r="K5023">
        <f t="shared" si="394"/>
        <v>2.3595302500000002</v>
      </c>
      <c r="L5023" s="1" t="s">
        <v>26</v>
      </c>
      <c r="M5023" s="1" t="s">
        <v>20</v>
      </c>
      <c r="N5023" s="1" t="s">
        <v>33</v>
      </c>
      <c r="O5023" s="1" t="s">
        <v>34</v>
      </c>
      <c r="P5023" s="1" t="s">
        <v>35</v>
      </c>
      <c r="Q5023" s="1" t="s">
        <v>36</v>
      </c>
      <c r="R5023" s="2">
        <v>40946</v>
      </c>
    </row>
    <row r="5024" spans="1:18" x14ac:dyDescent="0.25">
      <c r="A5024" s="1">
        <v>29957</v>
      </c>
      <c r="B5024" s="2">
        <v>40250</v>
      </c>
      <c r="C5024" s="2" t="str">
        <f t="shared" si="391"/>
        <v>March</v>
      </c>
      <c r="D5024" s="1" t="s">
        <v>37</v>
      </c>
      <c r="E5024" s="1">
        <v>31</v>
      </c>
      <c r="F5024" s="1">
        <f t="shared" si="390"/>
        <v>46.697419354838708</v>
      </c>
      <c r="G5024" s="1">
        <v>1447.62</v>
      </c>
      <c r="H5024" s="1">
        <v>7.23</v>
      </c>
      <c r="I5024">
        <f t="shared" si="392"/>
        <v>1454.85</v>
      </c>
      <c r="J5024">
        <f t="shared" si="393"/>
        <v>3.5455000000000001</v>
      </c>
      <c r="K5024">
        <f t="shared" si="394"/>
        <v>51.325367099999994</v>
      </c>
      <c r="L5024" s="1" t="s">
        <v>26</v>
      </c>
      <c r="M5024" s="1" t="s">
        <v>27</v>
      </c>
      <c r="N5024" s="1" t="s">
        <v>33</v>
      </c>
      <c r="O5024" s="1" t="s">
        <v>34</v>
      </c>
      <c r="P5024" s="1" t="s">
        <v>45</v>
      </c>
      <c r="Q5024" s="1" t="s">
        <v>24</v>
      </c>
      <c r="R5024" s="2">
        <v>40251</v>
      </c>
    </row>
    <row r="5025" spans="1:18" x14ac:dyDescent="0.25">
      <c r="A5025" s="1">
        <v>22212</v>
      </c>
      <c r="B5025" s="2">
        <v>40438</v>
      </c>
      <c r="C5025" s="2" t="str">
        <f t="shared" si="391"/>
        <v>September</v>
      </c>
      <c r="D5025" s="1" t="s">
        <v>41</v>
      </c>
      <c r="E5025" s="1">
        <v>19</v>
      </c>
      <c r="F5025" s="1">
        <f t="shared" si="390"/>
        <v>6.1168421052631574</v>
      </c>
      <c r="G5025" s="1">
        <v>116.22</v>
      </c>
      <c r="H5025" s="1">
        <v>1.49</v>
      </c>
      <c r="I5025">
        <f t="shared" si="392"/>
        <v>117.71</v>
      </c>
      <c r="J5025">
        <f t="shared" si="393"/>
        <v>3.5455000000000001</v>
      </c>
      <c r="K5025">
        <f t="shared" si="394"/>
        <v>4.1205801000000006</v>
      </c>
      <c r="L5025" s="1" t="s">
        <v>26</v>
      </c>
      <c r="M5025" s="1" t="s">
        <v>51</v>
      </c>
      <c r="N5025" s="1" t="s">
        <v>42</v>
      </c>
      <c r="O5025" s="1" t="s">
        <v>34</v>
      </c>
      <c r="P5025" s="1" t="s">
        <v>48</v>
      </c>
      <c r="Q5025" s="1" t="s">
        <v>24</v>
      </c>
      <c r="R5025" s="2">
        <v>40439</v>
      </c>
    </row>
    <row r="5026" spans="1:18" x14ac:dyDescent="0.25">
      <c r="A5026" s="1">
        <v>10695</v>
      </c>
      <c r="B5026" s="2">
        <v>40665</v>
      </c>
      <c r="C5026" s="2" t="str">
        <f t="shared" si="391"/>
        <v>May</v>
      </c>
      <c r="D5026" s="1" t="s">
        <v>25</v>
      </c>
      <c r="E5026" s="1">
        <v>39</v>
      </c>
      <c r="F5026" s="1">
        <f t="shared" si="390"/>
        <v>162.30989743589745</v>
      </c>
      <c r="G5026" s="1">
        <v>6330.0860000000002</v>
      </c>
      <c r="H5026" s="1">
        <v>2.5</v>
      </c>
      <c r="I5026">
        <f t="shared" si="392"/>
        <v>6332.5860000000002</v>
      </c>
      <c r="J5026">
        <f t="shared" si="393"/>
        <v>5.3265000000000002</v>
      </c>
      <c r="K5026">
        <f t="shared" si="394"/>
        <v>337.17203079000006</v>
      </c>
      <c r="L5026" s="1" t="s">
        <v>26</v>
      </c>
      <c r="M5026" s="1" t="s">
        <v>56</v>
      </c>
      <c r="N5026" s="1" t="s">
        <v>33</v>
      </c>
      <c r="O5026" s="1" t="s">
        <v>29</v>
      </c>
      <c r="P5026" s="1" t="s">
        <v>30</v>
      </c>
      <c r="Q5026" s="1" t="s">
        <v>24</v>
      </c>
      <c r="R5026" s="2">
        <v>40666</v>
      </c>
    </row>
    <row r="5027" spans="1:18" x14ac:dyDescent="0.25">
      <c r="A5027" s="1">
        <v>5511</v>
      </c>
      <c r="B5027" s="2">
        <v>40145</v>
      </c>
      <c r="C5027" s="2" t="str">
        <f t="shared" si="391"/>
        <v>November</v>
      </c>
      <c r="D5027" s="1" t="s">
        <v>37</v>
      </c>
      <c r="E5027" s="1">
        <v>46</v>
      </c>
      <c r="F5027" s="1">
        <f t="shared" si="390"/>
        <v>2.8139130434782609</v>
      </c>
      <c r="G5027" s="1">
        <v>129.44</v>
      </c>
      <c r="H5027" s="1">
        <v>1.3</v>
      </c>
      <c r="I5027">
        <f t="shared" si="392"/>
        <v>130.74</v>
      </c>
      <c r="J5027">
        <f t="shared" si="393"/>
        <v>3.5455000000000001</v>
      </c>
      <c r="K5027">
        <f t="shared" si="394"/>
        <v>4.5892952000000005</v>
      </c>
      <c r="L5027" s="1" t="s">
        <v>19</v>
      </c>
      <c r="M5027" s="1" t="s">
        <v>58</v>
      </c>
      <c r="N5027" s="1" t="s">
        <v>33</v>
      </c>
      <c r="O5027" s="1" t="s">
        <v>34</v>
      </c>
      <c r="P5027" s="1" t="s">
        <v>35</v>
      </c>
      <c r="Q5027" s="1" t="s">
        <v>36</v>
      </c>
      <c r="R5027" s="2">
        <v>40146</v>
      </c>
    </row>
    <row r="5028" spans="1:18" x14ac:dyDescent="0.25">
      <c r="A5028" s="1">
        <v>7461</v>
      </c>
      <c r="B5028" s="2">
        <v>39825</v>
      </c>
      <c r="C5028" s="2" t="str">
        <f t="shared" si="391"/>
        <v>January</v>
      </c>
      <c r="D5028" s="1" t="s">
        <v>18</v>
      </c>
      <c r="E5028" s="1">
        <v>44</v>
      </c>
      <c r="F5028" s="1">
        <f t="shared" si="390"/>
        <v>2.0534090909090907</v>
      </c>
      <c r="G5028" s="1">
        <v>90.35</v>
      </c>
      <c r="H5028" s="1">
        <v>0.7</v>
      </c>
      <c r="I5028">
        <f t="shared" si="392"/>
        <v>91.05</v>
      </c>
      <c r="J5028">
        <f t="shared" si="393"/>
        <v>3.5455000000000001</v>
      </c>
      <c r="K5028">
        <f t="shared" si="394"/>
        <v>3.2033592499999997</v>
      </c>
      <c r="L5028" s="1" t="s">
        <v>26</v>
      </c>
      <c r="M5028" s="1" t="s">
        <v>20</v>
      </c>
      <c r="N5028" s="1" t="s">
        <v>42</v>
      </c>
      <c r="O5028" s="1" t="s">
        <v>34</v>
      </c>
      <c r="P5028" s="1" t="s">
        <v>66</v>
      </c>
      <c r="Q5028" s="1" t="s">
        <v>36</v>
      </c>
      <c r="R5028" s="2">
        <v>39829</v>
      </c>
    </row>
    <row r="5029" spans="1:18" x14ac:dyDescent="0.25">
      <c r="A5029" s="1">
        <v>32611</v>
      </c>
      <c r="B5029" s="2">
        <v>40052</v>
      </c>
      <c r="C5029" s="2" t="str">
        <f t="shared" si="391"/>
        <v>August</v>
      </c>
      <c r="D5029" s="1" t="s">
        <v>41</v>
      </c>
      <c r="E5029" s="1">
        <v>19</v>
      </c>
      <c r="F5029" s="1">
        <f t="shared" si="390"/>
        <v>186.17842105263156</v>
      </c>
      <c r="G5029" s="1">
        <v>3537.39</v>
      </c>
      <c r="H5029" s="1">
        <v>30</v>
      </c>
      <c r="I5029">
        <f t="shared" si="392"/>
        <v>3567.39</v>
      </c>
      <c r="J5029">
        <f t="shared" si="393"/>
        <v>4.7610000000000001</v>
      </c>
      <c r="K5029">
        <f t="shared" si="394"/>
        <v>168.41513790000002</v>
      </c>
      <c r="L5029" s="1" t="s">
        <v>38</v>
      </c>
      <c r="M5029" s="1" t="s">
        <v>20</v>
      </c>
      <c r="N5029" s="1" t="s">
        <v>33</v>
      </c>
      <c r="O5029" s="1" t="s">
        <v>22</v>
      </c>
      <c r="P5029" s="1" t="s">
        <v>39</v>
      </c>
      <c r="Q5029" s="1" t="s">
        <v>40</v>
      </c>
      <c r="R5029" s="2">
        <v>40053</v>
      </c>
    </row>
    <row r="5030" spans="1:18" x14ac:dyDescent="0.25">
      <c r="A5030" s="1">
        <v>38657</v>
      </c>
      <c r="B5030" s="2">
        <v>40326</v>
      </c>
      <c r="C5030" s="2" t="str">
        <f t="shared" si="391"/>
        <v>May</v>
      </c>
      <c r="D5030" s="1" t="s">
        <v>32</v>
      </c>
      <c r="E5030" s="1">
        <v>38</v>
      </c>
      <c r="F5030" s="1">
        <f t="shared" si="390"/>
        <v>33.664473684210527</v>
      </c>
      <c r="G5030" s="1">
        <v>1279.25</v>
      </c>
      <c r="H5030" s="1">
        <v>1.99</v>
      </c>
      <c r="I5030">
        <f t="shared" si="392"/>
        <v>1281.24</v>
      </c>
      <c r="J5030">
        <f t="shared" si="393"/>
        <v>5.3265000000000002</v>
      </c>
      <c r="K5030">
        <f t="shared" si="394"/>
        <v>68.139251250000001</v>
      </c>
      <c r="L5030" s="1" t="s">
        <v>26</v>
      </c>
      <c r="M5030" s="1" t="s">
        <v>20</v>
      </c>
      <c r="N5030" s="1" t="s">
        <v>21</v>
      </c>
      <c r="O5030" s="1" t="s">
        <v>29</v>
      </c>
      <c r="P5030" s="1" t="s">
        <v>43</v>
      </c>
      <c r="Q5030" s="1" t="s">
        <v>46</v>
      </c>
      <c r="R5030" s="2">
        <v>40327</v>
      </c>
    </row>
    <row r="5031" spans="1:18" x14ac:dyDescent="0.25">
      <c r="A5031" s="1">
        <v>6560</v>
      </c>
      <c r="B5031" s="2">
        <v>40547</v>
      </c>
      <c r="C5031" s="2" t="str">
        <f t="shared" si="391"/>
        <v>January</v>
      </c>
      <c r="D5031" s="1" t="s">
        <v>18</v>
      </c>
      <c r="E5031" s="1">
        <v>20</v>
      </c>
      <c r="F5031" s="1">
        <f t="shared" si="390"/>
        <v>8.4589999999999996</v>
      </c>
      <c r="G5031" s="1">
        <v>169.18</v>
      </c>
      <c r="H5031" s="1">
        <v>3.5</v>
      </c>
      <c r="I5031">
        <f t="shared" si="392"/>
        <v>172.68</v>
      </c>
      <c r="J5031">
        <f t="shared" si="393"/>
        <v>3.5455000000000001</v>
      </c>
      <c r="K5031">
        <f t="shared" si="394"/>
        <v>5.9982769000000005</v>
      </c>
      <c r="L5031" s="1" t="s">
        <v>26</v>
      </c>
      <c r="M5031" s="1" t="s">
        <v>54</v>
      </c>
      <c r="N5031" s="1" t="s">
        <v>33</v>
      </c>
      <c r="O5031" s="1" t="s">
        <v>34</v>
      </c>
      <c r="P5031" s="1" t="s">
        <v>68</v>
      </c>
      <c r="Q5031" s="1" t="s">
        <v>24</v>
      </c>
      <c r="R5031" s="2">
        <v>40551</v>
      </c>
    </row>
    <row r="5032" spans="1:18" x14ac:dyDescent="0.25">
      <c r="A5032" s="1">
        <v>39492</v>
      </c>
      <c r="B5032" s="2">
        <v>40650</v>
      </c>
      <c r="C5032" s="2" t="str">
        <f t="shared" si="391"/>
        <v>April</v>
      </c>
      <c r="D5032" s="1" t="s">
        <v>32</v>
      </c>
      <c r="E5032" s="1">
        <v>31</v>
      </c>
      <c r="F5032" s="1">
        <f t="shared" si="390"/>
        <v>172.51572580645163</v>
      </c>
      <c r="G5032" s="1">
        <v>5347.9875000000002</v>
      </c>
      <c r="H5032" s="1">
        <v>4.2</v>
      </c>
      <c r="I5032">
        <f t="shared" si="392"/>
        <v>5352.1875</v>
      </c>
      <c r="J5032">
        <f t="shared" si="393"/>
        <v>5.3265000000000002</v>
      </c>
      <c r="K5032">
        <f t="shared" si="394"/>
        <v>284.86055418750004</v>
      </c>
      <c r="L5032" s="1" t="s">
        <v>26</v>
      </c>
      <c r="M5032" s="1" t="s">
        <v>51</v>
      </c>
      <c r="N5032" s="1" t="s">
        <v>33</v>
      </c>
      <c r="O5032" s="1" t="s">
        <v>29</v>
      </c>
      <c r="P5032" s="1" t="s">
        <v>30</v>
      </c>
      <c r="Q5032" s="1" t="s">
        <v>24</v>
      </c>
      <c r="R5032" s="2">
        <v>40653</v>
      </c>
    </row>
    <row r="5033" spans="1:18" x14ac:dyDescent="0.25">
      <c r="A5033" s="1">
        <v>38852</v>
      </c>
      <c r="B5033" s="2">
        <v>40118</v>
      </c>
      <c r="C5033" s="2" t="str">
        <f t="shared" si="391"/>
        <v>November</v>
      </c>
      <c r="D5033" s="1" t="s">
        <v>32</v>
      </c>
      <c r="E5033" s="1">
        <v>25</v>
      </c>
      <c r="F5033" s="1">
        <f t="shared" si="390"/>
        <v>6.0924000000000005</v>
      </c>
      <c r="G5033" s="1">
        <v>152.31</v>
      </c>
      <c r="H5033" s="1">
        <v>1.49</v>
      </c>
      <c r="I5033">
        <f t="shared" si="392"/>
        <v>153.80000000000001</v>
      </c>
      <c r="J5033">
        <f t="shared" si="393"/>
        <v>3.5455000000000001</v>
      </c>
      <c r="K5033">
        <f t="shared" si="394"/>
        <v>5.4001510500000007</v>
      </c>
      <c r="L5033" s="1" t="s">
        <v>26</v>
      </c>
      <c r="M5033" s="1" t="s">
        <v>56</v>
      </c>
      <c r="N5033" s="1" t="s">
        <v>28</v>
      </c>
      <c r="O5033" s="1" t="s">
        <v>34</v>
      </c>
      <c r="P5033" s="1" t="s">
        <v>48</v>
      </c>
      <c r="Q5033" s="1" t="s">
        <v>24</v>
      </c>
      <c r="R5033" s="2">
        <v>40120</v>
      </c>
    </row>
    <row r="5034" spans="1:18" x14ac:dyDescent="0.25">
      <c r="A5034" s="1">
        <v>870</v>
      </c>
      <c r="B5034" s="2">
        <v>40348</v>
      </c>
      <c r="C5034" s="2" t="str">
        <f t="shared" si="391"/>
        <v>June</v>
      </c>
      <c r="D5034" s="1" t="s">
        <v>32</v>
      </c>
      <c r="E5034" s="1">
        <v>23</v>
      </c>
      <c r="F5034" s="1">
        <f t="shared" si="390"/>
        <v>72.219130434782613</v>
      </c>
      <c r="G5034" s="1">
        <v>1661.04</v>
      </c>
      <c r="H5034" s="1">
        <v>3.5</v>
      </c>
      <c r="I5034">
        <f t="shared" si="392"/>
        <v>1664.54</v>
      </c>
      <c r="J5034">
        <f t="shared" si="393"/>
        <v>3.5455000000000001</v>
      </c>
      <c r="K5034">
        <f t="shared" si="394"/>
        <v>58.892173199999995</v>
      </c>
      <c r="L5034" s="1" t="s">
        <v>26</v>
      </c>
      <c r="M5034" s="1" t="s">
        <v>56</v>
      </c>
      <c r="N5034" s="1" t="s">
        <v>33</v>
      </c>
      <c r="O5034" s="1" t="s">
        <v>34</v>
      </c>
      <c r="P5034" s="1" t="s">
        <v>68</v>
      </c>
      <c r="Q5034" s="1" t="s">
        <v>24</v>
      </c>
      <c r="R5034" s="2">
        <v>40348</v>
      </c>
    </row>
    <row r="5035" spans="1:18" x14ac:dyDescent="0.25">
      <c r="A5035" s="1">
        <v>41794</v>
      </c>
      <c r="B5035" s="2">
        <v>40690</v>
      </c>
      <c r="C5035" s="2" t="str">
        <f t="shared" si="391"/>
        <v>May</v>
      </c>
      <c r="D5035" s="1" t="s">
        <v>37</v>
      </c>
      <c r="E5035" s="1">
        <v>21</v>
      </c>
      <c r="F5035" s="1">
        <f t="shared" si="390"/>
        <v>2.7685714285714287</v>
      </c>
      <c r="G5035" s="1">
        <v>58.14</v>
      </c>
      <c r="H5035" s="1">
        <v>0.97</v>
      </c>
      <c r="I5035">
        <f t="shared" si="392"/>
        <v>59.11</v>
      </c>
      <c r="J5035">
        <f t="shared" si="393"/>
        <v>3.5455000000000001</v>
      </c>
      <c r="K5035">
        <f t="shared" si="394"/>
        <v>2.0613536999999997</v>
      </c>
      <c r="L5035" s="1" t="s">
        <v>26</v>
      </c>
      <c r="M5035" s="1" t="s">
        <v>51</v>
      </c>
      <c r="N5035" s="1" t="s">
        <v>42</v>
      </c>
      <c r="O5035" s="1" t="s">
        <v>34</v>
      </c>
      <c r="P5035" s="1" t="s">
        <v>35</v>
      </c>
      <c r="Q5035" s="1" t="s">
        <v>36</v>
      </c>
      <c r="R5035" s="2">
        <v>40692</v>
      </c>
    </row>
    <row r="5036" spans="1:18" x14ac:dyDescent="0.25">
      <c r="A5036" s="1">
        <v>324</v>
      </c>
      <c r="B5036" s="2">
        <v>40987</v>
      </c>
      <c r="C5036" s="2" t="str">
        <f t="shared" si="391"/>
        <v>March</v>
      </c>
      <c r="D5036" s="1" t="s">
        <v>37</v>
      </c>
      <c r="E5036" s="1">
        <v>25</v>
      </c>
      <c r="F5036" s="1">
        <f t="shared" si="390"/>
        <v>154.90536</v>
      </c>
      <c r="G5036" s="1">
        <v>3872.634</v>
      </c>
      <c r="H5036" s="1">
        <v>13.99</v>
      </c>
      <c r="I5036">
        <f t="shared" si="392"/>
        <v>3886.6239999999998</v>
      </c>
      <c r="J5036">
        <f t="shared" si="393"/>
        <v>5.3265000000000002</v>
      </c>
      <c r="K5036">
        <f t="shared" si="394"/>
        <v>206.27585001</v>
      </c>
      <c r="L5036" s="1" t="s">
        <v>26</v>
      </c>
      <c r="M5036" s="1" t="s">
        <v>54</v>
      </c>
      <c r="N5036" s="1" t="s">
        <v>28</v>
      </c>
      <c r="O5036" s="1" t="s">
        <v>29</v>
      </c>
      <c r="P5036" s="1" t="s">
        <v>30</v>
      </c>
      <c r="Q5036" s="1" t="s">
        <v>31</v>
      </c>
      <c r="R5036" s="2">
        <v>40989</v>
      </c>
    </row>
    <row r="5037" spans="1:18" x14ac:dyDescent="0.25">
      <c r="A5037" s="1">
        <v>21735</v>
      </c>
      <c r="B5037" s="2">
        <v>40246</v>
      </c>
      <c r="C5037" s="2" t="str">
        <f t="shared" si="391"/>
        <v>March</v>
      </c>
      <c r="D5037" s="1" t="s">
        <v>32</v>
      </c>
      <c r="E5037" s="1">
        <v>23</v>
      </c>
      <c r="F5037" s="1">
        <f t="shared" si="390"/>
        <v>10.412608695652175</v>
      </c>
      <c r="G5037" s="1">
        <v>239.49</v>
      </c>
      <c r="H5037" s="1">
        <v>12.52</v>
      </c>
      <c r="I5037">
        <f t="shared" si="392"/>
        <v>252.01000000000002</v>
      </c>
      <c r="J5037">
        <f t="shared" si="393"/>
        <v>4.7610000000000001</v>
      </c>
      <c r="K5037">
        <f t="shared" si="394"/>
        <v>11.4021189</v>
      </c>
      <c r="L5037" s="1" t="s">
        <v>26</v>
      </c>
      <c r="M5037" s="1" t="s">
        <v>51</v>
      </c>
      <c r="N5037" s="1" t="s">
        <v>33</v>
      </c>
      <c r="O5037" s="1" t="s">
        <v>22</v>
      </c>
      <c r="P5037" s="1" t="s">
        <v>23</v>
      </c>
      <c r="Q5037" s="1" t="s">
        <v>24</v>
      </c>
      <c r="R5037" s="2">
        <v>40248</v>
      </c>
    </row>
    <row r="5038" spans="1:18" x14ac:dyDescent="0.25">
      <c r="A5038" s="1">
        <v>18432</v>
      </c>
      <c r="B5038" s="2">
        <v>40614</v>
      </c>
      <c r="C5038" s="2" t="str">
        <f t="shared" si="391"/>
        <v>March</v>
      </c>
      <c r="D5038" s="1" t="s">
        <v>25</v>
      </c>
      <c r="E5038" s="1">
        <v>42</v>
      </c>
      <c r="F5038" s="1">
        <f t="shared" si="390"/>
        <v>10.745714285714286</v>
      </c>
      <c r="G5038" s="1">
        <v>451.32</v>
      </c>
      <c r="H5038" s="1">
        <v>5.16</v>
      </c>
      <c r="I5038">
        <f t="shared" si="392"/>
        <v>456.48</v>
      </c>
      <c r="J5038">
        <f t="shared" si="393"/>
        <v>4.7610000000000001</v>
      </c>
      <c r="K5038">
        <f t="shared" si="394"/>
        <v>21.4873452</v>
      </c>
      <c r="L5038" s="1" t="s">
        <v>26</v>
      </c>
      <c r="M5038" s="1" t="s">
        <v>58</v>
      </c>
      <c r="N5038" s="1" t="s">
        <v>33</v>
      </c>
      <c r="O5038" s="1" t="s">
        <v>22</v>
      </c>
      <c r="P5038" s="1" t="s">
        <v>23</v>
      </c>
      <c r="Q5038" s="1" t="s">
        <v>24</v>
      </c>
      <c r="R5038" s="2">
        <v>40614</v>
      </c>
    </row>
    <row r="5039" spans="1:18" x14ac:dyDescent="0.25">
      <c r="A5039" s="1">
        <v>21696</v>
      </c>
      <c r="B5039" s="2">
        <v>40472</v>
      </c>
      <c r="C5039" s="2" t="str">
        <f t="shared" si="391"/>
        <v>October</v>
      </c>
      <c r="D5039" s="1" t="s">
        <v>41</v>
      </c>
      <c r="E5039" s="1">
        <v>14</v>
      </c>
      <c r="F5039" s="1">
        <f t="shared" si="390"/>
        <v>19.876428571428569</v>
      </c>
      <c r="G5039" s="1">
        <v>278.27</v>
      </c>
      <c r="H5039" s="1">
        <v>12.79</v>
      </c>
      <c r="I5039">
        <f t="shared" si="392"/>
        <v>291.06</v>
      </c>
      <c r="J5039">
        <f t="shared" si="393"/>
        <v>3.5455000000000001</v>
      </c>
      <c r="K5039">
        <f t="shared" si="394"/>
        <v>9.8660628499999987</v>
      </c>
      <c r="L5039" s="1" t="s">
        <v>26</v>
      </c>
      <c r="M5039" s="1" t="s">
        <v>56</v>
      </c>
      <c r="N5039" s="1" t="s">
        <v>21</v>
      </c>
      <c r="O5039" s="1" t="s">
        <v>34</v>
      </c>
      <c r="P5039" s="1" t="s">
        <v>48</v>
      </c>
      <c r="Q5039" s="1" t="s">
        <v>24</v>
      </c>
      <c r="R5039" s="2">
        <v>40473</v>
      </c>
    </row>
    <row r="5040" spans="1:18" x14ac:dyDescent="0.25">
      <c r="A5040" s="1">
        <v>32611</v>
      </c>
      <c r="B5040" s="2">
        <v>40052</v>
      </c>
      <c r="C5040" s="2" t="str">
        <f t="shared" si="391"/>
        <v>August</v>
      </c>
      <c r="D5040" s="1" t="s">
        <v>41</v>
      </c>
      <c r="E5040" s="1">
        <v>15</v>
      </c>
      <c r="F5040" s="1">
        <f t="shared" si="390"/>
        <v>5.444</v>
      </c>
      <c r="G5040" s="1">
        <v>81.66</v>
      </c>
      <c r="H5040" s="1">
        <v>5.0199999999999996</v>
      </c>
      <c r="I5040">
        <f t="shared" si="392"/>
        <v>86.679999999999993</v>
      </c>
      <c r="J5040">
        <f t="shared" si="393"/>
        <v>3.5455000000000001</v>
      </c>
      <c r="K5040">
        <f t="shared" si="394"/>
        <v>2.8952553000000001</v>
      </c>
      <c r="L5040" s="1" t="s">
        <v>26</v>
      </c>
      <c r="M5040" s="1" t="s">
        <v>20</v>
      </c>
      <c r="N5040" s="1" t="s">
        <v>33</v>
      </c>
      <c r="O5040" s="1" t="s">
        <v>34</v>
      </c>
      <c r="P5040" s="1" t="s">
        <v>45</v>
      </c>
      <c r="Q5040" s="1" t="s">
        <v>24</v>
      </c>
      <c r="R5040" s="2">
        <v>40052</v>
      </c>
    </row>
    <row r="5041" spans="1:18" x14ac:dyDescent="0.25">
      <c r="A5041" s="1">
        <v>8131</v>
      </c>
      <c r="B5041" s="2">
        <v>40301</v>
      </c>
      <c r="C5041" s="2" t="str">
        <f t="shared" si="391"/>
        <v>May</v>
      </c>
      <c r="D5041" s="1" t="s">
        <v>37</v>
      </c>
      <c r="E5041" s="1">
        <v>24</v>
      </c>
      <c r="F5041" s="1">
        <f t="shared" si="390"/>
        <v>29.887083333333333</v>
      </c>
      <c r="G5041" s="1">
        <v>717.29</v>
      </c>
      <c r="H5041" s="1">
        <v>1.99</v>
      </c>
      <c r="I5041">
        <f t="shared" si="392"/>
        <v>719.28</v>
      </c>
      <c r="J5041">
        <f t="shared" si="393"/>
        <v>5.3265000000000002</v>
      </c>
      <c r="K5041">
        <f t="shared" si="394"/>
        <v>38.206451850000001</v>
      </c>
      <c r="L5041" s="1" t="s">
        <v>26</v>
      </c>
      <c r="M5041" s="1" t="s">
        <v>55</v>
      </c>
      <c r="N5041" s="1" t="s">
        <v>42</v>
      </c>
      <c r="O5041" s="1" t="s">
        <v>29</v>
      </c>
      <c r="P5041" s="1" t="s">
        <v>43</v>
      </c>
      <c r="Q5041" s="1" t="s">
        <v>46</v>
      </c>
      <c r="R5041" s="2">
        <v>40301</v>
      </c>
    </row>
    <row r="5042" spans="1:18" x14ac:dyDescent="0.25">
      <c r="A5042" s="1">
        <v>47492</v>
      </c>
      <c r="B5042" s="2">
        <v>40747</v>
      </c>
      <c r="C5042" s="2" t="str">
        <f t="shared" si="391"/>
        <v>July</v>
      </c>
      <c r="D5042" s="1" t="s">
        <v>25</v>
      </c>
      <c r="E5042" s="1">
        <v>22</v>
      </c>
      <c r="F5042" s="1">
        <f t="shared" si="390"/>
        <v>29.53227272727273</v>
      </c>
      <c r="G5042" s="1">
        <v>649.71</v>
      </c>
      <c r="H5042" s="1">
        <v>8.65</v>
      </c>
      <c r="I5042">
        <f t="shared" si="392"/>
        <v>658.36</v>
      </c>
      <c r="J5042">
        <f t="shared" si="393"/>
        <v>5.3265000000000002</v>
      </c>
      <c r="K5042">
        <f t="shared" si="394"/>
        <v>34.606803150000005</v>
      </c>
      <c r="L5042" s="1" t="s">
        <v>26</v>
      </c>
      <c r="M5042" s="1" t="s">
        <v>27</v>
      </c>
      <c r="N5042" s="1" t="s">
        <v>33</v>
      </c>
      <c r="O5042" s="1" t="s">
        <v>29</v>
      </c>
      <c r="P5042" s="1" t="s">
        <v>43</v>
      </c>
      <c r="Q5042" s="1" t="s">
        <v>24</v>
      </c>
      <c r="R5042" s="2">
        <v>40749</v>
      </c>
    </row>
    <row r="5043" spans="1:18" x14ac:dyDescent="0.25">
      <c r="A5043" s="1">
        <v>26401</v>
      </c>
      <c r="B5043" s="2">
        <v>40464</v>
      </c>
      <c r="C5043" s="2" t="str">
        <f t="shared" si="391"/>
        <v>October</v>
      </c>
      <c r="D5043" s="1" t="s">
        <v>41</v>
      </c>
      <c r="E5043" s="1">
        <v>1</v>
      </c>
      <c r="F5043" s="1">
        <f t="shared" si="390"/>
        <v>415</v>
      </c>
      <c r="G5043" s="1">
        <v>415</v>
      </c>
      <c r="H5043" s="1">
        <v>19.989999999999998</v>
      </c>
      <c r="I5043">
        <f t="shared" si="392"/>
        <v>434.99</v>
      </c>
      <c r="J5043">
        <f t="shared" si="393"/>
        <v>3.5455000000000001</v>
      </c>
      <c r="K5043">
        <f t="shared" si="394"/>
        <v>14.713825</v>
      </c>
      <c r="L5043" s="1" t="s">
        <v>26</v>
      </c>
      <c r="M5043" s="1" t="s">
        <v>58</v>
      </c>
      <c r="N5043" s="1" t="s">
        <v>28</v>
      </c>
      <c r="O5043" s="1" t="s">
        <v>34</v>
      </c>
      <c r="P5043" s="1" t="s">
        <v>48</v>
      </c>
      <c r="Q5043" s="1" t="s">
        <v>24</v>
      </c>
      <c r="R5043" s="2">
        <v>40466</v>
      </c>
    </row>
    <row r="5044" spans="1:18" x14ac:dyDescent="0.25">
      <c r="A5044" s="1">
        <v>48226</v>
      </c>
      <c r="B5044" s="2">
        <v>39819</v>
      </c>
      <c r="C5044" s="2" t="str">
        <f t="shared" si="391"/>
        <v>January</v>
      </c>
      <c r="D5044" s="1" t="s">
        <v>18</v>
      </c>
      <c r="E5044" s="1">
        <v>23</v>
      </c>
      <c r="F5044" s="1">
        <f t="shared" si="390"/>
        <v>102.49782608695651</v>
      </c>
      <c r="G5044" s="1">
        <v>2357.4499999999998</v>
      </c>
      <c r="H5044" s="1">
        <v>35.840000000000003</v>
      </c>
      <c r="I5044">
        <f t="shared" si="392"/>
        <v>2393.29</v>
      </c>
      <c r="J5044">
        <f t="shared" si="393"/>
        <v>4.7610000000000001</v>
      </c>
      <c r="K5044">
        <f t="shared" si="394"/>
        <v>112.23819449999999</v>
      </c>
      <c r="L5044" s="1" t="s">
        <v>38</v>
      </c>
      <c r="M5044" s="1" t="s">
        <v>69</v>
      </c>
      <c r="N5044" s="1" t="s">
        <v>28</v>
      </c>
      <c r="O5044" s="1" t="s">
        <v>22</v>
      </c>
      <c r="P5044" s="1" t="s">
        <v>67</v>
      </c>
      <c r="Q5044" s="1" t="s">
        <v>64</v>
      </c>
      <c r="R5044" s="2">
        <v>39819</v>
      </c>
    </row>
    <row r="5045" spans="1:18" x14ac:dyDescent="0.25">
      <c r="A5045" s="1">
        <v>58502</v>
      </c>
      <c r="B5045" s="2">
        <v>40221</v>
      </c>
      <c r="C5045" s="2" t="str">
        <f t="shared" si="391"/>
        <v>February</v>
      </c>
      <c r="D5045" s="1" t="s">
        <v>37</v>
      </c>
      <c r="E5045" s="1">
        <v>23</v>
      </c>
      <c r="F5045" s="1">
        <f t="shared" si="390"/>
        <v>225.49173913043481</v>
      </c>
      <c r="G5045" s="1">
        <v>5186.3100000000004</v>
      </c>
      <c r="H5045" s="1">
        <v>28.16</v>
      </c>
      <c r="I5045">
        <f t="shared" si="392"/>
        <v>5214.47</v>
      </c>
      <c r="J5045">
        <f t="shared" si="393"/>
        <v>4.7610000000000001</v>
      </c>
      <c r="K5045">
        <f t="shared" si="394"/>
        <v>246.92021910000003</v>
      </c>
      <c r="L5045" s="1" t="s">
        <v>38</v>
      </c>
      <c r="M5045" s="1" t="s">
        <v>56</v>
      </c>
      <c r="N5045" s="1" t="s">
        <v>21</v>
      </c>
      <c r="O5045" s="1" t="s">
        <v>22</v>
      </c>
      <c r="P5045" s="1" t="s">
        <v>39</v>
      </c>
      <c r="Q5045" s="1" t="s">
        <v>40</v>
      </c>
      <c r="R5045" s="2">
        <v>40223</v>
      </c>
    </row>
    <row r="5046" spans="1:18" x14ac:dyDescent="0.25">
      <c r="A5046" s="1">
        <v>31523</v>
      </c>
      <c r="B5046" s="2">
        <v>40976</v>
      </c>
      <c r="C5046" s="2" t="str">
        <f t="shared" si="391"/>
        <v>March</v>
      </c>
      <c r="D5046" s="1" t="s">
        <v>18</v>
      </c>
      <c r="E5046" s="1">
        <v>17</v>
      </c>
      <c r="F5046" s="1">
        <f t="shared" si="390"/>
        <v>6.2264705882352942</v>
      </c>
      <c r="G5046" s="1">
        <v>105.85</v>
      </c>
      <c r="H5046" s="1">
        <v>2.74</v>
      </c>
      <c r="I5046">
        <f t="shared" si="392"/>
        <v>108.58999999999999</v>
      </c>
      <c r="J5046">
        <f t="shared" si="393"/>
        <v>5.3265000000000002</v>
      </c>
      <c r="K5046">
        <f t="shared" si="394"/>
        <v>5.6381002499999999</v>
      </c>
      <c r="L5046" s="1" t="s">
        <v>26</v>
      </c>
      <c r="M5046" s="1" t="s">
        <v>27</v>
      </c>
      <c r="N5046" s="1" t="s">
        <v>42</v>
      </c>
      <c r="O5046" s="1" t="s">
        <v>29</v>
      </c>
      <c r="P5046" s="1" t="s">
        <v>43</v>
      </c>
      <c r="Q5046" s="1" t="s">
        <v>46</v>
      </c>
      <c r="R5046" s="2">
        <v>40978</v>
      </c>
    </row>
    <row r="5047" spans="1:18" x14ac:dyDescent="0.25">
      <c r="A5047" s="1">
        <v>24580</v>
      </c>
      <c r="B5047" s="2">
        <v>41083</v>
      </c>
      <c r="C5047" s="2" t="str">
        <f t="shared" si="391"/>
        <v>June</v>
      </c>
      <c r="D5047" s="1" t="s">
        <v>25</v>
      </c>
      <c r="E5047" s="1">
        <v>25</v>
      </c>
      <c r="F5047" s="1">
        <f t="shared" si="390"/>
        <v>43.248800000000003</v>
      </c>
      <c r="G5047" s="1">
        <v>1081.22</v>
      </c>
      <c r="H5047" s="1">
        <v>8.99</v>
      </c>
      <c r="I5047">
        <f t="shared" si="392"/>
        <v>1090.21</v>
      </c>
      <c r="J5047">
        <f t="shared" si="393"/>
        <v>3.5455000000000001</v>
      </c>
      <c r="K5047">
        <f t="shared" si="394"/>
        <v>38.334655099999999</v>
      </c>
      <c r="L5047" s="1" t="s">
        <v>26</v>
      </c>
      <c r="M5047" s="1" t="s">
        <v>20</v>
      </c>
      <c r="N5047" s="1" t="s">
        <v>33</v>
      </c>
      <c r="O5047" s="1" t="s">
        <v>34</v>
      </c>
      <c r="P5047" s="1" t="s">
        <v>35</v>
      </c>
      <c r="Q5047" s="1" t="s">
        <v>46</v>
      </c>
      <c r="R5047" s="2">
        <v>41084</v>
      </c>
    </row>
    <row r="5048" spans="1:18" x14ac:dyDescent="0.25">
      <c r="A5048" s="1">
        <v>7297</v>
      </c>
      <c r="B5048" s="2">
        <v>40070</v>
      </c>
      <c r="C5048" s="2" t="str">
        <f t="shared" si="391"/>
        <v>September</v>
      </c>
      <c r="D5048" s="1" t="s">
        <v>25</v>
      </c>
      <c r="E5048" s="1">
        <v>7</v>
      </c>
      <c r="F5048" s="1">
        <f t="shared" si="390"/>
        <v>42.405714285714282</v>
      </c>
      <c r="G5048" s="1">
        <v>296.83999999999997</v>
      </c>
      <c r="H5048" s="1">
        <v>1.99</v>
      </c>
      <c r="I5048">
        <f t="shared" si="392"/>
        <v>298.83</v>
      </c>
      <c r="J5048">
        <f t="shared" si="393"/>
        <v>5.3265000000000002</v>
      </c>
      <c r="K5048">
        <f t="shared" si="394"/>
        <v>15.8111826</v>
      </c>
      <c r="L5048" s="1" t="s">
        <v>26</v>
      </c>
      <c r="M5048" s="1" t="s">
        <v>49</v>
      </c>
      <c r="N5048" s="1" t="s">
        <v>28</v>
      </c>
      <c r="O5048" s="1" t="s">
        <v>29</v>
      </c>
      <c r="P5048" s="1" t="s">
        <v>43</v>
      </c>
      <c r="Q5048" s="1" t="s">
        <v>46</v>
      </c>
      <c r="R5048" s="2">
        <v>40071</v>
      </c>
    </row>
    <row r="5049" spans="1:18" x14ac:dyDescent="0.25">
      <c r="A5049" s="1">
        <v>34881</v>
      </c>
      <c r="B5049" s="2">
        <v>40581</v>
      </c>
      <c r="C5049" s="2" t="str">
        <f t="shared" si="391"/>
        <v>February</v>
      </c>
      <c r="D5049" s="1" t="s">
        <v>41</v>
      </c>
      <c r="E5049" s="1">
        <v>37</v>
      </c>
      <c r="F5049" s="1">
        <f t="shared" si="390"/>
        <v>5.0640540540540542</v>
      </c>
      <c r="G5049" s="1">
        <v>187.37</v>
      </c>
      <c r="H5049" s="1">
        <v>4.95</v>
      </c>
      <c r="I5049">
        <f t="shared" si="392"/>
        <v>192.32</v>
      </c>
      <c r="J5049">
        <f t="shared" si="393"/>
        <v>3.5455000000000001</v>
      </c>
      <c r="K5049">
        <f t="shared" si="394"/>
        <v>6.6432033500000003</v>
      </c>
      <c r="L5049" s="1" t="s">
        <v>26</v>
      </c>
      <c r="M5049" s="1" t="s">
        <v>49</v>
      </c>
      <c r="N5049" s="1" t="s">
        <v>33</v>
      </c>
      <c r="O5049" s="1" t="s">
        <v>34</v>
      </c>
      <c r="P5049" s="1" t="s">
        <v>48</v>
      </c>
      <c r="Q5049" s="1" t="s">
        <v>24</v>
      </c>
      <c r="R5049" s="2">
        <v>40583</v>
      </c>
    </row>
    <row r="5050" spans="1:18" x14ac:dyDescent="0.25">
      <c r="A5050" s="1">
        <v>36677</v>
      </c>
      <c r="B5050" s="2">
        <v>40170</v>
      </c>
      <c r="C5050" s="2" t="str">
        <f t="shared" si="391"/>
        <v>December</v>
      </c>
      <c r="D5050" s="1" t="s">
        <v>18</v>
      </c>
      <c r="E5050" s="1">
        <v>38</v>
      </c>
      <c r="F5050" s="1">
        <f t="shared" si="390"/>
        <v>611.98973684210523</v>
      </c>
      <c r="G5050" s="1">
        <v>23255.61</v>
      </c>
      <c r="H5050" s="1">
        <v>24.49</v>
      </c>
      <c r="I5050">
        <f t="shared" si="392"/>
        <v>23280.100000000002</v>
      </c>
      <c r="J5050">
        <f t="shared" si="393"/>
        <v>5.3265000000000002</v>
      </c>
      <c r="K5050">
        <f t="shared" si="394"/>
        <v>1238.71006665</v>
      </c>
      <c r="L5050" s="1" t="s">
        <v>26</v>
      </c>
      <c r="M5050" s="1" t="s">
        <v>55</v>
      </c>
      <c r="N5050" s="1" t="s">
        <v>33</v>
      </c>
      <c r="O5050" s="1" t="s">
        <v>29</v>
      </c>
      <c r="P5050" s="1" t="s">
        <v>52</v>
      </c>
      <c r="Q5050" s="1" t="s">
        <v>53</v>
      </c>
      <c r="R5050" s="2">
        <v>40172</v>
      </c>
    </row>
    <row r="5051" spans="1:18" x14ac:dyDescent="0.25">
      <c r="A5051" s="1">
        <v>39141</v>
      </c>
      <c r="B5051" s="2">
        <v>39936</v>
      </c>
      <c r="C5051" s="2" t="str">
        <f t="shared" si="391"/>
        <v>May</v>
      </c>
      <c r="D5051" s="1" t="s">
        <v>18</v>
      </c>
      <c r="E5051" s="1">
        <v>49</v>
      </c>
      <c r="F5051" s="1">
        <f t="shared" si="390"/>
        <v>28.590000000000003</v>
      </c>
      <c r="G5051" s="1">
        <v>1400.91</v>
      </c>
      <c r="H5051" s="1">
        <v>19.510000000000002</v>
      </c>
      <c r="I5051">
        <f t="shared" si="392"/>
        <v>1420.42</v>
      </c>
      <c r="J5051">
        <f t="shared" si="393"/>
        <v>3.5455000000000001</v>
      </c>
      <c r="K5051">
        <f t="shared" si="394"/>
        <v>49.669264050000002</v>
      </c>
      <c r="L5051" s="1" t="s">
        <v>26</v>
      </c>
      <c r="M5051" s="1" t="s">
        <v>27</v>
      </c>
      <c r="N5051" s="1" t="s">
        <v>21</v>
      </c>
      <c r="O5051" s="1" t="s">
        <v>34</v>
      </c>
      <c r="P5051" s="1" t="s">
        <v>62</v>
      </c>
      <c r="Q5051" s="1" t="s">
        <v>24</v>
      </c>
      <c r="R5051" s="2">
        <v>39938</v>
      </c>
    </row>
    <row r="5052" spans="1:18" x14ac:dyDescent="0.25">
      <c r="A5052" s="1">
        <v>4195</v>
      </c>
      <c r="B5052" s="2">
        <v>40326</v>
      </c>
      <c r="C5052" s="2" t="str">
        <f t="shared" si="391"/>
        <v>May</v>
      </c>
      <c r="D5052" s="1" t="s">
        <v>32</v>
      </c>
      <c r="E5052" s="1">
        <v>30</v>
      </c>
      <c r="F5052" s="1">
        <f t="shared" si="390"/>
        <v>8.5246666666666666</v>
      </c>
      <c r="G5052" s="1">
        <v>255.74</v>
      </c>
      <c r="H5052" s="1">
        <v>1.99</v>
      </c>
      <c r="I5052">
        <f t="shared" si="392"/>
        <v>257.73</v>
      </c>
      <c r="J5052">
        <f t="shared" si="393"/>
        <v>5.3265000000000002</v>
      </c>
      <c r="K5052">
        <f t="shared" si="394"/>
        <v>13.621991100000001</v>
      </c>
      <c r="L5052" s="1" t="s">
        <v>26</v>
      </c>
      <c r="M5052" s="1" t="s">
        <v>20</v>
      </c>
      <c r="N5052" s="1" t="s">
        <v>33</v>
      </c>
      <c r="O5052" s="1" t="s">
        <v>29</v>
      </c>
      <c r="P5052" s="1" t="s">
        <v>43</v>
      </c>
      <c r="Q5052" s="1" t="s">
        <v>46</v>
      </c>
      <c r="R5052" s="2">
        <v>40328</v>
      </c>
    </row>
    <row r="5053" spans="1:18" x14ac:dyDescent="0.25">
      <c r="A5053" s="1">
        <v>5572</v>
      </c>
      <c r="B5053" s="2">
        <v>40010</v>
      </c>
      <c r="C5053" s="2" t="str">
        <f t="shared" si="391"/>
        <v>July</v>
      </c>
      <c r="D5053" s="1" t="s">
        <v>25</v>
      </c>
      <c r="E5053" s="1">
        <v>37</v>
      </c>
      <c r="F5053" s="1">
        <f t="shared" si="390"/>
        <v>7.7986486486486486</v>
      </c>
      <c r="G5053" s="1">
        <v>288.55</v>
      </c>
      <c r="H5053" s="1">
        <v>5.53</v>
      </c>
      <c r="I5053">
        <f t="shared" si="392"/>
        <v>294.08</v>
      </c>
      <c r="J5053">
        <f t="shared" si="393"/>
        <v>5.3265000000000002</v>
      </c>
      <c r="K5053">
        <f t="shared" si="394"/>
        <v>15.369615750000001</v>
      </c>
      <c r="L5053" s="1" t="s">
        <v>26</v>
      </c>
      <c r="M5053" s="1" t="s">
        <v>27</v>
      </c>
      <c r="N5053" s="1" t="s">
        <v>33</v>
      </c>
      <c r="O5053" s="1" t="s">
        <v>29</v>
      </c>
      <c r="P5053" s="1" t="s">
        <v>43</v>
      </c>
      <c r="Q5053" s="1" t="s">
        <v>46</v>
      </c>
      <c r="R5053" s="2">
        <v>40012</v>
      </c>
    </row>
    <row r="5054" spans="1:18" x14ac:dyDescent="0.25">
      <c r="A5054" s="1">
        <v>16967</v>
      </c>
      <c r="B5054" s="2">
        <v>40774</v>
      </c>
      <c r="C5054" s="2" t="str">
        <f t="shared" si="391"/>
        <v>August</v>
      </c>
      <c r="D5054" s="1" t="s">
        <v>18</v>
      </c>
      <c r="E5054" s="1">
        <v>34</v>
      </c>
      <c r="F5054" s="1">
        <f t="shared" si="390"/>
        <v>19.89</v>
      </c>
      <c r="G5054" s="1">
        <v>676.26</v>
      </c>
      <c r="H5054" s="1">
        <v>5.77</v>
      </c>
      <c r="I5054">
        <f t="shared" si="392"/>
        <v>682.03</v>
      </c>
      <c r="J5054">
        <f t="shared" si="393"/>
        <v>3.5455000000000001</v>
      </c>
      <c r="K5054">
        <f t="shared" si="394"/>
        <v>23.976798299999999</v>
      </c>
      <c r="L5054" s="1" t="s">
        <v>26</v>
      </c>
      <c r="M5054" s="1" t="s">
        <v>58</v>
      </c>
      <c r="N5054" s="1" t="s">
        <v>33</v>
      </c>
      <c r="O5054" s="1" t="s">
        <v>34</v>
      </c>
      <c r="P5054" s="1" t="s">
        <v>45</v>
      </c>
      <c r="Q5054" s="1" t="s">
        <v>24</v>
      </c>
      <c r="R5054" s="2">
        <v>40774</v>
      </c>
    </row>
    <row r="5055" spans="1:18" x14ac:dyDescent="0.25">
      <c r="A5055" s="1">
        <v>39783</v>
      </c>
      <c r="B5055" s="2">
        <v>41172</v>
      </c>
      <c r="C5055" s="2" t="str">
        <f t="shared" si="391"/>
        <v>September</v>
      </c>
      <c r="D5055" s="1" t="s">
        <v>32</v>
      </c>
      <c r="E5055" s="1">
        <v>19</v>
      </c>
      <c r="F5055" s="1">
        <f t="shared" si="390"/>
        <v>4.3384210526315794</v>
      </c>
      <c r="G5055" s="1">
        <v>82.43</v>
      </c>
      <c r="H5055" s="1">
        <v>6.89</v>
      </c>
      <c r="I5055">
        <f t="shared" si="392"/>
        <v>89.320000000000007</v>
      </c>
      <c r="J5055">
        <f t="shared" si="393"/>
        <v>3.5455000000000001</v>
      </c>
      <c r="K5055">
        <f t="shared" si="394"/>
        <v>2.9225556500000005</v>
      </c>
      <c r="L5055" s="1" t="s">
        <v>26</v>
      </c>
      <c r="M5055" s="1" t="s">
        <v>20</v>
      </c>
      <c r="N5055" s="1" t="s">
        <v>33</v>
      </c>
      <c r="O5055" s="1" t="s">
        <v>34</v>
      </c>
      <c r="P5055" s="1" t="s">
        <v>68</v>
      </c>
      <c r="Q5055" s="1" t="s">
        <v>24</v>
      </c>
      <c r="R5055" s="2">
        <v>41174</v>
      </c>
    </row>
    <row r="5056" spans="1:18" x14ac:dyDescent="0.25">
      <c r="A5056" s="1">
        <v>41152</v>
      </c>
      <c r="B5056" s="2">
        <v>40789</v>
      </c>
      <c r="C5056" s="2" t="str">
        <f t="shared" si="391"/>
        <v>September</v>
      </c>
      <c r="D5056" s="1" t="s">
        <v>25</v>
      </c>
      <c r="E5056" s="1">
        <v>49</v>
      </c>
      <c r="F5056" s="1">
        <f t="shared" si="390"/>
        <v>75.569795918367348</v>
      </c>
      <c r="G5056" s="1">
        <v>3702.92</v>
      </c>
      <c r="H5056" s="1">
        <v>19.95</v>
      </c>
      <c r="I5056">
        <f t="shared" si="392"/>
        <v>3722.87</v>
      </c>
      <c r="J5056">
        <f t="shared" si="393"/>
        <v>3.5455000000000001</v>
      </c>
      <c r="K5056">
        <f t="shared" si="394"/>
        <v>131.28702860000001</v>
      </c>
      <c r="L5056" s="1" t="s">
        <v>26</v>
      </c>
      <c r="M5056" s="1" t="s">
        <v>20</v>
      </c>
      <c r="N5056" s="1" t="s">
        <v>33</v>
      </c>
      <c r="O5056" s="1" t="s">
        <v>34</v>
      </c>
      <c r="P5056" s="1" t="s">
        <v>68</v>
      </c>
      <c r="Q5056" s="1" t="s">
        <v>53</v>
      </c>
      <c r="R5056" s="2">
        <v>40790</v>
      </c>
    </row>
    <row r="5057" spans="1:18" x14ac:dyDescent="0.25">
      <c r="A5057" s="1">
        <v>46276</v>
      </c>
      <c r="B5057" s="2">
        <v>41252</v>
      </c>
      <c r="C5057" s="2" t="str">
        <f t="shared" si="391"/>
        <v>December</v>
      </c>
      <c r="D5057" s="1" t="s">
        <v>37</v>
      </c>
      <c r="E5057" s="1">
        <v>4</v>
      </c>
      <c r="F5057" s="1">
        <f t="shared" si="390"/>
        <v>28.7075</v>
      </c>
      <c r="G5057" s="1">
        <v>114.83</v>
      </c>
      <c r="H5057" s="1">
        <v>1.99</v>
      </c>
      <c r="I5057">
        <f t="shared" si="392"/>
        <v>116.82</v>
      </c>
      <c r="J5057">
        <f t="shared" si="393"/>
        <v>5.3265000000000002</v>
      </c>
      <c r="K5057">
        <f t="shared" si="394"/>
        <v>6.1164199500000009</v>
      </c>
      <c r="L5057" s="1" t="s">
        <v>26</v>
      </c>
      <c r="M5057" s="1" t="s">
        <v>27</v>
      </c>
      <c r="N5057" s="1" t="s">
        <v>28</v>
      </c>
      <c r="O5057" s="1" t="s">
        <v>29</v>
      </c>
      <c r="P5057" s="1" t="s">
        <v>43</v>
      </c>
      <c r="Q5057" s="1" t="s">
        <v>46</v>
      </c>
      <c r="R5057" s="2">
        <v>41253</v>
      </c>
    </row>
    <row r="5058" spans="1:18" x14ac:dyDescent="0.25">
      <c r="A5058" s="1">
        <v>8992</v>
      </c>
      <c r="B5058" s="2">
        <v>40494</v>
      </c>
      <c r="C5058" s="2" t="str">
        <f t="shared" si="391"/>
        <v>November</v>
      </c>
      <c r="D5058" s="1" t="s">
        <v>25</v>
      </c>
      <c r="E5058" s="1">
        <v>14</v>
      </c>
      <c r="F5058" s="1">
        <f t="shared" ref="F5058:F5121" si="395">G5058/E5058</f>
        <v>153.26410714285717</v>
      </c>
      <c r="G5058" s="1">
        <v>2145.6975000000002</v>
      </c>
      <c r="H5058" s="1">
        <v>4.2</v>
      </c>
      <c r="I5058">
        <f t="shared" si="392"/>
        <v>2149.8975</v>
      </c>
      <c r="J5058">
        <f t="shared" si="393"/>
        <v>5.3265000000000002</v>
      </c>
      <c r="K5058">
        <f t="shared" si="394"/>
        <v>114.29057733750001</v>
      </c>
      <c r="L5058" s="1" t="s">
        <v>26</v>
      </c>
      <c r="M5058" s="1" t="s">
        <v>20</v>
      </c>
      <c r="N5058" s="1" t="s">
        <v>33</v>
      </c>
      <c r="O5058" s="1" t="s">
        <v>29</v>
      </c>
      <c r="P5058" s="1" t="s">
        <v>30</v>
      </c>
      <c r="Q5058" s="1" t="s">
        <v>24</v>
      </c>
      <c r="R5058" s="2">
        <v>40496</v>
      </c>
    </row>
    <row r="5059" spans="1:18" x14ac:dyDescent="0.25">
      <c r="A5059" s="1">
        <v>58820</v>
      </c>
      <c r="B5059" s="2">
        <v>40236</v>
      </c>
      <c r="C5059" s="2" t="str">
        <f t="shared" ref="C5059:C5122" si="396">TEXT(B5059,"mmmm")</f>
        <v>February</v>
      </c>
      <c r="D5059" s="1" t="s">
        <v>18</v>
      </c>
      <c r="E5059" s="1">
        <v>24</v>
      </c>
      <c r="F5059" s="1">
        <f t="shared" si="395"/>
        <v>12.812083333333334</v>
      </c>
      <c r="G5059" s="1">
        <v>307.49</v>
      </c>
      <c r="H5059" s="1">
        <v>6.02</v>
      </c>
      <c r="I5059">
        <f t="shared" ref="I5059:I5122" si="397">G5059+H5059</f>
        <v>313.51</v>
      </c>
      <c r="J5059">
        <f t="shared" ref="J5059:J5122" si="398">IF(O5059="Furniture",4.761,IF(O5059="Technology",5.3265,IF(O5059="Office Supplies",3.5455,0)))</f>
        <v>4.7610000000000001</v>
      </c>
      <c r="K5059">
        <f t="shared" ref="K5059:K5122" si="399">(J5059*G5059)/100</f>
        <v>14.639598900000001</v>
      </c>
      <c r="L5059" s="1" t="s">
        <v>26</v>
      </c>
      <c r="M5059" s="1" t="s">
        <v>27</v>
      </c>
      <c r="N5059" s="1" t="s">
        <v>42</v>
      </c>
      <c r="O5059" s="1" t="s">
        <v>22</v>
      </c>
      <c r="P5059" s="1" t="s">
        <v>23</v>
      </c>
      <c r="Q5059" s="1" t="s">
        <v>46</v>
      </c>
      <c r="R5059" s="2">
        <v>40241</v>
      </c>
    </row>
    <row r="5060" spans="1:18" x14ac:dyDescent="0.25">
      <c r="A5060" s="1">
        <v>50183</v>
      </c>
      <c r="B5060" s="2">
        <v>40322</v>
      </c>
      <c r="C5060" s="2" t="str">
        <f t="shared" si="396"/>
        <v>May</v>
      </c>
      <c r="D5060" s="1" t="s">
        <v>25</v>
      </c>
      <c r="E5060" s="1">
        <v>20</v>
      </c>
      <c r="F5060" s="1">
        <f t="shared" si="395"/>
        <v>5.8274999999999997</v>
      </c>
      <c r="G5060" s="1">
        <v>116.55</v>
      </c>
      <c r="H5060" s="1">
        <v>5.3</v>
      </c>
      <c r="I5060">
        <f t="shared" si="397"/>
        <v>121.85</v>
      </c>
      <c r="J5060">
        <f t="shared" si="398"/>
        <v>3.5455000000000001</v>
      </c>
      <c r="K5060">
        <f t="shared" si="399"/>
        <v>4.13228025</v>
      </c>
      <c r="L5060" s="1" t="s">
        <v>19</v>
      </c>
      <c r="M5060" s="1" t="s">
        <v>47</v>
      </c>
      <c r="N5060" s="1" t="s">
        <v>28</v>
      </c>
      <c r="O5060" s="1" t="s">
        <v>34</v>
      </c>
      <c r="P5060" s="1" t="s">
        <v>62</v>
      </c>
      <c r="Q5060" s="1" t="s">
        <v>24</v>
      </c>
      <c r="R5060" s="2">
        <v>40323</v>
      </c>
    </row>
    <row r="5061" spans="1:18" x14ac:dyDescent="0.25">
      <c r="A5061" s="1">
        <v>38341</v>
      </c>
      <c r="B5061" s="2">
        <v>39951</v>
      </c>
      <c r="C5061" s="2" t="str">
        <f t="shared" si="396"/>
        <v>May</v>
      </c>
      <c r="D5061" s="1" t="s">
        <v>41</v>
      </c>
      <c r="E5061" s="1">
        <v>15</v>
      </c>
      <c r="F5061" s="1">
        <f t="shared" si="395"/>
        <v>4.1746666666666661</v>
      </c>
      <c r="G5061" s="1">
        <v>62.62</v>
      </c>
      <c r="H5061" s="1">
        <v>6.27</v>
      </c>
      <c r="I5061">
        <f t="shared" si="397"/>
        <v>68.89</v>
      </c>
      <c r="J5061">
        <f t="shared" si="398"/>
        <v>3.5455000000000001</v>
      </c>
      <c r="K5061">
        <f t="shared" si="399"/>
        <v>2.2201920999999998</v>
      </c>
      <c r="L5061" s="1" t="s">
        <v>19</v>
      </c>
      <c r="M5061" s="1" t="s">
        <v>58</v>
      </c>
      <c r="N5061" s="1" t="s">
        <v>33</v>
      </c>
      <c r="O5061" s="1" t="s">
        <v>34</v>
      </c>
      <c r="P5061" s="1" t="s">
        <v>48</v>
      </c>
      <c r="Q5061" s="1" t="s">
        <v>24</v>
      </c>
      <c r="R5061" s="2">
        <v>39952</v>
      </c>
    </row>
    <row r="5062" spans="1:18" x14ac:dyDescent="0.25">
      <c r="A5062" s="1">
        <v>33095</v>
      </c>
      <c r="B5062" s="2">
        <v>39859</v>
      </c>
      <c r="C5062" s="2" t="str">
        <f t="shared" si="396"/>
        <v>February</v>
      </c>
      <c r="D5062" s="1" t="s">
        <v>32</v>
      </c>
      <c r="E5062" s="1">
        <v>30</v>
      </c>
      <c r="F5062" s="1">
        <f t="shared" si="395"/>
        <v>161.55799999999999</v>
      </c>
      <c r="G5062" s="1">
        <v>4846.74</v>
      </c>
      <c r="H5062" s="1">
        <v>5.5</v>
      </c>
      <c r="I5062">
        <f t="shared" si="397"/>
        <v>4852.24</v>
      </c>
      <c r="J5062">
        <f t="shared" si="398"/>
        <v>5.3265000000000002</v>
      </c>
      <c r="K5062">
        <f t="shared" si="399"/>
        <v>258.16160609999997</v>
      </c>
      <c r="L5062" s="1" t="s">
        <v>26</v>
      </c>
      <c r="M5062" s="1" t="s">
        <v>20</v>
      </c>
      <c r="N5062" s="1" t="s">
        <v>21</v>
      </c>
      <c r="O5062" s="1" t="s">
        <v>29</v>
      </c>
      <c r="P5062" s="1" t="s">
        <v>43</v>
      </c>
      <c r="Q5062" s="1" t="s">
        <v>24</v>
      </c>
      <c r="R5062" s="2">
        <v>39861</v>
      </c>
    </row>
    <row r="5063" spans="1:18" x14ac:dyDescent="0.25">
      <c r="A5063" s="1">
        <v>10563</v>
      </c>
      <c r="B5063" s="2">
        <v>40450</v>
      </c>
      <c r="C5063" s="2" t="str">
        <f t="shared" si="396"/>
        <v>September</v>
      </c>
      <c r="D5063" s="1" t="s">
        <v>37</v>
      </c>
      <c r="E5063" s="1">
        <v>50</v>
      </c>
      <c r="F5063" s="1">
        <f t="shared" si="395"/>
        <v>6.2484000000000002</v>
      </c>
      <c r="G5063" s="1">
        <v>312.42</v>
      </c>
      <c r="H5063" s="1">
        <v>5.4</v>
      </c>
      <c r="I5063">
        <f t="shared" si="397"/>
        <v>317.82</v>
      </c>
      <c r="J5063">
        <f t="shared" si="398"/>
        <v>3.5455000000000001</v>
      </c>
      <c r="K5063">
        <f t="shared" si="399"/>
        <v>11.076851100000001</v>
      </c>
      <c r="L5063" s="1" t="s">
        <v>26</v>
      </c>
      <c r="M5063" s="1" t="s">
        <v>47</v>
      </c>
      <c r="N5063" s="1" t="s">
        <v>33</v>
      </c>
      <c r="O5063" s="1" t="s">
        <v>34</v>
      </c>
      <c r="P5063" s="1" t="s">
        <v>45</v>
      </c>
      <c r="Q5063" s="1" t="s">
        <v>24</v>
      </c>
      <c r="R5063" s="2">
        <v>40452</v>
      </c>
    </row>
    <row r="5064" spans="1:18" x14ac:dyDescent="0.25">
      <c r="A5064" s="1">
        <v>28290</v>
      </c>
      <c r="B5064" s="2">
        <v>39823</v>
      </c>
      <c r="C5064" s="2" t="str">
        <f t="shared" si="396"/>
        <v>January</v>
      </c>
      <c r="D5064" s="1" t="s">
        <v>18</v>
      </c>
      <c r="E5064" s="1">
        <v>3</v>
      </c>
      <c r="F5064" s="1">
        <f t="shared" si="395"/>
        <v>174.52666666666667</v>
      </c>
      <c r="G5064" s="1">
        <v>523.58000000000004</v>
      </c>
      <c r="H5064" s="1">
        <v>19.989999999999998</v>
      </c>
      <c r="I5064">
        <f t="shared" si="397"/>
        <v>543.57000000000005</v>
      </c>
      <c r="J5064">
        <f t="shared" si="398"/>
        <v>3.5455000000000001</v>
      </c>
      <c r="K5064">
        <f t="shared" si="399"/>
        <v>18.563528900000001</v>
      </c>
      <c r="L5064" s="1" t="s">
        <v>19</v>
      </c>
      <c r="M5064" s="1" t="s">
        <v>27</v>
      </c>
      <c r="N5064" s="1" t="s">
        <v>42</v>
      </c>
      <c r="O5064" s="1" t="s">
        <v>34</v>
      </c>
      <c r="P5064" s="1" t="s">
        <v>60</v>
      </c>
      <c r="Q5064" s="1" t="s">
        <v>24</v>
      </c>
      <c r="R5064" s="2">
        <v>39825</v>
      </c>
    </row>
    <row r="5065" spans="1:18" x14ac:dyDescent="0.25">
      <c r="A5065" s="1">
        <v>53703</v>
      </c>
      <c r="B5065" s="2">
        <v>40343</v>
      </c>
      <c r="C5065" s="2" t="str">
        <f t="shared" si="396"/>
        <v>June</v>
      </c>
      <c r="D5065" s="1" t="s">
        <v>32</v>
      </c>
      <c r="E5065" s="1">
        <v>14</v>
      </c>
      <c r="F5065" s="1">
        <f t="shared" si="395"/>
        <v>140.44714285714286</v>
      </c>
      <c r="G5065" s="1">
        <v>1966.26</v>
      </c>
      <c r="H5065" s="1">
        <v>19.989999999999998</v>
      </c>
      <c r="I5065">
        <f t="shared" si="397"/>
        <v>1986.25</v>
      </c>
      <c r="J5065">
        <f t="shared" si="398"/>
        <v>3.5455000000000001</v>
      </c>
      <c r="K5065">
        <f t="shared" si="399"/>
        <v>69.713748299999992</v>
      </c>
      <c r="L5065" s="1" t="s">
        <v>26</v>
      </c>
      <c r="M5065" s="1" t="s">
        <v>56</v>
      </c>
      <c r="N5065" s="1" t="s">
        <v>33</v>
      </c>
      <c r="O5065" s="1" t="s">
        <v>34</v>
      </c>
      <c r="P5065" s="1" t="s">
        <v>60</v>
      </c>
      <c r="Q5065" s="1" t="s">
        <v>24</v>
      </c>
      <c r="R5065" s="2">
        <v>40344</v>
      </c>
    </row>
    <row r="5066" spans="1:18" x14ac:dyDescent="0.25">
      <c r="A5066" s="1">
        <v>21412</v>
      </c>
      <c r="B5066" s="2">
        <v>40737</v>
      </c>
      <c r="C5066" s="2" t="str">
        <f t="shared" si="396"/>
        <v>July</v>
      </c>
      <c r="D5066" s="1" t="s">
        <v>32</v>
      </c>
      <c r="E5066" s="1">
        <v>38</v>
      </c>
      <c r="F5066" s="1">
        <f t="shared" si="395"/>
        <v>3.6071052631578944</v>
      </c>
      <c r="G5066" s="1">
        <v>137.07</v>
      </c>
      <c r="H5066" s="1">
        <v>6.83</v>
      </c>
      <c r="I5066">
        <f t="shared" si="397"/>
        <v>143.9</v>
      </c>
      <c r="J5066">
        <f t="shared" si="398"/>
        <v>3.5455000000000001</v>
      </c>
      <c r="K5066">
        <f t="shared" si="399"/>
        <v>4.8598168499999996</v>
      </c>
      <c r="L5066" s="1" t="s">
        <v>26</v>
      </c>
      <c r="M5066" s="1" t="s">
        <v>56</v>
      </c>
      <c r="N5066" s="1" t="s">
        <v>42</v>
      </c>
      <c r="O5066" s="1" t="s">
        <v>34</v>
      </c>
      <c r="P5066" s="1" t="s">
        <v>48</v>
      </c>
      <c r="Q5066" s="1" t="s">
        <v>24</v>
      </c>
      <c r="R5066" s="2">
        <v>40739</v>
      </c>
    </row>
    <row r="5067" spans="1:18" x14ac:dyDescent="0.25">
      <c r="A5067" s="1">
        <v>34757</v>
      </c>
      <c r="B5067" s="2">
        <v>41057</v>
      </c>
      <c r="C5067" s="2" t="str">
        <f t="shared" si="396"/>
        <v>May</v>
      </c>
      <c r="D5067" s="1" t="s">
        <v>25</v>
      </c>
      <c r="E5067" s="1">
        <v>40</v>
      </c>
      <c r="F5067" s="1">
        <f t="shared" si="395"/>
        <v>6.2649999999999997</v>
      </c>
      <c r="G5067" s="1">
        <v>250.6</v>
      </c>
      <c r="H5067" s="1">
        <v>6.22</v>
      </c>
      <c r="I5067">
        <f t="shared" si="397"/>
        <v>256.82</v>
      </c>
      <c r="J5067">
        <f t="shared" si="398"/>
        <v>3.5455000000000001</v>
      </c>
      <c r="K5067">
        <f t="shared" si="399"/>
        <v>8.8850230000000003</v>
      </c>
      <c r="L5067" s="1" t="s">
        <v>19</v>
      </c>
      <c r="M5067" s="1" t="s">
        <v>54</v>
      </c>
      <c r="N5067" s="1" t="s">
        <v>28</v>
      </c>
      <c r="O5067" s="1" t="s">
        <v>34</v>
      </c>
      <c r="P5067" s="1" t="s">
        <v>45</v>
      </c>
      <c r="Q5067" s="1" t="s">
        <v>24</v>
      </c>
      <c r="R5067" s="2">
        <v>41059</v>
      </c>
    </row>
    <row r="5068" spans="1:18" x14ac:dyDescent="0.25">
      <c r="A5068" s="1">
        <v>44294</v>
      </c>
      <c r="B5068" s="2">
        <v>39967</v>
      </c>
      <c r="C5068" s="2" t="str">
        <f t="shared" si="396"/>
        <v>June</v>
      </c>
      <c r="D5068" s="1" t="s">
        <v>18</v>
      </c>
      <c r="E5068" s="1">
        <v>13</v>
      </c>
      <c r="F5068" s="1">
        <f t="shared" si="395"/>
        <v>23.507692307692309</v>
      </c>
      <c r="G5068" s="1">
        <v>305.60000000000002</v>
      </c>
      <c r="H5068" s="1">
        <v>45</v>
      </c>
      <c r="I5068">
        <f t="shared" si="397"/>
        <v>350.6</v>
      </c>
      <c r="J5068">
        <f t="shared" si="398"/>
        <v>3.5455000000000001</v>
      </c>
      <c r="K5068">
        <f t="shared" si="399"/>
        <v>10.835048000000002</v>
      </c>
      <c r="L5068" s="1" t="s">
        <v>38</v>
      </c>
      <c r="M5068" s="1" t="s">
        <v>51</v>
      </c>
      <c r="N5068" s="1" t="s">
        <v>21</v>
      </c>
      <c r="O5068" s="1" t="s">
        <v>34</v>
      </c>
      <c r="P5068" s="1" t="s">
        <v>60</v>
      </c>
      <c r="Q5068" s="1" t="s">
        <v>40</v>
      </c>
      <c r="R5068" s="2">
        <v>39967</v>
      </c>
    </row>
    <row r="5069" spans="1:18" x14ac:dyDescent="0.25">
      <c r="A5069" s="1">
        <v>16196</v>
      </c>
      <c r="B5069" s="2">
        <v>40106</v>
      </c>
      <c r="C5069" s="2" t="str">
        <f t="shared" si="396"/>
        <v>October</v>
      </c>
      <c r="D5069" s="1" t="s">
        <v>25</v>
      </c>
      <c r="E5069" s="1">
        <v>39</v>
      </c>
      <c r="F5069" s="1">
        <f t="shared" si="395"/>
        <v>100.6659358974359</v>
      </c>
      <c r="G5069" s="1">
        <v>3925.9715000000001</v>
      </c>
      <c r="H5069" s="1">
        <v>8.8000000000000007</v>
      </c>
      <c r="I5069">
        <f t="shared" si="397"/>
        <v>3934.7715000000003</v>
      </c>
      <c r="J5069">
        <f t="shared" si="398"/>
        <v>5.3265000000000002</v>
      </c>
      <c r="K5069">
        <f t="shared" si="399"/>
        <v>209.11687194750002</v>
      </c>
      <c r="L5069" s="1" t="s">
        <v>26</v>
      </c>
      <c r="M5069" s="1" t="s">
        <v>27</v>
      </c>
      <c r="N5069" s="1" t="s">
        <v>42</v>
      </c>
      <c r="O5069" s="1" t="s">
        <v>29</v>
      </c>
      <c r="P5069" s="1" t="s">
        <v>30</v>
      </c>
      <c r="Q5069" s="1" t="s">
        <v>24</v>
      </c>
      <c r="R5069" s="2">
        <v>40107</v>
      </c>
    </row>
    <row r="5070" spans="1:18" x14ac:dyDescent="0.25">
      <c r="A5070" s="1">
        <v>13348</v>
      </c>
      <c r="B5070" s="2">
        <v>40489</v>
      </c>
      <c r="C5070" s="2" t="str">
        <f t="shared" si="396"/>
        <v>November</v>
      </c>
      <c r="D5070" s="1" t="s">
        <v>41</v>
      </c>
      <c r="E5070" s="1">
        <v>35</v>
      </c>
      <c r="F5070" s="1">
        <f t="shared" si="395"/>
        <v>139.73085714285713</v>
      </c>
      <c r="G5070" s="1">
        <v>4890.58</v>
      </c>
      <c r="H5070" s="1">
        <v>19.989999999999998</v>
      </c>
      <c r="I5070">
        <f t="shared" si="397"/>
        <v>4910.57</v>
      </c>
      <c r="J5070">
        <f t="shared" si="398"/>
        <v>3.5455000000000001</v>
      </c>
      <c r="K5070">
        <f t="shared" si="399"/>
        <v>173.3955139</v>
      </c>
      <c r="L5070" s="1" t="s">
        <v>26</v>
      </c>
      <c r="M5070" s="1" t="s">
        <v>27</v>
      </c>
      <c r="N5070" s="1" t="s">
        <v>21</v>
      </c>
      <c r="O5070" s="1" t="s">
        <v>34</v>
      </c>
      <c r="P5070" s="1" t="s">
        <v>60</v>
      </c>
      <c r="Q5070" s="1" t="s">
        <v>24</v>
      </c>
      <c r="R5070" s="2">
        <v>40490</v>
      </c>
    </row>
    <row r="5071" spans="1:18" x14ac:dyDescent="0.25">
      <c r="A5071" s="1">
        <v>35776</v>
      </c>
      <c r="B5071" s="2">
        <v>39848</v>
      </c>
      <c r="C5071" s="2" t="str">
        <f t="shared" si="396"/>
        <v>February</v>
      </c>
      <c r="D5071" s="1" t="s">
        <v>41</v>
      </c>
      <c r="E5071" s="1">
        <v>9</v>
      </c>
      <c r="F5071" s="1">
        <f t="shared" si="395"/>
        <v>13.184444444444445</v>
      </c>
      <c r="G5071" s="1">
        <v>118.66</v>
      </c>
      <c r="H5071" s="1">
        <v>1.49</v>
      </c>
      <c r="I5071">
        <f t="shared" si="397"/>
        <v>120.14999999999999</v>
      </c>
      <c r="J5071">
        <f t="shared" si="398"/>
        <v>3.5455000000000001</v>
      </c>
      <c r="K5071">
        <f t="shared" si="399"/>
        <v>4.2070902999999999</v>
      </c>
      <c r="L5071" s="1" t="s">
        <v>26</v>
      </c>
      <c r="M5071" s="1" t="s">
        <v>56</v>
      </c>
      <c r="N5071" s="1" t="s">
        <v>21</v>
      </c>
      <c r="O5071" s="1" t="s">
        <v>34</v>
      </c>
      <c r="P5071" s="1" t="s">
        <v>48</v>
      </c>
      <c r="Q5071" s="1" t="s">
        <v>24</v>
      </c>
      <c r="R5071" s="2">
        <v>39850</v>
      </c>
    </row>
    <row r="5072" spans="1:18" x14ac:dyDescent="0.25">
      <c r="A5072" s="1">
        <v>14726</v>
      </c>
      <c r="B5072" s="2">
        <v>40916</v>
      </c>
      <c r="C5072" s="2" t="str">
        <f t="shared" si="396"/>
        <v>January</v>
      </c>
      <c r="D5072" s="1" t="s">
        <v>18</v>
      </c>
      <c r="E5072" s="1">
        <v>15</v>
      </c>
      <c r="F5072" s="1">
        <f t="shared" si="395"/>
        <v>20.724666666666668</v>
      </c>
      <c r="G5072" s="1">
        <v>310.87</v>
      </c>
      <c r="H5072" s="1">
        <v>4</v>
      </c>
      <c r="I5072">
        <f t="shared" si="397"/>
        <v>314.87</v>
      </c>
      <c r="J5072">
        <f t="shared" si="398"/>
        <v>5.3265000000000002</v>
      </c>
      <c r="K5072">
        <f t="shared" si="399"/>
        <v>16.558490550000002</v>
      </c>
      <c r="L5072" s="1" t="s">
        <v>26</v>
      </c>
      <c r="M5072" s="1" t="s">
        <v>44</v>
      </c>
      <c r="N5072" s="1" t="s">
        <v>21</v>
      </c>
      <c r="O5072" s="1" t="s">
        <v>29</v>
      </c>
      <c r="P5072" s="1" t="s">
        <v>43</v>
      </c>
      <c r="Q5072" s="1" t="s">
        <v>24</v>
      </c>
      <c r="R5072" s="2">
        <v>40916</v>
      </c>
    </row>
    <row r="5073" spans="1:18" x14ac:dyDescent="0.25">
      <c r="A5073" s="1">
        <v>24961</v>
      </c>
      <c r="B5073" s="2">
        <v>40204</v>
      </c>
      <c r="C5073" s="2" t="str">
        <f t="shared" si="396"/>
        <v>January</v>
      </c>
      <c r="D5073" s="1" t="s">
        <v>18</v>
      </c>
      <c r="E5073" s="1">
        <v>8</v>
      </c>
      <c r="F5073" s="1">
        <f t="shared" si="395"/>
        <v>60.948749999999997</v>
      </c>
      <c r="G5073" s="1">
        <v>487.59</v>
      </c>
      <c r="H5073" s="1">
        <v>36.61</v>
      </c>
      <c r="I5073">
        <f t="shared" si="397"/>
        <v>524.19999999999993</v>
      </c>
      <c r="J5073">
        <f t="shared" si="398"/>
        <v>4.7610000000000001</v>
      </c>
      <c r="K5073">
        <f t="shared" si="399"/>
        <v>23.214159899999999</v>
      </c>
      <c r="L5073" s="1" t="s">
        <v>38</v>
      </c>
      <c r="M5073" s="1" t="s">
        <v>56</v>
      </c>
      <c r="N5073" s="1" t="s">
        <v>21</v>
      </c>
      <c r="O5073" s="1" t="s">
        <v>22</v>
      </c>
      <c r="P5073" s="1" t="s">
        <v>67</v>
      </c>
      <c r="Q5073" s="1" t="s">
        <v>64</v>
      </c>
      <c r="R5073" s="2">
        <v>40211</v>
      </c>
    </row>
    <row r="5074" spans="1:18" x14ac:dyDescent="0.25">
      <c r="A5074" s="1">
        <v>42788</v>
      </c>
      <c r="B5074" s="2">
        <v>40829</v>
      </c>
      <c r="C5074" s="2" t="str">
        <f t="shared" si="396"/>
        <v>October</v>
      </c>
      <c r="D5074" s="1" t="s">
        <v>37</v>
      </c>
      <c r="E5074" s="1">
        <v>26</v>
      </c>
      <c r="F5074" s="1">
        <f t="shared" si="395"/>
        <v>9.304615384615385</v>
      </c>
      <c r="G5074" s="1">
        <v>241.92</v>
      </c>
      <c r="H5074" s="1">
        <v>2.27</v>
      </c>
      <c r="I5074">
        <f t="shared" si="397"/>
        <v>244.19</v>
      </c>
      <c r="J5074">
        <f t="shared" si="398"/>
        <v>3.5455000000000001</v>
      </c>
      <c r="K5074">
        <f t="shared" si="399"/>
        <v>8.5772735999999998</v>
      </c>
      <c r="L5074" s="1" t="s">
        <v>26</v>
      </c>
      <c r="M5074" s="1" t="s">
        <v>54</v>
      </c>
      <c r="N5074" s="1" t="s">
        <v>28</v>
      </c>
      <c r="O5074" s="1" t="s">
        <v>34</v>
      </c>
      <c r="P5074" s="1" t="s">
        <v>45</v>
      </c>
      <c r="Q5074" s="1" t="s">
        <v>36</v>
      </c>
      <c r="R5074" s="2">
        <v>40831</v>
      </c>
    </row>
    <row r="5075" spans="1:18" x14ac:dyDescent="0.25">
      <c r="A5075" s="1">
        <v>39168</v>
      </c>
      <c r="B5075" s="2">
        <v>41046</v>
      </c>
      <c r="C5075" s="2" t="str">
        <f t="shared" si="396"/>
        <v>May</v>
      </c>
      <c r="D5075" s="1" t="s">
        <v>25</v>
      </c>
      <c r="E5075" s="1">
        <v>22</v>
      </c>
      <c r="F5075" s="1">
        <f t="shared" si="395"/>
        <v>36.814090909090908</v>
      </c>
      <c r="G5075" s="1">
        <v>809.91</v>
      </c>
      <c r="H5075" s="1">
        <v>2.99</v>
      </c>
      <c r="I5075">
        <f t="shared" si="397"/>
        <v>812.9</v>
      </c>
      <c r="J5075">
        <f t="shared" si="398"/>
        <v>3.5455000000000001</v>
      </c>
      <c r="K5075">
        <f t="shared" si="399"/>
        <v>28.715359050000004</v>
      </c>
      <c r="L5075" s="1" t="s">
        <v>26</v>
      </c>
      <c r="M5075" s="1" t="s">
        <v>27</v>
      </c>
      <c r="N5075" s="1" t="s">
        <v>42</v>
      </c>
      <c r="O5075" s="1" t="s">
        <v>34</v>
      </c>
      <c r="P5075" s="1" t="s">
        <v>48</v>
      </c>
      <c r="Q5075" s="1" t="s">
        <v>24</v>
      </c>
      <c r="R5075" s="2">
        <v>41049</v>
      </c>
    </row>
    <row r="5076" spans="1:18" x14ac:dyDescent="0.25">
      <c r="A5076" s="1">
        <v>24743</v>
      </c>
      <c r="B5076" s="2">
        <v>41088</v>
      </c>
      <c r="C5076" s="2" t="str">
        <f t="shared" si="396"/>
        <v>June</v>
      </c>
      <c r="D5076" s="1" t="s">
        <v>18</v>
      </c>
      <c r="E5076" s="1">
        <v>26</v>
      </c>
      <c r="F5076" s="1">
        <f t="shared" si="395"/>
        <v>144.56807692307692</v>
      </c>
      <c r="G5076" s="1">
        <v>3758.77</v>
      </c>
      <c r="H5076" s="1">
        <v>24.49</v>
      </c>
      <c r="I5076">
        <f t="shared" si="397"/>
        <v>3783.2599999999998</v>
      </c>
      <c r="J5076">
        <f t="shared" si="398"/>
        <v>4.7610000000000001</v>
      </c>
      <c r="K5076">
        <f t="shared" si="399"/>
        <v>178.95503970000001</v>
      </c>
      <c r="L5076" s="1" t="s">
        <v>26</v>
      </c>
      <c r="M5076" s="1" t="s">
        <v>44</v>
      </c>
      <c r="N5076" s="1" t="s">
        <v>33</v>
      </c>
      <c r="O5076" s="1" t="s">
        <v>22</v>
      </c>
      <c r="P5076" s="1" t="s">
        <v>39</v>
      </c>
      <c r="Q5076" s="1" t="s">
        <v>53</v>
      </c>
      <c r="R5076" s="2">
        <v>41093</v>
      </c>
    </row>
    <row r="5077" spans="1:18" x14ac:dyDescent="0.25">
      <c r="A5077" s="1">
        <v>38887</v>
      </c>
      <c r="B5077" s="2">
        <v>40110</v>
      </c>
      <c r="C5077" s="2" t="str">
        <f t="shared" si="396"/>
        <v>October</v>
      </c>
      <c r="D5077" s="1" t="s">
        <v>37</v>
      </c>
      <c r="E5077" s="1">
        <v>50</v>
      </c>
      <c r="F5077" s="1">
        <f t="shared" si="395"/>
        <v>5.2810000000000006</v>
      </c>
      <c r="G5077" s="1">
        <v>264.05</v>
      </c>
      <c r="H5077" s="1">
        <v>1.99</v>
      </c>
      <c r="I5077">
        <f t="shared" si="397"/>
        <v>266.04000000000002</v>
      </c>
      <c r="J5077">
        <f t="shared" si="398"/>
        <v>3.5455000000000001</v>
      </c>
      <c r="K5077">
        <f t="shared" si="399"/>
        <v>9.3618927500000009</v>
      </c>
      <c r="L5077" s="1" t="s">
        <v>26</v>
      </c>
      <c r="M5077" s="1" t="s">
        <v>51</v>
      </c>
      <c r="N5077" s="1" t="s">
        <v>21</v>
      </c>
      <c r="O5077" s="1" t="s">
        <v>34</v>
      </c>
      <c r="P5077" s="1" t="s">
        <v>35</v>
      </c>
      <c r="Q5077" s="1" t="s">
        <v>36</v>
      </c>
      <c r="R5077" s="2">
        <v>40112</v>
      </c>
    </row>
    <row r="5078" spans="1:18" x14ac:dyDescent="0.25">
      <c r="A5078" s="1">
        <v>51623</v>
      </c>
      <c r="B5078" s="2">
        <v>39826</v>
      </c>
      <c r="C5078" s="2" t="str">
        <f t="shared" si="396"/>
        <v>January</v>
      </c>
      <c r="D5078" s="1" t="s">
        <v>37</v>
      </c>
      <c r="E5078" s="1">
        <v>17</v>
      </c>
      <c r="F5078" s="1">
        <f t="shared" si="395"/>
        <v>2.3076470588235294</v>
      </c>
      <c r="G5078" s="1">
        <v>39.229999999999997</v>
      </c>
      <c r="H5078" s="1">
        <v>5.33</v>
      </c>
      <c r="I5078">
        <f t="shared" si="397"/>
        <v>44.559999999999995</v>
      </c>
      <c r="J5078">
        <f t="shared" si="398"/>
        <v>4.7610000000000001</v>
      </c>
      <c r="K5078">
        <f t="shared" si="399"/>
        <v>1.8677402999999999</v>
      </c>
      <c r="L5078" s="1" t="s">
        <v>26</v>
      </c>
      <c r="M5078" s="1" t="s">
        <v>49</v>
      </c>
      <c r="N5078" s="1" t="s">
        <v>42</v>
      </c>
      <c r="O5078" s="1" t="s">
        <v>22</v>
      </c>
      <c r="P5078" s="1" t="s">
        <v>23</v>
      </c>
      <c r="Q5078" s="1" t="s">
        <v>24</v>
      </c>
      <c r="R5078" s="2">
        <v>39826</v>
      </c>
    </row>
    <row r="5079" spans="1:18" x14ac:dyDescent="0.25">
      <c r="A5079" s="1">
        <v>55042</v>
      </c>
      <c r="B5079" s="2">
        <v>40885</v>
      </c>
      <c r="C5079" s="2" t="str">
        <f t="shared" si="396"/>
        <v>December</v>
      </c>
      <c r="D5079" s="1" t="s">
        <v>25</v>
      </c>
      <c r="E5079" s="1">
        <v>28</v>
      </c>
      <c r="F5079" s="1">
        <f t="shared" si="395"/>
        <v>61.352857142857147</v>
      </c>
      <c r="G5079" s="1">
        <v>1717.88</v>
      </c>
      <c r="H5079" s="1">
        <v>4.5</v>
      </c>
      <c r="I5079">
        <f t="shared" si="397"/>
        <v>1722.38</v>
      </c>
      <c r="J5079">
        <f t="shared" si="398"/>
        <v>3.5455000000000001</v>
      </c>
      <c r="K5079">
        <f t="shared" si="399"/>
        <v>60.907435400000004</v>
      </c>
      <c r="L5079" s="1" t="s">
        <v>19</v>
      </c>
      <c r="M5079" s="1" t="s">
        <v>56</v>
      </c>
      <c r="N5079" s="1" t="s">
        <v>42</v>
      </c>
      <c r="O5079" s="1" t="s">
        <v>34</v>
      </c>
      <c r="P5079" s="1" t="s">
        <v>68</v>
      </c>
      <c r="Q5079" s="1" t="s">
        <v>24</v>
      </c>
      <c r="R5079" s="2">
        <v>40887</v>
      </c>
    </row>
    <row r="5080" spans="1:18" x14ac:dyDescent="0.25">
      <c r="A5080" s="1">
        <v>27302</v>
      </c>
      <c r="B5080" s="2">
        <v>41164</v>
      </c>
      <c r="C5080" s="2" t="str">
        <f t="shared" si="396"/>
        <v>September</v>
      </c>
      <c r="D5080" s="1" t="s">
        <v>18</v>
      </c>
      <c r="E5080" s="1">
        <v>3</v>
      </c>
      <c r="F5080" s="1">
        <f t="shared" si="395"/>
        <v>47.833333333333336</v>
      </c>
      <c r="G5080" s="1">
        <v>143.5</v>
      </c>
      <c r="H5080" s="1">
        <v>5.81</v>
      </c>
      <c r="I5080">
        <f t="shared" si="397"/>
        <v>149.31</v>
      </c>
      <c r="J5080">
        <f t="shared" si="398"/>
        <v>3.5455000000000001</v>
      </c>
      <c r="K5080">
        <f t="shared" si="399"/>
        <v>5.0877924999999999</v>
      </c>
      <c r="L5080" s="1" t="s">
        <v>26</v>
      </c>
      <c r="M5080" s="1" t="s">
        <v>54</v>
      </c>
      <c r="N5080" s="1" t="s">
        <v>33</v>
      </c>
      <c r="O5080" s="1" t="s">
        <v>34</v>
      </c>
      <c r="P5080" s="1" t="s">
        <v>45</v>
      </c>
      <c r="Q5080" s="1" t="s">
        <v>24</v>
      </c>
      <c r="R5080" s="2">
        <v>41164</v>
      </c>
    </row>
    <row r="5081" spans="1:18" x14ac:dyDescent="0.25">
      <c r="A5081" s="1">
        <v>25478</v>
      </c>
      <c r="B5081" s="2">
        <v>41023</v>
      </c>
      <c r="C5081" s="2" t="str">
        <f t="shared" si="396"/>
        <v>April</v>
      </c>
      <c r="D5081" s="1" t="s">
        <v>37</v>
      </c>
      <c r="E5081" s="1">
        <v>50</v>
      </c>
      <c r="F5081" s="1">
        <f t="shared" si="395"/>
        <v>5.7351999999999999</v>
      </c>
      <c r="G5081" s="1">
        <v>286.76</v>
      </c>
      <c r="H5081" s="1">
        <v>1.82</v>
      </c>
      <c r="I5081">
        <f t="shared" si="397"/>
        <v>288.58</v>
      </c>
      <c r="J5081">
        <f t="shared" si="398"/>
        <v>3.5455000000000001</v>
      </c>
      <c r="K5081">
        <f t="shared" si="399"/>
        <v>10.167075799999999</v>
      </c>
      <c r="L5081" s="1" t="s">
        <v>26</v>
      </c>
      <c r="M5081" s="1" t="s">
        <v>27</v>
      </c>
      <c r="N5081" s="1" t="s">
        <v>21</v>
      </c>
      <c r="O5081" s="1" t="s">
        <v>34</v>
      </c>
      <c r="P5081" s="1" t="s">
        <v>66</v>
      </c>
      <c r="Q5081" s="1" t="s">
        <v>36</v>
      </c>
      <c r="R5081" s="2">
        <v>41025</v>
      </c>
    </row>
    <row r="5082" spans="1:18" x14ac:dyDescent="0.25">
      <c r="A5082" s="1">
        <v>22501</v>
      </c>
      <c r="B5082" s="2">
        <v>40316</v>
      </c>
      <c r="C5082" s="2" t="str">
        <f t="shared" si="396"/>
        <v>May</v>
      </c>
      <c r="D5082" s="1" t="s">
        <v>25</v>
      </c>
      <c r="E5082" s="1">
        <v>2</v>
      </c>
      <c r="F5082" s="1">
        <f t="shared" si="395"/>
        <v>15.414999999999999</v>
      </c>
      <c r="G5082" s="1">
        <v>30.83</v>
      </c>
      <c r="H5082" s="1">
        <v>1.39</v>
      </c>
      <c r="I5082">
        <f t="shared" si="397"/>
        <v>32.22</v>
      </c>
      <c r="J5082">
        <f t="shared" si="398"/>
        <v>3.5455000000000001</v>
      </c>
      <c r="K5082">
        <f t="shared" si="399"/>
        <v>1.0930776500000001</v>
      </c>
      <c r="L5082" s="1" t="s">
        <v>19</v>
      </c>
      <c r="M5082" s="1" t="s">
        <v>44</v>
      </c>
      <c r="N5082" s="1" t="s">
        <v>33</v>
      </c>
      <c r="O5082" s="1" t="s">
        <v>34</v>
      </c>
      <c r="P5082" s="1" t="s">
        <v>62</v>
      </c>
      <c r="Q5082" s="1" t="s">
        <v>24</v>
      </c>
      <c r="R5082" s="2">
        <v>40317</v>
      </c>
    </row>
    <row r="5083" spans="1:18" x14ac:dyDescent="0.25">
      <c r="A5083" s="1">
        <v>35461</v>
      </c>
      <c r="B5083" s="2">
        <v>39965</v>
      </c>
      <c r="C5083" s="2" t="str">
        <f t="shared" si="396"/>
        <v>June</v>
      </c>
      <c r="D5083" s="1" t="s">
        <v>37</v>
      </c>
      <c r="E5083" s="1">
        <v>11</v>
      </c>
      <c r="F5083" s="1">
        <f t="shared" si="395"/>
        <v>4.4318181818181817</v>
      </c>
      <c r="G5083" s="1">
        <v>48.75</v>
      </c>
      <c r="H5083" s="1">
        <v>1.49</v>
      </c>
      <c r="I5083">
        <f t="shared" si="397"/>
        <v>50.24</v>
      </c>
      <c r="J5083">
        <f t="shared" si="398"/>
        <v>3.5455000000000001</v>
      </c>
      <c r="K5083">
        <f t="shared" si="399"/>
        <v>1.7284312500000001</v>
      </c>
      <c r="L5083" s="1" t="s">
        <v>26</v>
      </c>
      <c r="M5083" s="1" t="s">
        <v>56</v>
      </c>
      <c r="N5083" s="1" t="s">
        <v>33</v>
      </c>
      <c r="O5083" s="1" t="s">
        <v>34</v>
      </c>
      <c r="P5083" s="1" t="s">
        <v>48</v>
      </c>
      <c r="Q5083" s="1" t="s">
        <v>24</v>
      </c>
      <c r="R5083" s="2">
        <v>39965</v>
      </c>
    </row>
    <row r="5084" spans="1:18" x14ac:dyDescent="0.25">
      <c r="A5084" s="1">
        <v>59009</v>
      </c>
      <c r="B5084" s="2">
        <v>40865</v>
      </c>
      <c r="C5084" s="2" t="str">
        <f t="shared" si="396"/>
        <v>November</v>
      </c>
      <c r="D5084" s="1" t="s">
        <v>37</v>
      </c>
      <c r="E5084" s="1">
        <v>19</v>
      </c>
      <c r="F5084" s="1">
        <f t="shared" si="395"/>
        <v>32.363684210526316</v>
      </c>
      <c r="G5084" s="1">
        <v>614.91</v>
      </c>
      <c r="H5084" s="1">
        <v>17.079999999999998</v>
      </c>
      <c r="I5084">
        <f t="shared" si="397"/>
        <v>631.99</v>
      </c>
      <c r="J5084">
        <f t="shared" si="398"/>
        <v>3.5455000000000001</v>
      </c>
      <c r="K5084">
        <f t="shared" si="399"/>
        <v>21.801634049999997</v>
      </c>
      <c r="L5084" s="1" t="s">
        <v>19</v>
      </c>
      <c r="M5084" s="1" t="s">
        <v>27</v>
      </c>
      <c r="N5084" s="1" t="s">
        <v>21</v>
      </c>
      <c r="O5084" s="1" t="s">
        <v>34</v>
      </c>
      <c r="P5084" s="1" t="s">
        <v>45</v>
      </c>
      <c r="Q5084" s="1" t="s">
        <v>24</v>
      </c>
      <c r="R5084" s="2">
        <v>40867</v>
      </c>
    </row>
    <row r="5085" spans="1:18" x14ac:dyDescent="0.25">
      <c r="A5085" s="1">
        <v>59491</v>
      </c>
      <c r="B5085" s="2">
        <v>40992</v>
      </c>
      <c r="C5085" s="2" t="str">
        <f t="shared" si="396"/>
        <v>March</v>
      </c>
      <c r="D5085" s="1" t="s">
        <v>25</v>
      </c>
      <c r="E5085" s="1">
        <v>8</v>
      </c>
      <c r="F5085" s="1">
        <f t="shared" si="395"/>
        <v>4.0387500000000003</v>
      </c>
      <c r="G5085" s="1">
        <v>32.31</v>
      </c>
      <c r="H5085" s="1">
        <v>5.47</v>
      </c>
      <c r="I5085">
        <f t="shared" si="397"/>
        <v>37.78</v>
      </c>
      <c r="J5085">
        <f t="shared" si="398"/>
        <v>3.5455000000000001</v>
      </c>
      <c r="K5085">
        <f t="shared" si="399"/>
        <v>1.1455510500000001</v>
      </c>
      <c r="L5085" s="1" t="s">
        <v>26</v>
      </c>
      <c r="M5085" s="1" t="s">
        <v>54</v>
      </c>
      <c r="N5085" s="1" t="s">
        <v>42</v>
      </c>
      <c r="O5085" s="1" t="s">
        <v>34</v>
      </c>
      <c r="P5085" s="1" t="s">
        <v>48</v>
      </c>
      <c r="Q5085" s="1" t="s">
        <v>24</v>
      </c>
      <c r="R5085" s="2">
        <v>40993</v>
      </c>
    </row>
    <row r="5086" spans="1:18" x14ac:dyDescent="0.25">
      <c r="A5086" s="1">
        <v>46407</v>
      </c>
      <c r="B5086" s="2">
        <v>39898</v>
      </c>
      <c r="C5086" s="2" t="str">
        <f t="shared" si="396"/>
        <v>March</v>
      </c>
      <c r="D5086" s="1" t="s">
        <v>32</v>
      </c>
      <c r="E5086" s="1">
        <v>7</v>
      </c>
      <c r="F5086" s="1">
        <f t="shared" si="395"/>
        <v>5.4814285714285713</v>
      </c>
      <c r="G5086" s="1">
        <v>38.369999999999997</v>
      </c>
      <c r="H5086" s="1">
        <v>5.74</v>
      </c>
      <c r="I5086">
        <f t="shared" si="397"/>
        <v>44.11</v>
      </c>
      <c r="J5086">
        <f t="shared" si="398"/>
        <v>3.5455000000000001</v>
      </c>
      <c r="K5086">
        <f t="shared" si="399"/>
        <v>1.3604083499999999</v>
      </c>
      <c r="L5086" s="1" t="s">
        <v>26</v>
      </c>
      <c r="M5086" s="1" t="s">
        <v>20</v>
      </c>
      <c r="N5086" s="1" t="s">
        <v>33</v>
      </c>
      <c r="O5086" s="1" t="s">
        <v>34</v>
      </c>
      <c r="P5086" s="1" t="s">
        <v>48</v>
      </c>
      <c r="Q5086" s="1" t="s">
        <v>24</v>
      </c>
      <c r="R5086" s="2">
        <v>39900</v>
      </c>
    </row>
    <row r="5087" spans="1:18" x14ac:dyDescent="0.25">
      <c r="A5087" s="1">
        <v>52164</v>
      </c>
      <c r="B5087" s="2">
        <v>41012</v>
      </c>
      <c r="C5087" s="2" t="str">
        <f t="shared" si="396"/>
        <v>April</v>
      </c>
      <c r="D5087" s="1" t="s">
        <v>32</v>
      </c>
      <c r="E5087" s="1">
        <v>30</v>
      </c>
      <c r="F5087" s="1">
        <f t="shared" si="395"/>
        <v>60.828266666666664</v>
      </c>
      <c r="G5087" s="1">
        <v>1824.848</v>
      </c>
      <c r="H5087" s="1">
        <v>8.8000000000000007</v>
      </c>
      <c r="I5087">
        <f t="shared" si="397"/>
        <v>1833.6479999999999</v>
      </c>
      <c r="J5087">
        <f t="shared" si="398"/>
        <v>5.3265000000000002</v>
      </c>
      <c r="K5087">
        <f t="shared" si="399"/>
        <v>97.200528720000008</v>
      </c>
      <c r="L5087" s="1" t="s">
        <v>26</v>
      </c>
      <c r="M5087" s="1" t="s">
        <v>27</v>
      </c>
      <c r="N5087" s="1" t="s">
        <v>28</v>
      </c>
      <c r="O5087" s="1" t="s">
        <v>29</v>
      </c>
      <c r="P5087" s="1" t="s">
        <v>30</v>
      </c>
      <c r="Q5087" s="1" t="s">
        <v>24</v>
      </c>
      <c r="R5087" s="2">
        <v>41014</v>
      </c>
    </row>
    <row r="5088" spans="1:18" x14ac:dyDescent="0.25">
      <c r="A5088" s="1">
        <v>38914</v>
      </c>
      <c r="B5088" s="2">
        <v>41059</v>
      </c>
      <c r="C5088" s="2" t="str">
        <f t="shared" si="396"/>
        <v>May</v>
      </c>
      <c r="D5088" s="1" t="s">
        <v>41</v>
      </c>
      <c r="E5088" s="1">
        <v>43</v>
      </c>
      <c r="F5088" s="1">
        <f t="shared" si="395"/>
        <v>10.398139534883722</v>
      </c>
      <c r="G5088" s="1">
        <v>447.12</v>
      </c>
      <c r="H5088" s="1">
        <v>5.16</v>
      </c>
      <c r="I5088">
        <f t="shared" si="397"/>
        <v>452.28000000000003</v>
      </c>
      <c r="J5088">
        <f t="shared" si="398"/>
        <v>4.7610000000000001</v>
      </c>
      <c r="K5088">
        <f t="shared" si="399"/>
        <v>21.287383200000001</v>
      </c>
      <c r="L5088" s="1" t="s">
        <v>26</v>
      </c>
      <c r="M5088" s="1" t="s">
        <v>51</v>
      </c>
      <c r="N5088" s="1" t="s">
        <v>33</v>
      </c>
      <c r="O5088" s="1" t="s">
        <v>22</v>
      </c>
      <c r="P5088" s="1" t="s">
        <v>23</v>
      </c>
      <c r="Q5088" s="1" t="s">
        <v>24</v>
      </c>
      <c r="R5088" s="2">
        <v>41060</v>
      </c>
    </row>
    <row r="5089" spans="1:18" x14ac:dyDescent="0.25">
      <c r="A5089" s="1">
        <v>19140</v>
      </c>
      <c r="B5089" s="2">
        <v>40086</v>
      </c>
      <c r="C5089" s="2" t="str">
        <f t="shared" si="396"/>
        <v>September</v>
      </c>
      <c r="D5089" s="1" t="s">
        <v>41</v>
      </c>
      <c r="E5089" s="1">
        <v>47</v>
      </c>
      <c r="F5089" s="1">
        <f t="shared" si="395"/>
        <v>6.6808510638297873</v>
      </c>
      <c r="G5089" s="1">
        <v>314</v>
      </c>
      <c r="H5089" s="1">
        <v>5.27</v>
      </c>
      <c r="I5089">
        <f t="shared" si="397"/>
        <v>319.27</v>
      </c>
      <c r="J5089">
        <f t="shared" si="398"/>
        <v>3.5455000000000001</v>
      </c>
      <c r="K5089">
        <f t="shared" si="399"/>
        <v>11.13287</v>
      </c>
      <c r="L5089" s="1" t="s">
        <v>26</v>
      </c>
      <c r="M5089" s="1" t="s">
        <v>51</v>
      </c>
      <c r="N5089" s="1" t="s">
        <v>33</v>
      </c>
      <c r="O5089" s="1" t="s">
        <v>34</v>
      </c>
      <c r="P5089" s="1" t="s">
        <v>48</v>
      </c>
      <c r="Q5089" s="1" t="s">
        <v>24</v>
      </c>
      <c r="R5089" s="2">
        <v>40087</v>
      </c>
    </row>
    <row r="5090" spans="1:18" x14ac:dyDescent="0.25">
      <c r="A5090" s="1">
        <v>40997</v>
      </c>
      <c r="B5090" s="2">
        <v>39924</v>
      </c>
      <c r="C5090" s="2" t="str">
        <f t="shared" si="396"/>
        <v>April</v>
      </c>
      <c r="D5090" s="1" t="s">
        <v>18</v>
      </c>
      <c r="E5090" s="1">
        <v>1</v>
      </c>
      <c r="F5090" s="1">
        <f t="shared" si="395"/>
        <v>22.61</v>
      </c>
      <c r="G5090" s="1">
        <v>22.61</v>
      </c>
      <c r="H5090" s="1">
        <v>7.51</v>
      </c>
      <c r="I5090">
        <f t="shared" si="397"/>
        <v>30.119999999999997</v>
      </c>
      <c r="J5090">
        <f t="shared" si="398"/>
        <v>3.5455000000000001</v>
      </c>
      <c r="K5090">
        <f t="shared" si="399"/>
        <v>0.80163754999999992</v>
      </c>
      <c r="L5090" s="1" t="s">
        <v>26</v>
      </c>
      <c r="M5090" s="1" t="s">
        <v>27</v>
      </c>
      <c r="N5090" s="1" t="s">
        <v>28</v>
      </c>
      <c r="O5090" s="1" t="s">
        <v>34</v>
      </c>
      <c r="P5090" s="1" t="s">
        <v>60</v>
      </c>
      <c r="Q5090" s="1" t="s">
        <v>24</v>
      </c>
      <c r="R5090" s="2">
        <v>39926</v>
      </c>
    </row>
    <row r="5091" spans="1:18" x14ac:dyDescent="0.25">
      <c r="A5091" s="1">
        <v>59714</v>
      </c>
      <c r="B5091" s="2">
        <v>40525</v>
      </c>
      <c r="C5091" s="2" t="str">
        <f t="shared" si="396"/>
        <v>December</v>
      </c>
      <c r="D5091" s="1" t="s">
        <v>37</v>
      </c>
      <c r="E5091" s="1">
        <v>26</v>
      </c>
      <c r="F5091" s="1">
        <f t="shared" si="395"/>
        <v>354.8326923076923</v>
      </c>
      <c r="G5091" s="1">
        <v>9225.65</v>
      </c>
      <c r="H5091" s="1">
        <v>60</v>
      </c>
      <c r="I5091">
        <f t="shared" si="397"/>
        <v>9285.65</v>
      </c>
      <c r="J5091">
        <f t="shared" si="398"/>
        <v>4.7610000000000001</v>
      </c>
      <c r="K5091">
        <f t="shared" si="399"/>
        <v>439.23319649999996</v>
      </c>
      <c r="L5091" s="1" t="s">
        <v>38</v>
      </c>
      <c r="M5091" s="1" t="s">
        <v>49</v>
      </c>
      <c r="N5091" s="1" t="s">
        <v>33</v>
      </c>
      <c r="O5091" s="1" t="s">
        <v>22</v>
      </c>
      <c r="P5091" s="1" t="s">
        <v>57</v>
      </c>
      <c r="Q5091" s="1" t="s">
        <v>40</v>
      </c>
      <c r="R5091" s="2">
        <v>40527</v>
      </c>
    </row>
    <row r="5092" spans="1:18" x14ac:dyDescent="0.25">
      <c r="A5092" s="1">
        <v>37859</v>
      </c>
      <c r="B5092" s="2">
        <v>39902</v>
      </c>
      <c r="C5092" s="2" t="str">
        <f t="shared" si="396"/>
        <v>March</v>
      </c>
      <c r="D5092" s="1" t="s">
        <v>37</v>
      </c>
      <c r="E5092" s="1">
        <v>2</v>
      </c>
      <c r="F5092" s="1">
        <f t="shared" si="395"/>
        <v>14.515000000000001</v>
      </c>
      <c r="G5092" s="1">
        <v>29.03</v>
      </c>
      <c r="H5092" s="1">
        <v>5.01</v>
      </c>
      <c r="I5092">
        <f t="shared" si="397"/>
        <v>34.04</v>
      </c>
      <c r="J5092">
        <f t="shared" si="398"/>
        <v>3.5455000000000001</v>
      </c>
      <c r="K5092">
        <f t="shared" si="399"/>
        <v>1.0292586500000001</v>
      </c>
      <c r="L5092" s="1" t="s">
        <v>26</v>
      </c>
      <c r="M5092" s="1" t="s">
        <v>49</v>
      </c>
      <c r="N5092" s="1" t="s">
        <v>28</v>
      </c>
      <c r="O5092" s="1" t="s">
        <v>34</v>
      </c>
      <c r="P5092" s="1" t="s">
        <v>45</v>
      </c>
      <c r="Q5092" s="1" t="s">
        <v>24</v>
      </c>
      <c r="R5092" s="2">
        <v>39904</v>
      </c>
    </row>
    <row r="5093" spans="1:18" x14ac:dyDescent="0.25">
      <c r="A5093" s="1">
        <v>33764</v>
      </c>
      <c r="B5093" s="2">
        <v>40584</v>
      </c>
      <c r="C5093" s="2" t="str">
        <f t="shared" si="396"/>
        <v>February</v>
      </c>
      <c r="D5093" s="1" t="s">
        <v>37</v>
      </c>
      <c r="E5093" s="1">
        <v>6</v>
      </c>
      <c r="F5093" s="1">
        <f t="shared" si="395"/>
        <v>171.64758333333336</v>
      </c>
      <c r="G5093" s="1">
        <v>1029.8855000000001</v>
      </c>
      <c r="H5093" s="1">
        <v>8.99</v>
      </c>
      <c r="I5093">
        <f t="shared" si="397"/>
        <v>1038.8755000000001</v>
      </c>
      <c r="J5093">
        <f t="shared" si="398"/>
        <v>5.3265000000000002</v>
      </c>
      <c r="K5093">
        <f t="shared" si="399"/>
        <v>54.856851157500003</v>
      </c>
      <c r="L5093" s="1" t="s">
        <v>19</v>
      </c>
      <c r="M5093" s="1" t="s">
        <v>51</v>
      </c>
      <c r="N5093" s="1" t="s">
        <v>28</v>
      </c>
      <c r="O5093" s="1" t="s">
        <v>29</v>
      </c>
      <c r="P5093" s="1" t="s">
        <v>30</v>
      </c>
      <c r="Q5093" s="1" t="s">
        <v>24</v>
      </c>
      <c r="R5093" s="2">
        <v>40585</v>
      </c>
    </row>
    <row r="5094" spans="1:18" x14ac:dyDescent="0.25">
      <c r="A5094" s="1">
        <v>26337</v>
      </c>
      <c r="B5094" s="2">
        <v>40124</v>
      </c>
      <c r="C5094" s="2" t="str">
        <f t="shared" si="396"/>
        <v>November</v>
      </c>
      <c r="D5094" s="1" t="s">
        <v>37</v>
      </c>
      <c r="E5094" s="1">
        <v>45</v>
      </c>
      <c r="F5094" s="1">
        <f t="shared" si="395"/>
        <v>3.4060000000000001</v>
      </c>
      <c r="G5094" s="1">
        <v>153.27000000000001</v>
      </c>
      <c r="H5094" s="1">
        <v>0.5</v>
      </c>
      <c r="I5094">
        <f t="shared" si="397"/>
        <v>153.77000000000001</v>
      </c>
      <c r="J5094">
        <f t="shared" si="398"/>
        <v>3.5455000000000001</v>
      </c>
      <c r="K5094">
        <f t="shared" si="399"/>
        <v>5.4341878500000007</v>
      </c>
      <c r="L5094" s="1" t="s">
        <v>26</v>
      </c>
      <c r="M5094" s="1" t="s">
        <v>56</v>
      </c>
      <c r="N5094" s="1" t="s">
        <v>28</v>
      </c>
      <c r="O5094" s="1" t="s">
        <v>34</v>
      </c>
      <c r="P5094" s="1" t="s">
        <v>63</v>
      </c>
      <c r="Q5094" s="1" t="s">
        <v>24</v>
      </c>
      <c r="R5094" s="2">
        <v>40127</v>
      </c>
    </row>
    <row r="5095" spans="1:18" x14ac:dyDescent="0.25">
      <c r="A5095" s="1">
        <v>29286</v>
      </c>
      <c r="B5095" s="2">
        <v>40022</v>
      </c>
      <c r="C5095" s="2" t="str">
        <f t="shared" si="396"/>
        <v>July</v>
      </c>
      <c r="D5095" s="1" t="s">
        <v>37</v>
      </c>
      <c r="E5095" s="1">
        <v>4</v>
      </c>
      <c r="F5095" s="1">
        <f t="shared" si="395"/>
        <v>3267.55</v>
      </c>
      <c r="G5095" s="1">
        <v>13070.2</v>
      </c>
      <c r="H5095" s="1">
        <v>8.73</v>
      </c>
      <c r="I5095">
        <f t="shared" si="397"/>
        <v>13078.93</v>
      </c>
      <c r="J5095">
        <f t="shared" si="398"/>
        <v>5.3265000000000002</v>
      </c>
      <c r="K5095">
        <f t="shared" si="399"/>
        <v>696.18420300000014</v>
      </c>
      <c r="L5095" s="1" t="s">
        <v>38</v>
      </c>
      <c r="M5095" s="1" t="s">
        <v>51</v>
      </c>
      <c r="N5095" s="1" t="s">
        <v>33</v>
      </c>
      <c r="O5095" s="1" t="s">
        <v>29</v>
      </c>
      <c r="P5095" s="1" t="s">
        <v>61</v>
      </c>
      <c r="Q5095" s="1" t="s">
        <v>64</v>
      </c>
      <c r="R5095" s="2">
        <v>40024</v>
      </c>
    </row>
    <row r="5096" spans="1:18" x14ac:dyDescent="0.25">
      <c r="A5096" s="1">
        <v>36998</v>
      </c>
      <c r="B5096" s="2">
        <v>41181</v>
      </c>
      <c r="C5096" s="2" t="str">
        <f t="shared" si="396"/>
        <v>September</v>
      </c>
      <c r="D5096" s="1" t="s">
        <v>18</v>
      </c>
      <c r="E5096" s="1">
        <v>50</v>
      </c>
      <c r="F5096" s="1">
        <f t="shared" si="395"/>
        <v>9.6246000000000009</v>
      </c>
      <c r="G5096" s="1">
        <v>481.23</v>
      </c>
      <c r="H5096" s="1">
        <v>12.52</v>
      </c>
      <c r="I5096">
        <f t="shared" si="397"/>
        <v>493.75</v>
      </c>
      <c r="J5096">
        <f t="shared" si="398"/>
        <v>4.7610000000000001</v>
      </c>
      <c r="K5096">
        <f t="shared" si="399"/>
        <v>22.911360300000002</v>
      </c>
      <c r="L5096" s="1" t="s">
        <v>26</v>
      </c>
      <c r="M5096" s="1" t="s">
        <v>51</v>
      </c>
      <c r="N5096" s="1" t="s">
        <v>33</v>
      </c>
      <c r="O5096" s="1" t="s">
        <v>22</v>
      </c>
      <c r="P5096" s="1" t="s">
        <v>23</v>
      </c>
      <c r="Q5096" s="1" t="s">
        <v>24</v>
      </c>
      <c r="R5096" s="2">
        <v>41186</v>
      </c>
    </row>
    <row r="5097" spans="1:18" x14ac:dyDescent="0.25">
      <c r="A5097" s="1">
        <v>31233</v>
      </c>
      <c r="B5097" s="2">
        <v>40810</v>
      </c>
      <c r="C5097" s="2" t="str">
        <f t="shared" si="396"/>
        <v>September</v>
      </c>
      <c r="D5097" s="1" t="s">
        <v>18</v>
      </c>
      <c r="E5097" s="1">
        <v>3</v>
      </c>
      <c r="F5097" s="1">
        <f t="shared" si="395"/>
        <v>6.4466666666666663</v>
      </c>
      <c r="G5097" s="1">
        <v>19.34</v>
      </c>
      <c r="H5097" s="1">
        <v>5.0199999999999996</v>
      </c>
      <c r="I5097">
        <f t="shared" si="397"/>
        <v>24.36</v>
      </c>
      <c r="J5097">
        <f t="shared" si="398"/>
        <v>3.5455000000000001</v>
      </c>
      <c r="K5097">
        <f t="shared" si="399"/>
        <v>0.68569970000000002</v>
      </c>
      <c r="L5097" s="1" t="s">
        <v>26</v>
      </c>
      <c r="M5097" s="1" t="s">
        <v>47</v>
      </c>
      <c r="N5097" s="1" t="s">
        <v>42</v>
      </c>
      <c r="O5097" s="1" t="s">
        <v>34</v>
      </c>
      <c r="P5097" s="1" t="s">
        <v>45</v>
      </c>
      <c r="Q5097" s="1" t="s">
        <v>24</v>
      </c>
      <c r="R5097" s="2">
        <v>40812</v>
      </c>
    </row>
    <row r="5098" spans="1:18" x14ac:dyDescent="0.25">
      <c r="A5098" s="1">
        <v>21509</v>
      </c>
      <c r="B5098" s="2">
        <v>41093</v>
      </c>
      <c r="C5098" s="2" t="str">
        <f t="shared" si="396"/>
        <v>July</v>
      </c>
      <c r="D5098" s="1" t="s">
        <v>25</v>
      </c>
      <c r="E5098" s="1">
        <v>13</v>
      </c>
      <c r="F5098" s="1">
        <f t="shared" si="395"/>
        <v>3.686923076923077</v>
      </c>
      <c r="G5098" s="1">
        <v>47.93</v>
      </c>
      <c r="H5098" s="1">
        <v>0.5</v>
      </c>
      <c r="I5098">
        <f t="shared" si="397"/>
        <v>48.43</v>
      </c>
      <c r="J5098">
        <f t="shared" si="398"/>
        <v>3.5455000000000001</v>
      </c>
      <c r="K5098">
        <f t="shared" si="399"/>
        <v>1.6993581499999999</v>
      </c>
      <c r="L5098" s="1" t="s">
        <v>26</v>
      </c>
      <c r="M5098" s="1" t="s">
        <v>20</v>
      </c>
      <c r="N5098" s="1" t="s">
        <v>21</v>
      </c>
      <c r="O5098" s="1" t="s">
        <v>34</v>
      </c>
      <c r="P5098" s="1" t="s">
        <v>63</v>
      </c>
      <c r="Q5098" s="1" t="s">
        <v>24</v>
      </c>
      <c r="R5098" s="2">
        <v>41095</v>
      </c>
    </row>
    <row r="5099" spans="1:18" x14ac:dyDescent="0.25">
      <c r="A5099" s="1">
        <v>12613</v>
      </c>
      <c r="B5099" s="2">
        <v>40278</v>
      </c>
      <c r="C5099" s="2" t="str">
        <f t="shared" si="396"/>
        <v>April</v>
      </c>
      <c r="D5099" s="1" t="s">
        <v>41</v>
      </c>
      <c r="E5099" s="1">
        <v>3</v>
      </c>
      <c r="F5099" s="1">
        <f t="shared" si="395"/>
        <v>5.2133333333333338</v>
      </c>
      <c r="G5099" s="1">
        <v>15.64</v>
      </c>
      <c r="H5099" s="1">
        <v>6.27</v>
      </c>
      <c r="I5099">
        <f t="shared" si="397"/>
        <v>21.91</v>
      </c>
      <c r="J5099">
        <f t="shared" si="398"/>
        <v>3.5455000000000001</v>
      </c>
      <c r="K5099">
        <f t="shared" si="399"/>
        <v>0.55451620000000001</v>
      </c>
      <c r="L5099" s="1" t="s">
        <v>26</v>
      </c>
      <c r="M5099" s="1" t="s">
        <v>54</v>
      </c>
      <c r="N5099" s="1" t="s">
        <v>21</v>
      </c>
      <c r="O5099" s="1" t="s">
        <v>34</v>
      </c>
      <c r="P5099" s="1" t="s">
        <v>48</v>
      </c>
      <c r="Q5099" s="1" t="s">
        <v>24</v>
      </c>
      <c r="R5099" s="2">
        <v>40281</v>
      </c>
    </row>
    <row r="5100" spans="1:18" x14ac:dyDescent="0.25">
      <c r="A5100" s="1">
        <v>21922</v>
      </c>
      <c r="B5100" s="2">
        <v>40128</v>
      </c>
      <c r="C5100" s="2" t="str">
        <f t="shared" si="396"/>
        <v>November</v>
      </c>
      <c r="D5100" s="1" t="s">
        <v>25</v>
      </c>
      <c r="E5100" s="1">
        <v>49</v>
      </c>
      <c r="F5100" s="1">
        <f t="shared" si="395"/>
        <v>3.2136734693877549</v>
      </c>
      <c r="G5100" s="1">
        <v>157.47</v>
      </c>
      <c r="H5100" s="1">
        <v>0.98</v>
      </c>
      <c r="I5100">
        <f t="shared" si="397"/>
        <v>158.44999999999999</v>
      </c>
      <c r="J5100">
        <f t="shared" si="398"/>
        <v>3.5455000000000001</v>
      </c>
      <c r="K5100">
        <f t="shared" si="399"/>
        <v>5.5830988499999998</v>
      </c>
      <c r="L5100" s="1" t="s">
        <v>26</v>
      </c>
      <c r="M5100" s="1" t="s">
        <v>27</v>
      </c>
      <c r="N5100" s="1" t="s">
        <v>33</v>
      </c>
      <c r="O5100" s="1" t="s">
        <v>34</v>
      </c>
      <c r="P5100" s="1" t="s">
        <v>35</v>
      </c>
      <c r="Q5100" s="1" t="s">
        <v>36</v>
      </c>
      <c r="R5100" s="2">
        <v>40130</v>
      </c>
    </row>
    <row r="5101" spans="1:18" x14ac:dyDescent="0.25">
      <c r="A5101" s="1">
        <v>23488</v>
      </c>
      <c r="B5101" s="2">
        <v>39819</v>
      </c>
      <c r="C5101" s="2" t="str">
        <f t="shared" si="396"/>
        <v>January</v>
      </c>
      <c r="D5101" s="1" t="s">
        <v>25</v>
      </c>
      <c r="E5101" s="1">
        <v>29</v>
      </c>
      <c r="F5101" s="1">
        <f t="shared" si="395"/>
        <v>3.5093103448275862</v>
      </c>
      <c r="G5101" s="1">
        <v>101.77</v>
      </c>
      <c r="H5101" s="1">
        <v>3.97</v>
      </c>
      <c r="I5101">
        <f t="shared" si="397"/>
        <v>105.74</v>
      </c>
      <c r="J5101">
        <f t="shared" si="398"/>
        <v>3.5455000000000001</v>
      </c>
      <c r="K5101">
        <f t="shared" si="399"/>
        <v>3.6082553499999999</v>
      </c>
      <c r="L5101" s="1" t="s">
        <v>26</v>
      </c>
      <c r="M5101" s="1" t="s">
        <v>47</v>
      </c>
      <c r="N5101" s="1" t="s">
        <v>42</v>
      </c>
      <c r="O5101" s="1" t="s">
        <v>34</v>
      </c>
      <c r="P5101" s="1" t="s">
        <v>35</v>
      </c>
      <c r="Q5101" s="1" t="s">
        <v>36</v>
      </c>
      <c r="R5101" s="2">
        <v>39821</v>
      </c>
    </row>
    <row r="5102" spans="1:18" x14ac:dyDescent="0.25">
      <c r="A5102" s="1">
        <v>12417</v>
      </c>
      <c r="B5102" s="2">
        <v>40475</v>
      </c>
      <c r="C5102" s="2" t="str">
        <f t="shared" si="396"/>
        <v>October</v>
      </c>
      <c r="D5102" s="1" t="s">
        <v>37</v>
      </c>
      <c r="E5102" s="1">
        <v>19</v>
      </c>
      <c r="F5102" s="1">
        <f t="shared" si="395"/>
        <v>7.2547368421052632</v>
      </c>
      <c r="G5102" s="1">
        <v>137.84</v>
      </c>
      <c r="H5102" s="1">
        <v>1.71</v>
      </c>
      <c r="I5102">
        <f t="shared" si="397"/>
        <v>139.55000000000001</v>
      </c>
      <c r="J5102">
        <f t="shared" si="398"/>
        <v>3.5455000000000001</v>
      </c>
      <c r="K5102">
        <f t="shared" si="399"/>
        <v>4.8871172000000005</v>
      </c>
      <c r="L5102" s="1" t="s">
        <v>26</v>
      </c>
      <c r="M5102" s="1" t="s">
        <v>51</v>
      </c>
      <c r="N5102" s="1" t="s">
        <v>33</v>
      </c>
      <c r="O5102" s="1" t="s">
        <v>34</v>
      </c>
      <c r="P5102" s="1" t="s">
        <v>45</v>
      </c>
      <c r="Q5102" s="1" t="s">
        <v>36</v>
      </c>
      <c r="R5102" s="2">
        <v>40477</v>
      </c>
    </row>
    <row r="5103" spans="1:18" x14ac:dyDescent="0.25">
      <c r="A5103" s="1">
        <v>23011</v>
      </c>
      <c r="B5103" s="2">
        <v>40344</v>
      </c>
      <c r="C5103" s="2" t="str">
        <f t="shared" si="396"/>
        <v>June</v>
      </c>
      <c r="D5103" s="1" t="s">
        <v>18</v>
      </c>
      <c r="E5103" s="1">
        <v>1</v>
      </c>
      <c r="F5103" s="1">
        <f t="shared" si="395"/>
        <v>12.2</v>
      </c>
      <c r="G5103" s="1">
        <v>12.2</v>
      </c>
      <c r="H5103" s="1">
        <v>1.99</v>
      </c>
      <c r="I5103">
        <f t="shared" si="397"/>
        <v>14.19</v>
      </c>
      <c r="J5103">
        <f t="shared" si="398"/>
        <v>5.3265000000000002</v>
      </c>
      <c r="K5103">
        <f t="shared" si="399"/>
        <v>0.64983299999999999</v>
      </c>
      <c r="L5103" s="1" t="s">
        <v>26</v>
      </c>
      <c r="M5103" s="1" t="s">
        <v>20</v>
      </c>
      <c r="N5103" s="1" t="s">
        <v>33</v>
      </c>
      <c r="O5103" s="1" t="s">
        <v>29</v>
      </c>
      <c r="P5103" s="1" t="s">
        <v>43</v>
      </c>
      <c r="Q5103" s="1" t="s">
        <v>46</v>
      </c>
      <c r="R5103" s="2">
        <v>40351</v>
      </c>
    </row>
    <row r="5104" spans="1:18" x14ac:dyDescent="0.25">
      <c r="A5104" s="1">
        <v>58337</v>
      </c>
      <c r="B5104" s="2">
        <v>39961</v>
      </c>
      <c r="C5104" s="2" t="str">
        <f t="shared" si="396"/>
        <v>May</v>
      </c>
      <c r="D5104" s="1" t="s">
        <v>18</v>
      </c>
      <c r="E5104" s="1">
        <v>18</v>
      </c>
      <c r="F5104" s="1">
        <f t="shared" si="395"/>
        <v>5.9138888888888888</v>
      </c>
      <c r="G5104" s="1">
        <v>106.45</v>
      </c>
      <c r="H5104" s="1">
        <v>2.27</v>
      </c>
      <c r="I5104">
        <f t="shared" si="397"/>
        <v>108.72</v>
      </c>
      <c r="J5104">
        <f t="shared" si="398"/>
        <v>3.5455000000000001</v>
      </c>
      <c r="K5104">
        <f t="shared" si="399"/>
        <v>3.7741847499999999</v>
      </c>
      <c r="L5104" s="1" t="s">
        <v>26</v>
      </c>
      <c r="M5104" s="1" t="s">
        <v>49</v>
      </c>
      <c r="N5104" s="1" t="s">
        <v>33</v>
      </c>
      <c r="O5104" s="1" t="s">
        <v>34</v>
      </c>
      <c r="P5104" s="1" t="s">
        <v>35</v>
      </c>
      <c r="Q5104" s="1" t="s">
        <v>36</v>
      </c>
      <c r="R5104" s="2">
        <v>39963</v>
      </c>
    </row>
    <row r="5105" spans="1:18" x14ac:dyDescent="0.25">
      <c r="A5105" s="1">
        <v>32327</v>
      </c>
      <c r="B5105" s="2">
        <v>41128</v>
      </c>
      <c r="C5105" s="2" t="str">
        <f t="shared" si="396"/>
        <v>August</v>
      </c>
      <c r="D5105" s="1" t="s">
        <v>18</v>
      </c>
      <c r="E5105" s="1">
        <v>45</v>
      </c>
      <c r="F5105" s="1">
        <f t="shared" si="395"/>
        <v>451.86257777777774</v>
      </c>
      <c r="G5105" s="1">
        <v>20333.815999999999</v>
      </c>
      <c r="H5105" s="1">
        <v>147.12</v>
      </c>
      <c r="I5105">
        <f t="shared" si="397"/>
        <v>20480.935999999998</v>
      </c>
      <c r="J5105">
        <f t="shared" si="398"/>
        <v>4.7610000000000001</v>
      </c>
      <c r="K5105">
        <f t="shared" si="399"/>
        <v>968.09297976000005</v>
      </c>
      <c r="L5105" s="1" t="s">
        <v>38</v>
      </c>
      <c r="M5105" s="1" t="s">
        <v>55</v>
      </c>
      <c r="N5105" s="1" t="s">
        <v>28</v>
      </c>
      <c r="O5105" s="1" t="s">
        <v>22</v>
      </c>
      <c r="P5105" s="1" t="s">
        <v>57</v>
      </c>
      <c r="Q5105" s="1" t="s">
        <v>64</v>
      </c>
      <c r="R5105" s="2">
        <v>41135</v>
      </c>
    </row>
    <row r="5106" spans="1:18" x14ac:dyDescent="0.25">
      <c r="A5106" s="1">
        <v>41440</v>
      </c>
      <c r="B5106" s="2">
        <v>40078</v>
      </c>
      <c r="C5106" s="2" t="str">
        <f t="shared" si="396"/>
        <v>September</v>
      </c>
      <c r="D5106" s="1" t="s">
        <v>25</v>
      </c>
      <c r="E5106" s="1">
        <v>19</v>
      </c>
      <c r="F5106" s="1">
        <f t="shared" si="395"/>
        <v>319.52421052631581</v>
      </c>
      <c r="G5106" s="1">
        <v>6070.96</v>
      </c>
      <c r="H5106" s="1">
        <v>54.12</v>
      </c>
      <c r="I5106">
        <f t="shared" si="397"/>
        <v>6125.08</v>
      </c>
      <c r="J5106">
        <f t="shared" si="398"/>
        <v>4.7610000000000001</v>
      </c>
      <c r="K5106">
        <f t="shared" si="399"/>
        <v>289.03840560000003</v>
      </c>
      <c r="L5106" s="1" t="s">
        <v>38</v>
      </c>
      <c r="M5106" s="1" t="s">
        <v>20</v>
      </c>
      <c r="N5106" s="1" t="s">
        <v>33</v>
      </c>
      <c r="O5106" s="1" t="s">
        <v>22</v>
      </c>
      <c r="P5106" s="1" t="s">
        <v>57</v>
      </c>
      <c r="Q5106" s="1" t="s">
        <v>64</v>
      </c>
      <c r="R5106" s="2">
        <v>40081</v>
      </c>
    </row>
    <row r="5107" spans="1:18" x14ac:dyDescent="0.25">
      <c r="A5107" s="1">
        <v>25955</v>
      </c>
      <c r="B5107" s="2">
        <v>40667</v>
      </c>
      <c r="C5107" s="2" t="str">
        <f t="shared" si="396"/>
        <v>May</v>
      </c>
      <c r="D5107" s="1" t="s">
        <v>32</v>
      </c>
      <c r="E5107" s="1">
        <v>10</v>
      </c>
      <c r="F5107" s="1">
        <f t="shared" si="395"/>
        <v>17.035</v>
      </c>
      <c r="G5107" s="1">
        <v>170.35</v>
      </c>
      <c r="H5107" s="1">
        <v>8.34</v>
      </c>
      <c r="I5107">
        <f t="shared" si="397"/>
        <v>178.69</v>
      </c>
      <c r="J5107">
        <f t="shared" si="398"/>
        <v>3.5455000000000001</v>
      </c>
      <c r="K5107">
        <f t="shared" si="399"/>
        <v>6.0397592499999995</v>
      </c>
      <c r="L5107" s="1" t="s">
        <v>26</v>
      </c>
      <c r="M5107" s="1" t="s">
        <v>49</v>
      </c>
      <c r="N5107" s="1" t="s">
        <v>33</v>
      </c>
      <c r="O5107" s="1" t="s">
        <v>34</v>
      </c>
      <c r="P5107" s="1" t="s">
        <v>60</v>
      </c>
      <c r="Q5107" s="1" t="s">
        <v>24</v>
      </c>
      <c r="R5107" s="2">
        <v>40669</v>
      </c>
    </row>
    <row r="5108" spans="1:18" x14ac:dyDescent="0.25">
      <c r="A5108" s="1">
        <v>35041</v>
      </c>
      <c r="B5108" s="2">
        <v>39918</v>
      </c>
      <c r="C5108" s="2" t="str">
        <f t="shared" si="396"/>
        <v>April</v>
      </c>
      <c r="D5108" s="1" t="s">
        <v>32</v>
      </c>
      <c r="E5108" s="1">
        <v>28</v>
      </c>
      <c r="F5108" s="1">
        <f t="shared" si="395"/>
        <v>15.8475</v>
      </c>
      <c r="G5108" s="1">
        <v>443.73</v>
      </c>
      <c r="H5108" s="1">
        <v>15.09</v>
      </c>
      <c r="I5108">
        <f t="shared" si="397"/>
        <v>458.82</v>
      </c>
      <c r="J5108">
        <f t="shared" si="398"/>
        <v>3.5455000000000001</v>
      </c>
      <c r="K5108">
        <f t="shared" si="399"/>
        <v>15.73244715</v>
      </c>
      <c r="L5108" s="1" t="s">
        <v>26</v>
      </c>
      <c r="M5108" s="1" t="s">
        <v>49</v>
      </c>
      <c r="N5108" s="1" t="s">
        <v>42</v>
      </c>
      <c r="O5108" s="1" t="s">
        <v>34</v>
      </c>
      <c r="P5108" s="1" t="s">
        <v>48</v>
      </c>
      <c r="Q5108" s="1" t="s">
        <v>24</v>
      </c>
      <c r="R5108" s="2">
        <v>39918</v>
      </c>
    </row>
    <row r="5109" spans="1:18" x14ac:dyDescent="0.25">
      <c r="A5109" s="1">
        <v>39335</v>
      </c>
      <c r="B5109" s="2">
        <v>39958</v>
      </c>
      <c r="C5109" s="2" t="str">
        <f t="shared" si="396"/>
        <v>May</v>
      </c>
      <c r="D5109" s="1" t="s">
        <v>32</v>
      </c>
      <c r="E5109" s="1">
        <v>34</v>
      </c>
      <c r="F5109" s="1">
        <f t="shared" si="395"/>
        <v>26.171764705882353</v>
      </c>
      <c r="G5109" s="1">
        <v>889.84</v>
      </c>
      <c r="H5109" s="1">
        <v>8.23</v>
      </c>
      <c r="I5109">
        <f t="shared" si="397"/>
        <v>898.07</v>
      </c>
      <c r="J5109">
        <f t="shared" si="398"/>
        <v>3.5455000000000001</v>
      </c>
      <c r="K5109">
        <f t="shared" si="399"/>
        <v>31.549277200000002</v>
      </c>
      <c r="L5109" s="1" t="s">
        <v>26</v>
      </c>
      <c r="M5109" s="1" t="s">
        <v>49</v>
      </c>
      <c r="N5109" s="1" t="s">
        <v>33</v>
      </c>
      <c r="O5109" s="1" t="s">
        <v>34</v>
      </c>
      <c r="P5109" s="1" t="s">
        <v>62</v>
      </c>
      <c r="Q5109" s="1" t="s">
        <v>24</v>
      </c>
      <c r="R5109" s="2">
        <v>39960</v>
      </c>
    </row>
    <row r="5110" spans="1:18" x14ac:dyDescent="0.25">
      <c r="A5110" s="1">
        <v>30599</v>
      </c>
      <c r="B5110" s="2">
        <v>40949</v>
      </c>
      <c r="C5110" s="2" t="str">
        <f t="shared" si="396"/>
        <v>February</v>
      </c>
      <c r="D5110" s="1" t="s">
        <v>32</v>
      </c>
      <c r="E5110" s="1">
        <v>23</v>
      </c>
      <c r="F5110" s="1">
        <f t="shared" si="395"/>
        <v>4.605652173913044</v>
      </c>
      <c r="G5110" s="1">
        <v>105.93</v>
      </c>
      <c r="H5110" s="1">
        <v>0.88</v>
      </c>
      <c r="I5110">
        <f t="shared" si="397"/>
        <v>106.81</v>
      </c>
      <c r="J5110">
        <f t="shared" si="398"/>
        <v>3.5455000000000001</v>
      </c>
      <c r="K5110">
        <f t="shared" si="399"/>
        <v>3.7557481500000005</v>
      </c>
      <c r="L5110" s="1" t="s">
        <v>26</v>
      </c>
      <c r="M5110" s="1" t="s">
        <v>27</v>
      </c>
      <c r="N5110" s="1" t="s">
        <v>33</v>
      </c>
      <c r="O5110" s="1" t="s">
        <v>34</v>
      </c>
      <c r="P5110" s="1" t="s">
        <v>45</v>
      </c>
      <c r="Q5110" s="1" t="s">
        <v>36</v>
      </c>
      <c r="R5110" s="2">
        <v>40951</v>
      </c>
    </row>
    <row r="5111" spans="1:18" x14ac:dyDescent="0.25">
      <c r="A5111" s="1">
        <v>59104</v>
      </c>
      <c r="B5111" s="2">
        <v>39856</v>
      </c>
      <c r="C5111" s="2" t="str">
        <f t="shared" si="396"/>
        <v>February</v>
      </c>
      <c r="D5111" s="1" t="s">
        <v>25</v>
      </c>
      <c r="E5111" s="1">
        <v>13</v>
      </c>
      <c r="F5111" s="1">
        <f t="shared" si="395"/>
        <v>15.200769230769232</v>
      </c>
      <c r="G5111" s="1">
        <v>197.61</v>
      </c>
      <c r="H5111" s="1">
        <v>7.27</v>
      </c>
      <c r="I5111">
        <f t="shared" si="397"/>
        <v>204.88000000000002</v>
      </c>
      <c r="J5111">
        <f t="shared" si="398"/>
        <v>3.5455000000000001</v>
      </c>
      <c r="K5111">
        <f t="shared" si="399"/>
        <v>7.0062625499999998</v>
      </c>
      <c r="L5111" s="1" t="s">
        <v>19</v>
      </c>
      <c r="M5111" s="1" t="s">
        <v>49</v>
      </c>
      <c r="N5111" s="1" t="s">
        <v>28</v>
      </c>
      <c r="O5111" s="1" t="s">
        <v>34</v>
      </c>
      <c r="P5111" s="1" t="s">
        <v>48</v>
      </c>
      <c r="Q5111" s="1" t="s">
        <v>24</v>
      </c>
      <c r="R5111" s="2">
        <v>39859</v>
      </c>
    </row>
    <row r="5112" spans="1:18" x14ac:dyDescent="0.25">
      <c r="A5112" s="1">
        <v>38628</v>
      </c>
      <c r="B5112" s="2">
        <v>40845</v>
      </c>
      <c r="C5112" s="2" t="str">
        <f t="shared" si="396"/>
        <v>October</v>
      </c>
      <c r="D5112" s="1" t="s">
        <v>18</v>
      </c>
      <c r="E5112" s="1">
        <v>23</v>
      </c>
      <c r="F5112" s="1">
        <f t="shared" si="395"/>
        <v>29.043391304347828</v>
      </c>
      <c r="G5112" s="1">
        <v>667.99800000000005</v>
      </c>
      <c r="H5112" s="1">
        <v>1.25</v>
      </c>
      <c r="I5112">
        <f t="shared" si="397"/>
        <v>669.24800000000005</v>
      </c>
      <c r="J5112">
        <f t="shared" si="398"/>
        <v>5.3265000000000002</v>
      </c>
      <c r="K5112">
        <f t="shared" si="399"/>
        <v>35.580913470000006</v>
      </c>
      <c r="L5112" s="1" t="s">
        <v>26</v>
      </c>
      <c r="M5112" s="1" t="s">
        <v>59</v>
      </c>
      <c r="N5112" s="1" t="s">
        <v>28</v>
      </c>
      <c r="O5112" s="1" t="s">
        <v>29</v>
      </c>
      <c r="P5112" s="1" t="s">
        <v>30</v>
      </c>
      <c r="Q5112" s="1" t="s">
        <v>46</v>
      </c>
      <c r="R5112" s="2">
        <v>40850</v>
      </c>
    </row>
    <row r="5113" spans="1:18" x14ac:dyDescent="0.25">
      <c r="A5113" s="1">
        <v>8229</v>
      </c>
      <c r="B5113" s="2">
        <v>40154</v>
      </c>
      <c r="C5113" s="2" t="str">
        <f t="shared" si="396"/>
        <v>December</v>
      </c>
      <c r="D5113" s="1" t="s">
        <v>41</v>
      </c>
      <c r="E5113" s="1">
        <v>50</v>
      </c>
      <c r="F5113" s="1">
        <f t="shared" si="395"/>
        <v>4.8201999999999998</v>
      </c>
      <c r="G5113" s="1">
        <v>241.01</v>
      </c>
      <c r="H5113" s="1">
        <v>3.01</v>
      </c>
      <c r="I5113">
        <f t="shared" si="397"/>
        <v>244.01999999999998</v>
      </c>
      <c r="J5113">
        <f t="shared" si="398"/>
        <v>3.5455000000000001</v>
      </c>
      <c r="K5113">
        <f t="shared" si="399"/>
        <v>8.5450095499999996</v>
      </c>
      <c r="L5113" s="1" t="s">
        <v>26</v>
      </c>
      <c r="M5113" s="1" t="s">
        <v>20</v>
      </c>
      <c r="N5113" s="1" t="s">
        <v>42</v>
      </c>
      <c r="O5113" s="1" t="s">
        <v>34</v>
      </c>
      <c r="P5113" s="1" t="s">
        <v>45</v>
      </c>
      <c r="Q5113" s="1" t="s">
        <v>36</v>
      </c>
      <c r="R5113" s="2">
        <v>40156</v>
      </c>
    </row>
    <row r="5114" spans="1:18" x14ac:dyDescent="0.25">
      <c r="A5114" s="1">
        <v>58500</v>
      </c>
      <c r="B5114" s="2">
        <v>40588</v>
      </c>
      <c r="C5114" s="2" t="str">
        <f t="shared" si="396"/>
        <v>February</v>
      </c>
      <c r="D5114" s="1" t="s">
        <v>18</v>
      </c>
      <c r="E5114" s="1">
        <v>17</v>
      </c>
      <c r="F5114" s="1">
        <f t="shared" si="395"/>
        <v>89.941999999999993</v>
      </c>
      <c r="G5114" s="1">
        <v>1529.0139999999999</v>
      </c>
      <c r="H5114" s="1">
        <v>8.99</v>
      </c>
      <c r="I5114">
        <f t="shared" si="397"/>
        <v>1538.0039999999999</v>
      </c>
      <c r="J5114">
        <f t="shared" si="398"/>
        <v>5.3265000000000002</v>
      </c>
      <c r="K5114">
        <f t="shared" si="399"/>
        <v>81.442930709999999</v>
      </c>
      <c r="L5114" s="1" t="s">
        <v>26</v>
      </c>
      <c r="M5114" s="1" t="s">
        <v>20</v>
      </c>
      <c r="N5114" s="1" t="s">
        <v>42</v>
      </c>
      <c r="O5114" s="1" t="s">
        <v>29</v>
      </c>
      <c r="P5114" s="1" t="s">
        <v>30</v>
      </c>
      <c r="Q5114" s="1" t="s">
        <v>24</v>
      </c>
      <c r="R5114" s="2">
        <v>40588</v>
      </c>
    </row>
    <row r="5115" spans="1:18" x14ac:dyDescent="0.25">
      <c r="A5115" s="1">
        <v>22371</v>
      </c>
      <c r="B5115" s="2">
        <v>39907</v>
      </c>
      <c r="C5115" s="2" t="str">
        <f t="shared" si="396"/>
        <v>April</v>
      </c>
      <c r="D5115" s="1" t="s">
        <v>25</v>
      </c>
      <c r="E5115" s="1">
        <v>8</v>
      </c>
      <c r="F5115" s="1">
        <f t="shared" si="395"/>
        <v>8.8187499999999996</v>
      </c>
      <c r="G5115" s="1">
        <v>70.55</v>
      </c>
      <c r="H5115" s="1">
        <v>11.51</v>
      </c>
      <c r="I5115">
        <f t="shared" si="397"/>
        <v>82.06</v>
      </c>
      <c r="J5115">
        <f t="shared" si="398"/>
        <v>3.5455000000000001</v>
      </c>
      <c r="K5115">
        <f t="shared" si="399"/>
        <v>2.5013502499999998</v>
      </c>
      <c r="L5115" s="1" t="s">
        <v>26</v>
      </c>
      <c r="M5115" s="1" t="s">
        <v>49</v>
      </c>
      <c r="N5115" s="1" t="s">
        <v>28</v>
      </c>
      <c r="O5115" s="1" t="s">
        <v>34</v>
      </c>
      <c r="P5115" s="1" t="s">
        <v>48</v>
      </c>
      <c r="Q5115" s="1" t="s">
        <v>24</v>
      </c>
      <c r="R5115" s="2">
        <v>39908</v>
      </c>
    </row>
    <row r="5116" spans="1:18" x14ac:dyDescent="0.25">
      <c r="A5116" s="1">
        <v>7909</v>
      </c>
      <c r="B5116" s="2">
        <v>39816</v>
      </c>
      <c r="C5116" s="2" t="str">
        <f t="shared" si="396"/>
        <v>January</v>
      </c>
      <c r="D5116" s="1" t="s">
        <v>25</v>
      </c>
      <c r="E5116" s="1">
        <v>29</v>
      </c>
      <c r="F5116" s="1">
        <f t="shared" si="395"/>
        <v>4.2148275862068969</v>
      </c>
      <c r="G5116" s="1">
        <v>122.23</v>
      </c>
      <c r="H5116" s="1">
        <v>1.2</v>
      </c>
      <c r="I5116">
        <f t="shared" si="397"/>
        <v>123.43</v>
      </c>
      <c r="J5116">
        <f t="shared" si="398"/>
        <v>3.5455000000000001</v>
      </c>
      <c r="K5116">
        <f t="shared" si="399"/>
        <v>4.3336646500000002</v>
      </c>
      <c r="L5116" s="1" t="s">
        <v>26</v>
      </c>
      <c r="M5116" s="1" t="s">
        <v>51</v>
      </c>
      <c r="N5116" s="1" t="s">
        <v>42</v>
      </c>
      <c r="O5116" s="1" t="s">
        <v>34</v>
      </c>
      <c r="P5116" s="1" t="s">
        <v>35</v>
      </c>
      <c r="Q5116" s="1" t="s">
        <v>36</v>
      </c>
      <c r="R5116" s="2">
        <v>39817</v>
      </c>
    </row>
    <row r="5117" spans="1:18" x14ac:dyDescent="0.25">
      <c r="A5117" s="1">
        <v>13795</v>
      </c>
      <c r="B5117" s="2">
        <v>40643</v>
      </c>
      <c r="C5117" s="2" t="str">
        <f t="shared" si="396"/>
        <v>April</v>
      </c>
      <c r="D5117" s="1" t="s">
        <v>32</v>
      </c>
      <c r="E5117" s="1">
        <v>30</v>
      </c>
      <c r="F5117" s="1">
        <f t="shared" si="395"/>
        <v>16.710666666666665</v>
      </c>
      <c r="G5117" s="1">
        <v>501.32</v>
      </c>
      <c r="H5117" s="1">
        <v>13.18</v>
      </c>
      <c r="I5117">
        <f t="shared" si="397"/>
        <v>514.5</v>
      </c>
      <c r="J5117">
        <f t="shared" si="398"/>
        <v>3.5455000000000001</v>
      </c>
      <c r="K5117">
        <f t="shared" si="399"/>
        <v>17.7743006</v>
      </c>
      <c r="L5117" s="1" t="s">
        <v>26</v>
      </c>
      <c r="M5117" s="1" t="s">
        <v>44</v>
      </c>
      <c r="N5117" s="1" t="s">
        <v>28</v>
      </c>
      <c r="O5117" s="1" t="s">
        <v>34</v>
      </c>
      <c r="P5117" s="1" t="s">
        <v>48</v>
      </c>
      <c r="Q5117" s="1" t="s">
        <v>24</v>
      </c>
      <c r="R5117" s="2">
        <v>40646</v>
      </c>
    </row>
    <row r="5118" spans="1:18" x14ac:dyDescent="0.25">
      <c r="A5118" s="1">
        <v>21956</v>
      </c>
      <c r="B5118" s="2">
        <v>40575</v>
      </c>
      <c r="C5118" s="2" t="str">
        <f t="shared" si="396"/>
        <v>February</v>
      </c>
      <c r="D5118" s="1" t="s">
        <v>25</v>
      </c>
      <c r="E5118" s="1">
        <v>2</v>
      </c>
      <c r="F5118" s="1">
        <f t="shared" si="395"/>
        <v>62.636499999999998</v>
      </c>
      <c r="G5118" s="1">
        <v>125.273</v>
      </c>
      <c r="H5118" s="1">
        <v>8.99</v>
      </c>
      <c r="I5118">
        <f t="shared" si="397"/>
        <v>134.26300000000001</v>
      </c>
      <c r="J5118">
        <f t="shared" si="398"/>
        <v>5.3265000000000002</v>
      </c>
      <c r="K5118">
        <f t="shared" si="399"/>
        <v>6.6726663449999997</v>
      </c>
      <c r="L5118" s="1" t="s">
        <v>26</v>
      </c>
      <c r="M5118" s="1" t="s">
        <v>56</v>
      </c>
      <c r="N5118" s="1" t="s">
        <v>21</v>
      </c>
      <c r="O5118" s="1" t="s">
        <v>29</v>
      </c>
      <c r="P5118" s="1" t="s">
        <v>30</v>
      </c>
      <c r="Q5118" s="1" t="s">
        <v>24</v>
      </c>
      <c r="R5118" s="2">
        <v>40577</v>
      </c>
    </row>
    <row r="5119" spans="1:18" x14ac:dyDescent="0.25">
      <c r="A5119" s="1">
        <v>49441</v>
      </c>
      <c r="B5119" s="2">
        <v>40083</v>
      </c>
      <c r="C5119" s="2" t="str">
        <f t="shared" si="396"/>
        <v>September</v>
      </c>
      <c r="D5119" s="1" t="s">
        <v>41</v>
      </c>
      <c r="E5119" s="1">
        <v>49</v>
      </c>
      <c r="F5119" s="1">
        <f t="shared" si="395"/>
        <v>40.433877551020409</v>
      </c>
      <c r="G5119" s="1">
        <v>1981.26</v>
      </c>
      <c r="H5119" s="1">
        <v>8.66</v>
      </c>
      <c r="I5119">
        <f t="shared" si="397"/>
        <v>1989.92</v>
      </c>
      <c r="J5119">
        <f t="shared" si="398"/>
        <v>4.7610000000000001</v>
      </c>
      <c r="K5119">
        <f t="shared" si="399"/>
        <v>94.327788600000005</v>
      </c>
      <c r="L5119" s="1" t="s">
        <v>19</v>
      </c>
      <c r="M5119" s="1" t="s">
        <v>56</v>
      </c>
      <c r="N5119" s="1" t="s">
        <v>42</v>
      </c>
      <c r="O5119" s="1" t="s">
        <v>22</v>
      </c>
      <c r="P5119" s="1" t="s">
        <v>23</v>
      </c>
      <c r="Q5119" s="1" t="s">
        <v>31</v>
      </c>
      <c r="R5119" s="2">
        <v>40084</v>
      </c>
    </row>
    <row r="5120" spans="1:18" x14ac:dyDescent="0.25">
      <c r="A5120" s="1">
        <v>18179</v>
      </c>
      <c r="B5120" s="2">
        <v>40026</v>
      </c>
      <c r="C5120" s="2" t="str">
        <f t="shared" si="396"/>
        <v>August</v>
      </c>
      <c r="D5120" s="1" t="s">
        <v>32</v>
      </c>
      <c r="E5120" s="1">
        <v>50</v>
      </c>
      <c r="F5120" s="1">
        <f t="shared" si="395"/>
        <v>10.552</v>
      </c>
      <c r="G5120" s="1">
        <v>527.6</v>
      </c>
      <c r="H5120" s="1">
        <v>1.79</v>
      </c>
      <c r="I5120">
        <f t="shared" si="397"/>
        <v>529.39</v>
      </c>
      <c r="J5120">
        <f t="shared" si="398"/>
        <v>3.5455000000000001</v>
      </c>
      <c r="K5120">
        <f t="shared" si="399"/>
        <v>18.706057999999999</v>
      </c>
      <c r="L5120" s="1" t="s">
        <v>26</v>
      </c>
      <c r="M5120" s="1" t="s">
        <v>20</v>
      </c>
      <c r="N5120" s="1" t="s">
        <v>33</v>
      </c>
      <c r="O5120" s="1" t="s">
        <v>34</v>
      </c>
      <c r="P5120" s="1" t="s">
        <v>45</v>
      </c>
      <c r="Q5120" s="1" t="s">
        <v>36</v>
      </c>
      <c r="R5120" s="2">
        <v>40028</v>
      </c>
    </row>
    <row r="5121" spans="1:18" x14ac:dyDescent="0.25">
      <c r="A5121" s="1">
        <v>26437</v>
      </c>
      <c r="B5121" s="2">
        <v>40875</v>
      </c>
      <c r="C5121" s="2" t="str">
        <f t="shared" si="396"/>
        <v>November</v>
      </c>
      <c r="D5121" s="1" t="s">
        <v>37</v>
      </c>
      <c r="E5121" s="1">
        <v>4</v>
      </c>
      <c r="F5121" s="1">
        <f t="shared" si="395"/>
        <v>13.1075</v>
      </c>
      <c r="G5121" s="1">
        <v>52.43</v>
      </c>
      <c r="H5121" s="1">
        <v>6.22</v>
      </c>
      <c r="I5121">
        <f t="shared" si="397"/>
        <v>58.65</v>
      </c>
      <c r="J5121">
        <f t="shared" si="398"/>
        <v>4.7610000000000001</v>
      </c>
      <c r="K5121">
        <f t="shared" si="399"/>
        <v>2.4961923000000001</v>
      </c>
      <c r="L5121" s="1" t="s">
        <v>19</v>
      </c>
      <c r="M5121" s="1" t="s">
        <v>47</v>
      </c>
      <c r="N5121" s="1" t="s">
        <v>33</v>
      </c>
      <c r="O5121" s="1" t="s">
        <v>22</v>
      </c>
      <c r="P5121" s="1" t="s">
        <v>23</v>
      </c>
      <c r="Q5121" s="1" t="s">
        <v>24</v>
      </c>
      <c r="R5121" s="2">
        <v>40876</v>
      </c>
    </row>
    <row r="5122" spans="1:18" x14ac:dyDescent="0.25">
      <c r="A5122" s="1">
        <v>46243</v>
      </c>
      <c r="B5122" s="2">
        <v>40932</v>
      </c>
      <c r="C5122" s="2" t="str">
        <f t="shared" si="396"/>
        <v>January</v>
      </c>
      <c r="D5122" s="1" t="s">
        <v>18</v>
      </c>
      <c r="E5122" s="1">
        <v>31</v>
      </c>
      <c r="F5122" s="1">
        <f t="shared" ref="F5122:F5185" si="400">G5122/E5122</f>
        <v>5.580322580645162</v>
      </c>
      <c r="G5122" s="1">
        <v>172.99</v>
      </c>
      <c r="H5122" s="1">
        <v>1</v>
      </c>
      <c r="I5122">
        <f t="shared" si="397"/>
        <v>173.99</v>
      </c>
      <c r="J5122">
        <f t="shared" si="398"/>
        <v>3.5455000000000001</v>
      </c>
      <c r="K5122">
        <f t="shared" si="399"/>
        <v>6.1333604500000005</v>
      </c>
      <c r="L5122" s="1" t="s">
        <v>26</v>
      </c>
      <c r="M5122" s="1" t="s">
        <v>27</v>
      </c>
      <c r="N5122" s="1" t="s">
        <v>33</v>
      </c>
      <c r="O5122" s="1" t="s">
        <v>34</v>
      </c>
      <c r="P5122" s="1" t="s">
        <v>35</v>
      </c>
      <c r="Q5122" s="1" t="s">
        <v>36</v>
      </c>
      <c r="R5122" s="2">
        <v>40939</v>
      </c>
    </row>
    <row r="5123" spans="1:18" x14ac:dyDescent="0.25">
      <c r="A5123" s="1">
        <v>8646</v>
      </c>
      <c r="B5123" s="2">
        <v>39912</v>
      </c>
      <c r="C5123" s="2" t="str">
        <f t="shared" ref="C5123:C5186" si="401">TEXT(B5123,"mmmm")</f>
        <v>April</v>
      </c>
      <c r="D5123" s="1" t="s">
        <v>25</v>
      </c>
      <c r="E5123" s="1">
        <v>29</v>
      </c>
      <c r="F5123" s="1">
        <f t="shared" si="400"/>
        <v>329.60862068965514</v>
      </c>
      <c r="G5123" s="1">
        <v>9558.65</v>
      </c>
      <c r="H5123" s="1">
        <v>60</v>
      </c>
      <c r="I5123">
        <f t="shared" ref="I5123:I5186" si="402">G5123+H5123</f>
        <v>9618.65</v>
      </c>
      <c r="J5123">
        <f t="shared" ref="J5123:J5186" si="403">IF(O5123="Furniture",4.761,IF(O5123="Technology",5.3265,IF(O5123="Office Supplies",3.5455,0)))</f>
        <v>4.7610000000000001</v>
      </c>
      <c r="K5123">
        <f t="shared" ref="K5123:K5186" si="404">(J5123*G5123)/100</f>
        <v>455.08732649999996</v>
      </c>
      <c r="L5123" s="1" t="s">
        <v>38</v>
      </c>
      <c r="M5123" s="1" t="s">
        <v>56</v>
      </c>
      <c r="N5123" s="1" t="s">
        <v>21</v>
      </c>
      <c r="O5123" s="1" t="s">
        <v>22</v>
      </c>
      <c r="P5123" s="1" t="s">
        <v>57</v>
      </c>
      <c r="Q5123" s="1" t="s">
        <v>40</v>
      </c>
      <c r="R5123" s="2">
        <v>39913</v>
      </c>
    </row>
    <row r="5124" spans="1:18" x14ac:dyDescent="0.25">
      <c r="A5124" s="1">
        <v>19365</v>
      </c>
      <c r="B5124" s="2">
        <v>40559</v>
      </c>
      <c r="C5124" s="2" t="str">
        <f t="shared" si="401"/>
        <v>January</v>
      </c>
      <c r="D5124" s="1" t="s">
        <v>41</v>
      </c>
      <c r="E5124" s="1">
        <v>29</v>
      </c>
      <c r="F5124" s="1">
        <f t="shared" si="400"/>
        <v>6.2700000000000005</v>
      </c>
      <c r="G5124" s="1">
        <v>181.83</v>
      </c>
      <c r="H5124" s="1">
        <v>5.2</v>
      </c>
      <c r="I5124">
        <f t="shared" si="402"/>
        <v>187.03</v>
      </c>
      <c r="J5124">
        <f t="shared" si="403"/>
        <v>3.5455000000000001</v>
      </c>
      <c r="K5124">
        <f t="shared" si="404"/>
        <v>6.4467826500000003</v>
      </c>
      <c r="L5124" s="1" t="s">
        <v>26</v>
      </c>
      <c r="M5124" s="1" t="s">
        <v>55</v>
      </c>
      <c r="N5124" s="1" t="s">
        <v>28</v>
      </c>
      <c r="O5124" s="1" t="s">
        <v>34</v>
      </c>
      <c r="P5124" s="1" t="s">
        <v>45</v>
      </c>
      <c r="Q5124" s="1" t="s">
        <v>24</v>
      </c>
      <c r="R5124" s="2">
        <v>40560</v>
      </c>
    </row>
    <row r="5125" spans="1:18" x14ac:dyDescent="0.25">
      <c r="A5125" s="1">
        <v>12258</v>
      </c>
      <c r="B5125" s="2">
        <v>40147</v>
      </c>
      <c r="C5125" s="2" t="str">
        <f t="shared" si="401"/>
        <v>November</v>
      </c>
      <c r="D5125" s="1" t="s">
        <v>18</v>
      </c>
      <c r="E5125" s="1">
        <v>2</v>
      </c>
      <c r="F5125" s="1">
        <f t="shared" si="400"/>
        <v>27.8</v>
      </c>
      <c r="G5125" s="1">
        <v>55.6</v>
      </c>
      <c r="H5125" s="1">
        <v>49</v>
      </c>
      <c r="I5125">
        <f t="shared" si="402"/>
        <v>104.6</v>
      </c>
      <c r="J5125">
        <f t="shared" si="403"/>
        <v>3.5455000000000001</v>
      </c>
      <c r="K5125">
        <f t="shared" si="404"/>
        <v>1.9712980000000002</v>
      </c>
      <c r="L5125" s="1" t="s">
        <v>26</v>
      </c>
      <c r="M5125" s="1" t="s">
        <v>27</v>
      </c>
      <c r="N5125" s="1" t="s">
        <v>42</v>
      </c>
      <c r="O5125" s="1" t="s">
        <v>34</v>
      </c>
      <c r="P5125" s="1" t="s">
        <v>68</v>
      </c>
      <c r="Q5125" s="1" t="s">
        <v>53</v>
      </c>
      <c r="R5125" s="2">
        <v>40152</v>
      </c>
    </row>
    <row r="5126" spans="1:18" x14ac:dyDescent="0.25">
      <c r="A5126" s="1">
        <v>39266</v>
      </c>
      <c r="B5126" s="2">
        <v>41148</v>
      </c>
      <c r="C5126" s="2" t="str">
        <f t="shared" si="401"/>
        <v>August</v>
      </c>
      <c r="D5126" s="1" t="s">
        <v>25</v>
      </c>
      <c r="E5126" s="1">
        <v>4</v>
      </c>
      <c r="F5126" s="1">
        <f t="shared" si="400"/>
        <v>16.022500000000001</v>
      </c>
      <c r="G5126" s="1">
        <v>64.09</v>
      </c>
      <c r="H5126" s="1">
        <v>1.39</v>
      </c>
      <c r="I5126">
        <f t="shared" si="402"/>
        <v>65.48</v>
      </c>
      <c r="J5126">
        <f t="shared" si="403"/>
        <v>3.5455000000000001</v>
      </c>
      <c r="K5126">
        <f t="shared" si="404"/>
        <v>2.2723109500000001</v>
      </c>
      <c r="L5126" s="1" t="s">
        <v>26</v>
      </c>
      <c r="M5126" s="1" t="s">
        <v>58</v>
      </c>
      <c r="N5126" s="1" t="s">
        <v>28</v>
      </c>
      <c r="O5126" s="1" t="s">
        <v>34</v>
      </c>
      <c r="P5126" s="1" t="s">
        <v>62</v>
      </c>
      <c r="Q5126" s="1" t="s">
        <v>24</v>
      </c>
      <c r="R5126" s="2">
        <v>41149</v>
      </c>
    </row>
    <row r="5127" spans="1:18" x14ac:dyDescent="0.25">
      <c r="A5127" s="1">
        <v>42725</v>
      </c>
      <c r="B5127" s="2">
        <v>40665</v>
      </c>
      <c r="C5127" s="2" t="str">
        <f t="shared" si="401"/>
        <v>May</v>
      </c>
      <c r="D5127" s="1" t="s">
        <v>41</v>
      </c>
      <c r="E5127" s="1">
        <v>18</v>
      </c>
      <c r="F5127" s="1">
        <f t="shared" si="400"/>
        <v>12.836666666666666</v>
      </c>
      <c r="G5127" s="1">
        <v>231.06</v>
      </c>
      <c r="H5127" s="1">
        <v>6.13</v>
      </c>
      <c r="I5127">
        <f t="shared" si="402"/>
        <v>237.19</v>
      </c>
      <c r="J5127">
        <f t="shared" si="403"/>
        <v>3.5455000000000001</v>
      </c>
      <c r="K5127">
        <f t="shared" si="404"/>
        <v>8.1922323000000006</v>
      </c>
      <c r="L5127" s="1" t="s">
        <v>26</v>
      </c>
      <c r="M5127" s="1" t="s">
        <v>51</v>
      </c>
      <c r="N5127" s="1" t="s">
        <v>33</v>
      </c>
      <c r="O5127" s="1" t="s">
        <v>34</v>
      </c>
      <c r="P5127" s="1" t="s">
        <v>60</v>
      </c>
      <c r="Q5127" s="1" t="s">
        <v>24</v>
      </c>
      <c r="R5127" s="2">
        <v>40666</v>
      </c>
    </row>
    <row r="5128" spans="1:18" x14ac:dyDescent="0.25">
      <c r="A5128" s="1">
        <v>38437</v>
      </c>
      <c r="B5128" s="2">
        <v>41037</v>
      </c>
      <c r="C5128" s="2" t="str">
        <f t="shared" si="401"/>
        <v>May</v>
      </c>
      <c r="D5128" s="1" t="s">
        <v>37</v>
      </c>
      <c r="E5128" s="1">
        <v>17</v>
      </c>
      <c r="F5128" s="1">
        <f t="shared" si="400"/>
        <v>3.2741176470588234</v>
      </c>
      <c r="G5128" s="1">
        <v>55.66</v>
      </c>
      <c r="H5128" s="1">
        <v>2.31</v>
      </c>
      <c r="I5128">
        <f t="shared" si="402"/>
        <v>57.97</v>
      </c>
      <c r="J5128">
        <f t="shared" si="403"/>
        <v>3.5455000000000001</v>
      </c>
      <c r="K5128">
        <f t="shared" si="404"/>
        <v>1.9734252999999997</v>
      </c>
      <c r="L5128" s="1" t="s">
        <v>26</v>
      </c>
      <c r="M5128" s="1" t="s">
        <v>27</v>
      </c>
      <c r="N5128" s="1" t="s">
        <v>28</v>
      </c>
      <c r="O5128" s="1" t="s">
        <v>34</v>
      </c>
      <c r="P5128" s="1" t="s">
        <v>35</v>
      </c>
      <c r="Q5128" s="1" t="s">
        <v>36</v>
      </c>
      <c r="R5128" s="2">
        <v>41038</v>
      </c>
    </row>
    <row r="5129" spans="1:18" x14ac:dyDescent="0.25">
      <c r="A5129" s="1">
        <v>7174</v>
      </c>
      <c r="B5129" s="2">
        <v>40978</v>
      </c>
      <c r="C5129" s="2" t="str">
        <f t="shared" si="401"/>
        <v>March</v>
      </c>
      <c r="D5129" s="1" t="s">
        <v>32</v>
      </c>
      <c r="E5129" s="1">
        <v>10</v>
      </c>
      <c r="F5129" s="1">
        <f t="shared" si="400"/>
        <v>14.191999999999998</v>
      </c>
      <c r="G5129" s="1">
        <v>141.91999999999999</v>
      </c>
      <c r="H5129" s="1">
        <v>8.99</v>
      </c>
      <c r="I5129">
        <f t="shared" si="402"/>
        <v>150.91</v>
      </c>
      <c r="J5129">
        <f t="shared" si="403"/>
        <v>4.7610000000000001</v>
      </c>
      <c r="K5129">
        <f t="shared" si="404"/>
        <v>6.7568111999999996</v>
      </c>
      <c r="L5129" s="1" t="s">
        <v>26</v>
      </c>
      <c r="M5129" s="1" t="s">
        <v>47</v>
      </c>
      <c r="N5129" s="1" t="s">
        <v>21</v>
      </c>
      <c r="O5129" s="1" t="s">
        <v>22</v>
      </c>
      <c r="P5129" s="1" t="s">
        <v>23</v>
      </c>
      <c r="Q5129" s="1" t="s">
        <v>46</v>
      </c>
      <c r="R5129" s="2">
        <v>40980</v>
      </c>
    </row>
    <row r="5130" spans="1:18" x14ac:dyDescent="0.25">
      <c r="A5130" s="1">
        <v>51488</v>
      </c>
      <c r="B5130" s="2">
        <v>40300</v>
      </c>
      <c r="C5130" s="2" t="str">
        <f t="shared" si="401"/>
        <v>May</v>
      </c>
      <c r="D5130" s="1" t="s">
        <v>25</v>
      </c>
      <c r="E5130" s="1">
        <v>31</v>
      </c>
      <c r="F5130" s="1">
        <f t="shared" si="400"/>
        <v>50.385806451612908</v>
      </c>
      <c r="G5130" s="1">
        <v>1561.96</v>
      </c>
      <c r="H5130" s="1">
        <v>13.66</v>
      </c>
      <c r="I5130">
        <f t="shared" si="402"/>
        <v>1575.6200000000001</v>
      </c>
      <c r="J5130">
        <f t="shared" si="403"/>
        <v>3.5455000000000001</v>
      </c>
      <c r="K5130">
        <f t="shared" si="404"/>
        <v>55.379291800000004</v>
      </c>
      <c r="L5130" s="1" t="s">
        <v>26</v>
      </c>
      <c r="M5130" s="1" t="s">
        <v>59</v>
      </c>
      <c r="N5130" s="1" t="s">
        <v>33</v>
      </c>
      <c r="O5130" s="1" t="s">
        <v>34</v>
      </c>
      <c r="P5130" s="1" t="s">
        <v>68</v>
      </c>
      <c r="Q5130" s="1" t="s">
        <v>24</v>
      </c>
      <c r="R5130" s="2">
        <v>40301</v>
      </c>
    </row>
    <row r="5131" spans="1:18" x14ac:dyDescent="0.25">
      <c r="A5131" s="1">
        <v>28836</v>
      </c>
      <c r="B5131" s="2">
        <v>40475</v>
      </c>
      <c r="C5131" s="2" t="str">
        <f t="shared" si="401"/>
        <v>October</v>
      </c>
      <c r="D5131" s="1" t="s">
        <v>25</v>
      </c>
      <c r="E5131" s="1">
        <v>50</v>
      </c>
      <c r="F5131" s="1">
        <f t="shared" si="400"/>
        <v>164.42587</v>
      </c>
      <c r="G5131" s="1">
        <v>8221.2934999999998</v>
      </c>
      <c r="H5131" s="1">
        <v>4.2</v>
      </c>
      <c r="I5131">
        <f t="shared" si="402"/>
        <v>8225.4935000000005</v>
      </c>
      <c r="J5131">
        <f t="shared" si="403"/>
        <v>5.3265000000000002</v>
      </c>
      <c r="K5131">
        <f t="shared" si="404"/>
        <v>437.90719827750002</v>
      </c>
      <c r="L5131" s="1" t="s">
        <v>26</v>
      </c>
      <c r="M5131" s="1" t="s">
        <v>55</v>
      </c>
      <c r="N5131" s="1" t="s">
        <v>33</v>
      </c>
      <c r="O5131" s="1" t="s">
        <v>29</v>
      </c>
      <c r="P5131" s="1" t="s">
        <v>30</v>
      </c>
      <c r="Q5131" s="1" t="s">
        <v>24</v>
      </c>
      <c r="R5131" s="2">
        <v>40476</v>
      </c>
    </row>
    <row r="5132" spans="1:18" x14ac:dyDescent="0.25">
      <c r="A5132" s="1">
        <v>26918</v>
      </c>
      <c r="B5132" s="2">
        <v>39909</v>
      </c>
      <c r="C5132" s="2" t="str">
        <f t="shared" si="401"/>
        <v>April</v>
      </c>
      <c r="D5132" s="1" t="s">
        <v>18</v>
      </c>
      <c r="E5132" s="1">
        <v>16</v>
      </c>
      <c r="F5132" s="1">
        <f t="shared" si="400"/>
        <v>4.8724999999999996</v>
      </c>
      <c r="G5132" s="1">
        <v>77.959999999999994</v>
      </c>
      <c r="H5132" s="1">
        <v>0.71</v>
      </c>
      <c r="I5132">
        <f t="shared" si="402"/>
        <v>78.669999999999987</v>
      </c>
      <c r="J5132">
        <f t="shared" si="403"/>
        <v>3.5455000000000001</v>
      </c>
      <c r="K5132">
        <f t="shared" si="404"/>
        <v>2.7640718</v>
      </c>
      <c r="L5132" s="1" t="s">
        <v>26</v>
      </c>
      <c r="M5132" s="1" t="s">
        <v>27</v>
      </c>
      <c r="N5132" s="1" t="s">
        <v>42</v>
      </c>
      <c r="O5132" s="1" t="s">
        <v>34</v>
      </c>
      <c r="P5132" s="1" t="s">
        <v>35</v>
      </c>
      <c r="Q5132" s="1" t="s">
        <v>36</v>
      </c>
      <c r="R5132" s="2">
        <v>39918</v>
      </c>
    </row>
    <row r="5133" spans="1:18" x14ac:dyDescent="0.25">
      <c r="A5133" s="1">
        <v>46115</v>
      </c>
      <c r="B5133" s="2">
        <v>40604</v>
      </c>
      <c r="C5133" s="2" t="str">
        <f t="shared" si="401"/>
        <v>March</v>
      </c>
      <c r="D5133" s="1" t="s">
        <v>37</v>
      </c>
      <c r="E5133" s="1">
        <v>35</v>
      </c>
      <c r="F5133" s="1">
        <f t="shared" si="400"/>
        <v>19.355142857142855</v>
      </c>
      <c r="G5133" s="1">
        <v>677.43</v>
      </c>
      <c r="H5133" s="1">
        <v>4</v>
      </c>
      <c r="I5133">
        <f t="shared" si="402"/>
        <v>681.43</v>
      </c>
      <c r="J5133">
        <f t="shared" si="403"/>
        <v>5.3265000000000002</v>
      </c>
      <c r="K5133">
        <f t="shared" si="404"/>
        <v>36.083308950000003</v>
      </c>
      <c r="L5133" s="1" t="s">
        <v>26</v>
      </c>
      <c r="M5133" s="1" t="s">
        <v>49</v>
      </c>
      <c r="N5133" s="1" t="s">
        <v>28</v>
      </c>
      <c r="O5133" s="1" t="s">
        <v>29</v>
      </c>
      <c r="P5133" s="1" t="s">
        <v>43</v>
      </c>
      <c r="Q5133" s="1" t="s">
        <v>24</v>
      </c>
      <c r="R5133" s="2">
        <v>40606</v>
      </c>
    </row>
    <row r="5134" spans="1:18" x14ac:dyDescent="0.25">
      <c r="A5134" s="1">
        <v>22628</v>
      </c>
      <c r="B5134" s="2">
        <v>40115</v>
      </c>
      <c r="C5134" s="2" t="str">
        <f t="shared" si="401"/>
        <v>October</v>
      </c>
      <c r="D5134" s="1" t="s">
        <v>41</v>
      </c>
      <c r="E5134" s="1">
        <v>30</v>
      </c>
      <c r="F5134" s="1">
        <f t="shared" si="400"/>
        <v>98.39</v>
      </c>
      <c r="G5134" s="1">
        <v>2951.7</v>
      </c>
      <c r="H5134" s="1">
        <v>74.349999999999994</v>
      </c>
      <c r="I5134">
        <f t="shared" si="402"/>
        <v>3026.0499999999997</v>
      </c>
      <c r="J5134">
        <f t="shared" si="403"/>
        <v>4.7610000000000001</v>
      </c>
      <c r="K5134">
        <f t="shared" si="404"/>
        <v>140.53043700000001</v>
      </c>
      <c r="L5134" s="1" t="s">
        <v>38</v>
      </c>
      <c r="M5134" s="1" t="s">
        <v>59</v>
      </c>
      <c r="N5134" s="1" t="s">
        <v>33</v>
      </c>
      <c r="O5134" s="1" t="s">
        <v>22</v>
      </c>
      <c r="P5134" s="1" t="s">
        <v>39</v>
      </c>
      <c r="Q5134" s="1" t="s">
        <v>40</v>
      </c>
      <c r="R5134" s="2">
        <v>40118</v>
      </c>
    </row>
    <row r="5135" spans="1:18" x14ac:dyDescent="0.25">
      <c r="A5135" s="1">
        <v>13381</v>
      </c>
      <c r="B5135" s="2">
        <v>40772</v>
      </c>
      <c r="C5135" s="2" t="str">
        <f t="shared" si="401"/>
        <v>August</v>
      </c>
      <c r="D5135" s="1" t="s">
        <v>41</v>
      </c>
      <c r="E5135" s="1">
        <v>41</v>
      </c>
      <c r="F5135" s="1">
        <f t="shared" si="400"/>
        <v>261.33609756097565</v>
      </c>
      <c r="G5135" s="1">
        <v>10714.78</v>
      </c>
      <c r="H5135" s="1">
        <v>66.67</v>
      </c>
      <c r="I5135">
        <f t="shared" si="402"/>
        <v>10781.45</v>
      </c>
      <c r="J5135">
        <f t="shared" si="403"/>
        <v>4.7610000000000001</v>
      </c>
      <c r="K5135">
        <f t="shared" si="404"/>
        <v>510.13067580000001</v>
      </c>
      <c r="L5135" s="1" t="s">
        <v>38</v>
      </c>
      <c r="M5135" s="1" t="s">
        <v>49</v>
      </c>
      <c r="N5135" s="1" t="s">
        <v>21</v>
      </c>
      <c r="O5135" s="1" t="s">
        <v>22</v>
      </c>
      <c r="P5135" s="1" t="s">
        <v>57</v>
      </c>
      <c r="Q5135" s="1" t="s">
        <v>64</v>
      </c>
      <c r="R5135" s="2">
        <v>40772</v>
      </c>
    </row>
    <row r="5136" spans="1:18" x14ac:dyDescent="0.25">
      <c r="A5136" s="1">
        <v>22151</v>
      </c>
      <c r="B5136" s="2">
        <v>40390</v>
      </c>
      <c r="C5136" s="2" t="str">
        <f t="shared" si="401"/>
        <v>July</v>
      </c>
      <c r="D5136" s="1" t="s">
        <v>25</v>
      </c>
      <c r="E5136" s="1">
        <v>20</v>
      </c>
      <c r="F5136" s="1">
        <f t="shared" si="400"/>
        <v>25.7685</v>
      </c>
      <c r="G5136" s="1">
        <v>515.37</v>
      </c>
      <c r="H5136" s="1">
        <v>12.98</v>
      </c>
      <c r="I5136">
        <f t="shared" si="402"/>
        <v>528.35</v>
      </c>
      <c r="J5136">
        <f t="shared" si="403"/>
        <v>3.5455000000000001</v>
      </c>
      <c r="K5136">
        <f t="shared" si="404"/>
        <v>18.27244335</v>
      </c>
      <c r="L5136" s="1" t="s">
        <v>26</v>
      </c>
      <c r="M5136" s="1" t="s">
        <v>27</v>
      </c>
      <c r="N5136" s="1" t="s">
        <v>33</v>
      </c>
      <c r="O5136" s="1" t="s">
        <v>34</v>
      </c>
      <c r="P5136" s="1" t="s">
        <v>48</v>
      </c>
      <c r="Q5136" s="1" t="s">
        <v>24</v>
      </c>
      <c r="R5136" s="2">
        <v>40391</v>
      </c>
    </row>
    <row r="5137" spans="1:18" x14ac:dyDescent="0.25">
      <c r="A5137" s="1">
        <v>51777</v>
      </c>
      <c r="B5137" s="2">
        <v>40593</v>
      </c>
      <c r="C5137" s="2" t="str">
        <f t="shared" si="401"/>
        <v>February</v>
      </c>
      <c r="D5137" s="1" t="s">
        <v>41</v>
      </c>
      <c r="E5137" s="1">
        <v>13</v>
      </c>
      <c r="F5137" s="1">
        <f t="shared" si="400"/>
        <v>100.60615384615386</v>
      </c>
      <c r="G5137" s="1">
        <v>1307.8800000000001</v>
      </c>
      <c r="H5137" s="1">
        <v>7.18</v>
      </c>
      <c r="I5137">
        <f t="shared" si="402"/>
        <v>1315.0600000000002</v>
      </c>
      <c r="J5137">
        <f t="shared" si="403"/>
        <v>5.3265000000000002</v>
      </c>
      <c r="K5137">
        <f t="shared" si="404"/>
        <v>69.664228200000011</v>
      </c>
      <c r="L5137" s="1" t="s">
        <v>26</v>
      </c>
      <c r="M5137" s="1" t="s">
        <v>56</v>
      </c>
      <c r="N5137" s="1" t="s">
        <v>28</v>
      </c>
      <c r="O5137" s="1" t="s">
        <v>29</v>
      </c>
      <c r="P5137" s="1" t="s">
        <v>43</v>
      </c>
      <c r="Q5137" s="1" t="s">
        <v>24</v>
      </c>
      <c r="R5137" s="2">
        <v>40595</v>
      </c>
    </row>
    <row r="5138" spans="1:18" x14ac:dyDescent="0.25">
      <c r="A5138" s="1">
        <v>11460</v>
      </c>
      <c r="B5138" s="2">
        <v>40414</v>
      </c>
      <c r="C5138" s="2" t="str">
        <f t="shared" si="401"/>
        <v>August</v>
      </c>
      <c r="D5138" s="1" t="s">
        <v>25</v>
      </c>
      <c r="E5138" s="1">
        <v>30</v>
      </c>
      <c r="F5138" s="1">
        <f t="shared" si="400"/>
        <v>3.4079999999999999</v>
      </c>
      <c r="G5138" s="1">
        <v>102.24</v>
      </c>
      <c r="H5138" s="1">
        <v>0.5</v>
      </c>
      <c r="I5138">
        <f t="shared" si="402"/>
        <v>102.74</v>
      </c>
      <c r="J5138">
        <f t="shared" si="403"/>
        <v>3.5455000000000001</v>
      </c>
      <c r="K5138">
        <f t="shared" si="404"/>
        <v>3.6249191999999999</v>
      </c>
      <c r="L5138" s="1" t="s">
        <v>26</v>
      </c>
      <c r="M5138" s="1" t="s">
        <v>44</v>
      </c>
      <c r="N5138" s="1" t="s">
        <v>42</v>
      </c>
      <c r="O5138" s="1" t="s">
        <v>34</v>
      </c>
      <c r="P5138" s="1" t="s">
        <v>63</v>
      </c>
      <c r="Q5138" s="1" t="s">
        <v>24</v>
      </c>
      <c r="R5138" s="2">
        <v>40416</v>
      </c>
    </row>
    <row r="5139" spans="1:18" x14ac:dyDescent="0.25">
      <c r="A5139" s="1">
        <v>129</v>
      </c>
      <c r="B5139" s="2">
        <v>41231</v>
      </c>
      <c r="C5139" s="2" t="str">
        <f t="shared" si="401"/>
        <v>November</v>
      </c>
      <c r="D5139" s="1" t="s">
        <v>18</v>
      </c>
      <c r="E5139" s="1">
        <v>4</v>
      </c>
      <c r="F5139" s="1">
        <f t="shared" si="400"/>
        <v>8.18</v>
      </c>
      <c r="G5139" s="1">
        <v>32.72</v>
      </c>
      <c r="H5139" s="1">
        <v>8.19</v>
      </c>
      <c r="I5139">
        <f t="shared" si="402"/>
        <v>40.909999999999997</v>
      </c>
      <c r="J5139">
        <f t="shared" si="403"/>
        <v>3.5455000000000001</v>
      </c>
      <c r="K5139">
        <f t="shared" si="404"/>
        <v>1.1600876</v>
      </c>
      <c r="L5139" s="1" t="s">
        <v>26</v>
      </c>
      <c r="M5139" s="1" t="s">
        <v>27</v>
      </c>
      <c r="N5139" s="1" t="s">
        <v>33</v>
      </c>
      <c r="O5139" s="1" t="s">
        <v>34</v>
      </c>
      <c r="P5139" s="1" t="s">
        <v>45</v>
      </c>
      <c r="Q5139" s="1" t="s">
        <v>24</v>
      </c>
      <c r="R5139" s="2">
        <v>41240</v>
      </c>
    </row>
    <row r="5140" spans="1:18" x14ac:dyDescent="0.25">
      <c r="A5140" s="1">
        <v>21379</v>
      </c>
      <c r="B5140" s="2">
        <v>40557</v>
      </c>
      <c r="C5140" s="2" t="str">
        <f t="shared" si="401"/>
        <v>January</v>
      </c>
      <c r="D5140" s="1" t="s">
        <v>25</v>
      </c>
      <c r="E5140" s="1">
        <v>35</v>
      </c>
      <c r="F5140" s="1">
        <f t="shared" si="400"/>
        <v>155.09971428571427</v>
      </c>
      <c r="G5140" s="1">
        <v>5428.49</v>
      </c>
      <c r="H5140" s="1">
        <v>60.2</v>
      </c>
      <c r="I5140">
        <f t="shared" si="402"/>
        <v>5488.69</v>
      </c>
      <c r="J5140">
        <f t="shared" si="403"/>
        <v>4.7610000000000001</v>
      </c>
      <c r="K5140">
        <f t="shared" si="404"/>
        <v>258.45040890000001</v>
      </c>
      <c r="L5140" s="1" t="s">
        <v>38</v>
      </c>
      <c r="M5140" s="1" t="s">
        <v>58</v>
      </c>
      <c r="N5140" s="1" t="s">
        <v>33</v>
      </c>
      <c r="O5140" s="1" t="s">
        <v>22</v>
      </c>
      <c r="P5140" s="1" t="s">
        <v>39</v>
      </c>
      <c r="Q5140" s="1" t="s">
        <v>40</v>
      </c>
      <c r="R5140" s="2">
        <v>40559</v>
      </c>
    </row>
    <row r="5141" spans="1:18" x14ac:dyDescent="0.25">
      <c r="A5141" s="1">
        <v>30054</v>
      </c>
      <c r="B5141" s="2">
        <v>41153</v>
      </c>
      <c r="C5141" s="2" t="str">
        <f t="shared" si="401"/>
        <v>September</v>
      </c>
      <c r="D5141" s="1" t="s">
        <v>32</v>
      </c>
      <c r="E5141" s="1">
        <v>33</v>
      </c>
      <c r="F5141" s="1">
        <f t="shared" si="400"/>
        <v>9.43</v>
      </c>
      <c r="G5141" s="1">
        <v>311.19</v>
      </c>
      <c r="H5141" s="1">
        <v>4.93</v>
      </c>
      <c r="I5141">
        <f t="shared" si="402"/>
        <v>316.12</v>
      </c>
      <c r="J5141">
        <f t="shared" si="403"/>
        <v>4.7610000000000001</v>
      </c>
      <c r="K5141">
        <f t="shared" si="404"/>
        <v>14.815755899999999</v>
      </c>
      <c r="L5141" s="1" t="s">
        <v>26</v>
      </c>
      <c r="M5141" s="1" t="s">
        <v>27</v>
      </c>
      <c r="N5141" s="1" t="s">
        <v>33</v>
      </c>
      <c r="O5141" s="1" t="s">
        <v>22</v>
      </c>
      <c r="P5141" s="1" t="s">
        <v>23</v>
      </c>
      <c r="Q5141" s="1" t="s">
        <v>24</v>
      </c>
      <c r="R5141" s="2">
        <v>41155</v>
      </c>
    </row>
    <row r="5142" spans="1:18" x14ac:dyDescent="0.25">
      <c r="A5142" s="1">
        <v>35139</v>
      </c>
      <c r="B5142" s="2">
        <v>40196</v>
      </c>
      <c r="C5142" s="2" t="str">
        <f t="shared" si="401"/>
        <v>January</v>
      </c>
      <c r="D5142" s="1" t="s">
        <v>25</v>
      </c>
      <c r="E5142" s="1">
        <v>29</v>
      </c>
      <c r="F5142" s="1">
        <f t="shared" si="400"/>
        <v>9.1303448275862067</v>
      </c>
      <c r="G5142" s="1">
        <v>264.77999999999997</v>
      </c>
      <c r="H5142" s="1">
        <v>2.99</v>
      </c>
      <c r="I5142">
        <f t="shared" si="402"/>
        <v>267.77</v>
      </c>
      <c r="J5142">
        <f t="shared" si="403"/>
        <v>3.5455000000000001</v>
      </c>
      <c r="K5142">
        <f t="shared" si="404"/>
        <v>9.3877749000000001</v>
      </c>
      <c r="L5142" s="1" t="s">
        <v>26</v>
      </c>
      <c r="M5142" s="1" t="s">
        <v>51</v>
      </c>
      <c r="N5142" s="1" t="s">
        <v>42</v>
      </c>
      <c r="O5142" s="1" t="s">
        <v>34</v>
      </c>
      <c r="P5142" s="1" t="s">
        <v>48</v>
      </c>
      <c r="Q5142" s="1" t="s">
        <v>24</v>
      </c>
      <c r="R5142" s="2">
        <v>40197</v>
      </c>
    </row>
    <row r="5143" spans="1:18" x14ac:dyDescent="0.25">
      <c r="A5143" s="1">
        <v>5703</v>
      </c>
      <c r="B5143" s="2">
        <v>40313</v>
      </c>
      <c r="C5143" s="2" t="str">
        <f t="shared" si="401"/>
        <v>May</v>
      </c>
      <c r="D5143" s="1" t="s">
        <v>41</v>
      </c>
      <c r="E5143" s="1">
        <v>29</v>
      </c>
      <c r="F5143" s="1">
        <f t="shared" si="400"/>
        <v>12.343448275862068</v>
      </c>
      <c r="G5143" s="1">
        <v>357.96</v>
      </c>
      <c r="H5143" s="1">
        <v>6.47</v>
      </c>
      <c r="I5143">
        <f t="shared" si="402"/>
        <v>364.43</v>
      </c>
      <c r="J5143">
        <f t="shared" si="403"/>
        <v>3.5455000000000001</v>
      </c>
      <c r="K5143">
        <f t="shared" si="404"/>
        <v>12.691471799999999</v>
      </c>
      <c r="L5143" s="1" t="s">
        <v>26</v>
      </c>
      <c r="M5143" s="1" t="s">
        <v>27</v>
      </c>
      <c r="N5143" s="1" t="s">
        <v>21</v>
      </c>
      <c r="O5143" s="1" t="s">
        <v>34</v>
      </c>
      <c r="P5143" s="1" t="s">
        <v>45</v>
      </c>
      <c r="Q5143" s="1" t="s">
        <v>24</v>
      </c>
      <c r="R5143" s="2">
        <v>40314</v>
      </c>
    </row>
    <row r="5144" spans="1:18" x14ac:dyDescent="0.25">
      <c r="A5144" s="1">
        <v>8065</v>
      </c>
      <c r="B5144" s="2">
        <v>41203</v>
      </c>
      <c r="C5144" s="2" t="str">
        <f t="shared" si="401"/>
        <v>October</v>
      </c>
      <c r="D5144" s="1" t="s">
        <v>41</v>
      </c>
      <c r="E5144" s="1">
        <v>17</v>
      </c>
      <c r="F5144" s="1">
        <f t="shared" si="400"/>
        <v>66.221176470588233</v>
      </c>
      <c r="G5144" s="1">
        <v>1125.76</v>
      </c>
      <c r="H5144" s="1">
        <v>12.23</v>
      </c>
      <c r="I5144">
        <f t="shared" si="402"/>
        <v>1137.99</v>
      </c>
      <c r="J5144">
        <f t="shared" si="403"/>
        <v>4.7610000000000001</v>
      </c>
      <c r="K5144">
        <f t="shared" si="404"/>
        <v>53.597433600000002</v>
      </c>
      <c r="L5144" s="1" t="s">
        <v>26</v>
      </c>
      <c r="M5144" s="1" t="s">
        <v>49</v>
      </c>
      <c r="N5144" s="1" t="s">
        <v>28</v>
      </c>
      <c r="O5144" s="1" t="s">
        <v>22</v>
      </c>
      <c r="P5144" s="1" t="s">
        <v>23</v>
      </c>
      <c r="Q5144" s="1" t="s">
        <v>31</v>
      </c>
      <c r="R5144" s="2">
        <v>41205</v>
      </c>
    </row>
    <row r="5145" spans="1:18" x14ac:dyDescent="0.25">
      <c r="A5145" s="1">
        <v>7398</v>
      </c>
      <c r="B5145" s="2">
        <v>39965</v>
      </c>
      <c r="C5145" s="2" t="str">
        <f t="shared" si="401"/>
        <v>June</v>
      </c>
      <c r="D5145" s="1" t="s">
        <v>32</v>
      </c>
      <c r="E5145" s="1">
        <v>34</v>
      </c>
      <c r="F5145" s="1">
        <f t="shared" si="400"/>
        <v>64.16</v>
      </c>
      <c r="G5145" s="1">
        <v>2181.44</v>
      </c>
      <c r="H5145" s="1">
        <v>35</v>
      </c>
      <c r="I5145">
        <f t="shared" si="402"/>
        <v>2216.44</v>
      </c>
      <c r="J5145">
        <f t="shared" si="403"/>
        <v>3.5455000000000001</v>
      </c>
      <c r="K5145">
        <f t="shared" si="404"/>
        <v>77.342955200000006</v>
      </c>
      <c r="L5145" s="1" t="s">
        <v>26</v>
      </c>
      <c r="M5145" s="1" t="s">
        <v>51</v>
      </c>
      <c r="N5145" s="1" t="s">
        <v>33</v>
      </c>
      <c r="O5145" s="1" t="s">
        <v>34</v>
      </c>
      <c r="P5145" s="1" t="s">
        <v>60</v>
      </c>
      <c r="Q5145" s="1" t="s">
        <v>53</v>
      </c>
      <c r="R5145" s="2">
        <v>39967</v>
      </c>
    </row>
    <row r="5146" spans="1:18" x14ac:dyDescent="0.25">
      <c r="A5146" s="1">
        <v>59171</v>
      </c>
      <c r="B5146" s="2">
        <v>40798</v>
      </c>
      <c r="C5146" s="2" t="str">
        <f t="shared" si="401"/>
        <v>September</v>
      </c>
      <c r="D5146" s="1" t="s">
        <v>41</v>
      </c>
      <c r="E5146" s="1">
        <v>39</v>
      </c>
      <c r="F5146" s="1">
        <f t="shared" si="400"/>
        <v>2.6941025641025638</v>
      </c>
      <c r="G5146" s="1">
        <v>105.07</v>
      </c>
      <c r="H5146" s="1">
        <v>0.7</v>
      </c>
      <c r="I5146">
        <f t="shared" si="402"/>
        <v>105.77</v>
      </c>
      <c r="J5146">
        <f t="shared" si="403"/>
        <v>3.5455000000000001</v>
      </c>
      <c r="K5146">
        <f t="shared" si="404"/>
        <v>3.7252568500000001</v>
      </c>
      <c r="L5146" s="1" t="s">
        <v>26</v>
      </c>
      <c r="M5146" s="1" t="s">
        <v>59</v>
      </c>
      <c r="N5146" s="1" t="s">
        <v>33</v>
      </c>
      <c r="O5146" s="1" t="s">
        <v>34</v>
      </c>
      <c r="P5146" s="1" t="s">
        <v>35</v>
      </c>
      <c r="Q5146" s="1" t="s">
        <v>36</v>
      </c>
      <c r="R5146" s="2">
        <v>40799</v>
      </c>
    </row>
    <row r="5147" spans="1:18" x14ac:dyDescent="0.25">
      <c r="A5147" s="1">
        <v>24388</v>
      </c>
      <c r="B5147" s="2">
        <v>40569</v>
      </c>
      <c r="C5147" s="2" t="str">
        <f t="shared" si="401"/>
        <v>January</v>
      </c>
      <c r="D5147" s="1" t="s">
        <v>37</v>
      </c>
      <c r="E5147" s="1">
        <v>15</v>
      </c>
      <c r="F5147" s="1">
        <f t="shared" si="400"/>
        <v>577.48933333333332</v>
      </c>
      <c r="G5147" s="1">
        <v>8662.34</v>
      </c>
      <c r="H5147" s="1">
        <v>49</v>
      </c>
      <c r="I5147">
        <f t="shared" si="402"/>
        <v>8711.34</v>
      </c>
      <c r="J5147">
        <f t="shared" si="403"/>
        <v>5.3265000000000002</v>
      </c>
      <c r="K5147">
        <f t="shared" si="404"/>
        <v>461.39954010000002</v>
      </c>
      <c r="L5147" s="1" t="s">
        <v>38</v>
      </c>
      <c r="M5147" s="1" t="s">
        <v>55</v>
      </c>
      <c r="N5147" s="1" t="s">
        <v>33</v>
      </c>
      <c r="O5147" s="1" t="s">
        <v>29</v>
      </c>
      <c r="P5147" s="1" t="s">
        <v>52</v>
      </c>
      <c r="Q5147" s="1" t="s">
        <v>40</v>
      </c>
      <c r="R5147" s="2">
        <v>40570</v>
      </c>
    </row>
    <row r="5148" spans="1:18" x14ac:dyDescent="0.25">
      <c r="A5148" s="1">
        <v>50564</v>
      </c>
      <c r="B5148" s="2">
        <v>40970</v>
      </c>
      <c r="C5148" s="2" t="str">
        <f t="shared" si="401"/>
        <v>March</v>
      </c>
      <c r="D5148" s="1" t="s">
        <v>25</v>
      </c>
      <c r="E5148" s="1">
        <v>30</v>
      </c>
      <c r="F5148" s="1">
        <f t="shared" si="400"/>
        <v>368.04733333333331</v>
      </c>
      <c r="G5148" s="1">
        <v>11041.42</v>
      </c>
      <c r="H5148" s="1">
        <v>19.989999999999998</v>
      </c>
      <c r="I5148">
        <f t="shared" si="402"/>
        <v>11061.41</v>
      </c>
      <c r="J5148">
        <f t="shared" si="403"/>
        <v>3.5455000000000001</v>
      </c>
      <c r="K5148">
        <f t="shared" si="404"/>
        <v>391.47354610000002</v>
      </c>
      <c r="L5148" s="1" t="s">
        <v>26</v>
      </c>
      <c r="M5148" s="1" t="s">
        <v>27</v>
      </c>
      <c r="N5148" s="1" t="s">
        <v>42</v>
      </c>
      <c r="O5148" s="1" t="s">
        <v>34</v>
      </c>
      <c r="P5148" s="1" t="s">
        <v>48</v>
      </c>
      <c r="Q5148" s="1" t="s">
        <v>24</v>
      </c>
      <c r="R5148" s="2">
        <v>40972</v>
      </c>
    </row>
    <row r="5149" spans="1:18" x14ac:dyDescent="0.25">
      <c r="A5149" s="1">
        <v>14534</v>
      </c>
      <c r="B5149" s="2">
        <v>40377</v>
      </c>
      <c r="C5149" s="2" t="str">
        <f t="shared" si="401"/>
        <v>July</v>
      </c>
      <c r="D5149" s="1" t="s">
        <v>41</v>
      </c>
      <c r="E5149" s="1">
        <v>46</v>
      </c>
      <c r="F5149" s="1">
        <f t="shared" si="400"/>
        <v>16.217173913043478</v>
      </c>
      <c r="G5149" s="1">
        <v>745.99</v>
      </c>
      <c r="H5149" s="1">
        <v>4</v>
      </c>
      <c r="I5149">
        <f t="shared" si="402"/>
        <v>749.99</v>
      </c>
      <c r="J5149">
        <f t="shared" si="403"/>
        <v>5.3265000000000002</v>
      </c>
      <c r="K5149">
        <f t="shared" si="404"/>
        <v>39.735157350000001</v>
      </c>
      <c r="L5149" s="1" t="s">
        <v>26</v>
      </c>
      <c r="M5149" s="1" t="s">
        <v>56</v>
      </c>
      <c r="N5149" s="1" t="s">
        <v>33</v>
      </c>
      <c r="O5149" s="1" t="s">
        <v>29</v>
      </c>
      <c r="P5149" s="1" t="s">
        <v>43</v>
      </c>
      <c r="Q5149" s="1" t="s">
        <v>24</v>
      </c>
      <c r="R5149" s="2">
        <v>40377</v>
      </c>
    </row>
    <row r="5150" spans="1:18" x14ac:dyDescent="0.25">
      <c r="A5150" s="1">
        <v>31270</v>
      </c>
      <c r="B5150" s="2">
        <v>41236</v>
      </c>
      <c r="C5150" s="2" t="str">
        <f t="shared" si="401"/>
        <v>November</v>
      </c>
      <c r="D5150" s="1" t="s">
        <v>41</v>
      </c>
      <c r="E5150" s="1">
        <v>5</v>
      </c>
      <c r="F5150" s="1">
        <f t="shared" si="400"/>
        <v>33.007999999999996</v>
      </c>
      <c r="G5150" s="1">
        <v>165.04</v>
      </c>
      <c r="H5150" s="1">
        <v>8.65</v>
      </c>
      <c r="I5150">
        <f t="shared" si="402"/>
        <v>173.69</v>
      </c>
      <c r="J5150">
        <f t="shared" si="403"/>
        <v>5.3265000000000002</v>
      </c>
      <c r="K5150">
        <f t="shared" si="404"/>
        <v>8.7908556000000004</v>
      </c>
      <c r="L5150" s="1" t="s">
        <v>26</v>
      </c>
      <c r="M5150" s="1" t="s">
        <v>44</v>
      </c>
      <c r="N5150" s="1" t="s">
        <v>33</v>
      </c>
      <c r="O5150" s="1" t="s">
        <v>29</v>
      </c>
      <c r="P5150" s="1" t="s">
        <v>43</v>
      </c>
      <c r="Q5150" s="1" t="s">
        <v>24</v>
      </c>
      <c r="R5150" s="2">
        <v>41238</v>
      </c>
    </row>
    <row r="5151" spans="1:18" x14ac:dyDescent="0.25">
      <c r="A5151" s="1">
        <v>11909</v>
      </c>
      <c r="B5151" s="2">
        <v>40141</v>
      </c>
      <c r="C5151" s="2" t="str">
        <f t="shared" si="401"/>
        <v>November</v>
      </c>
      <c r="D5151" s="1" t="s">
        <v>32</v>
      </c>
      <c r="E5151" s="1">
        <v>11</v>
      </c>
      <c r="F5151" s="1">
        <f t="shared" si="400"/>
        <v>17.65218181818182</v>
      </c>
      <c r="G5151" s="1">
        <v>194.17400000000001</v>
      </c>
      <c r="H5151" s="1">
        <v>0.99</v>
      </c>
      <c r="I5151">
        <f t="shared" si="402"/>
        <v>195.16400000000002</v>
      </c>
      <c r="J5151">
        <f t="shared" si="403"/>
        <v>5.3265000000000002</v>
      </c>
      <c r="K5151">
        <f t="shared" si="404"/>
        <v>10.342678110000001</v>
      </c>
      <c r="L5151" s="1" t="s">
        <v>26</v>
      </c>
      <c r="M5151" s="1" t="s">
        <v>51</v>
      </c>
      <c r="N5151" s="1" t="s">
        <v>21</v>
      </c>
      <c r="O5151" s="1" t="s">
        <v>29</v>
      </c>
      <c r="P5151" s="1" t="s">
        <v>30</v>
      </c>
      <c r="Q5151" s="1" t="s">
        <v>36</v>
      </c>
      <c r="R5151" s="2">
        <v>40143</v>
      </c>
    </row>
    <row r="5152" spans="1:18" x14ac:dyDescent="0.25">
      <c r="A5152" s="1">
        <v>35266</v>
      </c>
      <c r="B5152" s="2">
        <v>40553</v>
      </c>
      <c r="C5152" s="2" t="str">
        <f t="shared" si="401"/>
        <v>January</v>
      </c>
      <c r="D5152" s="1" t="s">
        <v>32</v>
      </c>
      <c r="E5152" s="1">
        <v>39</v>
      </c>
      <c r="F5152" s="1">
        <f t="shared" si="400"/>
        <v>5.5705128205128203</v>
      </c>
      <c r="G5152" s="1">
        <v>217.25</v>
      </c>
      <c r="H5152" s="1">
        <v>1.2</v>
      </c>
      <c r="I5152">
        <f t="shared" si="402"/>
        <v>218.45</v>
      </c>
      <c r="J5152">
        <f t="shared" si="403"/>
        <v>3.5455000000000001</v>
      </c>
      <c r="K5152">
        <f t="shared" si="404"/>
        <v>7.7025987499999999</v>
      </c>
      <c r="L5152" s="1" t="s">
        <v>26</v>
      </c>
      <c r="M5152" s="1" t="s">
        <v>44</v>
      </c>
      <c r="N5152" s="1" t="s">
        <v>33</v>
      </c>
      <c r="O5152" s="1" t="s">
        <v>34</v>
      </c>
      <c r="P5152" s="1" t="s">
        <v>35</v>
      </c>
      <c r="Q5152" s="1" t="s">
        <v>36</v>
      </c>
      <c r="R5152" s="2">
        <v>40553</v>
      </c>
    </row>
    <row r="5153" spans="1:18" x14ac:dyDescent="0.25">
      <c r="A5153" s="1">
        <v>10054</v>
      </c>
      <c r="B5153" s="2">
        <v>40661</v>
      </c>
      <c r="C5153" s="2" t="str">
        <f t="shared" si="401"/>
        <v>April</v>
      </c>
      <c r="D5153" s="1" t="s">
        <v>25</v>
      </c>
      <c r="E5153" s="1">
        <v>2</v>
      </c>
      <c r="F5153" s="1">
        <f t="shared" si="400"/>
        <v>101.65</v>
      </c>
      <c r="G5153" s="1">
        <v>203.3</v>
      </c>
      <c r="H5153" s="1">
        <v>48.2</v>
      </c>
      <c r="I5153">
        <f t="shared" si="402"/>
        <v>251.5</v>
      </c>
      <c r="J5153">
        <f t="shared" si="403"/>
        <v>4.7610000000000001</v>
      </c>
      <c r="K5153">
        <f t="shared" si="404"/>
        <v>9.679113000000001</v>
      </c>
      <c r="L5153" s="1" t="s">
        <v>26</v>
      </c>
      <c r="M5153" s="1" t="s">
        <v>49</v>
      </c>
      <c r="N5153" s="1" t="s">
        <v>42</v>
      </c>
      <c r="O5153" s="1" t="s">
        <v>22</v>
      </c>
      <c r="P5153" s="1" t="s">
        <v>23</v>
      </c>
      <c r="Q5153" s="1" t="s">
        <v>31</v>
      </c>
      <c r="R5153" s="2">
        <v>40663</v>
      </c>
    </row>
    <row r="5154" spans="1:18" x14ac:dyDescent="0.25">
      <c r="A5154" s="1">
        <v>36931</v>
      </c>
      <c r="B5154" s="2">
        <v>40562</v>
      </c>
      <c r="C5154" s="2" t="str">
        <f t="shared" si="401"/>
        <v>January</v>
      </c>
      <c r="D5154" s="1" t="s">
        <v>32</v>
      </c>
      <c r="E5154" s="1">
        <v>46</v>
      </c>
      <c r="F5154" s="1">
        <f t="shared" si="400"/>
        <v>3.925217391304348</v>
      </c>
      <c r="G5154" s="1">
        <v>180.56</v>
      </c>
      <c r="H5154" s="1">
        <v>1.6</v>
      </c>
      <c r="I5154">
        <f t="shared" si="402"/>
        <v>182.16</v>
      </c>
      <c r="J5154">
        <f t="shared" si="403"/>
        <v>3.5455000000000001</v>
      </c>
      <c r="K5154">
        <f t="shared" si="404"/>
        <v>6.4017548</v>
      </c>
      <c r="L5154" s="1" t="s">
        <v>26</v>
      </c>
      <c r="M5154" s="1" t="s">
        <v>47</v>
      </c>
      <c r="N5154" s="1" t="s">
        <v>42</v>
      </c>
      <c r="O5154" s="1" t="s">
        <v>34</v>
      </c>
      <c r="P5154" s="1" t="s">
        <v>35</v>
      </c>
      <c r="Q5154" s="1" t="s">
        <v>36</v>
      </c>
      <c r="R5154" s="2">
        <v>40562</v>
      </c>
    </row>
    <row r="5155" spans="1:18" x14ac:dyDescent="0.25">
      <c r="A5155" s="1">
        <v>45155</v>
      </c>
      <c r="B5155" s="2">
        <v>40589</v>
      </c>
      <c r="C5155" s="2" t="str">
        <f t="shared" si="401"/>
        <v>February</v>
      </c>
      <c r="D5155" s="1" t="s">
        <v>18</v>
      </c>
      <c r="E5155" s="1">
        <v>35</v>
      </c>
      <c r="F5155" s="1">
        <f t="shared" si="400"/>
        <v>3.1871428571428573</v>
      </c>
      <c r="G5155" s="1">
        <v>111.55</v>
      </c>
      <c r="H5155" s="1">
        <v>1.92</v>
      </c>
      <c r="I5155">
        <f t="shared" si="402"/>
        <v>113.47</v>
      </c>
      <c r="J5155">
        <f t="shared" si="403"/>
        <v>3.5455000000000001</v>
      </c>
      <c r="K5155">
        <f t="shared" si="404"/>
        <v>3.9550052499999997</v>
      </c>
      <c r="L5155" s="1" t="s">
        <v>26</v>
      </c>
      <c r="M5155" s="1" t="s">
        <v>58</v>
      </c>
      <c r="N5155" s="1" t="s">
        <v>33</v>
      </c>
      <c r="O5155" s="1" t="s">
        <v>34</v>
      </c>
      <c r="P5155" s="1" t="s">
        <v>50</v>
      </c>
      <c r="Q5155" s="1" t="s">
        <v>36</v>
      </c>
      <c r="R5155" s="2">
        <v>40589</v>
      </c>
    </row>
    <row r="5156" spans="1:18" x14ac:dyDescent="0.25">
      <c r="A5156" s="1">
        <v>4647</v>
      </c>
      <c r="B5156" s="2">
        <v>39946</v>
      </c>
      <c r="C5156" s="2" t="str">
        <f t="shared" si="401"/>
        <v>May</v>
      </c>
      <c r="D5156" s="1" t="s">
        <v>41</v>
      </c>
      <c r="E5156" s="1">
        <v>33</v>
      </c>
      <c r="F5156" s="1">
        <f t="shared" si="400"/>
        <v>48.186757575757575</v>
      </c>
      <c r="G5156" s="1">
        <v>1590.163</v>
      </c>
      <c r="H5156" s="1">
        <v>5</v>
      </c>
      <c r="I5156">
        <f t="shared" si="402"/>
        <v>1595.163</v>
      </c>
      <c r="J5156">
        <f t="shared" si="403"/>
        <v>5.3265000000000002</v>
      </c>
      <c r="K5156">
        <f t="shared" si="404"/>
        <v>84.700032195000006</v>
      </c>
      <c r="L5156" s="1" t="s">
        <v>26</v>
      </c>
      <c r="M5156" s="1" t="s">
        <v>58</v>
      </c>
      <c r="N5156" s="1" t="s">
        <v>33</v>
      </c>
      <c r="O5156" s="1" t="s">
        <v>29</v>
      </c>
      <c r="P5156" s="1" t="s">
        <v>30</v>
      </c>
      <c r="Q5156" s="1" t="s">
        <v>46</v>
      </c>
      <c r="R5156" s="2">
        <v>39947</v>
      </c>
    </row>
    <row r="5157" spans="1:18" x14ac:dyDescent="0.25">
      <c r="A5157" s="1">
        <v>30279</v>
      </c>
      <c r="B5157" s="2">
        <v>40884</v>
      </c>
      <c r="C5157" s="2" t="str">
        <f t="shared" si="401"/>
        <v>December</v>
      </c>
      <c r="D5157" s="1" t="s">
        <v>37</v>
      </c>
      <c r="E5157" s="1">
        <v>25</v>
      </c>
      <c r="F5157" s="1">
        <f t="shared" si="400"/>
        <v>56.519199999999998</v>
      </c>
      <c r="G5157" s="1">
        <v>1412.98</v>
      </c>
      <c r="H5157" s="1">
        <v>4.5</v>
      </c>
      <c r="I5157">
        <f t="shared" si="402"/>
        <v>1417.48</v>
      </c>
      <c r="J5157">
        <f t="shared" si="403"/>
        <v>3.5455000000000001</v>
      </c>
      <c r="K5157">
        <f t="shared" si="404"/>
        <v>50.097205899999999</v>
      </c>
      <c r="L5157" s="1" t="s">
        <v>26</v>
      </c>
      <c r="M5157" s="1" t="s">
        <v>49</v>
      </c>
      <c r="N5157" s="1" t="s">
        <v>33</v>
      </c>
      <c r="O5157" s="1" t="s">
        <v>34</v>
      </c>
      <c r="P5157" s="1" t="s">
        <v>68</v>
      </c>
      <c r="Q5157" s="1" t="s">
        <v>24</v>
      </c>
      <c r="R5157" s="2">
        <v>40884</v>
      </c>
    </row>
    <row r="5158" spans="1:18" x14ac:dyDescent="0.25">
      <c r="A5158" s="1">
        <v>48706</v>
      </c>
      <c r="B5158" s="2">
        <v>41212</v>
      </c>
      <c r="C5158" s="2" t="str">
        <f t="shared" si="401"/>
        <v>October</v>
      </c>
      <c r="D5158" s="1" t="s">
        <v>18</v>
      </c>
      <c r="E5158" s="1">
        <v>28</v>
      </c>
      <c r="F5158" s="1">
        <f t="shared" si="400"/>
        <v>1.1142857142857143</v>
      </c>
      <c r="G5158" s="1">
        <v>31.2</v>
      </c>
      <c r="H5158" s="1">
        <v>0.7</v>
      </c>
      <c r="I5158">
        <f t="shared" si="402"/>
        <v>31.9</v>
      </c>
      <c r="J5158">
        <f t="shared" si="403"/>
        <v>3.5455000000000001</v>
      </c>
      <c r="K5158">
        <f t="shared" si="404"/>
        <v>1.106196</v>
      </c>
      <c r="L5158" s="1" t="s">
        <v>26</v>
      </c>
      <c r="M5158" s="1" t="s">
        <v>49</v>
      </c>
      <c r="N5158" s="1" t="s">
        <v>28</v>
      </c>
      <c r="O5158" s="1" t="s">
        <v>34</v>
      </c>
      <c r="P5158" s="1" t="s">
        <v>66</v>
      </c>
      <c r="Q5158" s="1" t="s">
        <v>36</v>
      </c>
      <c r="R5158" s="2">
        <v>41216</v>
      </c>
    </row>
    <row r="5159" spans="1:18" x14ac:dyDescent="0.25">
      <c r="A5159" s="1">
        <v>7171</v>
      </c>
      <c r="B5159" s="2">
        <v>40587</v>
      </c>
      <c r="C5159" s="2" t="str">
        <f t="shared" si="401"/>
        <v>February</v>
      </c>
      <c r="D5159" s="1" t="s">
        <v>41</v>
      </c>
      <c r="E5159" s="1">
        <v>28</v>
      </c>
      <c r="F5159" s="1">
        <f t="shared" si="400"/>
        <v>60.851803571428569</v>
      </c>
      <c r="G5159" s="1">
        <v>1703.8505</v>
      </c>
      <c r="H5159" s="1">
        <v>8.99</v>
      </c>
      <c r="I5159">
        <f t="shared" si="402"/>
        <v>1712.8405</v>
      </c>
      <c r="J5159">
        <f t="shared" si="403"/>
        <v>5.3265000000000002</v>
      </c>
      <c r="K5159">
        <f t="shared" si="404"/>
        <v>90.755596882500015</v>
      </c>
      <c r="L5159" s="1" t="s">
        <v>26</v>
      </c>
      <c r="M5159" s="1" t="s">
        <v>54</v>
      </c>
      <c r="N5159" s="1" t="s">
        <v>21</v>
      </c>
      <c r="O5159" s="1" t="s">
        <v>29</v>
      </c>
      <c r="P5159" s="1" t="s">
        <v>30</v>
      </c>
      <c r="Q5159" s="1" t="s">
        <v>24</v>
      </c>
      <c r="R5159" s="2">
        <v>40589</v>
      </c>
    </row>
    <row r="5160" spans="1:18" x14ac:dyDescent="0.25">
      <c r="A5160" s="1">
        <v>1287</v>
      </c>
      <c r="B5160" s="2">
        <v>39998</v>
      </c>
      <c r="C5160" s="2" t="str">
        <f t="shared" si="401"/>
        <v>July</v>
      </c>
      <c r="D5160" s="1" t="s">
        <v>25</v>
      </c>
      <c r="E5160" s="1">
        <v>39</v>
      </c>
      <c r="F5160" s="1">
        <f t="shared" si="400"/>
        <v>100.22179487179487</v>
      </c>
      <c r="G5160" s="1">
        <v>3908.65</v>
      </c>
      <c r="H5160" s="1">
        <v>10.119999999999999</v>
      </c>
      <c r="I5160">
        <f t="shared" si="402"/>
        <v>3918.77</v>
      </c>
      <c r="J5160">
        <f t="shared" si="403"/>
        <v>4.7610000000000001</v>
      </c>
      <c r="K5160">
        <f t="shared" si="404"/>
        <v>186.09082649999999</v>
      </c>
      <c r="L5160" s="1" t="s">
        <v>26</v>
      </c>
      <c r="M5160" s="1" t="s">
        <v>54</v>
      </c>
      <c r="N5160" s="1" t="s">
        <v>33</v>
      </c>
      <c r="O5160" s="1" t="s">
        <v>22</v>
      </c>
      <c r="P5160" s="1" t="s">
        <v>23</v>
      </c>
      <c r="Q5160" s="1" t="s">
        <v>53</v>
      </c>
      <c r="R5160" s="2">
        <v>40000</v>
      </c>
    </row>
    <row r="5161" spans="1:18" x14ac:dyDescent="0.25">
      <c r="A5161" s="1">
        <v>27909</v>
      </c>
      <c r="B5161" s="2">
        <v>40946</v>
      </c>
      <c r="C5161" s="2" t="str">
        <f t="shared" si="401"/>
        <v>February</v>
      </c>
      <c r="D5161" s="1" t="s">
        <v>37</v>
      </c>
      <c r="E5161" s="1">
        <v>47</v>
      </c>
      <c r="F5161" s="1">
        <f t="shared" si="400"/>
        <v>1.2453191489361701</v>
      </c>
      <c r="G5161" s="1">
        <v>58.53</v>
      </c>
      <c r="H5161" s="1">
        <v>0.7</v>
      </c>
      <c r="I5161">
        <f t="shared" si="402"/>
        <v>59.230000000000004</v>
      </c>
      <c r="J5161">
        <f t="shared" si="403"/>
        <v>3.5455000000000001</v>
      </c>
      <c r="K5161">
        <f t="shared" si="404"/>
        <v>2.0751811500000001</v>
      </c>
      <c r="L5161" s="1" t="s">
        <v>26</v>
      </c>
      <c r="M5161" s="1" t="s">
        <v>44</v>
      </c>
      <c r="N5161" s="1" t="s">
        <v>33</v>
      </c>
      <c r="O5161" s="1" t="s">
        <v>34</v>
      </c>
      <c r="P5161" s="1" t="s">
        <v>66</v>
      </c>
      <c r="Q5161" s="1" t="s">
        <v>36</v>
      </c>
      <c r="R5161" s="2">
        <v>40949</v>
      </c>
    </row>
    <row r="5162" spans="1:18" x14ac:dyDescent="0.25">
      <c r="A5162" s="1">
        <v>9926</v>
      </c>
      <c r="B5162" s="2">
        <v>40097</v>
      </c>
      <c r="C5162" s="2" t="str">
        <f t="shared" si="401"/>
        <v>October</v>
      </c>
      <c r="D5162" s="1" t="s">
        <v>25</v>
      </c>
      <c r="E5162" s="1">
        <v>25</v>
      </c>
      <c r="F5162" s="1">
        <f t="shared" si="400"/>
        <v>6.3532000000000002</v>
      </c>
      <c r="G5162" s="1">
        <v>158.83000000000001</v>
      </c>
      <c r="H5162" s="1">
        <v>5.92</v>
      </c>
      <c r="I5162">
        <f t="shared" si="402"/>
        <v>164.75</v>
      </c>
      <c r="J5162">
        <f t="shared" si="403"/>
        <v>4.7610000000000001</v>
      </c>
      <c r="K5162">
        <f t="shared" si="404"/>
        <v>7.5618963000000008</v>
      </c>
      <c r="L5162" s="1" t="s">
        <v>26</v>
      </c>
      <c r="M5162" s="1" t="s">
        <v>27</v>
      </c>
      <c r="N5162" s="1" t="s">
        <v>42</v>
      </c>
      <c r="O5162" s="1" t="s">
        <v>22</v>
      </c>
      <c r="P5162" s="1" t="s">
        <v>23</v>
      </c>
      <c r="Q5162" s="1" t="s">
        <v>31</v>
      </c>
      <c r="R5162" s="2">
        <v>40099</v>
      </c>
    </row>
    <row r="5163" spans="1:18" x14ac:dyDescent="0.25">
      <c r="A5163" s="1">
        <v>18368</v>
      </c>
      <c r="B5163" s="2">
        <v>41243</v>
      </c>
      <c r="C5163" s="2" t="str">
        <f t="shared" si="401"/>
        <v>November</v>
      </c>
      <c r="D5163" s="1" t="s">
        <v>32</v>
      </c>
      <c r="E5163" s="1">
        <v>3</v>
      </c>
      <c r="F5163" s="1">
        <f t="shared" si="400"/>
        <v>70.97</v>
      </c>
      <c r="G5163" s="1">
        <v>212.91</v>
      </c>
      <c r="H5163" s="1">
        <v>3.5</v>
      </c>
      <c r="I5163">
        <f t="shared" si="402"/>
        <v>216.41</v>
      </c>
      <c r="J5163">
        <f t="shared" si="403"/>
        <v>3.5455000000000001</v>
      </c>
      <c r="K5163">
        <f t="shared" si="404"/>
        <v>7.5487240499999997</v>
      </c>
      <c r="L5163" s="1" t="s">
        <v>26</v>
      </c>
      <c r="M5163" s="1" t="s">
        <v>51</v>
      </c>
      <c r="N5163" s="1" t="s">
        <v>33</v>
      </c>
      <c r="O5163" s="1" t="s">
        <v>34</v>
      </c>
      <c r="P5163" s="1" t="s">
        <v>68</v>
      </c>
      <c r="Q5163" s="1" t="s">
        <v>24</v>
      </c>
      <c r="R5163" s="2">
        <v>41245</v>
      </c>
    </row>
    <row r="5164" spans="1:18" x14ac:dyDescent="0.25">
      <c r="A5164" s="1">
        <v>17797</v>
      </c>
      <c r="B5164" s="2">
        <v>41100</v>
      </c>
      <c r="C5164" s="2" t="str">
        <f t="shared" si="401"/>
        <v>July</v>
      </c>
      <c r="D5164" s="1" t="s">
        <v>18</v>
      </c>
      <c r="E5164" s="1">
        <v>10</v>
      </c>
      <c r="F5164" s="1">
        <f t="shared" si="400"/>
        <v>107.72799999999999</v>
      </c>
      <c r="G5164" s="1">
        <v>1077.28</v>
      </c>
      <c r="H5164" s="1">
        <v>57.38</v>
      </c>
      <c r="I5164">
        <f t="shared" si="402"/>
        <v>1134.6600000000001</v>
      </c>
      <c r="J5164">
        <f t="shared" si="403"/>
        <v>4.7610000000000001</v>
      </c>
      <c r="K5164">
        <f t="shared" si="404"/>
        <v>51.289300799999999</v>
      </c>
      <c r="L5164" s="1" t="s">
        <v>38</v>
      </c>
      <c r="M5164" s="1" t="s">
        <v>27</v>
      </c>
      <c r="N5164" s="1" t="s">
        <v>42</v>
      </c>
      <c r="O5164" s="1" t="s">
        <v>22</v>
      </c>
      <c r="P5164" s="1" t="s">
        <v>67</v>
      </c>
      <c r="Q5164" s="1" t="s">
        <v>64</v>
      </c>
      <c r="R5164" s="2">
        <v>41102</v>
      </c>
    </row>
    <row r="5165" spans="1:18" x14ac:dyDescent="0.25">
      <c r="A5165" s="1">
        <v>964</v>
      </c>
      <c r="B5165" s="2">
        <v>40682</v>
      </c>
      <c r="C5165" s="2" t="str">
        <f t="shared" si="401"/>
        <v>May</v>
      </c>
      <c r="D5165" s="1" t="s">
        <v>41</v>
      </c>
      <c r="E5165" s="1">
        <v>4</v>
      </c>
      <c r="F5165" s="1">
        <f t="shared" si="400"/>
        <v>10.005000000000001</v>
      </c>
      <c r="G5165" s="1">
        <v>40.020000000000003</v>
      </c>
      <c r="H5165" s="1">
        <v>1.0900000000000001</v>
      </c>
      <c r="I5165">
        <f t="shared" si="402"/>
        <v>41.110000000000007</v>
      </c>
      <c r="J5165">
        <f t="shared" si="403"/>
        <v>3.5455000000000001</v>
      </c>
      <c r="K5165">
        <f t="shared" si="404"/>
        <v>1.4189091000000003</v>
      </c>
      <c r="L5165" s="1" t="s">
        <v>26</v>
      </c>
      <c r="M5165" s="1" t="s">
        <v>58</v>
      </c>
      <c r="N5165" s="1" t="s">
        <v>33</v>
      </c>
      <c r="O5165" s="1" t="s">
        <v>34</v>
      </c>
      <c r="P5165" s="1" t="s">
        <v>35</v>
      </c>
      <c r="Q5165" s="1" t="s">
        <v>36</v>
      </c>
      <c r="R5165" s="2">
        <v>40684</v>
      </c>
    </row>
    <row r="5166" spans="1:18" x14ac:dyDescent="0.25">
      <c r="A5166" s="1">
        <v>6592</v>
      </c>
      <c r="B5166" s="2">
        <v>40148</v>
      </c>
      <c r="C5166" s="2" t="str">
        <f t="shared" si="401"/>
        <v>December</v>
      </c>
      <c r="D5166" s="1" t="s">
        <v>18</v>
      </c>
      <c r="E5166" s="1">
        <v>29</v>
      </c>
      <c r="F5166" s="1">
        <f t="shared" si="400"/>
        <v>6.6996551724137925</v>
      </c>
      <c r="G5166" s="1">
        <v>194.29</v>
      </c>
      <c r="H5166" s="1">
        <v>8.3699999999999992</v>
      </c>
      <c r="I5166">
        <f t="shared" si="402"/>
        <v>202.66</v>
      </c>
      <c r="J5166">
        <f t="shared" si="403"/>
        <v>3.5455000000000001</v>
      </c>
      <c r="K5166">
        <f t="shared" si="404"/>
        <v>6.8885519500000001</v>
      </c>
      <c r="L5166" s="1" t="s">
        <v>26</v>
      </c>
      <c r="M5166" s="1" t="s">
        <v>27</v>
      </c>
      <c r="N5166" s="1" t="s">
        <v>21</v>
      </c>
      <c r="O5166" s="1" t="s">
        <v>34</v>
      </c>
      <c r="P5166" s="1" t="s">
        <v>50</v>
      </c>
      <c r="Q5166" s="1" t="s">
        <v>46</v>
      </c>
      <c r="R5166" s="2">
        <v>40155</v>
      </c>
    </row>
    <row r="5167" spans="1:18" x14ac:dyDescent="0.25">
      <c r="A5167" s="1">
        <v>9312</v>
      </c>
      <c r="B5167" s="2">
        <v>41047</v>
      </c>
      <c r="C5167" s="2" t="str">
        <f t="shared" si="401"/>
        <v>May</v>
      </c>
      <c r="D5167" s="1" t="s">
        <v>32</v>
      </c>
      <c r="E5167" s="1">
        <v>43</v>
      </c>
      <c r="F5167" s="1">
        <f t="shared" si="400"/>
        <v>26.989534883720928</v>
      </c>
      <c r="G5167" s="1">
        <v>1160.55</v>
      </c>
      <c r="H5167" s="1">
        <v>14.36</v>
      </c>
      <c r="I5167">
        <f t="shared" si="402"/>
        <v>1174.9099999999999</v>
      </c>
      <c r="J5167">
        <f t="shared" si="403"/>
        <v>4.7610000000000001</v>
      </c>
      <c r="K5167">
        <f t="shared" si="404"/>
        <v>55.253785500000006</v>
      </c>
      <c r="L5167" s="1" t="s">
        <v>38</v>
      </c>
      <c r="M5167" s="1" t="s">
        <v>56</v>
      </c>
      <c r="N5167" s="1" t="s">
        <v>42</v>
      </c>
      <c r="O5167" s="1" t="s">
        <v>22</v>
      </c>
      <c r="P5167" s="1" t="s">
        <v>39</v>
      </c>
      <c r="Q5167" s="1" t="s">
        <v>40</v>
      </c>
      <c r="R5167" s="2">
        <v>41048</v>
      </c>
    </row>
    <row r="5168" spans="1:18" x14ac:dyDescent="0.25">
      <c r="A5168" s="1">
        <v>43585</v>
      </c>
      <c r="B5168" s="2">
        <v>40492</v>
      </c>
      <c r="C5168" s="2" t="str">
        <f t="shared" si="401"/>
        <v>November</v>
      </c>
      <c r="D5168" s="1" t="s">
        <v>37</v>
      </c>
      <c r="E5168" s="1">
        <v>19</v>
      </c>
      <c r="F5168" s="1">
        <f t="shared" si="400"/>
        <v>52.851578947368417</v>
      </c>
      <c r="G5168" s="1">
        <v>1004.18</v>
      </c>
      <c r="H5168" s="1">
        <v>6.79</v>
      </c>
      <c r="I5168">
        <f t="shared" si="402"/>
        <v>1010.9699999999999</v>
      </c>
      <c r="J5168">
        <f t="shared" si="403"/>
        <v>3.5455000000000001</v>
      </c>
      <c r="K5168">
        <f t="shared" si="404"/>
        <v>35.603201900000002</v>
      </c>
      <c r="L5168" s="1" t="s">
        <v>19</v>
      </c>
      <c r="M5168" s="1" t="s">
        <v>27</v>
      </c>
      <c r="N5168" s="1" t="s">
        <v>21</v>
      </c>
      <c r="O5168" s="1" t="s">
        <v>34</v>
      </c>
      <c r="P5168" s="1" t="s">
        <v>45</v>
      </c>
      <c r="Q5168" s="1" t="s">
        <v>24</v>
      </c>
      <c r="R5168" s="2">
        <v>40494</v>
      </c>
    </row>
    <row r="5169" spans="1:18" x14ac:dyDescent="0.25">
      <c r="A5169" s="1">
        <v>30114</v>
      </c>
      <c r="B5169" s="2">
        <v>40406</v>
      </c>
      <c r="C5169" s="2" t="str">
        <f t="shared" si="401"/>
        <v>August</v>
      </c>
      <c r="D5169" s="1" t="s">
        <v>18</v>
      </c>
      <c r="E5169" s="1">
        <v>7</v>
      </c>
      <c r="F5169" s="1">
        <f t="shared" si="400"/>
        <v>666.75428571428563</v>
      </c>
      <c r="G5169" s="1">
        <v>4667.28</v>
      </c>
      <c r="H5169" s="1">
        <v>24.49</v>
      </c>
      <c r="I5169">
        <f t="shared" si="402"/>
        <v>4691.7699999999995</v>
      </c>
      <c r="J5169">
        <f t="shared" si="403"/>
        <v>5.3265000000000002</v>
      </c>
      <c r="K5169">
        <f t="shared" si="404"/>
        <v>248.60266919999998</v>
      </c>
      <c r="L5169" s="1" t="s">
        <v>19</v>
      </c>
      <c r="M5169" s="1" t="s">
        <v>49</v>
      </c>
      <c r="N5169" s="1" t="s">
        <v>33</v>
      </c>
      <c r="O5169" s="1" t="s">
        <v>29</v>
      </c>
      <c r="P5169" s="1" t="s">
        <v>52</v>
      </c>
      <c r="Q5169" s="1" t="s">
        <v>53</v>
      </c>
      <c r="R5169" s="2">
        <v>40413</v>
      </c>
    </row>
    <row r="5170" spans="1:18" x14ac:dyDescent="0.25">
      <c r="A5170" s="1">
        <v>9985</v>
      </c>
      <c r="B5170" s="2">
        <v>40397</v>
      </c>
      <c r="C5170" s="2" t="str">
        <f t="shared" si="401"/>
        <v>August</v>
      </c>
      <c r="D5170" s="1" t="s">
        <v>18</v>
      </c>
      <c r="E5170" s="1">
        <v>12</v>
      </c>
      <c r="F5170" s="1">
        <f t="shared" si="400"/>
        <v>6.8250000000000002</v>
      </c>
      <c r="G5170" s="1">
        <v>81.900000000000006</v>
      </c>
      <c r="H5170" s="1">
        <v>5.2</v>
      </c>
      <c r="I5170">
        <f t="shared" si="402"/>
        <v>87.100000000000009</v>
      </c>
      <c r="J5170">
        <f t="shared" si="403"/>
        <v>3.5455000000000001</v>
      </c>
      <c r="K5170">
        <f t="shared" si="404"/>
        <v>2.9037645000000003</v>
      </c>
      <c r="L5170" s="1" t="s">
        <v>26</v>
      </c>
      <c r="M5170" s="1" t="s">
        <v>51</v>
      </c>
      <c r="N5170" s="1" t="s">
        <v>21</v>
      </c>
      <c r="O5170" s="1" t="s">
        <v>34</v>
      </c>
      <c r="P5170" s="1" t="s">
        <v>45</v>
      </c>
      <c r="Q5170" s="1" t="s">
        <v>24</v>
      </c>
      <c r="R5170" s="2">
        <v>40397</v>
      </c>
    </row>
    <row r="5171" spans="1:18" x14ac:dyDescent="0.25">
      <c r="A5171" s="1">
        <v>43974</v>
      </c>
      <c r="B5171" s="2">
        <v>40072</v>
      </c>
      <c r="C5171" s="2" t="str">
        <f t="shared" si="401"/>
        <v>September</v>
      </c>
      <c r="D5171" s="1" t="s">
        <v>32</v>
      </c>
      <c r="E5171" s="1">
        <v>8</v>
      </c>
      <c r="F5171" s="1">
        <f t="shared" si="400"/>
        <v>8.0287500000000005</v>
      </c>
      <c r="G5171" s="1">
        <v>64.23</v>
      </c>
      <c r="H5171" s="1">
        <v>1.39</v>
      </c>
      <c r="I5171">
        <f t="shared" si="402"/>
        <v>65.62</v>
      </c>
      <c r="J5171">
        <f t="shared" si="403"/>
        <v>3.5455000000000001</v>
      </c>
      <c r="K5171">
        <f t="shared" si="404"/>
        <v>2.2772746500000003</v>
      </c>
      <c r="L5171" s="1" t="s">
        <v>26</v>
      </c>
      <c r="M5171" s="1" t="s">
        <v>20</v>
      </c>
      <c r="N5171" s="1" t="s">
        <v>33</v>
      </c>
      <c r="O5171" s="1" t="s">
        <v>34</v>
      </c>
      <c r="P5171" s="1" t="s">
        <v>62</v>
      </c>
      <c r="Q5171" s="1" t="s">
        <v>24</v>
      </c>
      <c r="R5171" s="2">
        <v>40073</v>
      </c>
    </row>
    <row r="5172" spans="1:18" x14ac:dyDescent="0.25">
      <c r="A5172" s="1">
        <v>54053</v>
      </c>
      <c r="B5172" s="2">
        <v>40953</v>
      </c>
      <c r="C5172" s="2" t="str">
        <f t="shared" si="401"/>
        <v>February</v>
      </c>
      <c r="D5172" s="1" t="s">
        <v>25</v>
      </c>
      <c r="E5172" s="1">
        <v>34</v>
      </c>
      <c r="F5172" s="1">
        <f t="shared" si="400"/>
        <v>165.71625</v>
      </c>
      <c r="G5172" s="1">
        <v>5634.3525</v>
      </c>
      <c r="H5172" s="1">
        <v>8.08</v>
      </c>
      <c r="I5172">
        <f t="shared" si="402"/>
        <v>5642.4324999999999</v>
      </c>
      <c r="J5172">
        <f t="shared" si="403"/>
        <v>5.3265000000000002</v>
      </c>
      <c r="K5172">
        <f t="shared" si="404"/>
        <v>300.11378591250002</v>
      </c>
      <c r="L5172" s="1" t="s">
        <v>26</v>
      </c>
      <c r="M5172" s="1" t="s">
        <v>49</v>
      </c>
      <c r="N5172" s="1" t="s">
        <v>21</v>
      </c>
      <c r="O5172" s="1" t="s">
        <v>29</v>
      </c>
      <c r="P5172" s="1" t="s">
        <v>30</v>
      </c>
      <c r="Q5172" s="1" t="s">
        <v>24</v>
      </c>
      <c r="R5172" s="2">
        <v>40954</v>
      </c>
    </row>
    <row r="5173" spans="1:18" x14ac:dyDescent="0.25">
      <c r="A5173" s="1">
        <v>39683</v>
      </c>
      <c r="B5173" s="2">
        <v>40765</v>
      </c>
      <c r="C5173" s="2" t="str">
        <f t="shared" si="401"/>
        <v>August</v>
      </c>
      <c r="D5173" s="1" t="s">
        <v>25</v>
      </c>
      <c r="E5173" s="1">
        <v>6</v>
      </c>
      <c r="F5173" s="1">
        <f t="shared" si="400"/>
        <v>21.003333333333334</v>
      </c>
      <c r="G5173" s="1">
        <v>126.02</v>
      </c>
      <c r="H5173" s="1">
        <v>6.67</v>
      </c>
      <c r="I5173">
        <f t="shared" si="402"/>
        <v>132.69</v>
      </c>
      <c r="J5173">
        <f t="shared" si="403"/>
        <v>4.7610000000000001</v>
      </c>
      <c r="K5173">
        <f t="shared" si="404"/>
        <v>5.9998122</v>
      </c>
      <c r="L5173" s="1" t="s">
        <v>26</v>
      </c>
      <c r="M5173" s="1" t="s">
        <v>44</v>
      </c>
      <c r="N5173" s="1" t="s">
        <v>33</v>
      </c>
      <c r="O5173" s="1" t="s">
        <v>22</v>
      </c>
      <c r="P5173" s="1" t="s">
        <v>23</v>
      </c>
      <c r="Q5173" s="1" t="s">
        <v>46</v>
      </c>
      <c r="R5173" s="2">
        <v>40766</v>
      </c>
    </row>
    <row r="5174" spans="1:18" x14ac:dyDescent="0.25">
      <c r="A5174" s="1">
        <v>46848</v>
      </c>
      <c r="B5174" s="2">
        <v>40127</v>
      </c>
      <c r="C5174" s="2" t="str">
        <f t="shared" si="401"/>
        <v>November</v>
      </c>
      <c r="D5174" s="1" t="s">
        <v>41</v>
      </c>
      <c r="E5174" s="1">
        <v>39</v>
      </c>
      <c r="F5174" s="1">
        <f t="shared" si="400"/>
        <v>98.538205128205121</v>
      </c>
      <c r="G5174" s="1">
        <v>3842.99</v>
      </c>
      <c r="H5174" s="1">
        <v>19.989999999999998</v>
      </c>
      <c r="I5174">
        <f t="shared" si="402"/>
        <v>3862.9799999999996</v>
      </c>
      <c r="J5174">
        <f t="shared" si="403"/>
        <v>3.5455000000000001</v>
      </c>
      <c r="K5174">
        <f t="shared" si="404"/>
        <v>136.25321044999998</v>
      </c>
      <c r="L5174" s="1" t="s">
        <v>26</v>
      </c>
      <c r="M5174" s="1" t="s">
        <v>27</v>
      </c>
      <c r="N5174" s="1" t="s">
        <v>28</v>
      </c>
      <c r="O5174" s="1" t="s">
        <v>34</v>
      </c>
      <c r="P5174" s="1" t="s">
        <v>60</v>
      </c>
      <c r="Q5174" s="1" t="s">
        <v>24</v>
      </c>
      <c r="R5174" s="2">
        <v>40129</v>
      </c>
    </row>
    <row r="5175" spans="1:18" x14ac:dyDescent="0.25">
      <c r="A5175" s="1">
        <v>21894</v>
      </c>
      <c r="B5175" s="2">
        <v>40895</v>
      </c>
      <c r="C5175" s="2" t="str">
        <f t="shared" si="401"/>
        <v>December</v>
      </c>
      <c r="D5175" s="1" t="s">
        <v>37</v>
      </c>
      <c r="E5175" s="1">
        <v>6</v>
      </c>
      <c r="F5175" s="1">
        <f t="shared" si="400"/>
        <v>9.0499999999999989</v>
      </c>
      <c r="G5175" s="1">
        <v>54.3</v>
      </c>
      <c r="H5175" s="1">
        <v>2.0299999999999998</v>
      </c>
      <c r="I5175">
        <f t="shared" si="402"/>
        <v>56.33</v>
      </c>
      <c r="J5175">
        <f t="shared" si="403"/>
        <v>3.5455000000000001</v>
      </c>
      <c r="K5175">
        <f t="shared" si="404"/>
        <v>1.9252064999999998</v>
      </c>
      <c r="L5175" s="1" t="s">
        <v>26</v>
      </c>
      <c r="M5175" s="1" t="s">
        <v>56</v>
      </c>
      <c r="N5175" s="1" t="s">
        <v>21</v>
      </c>
      <c r="O5175" s="1" t="s">
        <v>34</v>
      </c>
      <c r="P5175" s="1" t="s">
        <v>45</v>
      </c>
      <c r="Q5175" s="1" t="s">
        <v>36</v>
      </c>
      <c r="R5175" s="2">
        <v>40897</v>
      </c>
    </row>
    <row r="5176" spans="1:18" x14ac:dyDescent="0.25">
      <c r="A5176" s="1">
        <v>17573</v>
      </c>
      <c r="B5176" s="2">
        <v>40790</v>
      </c>
      <c r="C5176" s="2" t="str">
        <f t="shared" si="401"/>
        <v>September</v>
      </c>
      <c r="D5176" s="1" t="s">
        <v>18</v>
      </c>
      <c r="E5176" s="1">
        <v>23</v>
      </c>
      <c r="F5176" s="1">
        <f t="shared" si="400"/>
        <v>9.6073913043478267</v>
      </c>
      <c r="G5176" s="1">
        <v>220.97</v>
      </c>
      <c r="H5176" s="1">
        <v>7.29</v>
      </c>
      <c r="I5176">
        <f t="shared" si="402"/>
        <v>228.26</v>
      </c>
      <c r="J5176">
        <f t="shared" si="403"/>
        <v>4.7610000000000001</v>
      </c>
      <c r="K5176">
        <f t="shared" si="404"/>
        <v>10.5203817</v>
      </c>
      <c r="L5176" s="1" t="s">
        <v>26</v>
      </c>
      <c r="M5176" s="1" t="s">
        <v>27</v>
      </c>
      <c r="N5176" s="1" t="s">
        <v>28</v>
      </c>
      <c r="O5176" s="1" t="s">
        <v>22</v>
      </c>
      <c r="P5176" s="1" t="s">
        <v>23</v>
      </c>
      <c r="Q5176" s="1" t="s">
        <v>46</v>
      </c>
      <c r="R5176" s="2">
        <v>40794</v>
      </c>
    </row>
    <row r="5177" spans="1:18" x14ac:dyDescent="0.25">
      <c r="A5177" s="1">
        <v>58372</v>
      </c>
      <c r="B5177" s="2">
        <v>40635</v>
      </c>
      <c r="C5177" s="2" t="str">
        <f t="shared" si="401"/>
        <v>April</v>
      </c>
      <c r="D5177" s="1" t="s">
        <v>18</v>
      </c>
      <c r="E5177" s="1">
        <v>16</v>
      </c>
      <c r="F5177" s="1">
        <f t="shared" si="400"/>
        <v>2.3875000000000002</v>
      </c>
      <c r="G5177" s="1">
        <v>38.200000000000003</v>
      </c>
      <c r="H5177" s="1">
        <v>1</v>
      </c>
      <c r="I5177">
        <f t="shared" si="402"/>
        <v>39.200000000000003</v>
      </c>
      <c r="J5177">
        <f t="shared" si="403"/>
        <v>3.5455000000000001</v>
      </c>
      <c r="K5177">
        <f t="shared" si="404"/>
        <v>1.3543810000000003</v>
      </c>
      <c r="L5177" s="1" t="s">
        <v>19</v>
      </c>
      <c r="M5177" s="1" t="s">
        <v>27</v>
      </c>
      <c r="N5177" s="1" t="s">
        <v>33</v>
      </c>
      <c r="O5177" s="1" t="s">
        <v>34</v>
      </c>
      <c r="P5177" s="1" t="s">
        <v>35</v>
      </c>
      <c r="Q5177" s="1" t="s">
        <v>36</v>
      </c>
      <c r="R5177" s="2">
        <v>40639</v>
      </c>
    </row>
    <row r="5178" spans="1:18" x14ac:dyDescent="0.25">
      <c r="A5178" s="1">
        <v>43200</v>
      </c>
      <c r="B5178" s="2">
        <v>40390</v>
      </c>
      <c r="C5178" s="2" t="str">
        <f t="shared" si="401"/>
        <v>July</v>
      </c>
      <c r="D5178" s="1" t="s">
        <v>32</v>
      </c>
      <c r="E5178" s="1">
        <v>3</v>
      </c>
      <c r="F5178" s="1">
        <f t="shared" si="400"/>
        <v>184.77333333333334</v>
      </c>
      <c r="G5178" s="1">
        <v>554.32000000000005</v>
      </c>
      <c r="H5178" s="1">
        <v>19.989999999999998</v>
      </c>
      <c r="I5178">
        <f t="shared" si="402"/>
        <v>574.31000000000006</v>
      </c>
      <c r="J5178">
        <f t="shared" si="403"/>
        <v>3.5455000000000001</v>
      </c>
      <c r="K5178">
        <f t="shared" si="404"/>
        <v>19.653415600000002</v>
      </c>
      <c r="L5178" s="1" t="s">
        <v>26</v>
      </c>
      <c r="M5178" s="1" t="s">
        <v>49</v>
      </c>
      <c r="N5178" s="1" t="s">
        <v>28</v>
      </c>
      <c r="O5178" s="1" t="s">
        <v>34</v>
      </c>
      <c r="P5178" s="1" t="s">
        <v>48</v>
      </c>
      <c r="Q5178" s="1" t="s">
        <v>24</v>
      </c>
      <c r="R5178" s="2">
        <v>40391</v>
      </c>
    </row>
    <row r="5179" spans="1:18" x14ac:dyDescent="0.25">
      <c r="A5179" s="1">
        <v>19493</v>
      </c>
      <c r="B5179" s="2">
        <v>39846</v>
      </c>
      <c r="C5179" s="2" t="str">
        <f t="shared" si="401"/>
        <v>February</v>
      </c>
      <c r="D5179" s="1" t="s">
        <v>37</v>
      </c>
      <c r="E5179" s="1">
        <v>31</v>
      </c>
      <c r="F5179" s="1">
        <f t="shared" si="400"/>
        <v>152.04032258064515</v>
      </c>
      <c r="G5179" s="1">
        <v>4713.25</v>
      </c>
      <c r="H5179" s="1">
        <v>69</v>
      </c>
      <c r="I5179">
        <f t="shared" si="402"/>
        <v>4782.25</v>
      </c>
      <c r="J5179">
        <f t="shared" si="403"/>
        <v>4.7610000000000001</v>
      </c>
      <c r="K5179">
        <f t="shared" si="404"/>
        <v>224.39783249999999</v>
      </c>
      <c r="L5179" s="1" t="s">
        <v>26</v>
      </c>
      <c r="M5179" s="1" t="s">
        <v>27</v>
      </c>
      <c r="N5179" s="1" t="s">
        <v>33</v>
      </c>
      <c r="O5179" s="1" t="s">
        <v>22</v>
      </c>
      <c r="P5179" s="1" t="s">
        <v>57</v>
      </c>
      <c r="Q5179" s="1" t="s">
        <v>53</v>
      </c>
      <c r="R5179" s="2">
        <v>39847</v>
      </c>
    </row>
    <row r="5180" spans="1:18" x14ac:dyDescent="0.25">
      <c r="A5180" s="1">
        <v>55558</v>
      </c>
      <c r="B5180" s="2">
        <v>40399</v>
      </c>
      <c r="C5180" s="2" t="str">
        <f t="shared" si="401"/>
        <v>August</v>
      </c>
      <c r="D5180" s="1" t="s">
        <v>41</v>
      </c>
      <c r="E5180" s="1">
        <v>8</v>
      </c>
      <c r="F5180" s="1">
        <f t="shared" si="400"/>
        <v>161.755</v>
      </c>
      <c r="G5180" s="1">
        <v>1294.04</v>
      </c>
      <c r="H5180" s="1">
        <v>66.27</v>
      </c>
      <c r="I5180">
        <f t="shared" si="402"/>
        <v>1360.31</v>
      </c>
      <c r="J5180">
        <f t="shared" si="403"/>
        <v>4.7610000000000001</v>
      </c>
      <c r="K5180">
        <f t="shared" si="404"/>
        <v>61.609244399999994</v>
      </c>
      <c r="L5180" s="1" t="s">
        <v>38</v>
      </c>
      <c r="M5180" s="1" t="s">
        <v>51</v>
      </c>
      <c r="N5180" s="1" t="s">
        <v>21</v>
      </c>
      <c r="O5180" s="1" t="s">
        <v>22</v>
      </c>
      <c r="P5180" s="1" t="s">
        <v>67</v>
      </c>
      <c r="Q5180" s="1" t="s">
        <v>64</v>
      </c>
      <c r="R5180" s="2">
        <v>40399</v>
      </c>
    </row>
    <row r="5181" spans="1:18" x14ac:dyDescent="0.25">
      <c r="A5181" s="1">
        <v>43940</v>
      </c>
      <c r="B5181" s="2">
        <v>40230</v>
      </c>
      <c r="C5181" s="2" t="str">
        <f t="shared" si="401"/>
        <v>February</v>
      </c>
      <c r="D5181" s="1" t="s">
        <v>37</v>
      </c>
      <c r="E5181" s="1">
        <v>44</v>
      </c>
      <c r="F5181" s="1">
        <f t="shared" si="400"/>
        <v>39.027500000000003</v>
      </c>
      <c r="G5181" s="1">
        <v>1717.21</v>
      </c>
      <c r="H5181" s="1">
        <v>8.99</v>
      </c>
      <c r="I5181">
        <f t="shared" si="402"/>
        <v>1726.2</v>
      </c>
      <c r="J5181">
        <f t="shared" si="403"/>
        <v>3.5455000000000001</v>
      </c>
      <c r="K5181">
        <f t="shared" si="404"/>
        <v>60.883680550000001</v>
      </c>
      <c r="L5181" s="1" t="s">
        <v>26</v>
      </c>
      <c r="M5181" s="1" t="s">
        <v>49</v>
      </c>
      <c r="N5181" s="1" t="s">
        <v>21</v>
      </c>
      <c r="O5181" s="1" t="s">
        <v>34</v>
      </c>
      <c r="P5181" s="1" t="s">
        <v>35</v>
      </c>
      <c r="Q5181" s="1" t="s">
        <v>46</v>
      </c>
      <c r="R5181" s="2">
        <v>40231</v>
      </c>
    </row>
    <row r="5182" spans="1:18" x14ac:dyDescent="0.25">
      <c r="A5182" s="1">
        <v>53248</v>
      </c>
      <c r="B5182" s="2">
        <v>40480</v>
      </c>
      <c r="C5182" s="2" t="str">
        <f t="shared" si="401"/>
        <v>October</v>
      </c>
      <c r="D5182" s="1" t="s">
        <v>37</v>
      </c>
      <c r="E5182" s="1">
        <v>7</v>
      </c>
      <c r="F5182" s="1">
        <f t="shared" si="400"/>
        <v>346.15142857142854</v>
      </c>
      <c r="G5182" s="1">
        <v>2423.06</v>
      </c>
      <c r="H5182" s="1">
        <v>40.19</v>
      </c>
      <c r="I5182">
        <f t="shared" si="402"/>
        <v>2463.25</v>
      </c>
      <c r="J5182">
        <f t="shared" si="403"/>
        <v>4.7610000000000001</v>
      </c>
      <c r="K5182">
        <f t="shared" si="404"/>
        <v>115.36188659999999</v>
      </c>
      <c r="L5182" s="1" t="s">
        <v>38</v>
      </c>
      <c r="M5182" s="1" t="s">
        <v>49</v>
      </c>
      <c r="N5182" s="1" t="s">
        <v>42</v>
      </c>
      <c r="O5182" s="1" t="s">
        <v>22</v>
      </c>
      <c r="P5182" s="1" t="s">
        <v>57</v>
      </c>
      <c r="Q5182" s="1" t="s">
        <v>64</v>
      </c>
      <c r="R5182" s="2">
        <v>40481</v>
      </c>
    </row>
    <row r="5183" spans="1:18" x14ac:dyDescent="0.25">
      <c r="A5183" s="1">
        <v>36832</v>
      </c>
      <c r="B5183" s="2">
        <v>41061</v>
      </c>
      <c r="C5183" s="2" t="str">
        <f t="shared" si="401"/>
        <v>June</v>
      </c>
      <c r="D5183" s="1" t="s">
        <v>18</v>
      </c>
      <c r="E5183" s="1">
        <v>24</v>
      </c>
      <c r="F5183" s="1">
        <f t="shared" si="400"/>
        <v>2.5287500000000001</v>
      </c>
      <c r="G5183" s="1">
        <v>60.69</v>
      </c>
      <c r="H5183" s="1">
        <v>1.99</v>
      </c>
      <c r="I5183">
        <f t="shared" si="402"/>
        <v>62.68</v>
      </c>
      <c r="J5183">
        <f t="shared" si="403"/>
        <v>5.3265000000000002</v>
      </c>
      <c r="K5183">
        <f t="shared" si="404"/>
        <v>3.23265285</v>
      </c>
      <c r="L5183" s="1" t="s">
        <v>19</v>
      </c>
      <c r="M5183" s="1" t="s">
        <v>20</v>
      </c>
      <c r="N5183" s="1" t="s">
        <v>28</v>
      </c>
      <c r="O5183" s="1" t="s">
        <v>29</v>
      </c>
      <c r="P5183" s="1" t="s">
        <v>43</v>
      </c>
      <c r="Q5183" s="1" t="s">
        <v>46</v>
      </c>
      <c r="R5183" s="2">
        <v>41066</v>
      </c>
    </row>
    <row r="5184" spans="1:18" x14ac:dyDescent="0.25">
      <c r="A5184" s="1">
        <v>18849</v>
      </c>
      <c r="B5184" s="2">
        <v>41126</v>
      </c>
      <c r="C5184" s="2" t="str">
        <f t="shared" si="401"/>
        <v>August</v>
      </c>
      <c r="D5184" s="1" t="s">
        <v>25</v>
      </c>
      <c r="E5184" s="1">
        <v>6</v>
      </c>
      <c r="F5184" s="1">
        <f t="shared" si="400"/>
        <v>125.28500000000001</v>
      </c>
      <c r="G5184" s="1">
        <v>751.71</v>
      </c>
      <c r="H5184" s="1">
        <v>0.99</v>
      </c>
      <c r="I5184">
        <f t="shared" si="402"/>
        <v>752.7</v>
      </c>
      <c r="J5184">
        <f t="shared" si="403"/>
        <v>3.5455000000000001</v>
      </c>
      <c r="K5184">
        <f t="shared" si="404"/>
        <v>26.651878050000001</v>
      </c>
      <c r="L5184" s="1" t="s">
        <v>26</v>
      </c>
      <c r="M5184" s="1" t="s">
        <v>58</v>
      </c>
      <c r="N5184" s="1" t="s">
        <v>33</v>
      </c>
      <c r="O5184" s="1" t="s">
        <v>34</v>
      </c>
      <c r="P5184" s="1" t="s">
        <v>68</v>
      </c>
      <c r="Q5184" s="1" t="s">
        <v>24</v>
      </c>
      <c r="R5184" s="2">
        <v>41126</v>
      </c>
    </row>
    <row r="5185" spans="1:18" x14ac:dyDescent="0.25">
      <c r="A5185" s="1">
        <v>2976</v>
      </c>
      <c r="B5185" s="2">
        <v>40521</v>
      </c>
      <c r="C5185" s="2" t="str">
        <f t="shared" si="401"/>
        <v>December</v>
      </c>
      <c r="D5185" s="1" t="s">
        <v>32</v>
      </c>
      <c r="E5185" s="1">
        <v>30</v>
      </c>
      <c r="F5185" s="1">
        <f t="shared" si="400"/>
        <v>474.1273333333333</v>
      </c>
      <c r="G5185" s="1">
        <v>14223.82</v>
      </c>
      <c r="H5185" s="1">
        <v>26</v>
      </c>
      <c r="I5185">
        <f t="shared" si="402"/>
        <v>14249.82</v>
      </c>
      <c r="J5185">
        <f t="shared" si="403"/>
        <v>4.7610000000000001</v>
      </c>
      <c r="K5185">
        <f t="shared" si="404"/>
        <v>677.19607020000001</v>
      </c>
      <c r="L5185" s="1" t="s">
        <v>38</v>
      </c>
      <c r="M5185" s="1" t="s">
        <v>65</v>
      </c>
      <c r="N5185" s="1" t="s">
        <v>21</v>
      </c>
      <c r="O5185" s="1" t="s">
        <v>22</v>
      </c>
      <c r="P5185" s="1" t="s">
        <v>39</v>
      </c>
      <c r="Q5185" s="1" t="s">
        <v>40</v>
      </c>
      <c r="R5185" s="2">
        <v>40523</v>
      </c>
    </row>
    <row r="5186" spans="1:18" x14ac:dyDescent="0.25">
      <c r="A5186" s="1">
        <v>49056</v>
      </c>
      <c r="B5186" s="2">
        <v>40087</v>
      </c>
      <c r="C5186" s="2" t="str">
        <f t="shared" si="401"/>
        <v>October</v>
      </c>
      <c r="D5186" s="1" t="s">
        <v>25</v>
      </c>
      <c r="E5186" s="1">
        <v>46</v>
      </c>
      <c r="F5186" s="1">
        <f t="shared" ref="F5186:F5249" si="405">G5186/E5186</f>
        <v>6.5232608695652177</v>
      </c>
      <c r="G5186" s="1">
        <v>300.07</v>
      </c>
      <c r="H5186" s="1">
        <v>8.4</v>
      </c>
      <c r="I5186">
        <f t="shared" si="402"/>
        <v>308.46999999999997</v>
      </c>
      <c r="J5186">
        <f t="shared" si="403"/>
        <v>3.5455000000000001</v>
      </c>
      <c r="K5186">
        <f t="shared" si="404"/>
        <v>10.63898185</v>
      </c>
      <c r="L5186" s="1" t="s">
        <v>26</v>
      </c>
      <c r="M5186" s="1" t="s">
        <v>49</v>
      </c>
      <c r="N5186" s="1" t="s">
        <v>42</v>
      </c>
      <c r="O5186" s="1" t="s">
        <v>34</v>
      </c>
      <c r="P5186" s="1" t="s">
        <v>45</v>
      </c>
      <c r="Q5186" s="1" t="s">
        <v>24</v>
      </c>
      <c r="R5186" s="2">
        <v>40089</v>
      </c>
    </row>
    <row r="5187" spans="1:18" x14ac:dyDescent="0.25">
      <c r="A5187" s="1">
        <v>31169</v>
      </c>
      <c r="B5187" s="2">
        <v>40703</v>
      </c>
      <c r="C5187" s="2" t="str">
        <f t="shared" ref="C5187:C5250" si="406">TEXT(B5187,"mmmm")</f>
        <v>June</v>
      </c>
      <c r="D5187" s="1" t="s">
        <v>18</v>
      </c>
      <c r="E5187" s="1">
        <v>6</v>
      </c>
      <c r="F5187" s="1">
        <f t="shared" si="405"/>
        <v>42.46</v>
      </c>
      <c r="G5187" s="1">
        <v>254.76</v>
      </c>
      <c r="H5187" s="1">
        <v>14.45</v>
      </c>
      <c r="I5187">
        <f t="shared" ref="I5187:I5250" si="407">G5187+H5187</f>
        <v>269.20999999999998</v>
      </c>
      <c r="J5187">
        <f t="shared" ref="J5187:J5250" si="408">IF(O5187="Furniture",4.761,IF(O5187="Technology",5.3265,IF(O5187="Office Supplies",3.5455,0)))</f>
        <v>4.7610000000000001</v>
      </c>
      <c r="K5187">
        <f t="shared" ref="K5187:K5250" si="409">(J5187*G5187)/100</f>
        <v>12.1291236</v>
      </c>
      <c r="L5187" s="1" t="s">
        <v>26</v>
      </c>
      <c r="M5187" s="1" t="s">
        <v>44</v>
      </c>
      <c r="N5187" s="1" t="s">
        <v>42</v>
      </c>
      <c r="O5187" s="1" t="s">
        <v>22</v>
      </c>
      <c r="P5187" s="1" t="s">
        <v>23</v>
      </c>
      <c r="Q5187" s="1" t="s">
        <v>53</v>
      </c>
      <c r="R5187" s="2">
        <v>40707</v>
      </c>
    </row>
    <row r="5188" spans="1:18" x14ac:dyDescent="0.25">
      <c r="A5188" s="1">
        <v>36355</v>
      </c>
      <c r="B5188" s="2">
        <v>40149</v>
      </c>
      <c r="C5188" s="2" t="str">
        <f t="shared" si="406"/>
        <v>December</v>
      </c>
      <c r="D5188" s="1" t="s">
        <v>41</v>
      </c>
      <c r="E5188" s="1">
        <v>43</v>
      </c>
      <c r="F5188" s="1">
        <f t="shared" si="405"/>
        <v>2.1146511627906976</v>
      </c>
      <c r="G5188" s="1">
        <v>90.93</v>
      </c>
      <c r="H5188" s="1">
        <v>2.56</v>
      </c>
      <c r="I5188">
        <f t="shared" si="407"/>
        <v>93.490000000000009</v>
      </c>
      <c r="J5188">
        <f t="shared" si="408"/>
        <v>3.5455000000000001</v>
      </c>
      <c r="K5188">
        <f t="shared" si="409"/>
        <v>3.2239231500000005</v>
      </c>
      <c r="L5188" s="1" t="s">
        <v>26</v>
      </c>
      <c r="M5188" s="1" t="s">
        <v>49</v>
      </c>
      <c r="N5188" s="1" t="s">
        <v>42</v>
      </c>
      <c r="O5188" s="1" t="s">
        <v>34</v>
      </c>
      <c r="P5188" s="1" t="s">
        <v>50</v>
      </c>
      <c r="Q5188" s="1" t="s">
        <v>46</v>
      </c>
      <c r="R5188" s="2">
        <v>40150</v>
      </c>
    </row>
    <row r="5189" spans="1:18" x14ac:dyDescent="0.25">
      <c r="A5189" s="1">
        <v>55297</v>
      </c>
      <c r="B5189" s="2">
        <v>40470</v>
      </c>
      <c r="C5189" s="2" t="str">
        <f t="shared" si="406"/>
        <v>October</v>
      </c>
      <c r="D5189" s="1" t="s">
        <v>41</v>
      </c>
      <c r="E5189" s="1">
        <v>29</v>
      </c>
      <c r="F5189" s="1">
        <f t="shared" si="405"/>
        <v>19.54</v>
      </c>
      <c r="G5189" s="1">
        <v>566.66</v>
      </c>
      <c r="H5189" s="1">
        <v>8.68</v>
      </c>
      <c r="I5189">
        <f t="shared" si="407"/>
        <v>575.33999999999992</v>
      </c>
      <c r="J5189">
        <f t="shared" si="408"/>
        <v>3.5455000000000001</v>
      </c>
      <c r="K5189">
        <f t="shared" si="409"/>
        <v>20.0909303</v>
      </c>
      <c r="L5189" s="1" t="s">
        <v>26</v>
      </c>
      <c r="M5189" s="1" t="s">
        <v>56</v>
      </c>
      <c r="N5189" s="1" t="s">
        <v>28</v>
      </c>
      <c r="O5189" s="1" t="s">
        <v>34</v>
      </c>
      <c r="P5189" s="1" t="s">
        <v>45</v>
      </c>
      <c r="Q5189" s="1" t="s">
        <v>24</v>
      </c>
      <c r="R5189" s="2">
        <v>40472</v>
      </c>
    </row>
    <row r="5190" spans="1:18" x14ac:dyDescent="0.25">
      <c r="A5190" s="1">
        <v>17249</v>
      </c>
      <c r="B5190" s="2">
        <v>40446</v>
      </c>
      <c r="C5190" s="2" t="str">
        <f t="shared" si="406"/>
        <v>September</v>
      </c>
      <c r="D5190" s="1" t="s">
        <v>18</v>
      </c>
      <c r="E5190" s="1">
        <v>37</v>
      </c>
      <c r="F5190" s="1">
        <f t="shared" si="405"/>
        <v>78.692972972972967</v>
      </c>
      <c r="G5190" s="1">
        <v>2911.64</v>
      </c>
      <c r="H5190" s="1">
        <v>14.52</v>
      </c>
      <c r="I5190">
        <f t="shared" si="407"/>
        <v>2926.16</v>
      </c>
      <c r="J5190">
        <f t="shared" si="408"/>
        <v>5.3265000000000002</v>
      </c>
      <c r="K5190">
        <f t="shared" si="409"/>
        <v>155.08850459999999</v>
      </c>
      <c r="L5190" s="1" t="s">
        <v>26</v>
      </c>
      <c r="M5190" s="1" t="s">
        <v>27</v>
      </c>
      <c r="N5190" s="1" t="s">
        <v>33</v>
      </c>
      <c r="O5190" s="1" t="s">
        <v>29</v>
      </c>
      <c r="P5190" s="1" t="s">
        <v>43</v>
      </c>
      <c r="Q5190" s="1" t="s">
        <v>24</v>
      </c>
      <c r="R5190" s="2">
        <v>40448</v>
      </c>
    </row>
    <row r="5191" spans="1:18" x14ac:dyDescent="0.25">
      <c r="A5191" s="1">
        <v>48935</v>
      </c>
      <c r="B5191" s="2">
        <v>40185</v>
      </c>
      <c r="C5191" s="2" t="str">
        <f t="shared" si="406"/>
        <v>January</v>
      </c>
      <c r="D5191" s="1" t="s">
        <v>18</v>
      </c>
      <c r="E5191" s="1">
        <v>21</v>
      </c>
      <c r="F5191" s="1">
        <f t="shared" si="405"/>
        <v>5.0571428571428569</v>
      </c>
      <c r="G5191" s="1">
        <v>106.2</v>
      </c>
      <c r="H5191" s="1">
        <v>0.5</v>
      </c>
      <c r="I5191">
        <f t="shared" si="407"/>
        <v>106.7</v>
      </c>
      <c r="J5191">
        <f t="shared" si="408"/>
        <v>3.5455000000000001</v>
      </c>
      <c r="K5191">
        <f t="shared" si="409"/>
        <v>3.7653210000000001</v>
      </c>
      <c r="L5191" s="1" t="s">
        <v>26</v>
      </c>
      <c r="M5191" s="1" t="s">
        <v>20</v>
      </c>
      <c r="N5191" s="1" t="s">
        <v>21</v>
      </c>
      <c r="O5191" s="1" t="s">
        <v>34</v>
      </c>
      <c r="P5191" s="1" t="s">
        <v>63</v>
      </c>
      <c r="Q5191" s="1" t="s">
        <v>24</v>
      </c>
      <c r="R5191" s="2">
        <v>40187</v>
      </c>
    </row>
    <row r="5192" spans="1:18" x14ac:dyDescent="0.25">
      <c r="A5192" s="1">
        <v>33893</v>
      </c>
      <c r="B5192" s="2">
        <v>41172</v>
      </c>
      <c r="C5192" s="2" t="str">
        <f t="shared" si="406"/>
        <v>September</v>
      </c>
      <c r="D5192" s="1" t="s">
        <v>32</v>
      </c>
      <c r="E5192" s="1">
        <v>16</v>
      </c>
      <c r="F5192" s="1">
        <f t="shared" si="405"/>
        <v>5.5187499999999998</v>
      </c>
      <c r="G5192" s="1">
        <v>88.3</v>
      </c>
      <c r="H5192" s="1">
        <v>2.27</v>
      </c>
      <c r="I5192">
        <f t="shared" si="407"/>
        <v>90.57</v>
      </c>
      <c r="J5192">
        <f t="shared" si="408"/>
        <v>3.5455000000000001</v>
      </c>
      <c r="K5192">
        <f t="shared" si="409"/>
        <v>3.1306765000000003</v>
      </c>
      <c r="L5192" s="1" t="s">
        <v>26</v>
      </c>
      <c r="M5192" s="1" t="s">
        <v>20</v>
      </c>
      <c r="N5192" s="1" t="s">
        <v>21</v>
      </c>
      <c r="O5192" s="1" t="s">
        <v>34</v>
      </c>
      <c r="P5192" s="1" t="s">
        <v>35</v>
      </c>
      <c r="Q5192" s="1" t="s">
        <v>36</v>
      </c>
      <c r="R5192" s="2">
        <v>41173</v>
      </c>
    </row>
    <row r="5193" spans="1:18" x14ac:dyDescent="0.25">
      <c r="A5193" s="1">
        <v>20422</v>
      </c>
      <c r="B5193" s="2">
        <v>39839</v>
      </c>
      <c r="C5193" s="2" t="str">
        <f t="shared" si="406"/>
        <v>January</v>
      </c>
      <c r="D5193" s="1" t="s">
        <v>25</v>
      </c>
      <c r="E5193" s="1">
        <v>5</v>
      </c>
      <c r="F5193" s="1">
        <f t="shared" si="405"/>
        <v>3.0760000000000001</v>
      </c>
      <c r="G5193" s="1">
        <v>15.38</v>
      </c>
      <c r="H5193" s="1">
        <v>0.5</v>
      </c>
      <c r="I5193">
        <f t="shared" si="407"/>
        <v>15.88</v>
      </c>
      <c r="J5193">
        <f t="shared" si="408"/>
        <v>3.5455000000000001</v>
      </c>
      <c r="K5193">
        <f t="shared" si="409"/>
        <v>0.5452979</v>
      </c>
      <c r="L5193" s="1" t="s">
        <v>26</v>
      </c>
      <c r="M5193" s="1" t="s">
        <v>20</v>
      </c>
      <c r="N5193" s="1" t="s">
        <v>21</v>
      </c>
      <c r="O5193" s="1" t="s">
        <v>34</v>
      </c>
      <c r="P5193" s="1" t="s">
        <v>63</v>
      </c>
      <c r="Q5193" s="1" t="s">
        <v>24</v>
      </c>
      <c r="R5193" s="2">
        <v>39841</v>
      </c>
    </row>
    <row r="5194" spans="1:18" x14ac:dyDescent="0.25">
      <c r="A5194" s="1">
        <v>25442</v>
      </c>
      <c r="B5194" s="2">
        <v>40913</v>
      </c>
      <c r="C5194" s="2" t="str">
        <f t="shared" si="406"/>
        <v>January</v>
      </c>
      <c r="D5194" s="1" t="s">
        <v>25</v>
      </c>
      <c r="E5194" s="1">
        <v>40</v>
      </c>
      <c r="F5194" s="1">
        <f t="shared" si="405"/>
        <v>11.349500000000001</v>
      </c>
      <c r="G5194" s="1">
        <v>453.98</v>
      </c>
      <c r="H5194" s="1">
        <v>5.01</v>
      </c>
      <c r="I5194">
        <f t="shared" si="407"/>
        <v>458.99</v>
      </c>
      <c r="J5194">
        <f t="shared" si="408"/>
        <v>3.5455000000000001</v>
      </c>
      <c r="K5194">
        <f t="shared" si="409"/>
        <v>16.095860900000002</v>
      </c>
      <c r="L5194" s="1" t="s">
        <v>26</v>
      </c>
      <c r="M5194" s="1" t="s">
        <v>58</v>
      </c>
      <c r="N5194" s="1" t="s">
        <v>42</v>
      </c>
      <c r="O5194" s="1" t="s">
        <v>34</v>
      </c>
      <c r="P5194" s="1" t="s">
        <v>45</v>
      </c>
      <c r="Q5194" s="1" t="s">
        <v>24</v>
      </c>
      <c r="R5194" s="2">
        <v>40915</v>
      </c>
    </row>
    <row r="5195" spans="1:18" x14ac:dyDescent="0.25">
      <c r="A5195" s="1">
        <v>8996</v>
      </c>
      <c r="B5195" s="2">
        <v>40696</v>
      </c>
      <c r="C5195" s="2" t="str">
        <f t="shared" si="406"/>
        <v>June</v>
      </c>
      <c r="D5195" s="1" t="s">
        <v>18</v>
      </c>
      <c r="E5195" s="1">
        <v>13</v>
      </c>
      <c r="F5195" s="1">
        <f t="shared" si="405"/>
        <v>59.40519230769231</v>
      </c>
      <c r="G5195" s="1">
        <v>772.26750000000004</v>
      </c>
      <c r="H5195" s="1">
        <v>8.99</v>
      </c>
      <c r="I5195">
        <f t="shared" si="407"/>
        <v>781.25750000000005</v>
      </c>
      <c r="J5195">
        <f t="shared" si="408"/>
        <v>5.3265000000000002</v>
      </c>
      <c r="K5195">
        <f t="shared" si="409"/>
        <v>41.134828387500001</v>
      </c>
      <c r="L5195" s="1" t="s">
        <v>26</v>
      </c>
      <c r="M5195" s="1" t="s">
        <v>56</v>
      </c>
      <c r="N5195" s="1" t="s">
        <v>33</v>
      </c>
      <c r="O5195" s="1" t="s">
        <v>29</v>
      </c>
      <c r="P5195" s="1" t="s">
        <v>30</v>
      </c>
      <c r="Q5195" s="1" t="s">
        <v>24</v>
      </c>
      <c r="R5195" s="2">
        <v>40700</v>
      </c>
    </row>
    <row r="5196" spans="1:18" x14ac:dyDescent="0.25">
      <c r="A5196" s="1">
        <v>21639</v>
      </c>
      <c r="B5196" s="2">
        <v>40576</v>
      </c>
      <c r="C5196" s="2" t="str">
        <f t="shared" si="406"/>
        <v>February</v>
      </c>
      <c r="D5196" s="1" t="s">
        <v>32</v>
      </c>
      <c r="E5196" s="1">
        <v>38</v>
      </c>
      <c r="F5196" s="1">
        <f t="shared" si="405"/>
        <v>205.6471052631579</v>
      </c>
      <c r="G5196" s="1">
        <v>7814.59</v>
      </c>
      <c r="H5196" s="1">
        <v>11.54</v>
      </c>
      <c r="I5196">
        <f t="shared" si="407"/>
        <v>7826.13</v>
      </c>
      <c r="J5196">
        <f t="shared" si="408"/>
        <v>4.7610000000000001</v>
      </c>
      <c r="K5196">
        <f t="shared" si="409"/>
        <v>372.05262990000006</v>
      </c>
      <c r="L5196" s="1" t="s">
        <v>26</v>
      </c>
      <c r="M5196" s="1" t="s">
        <v>47</v>
      </c>
      <c r="N5196" s="1" t="s">
        <v>42</v>
      </c>
      <c r="O5196" s="1" t="s">
        <v>22</v>
      </c>
      <c r="P5196" s="1" t="s">
        <v>23</v>
      </c>
      <c r="Q5196" s="1" t="s">
        <v>53</v>
      </c>
      <c r="R5196" s="2">
        <v>40576</v>
      </c>
    </row>
    <row r="5197" spans="1:18" x14ac:dyDescent="0.25">
      <c r="A5197" s="1">
        <v>39783</v>
      </c>
      <c r="B5197" s="2">
        <v>41172</v>
      </c>
      <c r="C5197" s="2" t="str">
        <f t="shared" si="406"/>
        <v>September</v>
      </c>
      <c r="D5197" s="1" t="s">
        <v>32</v>
      </c>
      <c r="E5197" s="1">
        <v>31</v>
      </c>
      <c r="F5197" s="1">
        <f t="shared" si="405"/>
        <v>9.547419354838711</v>
      </c>
      <c r="G5197" s="1">
        <v>295.97000000000003</v>
      </c>
      <c r="H5197" s="1">
        <v>5.6</v>
      </c>
      <c r="I5197">
        <f t="shared" si="407"/>
        <v>301.57000000000005</v>
      </c>
      <c r="J5197">
        <f t="shared" si="408"/>
        <v>3.5455000000000001</v>
      </c>
      <c r="K5197">
        <f t="shared" si="409"/>
        <v>10.493616350000002</v>
      </c>
      <c r="L5197" s="1" t="s">
        <v>26</v>
      </c>
      <c r="M5197" s="1" t="s">
        <v>20</v>
      </c>
      <c r="N5197" s="1" t="s">
        <v>33</v>
      </c>
      <c r="O5197" s="1" t="s">
        <v>34</v>
      </c>
      <c r="P5197" s="1" t="s">
        <v>48</v>
      </c>
      <c r="Q5197" s="1" t="s">
        <v>24</v>
      </c>
      <c r="R5197" s="2">
        <v>41174</v>
      </c>
    </row>
    <row r="5198" spans="1:18" x14ac:dyDescent="0.25">
      <c r="A5198" s="1">
        <v>10502</v>
      </c>
      <c r="B5198" s="2">
        <v>40312</v>
      </c>
      <c r="C5198" s="2" t="str">
        <f t="shared" si="406"/>
        <v>May</v>
      </c>
      <c r="D5198" s="1" t="s">
        <v>32</v>
      </c>
      <c r="E5198" s="1">
        <v>33</v>
      </c>
      <c r="F5198" s="1">
        <f t="shared" si="405"/>
        <v>238.46121212121213</v>
      </c>
      <c r="G5198" s="1">
        <v>7869.22</v>
      </c>
      <c r="H5198" s="1">
        <v>43.32</v>
      </c>
      <c r="I5198">
        <f t="shared" si="407"/>
        <v>7912.54</v>
      </c>
      <c r="J5198">
        <f t="shared" si="408"/>
        <v>4.7610000000000001</v>
      </c>
      <c r="K5198">
        <f t="shared" si="409"/>
        <v>374.65356420000006</v>
      </c>
      <c r="L5198" s="1" t="s">
        <v>38</v>
      </c>
      <c r="M5198" s="1" t="s">
        <v>59</v>
      </c>
      <c r="N5198" s="1" t="s">
        <v>21</v>
      </c>
      <c r="O5198" s="1" t="s">
        <v>22</v>
      </c>
      <c r="P5198" s="1" t="s">
        <v>39</v>
      </c>
      <c r="Q5198" s="1" t="s">
        <v>40</v>
      </c>
      <c r="R5198" s="2">
        <v>40313</v>
      </c>
    </row>
    <row r="5199" spans="1:18" x14ac:dyDescent="0.25">
      <c r="A5199" s="1">
        <v>50759</v>
      </c>
      <c r="B5199" s="2">
        <v>40256</v>
      </c>
      <c r="C5199" s="2" t="str">
        <f t="shared" si="406"/>
        <v>March</v>
      </c>
      <c r="D5199" s="1" t="s">
        <v>18</v>
      </c>
      <c r="E5199" s="1">
        <v>46</v>
      </c>
      <c r="F5199" s="1">
        <f t="shared" si="405"/>
        <v>52.667847826086955</v>
      </c>
      <c r="G5199" s="1">
        <v>2422.721</v>
      </c>
      <c r="H5199" s="1">
        <v>8.99</v>
      </c>
      <c r="I5199">
        <f t="shared" si="407"/>
        <v>2431.7109999999998</v>
      </c>
      <c r="J5199">
        <f t="shared" si="408"/>
        <v>5.3265000000000002</v>
      </c>
      <c r="K5199">
        <f t="shared" si="409"/>
        <v>129.04623406500002</v>
      </c>
      <c r="L5199" s="1" t="s">
        <v>26</v>
      </c>
      <c r="M5199" s="1" t="s">
        <v>49</v>
      </c>
      <c r="N5199" s="1" t="s">
        <v>33</v>
      </c>
      <c r="O5199" s="1" t="s">
        <v>29</v>
      </c>
      <c r="P5199" s="1" t="s">
        <v>30</v>
      </c>
      <c r="Q5199" s="1" t="s">
        <v>24</v>
      </c>
      <c r="R5199" s="2">
        <v>40261</v>
      </c>
    </row>
    <row r="5200" spans="1:18" x14ac:dyDescent="0.25">
      <c r="A5200" s="1">
        <v>37218</v>
      </c>
      <c r="B5200" s="2">
        <v>40531</v>
      </c>
      <c r="C5200" s="2" t="str">
        <f t="shared" si="406"/>
        <v>December</v>
      </c>
      <c r="D5200" s="1" t="s">
        <v>25</v>
      </c>
      <c r="E5200" s="1">
        <v>23</v>
      </c>
      <c r="F5200" s="1">
        <f t="shared" si="405"/>
        <v>6.3934782608695659</v>
      </c>
      <c r="G5200" s="1">
        <v>147.05000000000001</v>
      </c>
      <c r="H5200" s="1">
        <v>5.82</v>
      </c>
      <c r="I5200">
        <f t="shared" si="407"/>
        <v>152.87</v>
      </c>
      <c r="J5200">
        <f t="shared" si="408"/>
        <v>3.5455000000000001</v>
      </c>
      <c r="K5200">
        <f t="shared" si="409"/>
        <v>5.2136577500000012</v>
      </c>
      <c r="L5200" s="1" t="s">
        <v>26</v>
      </c>
      <c r="M5200" s="1" t="s">
        <v>51</v>
      </c>
      <c r="N5200" s="1" t="s">
        <v>33</v>
      </c>
      <c r="O5200" s="1" t="s">
        <v>34</v>
      </c>
      <c r="P5200" s="1" t="s">
        <v>45</v>
      </c>
      <c r="Q5200" s="1" t="s">
        <v>24</v>
      </c>
      <c r="R5200" s="2">
        <v>40532</v>
      </c>
    </row>
    <row r="5201" spans="1:18" x14ac:dyDescent="0.25">
      <c r="A5201" s="1">
        <v>1314</v>
      </c>
      <c r="B5201" s="2">
        <v>39945</v>
      </c>
      <c r="C5201" s="2" t="str">
        <f t="shared" si="406"/>
        <v>May</v>
      </c>
      <c r="D5201" s="1" t="s">
        <v>41</v>
      </c>
      <c r="E5201" s="1">
        <v>4</v>
      </c>
      <c r="F5201" s="1">
        <f t="shared" si="405"/>
        <v>10.645</v>
      </c>
      <c r="G5201" s="1">
        <v>42.58</v>
      </c>
      <c r="H5201" s="1">
        <v>4.3899999999999997</v>
      </c>
      <c r="I5201">
        <f t="shared" si="407"/>
        <v>46.97</v>
      </c>
      <c r="J5201">
        <f t="shared" si="408"/>
        <v>3.5455000000000001</v>
      </c>
      <c r="K5201">
        <f t="shared" si="409"/>
        <v>1.5096738999999999</v>
      </c>
      <c r="L5201" s="1" t="s">
        <v>26</v>
      </c>
      <c r="M5201" s="1" t="s">
        <v>20</v>
      </c>
      <c r="N5201" s="1" t="s">
        <v>33</v>
      </c>
      <c r="O5201" s="1" t="s">
        <v>34</v>
      </c>
      <c r="P5201" s="1" t="s">
        <v>45</v>
      </c>
      <c r="Q5201" s="1" t="s">
        <v>36</v>
      </c>
      <c r="R5201" s="2">
        <v>39947</v>
      </c>
    </row>
    <row r="5202" spans="1:18" x14ac:dyDescent="0.25">
      <c r="A5202" s="1">
        <v>44546</v>
      </c>
      <c r="B5202" s="2">
        <v>40261</v>
      </c>
      <c r="C5202" s="2" t="str">
        <f t="shared" si="406"/>
        <v>March</v>
      </c>
      <c r="D5202" s="1" t="s">
        <v>37</v>
      </c>
      <c r="E5202" s="1">
        <v>15</v>
      </c>
      <c r="F5202" s="1">
        <f t="shared" si="405"/>
        <v>3.68</v>
      </c>
      <c r="G5202" s="1">
        <v>55.2</v>
      </c>
      <c r="H5202" s="1">
        <v>1.63</v>
      </c>
      <c r="I5202">
        <f t="shared" si="407"/>
        <v>56.830000000000005</v>
      </c>
      <c r="J5202">
        <f t="shared" si="408"/>
        <v>3.5455000000000001</v>
      </c>
      <c r="K5202">
        <f t="shared" si="409"/>
        <v>1.9571160000000001</v>
      </c>
      <c r="L5202" s="1" t="s">
        <v>26</v>
      </c>
      <c r="M5202" s="1" t="s">
        <v>49</v>
      </c>
      <c r="N5202" s="1" t="s">
        <v>42</v>
      </c>
      <c r="O5202" s="1" t="s">
        <v>34</v>
      </c>
      <c r="P5202" s="1" t="s">
        <v>66</v>
      </c>
      <c r="Q5202" s="1" t="s">
        <v>36</v>
      </c>
      <c r="R5202" s="2">
        <v>40262</v>
      </c>
    </row>
    <row r="5203" spans="1:18" x14ac:dyDescent="0.25">
      <c r="A5203" s="1">
        <v>13121</v>
      </c>
      <c r="B5203" s="2">
        <v>40244</v>
      </c>
      <c r="C5203" s="2" t="str">
        <f t="shared" si="406"/>
        <v>March</v>
      </c>
      <c r="D5203" s="1" t="s">
        <v>25</v>
      </c>
      <c r="E5203" s="1">
        <v>36</v>
      </c>
      <c r="F5203" s="1">
        <f t="shared" si="405"/>
        <v>33.638888888888886</v>
      </c>
      <c r="G5203" s="1">
        <v>1211</v>
      </c>
      <c r="H5203" s="1">
        <v>6.5</v>
      </c>
      <c r="I5203">
        <f t="shared" si="407"/>
        <v>1217.5</v>
      </c>
      <c r="J5203">
        <f t="shared" si="408"/>
        <v>5.3265000000000002</v>
      </c>
      <c r="K5203">
        <f t="shared" si="409"/>
        <v>64.503915000000006</v>
      </c>
      <c r="L5203" s="1" t="s">
        <v>26</v>
      </c>
      <c r="M5203" s="1" t="s">
        <v>27</v>
      </c>
      <c r="N5203" s="1" t="s">
        <v>33</v>
      </c>
      <c r="O5203" s="1" t="s">
        <v>29</v>
      </c>
      <c r="P5203" s="1" t="s">
        <v>43</v>
      </c>
      <c r="Q5203" s="1" t="s">
        <v>24</v>
      </c>
      <c r="R5203" s="2">
        <v>40245</v>
      </c>
    </row>
    <row r="5204" spans="1:18" x14ac:dyDescent="0.25">
      <c r="A5204" s="1">
        <v>13252</v>
      </c>
      <c r="B5204" s="2">
        <v>39894</v>
      </c>
      <c r="C5204" s="2" t="str">
        <f t="shared" si="406"/>
        <v>March</v>
      </c>
      <c r="D5204" s="1" t="s">
        <v>32</v>
      </c>
      <c r="E5204" s="1">
        <v>39</v>
      </c>
      <c r="F5204" s="1">
        <f t="shared" si="405"/>
        <v>15.516923076923076</v>
      </c>
      <c r="G5204" s="1">
        <v>605.16</v>
      </c>
      <c r="H5204" s="1">
        <v>4</v>
      </c>
      <c r="I5204">
        <f t="shared" si="407"/>
        <v>609.16</v>
      </c>
      <c r="J5204">
        <f t="shared" si="408"/>
        <v>5.3265000000000002</v>
      </c>
      <c r="K5204">
        <f t="shared" si="409"/>
        <v>32.233847400000002</v>
      </c>
      <c r="L5204" s="1" t="s">
        <v>26</v>
      </c>
      <c r="M5204" s="1" t="s">
        <v>49</v>
      </c>
      <c r="N5204" s="1" t="s">
        <v>21</v>
      </c>
      <c r="O5204" s="1" t="s">
        <v>29</v>
      </c>
      <c r="P5204" s="1" t="s">
        <v>43</v>
      </c>
      <c r="Q5204" s="1" t="s">
        <v>24</v>
      </c>
      <c r="R5204" s="2">
        <v>39896</v>
      </c>
    </row>
    <row r="5205" spans="1:18" x14ac:dyDescent="0.25">
      <c r="A5205" s="1">
        <v>21285</v>
      </c>
      <c r="B5205" s="2">
        <v>40362</v>
      </c>
      <c r="C5205" s="2" t="str">
        <f t="shared" si="406"/>
        <v>July</v>
      </c>
      <c r="D5205" s="1" t="s">
        <v>41</v>
      </c>
      <c r="E5205" s="1">
        <v>32</v>
      </c>
      <c r="F5205" s="1">
        <f t="shared" si="405"/>
        <v>1.711875</v>
      </c>
      <c r="G5205" s="1">
        <v>54.78</v>
      </c>
      <c r="H5205" s="1">
        <v>1.57</v>
      </c>
      <c r="I5205">
        <f t="shared" si="407"/>
        <v>56.35</v>
      </c>
      <c r="J5205">
        <f t="shared" si="408"/>
        <v>3.5455000000000001</v>
      </c>
      <c r="K5205">
        <f t="shared" si="409"/>
        <v>1.9422249000000003</v>
      </c>
      <c r="L5205" s="1" t="s">
        <v>26</v>
      </c>
      <c r="M5205" s="1" t="s">
        <v>44</v>
      </c>
      <c r="N5205" s="1" t="s">
        <v>33</v>
      </c>
      <c r="O5205" s="1" t="s">
        <v>34</v>
      </c>
      <c r="P5205" s="1" t="s">
        <v>35</v>
      </c>
      <c r="Q5205" s="1" t="s">
        <v>36</v>
      </c>
      <c r="R5205" s="2">
        <v>40363</v>
      </c>
    </row>
    <row r="5206" spans="1:18" x14ac:dyDescent="0.25">
      <c r="A5206" s="1">
        <v>32519</v>
      </c>
      <c r="B5206" s="2">
        <v>40459</v>
      </c>
      <c r="C5206" s="2" t="str">
        <f t="shared" si="406"/>
        <v>October</v>
      </c>
      <c r="D5206" s="1" t="s">
        <v>18</v>
      </c>
      <c r="E5206" s="1">
        <v>8</v>
      </c>
      <c r="F5206" s="1">
        <f t="shared" si="405"/>
        <v>10.67</v>
      </c>
      <c r="G5206" s="1">
        <v>85.36</v>
      </c>
      <c r="H5206" s="1">
        <v>4.5</v>
      </c>
      <c r="I5206">
        <f t="shared" si="407"/>
        <v>89.86</v>
      </c>
      <c r="J5206">
        <f t="shared" si="408"/>
        <v>3.5455000000000001</v>
      </c>
      <c r="K5206">
        <f t="shared" si="409"/>
        <v>3.0264388000000002</v>
      </c>
      <c r="L5206" s="1" t="s">
        <v>26</v>
      </c>
      <c r="M5206" s="1" t="s">
        <v>56</v>
      </c>
      <c r="N5206" s="1" t="s">
        <v>21</v>
      </c>
      <c r="O5206" s="1" t="s">
        <v>34</v>
      </c>
      <c r="P5206" s="1" t="s">
        <v>68</v>
      </c>
      <c r="Q5206" s="1" t="s">
        <v>24</v>
      </c>
      <c r="R5206" s="2">
        <v>40464</v>
      </c>
    </row>
    <row r="5207" spans="1:18" x14ac:dyDescent="0.25">
      <c r="A5207" s="1">
        <v>55235</v>
      </c>
      <c r="B5207" s="2">
        <v>40457</v>
      </c>
      <c r="C5207" s="2" t="str">
        <f t="shared" si="406"/>
        <v>October</v>
      </c>
      <c r="D5207" s="1" t="s">
        <v>18</v>
      </c>
      <c r="E5207" s="1">
        <v>33</v>
      </c>
      <c r="F5207" s="1">
        <f t="shared" si="405"/>
        <v>76.745984848484838</v>
      </c>
      <c r="G5207" s="1">
        <v>2532.6174999999998</v>
      </c>
      <c r="H5207" s="1">
        <v>2.79</v>
      </c>
      <c r="I5207">
        <f t="shared" si="407"/>
        <v>2535.4074999999998</v>
      </c>
      <c r="J5207">
        <f t="shared" si="408"/>
        <v>5.3265000000000002</v>
      </c>
      <c r="K5207">
        <f t="shared" si="409"/>
        <v>134.89987113749999</v>
      </c>
      <c r="L5207" s="1" t="s">
        <v>26</v>
      </c>
      <c r="M5207" s="1" t="s">
        <v>27</v>
      </c>
      <c r="N5207" s="1" t="s">
        <v>33</v>
      </c>
      <c r="O5207" s="1" t="s">
        <v>29</v>
      </c>
      <c r="P5207" s="1" t="s">
        <v>30</v>
      </c>
      <c r="Q5207" s="1" t="s">
        <v>24</v>
      </c>
      <c r="R5207" s="2">
        <v>40459</v>
      </c>
    </row>
    <row r="5208" spans="1:18" x14ac:dyDescent="0.25">
      <c r="A5208" s="1">
        <v>56514</v>
      </c>
      <c r="B5208" s="2">
        <v>40950</v>
      </c>
      <c r="C5208" s="2" t="str">
        <f t="shared" si="406"/>
        <v>February</v>
      </c>
      <c r="D5208" s="1" t="s">
        <v>18</v>
      </c>
      <c r="E5208" s="1">
        <v>35</v>
      </c>
      <c r="F5208" s="1">
        <f t="shared" si="405"/>
        <v>5.339714285714285</v>
      </c>
      <c r="G5208" s="1">
        <v>186.89</v>
      </c>
      <c r="H5208" s="1">
        <v>7.54</v>
      </c>
      <c r="I5208">
        <f t="shared" si="407"/>
        <v>194.42999999999998</v>
      </c>
      <c r="J5208">
        <f t="shared" si="408"/>
        <v>3.5455000000000001</v>
      </c>
      <c r="K5208">
        <f t="shared" si="409"/>
        <v>6.626184949999999</v>
      </c>
      <c r="L5208" s="1" t="s">
        <v>26</v>
      </c>
      <c r="M5208" s="1" t="s">
        <v>49</v>
      </c>
      <c r="N5208" s="1" t="s">
        <v>33</v>
      </c>
      <c r="O5208" s="1" t="s">
        <v>34</v>
      </c>
      <c r="P5208" s="1" t="s">
        <v>45</v>
      </c>
      <c r="Q5208" s="1" t="s">
        <v>24</v>
      </c>
      <c r="R5208" s="2">
        <v>40957</v>
      </c>
    </row>
    <row r="5209" spans="1:18" x14ac:dyDescent="0.25">
      <c r="A5209" s="1">
        <v>6148</v>
      </c>
      <c r="B5209" s="2">
        <v>40901</v>
      </c>
      <c r="C5209" s="2" t="str">
        <f t="shared" si="406"/>
        <v>December</v>
      </c>
      <c r="D5209" s="1" t="s">
        <v>41</v>
      </c>
      <c r="E5209" s="1">
        <v>50</v>
      </c>
      <c r="F5209" s="1">
        <f t="shared" si="405"/>
        <v>10.2112</v>
      </c>
      <c r="G5209" s="1">
        <v>510.56</v>
      </c>
      <c r="H5209" s="1">
        <v>5.16</v>
      </c>
      <c r="I5209">
        <f t="shared" si="407"/>
        <v>515.72</v>
      </c>
      <c r="J5209">
        <f t="shared" si="408"/>
        <v>4.7610000000000001</v>
      </c>
      <c r="K5209">
        <f t="shared" si="409"/>
        <v>24.307761599999999</v>
      </c>
      <c r="L5209" s="1" t="s">
        <v>26</v>
      </c>
      <c r="M5209" s="1" t="s">
        <v>49</v>
      </c>
      <c r="N5209" s="1" t="s">
        <v>28</v>
      </c>
      <c r="O5209" s="1" t="s">
        <v>22</v>
      </c>
      <c r="P5209" s="1" t="s">
        <v>23</v>
      </c>
      <c r="Q5209" s="1" t="s">
        <v>24</v>
      </c>
      <c r="R5209" s="2">
        <v>40902</v>
      </c>
    </row>
    <row r="5210" spans="1:18" x14ac:dyDescent="0.25">
      <c r="A5210" s="1">
        <v>16230</v>
      </c>
      <c r="B5210" s="2">
        <v>40236</v>
      </c>
      <c r="C5210" s="2" t="str">
        <f t="shared" si="406"/>
        <v>February</v>
      </c>
      <c r="D5210" s="1" t="s">
        <v>18</v>
      </c>
      <c r="E5210" s="1">
        <v>2</v>
      </c>
      <c r="F5210" s="1">
        <f t="shared" si="405"/>
        <v>6.65</v>
      </c>
      <c r="G5210" s="1">
        <v>13.3</v>
      </c>
      <c r="H5210" s="1">
        <v>0.49</v>
      </c>
      <c r="I5210">
        <f t="shared" si="407"/>
        <v>13.790000000000001</v>
      </c>
      <c r="J5210">
        <f t="shared" si="408"/>
        <v>3.5455000000000001</v>
      </c>
      <c r="K5210">
        <f t="shared" si="409"/>
        <v>0.47155150000000007</v>
      </c>
      <c r="L5210" s="1" t="s">
        <v>26</v>
      </c>
      <c r="M5210" s="1" t="s">
        <v>20</v>
      </c>
      <c r="N5210" s="1" t="s">
        <v>33</v>
      </c>
      <c r="O5210" s="1" t="s">
        <v>34</v>
      </c>
      <c r="P5210" s="1" t="s">
        <v>63</v>
      </c>
      <c r="Q5210" s="1" t="s">
        <v>24</v>
      </c>
      <c r="R5210" s="2">
        <v>40238</v>
      </c>
    </row>
    <row r="5211" spans="1:18" x14ac:dyDescent="0.25">
      <c r="A5211" s="1">
        <v>4324</v>
      </c>
      <c r="B5211" s="2">
        <v>40740</v>
      </c>
      <c r="C5211" s="2" t="str">
        <f t="shared" si="406"/>
        <v>July</v>
      </c>
      <c r="D5211" s="1" t="s">
        <v>37</v>
      </c>
      <c r="E5211" s="1">
        <v>28</v>
      </c>
      <c r="F5211" s="1">
        <f t="shared" si="405"/>
        <v>41.618928571428569</v>
      </c>
      <c r="G5211" s="1">
        <v>1165.33</v>
      </c>
      <c r="H5211" s="1">
        <v>8.99</v>
      </c>
      <c r="I5211">
        <f t="shared" si="407"/>
        <v>1174.32</v>
      </c>
      <c r="J5211">
        <f t="shared" si="408"/>
        <v>3.5455000000000001</v>
      </c>
      <c r="K5211">
        <f t="shared" si="409"/>
        <v>41.316775149999991</v>
      </c>
      <c r="L5211" s="1" t="s">
        <v>26</v>
      </c>
      <c r="M5211" s="1" t="s">
        <v>47</v>
      </c>
      <c r="N5211" s="1" t="s">
        <v>28</v>
      </c>
      <c r="O5211" s="1" t="s">
        <v>34</v>
      </c>
      <c r="P5211" s="1" t="s">
        <v>35</v>
      </c>
      <c r="Q5211" s="1" t="s">
        <v>46</v>
      </c>
      <c r="R5211" s="2">
        <v>40742</v>
      </c>
    </row>
    <row r="5212" spans="1:18" x14ac:dyDescent="0.25">
      <c r="A5212" s="1">
        <v>8992</v>
      </c>
      <c r="B5212" s="2">
        <v>40494</v>
      </c>
      <c r="C5212" s="2" t="str">
        <f t="shared" si="406"/>
        <v>November</v>
      </c>
      <c r="D5212" s="1" t="s">
        <v>25</v>
      </c>
      <c r="E5212" s="1">
        <v>18</v>
      </c>
      <c r="F5212" s="1">
        <f t="shared" si="405"/>
        <v>74.5535</v>
      </c>
      <c r="G5212" s="1">
        <v>1341.963</v>
      </c>
      <c r="H5212" s="1">
        <v>2.79</v>
      </c>
      <c r="I5212">
        <f t="shared" si="407"/>
        <v>1344.7529999999999</v>
      </c>
      <c r="J5212">
        <f t="shared" si="408"/>
        <v>5.3265000000000002</v>
      </c>
      <c r="K5212">
        <f t="shared" si="409"/>
        <v>71.479659195000011</v>
      </c>
      <c r="L5212" s="1" t="s">
        <v>26</v>
      </c>
      <c r="M5212" s="1" t="s">
        <v>20</v>
      </c>
      <c r="N5212" s="1" t="s">
        <v>33</v>
      </c>
      <c r="O5212" s="1" t="s">
        <v>29</v>
      </c>
      <c r="P5212" s="1" t="s">
        <v>30</v>
      </c>
      <c r="Q5212" s="1" t="s">
        <v>24</v>
      </c>
      <c r="R5212" s="2">
        <v>40495</v>
      </c>
    </row>
    <row r="5213" spans="1:18" x14ac:dyDescent="0.25">
      <c r="A5213" s="1">
        <v>31873</v>
      </c>
      <c r="B5213" s="2">
        <v>40125</v>
      </c>
      <c r="C5213" s="2" t="str">
        <f t="shared" si="406"/>
        <v>November</v>
      </c>
      <c r="D5213" s="1" t="s">
        <v>18</v>
      </c>
      <c r="E5213" s="1">
        <v>50</v>
      </c>
      <c r="F5213" s="1">
        <f t="shared" si="405"/>
        <v>171.16943000000001</v>
      </c>
      <c r="G5213" s="1">
        <v>8558.4714999999997</v>
      </c>
      <c r="H5213" s="1">
        <v>8.99</v>
      </c>
      <c r="I5213">
        <f t="shared" si="407"/>
        <v>8567.4614999999994</v>
      </c>
      <c r="J5213">
        <f t="shared" si="408"/>
        <v>5.3265000000000002</v>
      </c>
      <c r="K5213">
        <f t="shared" si="409"/>
        <v>455.86698444749999</v>
      </c>
      <c r="L5213" s="1" t="s">
        <v>26</v>
      </c>
      <c r="M5213" s="1" t="s">
        <v>27</v>
      </c>
      <c r="N5213" s="1" t="s">
        <v>42</v>
      </c>
      <c r="O5213" s="1" t="s">
        <v>29</v>
      </c>
      <c r="P5213" s="1" t="s">
        <v>30</v>
      </c>
      <c r="Q5213" s="1" t="s">
        <v>24</v>
      </c>
      <c r="R5213" s="2">
        <v>40132</v>
      </c>
    </row>
    <row r="5214" spans="1:18" x14ac:dyDescent="0.25">
      <c r="A5214" s="1">
        <v>3524</v>
      </c>
      <c r="B5214" s="2">
        <v>41031</v>
      </c>
      <c r="C5214" s="2" t="str">
        <f t="shared" si="406"/>
        <v>May</v>
      </c>
      <c r="D5214" s="1" t="s">
        <v>25</v>
      </c>
      <c r="E5214" s="1">
        <v>21</v>
      </c>
      <c r="F5214" s="1">
        <f t="shared" si="405"/>
        <v>20.348571428571429</v>
      </c>
      <c r="G5214" s="1">
        <v>427.32</v>
      </c>
      <c r="H5214" s="1">
        <v>9.0299999999999994</v>
      </c>
      <c r="I5214">
        <f t="shared" si="407"/>
        <v>436.34999999999997</v>
      </c>
      <c r="J5214">
        <f t="shared" si="408"/>
        <v>3.5455000000000001</v>
      </c>
      <c r="K5214">
        <f t="shared" si="409"/>
        <v>15.1506306</v>
      </c>
      <c r="L5214" s="1" t="s">
        <v>26</v>
      </c>
      <c r="M5214" s="1" t="s">
        <v>65</v>
      </c>
      <c r="N5214" s="1" t="s">
        <v>28</v>
      </c>
      <c r="O5214" s="1" t="s">
        <v>34</v>
      </c>
      <c r="P5214" s="1" t="s">
        <v>45</v>
      </c>
      <c r="Q5214" s="1" t="s">
        <v>24</v>
      </c>
      <c r="R5214" s="2">
        <v>41032</v>
      </c>
    </row>
    <row r="5215" spans="1:18" x14ac:dyDescent="0.25">
      <c r="A5215" s="1">
        <v>3110</v>
      </c>
      <c r="B5215" s="2">
        <v>40163</v>
      </c>
      <c r="C5215" s="2" t="str">
        <f t="shared" si="406"/>
        <v>December</v>
      </c>
      <c r="D5215" s="1" t="s">
        <v>25</v>
      </c>
      <c r="E5215" s="1">
        <v>13</v>
      </c>
      <c r="F5215" s="1">
        <f t="shared" si="405"/>
        <v>123.17846153846153</v>
      </c>
      <c r="G5215" s="1">
        <v>1601.32</v>
      </c>
      <c r="H5215" s="1">
        <v>14</v>
      </c>
      <c r="I5215">
        <f t="shared" si="407"/>
        <v>1615.32</v>
      </c>
      <c r="J5215">
        <f t="shared" si="408"/>
        <v>5.3265000000000002</v>
      </c>
      <c r="K5215">
        <f t="shared" si="409"/>
        <v>85.294309799999994</v>
      </c>
      <c r="L5215" s="1" t="s">
        <v>38</v>
      </c>
      <c r="M5215" s="1" t="s">
        <v>56</v>
      </c>
      <c r="N5215" s="1" t="s">
        <v>33</v>
      </c>
      <c r="O5215" s="1" t="s">
        <v>29</v>
      </c>
      <c r="P5215" s="1" t="s">
        <v>61</v>
      </c>
      <c r="Q5215" s="1" t="s">
        <v>40</v>
      </c>
      <c r="R5215" s="2">
        <v>40165</v>
      </c>
    </row>
    <row r="5216" spans="1:18" x14ac:dyDescent="0.25">
      <c r="A5216" s="1">
        <v>12289</v>
      </c>
      <c r="B5216" s="2">
        <v>40901</v>
      </c>
      <c r="C5216" s="2" t="str">
        <f t="shared" si="406"/>
        <v>December</v>
      </c>
      <c r="D5216" s="1" t="s">
        <v>18</v>
      </c>
      <c r="E5216" s="1">
        <v>25</v>
      </c>
      <c r="F5216" s="1">
        <f t="shared" si="405"/>
        <v>120.7764</v>
      </c>
      <c r="G5216" s="1">
        <v>3019.41</v>
      </c>
      <c r="H5216" s="1">
        <v>7.11</v>
      </c>
      <c r="I5216">
        <f t="shared" si="407"/>
        <v>3026.52</v>
      </c>
      <c r="J5216">
        <f t="shared" si="408"/>
        <v>5.3265000000000002</v>
      </c>
      <c r="K5216">
        <f t="shared" si="409"/>
        <v>160.82887364999999</v>
      </c>
      <c r="L5216" s="1" t="s">
        <v>26</v>
      </c>
      <c r="M5216" s="1" t="s">
        <v>44</v>
      </c>
      <c r="N5216" s="1" t="s">
        <v>33</v>
      </c>
      <c r="O5216" s="1" t="s">
        <v>29</v>
      </c>
      <c r="P5216" s="1" t="s">
        <v>61</v>
      </c>
      <c r="Q5216" s="1" t="s">
        <v>31</v>
      </c>
      <c r="R5216" s="2">
        <v>40905</v>
      </c>
    </row>
    <row r="5217" spans="1:18" x14ac:dyDescent="0.25">
      <c r="A5217" s="1">
        <v>8001</v>
      </c>
      <c r="B5217" s="2">
        <v>40501</v>
      </c>
      <c r="C5217" s="2" t="str">
        <f t="shared" si="406"/>
        <v>November</v>
      </c>
      <c r="D5217" s="1" t="s">
        <v>25</v>
      </c>
      <c r="E5217" s="1">
        <v>47</v>
      </c>
      <c r="F5217" s="1">
        <f t="shared" si="405"/>
        <v>22.547234042553193</v>
      </c>
      <c r="G5217" s="1">
        <v>1059.72</v>
      </c>
      <c r="H5217" s="1">
        <v>5.42</v>
      </c>
      <c r="I5217">
        <f t="shared" si="407"/>
        <v>1065.1400000000001</v>
      </c>
      <c r="J5217">
        <f t="shared" si="408"/>
        <v>3.5455000000000001</v>
      </c>
      <c r="K5217">
        <f t="shared" si="409"/>
        <v>37.572372600000001</v>
      </c>
      <c r="L5217" s="1" t="s">
        <v>26</v>
      </c>
      <c r="M5217" s="1" t="s">
        <v>47</v>
      </c>
      <c r="N5217" s="1" t="s">
        <v>21</v>
      </c>
      <c r="O5217" s="1" t="s">
        <v>34</v>
      </c>
      <c r="P5217" s="1" t="s">
        <v>60</v>
      </c>
      <c r="Q5217" s="1" t="s">
        <v>24</v>
      </c>
      <c r="R5217" s="2">
        <v>40503</v>
      </c>
    </row>
    <row r="5218" spans="1:18" x14ac:dyDescent="0.25">
      <c r="A5218" s="1">
        <v>20292</v>
      </c>
      <c r="B5218" s="2">
        <v>41221</v>
      </c>
      <c r="C5218" s="2" t="str">
        <f t="shared" si="406"/>
        <v>November</v>
      </c>
      <c r="D5218" s="1" t="s">
        <v>41</v>
      </c>
      <c r="E5218" s="1">
        <v>5</v>
      </c>
      <c r="F5218" s="1">
        <f t="shared" si="405"/>
        <v>23.425999999999998</v>
      </c>
      <c r="G5218" s="1">
        <v>117.13</v>
      </c>
      <c r="H5218" s="1">
        <v>4</v>
      </c>
      <c r="I5218">
        <f t="shared" si="407"/>
        <v>121.13</v>
      </c>
      <c r="J5218">
        <f t="shared" si="408"/>
        <v>5.3265000000000002</v>
      </c>
      <c r="K5218">
        <f t="shared" si="409"/>
        <v>6.2389294500000005</v>
      </c>
      <c r="L5218" s="1" t="s">
        <v>26</v>
      </c>
      <c r="M5218" s="1" t="s">
        <v>54</v>
      </c>
      <c r="N5218" s="1" t="s">
        <v>33</v>
      </c>
      <c r="O5218" s="1" t="s">
        <v>29</v>
      </c>
      <c r="P5218" s="1" t="s">
        <v>43</v>
      </c>
      <c r="Q5218" s="1" t="s">
        <v>24</v>
      </c>
      <c r="R5218" s="2">
        <v>41222</v>
      </c>
    </row>
    <row r="5219" spans="1:18" x14ac:dyDescent="0.25">
      <c r="A5219" s="1">
        <v>42439</v>
      </c>
      <c r="B5219" s="2">
        <v>40348</v>
      </c>
      <c r="C5219" s="2" t="str">
        <f t="shared" si="406"/>
        <v>June</v>
      </c>
      <c r="D5219" s="1" t="s">
        <v>32</v>
      </c>
      <c r="E5219" s="1">
        <v>28</v>
      </c>
      <c r="F5219" s="1">
        <f t="shared" si="405"/>
        <v>5.875</v>
      </c>
      <c r="G5219" s="1">
        <v>164.5</v>
      </c>
      <c r="H5219" s="1">
        <v>1</v>
      </c>
      <c r="I5219">
        <f t="shared" si="407"/>
        <v>165.5</v>
      </c>
      <c r="J5219">
        <f t="shared" si="408"/>
        <v>3.5455000000000001</v>
      </c>
      <c r="K5219">
        <f t="shared" si="409"/>
        <v>5.8323475</v>
      </c>
      <c r="L5219" s="1" t="s">
        <v>26</v>
      </c>
      <c r="M5219" s="1" t="s">
        <v>49</v>
      </c>
      <c r="N5219" s="1" t="s">
        <v>21</v>
      </c>
      <c r="O5219" s="1" t="s">
        <v>34</v>
      </c>
      <c r="P5219" s="1" t="s">
        <v>35</v>
      </c>
      <c r="Q5219" s="1" t="s">
        <v>36</v>
      </c>
      <c r="R5219" s="2">
        <v>40349</v>
      </c>
    </row>
    <row r="5220" spans="1:18" x14ac:dyDescent="0.25">
      <c r="A5220" s="1">
        <v>21796</v>
      </c>
      <c r="B5220" s="2">
        <v>41035</v>
      </c>
      <c r="C5220" s="2" t="str">
        <f t="shared" si="406"/>
        <v>May</v>
      </c>
      <c r="D5220" s="1" t="s">
        <v>18</v>
      </c>
      <c r="E5220" s="1">
        <v>41</v>
      </c>
      <c r="F5220" s="1">
        <f t="shared" si="405"/>
        <v>14.808048780487805</v>
      </c>
      <c r="G5220" s="1">
        <v>607.13</v>
      </c>
      <c r="H5220" s="1">
        <v>1.39</v>
      </c>
      <c r="I5220">
        <f t="shared" si="407"/>
        <v>608.52</v>
      </c>
      <c r="J5220">
        <f t="shared" si="408"/>
        <v>3.5455000000000001</v>
      </c>
      <c r="K5220">
        <f t="shared" si="409"/>
        <v>21.525794150000003</v>
      </c>
      <c r="L5220" s="1" t="s">
        <v>26</v>
      </c>
      <c r="M5220" s="1" t="s">
        <v>27</v>
      </c>
      <c r="N5220" s="1" t="s">
        <v>42</v>
      </c>
      <c r="O5220" s="1" t="s">
        <v>34</v>
      </c>
      <c r="P5220" s="1" t="s">
        <v>62</v>
      </c>
      <c r="Q5220" s="1" t="s">
        <v>24</v>
      </c>
      <c r="R5220" s="2">
        <v>41042</v>
      </c>
    </row>
    <row r="5221" spans="1:18" x14ac:dyDescent="0.25">
      <c r="A5221" s="1">
        <v>46853</v>
      </c>
      <c r="B5221" s="2">
        <v>39955</v>
      </c>
      <c r="C5221" s="2" t="str">
        <f t="shared" si="406"/>
        <v>May</v>
      </c>
      <c r="D5221" s="1" t="s">
        <v>18</v>
      </c>
      <c r="E5221" s="1">
        <v>22</v>
      </c>
      <c r="F5221" s="1">
        <f t="shared" si="405"/>
        <v>256.75863636363636</v>
      </c>
      <c r="G5221" s="1">
        <v>5648.69</v>
      </c>
      <c r="H5221" s="1">
        <v>11.25</v>
      </c>
      <c r="I5221">
        <f t="shared" si="407"/>
        <v>5659.94</v>
      </c>
      <c r="J5221">
        <f t="shared" si="408"/>
        <v>5.3265000000000002</v>
      </c>
      <c r="K5221">
        <f t="shared" si="409"/>
        <v>300.87747285</v>
      </c>
      <c r="L5221" s="1" t="s">
        <v>26</v>
      </c>
      <c r="M5221" s="1" t="s">
        <v>27</v>
      </c>
      <c r="N5221" s="1" t="s">
        <v>42</v>
      </c>
      <c r="O5221" s="1" t="s">
        <v>29</v>
      </c>
      <c r="P5221" s="1" t="s">
        <v>43</v>
      </c>
      <c r="Q5221" s="1" t="s">
        <v>24</v>
      </c>
      <c r="R5221" s="2">
        <v>39955</v>
      </c>
    </row>
    <row r="5222" spans="1:18" x14ac:dyDescent="0.25">
      <c r="A5222" s="1">
        <v>51969</v>
      </c>
      <c r="B5222" s="2">
        <v>40790</v>
      </c>
      <c r="C5222" s="2" t="str">
        <f t="shared" si="406"/>
        <v>September</v>
      </c>
      <c r="D5222" s="1" t="s">
        <v>25</v>
      </c>
      <c r="E5222" s="1">
        <v>16</v>
      </c>
      <c r="F5222" s="1">
        <f t="shared" si="405"/>
        <v>12.311249999999999</v>
      </c>
      <c r="G5222" s="1">
        <v>196.98</v>
      </c>
      <c r="H5222" s="1">
        <v>6.47</v>
      </c>
      <c r="I5222">
        <f t="shared" si="407"/>
        <v>203.45</v>
      </c>
      <c r="J5222">
        <f t="shared" si="408"/>
        <v>3.5455000000000001</v>
      </c>
      <c r="K5222">
        <f t="shared" si="409"/>
        <v>6.9839258999999991</v>
      </c>
      <c r="L5222" s="1" t="s">
        <v>26</v>
      </c>
      <c r="M5222" s="1" t="s">
        <v>20</v>
      </c>
      <c r="N5222" s="1" t="s">
        <v>21</v>
      </c>
      <c r="O5222" s="1" t="s">
        <v>34</v>
      </c>
      <c r="P5222" s="1" t="s">
        <v>45</v>
      </c>
      <c r="Q5222" s="1" t="s">
        <v>24</v>
      </c>
      <c r="R5222" s="2">
        <v>40790</v>
      </c>
    </row>
    <row r="5223" spans="1:18" x14ac:dyDescent="0.25">
      <c r="A5223" s="1">
        <v>18144</v>
      </c>
      <c r="B5223" s="2">
        <v>40701</v>
      </c>
      <c r="C5223" s="2" t="str">
        <f t="shared" si="406"/>
        <v>June</v>
      </c>
      <c r="D5223" s="1" t="s">
        <v>37</v>
      </c>
      <c r="E5223" s="1">
        <v>8</v>
      </c>
      <c r="F5223" s="1">
        <f t="shared" si="405"/>
        <v>29.285</v>
      </c>
      <c r="G5223" s="1">
        <v>234.28</v>
      </c>
      <c r="H5223" s="1">
        <v>13.99</v>
      </c>
      <c r="I5223">
        <f t="shared" si="407"/>
        <v>248.27</v>
      </c>
      <c r="J5223">
        <f t="shared" si="408"/>
        <v>3.5455000000000001</v>
      </c>
      <c r="K5223">
        <f t="shared" si="409"/>
        <v>8.3063974000000016</v>
      </c>
      <c r="L5223" s="1" t="s">
        <v>26</v>
      </c>
      <c r="M5223" s="1" t="s">
        <v>44</v>
      </c>
      <c r="N5223" s="1" t="s">
        <v>33</v>
      </c>
      <c r="O5223" s="1" t="s">
        <v>34</v>
      </c>
      <c r="P5223" s="1" t="s">
        <v>60</v>
      </c>
      <c r="Q5223" s="1" t="s">
        <v>31</v>
      </c>
      <c r="R5223" s="2">
        <v>40703</v>
      </c>
    </row>
    <row r="5224" spans="1:18" x14ac:dyDescent="0.25">
      <c r="A5224" s="1">
        <v>25092</v>
      </c>
      <c r="B5224" s="2">
        <v>40513</v>
      </c>
      <c r="C5224" s="2" t="str">
        <f t="shared" si="406"/>
        <v>December</v>
      </c>
      <c r="D5224" s="1" t="s">
        <v>25</v>
      </c>
      <c r="E5224" s="1">
        <v>9</v>
      </c>
      <c r="F5224" s="1">
        <f t="shared" si="405"/>
        <v>1.78</v>
      </c>
      <c r="G5224" s="1">
        <v>16.02</v>
      </c>
      <c r="H5224" s="1">
        <v>0.75</v>
      </c>
      <c r="I5224">
        <f t="shared" si="407"/>
        <v>16.77</v>
      </c>
      <c r="J5224">
        <f t="shared" si="408"/>
        <v>3.5455000000000001</v>
      </c>
      <c r="K5224">
        <f t="shared" si="409"/>
        <v>0.56798910000000002</v>
      </c>
      <c r="L5224" s="1" t="s">
        <v>26</v>
      </c>
      <c r="M5224" s="1" t="s">
        <v>58</v>
      </c>
      <c r="N5224" s="1" t="s">
        <v>21</v>
      </c>
      <c r="O5224" s="1" t="s">
        <v>34</v>
      </c>
      <c r="P5224" s="1" t="s">
        <v>66</v>
      </c>
      <c r="Q5224" s="1" t="s">
        <v>36</v>
      </c>
      <c r="R5224" s="2">
        <v>40515</v>
      </c>
    </row>
    <row r="5225" spans="1:18" x14ac:dyDescent="0.25">
      <c r="A5225" s="1">
        <v>50983</v>
      </c>
      <c r="B5225" s="2">
        <v>40722</v>
      </c>
      <c r="C5225" s="2" t="str">
        <f t="shared" si="406"/>
        <v>June</v>
      </c>
      <c r="D5225" s="1" t="s">
        <v>37</v>
      </c>
      <c r="E5225" s="1">
        <v>15</v>
      </c>
      <c r="F5225" s="1">
        <f t="shared" si="405"/>
        <v>15.268666666666666</v>
      </c>
      <c r="G5225" s="1">
        <v>229.03</v>
      </c>
      <c r="H5225" s="1">
        <v>5.8</v>
      </c>
      <c r="I5225">
        <f t="shared" si="407"/>
        <v>234.83</v>
      </c>
      <c r="J5225">
        <f t="shared" si="408"/>
        <v>3.5455000000000001</v>
      </c>
      <c r="K5225">
        <f t="shared" si="409"/>
        <v>8.1202586500000002</v>
      </c>
      <c r="L5225" s="1" t="s">
        <v>26</v>
      </c>
      <c r="M5225" s="1" t="s">
        <v>47</v>
      </c>
      <c r="N5225" s="1" t="s">
        <v>42</v>
      </c>
      <c r="O5225" s="1" t="s">
        <v>34</v>
      </c>
      <c r="P5225" s="1" t="s">
        <v>60</v>
      </c>
      <c r="Q5225" s="1" t="s">
        <v>24</v>
      </c>
      <c r="R5225" s="2">
        <v>40724</v>
      </c>
    </row>
    <row r="5226" spans="1:18" x14ac:dyDescent="0.25">
      <c r="A5226" s="1">
        <v>48929</v>
      </c>
      <c r="B5226" s="2">
        <v>40108</v>
      </c>
      <c r="C5226" s="2" t="str">
        <f t="shared" si="406"/>
        <v>October</v>
      </c>
      <c r="D5226" s="1" t="s">
        <v>25</v>
      </c>
      <c r="E5226" s="1">
        <v>1</v>
      </c>
      <c r="F5226" s="1">
        <f t="shared" si="405"/>
        <v>55.43</v>
      </c>
      <c r="G5226" s="1">
        <v>55.43</v>
      </c>
      <c r="H5226" s="1">
        <v>19.989999999999998</v>
      </c>
      <c r="I5226">
        <f t="shared" si="407"/>
        <v>75.42</v>
      </c>
      <c r="J5226">
        <f t="shared" si="408"/>
        <v>3.5455000000000001</v>
      </c>
      <c r="K5226">
        <f t="shared" si="409"/>
        <v>1.9652706499999999</v>
      </c>
      <c r="L5226" s="1" t="s">
        <v>26</v>
      </c>
      <c r="M5226" s="1" t="s">
        <v>69</v>
      </c>
      <c r="N5226" s="1" t="s">
        <v>28</v>
      </c>
      <c r="O5226" s="1" t="s">
        <v>34</v>
      </c>
      <c r="P5226" s="1" t="s">
        <v>45</v>
      </c>
      <c r="Q5226" s="1" t="s">
        <v>24</v>
      </c>
      <c r="R5226" s="2">
        <v>40109</v>
      </c>
    </row>
    <row r="5227" spans="1:18" x14ac:dyDescent="0.25">
      <c r="A5227" s="1">
        <v>18400</v>
      </c>
      <c r="B5227" s="2">
        <v>40883</v>
      </c>
      <c r="C5227" s="2" t="str">
        <f t="shared" si="406"/>
        <v>December</v>
      </c>
      <c r="D5227" s="1" t="s">
        <v>32</v>
      </c>
      <c r="E5227" s="1">
        <v>29</v>
      </c>
      <c r="F5227" s="1">
        <f t="shared" si="405"/>
        <v>20.63758620689655</v>
      </c>
      <c r="G5227" s="1">
        <v>598.49</v>
      </c>
      <c r="H5227" s="1">
        <v>4</v>
      </c>
      <c r="I5227">
        <f t="shared" si="407"/>
        <v>602.49</v>
      </c>
      <c r="J5227">
        <f t="shared" si="408"/>
        <v>5.3265000000000002</v>
      </c>
      <c r="K5227">
        <f t="shared" si="409"/>
        <v>31.878569850000005</v>
      </c>
      <c r="L5227" s="1" t="s">
        <v>26</v>
      </c>
      <c r="M5227" s="1" t="s">
        <v>49</v>
      </c>
      <c r="N5227" s="1" t="s">
        <v>21</v>
      </c>
      <c r="O5227" s="1" t="s">
        <v>29</v>
      </c>
      <c r="P5227" s="1" t="s">
        <v>43</v>
      </c>
      <c r="Q5227" s="1" t="s">
        <v>24</v>
      </c>
      <c r="R5227" s="2">
        <v>40884</v>
      </c>
    </row>
    <row r="5228" spans="1:18" x14ac:dyDescent="0.25">
      <c r="A5228" s="1">
        <v>8001</v>
      </c>
      <c r="B5228" s="2">
        <v>40501</v>
      </c>
      <c r="C5228" s="2" t="str">
        <f t="shared" si="406"/>
        <v>November</v>
      </c>
      <c r="D5228" s="1" t="s">
        <v>25</v>
      </c>
      <c r="E5228" s="1">
        <v>15</v>
      </c>
      <c r="F5228" s="1">
        <f t="shared" si="405"/>
        <v>2.5133333333333336</v>
      </c>
      <c r="G5228" s="1">
        <v>37.700000000000003</v>
      </c>
      <c r="H5228" s="1">
        <v>7.09</v>
      </c>
      <c r="I5228">
        <f t="shared" si="407"/>
        <v>44.790000000000006</v>
      </c>
      <c r="J5228">
        <f t="shared" si="408"/>
        <v>3.5455000000000001</v>
      </c>
      <c r="K5228">
        <f t="shared" si="409"/>
        <v>1.3366535000000002</v>
      </c>
      <c r="L5228" s="1" t="s">
        <v>26</v>
      </c>
      <c r="M5228" s="1" t="s">
        <v>47</v>
      </c>
      <c r="N5228" s="1" t="s">
        <v>21</v>
      </c>
      <c r="O5228" s="1" t="s">
        <v>34</v>
      </c>
      <c r="P5228" s="1" t="s">
        <v>45</v>
      </c>
      <c r="Q5228" s="1" t="s">
        <v>36</v>
      </c>
      <c r="R5228" s="2">
        <v>40503</v>
      </c>
    </row>
    <row r="5229" spans="1:18" x14ac:dyDescent="0.25">
      <c r="A5229" s="1">
        <v>34658</v>
      </c>
      <c r="B5229" s="2">
        <v>40500</v>
      </c>
      <c r="C5229" s="2" t="str">
        <f t="shared" si="406"/>
        <v>November</v>
      </c>
      <c r="D5229" s="1" t="s">
        <v>41</v>
      </c>
      <c r="E5229" s="1">
        <v>33</v>
      </c>
      <c r="F5229" s="1">
        <f t="shared" si="405"/>
        <v>81.869393939393944</v>
      </c>
      <c r="G5229" s="1">
        <v>2701.69</v>
      </c>
      <c r="H5229" s="1">
        <v>55.81</v>
      </c>
      <c r="I5229">
        <f t="shared" si="407"/>
        <v>2757.5</v>
      </c>
      <c r="J5229">
        <f t="shared" si="408"/>
        <v>4.7610000000000001</v>
      </c>
      <c r="K5229">
        <f t="shared" si="409"/>
        <v>128.62746090000002</v>
      </c>
      <c r="L5229" s="1" t="s">
        <v>38</v>
      </c>
      <c r="M5229" s="1" t="s">
        <v>27</v>
      </c>
      <c r="N5229" s="1" t="s">
        <v>28</v>
      </c>
      <c r="O5229" s="1" t="s">
        <v>22</v>
      </c>
      <c r="P5229" s="1" t="s">
        <v>67</v>
      </c>
      <c r="Q5229" s="1" t="s">
        <v>64</v>
      </c>
      <c r="R5229" s="2">
        <v>40500</v>
      </c>
    </row>
    <row r="5230" spans="1:18" x14ac:dyDescent="0.25">
      <c r="A5230" s="1">
        <v>448</v>
      </c>
      <c r="B5230" s="2">
        <v>40775</v>
      </c>
      <c r="C5230" s="2" t="str">
        <f t="shared" si="406"/>
        <v>August</v>
      </c>
      <c r="D5230" s="1" t="s">
        <v>41</v>
      </c>
      <c r="E5230" s="1">
        <v>22</v>
      </c>
      <c r="F5230" s="1">
        <f t="shared" si="405"/>
        <v>52.836386363636365</v>
      </c>
      <c r="G5230" s="1">
        <v>1162.4005</v>
      </c>
      <c r="H5230" s="1">
        <v>19.989999999999998</v>
      </c>
      <c r="I5230">
        <f t="shared" si="407"/>
        <v>1182.3905</v>
      </c>
      <c r="J5230">
        <f t="shared" si="408"/>
        <v>5.3265000000000002</v>
      </c>
      <c r="K5230">
        <f t="shared" si="409"/>
        <v>61.915262632499996</v>
      </c>
      <c r="L5230" s="1" t="s">
        <v>26</v>
      </c>
      <c r="M5230" s="1" t="s">
        <v>47</v>
      </c>
      <c r="N5230" s="1" t="s">
        <v>33</v>
      </c>
      <c r="O5230" s="1" t="s">
        <v>29</v>
      </c>
      <c r="P5230" s="1" t="s">
        <v>30</v>
      </c>
      <c r="Q5230" s="1" t="s">
        <v>24</v>
      </c>
      <c r="R5230" s="2">
        <v>40777</v>
      </c>
    </row>
    <row r="5231" spans="1:18" x14ac:dyDescent="0.25">
      <c r="A5231" s="1">
        <v>46177</v>
      </c>
      <c r="B5231" s="2">
        <v>40517</v>
      </c>
      <c r="C5231" s="2" t="str">
        <f t="shared" si="406"/>
        <v>December</v>
      </c>
      <c r="D5231" s="1" t="s">
        <v>18</v>
      </c>
      <c r="E5231" s="1">
        <v>33</v>
      </c>
      <c r="F5231" s="1">
        <f t="shared" si="405"/>
        <v>14.195757575757575</v>
      </c>
      <c r="G5231" s="1">
        <v>468.46</v>
      </c>
      <c r="H5231" s="1">
        <v>14.37</v>
      </c>
      <c r="I5231">
        <f t="shared" si="407"/>
        <v>482.83</v>
      </c>
      <c r="J5231">
        <f t="shared" si="408"/>
        <v>4.7610000000000001</v>
      </c>
      <c r="K5231">
        <f t="shared" si="409"/>
        <v>22.303380600000001</v>
      </c>
      <c r="L5231" s="1" t="s">
        <v>26</v>
      </c>
      <c r="M5231" s="1" t="s">
        <v>69</v>
      </c>
      <c r="N5231" s="1" t="s">
        <v>33</v>
      </c>
      <c r="O5231" s="1" t="s">
        <v>22</v>
      </c>
      <c r="P5231" s="1" t="s">
        <v>23</v>
      </c>
      <c r="Q5231" s="1" t="s">
        <v>53</v>
      </c>
      <c r="R5231" s="2">
        <v>40517</v>
      </c>
    </row>
    <row r="5232" spans="1:18" x14ac:dyDescent="0.25">
      <c r="A5232" s="1">
        <v>59072</v>
      </c>
      <c r="B5232" s="2">
        <v>39958</v>
      </c>
      <c r="C5232" s="2" t="str">
        <f t="shared" si="406"/>
        <v>May</v>
      </c>
      <c r="D5232" s="1" t="s">
        <v>32</v>
      </c>
      <c r="E5232" s="1">
        <v>2</v>
      </c>
      <c r="F5232" s="1">
        <f t="shared" si="405"/>
        <v>17.832999999999998</v>
      </c>
      <c r="G5232" s="1">
        <v>35.665999999999997</v>
      </c>
      <c r="H5232" s="1">
        <v>2.5</v>
      </c>
      <c r="I5232">
        <f t="shared" si="407"/>
        <v>38.165999999999997</v>
      </c>
      <c r="J5232">
        <f t="shared" si="408"/>
        <v>5.3265000000000002</v>
      </c>
      <c r="K5232">
        <f t="shared" si="409"/>
        <v>1.8997494899999998</v>
      </c>
      <c r="L5232" s="1" t="s">
        <v>26</v>
      </c>
      <c r="M5232" s="1" t="s">
        <v>47</v>
      </c>
      <c r="N5232" s="1" t="s">
        <v>33</v>
      </c>
      <c r="O5232" s="1" t="s">
        <v>29</v>
      </c>
      <c r="P5232" s="1" t="s">
        <v>30</v>
      </c>
      <c r="Q5232" s="1" t="s">
        <v>36</v>
      </c>
      <c r="R5232" s="2">
        <v>39960</v>
      </c>
    </row>
    <row r="5233" spans="1:18" x14ac:dyDescent="0.25">
      <c r="A5233" s="1">
        <v>59200</v>
      </c>
      <c r="B5233" s="2">
        <v>40886</v>
      </c>
      <c r="C5233" s="2" t="str">
        <f t="shared" si="406"/>
        <v>December</v>
      </c>
      <c r="D5233" s="1" t="s">
        <v>41</v>
      </c>
      <c r="E5233" s="1">
        <v>28</v>
      </c>
      <c r="F5233" s="1">
        <f t="shared" si="405"/>
        <v>12.515000000000001</v>
      </c>
      <c r="G5233" s="1">
        <v>350.42</v>
      </c>
      <c r="H5233" s="1">
        <v>5.81</v>
      </c>
      <c r="I5233">
        <f t="shared" si="407"/>
        <v>356.23</v>
      </c>
      <c r="J5233">
        <f t="shared" si="408"/>
        <v>3.5455000000000001</v>
      </c>
      <c r="K5233">
        <f t="shared" si="409"/>
        <v>12.424141100000002</v>
      </c>
      <c r="L5233" s="1" t="s">
        <v>26</v>
      </c>
      <c r="M5233" s="1" t="s">
        <v>27</v>
      </c>
      <c r="N5233" s="1" t="s">
        <v>42</v>
      </c>
      <c r="O5233" s="1" t="s">
        <v>34</v>
      </c>
      <c r="P5233" s="1" t="s">
        <v>35</v>
      </c>
      <c r="Q5233" s="1" t="s">
        <v>46</v>
      </c>
      <c r="R5233" s="2">
        <v>40888</v>
      </c>
    </row>
    <row r="5234" spans="1:18" x14ac:dyDescent="0.25">
      <c r="A5234" s="1">
        <v>29187</v>
      </c>
      <c r="B5234" s="2">
        <v>40025</v>
      </c>
      <c r="C5234" s="2" t="str">
        <f t="shared" si="406"/>
        <v>July</v>
      </c>
      <c r="D5234" s="1" t="s">
        <v>18</v>
      </c>
      <c r="E5234" s="1">
        <v>35</v>
      </c>
      <c r="F5234" s="1">
        <f t="shared" si="405"/>
        <v>745.57514285714285</v>
      </c>
      <c r="G5234" s="1">
        <v>26095.13</v>
      </c>
      <c r="H5234" s="1">
        <v>55.3</v>
      </c>
      <c r="I5234">
        <f t="shared" si="407"/>
        <v>26150.43</v>
      </c>
      <c r="J5234">
        <f t="shared" si="408"/>
        <v>5.3265000000000002</v>
      </c>
      <c r="K5234">
        <f t="shared" si="409"/>
        <v>1389.95709945</v>
      </c>
      <c r="L5234" s="1" t="s">
        <v>38</v>
      </c>
      <c r="M5234" s="1" t="s">
        <v>51</v>
      </c>
      <c r="N5234" s="1" t="s">
        <v>21</v>
      </c>
      <c r="O5234" s="1" t="s">
        <v>29</v>
      </c>
      <c r="P5234" s="1" t="s">
        <v>61</v>
      </c>
      <c r="Q5234" s="1" t="s">
        <v>40</v>
      </c>
      <c r="R5234" s="2">
        <v>40032</v>
      </c>
    </row>
    <row r="5235" spans="1:18" x14ac:dyDescent="0.25">
      <c r="A5235" s="1">
        <v>1507</v>
      </c>
      <c r="B5235" s="2">
        <v>40464</v>
      </c>
      <c r="C5235" s="2" t="str">
        <f t="shared" si="406"/>
        <v>October</v>
      </c>
      <c r="D5235" s="1" t="s">
        <v>41</v>
      </c>
      <c r="E5235" s="1">
        <v>29</v>
      </c>
      <c r="F5235" s="1">
        <f t="shared" si="405"/>
        <v>149.85724137931032</v>
      </c>
      <c r="G5235" s="1">
        <v>4345.8599999999997</v>
      </c>
      <c r="H5235" s="1">
        <v>4</v>
      </c>
      <c r="I5235">
        <f t="shared" si="407"/>
        <v>4349.8599999999997</v>
      </c>
      <c r="J5235">
        <f t="shared" si="408"/>
        <v>5.3265000000000002</v>
      </c>
      <c r="K5235">
        <f t="shared" si="409"/>
        <v>231.48223289999999</v>
      </c>
      <c r="L5235" s="1" t="s">
        <v>26</v>
      </c>
      <c r="M5235" s="1" t="s">
        <v>27</v>
      </c>
      <c r="N5235" s="1" t="s">
        <v>42</v>
      </c>
      <c r="O5235" s="1" t="s">
        <v>29</v>
      </c>
      <c r="P5235" s="1" t="s">
        <v>43</v>
      </c>
      <c r="Q5235" s="1" t="s">
        <v>24</v>
      </c>
      <c r="R5235" s="2">
        <v>40466</v>
      </c>
    </row>
    <row r="5236" spans="1:18" x14ac:dyDescent="0.25">
      <c r="A5236" s="1">
        <v>20162</v>
      </c>
      <c r="B5236" s="2">
        <v>39852</v>
      </c>
      <c r="C5236" s="2" t="str">
        <f t="shared" si="406"/>
        <v>February</v>
      </c>
      <c r="D5236" s="1" t="s">
        <v>41</v>
      </c>
      <c r="E5236" s="1">
        <v>38</v>
      </c>
      <c r="F5236" s="1">
        <f t="shared" si="405"/>
        <v>15.984736842105262</v>
      </c>
      <c r="G5236" s="1">
        <v>607.41999999999996</v>
      </c>
      <c r="H5236" s="1">
        <v>15.09</v>
      </c>
      <c r="I5236">
        <f t="shared" si="407"/>
        <v>622.51</v>
      </c>
      <c r="J5236">
        <f t="shared" si="408"/>
        <v>3.5455000000000001</v>
      </c>
      <c r="K5236">
        <f t="shared" si="409"/>
        <v>21.536076099999999</v>
      </c>
      <c r="L5236" s="1" t="s">
        <v>26</v>
      </c>
      <c r="M5236" s="1" t="s">
        <v>49</v>
      </c>
      <c r="N5236" s="1" t="s">
        <v>42</v>
      </c>
      <c r="O5236" s="1" t="s">
        <v>34</v>
      </c>
      <c r="P5236" s="1" t="s">
        <v>48</v>
      </c>
      <c r="Q5236" s="1" t="s">
        <v>24</v>
      </c>
      <c r="R5236" s="2">
        <v>39853</v>
      </c>
    </row>
    <row r="5237" spans="1:18" x14ac:dyDescent="0.25">
      <c r="A5237" s="1">
        <v>15105</v>
      </c>
      <c r="B5237" s="2">
        <v>40120</v>
      </c>
      <c r="C5237" s="2" t="str">
        <f t="shared" si="406"/>
        <v>November</v>
      </c>
      <c r="D5237" s="1" t="s">
        <v>18</v>
      </c>
      <c r="E5237" s="1">
        <v>39</v>
      </c>
      <c r="F5237" s="1">
        <f t="shared" si="405"/>
        <v>11.805897435897435</v>
      </c>
      <c r="G5237" s="1">
        <v>460.43</v>
      </c>
      <c r="H5237" s="1">
        <v>6.13</v>
      </c>
      <c r="I5237">
        <f t="shared" si="407"/>
        <v>466.56</v>
      </c>
      <c r="J5237">
        <f t="shared" si="408"/>
        <v>3.5455000000000001</v>
      </c>
      <c r="K5237">
        <f t="shared" si="409"/>
        <v>16.324545650000001</v>
      </c>
      <c r="L5237" s="1" t="s">
        <v>26</v>
      </c>
      <c r="M5237" s="1" t="s">
        <v>47</v>
      </c>
      <c r="N5237" s="1" t="s">
        <v>28</v>
      </c>
      <c r="O5237" s="1" t="s">
        <v>34</v>
      </c>
      <c r="P5237" s="1" t="s">
        <v>60</v>
      </c>
      <c r="Q5237" s="1" t="s">
        <v>24</v>
      </c>
      <c r="R5237" s="2">
        <v>40127</v>
      </c>
    </row>
    <row r="5238" spans="1:18" x14ac:dyDescent="0.25">
      <c r="A5238" s="1">
        <v>33377</v>
      </c>
      <c r="B5238" s="2">
        <v>40755</v>
      </c>
      <c r="C5238" s="2" t="str">
        <f t="shared" si="406"/>
        <v>July</v>
      </c>
      <c r="D5238" s="1" t="s">
        <v>25</v>
      </c>
      <c r="E5238" s="1">
        <v>20</v>
      </c>
      <c r="F5238" s="1">
        <f t="shared" si="405"/>
        <v>5.0200000000000005</v>
      </c>
      <c r="G5238" s="1">
        <v>100.4</v>
      </c>
      <c r="H5238" s="1">
        <v>2.04</v>
      </c>
      <c r="I5238">
        <f t="shared" si="407"/>
        <v>102.44000000000001</v>
      </c>
      <c r="J5238">
        <f t="shared" si="408"/>
        <v>3.5455000000000001</v>
      </c>
      <c r="K5238">
        <f t="shared" si="409"/>
        <v>3.5596820000000005</v>
      </c>
      <c r="L5238" s="1" t="s">
        <v>26</v>
      </c>
      <c r="M5238" s="1" t="s">
        <v>44</v>
      </c>
      <c r="N5238" s="1" t="s">
        <v>33</v>
      </c>
      <c r="O5238" s="1" t="s">
        <v>34</v>
      </c>
      <c r="P5238" s="1" t="s">
        <v>45</v>
      </c>
      <c r="Q5238" s="1" t="s">
        <v>36</v>
      </c>
      <c r="R5238" s="2">
        <v>40757</v>
      </c>
    </row>
    <row r="5239" spans="1:18" x14ac:dyDescent="0.25">
      <c r="A5239" s="1">
        <v>26981</v>
      </c>
      <c r="B5239" s="2">
        <v>41151</v>
      </c>
      <c r="C5239" s="2" t="str">
        <f t="shared" si="406"/>
        <v>August</v>
      </c>
      <c r="D5239" s="1" t="s">
        <v>41</v>
      </c>
      <c r="E5239" s="1">
        <v>44</v>
      </c>
      <c r="F5239" s="1">
        <f t="shared" si="405"/>
        <v>17.512045454545454</v>
      </c>
      <c r="G5239" s="1">
        <v>770.53</v>
      </c>
      <c r="H5239" s="1">
        <v>6.25</v>
      </c>
      <c r="I5239">
        <f t="shared" si="407"/>
        <v>776.78</v>
      </c>
      <c r="J5239">
        <f t="shared" si="408"/>
        <v>3.5455000000000001</v>
      </c>
      <c r="K5239">
        <f t="shared" si="409"/>
        <v>27.31914115</v>
      </c>
      <c r="L5239" s="1" t="s">
        <v>26</v>
      </c>
      <c r="M5239" s="1" t="s">
        <v>20</v>
      </c>
      <c r="N5239" s="1" t="s">
        <v>42</v>
      </c>
      <c r="O5239" s="1" t="s">
        <v>34</v>
      </c>
      <c r="P5239" s="1" t="s">
        <v>60</v>
      </c>
      <c r="Q5239" s="1" t="s">
        <v>24</v>
      </c>
      <c r="R5239" s="2">
        <v>41152</v>
      </c>
    </row>
    <row r="5240" spans="1:18" x14ac:dyDescent="0.25">
      <c r="A5240" s="1">
        <v>6432</v>
      </c>
      <c r="B5240" s="2">
        <v>40857</v>
      </c>
      <c r="C5240" s="2" t="str">
        <f t="shared" si="406"/>
        <v>November</v>
      </c>
      <c r="D5240" s="1" t="s">
        <v>37</v>
      </c>
      <c r="E5240" s="1">
        <v>30</v>
      </c>
      <c r="F5240" s="1">
        <f t="shared" si="405"/>
        <v>10.369333333333334</v>
      </c>
      <c r="G5240" s="1">
        <v>311.08</v>
      </c>
      <c r="H5240" s="1">
        <v>4.5</v>
      </c>
      <c r="I5240">
        <f t="shared" si="407"/>
        <v>315.58</v>
      </c>
      <c r="J5240">
        <f t="shared" si="408"/>
        <v>3.5455000000000001</v>
      </c>
      <c r="K5240">
        <f t="shared" si="409"/>
        <v>11.0293414</v>
      </c>
      <c r="L5240" s="1" t="s">
        <v>26</v>
      </c>
      <c r="M5240" s="1" t="s">
        <v>27</v>
      </c>
      <c r="N5240" s="1" t="s">
        <v>33</v>
      </c>
      <c r="O5240" s="1" t="s">
        <v>34</v>
      </c>
      <c r="P5240" s="1" t="s">
        <v>68</v>
      </c>
      <c r="Q5240" s="1" t="s">
        <v>24</v>
      </c>
      <c r="R5240" s="2">
        <v>40859</v>
      </c>
    </row>
    <row r="5241" spans="1:18" x14ac:dyDescent="0.25">
      <c r="A5241" s="1">
        <v>1799</v>
      </c>
      <c r="B5241" s="2">
        <v>39878</v>
      </c>
      <c r="C5241" s="2" t="str">
        <f t="shared" si="406"/>
        <v>March</v>
      </c>
      <c r="D5241" s="1" t="s">
        <v>32</v>
      </c>
      <c r="E5241" s="1">
        <v>16</v>
      </c>
      <c r="F5241" s="1">
        <f t="shared" si="405"/>
        <v>6.7693750000000001</v>
      </c>
      <c r="G5241" s="1">
        <v>108.31</v>
      </c>
      <c r="H5241" s="1">
        <v>6.86</v>
      </c>
      <c r="I5241">
        <f t="shared" si="407"/>
        <v>115.17</v>
      </c>
      <c r="J5241">
        <f t="shared" si="408"/>
        <v>3.5455000000000001</v>
      </c>
      <c r="K5241">
        <f t="shared" si="409"/>
        <v>3.8401310500000001</v>
      </c>
      <c r="L5241" s="1" t="s">
        <v>26</v>
      </c>
      <c r="M5241" s="1" t="s">
        <v>20</v>
      </c>
      <c r="N5241" s="1" t="s">
        <v>28</v>
      </c>
      <c r="O5241" s="1" t="s">
        <v>34</v>
      </c>
      <c r="P5241" s="1" t="s">
        <v>45</v>
      </c>
      <c r="Q5241" s="1" t="s">
        <v>24</v>
      </c>
      <c r="R5241" s="2">
        <v>39880</v>
      </c>
    </row>
    <row r="5242" spans="1:18" x14ac:dyDescent="0.25">
      <c r="A5242" s="1">
        <v>59104</v>
      </c>
      <c r="B5242" s="2">
        <v>39856</v>
      </c>
      <c r="C5242" s="2" t="str">
        <f t="shared" si="406"/>
        <v>February</v>
      </c>
      <c r="D5242" s="1" t="s">
        <v>25</v>
      </c>
      <c r="E5242" s="1">
        <v>22</v>
      </c>
      <c r="F5242" s="1">
        <f t="shared" si="405"/>
        <v>3.1327272727272728</v>
      </c>
      <c r="G5242" s="1">
        <v>68.92</v>
      </c>
      <c r="H5242" s="1">
        <v>1.58</v>
      </c>
      <c r="I5242">
        <f t="shared" si="407"/>
        <v>70.5</v>
      </c>
      <c r="J5242">
        <f t="shared" si="408"/>
        <v>3.5455000000000001</v>
      </c>
      <c r="K5242">
        <f t="shared" si="409"/>
        <v>2.4435586000000002</v>
      </c>
      <c r="L5242" s="1" t="s">
        <v>26</v>
      </c>
      <c r="M5242" s="1" t="s">
        <v>49</v>
      </c>
      <c r="N5242" s="1" t="s">
        <v>28</v>
      </c>
      <c r="O5242" s="1" t="s">
        <v>34</v>
      </c>
      <c r="P5242" s="1" t="s">
        <v>66</v>
      </c>
      <c r="Q5242" s="1" t="s">
        <v>36</v>
      </c>
      <c r="R5242" s="2">
        <v>39859</v>
      </c>
    </row>
    <row r="5243" spans="1:18" x14ac:dyDescent="0.25">
      <c r="A5243" s="1">
        <v>32389</v>
      </c>
      <c r="B5243" s="2">
        <v>40482</v>
      </c>
      <c r="C5243" s="2" t="str">
        <f t="shared" si="406"/>
        <v>October</v>
      </c>
      <c r="D5243" s="1" t="s">
        <v>41</v>
      </c>
      <c r="E5243" s="1">
        <v>8</v>
      </c>
      <c r="F5243" s="1">
        <f t="shared" si="405"/>
        <v>15.202999999999999</v>
      </c>
      <c r="G5243" s="1">
        <v>121.624</v>
      </c>
      <c r="H5243" s="1">
        <v>27.75</v>
      </c>
      <c r="I5243">
        <f t="shared" si="407"/>
        <v>149.374</v>
      </c>
      <c r="J5243">
        <f t="shared" si="408"/>
        <v>4.7610000000000001</v>
      </c>
      <c r="K5243">
        <f t="shared" si="409"/>
        <v>5.7905186400000002</v>
      </c>
      <c r="L5243" s="1" t="s">
        <v>38</v>
      </c>
      <c r="M5243" s="1" t="s">
        <v>27</v>
      </c>
      <c r="N5243" s="1" t="s">
        <v>28</v>
      </c>
      <c r="O5243" s="1" t="s">
        <v>22</v>
      </c>
      <c r="P5243" s="1" t="s">
        <v>57</v>
      </c>
      <c r="Q5243" s="1" t="s">
        <v>64</v>
      </c>
      <c r="R5243" s="2">
        <v>40483</v>
      </c>
    </row>
    <row r="5244" spans="1:18" x14ac:dyDescent="0.25">
      <c r="A5244" s="1">
        <v>36358</v>
      </c>
      <c r="B5244" s="2">
        <v>39946</v>
      </c>
      <c r="C5244" s="2" t="str">
        <f t="shared" si="406"/>
        <v>May</v>
      </c>
      <c r="D5244" s="1" t="s">
        <v>32</v>
      </c>
      <c r="E5244" s="1">
        <v>22</v>
      </c>
      <c r="F5244" s="1">
        <f t="shared" si="405"/>
        <v>37.412272727272729</v>
      </c>
      <c r="G5244" s="1">
        <v>823.07</v>
      </c>
      <c r="H5244" s="1">
        <v>5.08</v>
      </c>
      <c r="I5244">
        <f t="shared" si="407"/>
        <v>828.15000000000009</v>
      </c>
      <c r="J5244">
        <f t="shared" si="408"/>
        <v>3.5455000000000001</v>
      </c>
      <c r="K5244">
        <f t="shared" si="409"/>
        <v>29.181946850000003</v>
      </c>
      <c r="L5244" s="1" t="s">
        <v>26</v>
      </c>
      <c r="M5244" s="1" t="s">
        <v>49</v>
      </c>
      <c r="N5244" s="1" t="s">
        <v>33</v>
      </c>
      <c r="O5244" s="1" t="s">
        <v>34</v>
      </c>
      <c r="P5244" s="1" t="s">
        <v>45</v>
      </c>
      <c r="Q5244" s="1" t="s">
        <v>36</v>
      </c>
      <c r="R5244" s="2">
        <v>39947</v>
      </c>
    </row>
    <row r="5245" spans="1:18" x14ac:dyDescent="0.25">
      <c r="A5245" s="1">
        <v>45158</v>
      </c>
      <c r="B5245" s="2">
        <v>40278</v>
      </c>
      <c r="C5245" s="2" t="str">
        <f t="shared" si="406"/>
        <v>April</v>
      </c>
      <c r="D5245" s="1" t="s">
        <v>18</v>
      </c>
      <c r="E5245" s="1">
        <v>40</v>
      </c>
      <c r="F5245" s="1">
        <f t="shared" si="405"/>
        <v>9.3879999999999999</v>
      </c>
      <c r="G5245" s="1">
        <v>375.52</v>
      </c>
      <c r="H5245" s="1">
        <v>2.0299999999999998</v>
      </c>
      <c r="I5245">
        <f t="shared" si="407"/>
        <v>377.54999999999995</v>
      </c>
      <c r="J5245">
        <f t="shared" si="408"/>
        <v>3.5455000000000001</v>
      </c>
      <c r="K5245">
        <f t="shared" si="409"/>
        <v>13.3140616</v>
      </c>
      <c r="L5245" s="1" t="s">
        <v>26</v>
      </c>
      <c r="M5245" s="1" t="s">
        <v>20</v>
      </c>
      <c r="N5245" s="1" t="s">
        <v>33</v>
      </c>
      <c r="O5245" s="1" t="s">
        <v>34</v>
      </c>
      <c r="P5245" s="1" t="s">
        <v>45</v>
      </c>
      <c r="Q5245" s="1" t="s">
        <v>36</v>
      </c>
      <c r="R5245" s="2">
        <v>40280</v>
      </c>
    </row>
    <row r="5246" spans="1:18" x14ac:dyDescent="0.25">
      <c r="A5246" s="1">
        <v>58657</v>
      </c>
      <c r="B5246" s="2">
        <v>40264</v>
      </c>
      <c r="C5246" s="2" t="str">
        <f t="shared" si="406"/>
        <v>March</v>
      </c>
      <c r="D5246" s="1" t="s">
        <v>37</v>
      </c>
      <c r="E5246" s="1">
        <v>43</v>
      </c>
      <c r="F5246" s="1">
        <f t="shared" si="405"/>
        <v>31.119069767441857</v>
      </c>
      <c r="G5246" s="1">
        <v>1338.12</v>
      </c>
      <c r="H5246" s="1">
        <v>1.99</v>
      </c>
      <c r="I5246">
        <f t="shared" si="407"/>
        <v>1340.11</v>
      </c>
      <c r="J5246">
        <f t="shared" si="408"/>
        <v>5.3265000000000002</v>
      </c>
      <c r="K5246">
        <f t="shared" si="409"/>
        <v>71.2749618</v>
      </c>
      <c r="L5246" s="1" t="s">
        <v>26</v>
      </c>
      <c r="M5246" s="1" t="s">
        <v>51</v>
      </c>
      <c r="N5246" s="1" t="s">
        <v>33</v>
      </c>
      <c r="O5246" s="1" t="s">
        <v>29</v>
      </c>
      <c r="P5246" s="1" t="s">
        <v>43</v>
      </c>
      <c r="Q5246" s="1" t="s">
        <v>46</v>
      </c>
      <c r="R5246" s="2">
        <v>40266</v>
      </c>
    </row>
    <row r="5247" spans="1:18" x14ac:dyDescent="0.25">
      <c r="A5247" s="1">
        <v>12902</v>
      </c>
      <c r="B5247" s="2">
        <v>40480</v>
      </c>
      <c r="C5247" s="2" t="str">
        <f t="shared" si="406"/>
        <v>October</v>
      </c>
      <c r="D5247" s="1" t="s">
        <v>32</v>
      </c>
      <c r="E5247" s="1">
        <v>30</v>
      </c>
      <c r="F5247" s="1">
        <f t="shared" si="405"/>
        <v>121.515</v>
      </c>
      <c r="G5247" s="1">
        <v>3645.45</v>
      </c>
      <c r="H5247" s="1">
        <v>56.7</v>
      </c>
      <c r="I5247">
        <f t="shared" si="407"/>
        <v>3702.1499999999996</v>
      </c>
      <c r="J5247">
        <f t="shared" si="408"/>
        <v>4.7610000000000001</v>
      </c>
      <c r="K5247">
        <f t="shared" si="409"/>
        <v>173.55987450000001</v>
      </c>
      <c r="L5247" s="1" t="s">
        <v>38</v>
      </c>
      <c r="M5247" s="1" t="s">
        <v>51</v>
      </c>
      <c r="N5247" s="1" t="s">
        <v>42</v>
      </c>
      <c r="O5247" s="1" t="s">
        <v>22</v>
      </c>
      <c r="P5247" s="1" t="s">
        <v>67</v>
      </c>
      <c r="Q5247" s="1" t="s">
        <v>64</v>
      </c>
      <c r="R5247" s="2">
        <v>40482</v>
      </c>
    </row>
    <row r="5248" spans="1:18" x14ac:dyDescent="0.25">
      <c r="A5248" s="1">
        <v>35173</v>
      </c>
      <c r="B5248" s="2">
        <v>40981</v>
      </c>
      <c r="C5248" s="2" t="str">
        <f t="shared" si="406"/>
        <v>March</v>
      </c>
      <c r="D5248" s="1" t="s">
        <v>32</v>
      </c>
      <c r="E5248" s="1">
        <v>13</v>
      </c>
      <c r="F5248" s="1">
        <f t="shared" si="405"/>
        <v>111.24669230769231</v>
      </c>
      <c r="G5248" s="1">
        <v>1446.2070000000001</v>
      </c>
      <c r="H5248" s="1">
        <v>8.08</v>
      </c>
      <c r="I5248">
        <f t="shared" si="407"/>
        <v>1454.287</v>
      </c>
      <c r="J5248">
        <f t="shared" si="408"/>
        <v>5.3265000000000002</v>
      </c>
      <c r="K5248">
        <f t="shared" si="409"/>
        <v>77.032215855000018</v>
      </c>
      <c r="L5248" s="1" t="s">
        <v>26</v>
      </c>
      <c r="M5248" s="1" t="s">
        <v>51</v>
      </c>
      <c r="N5248" s="1" t="s">
        <v>33</v>
      </c>
      <c r="O5248" s="1" t="s">
        <v>29</v>
      </c>
      <c r="P5248" s="1" t="s">
        <v>30</v>
      </c>
      <c r="Q5248" s="1" t="s">
        <v>24</v>
      </c>
      <c r="R5248" s="2">
        <v>40983</v>
      </c>
    </row>
    <row r="5249" spans="1:18" x14ac:dyDescent="0.25">
      <c r="A5249" s="1">
        <v>57155</v>
      </c>
      <c r="B5249" s="2">
        <v>39981</v>
      </c>
      <c r="C5249" s="2" t="str">
        <f t="shared" si="406"/>
        <v>June</v>
      </c>
      <c r="D5249" s="1" t="s">
        <v>37</v>
      </c>
      <c r="E5249" s="1">
        <v>16</v>
      </c>
      <c r="F5249" s="1">
        <f t="shared" si="405"/>
        <v>33.471249999999998</v>
      </c>
      <c r="G5249" s="1">
        <v>535.54</v>
      </c>
      <c r="H5249" s="1">
        <v>5.0999999999999996</v>
      </c>
      <c r="I5249">
        <f t="shared" si="407"/>
        <v>540.64</v>
      </c>
      <c r="J5249">
        <f t="shared" si="408"/>
        <v>3.5455000000000001</v>
      </c>
      <c r="K5249">
        <f t="shared" si="409"/>
        <v>18.987570699999999</v>
      </c>
      <c r="L5249" s="1" t="s">
        <v>19</v>
      </c>
      <c r="M5249" s="1" t="s">
        <v>27</v>
      </c>
      <c r="N5249" s="1" t="s">
        <v>21</v>
      </c>
      <c r="O5249" s="1" t="s">
        <v>34</v>
      </c>
      <c r="P5249" s="1" t="s">
        <v>60</v>
      </c>
      <c r="Q5249" s="1" t="s">
        <v>24</v>
      </c>
      <c r="R5249" s="2">
        <v>39982</v>
      </c>
    </row>
    <row r="5250" spans="1:18" x14ac:dyDescent="0.25">
      <c r="A5250" s="1">
        <v>53671</v>
      </c>
      <c r="B5250" s="2">
        <v>40704</v>
      </c>
      <c r="C5250" s="2" t="str">
        <f t="shared" si="406"/>
        <v>June</v>
      </c>
      <c r="D5250" s="1" t="s">
        <v>41</v>
      </c>
      <c r="E5250" s="1">
        <v>41</v>
      </c>
      <c r="F5250" s="1">
        <f t="shared" ref="F5250:F5313" si="410">G5250/E5250</f>
        <v>5.7726829268292681</v>
      </c>
      <c r="G5250" s="1">
        <v>236.68</v>
      </c>
      <c r="H5250" s="1">
        <v>5.01</v>
      </c>
      <c r="I5250">
        <f t="shared" si="407"/>
        <v>241.69</v>
      </c>
      <c r="J5250">
        <f t="shared" si="408"/>
        <v>3.5455000000000001</v>
      </c>
      <c r="K5250">
        <f t="shared" si="409"/>
        <v>8.3914894000000011</v>
      </c>
      <c r="L5250" s="1" t="s">
        <v>26</v>
      </c>
      <c r="M5250" s="1" t="s">
        <v>27</v>
      </c>
      <c r="N5250" s="1" t="s">
        <v>28</v>
      </c>
      <c r="O5250" s="1" t="s">
        <v>34</v>
      </c>
      <c r="P5250" s="1" t="s">
        <v>48</v>
      </c>
      <c r="Q5250" s="1" t="s">
        <v>24</v>
      </c>
      <c r="R5250" s="2">
        <v>40705</v>
      </c>
    </row>
    <row r="5251" spans="1:18" x14ac:dyDescent="0.25">
      <c r="A5251" s="1">
        <v>22661</v>
      </c>
      <c r="B5251" s="2">
        <v>40447</v>
      </c>
      <c r="C5251" s="2" t="str">
        <f t="shared" ref="C5251:C5314" si="411">TEXT(B5251,"mmmm")</f>
        <v>September</v>
      </c>
      <c r="D5251" s="1" t="s">
        <v>32</v>
      </c>
      <c r="E5251" s="1">
        <v>11</v>
      </c>
      <c r="F5251" s="1">
        <f t="shared" si="410"/>
        <v>1.6600000000000001</v>
      </c>
      <c r="G5251" s="1">
        <v>18.260000000000002</v>
      </c>
      <c r="H5251" s="1">
        <v>0.7</v>
      </c>
      <c r="I5251">
        <f t="shared" ref="I5251:I5314" si="412">G5251+H5251</f>
        <v>18.96</v>
      </c>
      <c r="J5251">
        <f t="shared" ref="J5251:J5314" si="413">IF(O5251="Furniture",4.761,IF(O5251="Technology",5.3265,IF(O5251="Office Supplies",3.5455,0)))</f>
        <v>3.5455000000000001</v>
      </c>
      <c r="K5251">
        <f t="shared" ref="K5251:K5314" si="414">(J5251*G5251)/100</f>
        <v>0.64740830000000005</v>
      </c>
      <c r="L5251" s="1" t="s">
        <v>26</v>
      </c>
      <c r="M5251" s="1" t="s">
        <v>47</v>
      </c>
      <c r="N5251" s="1" t="s">
        <v>33</v>
      </c>
      <c r="O5251" s="1" t="s">
        <v>34</v>
      </c>
      <c r="P5251" s="1" t="s">
        <v>35</v>
      </c>
      <c r="Q5251" s="1" t="s">
        <v>36</v>
      </c>
      <c r="R5251" s="2">
        <v>40450</v>
      </c>
    </row>
    <row r="5252" spans="1:18" x14ac:dyDescent="0.25">
      <c r="A5252" s="1">
        <v>55366</v>
      </c>
      <c r="B5252" s="2">
        <v>41192</v>
      </c>
      <c r="C5252" s="2" t="str">
        <f t="shared" si="411"/>
        <v>October</v>
      </c>
      <c r="D5252" s="1" t="s">
        <v>37</v>
      </c>
      <c r="E5252" s="1">
        <v>7</v>
      </c>
      <c r="F5252" s="1">
        <f t="shared" si="410"/>
        <v>55.31</v>
      </c>
      <c r="G5252" s="1">
        <v>387.17</v>
      </c>
      <c r="H5252" s="1">
        <v>6.55</v>
      </c>
      <c r="I5252">
        <f t="shared" si="412"/>
        <v>393.72</v>
      </c>
      <c r="J5252">
        <f t="shared" si="413"/>
        <v>5.3265000000000002</v>
      </c>
      <c r="K5252">
        <f t="shared" si="414"/>
        <v>20.622610050000002</v>
      </c>
      <c r="L5252" s="1" t="s">
        <v>26</v>
      </c>
      <c r="M5252" s="1" t="s">
        <v>44</v>
      </c>
      <c r="N5252" s="1" t="s">
        <v>33</v>
      </c>
      <c r="O5252" s="1" t="s">
        <v>29</v>
      </c>
      <c r="P5252" s="1" t="s">
        <v>43</v>
      </c>
      <c r="Q5252" s="1" t="s">
        <v>24</v>
      </c>
      <c r="R5252" s="2">
        <v>41193</v>
      </c>
    </row>
    <row r="5253" spans="1:18" x14ac:dyDescent="0.25">
      <c r="A5253" s="1">
        <v>19975</v>
      </c>
      <c r="B5253" s="2">
        <v>39913</v>
      </c>
      <c r="C5253" s="2" t="str">
        <f t="shared" si="411"/>
        <v>April</v>
      </c>
      <c r="D5253" s="1" t="s">
        <v>32</v>
      </c>
      <c r="E5253" s="1">
        <v>33</v>
      </c>
      <c r="F5253" s="1">
        <f t="shared" si="410"/>
        <v>10.974848484848485</v>
      </c>
      <c r="G5253" s="1">
        <v>362.17</v>
      </c>
      <c r="H5253" s="1">
        <v>6.96</v>
      </c>
      <c r="I5253">
        <f t="shared" si="412"/>
        <v>369.13</v>
      </c>
      <c r="J5253">
        <f t="shared" si="413"/>
        <v>3.5455000000000001</v>
      </c>
      <c r="K5253">
        <f t="shared" si="414"/>
        <v>12.840737350000001</v>
      </c>
      <c r="L5253" s="1" t="s">
        <v>26</v>
      </c>
      <c r="M5253" s="1" t="s">
        <v>59</v>
      </c>
      <c r="N5253" s="1" t="s">
        <v>21</v>
      </c>
      <c r="O5253" s="1" t="s">
        <v>34</v>
      </c>
      <c r="P5253" s="1" t="s">
        <v>68</v>
      </c>
      <c r="Q5253" s="1" t="s">
        <v>31</v>
      </c>
      <c r="R5253" s="2">
        <v>39916</v>
      </c>
    </row>
    <row r="5254" spans="1:18" x14ac:dyDescent="0.25">
      <c r="A5254" s="1">
        <v>9476</v>
      </c>
      <c r="B5254" s="2">
        <v>39958</v>
      </c>
      <c r="C5254" s="2" t="str">
        <f t="shared" si="411"/>
        <v>May</v>
      </c>
      <c r="D5254" s="1" t="s">
        <v>32</v>
      </c>
      <c r="E5254" s="1">
        <v>10</v>
      </c>
      <c r="F5254" s="1">
        <f t="shared" si="410"/>
        <v>16.503999999999998</v>
      </c>
      <c r="G5254" s="1">
        <v>165.04</v>
      </c>
      <c r="H5254" s="1">
        <v>13.18</v>
      </c>
      <c r="I5254">
        <f t="shared" si="412"/>
        <v>178.22</v>
      </c>
      <c r="J5254">
        <f t="shared" si="413"/>
        <v>3.5455000000000001</v>
      </c>
      <c r="K5254">
        <f t="shared" si="414"/>
        <v>5.8514932000000002</v>
      </c>
      <c r="L5254" s="1" t="s">
        <v>19</v>
      </c>
      <c r="M5254" s="1" t="s">
        <v>51</v>
      </c>
      <c r="N5254" s="1" t="s">
        <v>33</v>
      </c>
      <c r="O5254" s="1" t="s">
        <v>34</v>
      </c>
      <c r="P5254" s="1" t="s">
        <v>48</v>
      </c>
      <c r="Q5254" s="1" t="s">
        <v>24</v>
      </c>
      <c r="R5254" s="2">
        <v>39960</v>
      </c>
    </row>
    <row r="5255" spans="1:18" x14ac:dyDescent="0.25">
      <c r="A5255" s="1">
        <v>31842</v>
      </c>
      <c r="B5255" s="2">
        <v>40375</v>
      </c>
      <c r="C5255" s="2" t="str">
        <f t="shared" si="411"/>
        <v>July</v>
      </c>
      <c r="D5255" s="1" t="s">
        <v>41</v>
      </c>
      <c r="E5255" s="1">
        <v>9</v>
      </c>
      <c r="F5255" s="1">
        <f t="shared" si="410"/>
        <v>17.473333333333333</v>
      </c>
      <c r="G5255" s="1">
        <v>157.26</v>
      </c>
      <c r="H5255" s="1">
        <v>1.99</v>
      </c>
      <c r="I5255">
        <f t="shared" si="412"/>
        <v>159.25</v>
      </c>
      <c r="J5255">
        <f t="shared" si="413"/>
        <v>5.3265000000000002</v>
      </c>
      <c r="K5255">
        <f t="shared" si="414"/>
        <v>8.3764538999999996</v>
      </c>
      <c r="L5255" s="1" t="s">
        <v>26</v>
      </c>
      <c r="M5255" s="1" t="s">
        <v>56</v>
      </c>
      <c r="N5255" s="1" t="s">
        <v>33</v>
      </c>
      <c r="O5255" s="1" t="s">
        <v>29</v>
      </c>
      <c r="P5255" s="1" t="s">
        <v>43</v>
      </c>
      <c r="Q5255" s="1" t="s">
        <v>46</v>
      </c>
      <c r="R5255" s="2">
        <v>40376</v>
      </c>
    </row>
    <row r="5256" spans="1:18" x14ac:dyDescent="0.25">
      <c r="A5256" s="1">
        <v>40420</v>
      </c>
      <c r="B5256" s="2">
        <v>40553</v>
      </c>
      <c r="C5256" s="2" t="str">
        <f t="shared" si="411"/>
        <v>January</v>
      </c>
      <c r="D5256" s="1" t="s">
        <v>25</v>
      </c>
      <c r="E5256" s="1">
        <v>22</v>
      </c>
      <c r="F5256" s="1">
        <f t="shared" si="410"/>
        <v>2.6854545454545455</v>
      </c>
      <c r="G5256" s="1">
        <v>59.08</v>
      </c>
      <c r="H5256" s="1">
        <v>1.49</v>
      </c>
      <c r="I5256">
        <f t="shared" si="412"/>
        <v>60.57</v>
      </c>
      <c r="J5256">
        <f t="shared" si="413"/>
        <v>3.5455000000000001</v>
      </c>
      <c r="K5256">
        <f t="shared" si="414"/>
        <v>2.0946814000000002</v>
      </c>
      <c r="L5256" s="1" t="s">
        <v>26</v>
      </c>
      <c r="M5256" s="1" t="s">
        <v>20</v>
      </c>
      <c r="N5256" s="1" t="s">
        <v>33</v>
      </c>
      <c r="O5256" s="1" t="s">
        <v>34</v>
      </c>
      <c r="P5256" s="1" t="s">
        <v>48</v>
      </c>
      <c r="Q5256" s="1" t="s">
        <v>24</v>
      </c>
      <c r="R5256" s="2">
        <v>40555</v>
      </c>
    </row>
    <row r="5257" spans="1:18" x14ac:dyDescent="0.25">
      <c r="A5257" s="1">
        <v>21601</v>
      </c>
      <c r="B5257" s="2">
        <v>40639</v>
      </c>
      <c r="C5257" s="2" t="str">
        <f t="shared" si="411"/>
        <v>April</v>
      </c>
      <c r="D5257" s="1" t="s">
        <v>18</v>
      </c>
      <c r="E5257" s="1">
        <v>20</v>
      </c>
      <c r="F5257" s="1">
        <f t="shared" si="410"/>
        <v>111.367</v>
      </c>
      <c r="G5257" s="1">
        <v>2227.34</v>
      </c>
      <c r="H5257" s="1">
        <v>35</v>
      </c>
      <c r="I5257">
        <f t="shared" si="412"/>
        <v>2262.34</v>
      </c>
      <c r="J5257">
        <f t="shared" si="413"/>
        <v>3.5455000000000001</v>
      </c>
      <c r="K5257">
        <f t="shared" si="414"/>
        <v>78.970339700000011</v>
      </c>
      <c r="L5257" s="1" t="s">
        <v>26</v>
      </c>
      <c r="M5257" s="1" t="s">
        <v>27</v>
      </c>
      <c r="N5257" s="1" t="s">
        <v>21</v>
      </c>
      <c r="O5257" s="1" t="s">
        <v>34</v>
      </c>
      <c r="P5257" s="1" t="s">
        <v>60</v>
      </c>
      <c r="Q5257" s="1" t="s">
        <v>53</v>
      </c>
      <c r="R5257" s="2">
        <v>40639</v>
      </c>
    </row>
    <row r="5258" spans="1:18" x14ac:dyDescent="0.25">
      <c r="A5258" s="1">
        <v>42338</v>
      </c>
      <c r="B5258" s="2">
        <v>40119</v>
      </c>
      <c r="C5258" s="2" t="str">
        <f t="shared" si="411"/>
        <v>November</v>
      </c>
      <c r="D5258" s="1" t="s">
        <v>32</v>
      </c>
      <c r="E5258" s="1">
        <v>32</v>
      </c>
      <c r="F5258" s="1">
        <f t="shared" si="410"/>
        <v>59.656453124999999</v>
      </c>
      <c r="G5258" s="1">
        <v>1909.0065</v>
      </c>
      <c r="H5258" s="1">
        <v>8.99</v>
      </c>
      <c r="I5258">
        <f t="shared" si="412"/>
        <v>1917.9965</v>
      </c>
      <c r="J5258">
        <f t="shared" si="413"/>
        <v>5.3265000000000002</v>
      </c>
      <c r="K5258">
        <f t="shared" si="414"/>
        <v>101.6832312225</v>
      </c>
      <c r="L5258" s="1" t="s">
        <v>26</v>
      </c>
      <c r="M5258" s="1" t="s">
        <v>20</v>
      </c>
      <c r="N5258" s="1" t="s">
        <v>33</v>
      </c>
      <c r="O5258" s="1" t="s">
        <v>29</v>
      </c>
      <c r="P5258" s="1" t="s">
        <v>30</v>
      </c>
      <c r="Q5258" s="1" t="s">
        <v>24</v>
      </c>
      <c r="R5258" s="2">
        <v>40121</v>
      </c>
    </row>
    <row r="5259" spans="1:18" x14ac:dyDescent="0.25">
      <c r="A5259" s="1">
        <v>54081</v>
      </c>
      <c r="B5259" s="2">
        <v>40612</v>
      </c>
      <c r="C5259" s="2" t="str">
        <f t="shared" si="411"/>
        <v>March</v>
      </c>
      <c r="D5259" s="1" t="s">
        <v>18</v>
      </c>
      <c r="E5259" s="1">
        <v>2</v>
      </c>
      <c r="F5259" s="1">
        <f t="shared" si="410"/>
        <v>28.75</v>
      </c>
      <c r="G5259" s="1">
        <v>57.5</v>
      </c>
      <c r="H5259" s="1">
        <v>1.99</v>
      </c>
      <c r="I5259">
        <f t="shared" si="412"/>
        <v>59.49</v>
      </c>
      <c r="J5259">
        <f t="shared" si="413"/>
        <v>5.3265000000000002</v>
      </c>
      <c r="K5259">
        <f t="shared" si="414"/>
        <v>3.0627374999999999</v>
      </c>
      <c r="L5259" s="1" t="s">
        <v>26</v>
      </c>
      <c r="M5259" s="1" t="s">
        <v>20</v>
      </c>
      <c r="N5259" s="1" t="s">
        <v>42</v>
      </c>
      <c r="O5259" s="1" t="s">
        <v>29</v>
      </c>
      <c r="P5259" s="1" t="s">
        <v>43</v>
      </c>
      <c r="Q5259" s="1" t="s">
        <v>46</v>
      </c>
      <c r="R5259" s="2">
        <v>40614</v>
      </c>
    </row>
    <row r="5260" spans="1:18" x14ac:dyDescent="0.25">
      <c r="A5260" s="1">
        <v>43620</v>
      </c>
      <c r="B5260" s="2">
        <v>39830</v>
      </c>
      <c r="C5260" s="2" t="str">
        <f t="shared" si="411"/>
        <v>January</v>
      </c>
      <c r="D5260" s="1" t="s">
        <v>41</v>
      </c>
      <c r="E5260" s="1">
        <v>11</v>
      </c>
      <c r="F5260" s="1">
        <f t="shared" si="410"/>
        <v>4.5236363636363635</v>
      </c>
      <c r="G5260" s="1">
        <v>49.76</v>
      </c>
      <c r="H5260" s="1">
        <v>2.2599999999999998</v>
      </c>
      <c r="I5260">
        <f t="shared" si="412"/>
        <v>52.019999999999996</v>
      </c>
      <c r="J5260">
        <f t="shared" si="413"/>
        <v>3.5455000000000001</v>
      </c>
      <c r="K5260">
        <f t="shared" si="414"/>
        <v>1.7642408000000001</v>
      </c>
      <c r="L5260" s="1" t="s">
        <v>19</v>
      </c>
      <c r="M5260" s="1" t="s">
        <v>54</v>
      </c>
      <c r="N5260" s="1" t="s">
        <v>42</v>
      </c>
      <c r="O5260" s="1" t="s">
        <v>34</v>
      </c>
      <c r="P5260" s="1" t="s">
        <v>45</v>
      </c>
      <c r="Q5260" s="1" t="s">
        <v>36</v>
      </c>
      <c r="R5260" s="2">
        <v>39832</v>
      </c>
    </row>
    <row r="5261" spans="1:18" x14ac:dyDescent="0.25">
      <c r="A5261" s="1">
        <v>18210</v>
      </c>
      <c r="B5261" s="2">
        <v>40396</v>
      </c>
      <c r="C5261" s="2" t="str">
        <f t="shared" si="411"/>
        <v>August</v>
      </c>
      <c r="D5261" s="1" t="s">
        <v>32</v>
      </c>
      <c r="E5261" s="1">
        <v>27</v>
      </c>
      <c r="F5261" s="1">
        <f t="shared" si="410"/>
        <v>2.9922222222222223</v>
      </c>
      <c r="G5261" s="1">
        <v>80.790000000000006</v>
      </c>
      <c r="H5261" s="1">
        <v>0.7</v>
      </c>
      <c r="I5261">
        <f t="shared" si="412"/>
        <v>81.490000000000009</v>
      </c>
      <c r="J5261">
        <f t="shared" si="413"/>
        <v>3.5455000000000001</v>
      </c>
      <c r="K5261">
        <f t="shared" si="414"/>
        <v>2.8644094500000006</v>
      </c>
      <c r="L5261" s="1" t="s">
        <v>26</v>
      </c>
      <c r="M5261" s="1" t="s">
        <v>55</v>
      </c>
      <c r="N5261" s="1" t="s">
        <v>28</v>
      </c>
      <c r="O5261" s="1" t="s">
        <v>34</v>
      </c>
      <c r="P5261" s="1" t="s">
        <v>35</v>
      </c>
      <c r="Q5261" s="1" t="s">
        <v>36</v>
      </c>
      <c r="R5261" s="2">
        <v>40397</v>
      </c>
    </row>
    <row r="5262" spans="1:18" x14ac:dyDescent="0.25">
      <c r="A5262" s="1">
        <v>28928</v>
      </c>
      <c r="B5262" s="2">
        <v>40298</v>
      </c>
      <c r="C5262" s="2" t="str">
        <f t="shared" si="411"/>
        <v>April</v>
      </c>
      <c r="D5262" s="1" t="s">
        <v>18</v>
      </c>
      <c r="E5262" s="1">
        <v>3</v>
      </c>
      <c r="F5262" s="1">
        <f t="shared" si="410"/>
        <v>61.72</v>
      </c>
      <c r="G5262" s="1">
        <v>185.16</v>
      </c>
      <c r="H5262" s="1">
        <v>3.99</v>
      </c>
      <c r="I5262">
        <f t="shared" si="412"/>
        <v>189.15</v>
      </c>
      <c r="J5262">
        <f t="shared" si="413"/>
        <v>3.5455000000000001</v>
      </c>
      <c r="K5262">
        <f t="shared" si="414"/>
        <v>6.5648477999999999</v>
      </c>
      <c r="L5262" s="1" t="s">
        <v>26</v>
      </c>
      <c r="M5262" s="1" t="s">
        <v>56</v>
      </c>
      <c r="N5262" s="1" t="s">
        <v>33</v>
      </c>
      <c r="O5262" s="1" t="s">
        <v>34</v>
      </c>
      <c r="P5262" s="1" t="s">
        <v>68</v>
      </c>
      <c r="Q5262" s="1" t="s">
        <v>24</v>
      </c>
      <c r="R5262" s="2">
        <v>40300</v>
      </c>
    </row>
    <row r="5263" spans="1:18" x14ac:dyDescent="0.25">
      <c r="A5263" s="1">
        <v>30053</v>
      </c>
      <c r="B5263" s="2">
        <v>39845</v>
      </c>
      <c r="C5263" s="2" t="str">
        <f t="shared" si="411"/>
        <v>February</v>
      </c>
      <c r="D5263" s="1" t="s">
        <v>37</v>
      </c>
      <c r="E5263" s="1">
        <v>41</v>
      </c>
      <c r="F5263" s="1">
        <f t="shared" si="410"/>
        <v>79.975853658536593</v>
      </c>
      <c r="G5263" s="1">
        <v>3279.01</v>
      </c>
      <c r="H5263" s="1">
        <v>33.6</v>
      </c>
      <c r="I5263">
        <f t="shared" si="412"/>
        <v>3312.61</v>
      </c>
      <c r="J5263">
        <f t="shared" si="413"/>
        <v>5.3265000000000002</v>
      </c>
      <c r="K5263">
        <f t="shared" si="414"/>
        <v>174.65646765000002</v>
      </c>
      <c r="L5263" s="1" t="s">
        <v>38</v>
      </c>
      <c r="M5263" s="1" t="s">
        <v>56</v>
      </c>
      <c r="N5263" s="1" t="s">
        <v>21</v>
      </c>
      <c r="O5263" s="1" t="s">
        <v>29</v>
      </c>
      <c r="P5263" s="1" t="s">
        <v>61</v>
      </c>
      <c r="Q5263" s="1" t="s">
        <v>40</v>
      </c>
      <c r="R5263" s="2">
        <v>39847</v>
      </c>
    </row>
    <row r="5264" spans="1:18" x14ac:dyDescent="0.25">
      <c r="A5264" s="1">
        <v>18788</v>
      </c>
      <c r="B5264" s="2">
        <v>40088</v>
      </c>
      <c r="C5264" s="2" t="str">
        <f t="shared" si="411"/>
        <v>October</v>
      </c>
      <c r="D5264" s="1" t="s">
        <v>32</v>
      </c>
      <c r="E5264" s="1">
        <v>27</v>
      </c>
      <c r="F5264" s="1">
        <f t="shared" si="410"/>
        <v>20.967407407407407</v>
      </c>
      <c r="G5264" s="1">
        <v>566.12</v>
      </c>
      <c r="H5264" s="1">
        <v>11.17</v>
      </c>
      <c r="I5264">
        <f t="shared" si="412"/>
        <v>577.29</v>
      </c>
      <c r="J5264">
        <f t="shared" si="413"/>
        <v>4.7610000000000001</v>
      </c>
      <c r="K5264">
        <f t="shared" si="414"/>
        <v>26.952973200000002</v>
      </c>
      <c r="L5264" s="1" t="s">
        <v>26</v>
      </c>
      <c r="M5264" s="1" t="s">
        <v>55</v>
      </c>
      <c r="N5264" s="1" t="s">
        <v>33</v>
      </c>
      <c r="O5264" s="1" t="s">
        <v>22</v>
      </c>
      <c r="P5264" s="1" t="s">
        <v>23</v>
      </c>
      <c r="Q5264" s="1" t="s">
        <v>53</v>
      </c>
      <c r="R5264" s="2">
        <v>40089</v>
      </c>
    </row>
    <row r="5265" spans="1:18" x14ac:dyDescent="0.25">
      <c r="A5265" s="1">
        <v>40321</v>
      </c>
      <c r="B5265" s="2">
        <v>40352</v>
      </c>
      <c r="C5265" s="2" t="str">
        <f t="shared" si="411"/>
        <v>June</v>
      </c>
      <c r="D5265" s="1" t="s">
        <v>25</v>
      </c>
      <c r="E5265" s="1">
        <v>23</v>
      </c>
      <c r="F5265" s="1">
        <f t="shared" si="410"/>
        <v>64.54304347826087</v>
      </c>
      <c r="G5265" s="1">
        <v>1484.49</v>
      </c>
      <c r="H5265" s="1">
        <v>19.989999999999998</v>
      </c>
      <c r="I5265">
        <f t="shared" si="412"/>
        <v>1504.48</v>
      </c>
      <c r="J5265">
        <f t="shared" si="413"/>
        <v>3.5455000000000001</v>
      </c>
      <c r="K5265">
        <f t="shared" si="414"/>
        <v>52.632592949999996</v>
      </c>
      <c r="L5265" s="1" t="s">
        <v>26</v>
      </c>
      <c r="M5265" s="1" t="s">
        <v>54</v>
      </c>
      <c r="N5265" s="1" t="s">
        <v>21</v>
      </c>
      <c r="O5265" s="1" t="s">
        <v>34</v>
      </c>
      <c r="P5265" s="1" t="s">
        <v>48</v>
      </c>
      <c r="Q5265" s="1" t="s">
        <v>24</v>
      </c>
      <c r="R5265" s="2">
        <v>40354</v>
      </c>
    </row>
    <row r="5266" spans="1:18" x14ac:dyDescent="0.25">
      <c r="A5266" s="1">
        <v>51620</v>
      </c>
      <c r="B5266" s="2">
        <v>40976</v>
      </c>
      <c r="C5266" s="2" t="str">
        <f t="shared" si="411"/>
        <v>March</v>
      </c>
      <c r="D5266" s="1" t="s">
        <v>41</v>
      </c>
      <c r="E5266" s="1">
        <v>12</v>
      </c>
      <c r="F5266" s="1">
        <f t="shared" si="410"/>
        <v>14.4975</v>
      </c>
      <c r="G5266" s="1">
        <v>173.97</v>
      </c>
      <c r="H5266" s="1">
        <v>4.51</v>
      </c>
      <c r="I5266">
        <f t="shared" si="412"/>
        <v>178.48</v>
      </c>
      <c r="J5266">
        <f t="shared" si="413"/>
        <v>3.5455000000000001</v>
      </c>
      <c r="K5266">
        <f t="shared" si="414"/>
        <v>6.1681063500000004</v>
      </c>
      <c r="L5266" s="1" t="s">
        <v>26</v>
      </c>
      <c r="M5266" s="1" t="s">
        <v>49</v>
      </c>
      <c r="N5266" s="1" t="s">
        <v>33</v>
      </c>
      <c r="O5266" s="1" t="s">
        <v>34</v>
      </c>
      <c r="P5266" s="1" t="s">
        <v>60</v>
      </c>
      <c r="Q5266" s="1" t="s">
        <v>24</v>
      </c>
      <c r="R5266" s="2">
        <v>40977</v>
      </c>
    </row>
    <row r="5267" spans="1:18" x14ac:dyDescent="0.25">
      <c r="A5267" s="1">
        <v>53477</v>
      </c>
      <c r="B5267" s="2">
        <v>41034</v>
      </c>
      <c r="C5267" s="2" t="str">
        <f t="shared" si="411"/>
        <v>May</v>
      </c>
      <c r="D5267" s="1" t="s">
        <v>25</v>
      </c>
      <c r="E5267" s="1">
        <v>28</v>
      </c>
      <c r="F5267" s="1">
        <f t="shared" si="410"/>
        <v>159.97</v>
      </c>
      <c r="G5267" s="1">
        <v>4479.16</v>
      </c>
      <c r="H5267" s="1">
        <v>19.989999999999998</v>
      </c>
      <c r="I5267">
        <f t="shared" si="412"/>
        <v>4499.1499999999996</v>
      </c>
      <c r="J5267">
        <f t="shared" si="413"/>
        <v>3.5455000000000001</v>
      </c>
      <c r="K5267">
        <f t="shared" si="414"/>
        <v>158.80861779999998</v>
      </c>
      <c r="L5267" s="1" t="s">
        <v>26</v>
      </c>
      <c r="M5267" s="1" t="s">
        <v>56</v>
      </c>
      <c r="N5267" s="1" t="s">
        <v>33</v>
      </c>
      <c r="O5267" s="1" t="s">
        <v>34</v>
      </c>
      <c r="P5267" s="1" t="s">
        <v>60</v>
      </c>
      <c r="Q5267" s="1" t="s">
        <v>24</v>
      </c>
      <c r="R5267" s="2">
        <v>41036</v>
      </c>
    </row>
    <row r="5268" spans="1:18" x14ac:dyDescent="0.25">
      <c r="A5268" s="1">
        <v>12929</v>
      </c>
      <c r="B5268" s="2">
        <v>40420</v>
      </c>
      <c r="C5268" s="2" t="str">
        <f t="shared" si="411"/>
        <v>August</v>
      </c>
      <c r="D5268" s="1" t="s">
        <v>37</v>
      </c>
      <c r="E5268" s="1">
        <v>20</v>
      </c>
      <c r="F5268" s="1">
        <f t="shared" si="410"/>
        <v>4.7649999999999997</v>
      </c>
      <c r="G5268" s="1">
        <v>95.3</v>
      </c>
      <c r="H5268" s="1">
        <v>1.22</v>
      </c>
      <c r="I5268">
        <f t="shared" si="412"/>
        <v>96.52</v>
      </c>
      <c r="J5268">
        <f t="shared" si="413"/>
        <v>3.5455000000000001</v>
      </c>
      <c r="K5268">
        <f t="shared" si="414"/>
        <v>3.3788614999999997</v>
      </c>
      <c r="L5268" s="1" t="s">
        <v>26</v>
      </c>
      <c r="M5268" s="1" t="s">
        <v>44</v>
      </c>
      <c r="N5268" s="1" t="s">
        <v>33</v>
      </c>
      <c r="O5268" s="1" t="s">
        <v>34</v>
      </c>
      <c r="P5268" s="1" t="s">
        <v>45</v>
      </c>
      <c r="Q5268" s="1" t="s">
        <v>36</v>
      </c>
      <c r="R5268" s="2">
        <v>40421</v>
      </c>
    </row>
    <row r="5269" spans="1:18" x14ac:dyDescent="0.25">
      <c r="A5269" s="1">
        <v>50499</v>
      </c>
      <c r="B5269" s="2">
        <v>40828</v>
      </c>
      <c r="C5269" s="2" t="str">
        <f t="shared" si="411"/>
        <v>October</v>
      </c>
      <c r="D5269" s="1" t="s">
        <v>32</v>
      </c>
      <c r="E5269" s="1">
        <v>18</v>
      </c>
      <c r="F5269" s="1">
        <f t="shared" si="410"/>
        <v>97.689444444444447</v>
      </c>
      <c r="G5269" s="1">
        <v>1758.41</v>
      </c>
      <c r="H5269" s="1">
        <v>15.66</v>
      </c>
      <c r="I5269">
        <f t="shared" si="412"/>
        <v>1774.0700000000002</v>
      </c>
      <c r="J5269">
        <f t="shared" si="413"/>
        <v>3.5455000000000001</v>
      </c>
      <c r="K5269">
        <f t="shared" si="414"/>
        <v>62.344426550000009</v>
      </c>
      <c r="L5269" s="1" t="s">
        <v>38</v>
      </c>
      <c r="M5269" s="1" t="s">
        <v>56</v>
      </c>
      <c r="N5269" s="1" t="s">
        <v>28</v>
      </c>
      <c r="O5269" s="1" t="s">
        <v>34</v>
      </c>
      <c r="P5269" s="1" t="s">
        <v>68</v>
      </c>
      <c r="Q5269" s="1" t="s">
        <v>40</v>
      </c>
      <c r="R5269" s="2">
        <v>40829</v>
      </c>
    </row>
    <row r="5270" spans="1:18" x14ac:dyDescent="0.25">
      <c r="A5270" s="1">
        <v>51879</v>
      </c>
      <c r="B5270" s="2">
        <v>40414</v>
      </c>
      <c r="C5270" s="2" t="str">
        <f t="shared" si="411"/>
        <v>August</v>
      </c>
      <c r="D5270" s="1" t="s">
        <v>32</v>
      </c>
      <c r="E5270" s="1">
        <v>46</v>
      </c>
      <c r="F5270" s="1">
        <f t="shared" si="410"/>
        <v>21.551304347826086</v>
      </c>
      <c r="G5270" s="1">
        <v>991.36</v>
      </c>
      <c r="H5270" s="1">
        <v>8.68</v>
      </c>
      <c r="I5270">
        <f t="shared" si="412"/>
        <v>1000.04</v>
      </c>
      <c r="J5270">
        <f t="shared" si="413"/>
        <v>3.5455000000000001</v>
      </c>
      <c r="K5270">
        <f t="shared" si="414"/>
        <v>35.148668800000003</v>
      </c>
      <c r="L5270" s="1" t="s">
        <v>26</v>
      </c>
      <c r="M5270" s="1" t="s">
        <v>20</v>
      </c>
      <c r="N5270" s="1" t="s">
        <v>33</v>
      </c>
      <c r="O5270" s="1" t="s">
        <v>34</v>
      </c>
      <c r="P5270" s="1" t="s">
        <v>45</v>
      </c>
      <c r="Q5270" s="1" t="s">
        <v>24</v>
      </c>
      <c r="R5270" s="2">
        <v>40415</v>
      </c>
    </row>
    <row r="5271" spans="1:18" x14ac:dyDescent="0.25">
      <c r="A5271" s="1">
        <v>38948</v>
      </c>
      <c r="B5271" s="2">
        <v>40699</v>
      </c>
      <c r="C5271" s="2" t="str">
        <f t="shared" si="411"/>
        <v>June</v>
      </c>
      <c r="D5271" s="1" t="s">
        <v>32</v>
      </c>
      <c r="E5271" s="1">
        <v>44</v>
      </c>
      <c r="F5271" s="1">
        <f t="shared" si="410"/>
        <v>155.95993181818181</v>
      </c>
      <c r="G5271" s="1">
        <v>6862.2370000000001</v>
      </c>
      <c r="H5271" s="1">
        <v>13.99</v>
      </c>
      <c r="I5271">
        <f t="shared" si="412"/>
        <v>6876.2269999999999</v>
      </c>
      <c r="J5271">
        <f t="shared" si="413"/>
        <v>5.3265000000000002</v>
      </c>
      <c r="K5271">
        <f t="shared" si="414"/>
        <v>365.51705380500005</v>
      </c>
      <c r="L5271" s="1" t="s">
        <v>19</v>
      </c>
      <c r="M5271" s="1" t="s">
        <v>20</v>
      </c>
      <c r="N5271" s="1" t="s">
        <v>42</v>
      </c>
      <c r="O5271" s="1" t="s">
        <v>29</v>
      </c>
      <c r="P5271" s="1" t="s">
        <v>30</v>
      </c>
      <c r="Q5271" s="1" t="s">
        <v>31</v>
      </c>
      <c r="R5271" s="2">
        <v>40700</v>
      </c>
    </row>
    <row r="5272" spans="1:18" x14ac:dyDescent="0.25">
      <c r="A5272" s="1">
        <v>55683</v>
      </c>
      <c r="B5272" s="2">
        <v>41105</v>
      </c>
      <c r="C5272" s="2" t="str">
        <f t="shared" si="411"/>
        <v>July</v>
      </c>
      <c r="D5272" s="1" t="s">
        <v>25</v>
      </c>
      <c r="E5272" s="1">
        <v>50</v>
      </c>
      <c r="F5272" s="1">
        <f t="shared" si="410"/>
        <v>3.4445999999999999</v>
      </c>
      <c r="G5272" s="1">
        <v>172.23</v>
      </c>
      <c r="H5272" s="1">
        <v>1.35</v>
      </c>
      <c r="I5272">
        <f t="shared" si="412"/>
        <v>173.57999999999998</v>
      </c>
      <c r="J5272">
        <f t="shared" si="413"/>
        <v>3.5455000000000001</v>
      </c>
      <c r="K5272">
        <f t="shared" si="414"/>
        <v>6.1064146499999996</v>
      </c>
      <c r="L5272" s="1" t="s">
        <v>26</v>
      </c>
      <c r="M5272" s="1" t="s">
        <v>54</v>
      </c>
      <c r="N5272" s="1" t="s">
        <v>28</v>
      </c>
      <c r="O5272" s="1" t="s">
        <v>34</v>
      </c>
      <c r="P5272" s="1" t="s">
        <v>66</v>
      </c>
      <c r="Q5272" s="1" t="s">
        <v>36</v>
      </c>
      <c r="R5272" s="2">
        <v>41107</v>
      </c>
    </row>
    <row r="5273" spans="1:18" x14ac:dyDescent="0.25">
      <c r="A5273" s="1">
        <v>30215</v>
      </c>
      <c r="B5273" s="2">
        <v>39870</v>
      </c>
      <c r="C5273" s="2" t="str">
        <f t="shared" si="411"/>
        <v>February</v>
      </c>
      <c r="D5273" s="1" t="s">
        <v>41</v>
      </c>
      <c r="E5273" s="1">
        <v>23</v>
      </c>
      <c r="F5273" s="1">
        <f t="shared" si="410"/>
        <v>158.16208695652173</v>
      </c>
      <c r="G5273" s="1">
        <v>3637.7280000000001</v>
      </c>
      <c r="H5273" s="1">
        <v>8.99</v>
      </c>
      <c r="I5273">
        <f t="shared" si="412"/>
        <v>3646.7179999999998</v>
      </c>
      <c r="J5273">
        <f t="shared" si="413"/>
        <v>5.3265000000000002</v>
      </c>
      <c r="K5273">
        <f t="shared" si="414"/>
        <v>193.76358192000001</v>
      </c>
      <c r="L5273" s="1" t="s">
        <v>26</v>
      </c>
      <c r="M5273" s="1" t="s">
        <v>58</v>
      </c>
      <c r="N5273" s="1" t="s">
        <v>42</v>
      </c>
      <c r="O5273" s="1" t="s">
        <v>29</v>
      </c>
      <c r="P5273" s="1" t="s">
        <v>30</v>
      </c>
      <c r="Q5273" s="1" t="s">
        <v>24</v>
      </c>
      <c r="R5273" s="2">
        <v>39872</v>
      </c>
    </row>
    <row r="5274" spans="1:18" x14ac:dyDescent="0.25">
      <c r="A5274" s="1">
        <v>47813</v>
      </c>
      <c r="B5274" s="2">
        <v>40052</v>
      </c>
      <c r="C5274" s="2" t="str">
        <f t="shared" si="411"/>
        <v>August</v>
      </c>
      <c r="D5274" s="1" t="s">
        <v>25</v>
      </c>
      <c r="E5274" s="1">
        <v>50</v>
      </c>
      <c r="F5274" s="1">
        <f t="shared" si="410"/>
        <v>6.86</v>
      </c>
      <c r="G5274" s="1">
        <v>343</v>
      </c>
      <c r="H5274" s="1">
        <v>5.66</v>
      </c>
      <c r="I5274">
        <f t="shared" si="412"/>
        <v>348.66</v>
      </c>
      <c r="J5274">
        <f t="shared" si="413"/>
        <v>3.5455000000000001</v>
      </c>
      <c r="K5274">
        <f t="shared" si="414"/>
        <v>12.161065000000001</v>
      </c>
      <c r="L5274" s="1" t="s">
        <v>26</v>
      </c>
      <c r="M5274" s="1" t="s">
        <v>58</v>
      </c>
      <c r="N5274" s="1" t="s">
        <v>42</v>
      </c>
      <c r="O5274" s="1" t="s">
        <v>34</v>
      </c>
      <c r="P5274" s="1" t="s">
        <v>45</v>
      </c>
      <c r="Q5274" s="1" t="s">
        <v>24</v>
      </c>
      <c r="R5274" s="2">
        <v>40054</v>
      </c>
    </row>
    <row r="5275" spans="1:18" x14ac:dyDescent="0.25">
      <c r="A5275" s="1">
        <v>59234</v>
      </c>
      <c r="B5275" s="2">
        <v>41119</v>
      </c>
      <c r="C5275" s="2" t="str">
        <f t="shared" si="411"/>
        <v>July</v>
      </c>
      <c r="D5275" s="1" t="s">
        <v>18</v>
      </c>
      <c r="E5275" s="1">
        <v>32</v>
      </c>
      <c r="F5275" s="1">
        <f t="shared" si="410"/>
        <v>177.6953125</v>
      </c>
      <c r="G5275" s="1">
        <v>5686.25</v>
      </c>
      <c r="H5275" s="1">
        <v>0.99</v>
      </c>
      <c r="I5275">
        <f t="shared" si="412"/>
        <v>5687.24</v>
      </c>
      <c r="J5275">
        <f t="shared" si="413"/>
        <v>3.5455000000000001</v>
      </c>
      <c r="K5275">
        <f t="shared" si="414"/>
        <v>201.60599375000001</v>
      </c>
      <c r="L5275" s="1" t="s">
        <v>26</v>
      </c>
      <c r="M5275" s="1" t="s">
        <v>55</v>
      </c>
      <c r="N5275" s="1" t="s">
        <v>33</v>
      </c>
      <c r="O5275" s="1" t="s">
        <v>34</v>
      </c>
      <c r="P5275" s="1" t="s">
        <v>68</v>
      </c>
      <c r="Q5275" s="1" t="s">
        <v>24</v>
      </c>
      <c r="R5275" s="2">
        <v>41123</v>
      </c>
    </row>
    <row r="5276" spans="1:18" x14ac:dyDescent="0.25">
      <c r="A5276" s="1">
        <v>16805</v>
      </c>
      <c r="B5276" s="2">
        <v>40907</v>
      </c>
      <c r="C5276" s="2" t="str">
        <f t="shared" si="411"/>
        <v>December</v>
      </c>
      <c r="D5276" s="1" t="s">
        <v>18</v>
      </c>
      <c r="E5276" s="1">
        <v>29</v>
      </c>
      <c r="F5276" s="1">
        <f t="shared" si="410"/>
        <v>29.405172413793103</v>
      </c>
      <c r="G5276" s="1">
        <v>852.75</v>
      </c>
      <c r="H5276" s="1">
        <v>1.49</v>
      </c>
      <c r="I5276">
        <f t="shared" si="412"/>
        <v>854.24</v>
      </c>
      <c r="J5276">
        <f t="shared" si="413"/>
        <v>3.5455000000000001</v>
      </c>
      <c r="K5276">
        <f t="shared" si="414"/>
        <v>30.234251250000003</v>
      </c>
      <c r="L5276" s="1" t="s">
        <v>26</v>
      </c>
      <c r="M5276" s="1" t="s">
        <v>51</v>
      </c>
      <c r="N5276" s="1" t="s">
        <v>33</v>
      </c>
      <c r="O5276" s="1" t="s">
        <v>34</v>
      </c>
      <c r="P5276" s="1" t="s">
        <v>48</v>
      </c>
      <c r="Q5276" s="1" t="s">
        <v>24</v>
      </c>
      <c r="R5276" s="2">
        <v>40909</v>
      </c>
    </row>
    <row r="5277" spans="1:18" x14ac:dyDescent="0.25">
      <c r="A5277" s="1">
        <v>23041</v>
      </c>
      <c r="B5277" s="2">
        <v>40379</v>
      </c>
      <c r="C5277" s="2" t="str">
        <f t="shared" si="411"/>
        <v>July</v>
      </c>
      <c r="D5277" s="1" t="s">
        <v>18</v>
      </c>
      <c r="E5277" s="1">
        <v>21</v>
      </c>
      <c r="F5277" s="1">
        <f t="shared" si="410"/>
        <v>8.2714285714285705</v>
      </c>
      <c r="G5277" s="1">
        <v>173.7</v>
      </c>
      <c r="H5277" s="1">
        <v>6.16</v>
      </c>
      <c r="I5277">
        <f t="shared" si="412"/>
        <v>179.85999999999999</v>
      </c>
      <c r="J5277">
        <f t="shared" si="413"/>
        <v>3.5455000000000001</v>
      </c>
      <c r="K5277">
        <f t="shared" si="414"/>
        <v>6.1585334999999999</v>
      </c>
      <c r="L5277" s="1" t="s">
        <v>26</v>
      </c>
      <c r="M5277" s="1" t="s">
        <v>56</v>
      </c>
      <c r="N5277" s="1" t="s">
        <v>21</v>
      </c>
      <c r="O5277" s="1" t="s">
        <v>34</v>
      </c>
      <c r="P5277" s="1" t="s">
        <v>48</v>
      </c>
      <c r="Q5277" s="1" t="s">
        <v>24</v>
      </c>
      <c r="R5277" s="2">
        <v>40386</v>
      </c>
    </row>
    <row r="5278" spans="1:18" x14ac:dyDescent="0.25">
      <c r="A5278" s="1">
        <v>13988</v>
      </c>
      <c r="B5278" s="2">
        <v>41122</v>
      </c>
      <c r="C5278" s="2" t="str">
        <f t="shared" si="411"/>
        <v>August</v>
      </c>
      <c r="D5278" s="1" t="s">
        <v>32</v>
      </c>
      <c r="E5278" s="1">
        <v>39</v>
      </c>
      <c r="F5278" s="1">
        <f t="shared" si="410"/>
        <v>16.075897435897438</v>
      </c>
      <c r="G5278" s="1">
        <v>626.96</v>
      </c>
      <c r="H5278" s="1">
        <v>7.69</v>
      </c>
      <c r="I5278">
        <f t="shared" si="412"/>
        <v>634.65000000000009</v>
      </c>
      <c r="J5278">
        <f t="shared" si="413"/>
        <v>3.5455000000000001</v>
      </c>
      <c r="K5278">
        <f t="shared" si="414"/>
        <v>22.228866800000002</v>
      </c>
      <c r="L5278" s="1" t="s">
        <v>26</v>
      </c>
      <c r="M5278" s="1" t="s">
        <v>54</v>
      </c>
      <c r="N5278" s="1" t="s">
        <v>42</v>
      </c>
      <c r="O5278" s="1" t="s">
        <v>34</v>
      </c>
      <c r="P5278" s="1" t="s">
        <v>60</v>
      </c>
      <c r="Q5278" s="1" t="s">
        <v>24</v>
      </c>
      <c r="R5278" s="2">
        <v>41123</v>
      </c>
    </row>
    <row r="5279" spans="1:18" x14ac:dyDescent="0.25">
      <c r="A5279" s="1">
        <v>2688</v>
      </c>
      <c r="B5279" s="2">
        <v>40931</v>
      </c>
      <c r="C5279" s="2" t="str">
        <f t="shared" si="411"/>
        <v>January</v>
      </c>
      <c r="D5279" s="1" t="s">
        <v>25</v>
      </c>
      <c r="E5279" s="1">
        <v>7</v>
      </c>
      <c r="F5279" s="1">
        <f t="shared" si="410"/>
        <v>20.774285714285714</v>
      </c>
      <c r="G5279" s="1">
        <v>145.41999999999999</v>
      </c>
      <c r="H5279" s="1">
        <v>6.5</v>
      </c>
      <c r="I5279">
        <f t="shared" si="412"/>
        <v>151.91999999999999</v>
      </c>
      <c r="J5279">
        <f t="shared" si="413"/>
        <v>5.3265000000000002</v>
      </c>
      <c r="K5279">
        <f t="shared" si="414"/>
        <v>7.7457962999999994</v>
      </c>
      <c r="L5279" s="1" t="s">
        <v>26</v>
      </c>
      <c r="M5279" s="1" t="s">
        <v>56</v>
      </c>
      <c r="N5279" s="1" t="s">
        <v>28</v>
      </c>
      <c r="O5279" s="1" t="s">
        <v>29</v>
      </c>
      <c r="P5279" s="1" t="s">
        <v>43</v>
      </c>
      <c r="Q5279" s="1" t="s">
        <v>24</v>
      </c>
      <c r="R5279" s="2">
        <v>40932</v>
      </c>
    </row>
    <row r="5280" spans="1:18" x14ac:dyDescent="0.25">
      <c r="A5280" s="1">
        <v>41282</v>
      </c>
      <c r="B5280" s="2">
        <v>39998</v>
      </c>
      <c r="C5280" s="2" t="str">
        <f t="shared" si="411"/>
        <v>July</v>
      </c>
      <c r="D5280" s="1" t="s">
        <v>41</v>
      </c>
      <c r="E5280" s="1">
        <v>39</v>
      </c>
      <c r="F5280" s="1">
        <f t="shared" si="410"/>
        <v>23.488461538461536</v>
      </c>
      <c r="G5280" s="1">
        <v>916.05</v>
      </c>
      <c r="H5280" s="1">
        <v>12.98</v>
      </c>
      <c r="I5280">
        <f t="shared" si="412"/>
        <v>929.03</v>
      </c>
      <c r="J5280">
        <f t="shared" si="413"/>
        <v>3.5455000000000001</v>
      </c>
      <c r="K5280">
        <f t="shared" si="414"/>
        <v>32.478552749999999</v>
      </c>
      <c r="L5280" s="1" t="s">
        <v>26</v>
      </c>
      <c r="M5280" s="1" t="s">
        <v>27</v>
      </c>
      <c r="N5280" s="1" t="s">
        <v>21</v>
      </c>
      <c r="O5280" s="1" t="s">
        <v>34</v>
      </c>
      <c r="P5280" s="1" t="s">
        <v>48</v>
      </c>
      <c r="Q5280" s="1" t="s">
        <v>24</v>
      </c>
      <c r="R5280" s="2">
        <v>40000</v>
      </c>
    </row>
    <row r="5281" spans="1:18" x14ac:dyDescent="0.25">
      <c r="A5281" s="1">
        <v>18144</v>
      </c>
      <c r="B5281" s="2">
        <v>40701</v>
      </c>
      <c r="C5281" s="2" t="str">
        <f t="shared" si="411"/>
        <v>June</v>
      </c>
      <c r="D5281" s="1" t="s">
        <v>37</v>
      </c>
      <c r="E5281" s="1">
        <v>41</v>
      </c>
      <c r="F5281" s="1">
        <f t="shared" si="410"/>
        <v>43.411987804878045</v>
      </c>
      <c r="G5281" s="1">
        <v>1779.8915</v>
      </c>
      <c r="H5281" s="1">
        <v>5</v>
      </c>
      <c r="I5281">
        <f t="shared" si="412"/>
        <v>1784.8915</v>
      </c>
      <c r="J5281">
        <f t="shared" si="413"/>
        <v>5.3265000000000002</v>
      </c>
      <c r="K5281">
        <f t="shared" si="414"/>
        <v>94.805920747500011</v>
      </c>
      <c r="L5281" s="1" t="s">
        <v>26</v>
      </c>
      <c r="M5281" s="1" t="s">
        <v>44</v>
      </c>
      <c r="N5281" s="1" t="s">
        <v>33</v>
      </c>
      <c r="O5281" s="1" t="s">
        <v>29</v>
      </c>
      <c r="P5281" s="1" t="s">
        <v>30</v>
      </c>
      <c r="Q5281" s="1" t="s">
        <v>46</v>
      </c>
      <c r="R5281" s="2">
        <v>40703</v>
      </c>
    </row>
    <row r="5282" spans="1:18" x14ac:dyDescent="0.25">
      <c r="A5282" s="1">
        <v>2691</v>
      </c>
      <c r="B5282" s="2">
        <v>41028</v>
      </c>
      <c r="C5282" s="2" t="str">
        <f t="shared" si="411"/>
        <v>April</v>
      </c>
      <c r="D5282" s="1" t="s">
        <v>18</v>
      </c>
      <c r="E5282" s="1">
        <v>14</v>
      </c>
      <c r="F5282" s="1">
        <f t="shared" si="410"/>
        <v>240.22428571428571</v>
      </c>
      <c r="G5282" s="1">
        <v>3363.14</v>
      </c>
      <c r="H5282" s="1">
        <v>41.91</v>
      </c>
      <c r="I5282">
        <f t="shared" si="412"/>
        <v>3405.0499999999997</v>
      </c>
      <c r="J5282">
        <f t="shared" si="413"/>
        <v>4.7610000000000001</v>
      </c>
      <c r="K5282">
        <f t="shared" si="414"/>
        <v>160.11909539999999</v>
      </c>
      <c r="L5282" s="1" t="s">
        <v>38</v>
      </c>
      <c r="M5282" s="1" t="s">
        <v>27</v>
      </c>
      <c r="N5282" s="1" t="s">
        <v>33</v>
      </c>
      <c r="O5282" s="1" t="s">
        <v>22</v>
      </c>
      <c r="P5282" s="1" t="s">
        <v>67</v>
      </c>
      <c r="Q5282" s="1" t="s">
        <v>64</v>
      </c>
      <c r="R5282" s="2">
        <v>41037</v>
      </c>
    </row>
    <row r="5283" spans="1:18" x14ac:dyDescent="0.25">
      <c r="A5283" s="1">
        <v>34244</v>
      </c>
      <c r="B5283" s="2">
        <v>40450</v>
      </c>
      <c r="C5283" s="2" t="str">
        <f t="shared" si="411"/>
        <v>September</v>
      </c>
      <c r="D5283" s="1" t="s">
        <v>18</v>
      </c>
      <c r="E5283" s="1">
        <v>25</v>
      </c>
      <c r="F5283" s="1">
        <f t="shared" si="410"/>
        <v>8.2119999999999997</v>
      </c>
      <c r="G5283" s="1">
        <v>205.3</v>
      </c>
      <c r="H5283" s="1">
        <v>5.53</v>
      </c>
      <c r="I5283">
        <f t="shared" si="412"/>
        <v>210.83</v>
      </c>
      <c r="J5283">
        <f t="shared" si="413"/>
        <v>5.3265000000000002</v>
      </c>
      <c r="K5283">
        <f t="shared" si="414"/>
        <v>10.935304500000003</v>
      </c>
      <c r="L5283" s="1" t="s">
        <v>19</v>
      </c>
      <c r="M5283" s="1" t="s">
        <v>27</v>
      </c>
      <c r="N5283" s="1" t="s">
        <v>21</v>
      </c>
      <c r="O5283" s="1" t="s">
        <v>29</v>
      </c>
      <c r="P5283" s="1" t="s">
        <v>43</v>
      </c>
      <c r="Q5283" s="1" t="s">
        <v>46</v>
      </c>
      <c r="R5283" s="2">
        <v>40459</v>
      </c>
    </row>
    <row r="5284" spans="1:18" x14ac:dyDescent="0.25">
      <c r="A5284" s="1">
        <v>20710</v>
      </c>
      <c r="B5284" s="2">
        <v>40146</v>
      </c>
      <c r="C5284" s="2" t="str">
        <f t="shared" si="411"/>
        <v>November</v>
      </c>
      <c r="D5284" s="1" t="s">
        <v>25</v>
      </c>
      <c r="E5284" s="1">
        <v>26</v>
      </c>
      <c r="F5284" s="1">
        <f t="shared" si="410"/>
        <v>2.5923076923076924</v>
      </c>
      <c r="G5284" s="1">
        <v>67.400000000000006</v>
      </c>
      <c r="H5284" s="1">
        <v>0.5</v>
      </c>
      <c r="I5284">
        <f t="shared" si="412"/>
        <v>67.900000000000006</v>
      </c>
      <c r="J5284">
        <f t="shared" si="413"/>
        <v>3.5455000000000001</v>
      </c>
      <c r="K5284">
        <f t="shared" si="414"/>
        <v>2.3896670000000002</v>
      </c>
      <c r="L5284" s="1" t="s">
        <v>26</v>
      </c>
      <c r="M5284" s="1" t="s">
        <v>49</v>
      </c>
      <c r="N5284" s="1" t="s">
        <v>28</v>
      </c>
      <c r="O5284" s="1" t="s">
        <v>34</v>
      </c>
      <c r="P5284" s="1" t="s">
        <v>63</v>
      </c>
      <c r="Q5284" s="1" t="s">
        <v>24</v>
      </c>
      <c r="R5284" s="2">
        <v>40148</v>
      </c>
    </row>
    <row r="5285" spans="1:18" x14ac:dyDescent="0.25">
      <c r="A5285" s="1">
        <v>6727</v>
      </c>
      <c r="B5285" s="2">
        <v>40054</v>
      </c>
      <c r="C5285" s="2" t="str">
        <f t="shared" si="411"/>
        <v>August</v>
      </c>
      <c r="D5285" s="1" t="s">
        <v>18</v>
      </c>
      <c r="E5285" s="1">
        <v>12</v>
      </c>
      <c r="F5285" s="1">
        <f t="shared" si="410"/>
        <v>2.7858333333333332</v>
      </c>
      <c r="G5285" s="1">
        <v>33.43</v>
      </c>
      <c r="H5285" s="1">
        <v>0.5</v>
      </c>
      <c r="I5285">
        <f t="shared" si="412"/>
        <v>33.93</v>
      </c>
      <c r="J5285">
        <f t="shared" si="413"/>
        <v>3.5455000000000001</v>
      </c>
      <c r="K5285">
        <f t="shared" si="414"/>
        <v>1.18526065</v>
      </c>
      <c r="L5285" s="1" t="s">
        <v>26</v>
      </c>
      <c r="M5285" s="1" t="s">
        <v>49</v>
      </c>
      <c r="N5285" s="1" t="s">
        <v>21</v>
      </c>
      <c r="O5285" s="1" t="s">
        <v>34</v>
      </c>
      <c r="P5285" s="1" t="s">
        <v>63</v>
      </c>
      <c r="Q5285" s="1" t="s">
        <v>24</v>
      </c>
      <c r="R5285" s="2">
        <v>40054</v>
      </c>
    </row>
    <row r="5286" spans="1:18" x14ac:dyDescent="0.25">
      <c r="A5286" s="1">
        <v>7552</v>
      </c>
      <c r="B5286" s="2">
        <v>41162</v>
      </c>
      <c r="C5286" s="2" t="str">
        <f t="shared" si="411"/>
        <v>September</v>
      </c>
      <c r="D5286" s="1" t="s">
        <v>37</v>
      </c>
      <c r="E5286" s="1">
        <v>49</v>
      </c>
      <c r="F5286" s="1">
        <f t="shared" si="410"/>
        <v>11.994081632653062</v>
      </c>
      <c r="G5286" s="1">
        <v>587.71</v>
      </c>
      <c r="H5286" s="1">
        <v>3.14</v>
      </c>
      <c r="I5286">
        <f t="shared" si="412"/>
        <v>590.85</v>
      </c>
      <c r="J5286">
        <f t="shared" si="413"/>
        <v>3.5455000000000001</v>
      </c>
      <c r="K5286">
        <f t="shared" si="414"/>
        <v>20.837258049999999</v>
      </c>
      <c r="L5286" s="1" t="s">
        <v>26</v>
      </c>
      <c r="M5286" s="1" t="s">
        <v>51</v>
      </c>
      <c r="N5286" s="1" t="s">
        <v>33</v>
      </c>
      <c r="O5286" s="1" t="s">
        <v>34</v>
      </c>
      <c r="P5286" s="1" t="s">
        <v>50</v>
      </c>
      <c r="Q5286" s="1" t="s">
        <v>46</v>
      </c>
      <c r="R5286" s="2">
        <v>41164</v>
      </c>
    </row>
    <row r="5287" spans="1:18" x14ac:dyDescent="0.25">
      <c r="A5287" s="1">
        <v>14755</v>
      </c>
      <c r="B5287" s="2">
        <v>40183</v>
      </c>
      <c r="C5287" s="2" t="str">
        <f t="shared" si="411"/>
        <v>January</v>
      </c>
      <c r="D5287" s="1" t="s">
        <v>25</v>
      </c>
      <c r="E5287" s="1">
        <v>44</v>
      </c>
      <c r="F5287" s="1">
        <f t="shared" si="410"/>
        <v>52.791181818181819</v>
      </c>
      <c r="G5287" s="1">
        <v>2322.8119999999999</v>
      </c>
      <c r="H5287" s="1">
        <v>4.2</v>
      </c>
      <c r="I5287">
        <f t="shared" si="412"/>
        <v>2327.0119999999997</v>
      </c>
      <c r="J5287">
        <f t="shared" si="413"/>
        <v>5.3265000000000002</v>
      </c>
      <c r="K5287">
        <f t="shared" si="414"/>
        <v>123.72458118</v>
      </c>
      <c r="L5287" s="1" t="s">
        <v>19</v>
      </c>
      <c r="M5287" s="1" t="s">
        <v>27</v>
      </c>
      <c r="N5287" s="1" t="s">
        <v>21</v>
      </c>
      <c r="O5287" s="1" t="s">
        <v>29</v>
      </c>
      <c r="P5287" s="1" t="s">
        <v>30</v>
      </c>
      <c r="Q5287" s="1" t="s">
        <v>24</v>
      </c>
      <c r="R5287" s="2">
        <v>40185</v>
      </c>
    </row>
    <row r="5288" spans="1:18" x14ac:dyDescent="0.25">
      <c r="A5288" s="1">
        <v>13542</v>
      </c>
      <c r="B5288" s="2">
        <v>39880</v>
      </c>
      <c r="C5288" s="2" t="str">
        <f t="shared" si="411"/>
        <v>March</v>
      </c>
      <c r="D5288" s="1" t="s">
        <v>18</v>
      </c>
      <c r="E5288" s="1">
        <v>33</v>
      </c>
      <c r="F5288" s="1">
        <f t="shared" si="410"/>
        <v>9.4072727272727263</v>
      </c>
      <c r="G5288" s="1">
        <v>310.44</v>
      </c>
      <c r="H5288" s="1">
        <v>8.2899999999999991</v>
      </c>
      <c r="I5288">
        <f t="shared" si="412"/>
        <v>318.73</v>
      </c>
      <c r="J5288">
        <f t="shared" si="413"/>
        <v>3.5455000000000001</v>
      </c>
      <c r="K5288">
        <f t="shared" si="414"/>
        <v>11.006650199999999</v>
      </c>
      <c r="L5288" s="1" t="s">
        <v>26</v>
      </c>
      <c r="M5288" s="1" t="s">
        <v>54</v>
      </c>
      <c r="N5288" s="1" t="s">
        <v>21</v>
      </c>
      <c r="O5288" s="1" t="s">
        <v>34</v>
      </c>
      <c r="P5288" s="1" t="s">
        <v>62</v>
      </c>
      <c r="Q5288" s="1" t="s">
        <v>24</v>
      </c>
      <c r="R5288" s="2">
        <v>39880</v>
      </c>
    </row>
    <row r="5289" spans="1:18" x14ac:dyDescent="0.25">
      <c r="A5289" s="1">
        <v>41350</v>
      </c>
      <c r="B5289" s="2">
        <v>40306</v>
      </c>
      <c r="C5289" s="2" t="str">
        <f t="shared" si="411"/>
        <v>May</v>
      </c>
      <c r="D5289" s="1" t="s">
        <v>41</v>
      </c>
      <c r="E5289" s="1">
        <v>1</v>
      </c>
      <c r="F5289" s="1">
        <f t="shared" si="410"/>
        <v>423.3</v>
      </c>
      <c r="G5289" s="1">
        <v>423.3</v>
      </c>
      <c r="H5289" s="1">
        <v>19.989999999999998</v>
      </c>
      <c r="I5289">
        <f t="shared" si="412"/>
        <v>443.29</v>
      </c>
      <c r="J5289">
        <f t="shared" si="413"/>
        <v>3.5455000000000001</v>
      </c>
      <c r="K5289">
        <f t="shared" si="414"/>
        <v>15.0081015</v>
      </c>
      <c r="L5289" s="1" t="s">
        <v>26</v>
      </c>
      <c r="M5289" s="1" t="s">
        <v>49</v>
      </c>
      <c r="N5289" s="1" t="s">
        <v>28</v>
      </c>
      <c r="O5289" s="1" t="s">
        <v>34</v>
      </c>
      <c r="P5289" s="1" t="s">
        <v>60</v>
      </c>
      <c r="Q5289" s="1" t="s">
        <v>24</v>
      </c>
      <c r="R5289" s="2">
        <v>40307</v>
      </c>
    </row>
    <row r="5290" spans="1:18" x14ac:dyDescent="0.25">
      <c r="A5290" s="1">
        <v>2790</v>
      </c>
      <c r="B5290" s="2">
        <v>40043</v>
      </c>
      <c r="C5290" s="2" t="str">
        <f t="shared" si="411"/>
        <v>August</v>
      </c>
      <c r="D5290" s="1" t="s">
        <v>25</v>
      </c>
      <c r="E5290" s="1">
        <v>15</v>
      </c>
      <c r="F5290" s="1">
        <f t="shared" si="410"/>
        <v>22.016000000000002</v>
      </c>
      <c r="G5290" s="1">
        <v>330.24</v>
      </c>
      <c r="H5290" s="1">
        <v>5.53</v>
      </c>
      <c r="I5290">
        <f t="shared" si="412"/>
        <v>335.77</v>
      </c>
      <c r="J5290">
        <f t="shared" si="413"/>
        <v>3.5455000000000001</v>
      </c>
      <c r="K5290">
        <f t="shared" si="414"/>
        <v>11.7086592</v>
      </c>
      <c r="L5290" s="1" t="s">
        <v>19</v>
      </c>
      <c r="M5290" s="1" t="s">
        <v>20</v>
      </c>
      <c r="N5290" s="1" t="s">
        <v>42</v>
      </c>
      <c r="O5290" s="1" t="s">
        <v>34</v>
      </c>
      <c r="P5290" s="1" t="s">
        <v>35</v>
      </c>
      <c r="Q5290" s="1" t="s">
        <v>46</v>
      </c>
      <c r="R5290" s="2">
        <v>40044</v>
      </c>
    </row>
    <row r="5291" spans="1:18" x14ac:dyDescent="0.25">
      <c r="A5291" s="1">
        <v>3492</v>
      </c>
      <c r="B5291" s="2">
        <v>40140</v>
      </c>
      <c r="C5291" s="2" t="str">
        <f t="shared" si="411"/>
        <v>November</v>
      </c>
      <c r="D5291" s="1" t="s">
        <v>18</v>
      </c>
      <c r="E5291" s="1">
        <v>49</v>
      </c>
      <c r="F5291" s="1">
        <f t="shared" si="410"/>
        <v>126.07204081632652</v>
      </c>
      <c r="G5291" s="1">
        <v>6177.53</v>
      </c>
      <c r="H5291" s="1">
        <v>54.74</v>
      </c>
      <c r="I5291">
        <f t="shared" si="412"/>
        <v>6232.2699999999995</v>
      </c>
      <c r="J5291">
        <f t="shared" si="413"/>
        <v>4.7610000000000001</v>
      </c>
      <c r="K5291">
        <f t="shared" si="414"/>
        <v>294.11220329999998</v>
      </c>
      <c r="L5291" s="1" t="s">
        <v>38</v>
      </c>
      <c r="M5291" s="1" t="s">
        <v>56</v>
      </c>
      <c r="N5291" s="1" t="s">
        <v>33</v>
      </c>
      <c r="O5291" s="1" t="s">
        <v>22</v>
      </c>
      <c r="P5291" s="1" t="s">
        <v>67</v>
      </c>
      <c r="Q5291" s="1" t="s">
        <v>64</v>
      </c>
      <c r="R5291" s="2">
        <v>40140</v>
      </c>
    </row>
    <row r="5292" spans="1:18" x14ac:dyDescent="0.25">
      <c r="A5292" s="1">
        <v>27265</v>
      </c>
      <c r="B5292" s="2">
        <v>41035</v>
      </c>
      <c r="C5292" s="2" t="str">
        <f t="shared" si="411"/>
        <v>May</v>
      </c>
      <c r="D5292" s="1" t="s">
        <v>37</v>
      </c>
      <c r="E5292" s="1">
        <v>36</v>
      </c>
      <c r="F5292" s="1">
        <f t="shared" si="410"/>
        <v>155.19999999999999</v>
      </c>
      <c r="G5292" s="1">
        <v>5587.2</v>
      </c>
      <c r="H5292" s="1">
        <v>19.989999999999998</v>
      </c>
      <c r="I5292">
        <f t="shared" si="412"/>
        <v>5607.19</v>
      </c>
      <c r="J5292">
        <f t="shared" si="413"/>
        <v>3.5455000000000001</v>
      </c>
      <c r="K5292">
        <f t="shared" si="414"/>
        <v>198.094176</v>
      </c>
      <c r="L5292" s="1" t="s">
        <v>19</v>
      </c>
      <c r="M5292" s="1" t="s">
        <v>54</v>
      </c>
      <c r="N5292" s="1" t="s">
        <v>33</v>
      </c>
      <c r="O5292" s="1" t="s">
        <v>34</v>
      </c>
      <c r="P5292" s="1" t="s">
        <v>62</v>
      </c>
      <c r="Q5292" s="1" t="s">
        <v>24</v>
      </c>
      <c r="R5292" s="2">
        <v>41036</v>
      </c>
    </row>
    <row r="5293" spans="1:18" x14ac:dyDescent="0.25">
      <c r="A5293" s="1">
        <v>43206</v>
      </c>
      <c r="B5293" s="2">
        <v>40048</v>
      </c>
      <c r="C5293" s="2" t="str">
        <f t="shared" si="411"/>
        <v>August</v>
      </c>
      <c r="D5293" s="1" t="s">
        <v>41</v>
      </c>
      <c r="E5293" s="1">
        <v>16</v>
      </c>
      <c r="F5293" s="1">
        <f t="shared" si="410"/>
        <v>36.7425</v>
      </c>
      <c r="G5293" s="1">
        <v>587.88</v>
      </c>
      <c r="H5293" s="1">
        <v>1.99</v>
      </c>
      <c r="I5293">
        <f t="shared" si="412"/>
        <v>589.87</v>
      </c>
      <c r="J5293">
        <f t="shared" si="413"/>
        <v>5.3265000000000002</v>
      </c>
      <c r="K5293">
        <f t="shared" si="414"/>
        <v>31.313428200000004</v>
      </c>
      <c r="L5293" s="1" t="s">
        <v>19</v>
      </c>
      <c r="M5293" s="1" t="s">
        <v>54</v>
      </c>
      <c r="N5293" s="1" t="s">
        <v>33</v>
      </c>
      <c r="O5293" s="1" t="s">
        <v>29</v>
      </c>
      <c r="P5293" s="1" t="s">
        <v>43</v>
      </c>
      <c r="Q5293" s="1" t="s">
        <v>46</v>
      </c>
      <c r="R5293" s="2">
        <v>40049</v>
      </c>
    </row>
    <row r="5294" spans="1:18" x14ac:dyDescent="0.25">
      <c r="A5294" s="1">
        <v>51974</v>
      </c>
      <c r="B5294" s="2">
        <v>40569</v>
      </c>
      <c r="C5294" s="2" t="str">
        <f t="shared" si="411"/>
        <v>January</v>
      </c>
      <c r="D5294" s="1" t="s">
        <v>25</v>
      </c>
      <c r="E5294" s="1">
        <v>2</v>
      </c>
      <c r="F5294" s="1">
        <f t="shared" si="410"/>
        <v>11.59</v>
      </c>
      <c r="G5294" s="1">
        <v>23.18</v>
      </c>
      <c r="H5294" s="1">
        <v>6.19</v>
      </c>
      <c r="I5294">
        <f t="shared" si="412"/>
        <v>29.37</v>
      </c>
      <c r="J5294">
        <f t="shared" si="413"/>
        <v>3.5455000000000001</v>
      </c>
      <c r="K5294">
        <f t="shared" si="414"/>
        <v>0.82184690000000005</v>
      </c>
      <c r="L5294" s="1" t="s">
        <v>26</v>
      </c>
      <c r="M5294" s="1" t="s">
        <v>54</v>
      </c>
      <c r="N5294" s="1" t="s">
        <v>28</v>
      </c>
      <c r="O5294" s="1" t="s">
        <v>34</v>
      </c>
      <c r="P5294" s="1" t="s">
        <v>48</v>
      </c>
      <c r="Q5294" s="1" t="s">
        <v>24</v>
      </c>
      <c r="R5294" s="2">
        <v>40570</v>
      </c>
    </row>
    <row r="5295" spans="1:18" x14ac:dyDescent="0.25">
      <c r="A5295" s="1">
        <v>29185</v>
      </c>
      <c r="B5295" s="2">
        <v>40198</v>
      </c>
      <c r="C5295" s="2" t="str">
        <f t="shared" si="411"/>
        <v>January</v>
      </c>
      <c r="D5295" s="1" t="s">
        <v>25</v>
      </c>
      <c r="E5295" s="1">
        <v>48</v>
      </c>
      <c r="F5295" s="1">
        <f t="shared" si="410"/>
        <v>9.3027083333333334</v>
      </c>
      <c r="G5295" s="1">
        <v>446.53</v>
      </c>
      <c r="H5295" s="1">
        <v>10.16</v>
      </c>
      <c r="I5295">
        <f t="shared" si="412"/>
        <v>456.69</v>
      </c>
      <c r="J5295">
        <f t="shared" si="413"/>
        <v>4.7610000000000001</v>
      </c>
      <c r="K5295">
        <f t="shared" si="414"/>
        <v>21.2592933</v>
      </c>
      <c r="L5295" s="1" t="s">
        <v>19</v>
      </c>
      <c r="M5295" s="1" t="s">
        <v>20</v>
      </c>
      <c r="N5295" s="1" t="s">
        <v>33</v>
      </c>
      <c r="O5295" s="1" t="s">
        <v>22</v>
      </c>
      <c r="P5295" s="1" t="s">
        <v>23</v>
      </c>
      <c r="Q5295" s="1" t="s">
        <v>53</v>
      </c>
      <c r="R5295" s="2">
        <v>40200</v>
      </c>
    </row>
    <row r="5296" spans="1:18" x14ac:dyDescent="0.25">
      <c r="A5296" s="1">
        <v>19329</v>
      </c>
      <c r="B5296" s="2">
        <v>40244</v>
      </c>
      <c r="C5296" s="2" t="str">
        <f t="shared" si="411"/>
        <v>March</v>
      </c>
      <c r="D5296" s="1" t="s">
        <v>32</v>
      </c>
      <c r="E5296" s="1">
        <v>37</v>
      </c>
      <c r="F5296" s="1">
        <f t="shared" si="410"/>
        <v>7.6105405405405397</v>
      </c>
      <c r="G5296" s="1">
        <v>281.58999999999997</v>
      </c>
      <c r="H5296" s="1">
        <v>4.95</v>
      </c>
      <c r="I5296">
        <f t="shared" si="412"/>
        <v>286.53999999999996</v>
      </c>
      <c r="J5296">
        <f t="shared" si="413"/>
        <v>4.7610000000000001</v>
      </c>
      <c r="K5296">
        <f t="shared" si="414"/>
        <v>13.406499899999998</v>
      </c>
      <c r="L5296" s="1" t="s">
        <v>26</v>
      </c>
      <c r="M5296" s="1" t="s">
        <v>49</v>
      </c>
      <c r="N5296" s="1" t="s">
        <v>33</v>
      </c>
      <c r="O5296" s="1" t="s">
        <v>22</v>
      </c>
      <c r="P5296" s="1" t="s">
        <v>23</v>
      </c>
      <c r="Q5296" s="1" t="s">
        <v>24</v>
      </c>
      <c r="R5296" s="2">
        <v>40246</v>
      </c>
    </row>
    <row r="5297" spans="1:18" x14ac:dyDescent="0.25">
      <c r="A5297" s="1">
        <v>52611</v>
      </c>
      <c r="B5297" s="2">
        <v>40658</v>
      </c>
      <c r="C5297" s="2" t="str">
        <f t="shared" si="411"/>
        <v>April</v>
      </c>
      <c r="D5297" s="1" t="s">
        <v>41</v>
      </c>
      <c r="E5297" s="1">
        <v>11</v>
      </c>
      <c r="F5297" s="1">
        <f t="shared" si="410"/>
        <v>2.2681818181818181</v>
      </c>
      <c r="G5297" s="1">
        <v>24.95</v>
      </c>
      <c r="H5297" s="1">
        <v>1.38</v>
      </c>
      <c r="I5297">
        <f t="shared" si="412"/>
        <v>26.33</v>
      </c>
      <c r="J5297">
        <f t="shared" si="413"/>
        <v>3.5455000000000001</v>
      </c>
      <c r="K5297">
        <f t="shared" si="414"/>
        <v>0.88460224999999992</v>
      </c>
      <c r="L5297" s="1" t="s">
        <v>26</v>
      </c>
      <c r="M5297" s="1" t="s">
        <v>27</v>
      </c>
      <c r="N5297" s="1" t="s">
        <v>33</v>
      </c>
      <c r="O5297" s="1" t="s">
        <v>34</v>
      </c>
      <c r="P5297" s="1" t="s">
        <v>66</v>
      </c>
      <c r="Q5297" s="1" t="s">
        <v>36</v>
      </c>
      <c r="R5297" s="2">
        <v>40658</v>
      </c>
    </row>
    <row r="5298" spans="1:18" x14ac:dyDescent="0.25">
      <c r="A5298" s="1">
        <v>36230</v>
      </c>
      <c r="B5298" s="2">
        <v>39974</v>
      </c>
      <c r="C5298" s="2" t="str">
        <f t="shared" si="411"/>
        <v>June</v>
      </c>
      <c r="D5298" s="1" t="s">
        <v>25</v>
      </c>
      <c r="E5298" s="1">
        <v>7</v>
      </c>
      <c r="F5298" s="1">
        <f t="shared" si="410"/>
        <v>8.1471428571428568</v>
      </c>
      <c r="G5298" s="1">
        <v>57.03</v>
      </c>
      <c r="H5298" s="1">
        <v>3.52</v>
      </c>
      <c r="I5298">
        <f t="shared" si="412"/>
        <v>60.550000000000004</v>
      </c>
      <c r="J5298">
        <f t="shared" si="413"/>
        <v>5.3265000000000002</v>
      </c>
      <c r="K5298">
        <f t="shared" si="414"/>
        <v>3.0377029500000003</v>
      </c>
      <c r="L5298" s="1" t="s">
        <v>26</v>
      </c>
      <c r="M5298" s="1" t="s">
        <v>69</v>
      </c>
      <c r="N5298" s="1" t="s">
        <v>28</v>
      </c>
      <c r="O5298" s="1" t="s">
        <v>29</v>
      </c>
      <c r="P5298" s="1" t="s">
        <v>43</v>
      </c>
      <c r="Q5298" s="1" t="s">
        <v>46</v>
      </c>
      <c r="R5298" s="2">
        <v>39974</v>
      </c>
    </row>
    <row r="5299" spans="1:18" x14ac:dyDescent="0.25">
      <c r="A5299" s="1">
        <v>51937</v>
      </c>
      <c r="B5299" s="2">
        <v>39871</v>
      </c>
      <c r="C5299" s="2" t="str">
        <f t="shared" si="411"/>
        <v>February</v>
      </c>
      <c r="D5299" s="1" t="s">
        <v>25</v>
      </c>
      <c r="E5299" s="1">
        <v>39</v>
      </c>
      <c r="F5299" s="1">
        <f t="shared" si="410"/>
        <v>297.7725641025641</v>
      </c>
      <c r="G5299" s="1">
        <v>11613.13</v>
      </c>
      <c r="H5299" s="1">
        <v>42.52</v>
      </c>
      <c r="I5299">
        <f t="shared" si="412"/>
        <v>11655.65</v>
      </c>
      <c r="J5299">
        <f t="shared" si="413"/>
        <v>3.5455000000000001</v>
      </c>
      <c r="K5299">
        <f t="shared" si="414"/>
        <v>411.74352414999998</v>
      </c>
      <c r="L5299" s="1" t="s">
        <v>38</v>
      </c>
      <c r="M5299" s="1" t="s">
        <v>27</v>
      </c>
      <c r="N5299" s="1" t="s">
        <v>33</v>
      </c>
      <c r="O5299" s="1" t="s">
        <v>34</v>
      </c>
      <c r="P5299" s="1" t="s">
        <v>68</v>
      </c>
      <c r="Q5299" s="1" t="s">
        <v>40</v>
      </c>
      <c r="R5299" s="2">
        <v>39871</v>
      </c>
    </row>
    <row r="5300" spans="1:18" x14ac:dyDescent="0.25">
      <c r="A5300" s="1">
        <v>3521</v>
      </c>
      <c r="B5300" s="2">
        <v>41207</v>
      </c>
      <c r="C5300" s="2" t="str">
        <f t="shared" si="411"/>
        <v>October</v>
      </c>
      <c r="D5300" s="1" t="s">
        <v>18</v>
      </c>
      <c r="E5300" s="1">
        <v>50</v>
      </c>
      <c r="F5300" s="1">
        <f t="shared" si="410"/>
        <v>4.0822000000000003</v>
      </c>
      <c r="G5300" s="1">
        <v>204.11</v>
      </c>
      <c r="H5300" s="1">
        <v>0.94</v>
      </c>
      <c r="I5300">
        <f t="shared" si="412"/>
        <v>205.05</v>
      </c>
      <c r="J5300">
        <f t="shared" si="413"/>
        <v>3.5455000000000001</v>
      </c>
      <c r="K5300">
        <f t="shared" si="414"/>
        <v>7.2367200499999997</v>
      </c>
      <c r="L5300" s="1" t="s">
        <v>26</v>
      </c>
      <c r="M5300" s="1" t="s">
        <v>55</v>
      </c>
      <c r="N5300" s="1" t="s">
        <v>42</v>
      </c>
      <c r="O5300" s="1" t="s">
        <v>34</v>
      </c>
      <c r="P5300" s="1" t="s">
        <v>35</v>
      </c>
      <c r="Q5300" s="1" t="s">
        <v>36</v>
      </c>
      <c r="R5300" s="2">
        <v>41209</v>
      </c>
    </row>
    <row r="5301" spans="1:18" x14ac:dyDescent="0.25">
      <c r="A5301" s="1">
        <v>10916</v>
      </c>
      <c r="B5301" s="2">
        <v>40612</v>
      </c>
      <c r="C5301" s="2" t="str">
        <f t="shared" si="411"/>
        <v>March</v>
      </c>
      <c r="D5301" s="1" t="s">
        <v>41</v>
      </c>
      <c r="E5301" s="1">
        <v>23</v>
      </c>
      <c r="F5301" s="1">
        <f t="shared" si="410"/>
        <v>5.8830434782608698</v>
      </c>
      <c r="G5301" s="1">
        <v>135.31</v>
      </c>
      <c r="H5301" s="1">
        <v>5.01</v>
      </c>
      <c r="I5301">
        <f t="shared" si="412"/>
        <v>140.32</v>
      </c>
      <c r="J5301">
        <f t="shared" si="413"/>
        <v>3.5455000000000001</v>
      </c>
      <c r="K5301">
        <f t="shared" si="414"/>
        <v>4.7974160499999998</v>
      </c>
      <c r="L5301" s="1" t="s">
        <v>26</v>
      </c>
      <c r="M5301" s="1" t="s">
        <v>20</v>
      </c>
      <c r="N5301" s="1" t="s">
        <v>28</v>
      </c>
      <c r="O5301" s="1" t="s">
        <v>34</v>
      </c>
      <c r="P5301" s="1" t="s">
        <v>48</v>
      </c>
      <c r="Q5301" s="1" t="s">
        <v>24</v>
      </c>
      <c r="R5301" s="2">
        <v>40612</v>
      </c>
    </row>
    <row r="5302" spans="1:18" x14ac:dyDescent="0.25">
      <c r="A5302" s="1">
        <v>30176</v>
      </c>
      <c r="B5302" s="2">
        <v>39922</v>
      </c>
      <c r="C5302" s="2" t="str">
        <f t="shared" si="411"/>
        <v>April</v>
      </c>
      <c r="D5302" s="1" t="s">
        <v>18</v>
      </c>
      <c r="E5302" s="1">
        <v>30</v>
      </c>
      <c r="F5302" s="1">
        <f t="shared" si="410"/>
        <v>83.480333333333334</v>
      </c>
      <c r="G5302" s="1">
        <v>2504.41</v>
      </c>
      <c r="H5302" s="1">
        <v>48.2</v>
      </c>
      <c r="I5302">
        <f t="shared" si="412"/>
        <v>2552.6099999999997</v>
      </c>
      <c r="J5302">
        <f t="shared" si="413"/>
        <v>4.7610000000000001</v>
      </c>
      <c r="K5302">
        <f t="shared" si="414"/>
        <v>119.2349601</v>
      </c>
      <c r="L5302" s="1" t="s">
        <v>26</v>
      </c>
      <c r="M5302" s="1" t="s">
        <v>54</v>
      </c>
      <c r="N5302" s="1" t="s">
        <v>42</v>
      </c>
      <c r="O5302" s="1" t="s">
        <v>22</v>
      </c>
      <c r="P5302" s="1" t="s">
        <v>23</v>
      </c>
      <c r="Q5302" s="1" t="s">
        <v>31</v>
      </c>
      <c r="R5302" s="2">
        <v>39929</v>
      </c>
    </row>
    <row r="5303" spans="1:18" x14ac:dyDescent="0.25">
      <c r="A5303" s="1">
        <v>53378</v>
      </c>
      <c r="B5303" s="2">
        <v>41103</v>
      </c>
      <c r="C5303" s="2" t="str">
        <f t="shared" si="411"/>
        <v>July</v>
      </c>
      <c r="D5303" s="1" t="s">
        <v>41</v>
      </c>
      <c r="E5303" s="1">
        <v>49</v>
      </c>
      <c r="F5303" s="1">
        <f t="shared" si="410"/>
        <v>48.515918367346941</v>
      </c>
      <c r="G5303" s="1">
        <v>2377.2800000000002</v>
      </c>
      <c r="H5303" s="1">
        <v>5</v>
      </c>
      <c r="I5303">
        <f t="shared" si="412"/>
        <v>2382.2800000000002</v>
      </c>
      <c r="J5303">
        <f t="shared" si="413"/>
        <v>5.3265000000000002</v>
      </c>
      <c r="K5303">
        <f t="shared" si="414"/>
        <v>126.62581920000002</v>
      </c>
      <c r="L5303" s="1" t="s">
        <v>26</v>
      </c>
      <c r="M5303" s="1" t="s">
        <v>54</v>
      </c>
      <c r="N5303" s="1" t="s">
        <v>33</v>
      </c>
      <c r="O5303" s="1" t="s">
        <v>29</v>
      </c>
      <c r="P5303" s="1" t="s">
        <v>30</v>
      </c>
      <c r="Q5303" s="1" t="s">
        <v>46</v>
      </c>
      <c r="R5303" s="2">
        <v>41104</v>
      </c>
    </row>
    <row r="5304" spans="1:18" x14ac:dyDescent="0.25">
      <c r="A5304" s="1">
        <v>11907</v>
      </c>
      <c r="B5304" s="2">
        <v>40413</v>
      </c>
      <c r="C5304" s="2" t="str">
        <f t="shared" si="411"/>
        <v>August</v>
      </c>
      <c r="D5304" s="1" t="s">
        <v>18</v>
      </c>
      <c r="E5304" s="1">
        <v>45</v>
      </c>
      <c r="F5304" s="1">
        <f t="shared" si="410"/>
        <v>105.10777777777778</v>
      </c>
      <c r="G5304" s="1">
        <v>4729.8500000000004</v>
      </c>
      <c r="H5304" s="1">
        <v>14</v>
      </c>
      <c r="I5304">
        <f t="shared" si="412"/>
        <v>4743.8500000000004</v>
      </c>
      <c r="J5304">
        <f t="shared" si="413"/>
        <v>5.3265000000000002</v>
      </c>
      <c r="K5304">
        <f t="shared" si="414"/>
        <v>251.93546025000003</v>
      </c>
      <c r="L5304" s="1" t="s">
        <v>38</v>
      </c>
      <c r="M5304" s="1" t="s">
        <v>20</v>
      </c>
      <c r="N5304" s="1" t="s">
        <v>42</v>
      </c>
      <c r="O5304" s="1" t="s">
        <v>29</v>
      </c>
      <c r="P5304" s="1" t="s">
        <v>61</v>
      </c>
      <c r="Q5304" s="1" t="s">
        <v>40</v>
      </c>
      <c r="R5304" s="2">
        <v>40413</v>
      </c>
    </row>
    <row r="5305" spans="1:18" x14ac:dyDescent="0.25">
      <c r="A5305" s="1">
        <v>46310</v>
      </c>
      <c r="B5305" s="2">
        <v>40380</v>
      </c>
      <c r="C5305" s="2" t="str">
        <f t="shared" si="411"/>
        <v>July</v>
      </c>
      <c r="D5305" s="1" t="s">
        <v>25</v>
      </c>
      <c r="E5305" s="1">
        <v>13</v>
      </c>
      <c r="F5305" s="1">
        <f t="shared" si="410"/>
        <v>21.423076923076923</v>
      </c>
      <c r="G5305" s="1">
        <v>278.5</v>
      </c>
      <c r="H5305" s="1">
        <v>5.53</v>
      </c>
      <c r="I5305">
        <f t="shared" si="412"/>
        <v>284.02999999999997</v>
      </c>
      <c r="J5305">
        <f t="shared" si="413"/>
        <v>3.5455000000000001</v>
      </c>
      <c r="K5305">
        <f t="shared" si="414"/>
        <v>9.8742175000000003</v>
      </c>
      <c r="L5305" s="1" t="s">
        <v>26</v>
      </c>
      <c r="M5305" s="1" t="s">
        <v>27</v>
      </c>
      <c r="N5305" s="1" t="s">
        <v>42</v>
      </c>
      <c r="O5305" s="1" t="s">
        <v>34</v>
      </c>
      <c r="P5305" s="1" t="s">
        <v>35</v>
      </c>
      <c r="Q5305" s="1" t="s">
        <v>46</v>
      </c>
      <c r="R5305" s="2">
        <v>40381</v>
      </c>
    </row>
    <row r="5306" spans="1:18" x14ac:dyDescent="0.25">
      <c r="A5306" s="1">
        <v>19777</v>
      </c>
      <c r="B5306" s="2">
        <v>41201</v>
      </c>
      <c r="C5306" s="2" t="str">
        <f t="shared" si="411"/>
        <v>October</v>
      </c>
      <c r="D5306" s="1" t="s">
        <v>32</v>
      </c>
      <c r="E5306" s="1">
        <v>2</v>
      </c>
      <c r="F5306" s="1">
        <f t="shared" si="410"/>
        <v>66.48</v>
      </c>
      <c r="G5306" s="1">
        <v>132.96</v>
      </c>
      <c r="H5306" s="1">
        <v>10.29</v>
      </c>
      <c r="I5306">
        <f t="shared" si="412"/>
        <v>143.25</v>
      </c>
      <c r="J5306">
        <f t="shared" si="413"/>
        <v>3.5455000000000001</v>
      </c>
      <c r="K5306">
        <f t="shared" si="414"/>
        <v>4.7140968000000001</v>
      </c>
      <c r="L5306" s="1" t="s">
        <v>26</v>
      </c>
      <c r="M5306" s="1" t="s">
        <v>27</v>
      </c>
      <c r="N5306" s="1" t="s">
        <v>33</v>
      </c>
      <c r="O5306" s="1" t="s">
        <v>34</v>
      </c>
      <c r="P5306" s="1" t="s">
        <v>48</v>
      </c>
      <c r="Q5306" s="1" t="s">
        <v>24</v>
      </c>
      <c r="R5306" s="2">
        <v>41203</v>
      </c>
    </row>
    <row r="5307" spans="1:18" x14ac:dyDescent="0.25">
      <c r="A5307" s="1">
        <v>14368</v>
      </c>
      <c r="B5307" s="2">
        <v>40796</v>
      </c>
      <c r="C5307" s="2" t="str">
        <f t="shared" si="411"/>
        <v>September</v>
      </c>
      <c r="D5307" s="1" t="s">
        <v>25</v>
      </c>
      <c r="E5307" s="1">
        <v>5</v>
      </c>
      <c r="F5307" s="1">
        <f t="shared" si="410"/>
        <v>104.41199999999999</v>
      </c>
      <c r="G5307" s="1">
        <v>522.05999999999995</v>
      </c>
      <c r="H5307" s="1">
        <v>13.99</v>
      </c>
      <c r="I5307">
        <f t="shared" si="412"/>
        <v>536.04999999999995</v>
      </c>
      <c r="J5307">
        <f t="shared" si="413"/>
        <v>4.7610000000000001</v>
      </c>
      <c r="K5307">
        <f t="shared" si="414"/>
        <v>24.855276599999996</v>
      </c>
      <c r="L5307" s="1" t="s">
        <v>26</v>
      </c>
      <c r="M5307" s="1" t="s">
        <v>27</v>
      </c>
      <c r="N5307" s="1" t="s">
        <v>21</v>
      </c>
      <c r="O5307" s="1" t="s">
        <v>22</v>
      </c>
      <c r="P5307" s="1" t="s">
        <v>23</v>
      </c>
      <c r="Q5307" s="1" t="s">
        <v>31</v>
      </c>
      <c r="R5307" s="2">
        <v>40797</v>
      </c>
    </row>
    <row r="5308" spans="1:18" x14ac:dyDescent="0.25">
      <c r="A5308" s="1">
        <v>6464</v>
      </c>
      <c r="B5308" s="2">
        <v>39961</v>
      </c>
      <c r="C5308" s="2" t="str">
        <f t="shared" si="411"/>
        <v>May</v>
      </c>
      <c r="D5308" s="1" t="s">
        <v>41</v>
      </c>
      <c r="E5308" s="1">
        <v>1</v>
      </c>
      <c r="F5308" s="1">
        <f t="shared" si="410"/>
        <v>57.84</v>
      </c>
      <c r="G5308" s="1">
        <v>57.84</v>
      </c>
      <c r="H5308" s="1">
        <v>4.5</v>
      </c>
      <c r="I5308">
        <f t="shared" si="412"/>
        <v>62.34</v>
      </c>
      <c r="J5308">
        <f t="shared" si="413"/>
        <v>3.5455000000000001</v>
      </c>
      <c r="K5308">
        <f t="shared" si="414"/>
        <v>2.0507172000000002</v>
      </c>
      <c r="L5308" s="1" t="s">
        <v>26</v>
      </c>
      <c r="M5308" s="1" t="s">
        <v>49</v>
      </c>
      <c r="N5308" s="1" t="s">
        <v>21</v>
      </c>
      <c r="O5308" s="1" t="s">
        <v>34</v>
      </c>
      <c r="P5308" s="1" t="s">
        <v>68</v>
      </c>
      <c r="Q5308" s="1" t="s">
        <v>24</v>
      </c>
      <c r="R5308" s="2">
        <v>39963</v>
      </c>
    </row>
    <row r="5309" spans="1:18" x14ac:dyDescent="0.25">
      <c r="A5309" s="1">
        <v>40101</v>
      </c>
      <c r="B5309" s="2">
        <v>39844</v>
      </c>
      <c r="C5309" s="2" t="str">
        <f t="shared" si="411"/>
        <v>January</v>
      </c>
      <c r="D5309" s="1" t="s">
        <v>18</v>
      </c>
      <c r="E5309" s="1">
        <v>46</v>
      </c>
      <c r="F5309" s="1">
        <f t="shared" si="410"/>
        <v>47.566521739130437</v>
      </c>
      <c r="G5309" s="1">
        <v>2188.06</v>
      </c>
      <c r="H5309" s="1">
        <v>19.989999999999998</v>
      </c>
      <c r="I5309">
        <f t="shared" si="412"/>
        <v>2208.0499999999997</v>
      </c>
      <c r="J5309">
        <f t="shared" si="413"/>
        <v>5.3265000000000002</v>
      </c>
      <c r="K5309">
        <f t="shared" si="414"/>
        <v>116.54701590000001</v>
      </c>
      <c r="L5309" s="1" t="s">
        <v>19</v>
      </c>
      <c r="M5309" s="1" t="s">
        <v>56</v>
      </c>
      <c r="N5309" s="1" t="s">
        <v>33</v>
      </c>
      <c r="O5309" s="1" t="s">
        <v>29</v>
      </c>
      <c r="P5309" s="1" t="s">
        <v>43</v>
      </c>
      <c r="Q5309" s="1" t="s">
        <v>24</v>
      </c>
      <c r="R5309" s="2">
        <v>39849</v>
      </c>
    </row>
    <row r="5310" spans="1:18" x14ac:dyDescent="0.25">
      <c r="A5310" s="1">
        <v>46466</v>
      </c>
      <c r="B5310" s="2">
        <v>40960</v>
      </c>
      <c r="C5310" s="2" t="str">
        <f t="shared" si="411"/>
        <v>February</v>
      </c>
      <c r="D5310" s="1" t="s">
        <v>41</v>
      </c>
      <c r="E5310" s="1">
        <v>7</v>
      </c>
      <c r="F5310" s="1">
        <f t="shared" si="410"/>
        <v>38.752857142857138</v>
      </c>
      <c r="G5310" s="1">
        <v>271.27</v>
      </c>
      <c r="H5310" s="1">
        <v>13.99</v>
      </c>
      <c r="I5310">
        <f t="shared" si="412"/>
        <v>285.26</v>
      </c>
      <c r="J5310">
        <f t="shared" si="413"/>
        <v>4.7610000000000001</v>
      </c>
      <c r="K5310">
        <f t="shared" si="414"/>
        <v>12.9151647</v>
      </c>
      <c r="L5310" s="1" t="s">
        <v>26</v>
      </c>
      <c r="M5310" s="1" t="s">
        <v>27</v>
      </c>
      <c r="N5310" s="1" t="s">
        <v>42</v>
      </c>
      <c r="O5310" s="1" t="s">
        <v>22</v>
      </c>
      <c r="P5310" s="1" t="s">
        <v>23</v>
      </c>
      <c r="Q5310" s="1" t="s">
        <v>36</v>
      </c>
      <c r="R5310" s="2">
        <v>40961</v>
      </c>
    </row>
    <row r="5311" spans="1:18" x14ac:dyDescent="0.25">
      <c r="A5311" s="1">
        <v>24548</v>
      </c>
      <c r="B5311" s="2">
        <v>40616</v>
      </c>
      <c r="C5311" s="2" t="str">
        <f t="shared" si="411"/>
        <v>March</v>
      </c>
      <c r="D5311" s="1" t="s">
        <v>25</v>
      </c>
      <c r="E5311" s="1">
        <v>32</v>
      </c>
      <c r="F5311" s="1">
        <f t="shared" si="410"/>
        <v>8.4156250000000004</v>
      </c>
      <c r="G5311" s="1">
        <v>269.3</v>
      </c>
      <c r="H5311" s="1">
        <v>4.95</v>
      </c>
      <c r="I5311">
        <f t="shared" si="412"/>
        <v>274.25</v>
      </c>
      <c r="J5311">
        <f t="shared" si="413"/>
        <v>4.7610000000000001</v>
      </c>
      <c r="K5311">
        <f t="shared" si="414"/>
        <v>12.821373000000001</v>
      </c>
      <c r="L5311" s="1" t="s">
        <v>19</v>
      </c>
      <c r="M5311" s="1" t="s">
        <v>47</v>
      </c>
      <c r="N5311" s="1" t="s">
        <v>33</v>
      </c>
      <c r="O5311" s="1" t="s">
        <v>22</v>
      </c>
      <c r="P5311" s="1" t="s">
        <v>23</v>
      </c>
      <c r="Q5311" s="1" t="s">
        <v>24</v>
      </c>
      <c r="R5311" s="2">
        <v>40617</v>
      </c>
    </row>
    <row r="5312" spans="1:18" x14ac:dyDescent="0.25">
      <c r="A5312" s="1">
        <v>33731</v>
      </c>
      <c r="B5312" s="2">
        <v>41190</v>
      </c>
      <c r="C5312" s="2" t="str">
        <f t="shared" si="411"/>
        <v>October</v>
      </c>
      <c r="D5312" s="1" t="s">
        <v>25</v>
      </c>
      <c r="E5312" s="1">
        <v>12</v>
      </c>
      <c r="F5312" s="1">
        <f t="shared" si="410"/>
        <v>11.573333333333332</v>
      </c>
      <c r="G5312" s="1">
        <v>138.88</v>
      </c>
      <c r="H5312" s="1">
        <v>5.03</v>
      </c>
      <c r="I5312">
        <f t="shared" si="412"/>
        <v>143.91</v>
      </c>
      <c r="J5312">
        <f t="shared" si="413"/>
        <v>3.5455000000000001</v>
      </c>
      <c r="K5312">
        <f t="shared" si="414"/>
        <v>4.9239904000000001</v>
      </c>
      <c r="L5312" s="1" t="s">
        <v>26</v>
      </c>
      <c r="M5312" s="1" t="s">
        <v>54</v>
      </c>
      <c r="N5312" s="1" t="s">
        <v>33</v>
      </c>
      <c r="O5312" s="1" t="s">
        <v>34</v>
      </c>
      <c r="P5312" s="1" t="s">
        <v>60</v>
      </c>
      <c r="Q5312" s="1" t="s">
        <v>24</v>
      </c>
      <c r="R5312" s="2">
        <v>41192</v>
      </c>
    </row>
    <row r="5313" spans="1:18" x14ac:dyDescent="0.25">
      <c r="A5313" s="1">
        <v>55459</v>
      </c>
      <c r="B5313" s="2">
        <v>39928</v>
      </c>
      <c r="C5313" s="2" t="str">
        <f t="shared" si="411"/>
        <v>April</v>
      </c>
      <c r="D5313" s="1" t="s">
        <v>37</v>
      </c>
      <c r="E5313" s="1">
        <v>5</v>
      </c>
      <c r="F5313" s="1">
        <f t="shared" si="410"/>
        <v>25.39</v>
      </c>
      <c r="G5313" s="1">
        <v>126.95</v>
      </c>
      <c r="H5313" s="1">
        <v>8.18</v>
      </c>
      <c r="I5313">
        <f t="shared" si="412"/>
        <v>135.13</v>
      </c>
      <c r="J5313">
        <f t="shared" si="413"/>
        <v>3.5455000000000001</v>
      </c>
      <c r="K5313">
        <f t="shared" si="414"/>
        <v>4.5010122499999996</v>
      </c>
      <c r="L5313" s="1" t="s">
        <v>26</v>
      </c>
      <c r="M5313" s="1" t="s">
        <v>51</v>
      </c>
      <c r="N5313" s="1" t="s">
        <v>42</v>
      </c>
      <c r="O5313" s="1" t="s">
        <v>34</v>
      </c>
      <c r="P5313" s="1" t="s">
        <v>45</v>
      </c>
      <c r="Q5313" s="1" t="s">
        <v>24</v>
      </c>
      <c r="R5313" s="2">
        <v>39930</v>
      </c>
    </row>
    <row r="5314" spans="1:18" x14ac:dyDescent="0.25">
      <c r="A5314" s="1">
        <v>45606</v>
      </c>
      <c r="B5314" s="2">
        <v>40808</v>
      </c>
      <c r="C5314" s="2" t="str">
        <f t="shared" si="411"/>
        <v>September</v>
      </c>
      <c r="D5314" s="1" t="s">
        <v>41</v>
      </c>
      <c r="E5314" s="1">
        <v>24</v>
      </c>
      <c r="F5314" s="1">
        <f t="shared" ref="F5314:F5377" si="415">G5314/E5314</f>
        <v>5.6841666666666661</v>
      </c>
      <c r="G5314" s="1">
        <v>136.41999999999999</v>
      </c>
      <c r="H5314" s="1">
        <v>2.27</v>
      </c>
      <c r="I5314">
        <f t="shared" si="412"/>
        <v>138.69</v>
      </c>
      <c r="J5314">
        <f t="shared" si="413"/>
        <v>3.5455000000000001</v>
      </c>
      <c r="K5314">
        <f t="shared" si="414"/>
        <v>4.8367711</v>
      </c>
      <c r="L5314" s="1" t="s">
        <v>26</v>
      </c>
      <c r="M5314" s="1" t="s">
        <v>55</v>
      </c>
      <c r="N5314" s="1" t="s">
        <v>33</v>
      </c>
      <c r="O5314" s="1" t="s">
        <v>34</v>
      </c>
      <c r="P5314" s="1" t="s">
        <v>35</v>
      </c>
      <c r="Q5314" s="1" t="s">
        <v>36</v>
      </c>
      <c r="R5314" s="2">
        <v>40809</v>
      </c>
    </row>
    <row r="5315" spans="1:18" x14ac:dyDescent="0.25">
      <c r="A5315" s="1">
        <v>4771</v>
      </c>
      <c r="B5315" s="2">
        <v>41256</v>
      </c>
      <c r="C5315" s="2" t="str">
        <f t="shared" ref="C5315:C5378" si="416">TEXT(B5315,"mmmm")</f>
        <v>December</v>
      </c>
      <c r="D5315" s="1" t="s">
        <v>37</v>
      </c>
      <c r="E5315" s="1">
        <v>4</v>
      </c>
      <c r="F5315" s="1">
        <f t="shared" si="415"/>
        <v>33.981999999999999</v>
      </c>
      <c r="G5315" s="1">
        <v>135.928</v>
      </c>
      <c r="H5315" s="1">
        <v>45.51</v>
      </c>
      <c r="I5315">
        <f t="shared" ref="I5315:I5378" si="417">G5315+H5315</f>
        <v>181.43799999999999</v>
      </c>
      <c r="J5315">
        <f t="shared" ref="J5315:J5378" si="418">IF(O5315="Furniture",4.761,IF(O5315="Technology",5.3265,IF(O5315="Office Supplies",3.5455,0)))</f>
        <v>4.7610000000000001</v>
      </c>
      <c r="K5315">
        <f t="shared" ref="K5315:K5378" si="419">(J5315*G5315)/100</f>
        <v>6.4715320799999994</v>
      </c>
      <c r="L5315" s="1" t="s">
        <v>38</v>
      </c>
      <c r="M5315" s="1" t="s">
        <v>47</v>
      </c>
      <c r="N5315" s="1" t="s">
        <v>21</v>
      </c>
      <c r="O5315" s="1" t="s">
        <v>22</v>
      </c>
      <c r="P5315" s="1" t="s">
        <v>57</v>
      </c>
      <c r="Q5315" s="1" t="s">
        <v>64</v>
      </c>
      <c r="R5315" s="2">
        <v>41258</v>
      </c>
    </row>
    <row r="5316" spans="1:18" x14ac:dyDescent="0.25">
      <c r="A5316" s="1">
        <v>50276</v>
      </c>
      <c r="B5316" s="2">
        <v>40588</v>
      </c>
      <c r="C5316" s="2" t="str">
        <f t="shared" si="416"/>
        <v>February</v>
      </c>
      <c r="D5316" s="1" t="s">
        <v>32</v>
      </c>
      <c r="E5316" s="1">
        <v>34</v>
      </c>
      <c r="F5316" s="1">
        <f t="shared" si="415"/>
        <v>11.480882352941178</v>
      </c>
      <c r="G5316" s="1">
        <v>390.35</v>
      </c>
      <c r="H5316" s="1">
        <v>2.36</v>
      </c>
      <c r="I5316">
        <f t="shared" si="417"/>
        <v>392.71000000000004</v>
      </c>
      <c r="J5316">
        <f t="shared" si="418"/>
        <v>3.5455000000000001</v>
      </c>
      <c r="K5316">
        <f t="shared" si="419"/>
        <v>13.839859250000002</v>
      </c>
      <c r="L5316" s="1" t="s">
        <v>26</v>
      </c>
      <c r="M5316" s="1" t="s">
        <v>58</v>
      </c>
      <c r="N5316" s="1" t="s">
        <v>28</v>
      </c>
      <c r="O5316" s="1" t="s">
        <v>34</v>
      </c>
      <c r="P5316" s="1" t="s">
        <v>35</v>
      </c>
      <c r="Q5316" s="1" t="s">
        <v>36</v>
      </c>
      <c r="R5316" s="2">
        <v>40589</v>
      </c>
    </row>
    <row r="5317" spans="1:18" x14ac:dyDescent="0.25">
      <c r="A5317" s="1">
        <v>40160</v>
      </c>
      <c r="B5317" s="2">
        <v>40101</v>
      </c>
      <c r="C5317" s="2" t="str">
        <f t="shared" si="416"/>
        <v>October</v>
      </c>
      <c r="D5317" s="1" t="s">
        <v>37</v>
      </c>
      <c r="E5317" s="1">
        <v>23</v>
      </c>
      <c r="F5317" s="1">
        <f t="shared" si="415"/>
        <v>61.053043478260868</v>
      </c>
      <c r="G5317" s="1">
        <v>1404.22</v>
      </c>
      <c r="H5317" s="1">
        <v>14.48</v>
      </c>
      <c r="I5317">
        <f t="shared" si="417"/>
        <v>1418.7</v>
      </c>
      <c r="J5317">
        <f t="shared" si="418"/>
        <v>4.7610000000000001</v>
      </c>
      <c r="K5317">
        <f t="shared" si="419"/>
        <v>66.854914199999996</v>
      </c>
      <c r="L5317" s="1" t="s">
        <v>26</v>
      </c>
      <c r="M5317" s="1" t="s">
        <v>44</v>
      </c>
      <c r="N5317" s="1" t="s">
        <v>21</v>
      </c>
      <c r="O5317" s="1" t="s">
        <v>22</v>
      </c>
      <c r="P5317" s="1" t="s">
        <v>23</v>
      </c>
      <c r="Q5317" s="1" t="s">
        <v>24</v>
      </c>
      <c r="R5317" s="2">
        <v>40102</v>
      </c>
    </row>
    <row r="5318" spans="1:18" x14ac:dyDescent="0.25">
      <c r="A5318" s="1">
        <v>65</v>
      </c>
      <c r="B5318" s="2">
        <v>40619</v>
      </c>
      <c r="C5318" s="2" t="str">
        <f t="shared" si="416"/>
        <v>March</v>
      </c>
      <c r="D5318" s="1" t="s">
        <v>37</v>
      </c>
      <c r="E5318" s="1">
        <v>32</v>
      </c>
      <c r="F5318" s="1">
        <f t="shared" si="415"/>
        <v>119.1478125</v>
      </c>
      <c r="G5318" s="1">
        <v>3812.73</v>
      </c>
      <c r="H5318" s="1">
        <v>1.99</v>
      </c>
      <c r="I5318">
        <f t="shared" si="417"/>
        <v>3814.72</v>
      </c>
      <c r="J5318">
        <f t="shared" si="418"/>
        <v>5.3265000000000002</v>
      </c>
      <c r="K5318">
        <f t="shared" si="419"/>
        <v>203.08506345000001</v>
      </c>
      <c r="L5318" s="1" t="s">
        <v>26</v>
      </c>
      <c r="M5318" s="1" t="s">
        <v>27</v>
      </c>
      <c r="N5318" s="1" t="s">
        <v>33</v>
      </c>
      <c r="O5318" s="1" t="s">
        <v>29</v>
      </c>
      <c r="P5318" s="1" t="s">
        <v>43</v>
      </c>
      <c r="Q5318" s="1" t="s">
        <v>46</v>
      </c>
      <c r="R5318" s="2">
        <v>40620</v>
      </c>
    </row>
    <row r="5319" spans="1:18" x14ac:dyDescent="0.25">
      <c r="A5319" s="1">
        <v>24197</v>
      </c>
      <c r="B5319" s="2">
        <v>40212</v>
      </c>
      <c r="C5319" s="2" t="str">
        <f t="shared" si="416"/>
        <v>February</v>
      </c>
      <c r="D5319" s="1" t="s">
        <v>18</v>
      </c>
      <c r="E5319" s="1">
        <v>41</v>
      </c>
      <c r="F5319" s="1">
        <f t="shared" si="415"/>
        <v>57.424390243902444</v>
      </c>
      <c r="G5319" s="1">
        <v>2354.4</v>
      </c>
      <c r="H5319" s="1">
        <v>6.55</v>
      </c>
      <c r="I5319">
        <f t="shared" si="417"/>
        <v>2360.9500000000003</v>
      </c>
      <c r="J5319">
        <f t="shared" si="418"/>
        <v>5.3265000000000002</v>
      </c>
      <c r="K5319">
        <f t="shared" si="419"/>
        <v>125.407116</v>
      </c>
      <c r="L5319" s="1" t="s">
        <v>19</v>
      </c>
      <c r="M5319" s="1" t="s">
        <v>27</v>
      </c>
      <c r="N5319" s="1" t="s">
        <v>28</v>
      </c>
      <c r="O5319" s="1" t="s">
        <v>29</v>
      </c>
      <c r="P5319" s="1" t="s">
        <v>43</v>
      </c>
      <c r="Q5319" s="1" t="s">
        <v>24</v>
      </c>
      <c r="R5319" s="2">
        <v>40219</v>
      </c>
    </row>
    <row r="5320" spans="1:18" x14ac:dyDescent="0.25">
      <c r="A5320" s="1">
        <v>59104</v>
      </c>
      <c r="B5320" s="2">
        <v>39856</v>
      </c>
      <c r="C5320" s="2" t="str">
        <f t="shared" si="416"/>
        <v>February</v>
      </c>
      <c r="D5320" s="1" t="s">
        <v>25</v>
      </c>
      <c r="E5320" s="1">
        <v>38</v>
      </c>
      <c r="F5320" s="1">
        <f t="shared" si="415"/>
        <v>94.598513157894743</v>
      </c>
      <c r="G5320" s="1">
        <v>3594.7435</v>
      </c>
      <c r="H5320" s="1">
        <v>2.5</v>
      </c>
      <c r="I5320">
        <f t="shared" si="417"/>
        <v>3597.2435</v>
      </c>
      <c r="J5320">
        <f t="shared" si="418"/>
        <v>5.3265000000000002</v>
      </c>
      <c r="K5320">
        <f t="shared" si="419"/>
        <v>191.47401252750001</v>
      </c>
      <c r="L5320" s="1" t="s">
        <v>26</v>
      </c>
      <c r="M5320" s="1" t="s">
        <v>49</v>
      </c>
      <c r="N5320" s="1" t="s">
        <v>28</v>
      </c>
      <c r="O5320" s="1" t="s">
        <v>29</v>
      </c>
      <c r="P5320" s="1" t="s">
        <v>30</v>
      </c>
      <c r="Q5320" s="1" t="s">
        <v>24</v>
      </c>
      <c r="R5320" s="2">
        <v>39858</v>
      </c>
    </row>
    <row r="5321" spans="1:18" x14ac:dyDescent="0.25">
      <c r="A5321" s="1">
        <v>51873</v>
      </c>
      <c r="B5321" s="2">
        <v>39939</v>
      </c>
      <c r="C5321" s="2" t="str">
        <f t="shared" si="416"/>
        <v>May</v>
      </c>
      <c r="D5321" s="1" t="s">
        <v>25</v>
      </c>
      <c r="E5321" s="1">
        <v>29</v>
      </c>
      <c r="F5321" s="1">
        <f t="shared" si="415"/>
        <v>9.169655172413794</v>
      </c>
      <c r="G5321" s="1">
        <v>265.92</v>
      </c>
      <c r="H5321" s="1">
        <v>2.15</v>
      </c>
      <c r="I5321">
        <f t="shared" si="417"/>
        <v>268.07</v>
      </c>
      <c r="J5321">
        <f t="shared" si="418"/>
        <v>3.5455000000000001</v>
      </c>
      <c r="K5321">
        <f t="shared" si="419"/>
        <v>9.4281936000000002</v>
      </c>
      <c r="L5321" s="1" t="s">
        <v>26</v>
      </c>
      <c r="M5321" s="1" t="s">
        <v>59</v>
      </c>
      <c r="N5321" s="1" t="s">
        <v>21</v>
      </c>
      <c r="O5321" s="1" t="s">
        <v>34</v>
      </c>
      <c r="P5321" s="1" t="s">
        <v>45</v>
      </c>
      <c r="Q5321" s="1" t="s">
        <v>36</v>
      </c>
      <c r="R5321" s="2">
        <v>39939</v>
      </c>
    </row>
    <row r="5322" spans="1:18" x14ac:dyDescent="0.25">
      <c r="A5322" s="1">
        <v>20002</v>
      </c>
      <c r="B5322" s="2">
        <v>41133</v>
      </c>
      <c r="C5322" s="2" t="str">
        <f t="shared" si="416"/>
        <v>August</v>
      </c>
      <c r="D5322" s="1" t="s">
        <v>41</v>
      </c>
      <c r="E5322" s="1">
        <v>9</v>
      </c>
      <c r="F5322" s="1">
        <f t="shared" si="415"/>
        <v>4.5588888888888892</v>
      </c>
      <c r="G5322" s="1">
        <v>41.03</v>
      </c>
      <c r="H5322" s="1">
        <v>2.39</v>
      </c>
      <c r="I5322">
        <f t="shared" si="417"/>
        <v>43.42</v>
      </c>
      <c r="J5322">
        <f t="shared" si="418"/>
        <v>5.3265000000000002</v>
      </c>
      <c r="K5322">
        <f t="shared" si="419"/>
        <v>2.1854629500000002</v>
      </c>
      <c r="L5322" s="1" t="s">
        <v>26</v>
      </c>
      <c r="M5322" s="1" t="s">
        <v>47</v>
      </c>
      <c r="N5322" s="1" t="s">
        <v>33</v>
      </c>
      <c r="O5322" s="1" t="s">
        <v>29</v>
      </c>
      <c r="P5322" s="1" t="s">
        <v>43</v>
      </c>
      <c r="Q5322" s="1" t="s">
        <v>46</v>
      </c>
      <c r="R5322" s="2">
        <v>41134</v>
      </c>
    </row>
    <row r="5323" spans="1:18" x14ac:dyDescent="0.25">
      <c r="A5323" s="1">
        <v>11236</v>
      </c>
      <c r="B5323" s="2">
        <v>40481</v>
      </c>
      <c r="C5323" s="2" t="str">
        <f t="shared" si="416"/>
        <v>October</v>
      </c>
      <c r="D5323" s="1" t="s">
        <v>25</v>
      </c>
      <c r="E5323" s="1">
        <v>49</v>
      </c>
      <c r="F5323" s="1">
        <f t="shared" si="415"/>
        <v>5.3269387755102038</v>
      </c>
      <c r="G5323" s="1">
        <v>261.02</v>
      </c>
      <c r="H5323" s="1">
        <v>4.95</v>
      </c>
      <c r="I5323">
        <f t="shared" si="417"/>
        <v>265.96999999999997</v>
      </c>
      <c r="J5323">
        <f t="shared" si="418"/>
        <v>3.5455000000000001</v>
      </c>
      <c r="K5323">
        <f t="shared" si="419"/>
        <v>9.2544640999999999</v>
      </c>
      <c r="L5323" s="1" t="s">
        <v>26</v>
      </c>
      <c r="M5323" s="1" t="s">
        <v>49</v>
      </c>
      <c r="N5323" s="1" t="s">
        <v>28</v>
      </c>
      <c r="O5323" s="1" t="s">
        <v>34</v>
      </c>
      <c r="P5323" s="1" t="s">
        <v>48</v>
      </c>
      <c r="Q5323" s="1" t="s">
        <v>24</v>
      </c>
      <c r="R5323" s="2">
        <v>40482</v>
      </c>
    </row>
    <row r="5324" spans="1:18" x14ac:dyDescent="0.25">
      <c r="A5324" s="1">
        <v>2503</v>
      </c>
      <c r="B5324" s="2">
        <v>40348</v>
      </c>
      <c r="C5324" s="2" t="str">
        <f t="shared" si="416"/>
        <v>June</v>
      </c>
      <c r="D5324" s="1" t="s">
        <v>41</v>
      </c>
      <c r="E5324" s="1">
        <v>21</v>
      </c>
      <c r="F5324" s="1">
        <f t="shared" si="415"/>
        <v>4.340476190476191</v>
      </c>
      <c r="G5324" s="1">
        <v>91.15</v>
      </c>
      <c r="H5324" s="1">
        <v>5.34</v>
      </c>
      <c r="I5324">
        <f t="shared" si="417"/>
        <v>96.490000000000009</v>
      </c>
      <c r="J5324">
        <f t="shared" si="418"/>
        <v>3.5455000000000001</v>
      </c>
      <c r="K5324">
        <f t="shared" si="419"/>
        <v>3.2317232499999999</v>
      </c>
      <c r="L5324" s="1" t="s">
        <v>26</v>
      </c>
      <c r="M5324" s="1" t="s">
        <v>51</v>
      </c>
      <c r="N5324" s="1" t="s">
        <v>33</v>
      </c>
      <c r="O5324" s="1" t="s">
        <v>34</v>
      </c>
      <c r="P5324" s="1" t="s">
        <v>48</v>
      </c>
      <c r="Q5324" s="1" t="s">
        <v>24</v>
      </c>
      <c r="R5324" s="2">
        <v>40349</v>
      </c>
    </row>
    <row r="5325" spans="1:18" x14ac:dyDescent="0.25">
      <c r="A5325" s="1">
        <v>38021</v>
      </c>
      <c r="B5325" s="2">
        <v>39834</v>
      </c>
      <c r="C5325" s="2" t="str">
        <f t="shared" si="416"/>
        <v>January</v>
      </c>
      <c r="D5325" s="1" t="s">
        <v>41</v>
      </c>
      <c r="E5325" s="1">
        <v>46</v>
      </c>
      <c r="F5325" s="1">
        <f t="shared" si="415"/>
        <v>32.217608695652174</v>
      </c>
      <c r="G5325" s="1">
        <v>1482.01</v>
      </c>
      <c r="H5325" s="1">
        <v>1.49</v>
      </c>
      <c r="I5325">
        <f t="shared" si="417"/>
        <v>1483.5</v>
      </c>
      <c r="J5325">
        <f t="shared" si="418"/>
        <v>3.5455000000000001</v>
      </c>
      <c r="K5325">
        <f t="shared" si="419"/>
        <v>52.54466455</v>
      </c>
      <c r="L5325" s="1" t="s">
        <v>26</v>
      </c>
      <c r="M5325" s="1" t="s">
        <v>20</v>
      </c>
      <c r="N5325" s="1" t="s">
        <v>33</v>
      </c>
      <c r="O5325" s="1" t="s">
        <v>34</v>
      </c>
      <c r="P5325" s="1" t="s">
        <v>48</v>
      </c>
      <c r="Q5325" s="1" t="s">
        <v>24</v>
      </c>
      <c r="R5325" s="2">
        <v>39836</v>
      </c>
    </row>
    <row r="5326" spans="1:18" x14ac:dyDescent="0.25">
      <c r="A5326" s="1">
        <v>32484</v>
      </c>
      <c r="B5326" s="2">
        <v>40578</v>
      </c>
      <c r="C5326" s="2" t="str">
        <f t="shared" si="416"/>
        <v>February</v>
      </c>
      <c r="D5326" s="1" t="s">
        <v>32</v>
      </c>
      <c r="E5326" s="1">
        <v>9</v>
      </c>
      <c r="F5326" s="1">
        <f t="shared" si="415"/>
        <v>278.07444444444445</v>
      </c>
      <c r="G5326" s="1">
        <v>2502.67</v>
      </c>
      <c r="H5326" s="1">
        <v>64.73</v>
      </c>
      <c r="I5326">
        <f t="shared" si="417"/>
        <v>2567.4</v>
      </c>
      <c r="J5326">
        <f t="shared" si="418"/>
        <v>4.7610000000000001</v>
      </c>
      <c r="K5326">
        <f t="shared" si="419"/>
        <v>119.15211870000002</v>
      </c>
      <c r="L5326" s="1" t="s">
        <v>38</v>
      </c>
      <c r="M5326" s="1" t="s">
        <v>54</v>
      </c>
      <c r="N5326" s="1" t="s">
        <v>33</v>
      </c>
      <c r="O5326" s="1" t="s">
        <v>22</v>
      </c>
      <c r="P5326" s="1" t="s">
        <v>39</v>
      </c>
      <c r="Q5326" s="1" t="s">
        <v>40</v>
      </c>
      <c r="R5326" s="2">
        <v>40579</v>
      </c>
    </row>
    <row r="5327" spans="1:18" x14ac:dyDescent="0.25">
      <c r="A5327" s="1">
        <v>15651</v>
      </c>
      <c r="B5327" s="2">
        <v>41186</v>
      </c>
      <c r="C5327" s="2" t="str">
        <f t="shared" si="416"/>
        <v>October</v>
      </c>
      <c r="D5327" s="1" t="s">
        <v>37</v>
      </c>
      <c r="E5327" s="1">
        <v>40</v>
      </c>
      <c r="F5327" s="1">
        <f t="shared" si="415"/>
        <v>54.572749999999999</v>
      </c>
      <c r="G5327" s="1">
        <v>2182.91</v>
      </c>
      <c r="H5327" s="1">
        <v>3.5</v>
      </c>
      <c r="I5327">
        <f t="shared" si="417"/>
        <v>2186.41</v>
      </c>
      <c r="J5327">
        <f t="shared" si="418"/>
        <v>3.5455000000000001</v>
      </c>
      <c r="K5327">
        <f t="shared" si="419"/>
        <v>77.395074049999991</v>
      </c>
      <c r="L5327" s="1" t="s">
        <v>19</v>
      </c>
      <c r="M5327" s="1" t="s">
        <v>59</v>
      </c>
      <c r="N5327" s="1" t="s">
        <v>28</v>
      </c>
      <c r="O5327" s="1" t="s">
        <v>34</v>
      </c>
      <c r="P5327" s="1" t="s">
        <v>68</v>
      </c>
      <c r="Q5327" s="1" t="s">
        <v>24</v>
      </c>
      <c r="R5327" s="2">
        <v>41189</v>
      </c>
    </row>
    <row r="5328" spans="1:18" x14ac:dyDescent="0.25">
      <c r="A5328" s="1">
        <v>18432</v>
      </c>
      <c r="B5328" s="2">
        <v>40614</v>
      </c>
      <c r="C5328" s="2" t="str">
        <f t="shared" si="416"/>
        <v>March</v>
      </c>
      <c r="D5328" s="1" t="s">
        <v>25</v>
      </c>
      <c r="E5328" s="1">
        <v>15</v>
      </c>
      <c r="F5328" s="1">
        <f t="shared" si="415"/>
        <v>14.510666666666667</v>
      </c>
      <c r="G5328" s="1">
        <v>217.66</v>
      </c>
      <c r="H5328" s="1">
        <v>6.75</v>
      </c>
      <c r="I5328">
        <f t="shared" si="417"/>
        <v>224.41</v>
      </c>
      <c r="J5328">
        <f t="shared" si="418"/>
        <v>3.5455000000000001</v>
      </c>
      <c r="K5328">
        <f t="shared" si="419"/>
        <v>7.7171352999999998</v>
      </c>
      <c r="L5328" s="1" t="s">
        <v>19</v>
      </c>
      <c r="M5328" s="1" t="s">
        <v>58</v>
      </c>
      <c r="N5328" s="1" t="s">
        <v>33</v>
      </c>
      <c r="O5328" s="1" t="s">
        <v>34</v>
      </c>
      <c r="P5328" s="1" t="s">
        <v>68</v>
      </c>
      <c r="Q5328" s="1" t="s">
        <v>31</v>
      </c>
      <c r="R5328" s="2">
        <v>40614</v>
      </c>
    </row>
    <row r="5329" spans="1:18" x14ac:dyDescent="0.25">
      <c r="A5329" s="1">
        <v>14018</v>
      </c>
      <c r="B5329" s="2">
        <v>40335</v>
      </c>
      <c r="C5329" s="2" t="str">
        <f t="shared" si="416"/>
        <v>June</v>
      </c>
      <c r="D5329" s="1" t="s">
        <v>25</v>
      </c>
      <c r="E5329" s="1">
        <v>30</v>
      </c>
      <c r="F5329" s="1">
        <f t="shared" si="415"/>
        <v>5.3559999999999999</v>
      </c>
      <c r="G5329" s="1">
        <v>160.68</v>
      </c>
      <c r="H5329" s="1">
        <v>0.49</v>
      </c>
      <c r="I5329">
        <f t="shared" si="417"/>
        <v>161.17000000000002</v>
      </c>
      <c r="J5329">
        <f t="shared" si="418"/>
        <v>3.5455000000000001</v>
      </c>
      <c r="K5329">
        <f t="shared" si="419"/>
        <v>5.6969094000000009</v>
      </c>
      <c r="L5329" s="1" t="s">
        <v>19</v>
      </c>
      <c r="M5329" s="1" t="s">
        <v>51</v>
      </c>
      <c r="N5329" s="1" t="s">
        <v>21</v>
      </c>
      <c r="O5329" s="1" t="s">
        <v>34</v>
      </c>
      <c r="P5329" s="1" t="s">
        <v>63</v>
      </c>
      <c r="Q5329" s="1" t="s">
        <v>24</v>
      </c>
      <c r="R5329" s="2">
        <v>40335</v>
      </c>
    </row>
    <row r="5330" spans="1:18" x14ac:dyDescent="0.25">
      <c r="A5330" s="1">
        <v>19207</v>
      </c>
      <c r="B5330" s="2">
        <v>40983</v>
      </c>
      <c r="C5330" s="2" t="str">
        <f t="shared" si="416"/>
        <v>March</v>
      </c>
      <c r="D5330" s="1" t="s">
        <v>32</v>
      </c>
      <c r="E5330" s="1">
        <v>23</v>
      </c>
      <c r="F5330" s="1">
        <f t="shared" si="415"/>
        <v>2.8704347826086956</v>
      </c>
      <c r="G5330" s="1">
        <v>66.02</v>
      </c>
      <c r="H5330" s="1">
        <v>0.99</v>
      </c>
      <c r="I5330">
        <f t="shared" si="417"/>
        <v>67.009999999999991</v>
      </c>
      <c r="J5330">
        <f t="shared" si="418"/>
        <v>3.5455000000000001</v>
      </c>
      <c r="K5330">
        <f t="shared" si="419"/>
        <v>2.3407391</v>
      </c>
      <c r="L5330" s="1" t="s">
        <v>26</v>
      </c>
      <c r="M5330" s="1" t="s">
        <v>47</v>
      </c>
      <c r="N5330" s="1" t="s">
        <v>33</v>
      </c>
      <c r="O5330" s="1" t="s">
        <v>34</v>
      </c>
      <c r="P5330" s="1" t="s">
        <v>63</v>
      </c>
      <c r="Q5330" s="1" t="s">
        <v>24</v>
      </c>
      <c r="R5330" s="2">
        <v>40985</v>
      </c>
    </row>
    <row r="5331" spans="1:18" x14ac:dyDescent="0.25">
      <c r="A5331" s="1">
        <v>14819</v>
      </c>
      <c r="B5331" s="2">
        <v>40203</v>
      </c>
      <c r="C5331" s="2" t="str">
        <f t="shared" si="416"/>
        <v>January</v>
      </c>
      <c r="D5331" s="1" t="s">
        <v>32</v>
      </c>
      <c r="E5331" s="1">
        <v>27</v>
      </c>
      <c r="F5331" s="1">
        <f t="shared" si="415"/>
        <v>58.670370370370364</v>
      </c>
      <c r="G5331" s="1">
        <v>1584.1</v>
      </c>
      <c r="H5331" s="1">
        <v>36.61</v>
      </c>
      <c r="I5331">
        <f t="shared" si="417"/>
        <v>1620.7099999999998</v>
      </c>
      <c r="J5331">
        <f t="shared" si="418"/>
        <v>4.7610000000000001</v>
      </c>
      <c r="K5331">
        <f t="shared" si="419"/>
        <v>75.419000999999994</v>
      </c>
      <c r="L5331" s="1" t="s">
        <v>38</v>
      </c>
      <c r="M5331" s="1" t="s">
        <v>44</v>
      </c>
      <c r="N5331" s="1" t="s">
        <v>42</v>
      </c>
      <c r="O5331" s="1" t="s">
        <v>22</v>
      </c>
      <c r="P5331" s="1" t="s">
        <v>67</v>
      </c>
      <c r="Q5331" s="1" t="s">
        <v>64</v>
      </c>
      <c r="R5331" s="2">
        <v>40204</v>
      </c>
    </row>
    <row r="5332" spans="1:18" x14ac:dyDescent="0.25">
      <c r="A5332" s="1">
        <v>31077</v>
      </c>
      <c r="B5332" s="2">
        <v>40474</v>
      </c>
      <c r="C5332" s="2" t="str">
        <f t="shared" si="416"/>
        <v>October</v>
      </c>
      <c r="D5332" s="1" t="s">
        <v>32</v>
      </c>
      <c r="E5332" s="1">
        <v>36</v>
      </c>
      <c r="F5332" s="1">
        <f t="shared" si="415"/>
        <v>54.30768055555555</v>
      </c>
      <c r="G5332" s="1">
        <v>1955.0764999999999</v>
      </c>
      <c r="H5332" s="1">
        <v>3.9</v>
      </c>
      <c r="I5332">
        <f t="shared" si="417"/>
        <v>1958.9765</v>
      </c>
      <c r="J5332">
        <f t="shared" si="418"/>
        <v>5.3265000000000002</v>
      </c>
      <c r="K5332">
        <f t="shared" si="419"/>
        <v>104.1371497725</v>
      </c>
      <c r="L5332" s="1" t="s">
        <v>26</v>
      </c>
      <c r="M5332" s="1" t="s">
        <v>44</v>
      </c>
      <c r="N5332" s="1" t="s">
        <v>28</v>
      </c>
      <c r="O5332" s="1" t="s">
        <v>29</v>
      </c>
      <c r="P5332" s="1" t="s">
        <v>30</v>
      </c>
      <c r="Q5332" s="1" t="s">
        <v>24</v>
      </c>
      <c r="R5332" s="2">
        <v>40476</v>
      </c>
    </row>
    <row r="5333" spans="1:18" x14ac:dyDescent="0.25">
      <c r="A5333" s="1">
        <v>22373</v>
      </c>
      <c r="B5333" s="2">
        <v>40996</v>
      </c>
      <c r="C5333" s="2" t="str">
        <f t="shared" si="416"/>
        <v>March</v>
      </c>
      <c r="D5333" s="1" t="s">
        <v>25</v>
      </c>
      <c r="E5333" s="1">
        <v>26</v>
      </c>
      <c r="F5333" s="1">
        <f t="shared" si="415"/>
        <v>8.9626923076923077</v>
      </c>
      <c r="G5333" s="1">
        <v>233.03</v>
      </c>
      <c r="H5333" s="1">
        <v>8.2899999999999991</v>
      </c>
      <c r="I5333">
        <f t="shared" si="417"/>
        <v>241.32</v>
      </c>
      <c r="J5333">
        <f t="shared" si="418"/>
        <v>3.5455000000000001</v>
      </c>
      <c r="K5333">
        <f t="shared" si="419"/>
        <v>8.2620786499999994</v>
      </c>
      <c r="L5333" s="1" t="s">
        <v>19</v>
      </c>
      <c r="M5333" s="1" t="s">
        <v>27</v>
      </c>
      <c r="N5333" s="1" t="s">
        <v>33</v>
      </c>
      <c r="O5333" s="1" t="s">
        <v>34</v>
      </c>
      <c r="P5333" s="1" t="s">
        <v>62</v>
      </c>
      <c r="Q5333" s="1" t="s">
        <v>24</v>
      </c>
      <c r="R5333" s="2">
        <v>40997</v>
      </c>
    </row>
    <row r="5334" spans="1:18" x14ac:dyDescent="0.25">
      <c r="A5334" s="1">
        <v>39847</v>
      </c>
      <c r="B5334" s="2">
        <v>40272</v>
      </c>
      <c r="C5334" s="2" t="str">
        <f t="shared" si="416"/>
        <v>April</v>
      </c>
      <c r="D5334" s="1" t="s">
        <v>32</v>
      </c>
      <c r="E5334" s="1">
        <v>29</v>
      </c>
      <c r="F5334" s="1">
        <f t="shared" si="415"/>
        <v>4.3244827586206895</v>
      </c>
      <c r="G5334" s="1">
        <v>125.41</v>
      </c>
      <c r="H5334" s="1">
        <v>6.21</v>
      </c>
      <c r="I5334">
        <f t="shared" si="417"/>
        <v>131.62</v>
      </c>
      <c r="J5334">
        <f t="shared" si="418"/>
        <v>3.5455000000000001</v>
      </c>
      <c r="K5334">
        <f t="shared" si="419"/>
        <v>4.4464115500000005</v>
      </c>
      <c r="L5334" s="1" t="s">
        <v>26</v>
      </c>
      <c r="M5334" s="1" t="s">
        <v>20</v>
      </c>
      <c r="N5334" s="1" t="s">
        <v>42</v>
      </c>
      <c r="O5334" s="1" t="s">
        <v>34</v>
      </c>
      <c r="P5334" s="1" t="s">
        <v>48</v>
      </c>
      <c r="Q5334" s="1" t="s">
        <v>24</v>
      </c>
      <c r="R5334" s="2">
        <v>40273</v>
      </c>
    </row>
    <row r="5335" spans="1:18" x14ac:dyDescent="0.25">
      <c r="A5335" s="1">
        <v>24707</v>
      </c>
      <c r="B5335" s="2">
        <v>40978</v>
      </c>
      <c r="C5335" s="2" t="str">
        <f t="shared" si="416"/>
        <v>March</v>
      </c>
      <c r="D5335" s="1" t="s">
        <v>41</v>
      </c>
      <c r="E5335" s="1">
        <v>14</v>
      </c>
      <c r="F5335" s="1">
        <f t="shared" si="415"/>
        <v>140.09928571428571</v>
      </c>
      <c r="G5335" s="1">
        <v>1961.39</v>
      </c>
      <c r="H5335" s="1">
        <v>24.49</v>
      </c>
      <c r="I5335">
        <f t="shared" si="417"/>
        <v>1985.88</v>
      </c>
      <c r="J5335">
        <f t="shared" si="418"/>
        <v>4.7610000000000001</v>
      </c>
      <c r="K5335">
        <f t="shared" si="419"/>
        <v>93.381777900000017</v>
      </c>
      <c r="L5335" s="1" t="s">
        <v>26</v>
      </c>
      <c r="M5335" s="1" t="s">
        <v>27</v>
      </c>
      <c r="N5335" s="1" t="s">
        <v>33</v>
      </c>
      <c r="O5335" s="1" t="s">
        <v>22</v>
      </c>
      <c r="P5335" s="1" t="s">
        <v>23</v>
      </c>
      <c r="Q5335" s="1" t="s">
        <v>53</v>
      </c>
      <c r="R5335" s="2">
        <v>40979</v>
      </c>
    </row>
    <row r="5336" spans="1:18" x14ac:dyDescent="0.25">
      <c r="A5336" s="1">
        <v>26279</v>
      </c>
      <c r="B5336" s="2">
        <v>40024</v>
      </c>
      <c r="C5336" s="2" t="str">
        <f t="shared" si="416"/>
        <v>July</v>
      </c>
      <c r="D5336" s="1" t="s">
        <v>32</v>
      </c>
      <c r="E5336" s="1">
        <v>7</v>
      </c>
      <c r="F5336" s="1">
        <f t="shared" si="415"/>
        <v>30.24907142857143</v>
      </c>
      <c r="G5336" s="1">
        <v>211.74350000000001</v>
      </c>
      <c r="H5336" s="1">
        <v>1.25</v>
      </c>
      <c r="I5336">
        <f t="shared" si="417"/>
        <v>212.99350000000001</v>
      </c>
      <c r="J5336">
        <f t="shared" si="418"/>
        <v>5.3265000000000002</v>
      </c>
      <c r="K5336">
        <f t="shared" si="419"/>
        <v>11.2785175275</v>
      </c>
      <c r="L5336" s="1" t="s">
        <v>26</v>
      </c>
      <c r="M5336" s="1" t="s">
        <v>27</v>
      </c>
      <c r="N5336" s="1" t="s">
        <v>42</v>
      </c>
      <c r="O5336" s="1" t="s">
        <v>29</v>
      </c>
      <c r="P5336" s="1" t="s">
        <v>30</v>
      </c>
      <c r="Q5336" s="1" t="s">
        <v>46</v>
      </c>
      <c r="R5336" s="2">
        <v>40026</v>
      </c>
    </row>
    <row r="5337" spans="1:18" x14ac:dyDescent="0.25">
      <c r="A5337" s="1">
        <v>8290</v>
      </c>
      <c r="B5337" s="2">
        <v>40156</v>
      </c>
      <c r="C5337" s="2" t="str">
        <f t="shared" si="416"/>
        <v>December</v>
      </c>
      <c r="D5337" s="1" t="s">
        <v>37</v>
      </c>
      <c r="E5337" s="1">
        <v>32</v>
      </c>
      <c r="F5337" s="1">
        <f t="shared" si="415"/>
        <v>6.5318750000000003</v>
      </c>
      <c r="G5337" s="1">
        <v>209.02</v>
      </c>
      <c r="H5337" s="1">
        <v>0.5</v>
      </c>
      <c r="I5337">
        <f t="shared" si="417"/>
        <v>209.52</v>
      </c>
      <c r="J5337">
        <f t="shared" si="418"/>
        <v>3.5455000000000001</v>
      </c>
      <c r="K5337">
        <f t="shared" si="419"/>
        <v>7.4108041</v>
      </c>
      <c r="L5337" s="1" t="s">
        <v>26</v>
      </c>
      <c r="M5337" s="1" t="s">
        <v>20</v>
      </c>
      <c r="N5337" s="1" t="s">
        <v>42</v>
      </c>
      <c r="O5337" s="1" t="s">
        <v>34</v>
      </c>
      <c r="P5337" s="1" t="s">
        <v>63</v>
      </c>
      <c r="Q5337" s="1" t="s">
        <v>24</v>
      </c>
      <c r="R5337" s="2">
        <v>40158</v>
      </c>
    </row>
    <row r="5338" spans="1:18" x14ac:dyDescent="0.25">
      <c r="A5338" s="1">
        <v>15106</v>
      </c>
      <c r="B5338" s="2">
        <v>40570</v>
      </c>
      <c r="C5338" s="2" t="str">
        <f t="shared" si="416"/>
        <v>January</v>
      </c>
      <c r="D5338" s="1" t="s">
        <v>32</v>
      </c>
      <c r="E5338" s="1">
        <v>42</v>
      </c>
      <c r="F5338" s="1">
        <f t="shared" si="415"/>
        <v>6.7519047619047612</v>
      </c>
      <c r="G5338" s="1">
        <v>283.58</v>
      </c>
      <c r="H5338" s="1">
        <v>4.95</v>
      </c>
      <c r="I5338">
        <f t="shared" si="417"/>
        <v>288.52999999999997</v>
      </c>
      <c r="J5338">
        <f t="shared" si="418"/>
        <v>4.7610000000000001</v>
      </c>
      <c r="K5338">
        <f t="shared" si="419"/>
        <v>13.501243799999999</v>
      </c>
      <c r="L5338" s="1" t="s">
        <v>26</v>
      </c>
      <c r="M5338" s="1" t="s">
        <v>44</v>
      </c>
      <c r="N5338" s="1" t="s">
        <v>42</v>
      </c>
      <c r="O5338" s="1" t="s">
        <v>22</v>
      </c>
      <c r="P5338" s="1" t="s">
        <v>23</v>
      </c>
      <c r="Q5338" s="1" t="s">
        <v>46</v>
      </c>
      <c r="R5338" s="2">
        <v>40572</v>
      </c>
    </row>
    <row r="5339" spans="1:18" x14ac:dyDescent="0.25">
      <c r="A5339" s="1">
        <v>2725</v>
      </c>
      <c r="B5339" s="2">
        <v>39953</v>
      </c>
      <c r="C5339" s="2" t="str">
        <f t="shared" si="416"/>
        <v>May</v>
      </c>
      <c r="D5339" s="1" t="s">
        <v>32</v>
      </c>
      <c r="E5339" s="1">
        <v>39</v>
      </c>
      <c r="F5339" s="1">
        <f t="shared" si="415"/>
        <v>55.857205128205131</v>
      </c>
      <c r="G5339" s="1">
        <v>2178.431</v>
      </c>
      <c r="H5339" s="1">
        <v>8.99</v>
      </c>
      <c r="I5339">
        <f t="shared" si="417"/>
        <v>2187.4209999999998</v>
      </c>
      <c r="J5339">
        <f t="shared" si="418"/>
        <v>5.3265000000000002</v>
      </c>
      <c r="K5339">
        <f t="shared" si="419"/>
        <v>116.03412721500001</v>
      </c>
      <c r="L5339" s="1" t="s">
        <v>19</v>
      </c>
      <c r="M5339" s="1" t="s">
        <v>47</v>
      </c>
      <c r="N5339" s="1" t="s">
        <v>28</v>
      </c>
      <c r="O5339" s="1" t="s">
        <v>29</v>
      </c>
      <c r="P5339" s="1" t="s">
        <v>30</v>
      </c>
      <c r="Q5339" s="1" t="s">
        <v>24</v>
      </c>
      <c r="R5339" s="2">
        <v>39954</v>
      </c>
    </row>
    <row r="5340" spans="1:18" x14ac:dyDescent="0.25">
      <c r="A5340" s="1">
        <v>33477</v>
      </c>
      <c r="B5340" s="2">
        <v>41201</v>
      </c>
      <c r="C5340" s="2" t="str">
        <f t="shared" si="416"/>
        <v>October</v>
      </c>
      <c r="D5340" s="1" t="s">
        <v>25</v>
      </c>
      <c r="E5340" s="1">
        <v>28</v>
      </c>
      <c r="F5340" s="1">
        <f t="shared" si="415"/>
        <v>9.6171428571428557</v>
      </c>
      <c r="G5340" s="1">
        <v>269.27999999999997</v>
      </c>
      <c r="H5340" s="1">
        <v>0.99</v>
      </c>
      <c r="I5340">
        <f t="shared" si="417"/>
        <v>270.27</v>
      </c>
      <c r="J5340">
        <f t="shared" si="418"/>
        <v>3.5455000000000001</v>
      </c>
      <c r="K5340">
        <f t="shared" si="419"/>
        <v>9.5473223999999988</v>
      </c>
      <c r="L5340" s="1" t="s">
        <v>26</v>
      </c>
      <c r="M5340" s="1" t="s">
        <v>27</v>
      </c>
      <c r="N5340" s="1" t="s">
        <v>28</v>
      </c>
      <c r="O5340" s="1" t="s">
        <v>34</v>
      </c>
      <c r="P5340" s="1" t="s">
        <v>63</v>
      </c>
      <c r="Q5340" s="1" t="s">
        <v>24</v>
      </c>
      <c r="R5340" s="2">
        <v>41203</v>
      </c>
    </row>
    <row r="5341" spans="1:18" x14ac:dyDescent="0.25">
      <c r="A5341" s="1">
        <v>46725</v>
      </c>
      <c r="B5341" s="2">
        <v>40441</v>
      </c>
      <c r="C5341" s="2" t="str">
        <f t="shared" si="416"/>
        <v>September</v>
      </c>
      <c r="D5341" s="1" t="s">
        <v>32</v>
      </c>
      <c r="E5341" s="1">
        <v>13</v>
      </c>
      <c r="F5341" s="1">
        <f t="shared" si="415"/>
        <v>6.1538461538461542</v>
      </c>
      <c r="G5341" s="1">
        <v>80</v>
      </c>
      <c r="H5341" s="1">
        <v>1.2</v>
      </c>
      <c r="I5341">
        <f t="shared" si="417"/>
        <v>81.2</v>
      </c>
      <c r="J5341">
        <f t="shared" si="418"/>
        <v>3.5455000000000001</v>
      </c>
      <c r="K5341">
        <f t="shared" si="419"/>
        <v>2.8363999999999998</v>
      </c>
      <c r="L5341" s="1" t="s">
        <v>26</v>
      </c>
      <c r="M5341" s="1" t="s">
        <v>49</v>
      </c>
      <c r="N5341" s="1" t="s">
        <v>21</v>
      </c>
      <c r="O5341" s="1" t="s">
        <v>34</v>
      </c>
      <c r="P5341" s="1" t="s">
        <v>35</v>
      </c>
      <c r="Q5341" s="1" t="s">
        <v>36</v>
      </c>
      <c r="R5341" s="2">
        <v>40443</v>
      </c>
    </row>
    <row r="5342" spans="1:18" x14ac:dyDescent="0.25">
      <c r="A5342" s="1">
        <v>13126</v>
      </c>
      <c r="B5342" s="2">
        <v>40835</v>
      </c>
      <c r="C5342" s="2" t="str">
        <f t="shared" si="416"/>
        <v>October</v>
      </c>
      <c r="D5342" s="1" t="s">
        <v>32</v>
      </c>
      <c r="E5342" s="1">
        <v>43</v>
      </c>
      <c r="F5342" s="1">
        <f t="shared" si="415"/>
        <v>563.57069767441862</v>
      </c>
      <c r="G5342" s="1">
        <v>24233.54</v>
      </c>
      <c r="H5342" s="1">
        <v>24.49</v>
      </c>
      <c r="I5342">
        <f t="shared" si="417"/>
        <v>24258.030000000002</v>
      </c>
      <c r="J5342">
        <f t="shared" si="418"/>
        <v>5.3265000000000002</v>
      </c>
      <c r="K5342">
        <f t="shared" si="419"/>
        <v>1290.7995081000001</v>
      </c>
      <c r="L5342" s="1" t="s">
        <v>26</v>
      </c>
      <c r="M5342" s="1" t="s">
        <v>51</v>
      </c>
      <c r="N5342" s="1" t="s">
        <v>21</v>
      </c>
      <c r="O5342" s="1" t="s">
        <v>29</v>
      </c>
      <c r="P5342" s="1" t="s">
        <v>52</v>
      </c>
      <c r="Q5342" s="1" t="s">
        <v>53</v>
      </c>
      <c r="R5342" s="2">
        <v>40836</v>
      </c>
    </row>
    <row r="5343" spans="1:18" x14ac:dyDescent="0.25">
      <c r="A5343" s="1">
        <v>29764</v>
      </c>
      <c r="B5343" s="2">
        <v>41112</v>
      </c>
      <c r="C5343" s="2" t="str">
        <f t="shared" si="416"/>
        <v>July</v>
      </c>
      <c r="D5343" s="1" t="s">
        <v>37</v>
      </c>
      <c r="E5343" s="1">
        <v>10</v>
      </c>
      <c r="F5343" s="1">
        <f t="shared" si="415"/>
        <v>16.509</v>
      </c>
      <c r="G5343" s="1">
        <v>165.09</v>
      </c>
      <c r="H5343" s="1">
        <v>8.4</v>
      </c>
      <c r="I5343">
        <f t="shared" si="417"/>
        <v>173.49</v>
      </c>
      <c r="J5343">
        <f t="shared" si="418"/>
        <v>3.5455000000000001</v>
      </c>
      <c r="K5343">
        <f t="shared" si="419"/>
        <v>5.8532659499999999</v>
      </c>
      <c r="L5343" s="1" t="s">
        <v>19</v>
      </c>
      <c r="M5343" s="1" t="s">
        <v>49</v>
      </c>
      <c r="N5343" s="1" t="s">
        <v>28</v>
      </c>
      <c r="O5343" s="1" t="s">
        <v>34</v>
      </c>
      <c r="P5343" s="1" t="s">
        <v>48</v>
      </c>
      <c r="Q5343" s="1" t="s">
        <v>24</v>
      </c>
      <c r="R5343" s="2">
        <v>41113</v>
      </c>
    </row>
    <row r="5344" spans="1:18" x14ac:dyDescent="0.25">
      <c r="A5344" s="1">
        <v>807</v>
      </c>
      <c r="B5344" s="2">
        <v>40505</v>
      </c>
      <c r="C5344" s="2" t="str">
        <f t="shared" si="416"/>
        <v>November</v>
      </c>
      <c r="D5344" s="1" t="s">
        <v>41</v>
      </c>
      <c r="E5344" s="1">
        <v>32</v>
      </c>
      <c r="F5344" s="1">
        <f t="shared" si="415"/>
        <v>3.8925000000000001</v>
      </c>
      <c r="G5344" s="1">
        <v>124.56</v>
      </c>
      <c r="H5344" s="1">
        <v>2</v>
      </c>
      <c r="I5344">
        <f t="shared" si="417"/>
        <v>126.56</v>
      </c>
      <c r="J5344">
        <f t="shared" si="418"/>
        <v>3.5455000000000001</v>
      </c>
      <c r="K5344">
        <f t="shared" si="419"/>
        <v>4.4162748000000001</v>
      </c>
      <c r="L5344" s="1" t="s">
        <v>26</v>
      </c>
      <c r="M5344" s="1" t="s">
        <v>65</v>
      </c>
      <c r="N5344" s="1" t="s">
        <v>42</v>
      </c>
      <c r="O5344" s="1" t="s">
        <v>34</v>
      </c>
      <c r="P5344" s="1" t="s">
        <v>66</v>
      </c>
      <c r="Q5344" s="1" t="s">
        <v>36</v>
      </c>
      <c r="R5344" s="2">
        <v>40506</v>
      </c>
    </row>
    <row r="5345" spans="1:18" x14ac:dyDescent="0.25">
      <c r="A5345" s="1">
        <v>27106</v>
      </c>
      <c r="B5345" s="2">
        <v>40878</v>
      </c>
      <c r="C5345" s="2" t="str">
        <f t="shared" si="416"/>
        <v>December</v>
      </c>
      <c r="D5345" s="1" t="s">
        <v>25</v>
      </c>
      <c r="E5345" s="1">
        <v>10</v>
      </c>
      <c r="F5345" s="1">
        <f t="shared" si="415"/>
        <v>6.4189999999999996</v>
      </c>
      <c r="G5345" s="1">
        <v>64.19</v>
      </c>
      <c r="H5345" s="1">
        <v>1.5</v>
      </c>
      <c r="I5345">
        <f t="shared" si="417"/>
        <v>65.69</v>
      </c>
      <c r="J5345">
        <f t="shared" si="418"/>
        <v>3.5455000000000001</v>
      </c>
      <c r="K5345">
        <f t="shared" si="419"/>
        <v>2.27585645</v>
      </c>
      <c r="L5345" s="1" t="s">
        <v>26</v>
      </c>
      <c r="M5345" s="1" t="s">
        <v>27</v>
      </c>
      <c r="N5345" s="1" t="s">
        <v>42</v>
      </c>
      <c r="O5345" s="1" t="s">
        <v>34</v>
      </c>
      <c r="P5345" s="1" t="s">
        <v>35</v>
      </c>
      <c r="Q5345" s="1" t="s">
        <v>36</v>
      </c>
      <c r="R5345" s="2">
        <v>40880</v>
      </c>
    </row>
    <row r="5346" spans="1:18" x14ac:dyDescent="0.25">
      <c r="A5346" s="1">
        <v>25314</v>
      </c>
      <c r="B5346" s="2">
        <v>40963</v>
      </c>
      <c r="C5346" s="2" t="str">
        <f t="shared" si="416"/>
        <v>February</v>
      </c>
      <c r="D5346" s="1" t="s">
        <v>25</v>
      </c>
      <c r="E5346" s="1">
        <v>43</v>
      </c>
      <c r="F5346" s="1">
        <f t="shared" si="415"/>
        <v>178.59330232558139</v>
      </c>
      <c r="G5346" s="1">
        <v>7679.5119999999997</v>
      </c>
      <c r="H5346" s="1">
        <v>5</v>
      </c>
      <c r="I5346">
        <f t="shared" si="417"/>
        <v>7684.5119999999997</v>
      </c>
      <c r="J5346">
        <f t="shared" si="418"/>
        <v>5.3265000000000002</v>
      </c>
      <c r="K5346">
        <f t="shared" si="419"/>
        <v>409.04920668</v>
      </c>
      <c r="L5346" s="1" t="s">
        <v>26</v>
      </c>
      <c r="M5346" s="1" t="s">
        <v>54</v>
      </c>
      <c r="N5346" s="1" t="s">
        <v>33</v>
      </c>
      <c r="O5346" s="1" t="s">
        <v>29</v>
      </c>
      <c r="P5346" s="1" t="s">
        <v>30</v>
      </c>
      <c r="Q5346" s="1" t="s">
        <v>24</v>
      </c>
      <c r="R5346" s="2">
        <v>40965</v>
      </c>
    </row>
    <row r="5347" spans="1:18" x14ac:dyDescent="0.25">
      <c r="A5347" s="1">
        <v>10528</v>
      </c>
      <c r="B5347" s="2">
        <v>40069</v>
      </c>
      <c r="C5347" s="2" t="str">
        <f t="shared" si="416"/>
        <v>September</v>
      </c>
      <c r="D5347" s="1" t="s">
        <v>41</v>
      </c>
      <c r="E5347" s="1">
        <v>47</v>
      </c>
      <c r="F5347" s="1">
        <f t="shared" si="415"/>
        <v>17.838297872340426</v>
      </c>
      <c r="G5347" s="1">
        <v>838.4</v>
      </c>
      <c r="H5347" s="1">
        <v>9.4700000000000006</v>
      </c>
      <c r="I5347">
        <f t="shared" si="417"/>
        <v>847.87</v>
      </c>
      <c r="J5347">
        <f t="shared" si="418"/>
        <v>3.5455000000000001</v>
      </c>
      <c r="K5347">
        <f t="shared" si="419"/>
        <v>29.725472</v>
      </c>
      <c r="L5347" s="1" t="s">
        <v>19</v>
      </c>
      <c r="M5347" s="1" t="s">
        <v>54</v>
      </c>
      <c r="N5347" s="1" t="s">
        <v>33</v>
      </c>
      <c r="O5347" s="1" t="s">
        <v>34</v>
      </c>
      <c r="P5347" s="1" t="s">
        <v>60</v>
      </c>
      <c r="Q5347" s="1" t="s">
        <v>24</v>
      </c>
      <c r="R5347" s="2">
        <v>40071</v>
      </c>
    </row>
    <row r="5348" spans="1:18" x14ac:dyDescent="0.25">
      <c r="A5348" s="1">
        <v>18946</v>
      </c>
      <c r="B5348" s="2">
        <v>40302</v>
      </c>
      <c r="C5348" s="2" t="str">
        <f t="shared" si="416"/>
        <v>May</v>
      </c>
      <c r="D5348" s="1" t="s">
        <v>37</v>
      </c>
      <c r="E5348" s="1">
        <v>32</v>
      </c>
      <c r="F5348" s="1">
        <f t="shared" si="415"/>
        <v>6.3403124999999996</v>
      </c>
      <c r="G5348" s="1">
        <v>202.89</v>
      </c>
      <c r="H5348" s="1">
        <v>10.050000000000001</v>
      </c>
      <c r="I5348">
        <f t="shared" si="417"/>
        <v>212.94</v>
      </c>
      <c r="J5348">
        <f t="shared" si="418"/>
        <v>3.5455000000000001</v>
      </c>
      <c r="K5348">
        <f t="shared" si="419"/>
        <v>7.1934649500000001</v>
      </c>
      <c r="L5348" s="1" t="s">
        <v>26</v>
      </c>
      <c r="M5348" s="1" t="s">
        <v>54</v>
      </c>
      <c r="N5348" s="1" t="s">
        <v>42</v>
      </c>
      <c r="O5348" s="1" t="s">
        <v>34</v>
      </c>
      <c r="P5348" s="1" t="s">
        <v>45</v>
      </c>
      <c r="Q5348" s="1" t="s">
        <v>24</v>
      </c>
      <c r="R5348" s="2">
        <v>40302</v>
      </c>
    </row>
    <row r="5349" spans="1:18" x14ac:dyDescent="0.25">
      <c r="A5349" s="1">
        <v>3746</v>
      </c>
      <c r="B5349" s="2">
        <v>40066</v>
      </c>
      <c r="C5349" s="2" t="str">
        <f t="shared" si="416"/>
        <v>September</v>
      </c>
      <c r="D5349" s="1" t="s">
        <v>32</v>
      </c>
      <c r="E5349" s="1">
        <v>38</v>
      </c>
      <c r="F5349" s="1">
        <f t="shared" si="415"/>
        <v>6.4815789473684218</v>
      </c>
      <c r="G5349" s="1">
        <v>246.3</v>
      </c>
      <c r="H5349" s="1">
        <v>5.79</v>
      </c>
      <c r="I5349">
        <f t="shared" si="417"/>
        <v>252.09</v>
      </c>
      <c r="J5349">
        <f t="shared" si="418"/>
        <v>3.5455000000000001</v>
      </c>
      <c r="K5349">
        <f t="shared" si="419"/>
        <v>8.7325665000000008</v>
      </c>
      <c r="L5349" s="1" t="s">
        <v>26</v>
      </c>
      <c r="M5349" s="1" t="s">
        <v>51</v>
      </c>
      <c r="N5349" s="1" t="s">
        <v>33</v>
      </c>
      <c r="O5349" s="1" t="s">
        <v>34</v>
      </c>
      <c r="P5349" s="1" t="s">
        <v>45</v>
      </c>
      <c r="Q5349" s="1" t="s">
        <v>24</v>
      </c>
      <c r="R5349" s="2">
        <v>40067</v>
      </c>
    </row>
    <row r="5350" spans="1:18" x14ac:dyDescent="0.25">
      <c r="A5350" s="1">
        <v>7941</v>
      </c>
      <c r="B5350" s="2">
        <v>40991</v>
      </c>
      <c r="C5350" s="2" t="str">
        <f t="shared" si="416"/>
        <v>March</v>
      </c>
      <c r="D5350" s="1" t="s">
        <v>18</v>
      </c>
      <c r="E5350" s="1">
        <v>50</v>
      </c>
      <c r="F5350" s="1">
        <f t="shared" si="415"/>
        <v>55.933399999999999</v>
      </c>
      <c r="G5350" s="1">
        <v>2796.67</v>
      </c>
      <c r="H5350" s="1">
        <v>5.08</v>
      </c>
      <c r="I5350">
        <f t="shared" si="417"/>
        <v>2801.75</v>
      </c>
      <c r="J5350">
        <f t="shared" si="418"/>
        <v>3.5455000000000001</v>
      </c>
      <c r="K5350">
        <f t="shared" si="419"/>
        <v>99.155934850000008</v>
      </c>
      <c r="L5350" s="1" t="s">
        <v>26</v>
      </c>
      <c r="M5350" s="1" t="s">
        <v>54</v>
      </c>
      <c r="N5350" s="1" t="s">
        <v>33</v>
      </c>
      <c r="O5350" s="1" t="s">
        <v>34</v>
      </c>
      <c r="P5350" s="1" t="s">
        <v>60</v>
      </c>
      <c r="Q5350" s="1" t="s">
        <v>24</v>
      </c>
      <c r="R5350" s="2">
        <v>40998</v>
      </c>
    </row>
    <row r="5351" spans="1:18" x14ac:dyDescent="0.25">
      <c r="A5351" s="1">
        <v>37313</v>
      </c>
      <c r="B5351" s="2">
        <v>41092</v>
      </c>
      <c r="C5351" s="2" t="str">
        <f t="shared" si="416"/>
        <v>July</v>
      </c>
      <c r="D5351" s="1" t="s">
        <v>32</v>
      </c>
      <c r="E5351" s="1">
        <v>44</v>
      </c>
      <c r="F5351" s="1">
        <f t="shared" si="415"/>
        <v>75.099545454545463</v>
      </c>
      <c r="G5351" s="1">
        <v>3304.38</v>
      </c>
      <c r="H5351" s="1">
        <v>37.58</v>
      </c>
      <c r="I5351">
        <f t="shared" si="417"/>
        <v>3341.96</v>
      </c>
      <c r="J5351">
        <f t="shared" si="418"/>
        <v>4.7610000000000001</v>
      </c>
      <c r="K5351">
        <f t="shared" si="419"/>
        <v>157.3215318</v>
      </c>
      <c r="L5351" s="1" t="s">
        <v>26</v>
      </c>
      <c r="M5351" s="1" t="s">
        <v>59</v>
      </c>
      <c r="N5351" s="1" t="s">
        <v>33</v>
      </c>
      <c r="O5351" s="1" t="s">
        <v>22</v>
      </c>
      <c r="P5351" s="1" t="s">
        <v>23</v>
      </c>
      <c r="Q5351" s="1" t="s">
        <v>36</v>
      </c>
      <c r="R5351" s="2">
        <v>41093</v>
      </c>
    </row>
    <row r="5352" spans="1:18" x14ac:dyDescent="0.25">
      <c r="A5352" s="1">
        <v>51073</v>
      </c>
      <c r="B5352" s="2">
        <v>40312</v>
      </c>
      <c r="C5352" s="2" t="str">
        <f t="shared" si="416"/>
        <v>May</v>
      </c>
      <c r="D5352" s="1" t="s">
        <v>32</v>
      </c>
      <c r="E5352" s="1">
        <v>17</v>
      </c>
      <c r="F5352" s="1">
        <f t="shared" si="415"/>
        <v>145.59294117647059</v>
      </c>
      <c r="G5352" s="1">
        <v>2475.08</v>
      </c>
      <c r="H5352" s="1">
        <v>24.49</v>
      </c>
      <c r="I5352">
        <f t="shared" si="417"/>
        <v>2499.5699999999997</v>
      </c>
      <c r="J5352">
        <f t="shared" si="418"/>
        <v>4.7610000000000001</v>
      </c>
      <c r="K5352">
        <f t="shared" si="419"/>
        <v>117.83855879999999</v>
      </c>
      <c r="L5352" s="1" t="s">
        <v>19</v>
      </c>
      <c r="M5352" s="1" t="s">
        <v>20</v>
      </c>
      <c r="N5352" s="1" t="s">
        <v>33</v>
      </c>
      <c r="O5352" s="1" t="s">
        <v>22</v>
      </c>
      <c r="P5352" s="1" t="s">
        <v>23</v>
      </c>
      <c r="Q5352" s="1" t="s">
        <v>53</v>
      </c>
      <c r="R5352" s="2">
        <v>40314</v>
      </c>
    </row>
    <row r="5353" spans="1:18" x14ac:dyDescent="0.25">
      <c r="A5353" s="1">
        <v>29958</v>
      </c>
      <c r="B5353" s="2">
        <v>40549</v>
      </c>
      <c r="C5353" s="2" t="str">
        <f t="shared" si="416"/>
        <v>January</v>
      </c>
      <c r="D5353" s="1" t="s">
        <v>25</v>
      </c>
      <c r="E5353" s="1">
        <v>47</v>
      </c>
      <c r="F5353" s="1">
        <f t="shared" si="415"/>
        <v>6.5440425531914892</v>
      </c>
      <c r="G5353" s="1">
        <v>307.57</v>
      </c>
      <c r="H5353" s="1">
        <v>5.19</v>
      </c>
      <c r="I5353">
        <f t="shared" si="417"/>
        <v>312.76</v>
      </c>
      <c r="J5353">
        <f t="shared" si="418"/>
        <v>3.5455000000000001</v>
      </c>
      <c r="K5353">
        <f t="shared" si="419"/>
        <v>10.904894349999999</v>
      </c>
      <c r="L5353" s="1" t="s">
        <v>26</v>
      </c>
      <c r="M5353" s="1" t="s">
        <v>49</v>
      </c>
      <c r="N5353" s="1" t="s">
        <v>21</v>
      </c>
      <c r="O5353" s="1" t="s">
        <v>34</v>
      </c>
      <c r="P5353" s="1" t="s">
        <v>48</v>
      </c>
      <c r="Q5353" s="1" t="s">
        <v>24</v>
      </c>
      <c r="R5353" s="2">
        <v>40550</v>
      </c>
    </row>
    <row r="5354" spans="1:18" x14ac:dyDescent="0.25">
      <c r="A5354" s="1">
        <v>23427</v>
      </c>
      <c r="B5354" s="2">
        <v>40763</v>
      </c>
      <c r="C5354" s="2" t="str">
        <f t="shared" si="416"/>
        <v>August</v>
      </c>
      <c r="D5354" s="1" t="s">
        <v>18</v>
      </c>
      <c r="E5354" s="1">
        <v>22</v>
      </c>
      <c r="F5354" s="1">
        <f t="shared" si="415"/>
        <v>122.04454545454546</v>
      </c>
      <c r="G5354" s="1">
        <v>2684.98</v>
      </c>
      <c r="H5354" s="1">
        <v>9.07</v>
      </c>
      <c r="I5354">
        <f t="shared" si="417"/>
        <v>2694.05</v>
      </c>
      <c r="J5354">
        <f t="shared" si="418"/>
        <v>3.5455000000000001</v>
      </c>
      <c r="K5354">
        <f t="shared" si="419"/>
        <v>95.195965900000004</v>
      </c>
      <c r="L5354" s="1" t="s">
        <v>26</v>
      </c>
      <c r="M5354" s="1" t="s">
        <v>47</v>
      </c>
      <c r="N5354" s="1" t="s">
        <v>33</v>
      </c>
      <c r="O5354" s="1" t="s">
        <v>34</v>
      </c>
      <c r="P5354" s="1" t="s">
        <v>48</v>
      </c>
      <c r="Q5354" s="1" t="s">
        <v>24</v>
      </c>
      <c r="R5354" s="2">
        <v>40772</v>
      </c>
    </row>
    <row r="5355" spans="1:18" x14ac:dyDescent="0.25">
      <c r="A5355" s="1">
        <v>132</v>
      </c>
      <c r="B5355" s="2">
        <v>40339</v>
      </c>
      <c r="C5355" s="2" t="str">
        <f t="shared" si="416"/>
        <v>June</v>
      </c>
      <c r="D5355" s="1" t="s">
        <v>41</v>
      </c>
      <c r="E5355" s="1">
        <v>30</v>
      </c>
      <c r="F5355" s="1">
        <f t="shared" si="415"/>
        <v>133.72166666666666</v>
      </c>
      <c r="G5355" s="1">
        <v>4011.65</v>
      </c>
      <c r="H5355" s="1">
        <v>54.74</v>
      </c>
      <c r="I5355">
        <f t="shared" si="417"/>
        <v>4066.39</v>
      </c>
      <c r="J5355">
        <f t="shared" si="418"/>
        <v>4.7610000000000001</v>
      </c>
      <c r="K5355">
        <f t="shared" si="419"/>
        <v>190.99465650000002</v>
      </c>
      <c r="L5355" s="1" t="s">
        <v>38</v>
      </c>
      <c r="M5355" s="1" t="s">
        <v>58</v>
      </c>
      <c r="N5355" s="1" t="s">
        <v>21</v>
      </c>
      <c r="O5355" s="1" t="s">
        <v>22</v>
      </c>
      <c r="P5355" s="1" t="s">
        <v>67</v>
      </c>
      <c r="Q5355" s="1" t="s">
        <v>64</v>
      </c>
      <c r="R5355" s="2">
        <v>40342</v>
      </c>
    </row>
    <row r="5356" spans="1:18" x14ac:dyDescent="0.25">
      <c r="A5356" s="1">
        <v>28934</v>
      </c>
      <c r="B5356" s="2">
        <v>41241</v>
      </c>
      <c r="C5356" s="2" t="str">
        <f t="shared" si="416"/>
        <v>November</v>
      </c>
      <c r="D5356" s="1" t="s">
        <v>41</v>
      </c>
      <c r="E5356" s="1">
        <v>26</v>
      </c>
      <c r="F5356" s="1">
        <f t="shared" si="415"/>
        <v>129.1123076923077</v>
      </c>
      <c r="G5356" s="1">
        <v>3356.92</v>
      </c>
      <c r="H5356" s="1">
        <v>7.11</v>
      </c>
      <c r="I5356">
        <f t="shared" si="417"/>
        <v>3364.03</v>
      </c>
      <c r="J5356">
        <f t="shared" si="418"/>
        <v>5.3265000000000002</v>
      </c>
      <c r="K5356">
        <f t="shared" si="419"/>
        <v>178.80634380000001</v>
      </c>
      <c r="L5356" s="1" t="s">
        <v>19</v>
      </c>
      <c r="M5356" s="1" t="s">
        <v>51</v>
      </c>
      <c r="N5356" s="1" t="s">
        <v>21</v>
      </c>
      <c r="O5356" s="1" t="s">
        <v>29</v>
      </c>
      <c r="P5356" s="1" t="s">
        <v>61</v>
      </c>
      <c r="Q5356" s="1" t="s">
        <v>31</v>
      </c>
      <c r="R5356" s="2">
        <v>41243</v>
      </c>
    </row>
    <row r="5357" spans="1:18" x14ac:dyDescent="0.25">
      <c r="A5357" s="1">
        <v>24576</v>
      </c>
      <c r="B5357" s="2">
        <v>41254</v>
      </c>
      <c r="C5357" s="2" t="str">
        <f t="shared" si="416"/>
        <v>December</v>
      </c>
      <c r="D5357" s="1" t="s">
        <v>32</v>
      </c>
      <c r="E5357" s="1">
        <v>10</v>
      </c>
      <c r="F5357" s="1">
        <f t="shared" si="415"/>
        <v>15.284000000000001</v>
      </c>
      <c r="G5357" s="1">
        <v>152.84</v>
      </c>
      <c r="H5357" s="1">
        <v>7.4</v>
      </c>
      <c r="I5357">
        <f t="shared" si="417"/>
        <v>160.24</v>
      </c>
      <c r="J5357">
        <f t="shared" si="418"/>
        <v>4.7610000000000001</v>
      </c>
      <c r="K5357">
        <f t="shared" si="419"/>
        <v>7.2767124000000001</v>
      </c>
      <c r="L5357" s="1" t="s">
        <v>26</v>
      </c>
      <c r="M5357" s="1" t="s">
        <v>20</v>
      </c>
      <c r="N5357" s="1" t="s">
        <v>33</v>
      </c>
      <c r="O5357" s="1" t="s">
        <v>22</v>
      </c>
      <c r="P5357" s="1" t="s">
        <v>23</v>
      </c>
      <c r="Q5357" s="1" t="s">
        <v>24</v>
      </c>
      <c r="R5357" s="2">
        <v>41256</v>
      </c>
    </row>
    <row r="5358" spans="1:18" x14ac:dyDescent="0.25">
      <c r="A5358" s="1">
        <v>9344</v>
      </c>
      <c r="B5358" s="2">
        <v>40883</v>
      </c>
      <c r="C5358" s="2" t="str">
        <f t="shared" si="416"/>
        <v>December</v>
      </c>
      <c r="D5358" s="1" t="s">
        <v>18</v>
      </c>
      <c r="E5358" s="1">
        <v>18</v>
      </c>
      <c r="F5358" s="1">
        <f t="shared" si="415"/>
        <v>96.283333333333331</v>
      </c>
      <c r="G5358" s="1">
        <v>1733.1</v>
      </c>
      <c r="H5358" s="1">
        <v>35</v>
      </c>
      <c r="I5358">
        <f t="shared" si="417"/>
        <v>1768.1</v>
      </c>
      <c r="J5358">
        <f t="shared" si="418"/>
        <v>3.5455000000000001</v>
      </c>
      <c r="K5358">
        <f t="shared" si="419"/>
        <v>61.447060499999999</v>
      </c>
      <c r="L5358" s="1" t="s">
        <v>26</v>
      </c>
      <c r="M5358" s="1" t="s">
        <v>47</v>
      </c>
      <c r="N5358" s="1" t="s">
        <v>21</v>
      </c>
      <c r="O5358" s="1" t="s">
        <v>34</v>
      </c>
      <c r="P5358" s="1" t="s">
        <v>60</v>
      </c>
      <c r="Q5358" s="1" t="s">
        <v>53</v>
      </c>
      <c r="R5358" s="2">
        <v>40885</v>
      </c>
    </row>
    <row r="5359" spans="1:18" x14ac:dyDescent="0.25">
      <c r="A5359" s="1">
        <v>1218</v>
      </c>
      <c r="B5359" s="2">
        <v>39983</v>
      </c>
      <c r="C5359" s="2" t="str">
        <f t="shared" si="416"/>
        <v>June</v>
      </c>
      <c r="D5359" s="1" t="s">
        <v>32</v>
      </c>
      <c r="E5359" s="1">
        <v>3</v>
      </c>
      <c r="F5359" s="1">
        <f t="shared" si="415"/>
        <v>15.486666666666666</v>
      </c>
      <c r="G5359" s="1">
        <v>46.46</v>
      </c>
      <c r="H5359" s="1">
        <v>6.75</v>
      </c>
      <c r="I5359">
        <f t="shared" si="417"/>
        <v>53.21</v>
      </c>
      <c r="J5359">
        <f t="shared" si="418"/>
        <v>3.5455000000000001</v>
      </c>
      <c r="K5359">
        <f t="shared" si="419"/>
        <v>1.6472392999999999</v>
      </c>
      <c r="L5359" s="1" t="s">
        <v>26</v>
      </c>
      <c r="M5359" s="1" t="s">
        <v>27</v>
      </c>
      <c r="N5359" s="1" t="s">
        <v>33</v>
      </c>
      <c r="O5359" s="1" t="s">
        <v>34</v>
      </c>
      <c r="P5359" s="1" t="s">
        <v>68</v>
      </c>
      <c r="Q5359" s="1" t="s">
        <v>31</v>
      </c>
      <c r="R5359" s="2">
        <v>39986</v>
      </c>
    </row>
    <row r="5360" spans="1:18" x14ac:dyDescent="0.25">
      <c r="A5360" s="1">
        <v>53863</v>
      </c>
      <c r="B5360" s="2">
        <v>40332</v>
      </c>
      <c r="C5360" s="2" t="str">
        <f t="shared" si="416"/>
        <v>June</v>
      </c>
      <c r="D5360" s="1" t="s">
        <v>25</v>
      </c>
      <c r="E5360" s="1">
        <v>46</v>
      </c>
      <c r="F5360" s="1">
        <f t="shared" si="415"/>
        <v>169.72717391304349</v>
      </c>
      <c r="G5360" s="1">
        <v>7807.45</v>
      </c>
      <c r="H5360" s="1">
        <v>19.989999999999998</v>
      </c>
      <c r="I5360">
        <f t="shared" si="417"/>
        <v>7827.44</v>
      </c>
      <c r="J5360">
        <f t="shared" si="418"/>
        <v>3.5455000000000001</v>
      </c>
      <c r="K5360">
        <f t="shared" si="419"/>
        <v>276.81313975</v>
      </c>
      <c r="L5360" s="1" t="s">
        <v>19</v>
      </c>
      <c r="M5360" s="1" t="s">
        <v>20</v>
      </c>
      <c r="N5360" s="1" t="s">
        <v>42</v>
      </c>
      <c r="O5360" s="1" t="s">
        <v>34</v>
      </c>
      <c r="P5360" s="1" t="s">
        <v>60</v>
      </c>
      <c r="Q5360" s="1" t="s">
        <v>24</v>
      </c>
      <c r="R5360" s="2">
        <v>40335</v>
      </c>
    </row>
    <row r="5361" spans="1:18" x14ac:dyDescent="0.25">
      <c r="A5361" s="1">
        <v>24064</v>
      </c>
      <c r="B5361" s="2">
        <v>40384</v>
      </c>
      <c r="C5361" s="2" t="str">
        <f t="shared" si="416"/>
        <v>July</v>
      </c>
      <c r="D5361" s="1" t="s">
        <v>41</v>
      </c>
      <c r="E5361" s="1">
        <v>23</v>
      </c>
      <c r="F5361" s="1">
        <f t="shared" si="415"/>
        <v>276.80521739130438</v>
      </c>
      <c r="G5361" s="1">
        <v>6366.52</v>
      </c>
      <c r="H5361" s="1">
        <v>14.7</v>
      </c>
      <c r="I5361">
        <f t="shared" si="417"/>
        <v>6381.22</v>
      </c>
      <c r="J5361">
        <f t="shared" si="418"/>
        <v>5.3265000000000002</v>
      </c>
      <c r="K5361">
        <f t="shared" si="419"/>
        <v>339.11268780000006</v>
      </c>
      <c r="L5361" s="1" t="s">
        <v>38</v>
      </c>
      <c r="M5361" s="1" t="s">
        <v>20</v>
      </c>
      <c r="N5361" s="1" t="s">
        <v>42</v>
      </c>
      <c r="O5361" s="1" t="s">
        <v>29</v>
      </c>
      <c r="P5361" s="1" t="s">
        <v>61</v>
      </c>
      <c r="Q5361" s="1" t="s">
        <v>40</v>
      </c>
      <c r="R5361" s="2">
        <v>40387</v>
      </c>
    </row>
    <row r="5362" spans="1:18" x14ac:dyDescent="0.25">
      <c r="A5362" s="1">
        <v>32966</v>
      </c>
      <c r="B5362" s="2">
        <v>40934</v>
      </c>
      <c r="C5362" s="2" t="str">
        <f t="shared" si="416"/>
        <v>January</v>
      </c>
      <c r="D5362" s="1" t="s">
        <v>18</v>
      </c>
      <c r="E5362" s="1">
        <v>4</v>
      </c>
      <c r="F5362" s="1">
        <f t="shared" si="415"/>
        <v>258.8</v>
      </c>
      <c r="G5362" s="1">
        <v>1035.2</v>
      </c>
      <c r="H5362" s="1">
        <v>28.06</v>
      </c>
      <c r="I5362">
        <f t="shared" si="417"/>
        <v>1063.26</v>
      </c>
      <c r="J5362">
        <f t="shared" si="418"/>
        <v>5.3265000000000002</v>
      </c>
      <c r="K5362">
        <f t="shared" si="419"/>
        <v>55.139928000000012</v>
      </c>
      <c r="L5362" s="1" t="s">
        <v>38</v>
      </c>
      <c r="M5362" s="1" t="s">
        <v>56</v>
      </c>
      <c r="N5362" s="1" t="s">
        <v>42</v>
      </c>
      <c r="O5362" s="1" t="s">
        <v>29</v>
      </c>
      <c r="P5362" s="1" t="s">
        <v>61</v>
      </c>
      <c r="Q5362" s="1" t="s">
        <v>40</v>
      </c>
      <c r="R5362" s="2">
        <v>40941</v>
      </c>
    </row>
    <row r="5363" spans="1:18" x14ac:dyDescent="0.25">
      <c r="A5363" s="1">
        <v>59750</v>
      </c>
      <c r="B5363" s="2">
        <v>40368</v>
      </c>
      <c r="C5363" s="2" t="str">
        <f t="shared" si="416"/>
        <v>July</v>
      </c>
      <c r="D5363" s="1" t="s">
        <v>18</v>
      </c>
      <c r="E5363" s="1">
        <v>34</v>
      </c>
      <c r="F5363" s="1">
        <f t="shared" si="415"/>
        <v>6.5761764705882353</v>
      </c>
      <c r="G5363" s="1">
        <v>223.59</v>
      </c>
      <c r="H5363" s="1">
        <v>5.74</v>
      </c>
      <c r="I5363">
        <f t="shared" si="417"/>
        <v>229.33</v>
      </c>
      <c r="J5363">
        <f t="shared" si="418"/>
        <v>3.5455000000000001</v>
      </c>
      <c r="K5363">
        <f t="shared" si="419"/>
        <v>7.9273834499999998</v>
      </c>
      <c r="L5363" s="1" t="s">
        <v>26</v>
      </c>
      <c r="M5363" s="1" t="s">
        <v>20</v>
      </c>
      <c r="N5363" s="1" t="s">
        <v>33</v>
      </c>
      <c r="O5363" s="1" t="s">
        <v>34</v>
      </c>
      <c r="P5363" s="1" t="s">
        <v>45</v>
      </c>
      <c r="Q5363" s="1" t="s">
        <v>24</v>
      </c>
      <c r="R5363" s="2">
        <v>40372</v>
      </c>
    </row>
    <row r="5364" spans="1:18" x14ac:dyDescent="0.25">
      <c r="A5364" s="1">
        <v>25824</v>
      </c>
      <c r="B5364" s="2">
        <v>40060</v>
      </c>
      <c r="C5364" s="2" t="str">
        <f t="shared" si="416"/>
        <v>September</v>
      </c>
      <c r="D5364" s="1" t="s">
        <v>41</v>
      </c>
      <c r="E5364" s="1">
        <v>5</v>
      </c>
      <c r="F5364" s="1">
        <f t="shared" si="415"/>
        <v>5.0540000000000003</v>
      </c>
      <c r="G5364" s="1">
        <v>25.27</v>
      </c>
      <c r="H5364" s="1">
        <v>5.13</v>
      </c>
      <c r="I5364">
        <f t="shared" si="417"/>
        <v>30.4</v>
      </c>
      <c r="J5364">
        <f t="shared" si="418"/>
        <v>3.5455000000000001</v>
      </c>
      <c r="K5364">
        <f t="shared" si="419"/>
        <v>0.89594784999999999</v>
      </c>
      <c r="L5364" s="1" t="s">
        <v>26</v>
      </c>
      <c r="M5364" s="1" t="s">
        <v>51</v>
      </c>
      <c r="N5364" s="1" t="s">
        <v>33</v>
      </c>
      <c r="O5364" s="1" t="s">
        <v>34</v>
      </c>
      <c r="P5364" s="1" t="s">
        <v>68</v>
      </c>
      <c r="Q5364" s="1" t="s">
        <v>24</v>
      </c>
      <c r="R5364" s="2">
        <v>40061</v>
      </c>
    </row>
    <row r="5365" spans="1:18" x14ac:dyDescent="0.25">
      <c r="A5365" s="1">
        <v>38565</v>
      </c>
      <c r="B5365" s="2">
        <v>39897</v>
      </c>
      <c r="C5365" s="2" t="str">
        <f t="shared" si="416"/>
        <v>March</v>
      </c>
      <c r="D5365" s="1" t="s">
        <v>37</v>
      </c>
      <c r="E5365" s="1">
        <v>20</v>
      </c>
      <c r="F5365" s="1">
        <f t="shared" si="415"/>
        <v>11.704499999999999</v>
      </c>
      <c r="G5365" s="1">
        <v>234.09</v>
      </c>
      <c r="H5365" s="1">
        <v>5.16</v>
      </c>
      <c r="I5365">
        <f t="shared" si="417"/>
        <v>239.25</v>
      </c>
      <c r="J5365">
        <f t="shared" si="418"/>
        <v>4.7610000000000001</v>
      </c>
      <c r="K5365">
        <f t="shared" si="419"/>
        <v>11.145024900000001</v>
      </c>
      <c r="L5365" s="1" t="s">
        <v>19</v>
      </c>
      <c r="M5365" s="1" t="s">
        <v>20</v>
      </c>
      <c r="N5365" s="1" t="s">
        <v>33</v>
      </c>
      <c r="O5365" s="1" t="s">
        <v>22</v>
      </c>
      <c r="P5365" s="1" t="s">
        <v>23</v>
      </c>
      <c r="Q5365" s="1" t="s">
        <v>24</v>
      </c>
      <c r="R5365" s="2">
        <v>39899</v>
      </c>
    </row>
    <row r="5366" spans="1:18" x14ac:dyDescent="0.25">
      <c r="A5366" s="1">
        <v>2912</v>
      </c>
      <c r="B5366" s="2">
        <v>40979</v>
      </c>
      <c r="C5366" s="2" t="str">
        <f t="shared" si="416"/>
        <v>March</v>
      </c>
      <c r="D5366" s="1" t="s">
        <v>18</v>
      </c>
      <c r="E5366" s="1">
        <v>7</v>
      </c>
      <c r="F5366" s="1">
        <f t="shared" si="415"/>
        <v>2369.59</v>
      </c>
      <c r="G5366" s="1">
        <v>16587.13</v>
      </c>
      <c r="H5366" s="1">
        <v>29.7</v>
      </c>
      <c r="I5366">
        <f t="shared" si="417"/>
        <v>16616.830000000002</v>
      </c>
      <c r="J5366">
        <f t="shared" si="418"/>
        <v>5.3265000000000002</v>
      </c>
      <c r="K5366">
        <f t="shared" si="419"/>
        <v>883.5134794500002</v>
      </c>
      <c r="L5366" s="1" t="s">
        <v>38</v>
      </c>
      <c r="M5366" s="1" t="s">
        <v>27</v>
      </c>
      <c r="N5366" s="1" t="s">
        <v>33</v>
      </c>
      <c r="O5366" s="1" t="s">
        <v>29</v>
      </c>
      <c r="P5366" s="1" t="s">
        <v>61</v>
      </c>
      <c r="Q5366" s="1" t="s">
        <v>40</v>
      </c>
      <c r="R5366" s="2">
        <v>40981</v>
      </c>
    </row>
    <row r="5367" spans="1:18" x14ac:dyDescent="0.25">
      <c r="A5367" s="1">
        <v>54116</v>
      </c>
      <c r="B5367" s="2">
        <v>40850</v>
      </c>
      <c r="C5367" s="2" t="str">
        <f t="shared" si="416"/>
        <v>November</v>
      </c>
      <c r="D5367" s="1" t="s">
        <v>37</v>
      </c>
      <c r="E5367" s="1">
        <v>22</v>
      </c>
      <c r="F5367" s="1">
        <f t="shared" si="415"/>
        <v>151.33045454545456</v>
      </c>
      <c r="G5367" s="1">
        <v>3329.27</v>
      </c>
      <c r="H5367" s="1">
        <v>16.010000000000002</v>
      </c>
      <c r="I5367">
        <f t="shared" si="417"/>
        <v>3345.28</v>
      </c>
      <c r="J5367">
        <f t="shared" si="418"/>
        <v>4.7610000000000001</v>
      </c>
      <c r="K5367">
        <f t="shared" si="419"/>
        <v>158.50654470000001</v>
      </c>
      <c r="L5367" s="1" t="s">
        <v>38</v>
      </c>
      <c r="M5367" s="1" t="s">
        <v>51</v>
      </c>
      <c r="N5367" s="1" t="s">
        <v>28</v>
      </c>
      <c r="O5367" s="1" t="s">
        <v>22</v>
      </c>
      <c r="P5367" s="1" t="s">
        <v>57</v>
      </c>
      <c r="Q5367" s="1" t="s">
        <v>64</v>
      </c>
      <c r="R5367" s="2">
        <v>40851</v>
      </c>
    </row>
    <row r="5368" spans="1:18" x14ac:dyDescent="0.25">
      <c r="A5368" s="1">
        <v>2305</v>
      </c>
      <c r="B5368" s="2">
        <v>40203</v>
      </c>
      <c r="C5368" s="2" t="str">
        <f t="shared" si="416"/>
        <v>January</v>
      </c>
      <c r="D5368" s="1" t="s">
        <v>25</v>
      </c>
      <c r="E5368" s="1">
        <v>33</v>
      </c>
      <c r="F5368" s="1">
        <f t="shared" si="415"/>
        <v>94.438484848484848</v>
      </c>
      <c r="G5368" s="1">
        <v>3116.47</v>
      </c>
      <c r="H5368" s="1">
        <v>57.38</v>
      </c>
      <c r="I5368">
        <f t="shared" si="417"/>
        <v>3173.85</v>
      </c>
      <c r="J5368">
        <f t="shared" si="418"/>
        <v>4.7610000000000001</v>
      </c>
      <c r="K5368">
        <f t="shared" si="419"/>
        <v>148.37513670000001</v>
      </c>
      <c r="L5368" s="1" t="s">
        <v>38</v>
      </c>
      <c r="M5368" s="1" t="s">
        <v>20</v>
      </c>
      <c r="N5368" s="1" t="s">
        <v>42</v>
      </c>
      <c r="O5368" s="1" t="s">
        <v>22</v>
      </c>
      <c r="P5368" s="1" t="s">
        <v>67</v>
      </c>
      <c r="Q5368" s="1" t="s">
        <v>64</v>
      </c>
      <c r="R5368" s="2">
        <v>40205</v>
      </c>
    </row>
    <row r="5369" spans="1:18" x14ac:dyDescent="0.25">
      <c r="A5369" s="1">
        <v>13091</v>
      </c>
      <c r="B5369" s="2">
        <v>40132</v>
      </c>
      <c r="C5369" s="2" t="str">
        <f t="shared" si="416"/>
        <v>November</v>
      </c>
      <c r="D5369" s="1" t="s">
        <v>41</v>
      </c>
      <c r="E5369" s="1">
        <v>12</v>
      </c>
      <c r="F5369" s="1">
        <f t="shared" si="415"/>
        <v>6.7858333333333336</v>
      </c>
      <c r="G5369" s="1">
        <v>81.430000000000007</v>
      </c>
      <c r="H5369" s="1">
        <v>7.03</v>
      </c>
      <c r="I5369">
        <f t="shared" si="417"/>
        <v>88.460000000000008</v>
      </c>
      <c r="J5369">
        <f t="shared" si="418"/>
        <v>3.5455000000000001</v>
      </c>
      <c r="K5369">
        <f t="shared" si="419"/>
        <v>2.8871006500000003</v>
      </c>
      <c r="L5369" s="1" t="s">
        <v>26</v>
      </c>
      <c r="M5369" s="1" t="s">
        <v>27</v>
      </c>
      <c r="N5369" s="1" t="s">
        <v>33</v>
      </c>
      <c r="O5369" s="1" t="s">
        <v>34</v>
      </c>
      <c r="P5369" s="1" t="s">
        <v>45</v>
      </c>
      <c r="Q5369" s="1" t="s">
        <v>24</v>
      </c>
      <c r="R5369" s="2">
        <v>40133</v>
      </c>
    </row>
    <row r="5370" spans="1:18" x14ac:dyDescent="0.25">
      <c r="A5370" s="1">
        <v>9344</v>
      </c>
      <c r="B5370" s="2">
        <v>40883</v>
      </c>
      <c r="C5370" s="2" t="str">
        <f t="shared" si="416"/>
        <v>December</v>
      </c>
      <c r="D5370" s="1" t="s">
        <v>18</v>
      </c>
      <c r="E5370" s="1">
        <v>31</v>
      </c>
      <c r="F5370" s="1">
        <f t="shared" si="415"/>
        <v>111.24662903225807</v>
      </c>
      <c r="G5370" s="1">
        <v>3448.6455000000001</v>
      </c>
      <c r="H5370" s="1">
        <v>8.99</v>
      </c>
      <c r="I5370">
        <f t="shared" si="417"/>
        <v>3457.6354999999999</v>
      </c>
      <c r="J5370">
        <f t="shared" si="418"/>
        <v>5.3265000000000002</v>
      </c>
      <c r="K5370">
        <f t="shared" si="419"/>
        <v>183.69210255749999</v>
      </c>
      <c r="L5370" s="1" t="s">
        <v>26</v>
      </c>
      <c r="M5370" s="1" t="s">
        <v>47</v>
      </c>
      <c r="N5370" s="1" t="s">
        <v>21</v>
      </c>
      <c r="O5370" s="1" t="s">
        <v>29</v>
      </c>
      <c r="P5370" s="1" t="s">
        <v>30</v>
      </c>
      <c r="Q5370" s="1" t="s">
        <v>24</v>
      </c>
      <c r="R5370" s="2">
        <v>40883</v>
      </c>
    </row>
    <row r="5371" spans="1:18" x14ac:dyDescent="0.25">
      <c r="A5371" s="1">
        <v>13604</v>
      </c>
      <c r="B5371" s="2">
        <v>39846</v>
      </c>
      <c r="C5371" s="2" t="str">
        <f t="shared" si="416"/>
        <v>February</v>
      </c>
      <c r="D5371" s="1" t="s">
        <v>32</v>
      </c>
      <c r="E5371" s="1">
        <v>38</v>
      </c>
      <c r="F5371" s="1">
        <f t="shared" si="415"/>
        <v>82.96710526315789</v>
      </c>
      <c r="G5371" s="1">
        <v>3152.75</v>
      </c>
      <c r="H5371" s="1">
        <v>6.13</v>
      </c>
      <c r="I5371">
        <f t="shared" si="417"/>
        <v>3158.88</v>
      </c>
      <c r="J5371">
        <f t="shared" si="418"/>
        <v>5.3265000000000002</v>
      </c>
      <c r="K5371">
        <f t="shared" si="419"/>
        <v>167.93122875</v>
      </c>
      <c r="L5371" s="1" t="s">
        <v>26</v>
      </c>
      <c r="M5371" s="1" t="s">
        <v>55</v>
      </c>
      <c r="N5371" s="1" t="s">
        <v>33</v>
      </c>
      <c r="O5371" s="1" t="s">
        <v>29</v>
      </c>
      <c r="P5371" s="1" t="s">
        <v>43</v>
      </c>
      <c r="Q5371" s="1" t="s">
        <v>24</v>
      </c>
      <c r="R5371" s="2">
        <v>39848</v>
      </c>
    </row>
    <row r="5372" spans="1:18" x14ac:dyDescent="0.25">
      <c r="A5372" s="1">
        <v>27105</v>
      </c>
      <c r="B5372" s="2">
        <v>40590</v>
      </c>
      <c r="C5372" s="2" t="str">
        <f t="shared" si="416"/>
        <v>February</v>
      </c>
      <c r="D5372" s="1" t="s">
        <v>32</v>
      </c>
      <c r="E5372" s="1">
        <v>2</v>
      </c>
      <c r="F5372" s="1">
        <f t="shared" si="415"/>
        <v>13.41</v>
      </c>
      <c r="G5372" s="1">
        <v>26.82</v>
      </c>
      <c r="H5372" s="1">
        <v>5.4</v>
      </c>
      <c r="I5372">
        <f t="shared" si="417"/>
        <v>32.22</v>
      </c>
      <c r="J5372">
        <f t="shared" si="418"/>
        <v>4.7610000000000001</v>
      </c>
      <c r="K5372">
        <f t="shared" si="419"/>
        <v>1.2769002</v>
      </c>
      <c r="L5372" s="1" t="s">
        <v>26</v>
      </c>
      <c r="M5372" s="1" t="s">
        <v>20</v>
      </c>
      <c r="N5372" s="1" t="s">
        <v>42</v>
      </c>
      <c r="O5372" s="1" t="s">
        <v>22</v>
      </c>
      <c r="P5372" s="1" t="s">
        <v>23</v>
      </c>
      <c r="Q5372" s="1" t="s">
        <v>46</v>
      </c>
      <c r="R5372" s="2">
        <v>40591</v>
      </c>
    </row>
    <row r="5373" spans="1:18" x14ac:dyDescent="0.25">
      <c r="A5373" s="1">
        <v>37152</v>
      </c>
      <c r="B5373" s="2">
        <v>40685</v>
      </c>
      <c r="C5373" s="2" t="str">
        <f t="shared" si="416"/>
        <v>May</v>
      </c>
      <c r="D5373" s="1" t="s">
        <v>41</v>
      </c>
      <c r="E5373" s="1">
        <v>39</v>
      </c>
      <c r="F5373" s="1">
        <f t="shared" si="415"/>
        <v>119.17153846153845</v>
      </c>
      <c r="G5373" s="1">
        <v>4647.6899999999996</v>
      </c>
      <c r="H5373" s="1">
        <v>30</v>
      </c>
      <c r="I5373">
        <f t="shared" si="417"/>
        <v>4677.6899999999996</v>
      </c>
      <c r="J5373">
        <f t="shared" si="418"/>
        <v>4.7610000000000001</v>
      </c>
      <c r="K5373">
        <f t="shared" si="419"/>
        <v>221.27652090000001</v>
      </c>
      <c r="L5373" s="1" t="s">
        <v>38</v>
      </c>
      <c r="M5373" s="1" t="s">
        <v>27</v>
      </c>
      <c r="N5373" s="1" t="s">
        <v>33</v>
      </c>
      <c r="O5373" s="1" t="s">
        <v>22</v>
      </c>
      <c r="P5373" s="1" t="s">
        <v>39</v>
      </c>
      <c r="Q5373" s="1" t="s">
        <v>40</v>
      </c>
      <c r="R5373" s="2">
        <v>40687</v>
      </c>
    </row>
    <row r="5374" spans="1:18" x14ac:dyDescent="0.25">
      <c r="A5374" s="1">
        <v>30433</v>
      </c>
      <c r="B5374" s="2">
        <v>40338</v>
      </c>
      <c r="C5374" s="2" t="str">
        <f t="shared" si="416"/>
        <v>June</v>
      </c>
      <c r="D5374" s="1" t="s">
        <v>41</v>
      </c>
      <c r="E5374" s="1">
        <v>17</v>
      </c>
      <c r="F5374" s="1">
        <f t="shared" si="415"/>
        <v>14.904705882352941</v>
      </c>
      <c r="G5374" s="1">
        <v>253.38</v>
      </c>
      <c r="H5374" s="1">
        <v>7.59</v>
      </c>
      <c r="I5374">
        <f t="shared" si="417"/>
        <v>260.96999999999997</v>
      </c>
      <c r="J5374">
        <f t="shared" si="418"/>
        <v>3.5455000000000001</v>
      </c>
      <c r="K5374">
        <f t="shared" si="419"/>
        <v>8.9835878999999998</v>
      </c>
      <c r="L5374" s="1" t="s">
        <v>19</v>
      </c>
      <c r="M5374" s="1" t="s">
        <v>27</v>
      </c>
      <c r="N5374" s="1" t="s">
        <v>42</v>
      </c>
      <c r="O5374" s="1" t="s">
        <v>34</v>
      </c>
      <c r="P5374" s="1" t="s">
        <v>50</v>
      </c>
      <c r="Q5374" s="1" t="s">
        <v>46</v>
      </c>
      <c r="R5374" s="2">
        <v>40338</v>
      </c>
    </row>
    <row r="5375" spans="1:18" x14ac:dyDescent="0.25">
      <c r="A5375" s="1">
        <v>12097</v>
      </c>
      <c r="B5375" s="2">
        <v>40491</v>
      </c>
      <c r="C5375" s="2" t="str">
        <f t="shared" si="416"/>
        <v>November</v>
      </c>
      <c r="D5375" s="1" t="s">
        <v>37</v>
      </c>
      <c r="E5375" s="1">
        <v>25</v>
      </c>
      <c r="F5375" s="1">
        <f t="shared" si="415"/>
        <v>73.261160000000004</v>
      </c>
      <c r="G5375" s="1">
        <v>1831.529</v>
      </c>
      <c r="H5375" s="1">
        <v>0.99</v>
      </c>
      <c r="I5375">
        <f t="shared" si="417"/>
        <v>1832.519</v>
      </c>
      <c r="J5375">
        <f t="shared" si="418"/>
        <v>5.3265000000000002</v>
      </c>
      <c r="K5375">
        <f t="shared" si="419"/>
        <v>97.556392185000007</v>
      </c>
      <c r="L5375" s="1" t="s">
        <v>19</v>
      </c>
      <c r="M5375" s="1" t="s">
        <v>56</v>
      </c>
      <c r="N5375" s="1" t="s">
        <v>21</v>
      </c>
      <c r="O5375" s="1" t="s">
        <v>29</v>
      </c>
      <c r="P5375" s="1" t="s">
        <v>30</v>
      </c>
      <c r="Q5375" s="1" t="s">
        <v>36</v>
      </c>
      <c r="R5375" s="2">
        <v>40491</v>
      </c>
    </row>
    <row r="5376" spans="1:18" x14ac:dyDescent="0.25">
      <c r="A5376" s="1">
        <v>30310</v>
      </c>
      <c r="B5376" s="2">
        <v>41025</v>
      </c>
      <c r="C5376" s="2" t="str">
        <f t="shared" si="416"/>
        <v>April</v>
      </c>
      <c r="D5376" s="1" t="s">
        <v>41</v>
      </c>
      <c r="E5376" s="1">
        <v>21</v>
      </c>
      <c r="F5376" s="1">
        <f t="shared" si="415"/>
        <v>96.382309523809525</v>
      </c>
      <c r="G5376" s="1">
        <v>2024.0284999999999</v>
      </c>
      <c r="H5376" s="1">
        <v>8.8000000000000007</v>
      </c>
      <c r="I5376">
        <f t="shared" si="417"/>
        <v>2032.8284999999998</v>
      </c>
      <c r="J5376">
        <f t="shared" si="418"/>
        <v>5.3265000000000002</v>
      </c>
      <c r="K5376">
        <f t="shared" si="419"/>
        <v>107.80987805250001</v>
      </c>
      <c r="L5376" s="1" t="s">
        <v>26</v>
      </c>
      <c r="M5376" s="1" t="s">
        <v>20</v>
      </c>
      <c r="N5376" s="1" t="s">
        <v>21</v>
      </c>
      <c r="O5376" s="1" t="s">
        <v>29</v>
      </c>
      <c r="P5376" s="1" t="s">
        <v>30</v>
      </c>
      <c r="Q5376" s="1" t="s">
        <v>24</v>
      </c>
      <c r="R5376" s="2">
        <v>41027</v>
      </c>
    </row>
    <row r="5377" spans="1:18" x14ac:dyDescent="0.25">
      <c r="A5377" s="1">
        <v>13280</v>
      </c>
      <c r="B5377" s="2">
        <v>40067</v>
      </c>
      <c r="C5377" s="2" t="str">
        <f t="shared" si="416"/>
        <v>September</v>
      </c>
      <c r="D5377" s="1" t="s">
        <v>25</v>
      </c>
      <c r="E5377" s="1">
        <v>40</v>
      </c>
      <c r="F5377" s="1">
        <f t="shared" si="415"/>
        <v>11.516999999999999</v>
      </c>
      <c r="G5377" s="1">
        <v>460.68</v>
      </c>
      <c r="H5377" s="1">
        <v>7.46</v>
      </c>
      <c r="I5377">
        <f t="shared" si="417"/>
        <v>468.14</v>
      </c>
      <c r="J5377">
        <f t="shared" si="418"/>
        <v>3.5455000000000001</v>
      </c>
      <c r="K5377">
        <f t="shared" si="419"/>
        <v>16.333409400000001</v>
      </c>
      <c r="L5377" s="1" t="s">
        <v>26</v>
      </c>
      <c r="M5377" s="1" t="s">
        <v>44</v>
      </c>
      <c r="N5377" s="1" t="s">
        <v>28</v>
      </c>
      <c r="O5377" s="1" t="s">
        <v>34</v>
      </c>
      <c r="P5377" s="1" t="s">
        <v>60</v>
      </c>
      <c r="Q5377" s="1" t="s">
        <v>24</v>
      </c>
      <c r="R5377" s="2">
        <v>40068</v>
      </c>
    </row>
    <row r="5378" spans="1:18" x14ac:dyDescent="0.25">
      <c r="A5378" s="1">
        <v>53511</v>
      </c>
      <c r="B5378" s="2">
        <v>39864</v>
      </c>
      <c r="C5378" s="2" t="str">
        <f t="shared" si="416"/>
        <v>February</v>
      </c>
      <c r="D5378" s="1" t="s">
        <v>41</v>
      </c>
      <c r="E5378" s="1">
        <v>41</v>
      </c>
      <c r="F5378" s="1">
        <f t="shared" ref="F5378:F5441" si="420">G5378/E5378</f>
        <v>5.8804878048780482</v>
      </c>
      <c r="G5378" s="1">
        <v>241.1</v>
      </c>
      <c r="H5378" s="1">
        <v>8.49</v>
      </c>
      <c r="I5378">
        <f t="shared" si="417"/>
        <v>249.59</v>
      </c>
      <c r="J5378">
        <f t="shared" si="418"/>
        <v>3.5455000000000001</v>
      </c>
      <c r="K5378">
        <f t="shared" si="419"/>
        <v>8.5482005000000001</v>
      </c>
      <c r="L5378" s="1" t="s">
        <v>26</v>
      </c>
      <c r="M5378" s="1" t="s">
        <v>44</v>
      </c>
      <c r="N5378" s="1" t="s">
        <v>28</v>
      </c>
      <c r="O5378" s="1" t="s">
        <v>34</v>
      </c>
      <c r="P5378" s="1" t="s">
        <v>48</v>
      </c>
      <c r="Q5378" s="1" t="s">
        <v>24</v>
      </c>
      <c r="R5378" s="2">
        <v>39866</v>
      </c>
    </row>
    <row r="5379" spans="1:18" x14ac:dyDescent="0.25">
      <c r="A5379" s="1">
        <v>41606</v>
      </c>
      <c r="B5379" s="2">
        <v>39987</v>
      </c>
      <c r="C5379" s="2" t="str">
        <f t="shared" ref="C5379:C5442" si="421">TEXT(B5379,"mmmm")</f>
        <v>June</v>
      </c>
      <c r="D5379" s="1" t="s">
        <v>25</v>
      </c>
      <c r="E5379" s="1">
        <v>30</v>
      </c>
      <c r="F5379" s="1">
        <f t="shared" si="420"/>
        <v>2.6379999999999999</v>
      </c>
      <c r="G5379" s="1">
        <v>79.14</v>
      </c>
      <c r="H5379" s="1">
        <v>0.97</v>
      </c>
      <c r="I5379">
        <f t="shared" ref="I5379:I5442" si="422">G5379+H5379</f>
        <v>80.11</v>
      </c>
      <c r="J5379">
        <f t="shared" ref="J5379:J5442" si="423">IF(O5379="Furniture",4.761,IF(O5379="Technology",5.3265,IF(O5379="Office Supplies",3.5455,0)))</f>
        <v>3.5455000000000001</v>
      </c>
      <c r="K5379">
        <f t="shared" ref="K5379:K5442" si="424">(J5379*G5379)/100</f>
        <v>2.8059086999999998</v>
      </c>
      <c r="L5379" s="1" t="s">
        <v>26</v>
      </c>
      <c r="M5379" s="1" t="s">
        <v>27</v>
      </c>
      <c r="N5379" s="1" t="s">
        <v>28</v>
      </c>
      <c r="O5379" s="1" t="s">
        <v>34</v>
      </c>
      <c r="P5379" s="1" t="s">
        <v>35</v>
      </c>
      <c r="Q5379" s="1" t="s">
        <v>36</v>
      </c>
      <c r="R5379" s="2">
        <v>39988</v>
      </c>
    </row>
    <row r="5380" spans="1:18" x14ac:dyDescent="0.25">
      <c r="A5380" s="1">
        <v>53891</v>
      </c>
      <c r="B5380" s="2">
        <v>39835</v>
      </c>
      <c r="C5380" s="2" t="str">
        <f t="shared" si="421"/>
        <v>January</v>
      </c>
      <c r="D5380" s="1" t="s">
        <v>25</v>
      </c>
      <c r="E5380" s="1">
        <v>36</v>
      </c>
      <c r="F5380" s="1">
        <f t="shared" si="420"/>
        <v>15.633333333333333</v>
      </c>
      <c r="G5380" s="1">
        <v>562.79999999999995</v>
      </c>
      <c r="H5380" s="1">
        <v>9.73</v>
      </c>
      <c r="I5380">
        <f t="shared" si="422"/>
        <v>572.53</v>
      </c>
      <c r="J5380">
        <f t="shared" si="423"/>
        <v>3.5455000000000001</v>
      </c>
      <c r="K5380">
        <f t="shared" si="424"/>
        <v>19.954073999999999</v>
      </c>
      <c r="L5380" s="1" t="s">
        <v>26</v>
      </c>
      <c r="M5380" s="1" t="s">
        <v>56</v>
      </c>
      <c r="N5380" s="1" t="s">
        <v>42</v>
      </c>
      <c r="O5380" s="1" t="s">
        <v>34</v>
      </c>
      <c r="P5380" s="1" t="s">
        <v>48</v>
      </c>
      <c r="Q5380" s="1" t="s">
        <v>24</v>
      </c>
      <c r="R5380" s="2">
        <v>39835</v>
      </c>
    </row>
    <row r="5381" spans="1:18" x14ac:dyDescent="0.25">
      <c r="A5381" s="1">
        <v>13444</v>
      </c>
      <c r="B5381" s="2">
        <v>40913</v>
      </c>
      <c r="C5381" s="2" t="str">
        <f t="shared" si="421"/>
        <v>January</v>
      </c>
      <c r="D5381" s="1" t="s">
        <v>25</v>
      </c>
      <c r="E5381" s="1">
        <v>33</v>
      </c>
      <c r="F5381" s="1">
        <f t="shared" si="420"/>
        <v>4.68</v>
      </c>
      <c r="G5381" s="1">
        <v>154.44</v>
      </c>
      <c r="H5381" s="1">
        <v>0.88</v>
      </c>
      <c r="I5381">
        <f t="shared" si="422"/>
        <v>155.32</v>
      </c>
      <c r="J5381">
        <f t="shared" si="423"/>
        <v>3.5455000000000001</v>
      </c>
      <c r="K5381">
        <f t="shared" si="424"/>
        <v>5.4756701999999997</v>
      </c>
      <c r="L5381" s="1" t="s">
        <v>26</v>
      </c>
      <c r="M5381" s="1" t="s">
        <v>27</v>
      </c>
      <c r="N5381" s="1" t="s">
        <v>21</v>
      </c>
      <c r="O5381" s="1" t="s">
        <v>34</v>
      </c>
      <c r="P5381" s="1" t="s">
        <v>45</v>
      </c>
      <c r="Q5381" s="1" t="s">
        <v>36</v>
      </c>
      <c r="R5381" s="2">
        <v>40916</v>
      </c>
    </row>
    <row r="5382" spans="1:18" x14ac:dyDescent="0.25">
      <c r="A5382" s="1">
        <v>16262</v>
      </c>
      <c r="B5382" s="2">
        <v>40544</v>
      </c>
      <c r="C5382" s="2" t="str">
        <f t="shared" si="421"/>
        <v>January</v>
      </c>
      <c r="D5382" s="1" t="s">
        <v>18</v>
      </c>
      <c r="E5382" s="1">
        <v>11</v>
      </c>
      <c r="F5382" s="1">
        <f t="shared" si="420"/>
        <v>5.7127272727272729</v>
      </c>
      <c r="G5382" s="1">
        <v>62.84</v>
      </c>
      <c r="H5382" s="1">
        <v>2.04</v>
      </c>
      <c r="I5382">
        <f t="shared" si="422"/>
        <v>64.88000000000001</v>
      </c>
      <c r="J5382">
        <f t="shared" si="423"/>
        <v>3.5455000000000001</v>
      </c>
      <c r="K5382">
        <f t="shared" si="424"/>
        <v>2.2279922000000001</v>
      </c>
      <c r="L5382" s="1" t="s">
        <v>19</v>
      </c>
      <c r="M5382" s="1" t="s">
        <v>56</v>
      </c>
      <c r="N5382" s="1" t="s">
        <v>21</v>
      </c>
      <c r="O5382" s="1" t="s">
        <v>34</v>
      </c>
      <c r="P5382" s="1" t="s">
        <v>45</v>
      </c>
      <c r="Q5382" s="1" t="s">
        <v>36</v>
      </c>
      <c r="R5382" s="2">
        <v>40551</v>
      </c>
    </row>
    <row r="5383" spans="1:18" x14ac:dyDescent="0.25">
      <c r="A5383" s="1">
        <v>4514</v>
      </c>
      <c r="B5383" s="2">
        <v>39932</v>
      </c>
      <c r="C5383" s="2" t="str">
        <f t="shared" si="421"/>
        <v>April</v>
      </c>
      <c r="D5383" s="1" t="s">
        <v>41</v>
      </c>
      <c r="E5383" s="1">
        <v>28</v>
      </c>
      <c r="F5383" s="1">
        <f t="shared" si="420"/>
        <v>101.47998214285714</v>
      </c>
      <c r="G5383" s="1">
        <v>2841.4395</v>
      </c>
      <c r="H5383" s="1">
        <v>7.69</v>
      </c>
      <c r="I5383">
        <f t="shared" si="422"/>
        <v>2849.1295</v>
      </c>
      <c r="J5383">
        <f t="shared" si="423"/>
        <v>5.3265000000000002</v>
      </c>
      <c r="K5383">
        <f t="shared" si="424"/>
        <v>151.34927496750001</v>
      </c>
      <c r="L5383" s="1" t="s">
        <v>26</v>
      </c>
      <c r="M5383" s="1" t="s">
        <v>51</v>
      </c>
      <c r="N5383" s="1" t="s">
        <v>21</v>
      </c>
      <c r="O5383" s="1" t="s">
        <v>29</v>
      </c>
      <c r="P5383" s="1" t="s">
        <v>30</v>
      </c>
      <c r="Q5383" s="1" t="s">
        <v>24</v>
      </c>
      <c r="R5383" s="2">
        <v>39933</v>
      </c>
    </row>
    <row r="5384" spans="1:18" x14ac:dyDescent="0.25">
      <c r="A5384" s="1">
        <v>55815</v>
      </c>
      <c r="B5384" s="2">
        <v>40556</v>
      </c>
      <c r="C5384" s="2" t="str">
        <f t="shared" si="421"/>
        <v>January</v>
      </c>
      <c r="D5384" s="1" t="s">
        <v>25</v>
      </c>
      <c r="E5384" s="1">
        <v>28</v>
      </c>
      <c r="F5384" s="1">
        <f t="shared" si="420"/>
        <v>102.14964285714287</v>
      </c>
      <c r="G5384" s="1">
        <v>2860.19</v>
      </c>
      <c r="H5384" s="1">
        <v>10.119999999999999</v>
      </c>
      <c r="I5384">
        <f t="shared" si="422"/>
        <v>2870.31</v>
      </c>
      <c r="J5384">
        <f t="shared" si="423"/>
        <v>4.7610000000000001</v>
      </c>
      <c r="K5384">
        <f t="shared" si="424"/>
        <v>136.1736459</v>
      </c>
      <c r="L5384" s="1" t="s">
        <v>19</v>
      </c>
      <c r="M5384" s="1" t="s">
        <v>69</v>
      </c>
      <c r="N5384" s="1" t="s">
        <v>33</v>
      </c>
      <c r="O5384" s="1" t="s">
        <v>22</v>
      </c>
      <c r="P5384" s="1" t="s">
        <v>23</v>
      </c>
      <c r="Q5384" s="1" t="s">
        <v>53</v>
      </c>
      <c r="R5384" s="2">
        <v>40557</v>
      </c>
    </row>
    <row r="5385" spans="1:18" x14ac:dyDescent="0.25">
      <c r="A5385" s="1">
        <v>49190</v>
      </c>
      <c r="B5385" s="2">
        <v>41254</v>
      </c>
      <c r="C5385" s="2" t="str">
        <f t="shared" si="421"/>
        <v>December</v>
      </c>
      <c r="D5385" s="1" t="s">
        <v>25</v>
      </c>
      <c r="E5385" s="1">
        <v>4</v>
      </c>
      <c r="F5385" s="1">
        <f t="shared" si="420"/>
        <v>7.01</v>
      </c>
      <c r="G5385" s="1">
        <v>28.04</v>
      </c>
      <c r="H5385" s="1">
        <v>2</v>
      </c>
      <c r="I5385">
        <f t="shared" si="422"/>
        <v>30.04</v>
      </c>
      <c r="J5385">
        <f t="shared" si="423"/>
        <v>3.5455000000000001</v>
      </c>
      <c r="K5385">
        <f t="shared" si="424"/>
        <v>0.99415819999999999</v>
      </c>
      <c r="L5385" s="1" t="s">
        <v>26</v>
      </c>
      <c r="M5385" s="1" t="s">
        <v>27</v>
      </c>
      <c r="N5385" s="1" t="s">
        <v>33</v>
      </c>
      <c r="O5385" s="1" t="s">
        <v>34</v>
      </c>
      <c r="P5385" s="1" t="s">
        <v>45</v>
      </c>
      <c r="Q5385" s="1" t="s">
        <v>36</v>
      </c>
      <c r="R5385" s="2">
        <v>41255</v>
      </c>
    </row>
    <row r="5386" spans="1:18" x14ac:dyDescent="0.25">
      <c r="A5386" s="1">
        <v>32871</v>
      </c>
      <c r="B5386" s="2">
        <v>41208</v>
      </c>
      <c r="C5386" s="2" t="str">
        <f t="shared" si="421"/>
        <v>October</v>
      </c>
      <c r="D5386" s="1" t="s">
        <v>25</v>
      </c>
      <c r="E5386" s="1">
        <v>42</v>
      </c>
      <c r="F5386" s="1">
        <f t="shared" si="420"/>
        <v>22.375476190476189</v>
      </c>
      <c r="G5386" s="1">
        <v>939.77</v>
      </c>
      <c r="H5386" s="1">
        <v>4</v>
      </c>
      <c r="I5386">
        <f t="shared" si="422"/>
        <v>943.77</v>
      </c>
      <c r="J5386">
        <f t="shared" si="423"/>
        <v>5.3265000000000002</v>
      </c>
      <c r="K5386">
        <f t="shared" si="424"/>
        <v>50.056849050000004</v>
      </c>
      <c r="L5386" s="1" t="s">
        <v>19</v>
      </c>
      <c r="M5386" s="1" t="s">
        <v>20</v>
      </c>
      <c r="N5386" s="1" t="s">
        <v>28</v>
      </c>
      <c r="O5386" s="1" t="s">
        <v>29</v>
      </c>
      <c r="P5386" s="1" t="s">
        <v>43</v>
      </c>
      <c r="Q5386" s="1" t="s">
        <v>24</v>
      </c>
      <c r="R5386" s="2">
        <v>41211</v>
      </c>
    </row>
    <row r="5387" spans="1:18" x14ac:dyDescent="0.25">
      <c r="A5387" s="1">
        <v>40802</v>
      </c>
      <c r="B5387" s="2">
        <v>41155</v>
      </c>
      <c r="C5387" s="2" t="str">
        <f t="shared" si="421"/>
        <v>September</v>
      </c>
      <c r="D5387" s="1" t="s">
        <v>25</v>
      </c>
      <c r="E5387" s="1">
        <v>28</v>
      </c>
      <c r="F5387" s="1">
        <f t="shared" si="420"/>
        <v>120.03642857142857</v>
      </c>
      <c r="G5387" s="1">
        <v>3361.02</v>
      </c>
      <c r="H5387" s="1">
        <v>56.14</v>
      </c>
      <c r="I5387">
        <f t="shared" si="422"/>
        <v>3417.16</v>
      </c>
      <c r="J5387">
        <f t="shared" si="423"/>
        <v>5.3265000000000002</v>
      </c>
      <c r="K5387">
        <f t="shared" si="424"/>
        <v>179.02473030000002</v>
      </c>
      <c r="L5387" s="1" t="s">
        <v>38</v>
      </c>
      <c r="M5387" s="1" t="s">
        <v>27</v>
      </c>
      <c r="N5387" s="1" t="s">
        <v>21</v>
      </c>
      <c r="O5387" s="1" t="s">
        <v>29</v>
      </c>
      <c r="P5387" s="1" t="s">
        <v>61</v>
      </c>
      <c r="Q5387" s="1" t="s">
        <v>40</v>
      </c>
      <c r="R5387" s="2">
        <v>41156</v>
      </c>
    </row>
    <row r="5388" spans="1:18" x14ac:dyDescent="0.25">
      <c r="A5388" s="1">
        <v>34849</v>
      </c>
      <c r="B5388" s="2">
        <v>40463</v>
      </c>
      <c r="C5388" s="2" t="str">
        <f t="shared" si="421"/>
        <v>October</v>
      </c>
      <c r="D5388" s="1" t="s">
        <v>37</v>
      </c>
      <c r="E5388" s="1">
        <v>3</v>
      </c>
      <c r="F5388" s="1">
        <f t="shared" si="420"/>
        <v>3.92</v>
      </c>
      <c r="G5388" s="1">
        <v>11.76</v>
      </c>
      <c r="H5388" s="1">
        <v>0.5</v>
      </c>
      <c r="I5388">
        <f t="shared" si="422"/>
        <v>12.26</v>
      </c>
      <c r="J5388">
        <f t="shared" si="423"/>
        <v>3.5455000000000001</v>
      </c>
      <c r="K5388">
        <f t="shared" si="424"/>
        <v>0.41695079999999995</v>
      </c>
      <c r="L5388" s="1" t="s">
        <v>26</v>
      </c>
      <c r="M5388" s="1" t="s">
        <v>54</v>
      </c>
      <c r="N5388" s="1" t="s">
        <v>42</v>
      </c>
      <c r="O5388" s="1" t="s">
        <v>34</v>
      </c>
      <c r="P5388" s="1" t="s">
        <v>63</v>
      </c>
      <c r="Q5388" s="1" t="s">
        <v>24</v>
      </c>
      <c r="R5388" s="2">
        <v>40465</v>
      </c>
    </row>
    <row r="5389" spans="1:18" x14ac:dyDescent="0.25">
      <c r="A5389" s="1">
        <v>33700</v>
      </c>
      <c r="B5389" s="2">
        <v>40640</v>
      </c>
      <c r="C5389" s="2" t="str">
        <f t="shared" si="421"/>
        <v>April</v>
      </c>
      <c r="D5389" s="1" t="s">
        <v>18</v>
      </c>
      <c r="E5389" s="1">
        <v>36</v>
      </c>
      <c r="F5389" s="1">
        <f t="shared" si="420"/>
        <v>7.2258333333333331</v>
      </c>
      <c r="G5389" s="1">
        <v>260.13</v>
      </c>
      <c r="H5389" s="1">
        <v>8.19</v>
      </c>
      <c r="I5389">
        <f t="shared" si="422"/>
        <v>268.32</v>
      </c>
      <c r="J5389">
        <f t="shared" si="423"/>
        <v>3.5455000000000001</v>
      </c>
      <c r="K5389">
        <f t="shared" si="424"/>
        <v>9.2229091499999996</v>
      </c>
      <c r="L5389" s="1" t="s">
        <v>26</v>
      </c>
      <c r="M5389" s="1" t="s">
        <v>51</v>
      </c>
      <c r="N5389" s="1" t="s">
        <v>33</v>
      </c>
      <c r="O5389" s="1" t="s">
        <v>34</v>
      </c>
      <c r="P5389" s="1" t="s">
        <v>45</v>
      </c>
      <c r="Q5389" s="1" t="s">
        <v>24</v>
      </c>
      <c r="R5389" s="2">
        <v>40644</v>
      </c>
    </row>
    <row r="5390" spans="1:18" x14ac:dyDescent="0.25">
      <c r="A5390" s="1">
        <v>34243</v>
      </c>
      <c r="B5390" s="2">
        <v>40585</v>
      </c>
      <c r="C5390" s="2" t="str">
        <f t="shared" si="421"/>
        <v>February</v>
      </c>
      <c r="D5390" s="1" t="s">
        <v>25</v>
      </c>
      <c r="E5390" s="1">
        <v>10</v>
      </c>
      <c r="F5390" s="1">
        <f t="shared" si="420"/>
        <v>8.9039999999999999</v>
      </c>
      <c r="G5390" s="1">
        <v>89.04</v>
      </c>
      <c r="H5390" s="1">
        <v>8.5399999999999991</v>
      </c>
      <c r="I5390">
        <f t="shared" si="422"/>
        <v>97.580000000000013</v>
      </c>
      <c r="J5390">
        <f t="shared" si="423"/>
        <v>4.7610000000000001</v>
      </c>
      <c r="K5390">
        <f t="shared" si="424"/>
        <v>4.2391944000000006</v>
      </c>
      <c r="L5390" s="1" t="s">
        <v>26</v>
      </c>
      <c r="M5390" s="1" t="s">
        <v>20</v>
      </c>
      <c r="N5390" s="1" t="s">
        <v>42</v>
      </c>
      <c r="O5390" s="1" t="s">
        <v>22</v>
      </c>
      <c r="P5390" s="1" t="s">
        <v>23</v>
      </c>
      <c r="Q5390" s="1" t="s">
        <v>46</v>
      </c>
      <c r="R5390" s="2">
        <v>40587</v>
      </c>
    </row>
    <row r="5391" spans="1:18" x14ac:dyDescent="0.25">
      <c r="A5391" s="1">
        <v>613</v>
      </c>
      <c r="B5391" s="2">
        <v>40711</v>
      </c>
      <c r="C5391" s="2" t="str">
        <f t="shared" si="421"/>
        <v>June</v>
      </c>
      <c r="D5391" s="1" t="s">
        <v>25</v>
      </c>
      <c r="E5391" s="1">
        <v>12</v>
      </c>
      <c r="F5391" s="1">
        <f t="shared" si="420"/>
        <v>7.7950000000000008</v>
      </c>
      <c r="G5391" s="1">
        <v>93.54</v>
      </c>
      <c r="H5391" s="1">
        <v>7.72</v>
      </c>
      <c r="I5391">
        <f t="shared" si="422"/>
        <v>101.26</v>
      </c>
      <c r="J5391">
        <f t="shared" si="423"/>
        <v>3.5455000000000001</v>
      </c>
      <c r="K5391">
        <f t="shared" si="424"/>
        <v>3.3164606999999999</v>
      </c>
      <c r="L5391" s="1" t="s">
        <v>26</v>
      </c>
      <c r="M5391" s="1" t="s">
        <v>65</v>
      </c>
      <c r="N5391" s="1" t="s">
        <v>33</v>
      </c>
      <c r="O5391" s="1" t="s">
        <v>34</v>
      </c>
      <c r="P5391" s="1" t="s">
        <v>48</v>
      </c>
      <c r="Q5391" s="1" t="s">
        <v>24</v>
      </c>
      <c r="R5391" s="2">
        <v>40711</v>
      </c>
    </row>
    <row r="5392" spans="1:18" x14ac:dyDescent="0.25">
      <c r="A5392" s="1">
        <v>40608</v>
      </c>
      <c r="B5392" s="2">
        <v>41140</v>
      </c>
      <c r="C5392" s="2" t="str">
        <f t="shared" si="421"/>
        <v>August</v>
      </c>
      <c r="D5392" s="1" t="s">
        <v>32</v>
      </c>
      <c r="E5392" s="1">
        <v>29</v>
      </c>
      <c r="F5392" s="1">
        <f t="shared" si="420"/>
        <v>19.792068965517242</v>
      </c>
      <c r="G5392" s="1">
        <v>573.97</v>
      </c>
      <c r="H5392" s="1">
        <v>9.5399999999999991</v>
      </c>
      <c r="I5392">
        <f t="shared" si="422"/>
        <v>583.51</v>
      </c>
      <c r="J5392">
        <f t="shared" si="423"/>
        <v>3.5455000000000001</v>
      </c>
      <c r="K5392">
        <f t="shared" si="424"/>
        <v>20.350106350000001</v>
      </c>
      <c r="L5392" s="1" t="s">
        <v>26</v>
      </c>
      <c r="M5392" s="1" t="s">
        <v>20</v>
      </c>
      <c r="N5392" s="1" t="s">
        <v>33</v>
      </c>
      <c r="O5392" s="1" t="s">
        <v>34</v>
      </c>
      <c r="P5392" s="1" t="s">
        <v>45</v>
      </c>
      <c r="Q5392" s="1" t="s">
        <v>24</v>
      </c>
      <c r="R5392" s="2">
        <v>41142</v>
      </c>
    </row>
    <row r="5393" spans="1:18" x14ac:dyDescent="0.25">
      <c r="A5393" s="1">
        <v>53476</v>
      </c>
      <c r="B5393" s="2">
        <v>39975</v>
      </c>
      <c r="C5393" s="2" t="str">
        <f t="shared" si="421"/>
        <v>June</v>
      </c>
      <c r="D5393" s="1" t="s">
        <v>32</v>
      </c>
      <c r="E5393" s="1">
        <v>47</v>
      </c>
      <c r="F5393" s="1">
        <f t="shared" si="420"/>
        <v>1.8270212765957448</v>
      </c>
      <c r="G5393" s="1">
        <v>85.87</v>
      </c>
      <c r="H5393" s="1">
        <v>0.7</v>
      </c>
      <c r="I5393">
        <f t="shared" si="422"/>
        <v>86.570000000000007</v>
      </c>
      <c r="J5393">
        <f t="shared" si="423"/>
        <v>3.5455000000000001</v>
      </c>
      <c r="K5393">
        <f t="shared" si="424"/>
        <v>3.0445208500000001</v>
      </c>
      <c r="L5393" s="1" t="s">
        <v>26</v>
      </c>
      <c r="M5393" s="1" t="s">
        <v>27</v>
      </c>
      <c r="N5393" s="1" t="s">
        <v>28</v>
      </c>
      <c r="O5393" s="1" t="s">
        <v>34</v>
      </c>
      <c r="P5393" s="1" t="s">
        <v>35</v>
      </c>
      <c r="Q5393" s="1" t="s">
        <v>36</v>
      </c>
      <c r="R5393" s="2">
        <v>39976</v>
      </c>
    </row>
    <row r="5394" spans="1:18" x14ac:dyDescent="0.25">
      <c r="A5394" s="1">
        <v>46211</v>
      </c>
      <c r="B5394" s="2">
        <v>40340</v>
      </c>
      <c r="C5394" s="2" t="str">
        <f t="shared" si="421"/>
        <v>June</v>
      </c>
      <c r="D5394" s="1" t="s">
        <v>18</v>
      </c>
      <c r="E5394" s="1">
        <v>47</v>
      </c>
      <c r="F5394" s="1">
        <f t="shared" si="420"/>
        <v>26.457872340425531</v>
      </c>
      <c r="G5394" s="1">
        <v>1243.52</v>
      </c>
      <c r="H5394" s="1">
        <v>6.93</v>
      </c>
      <c r="I5394">
        <f t="shared" si="422"/>
        <v>1250.45</v>
      </c>
      <c r="J5394">
        <f t="shared" si="423"/>
        <v>4.7610000000000001</v>
      </c>
      <c r="K5394">
        <f t="shared" si="424"/>
        <v>59.2039872</v>
      </c>
      <c r="L5394" s="1" t="s">
        <v>26</v>
      </c>
      <c r="M5394" s="1" t="s">
        <v>56</v>
      </c>
      <c r="N5394" s="1" t="s">
        <v>42</v>
      </c>
      <c r="O5394" s="1" t="s">
        <v>22</v>
      </c>
      <c r="P5394" s="1" t="s">
        <v>23</v>
      </c>
      <c r="Q5394" s="1" t="s">
        <v>24</v>
      </c>
      <c r="R5394" s="2">
        <v>40347</v>
      </c>
    </row>
    <row r="5395" spans="1:18" x14ac:dyDescent="0.25">
      <c r="A5395" s="1">
        <v>644</v>
      </c>
      <c r="B5395" s="2">
        <v>41029</v>
      </c>
      <c r="C5395" s="2" t="str">
        <f t="shared" si="421"/>
        <v>April</v>
      </c>
      <c r="D5395" s="1" t="s">
        <v>37</v>
      </c>
      <c r="E5395" s="1">
        <v>5</v>
      </c>
      <c r="F5395" s="1">
        <f t="shared" si="420"/>
        <v>335.916</v>
      </c>
      <c r="G5395" s="1">
        <v>1679.58</v>
      </c>
      <c r="H5395" s="1">
        <v>58.95</v>
      </c>
      <c r="I5395">
        <f t="shared" si="422"/>
        <v>1738.53</v>
      </c>
      <c r="J5395">
        <f t="shared" si="423"/>
        <v>4.7610000000000001</v>
      </c>
      <c r="K5395">
        <f t="shared" si="424"/>
        <v>79.964803799999999</v>
      </c>
      <c r="L5395" s="1" t="s">
        <v>38</v>
      </c>
      <c r="M5395" s="1" t="s">
        <v>49</v>
      </c>
      <c r="N5395" s="1" t="s">
        <v>33</v>
      </c>
      <c r="O5395" s="1" t="s">
        <v>22</v>
      </c>
      <c r="P5395" s="1" t="s">
        <v>39</v>
      </c>
      <c r="Q5395" s="1" t="s">
        <v>40</v>
      </c>
      <c r="R5395" s="2">
        <v>41030</v>
      </c>
    </row>
    <row r="5396" spans="1:18" x14ac:dyDescent="0.25">
      <c r="A5396" s="1">
        <v>2209</v>
      </c>
      <c r="B5396" s="2">
        <v>41099</v>
      </c>
      <c r="C5396" s="2" t="str">
        <f t="shared" si="421"/>
        <v>July</v>
      </c>
      <c r="D5396" s="1" t="s">
        <v>25</v>
      </c>
      <c r="E5396" s="1">
        <v>27</v>
      </c>
      <c r="F5396" s="1">
        <f t="shared" si="420"/>
        <v>348.84185185185186</v>
      </c>
      <c r="G5396" s="1">
        <v>9418.73</v>
      </c>
      <c r="H5396" s="1">
        <v>58.95</v>
      </c>
      <c r="I5396">
        <f t="shared" si="422"/>
        <v>9477.68</v>
      </c>
      <c r="J5396">
        <f t="shared" si="423"/>
        <v>4.7610000000000001</v>
      </c>
      <c r="K5396">
        <f t="shared" si="424"/>
        <v>448.42573530000004</v>
      </c>
      <c r="L5396" s="1" t="s">
        <v>38</v>
      </c>
      <c r="M5396" s="1" t="s">
        <v>27</v>
      </c>
      <c r="N5396" s="1" t="s">
        <v>21</v>
      </c>
      <c r="O5396" s="1" t="s">
        <v>22</v>
      </c>
      <c r="P5396" s="1" t="s">
        <v>39</v>
      </c>
      <c r="Q5396" s="1" t="s">
        <v>40</v>
      </c>
      <c r="R5396" s="2">
        <v>41101</v>
      </c>
    </row>
    <row r="5397" spans="1:18" x14ac:dyDescent="0.25">
      <c r="A5397" s="1">
        <v>50721</v>
      </c>
      <c r="B5397" s="2">
        <v>40966</v>
      </c>
      <c r="C5397" s="2" t="str">
        <f t="shared" si="421"/>
        <v>February</v>
      </c>
      <c r="D5397" s="1" t="s">
        <v>25</v>
      </c>
      <c r="E5397" s="1">
        <v>33</v>
      </c>
      <c r="F5397" s="1">
        <f t="shared" si="420"/>
        <v>295.71818181818185</v>
      </c>
      <c r="G5397" s="1">
        <v>9758.7000000000007</v>
      </c>
      <c r="H5397" s="1">
        <v>19.989999999999998</v>
      </c>
      <c r="I5397">
        <f t="shared" si="422"/>
        <v>9778.69</v>
      </c>
      <c r="J5397">
        <f t="shared" si="423"/>
        <v>3.5455000000000001</v>
      </c>
      <c r="K5397">
        <f t="shared" si="424"/>
        <v>345.99470850000006</v>
      </c>
      <c r="L5397" s="1" t="s">
        <v>26</v>
      </c>
      <c r="M5397" s="1" t="s">
        <v>27</v>
      </c>
      <c r="N5397" s="1" t="s">
        <v>42</v>
      </c>
      <c r="O5397" s="1" t="s">
        <v>34</v>
      </c>
      <c r="P5397" s="1" t="s">
        <v>48</v>
      </c>
      <c r="Q5397" s="1" t="s">
        <v>24</v>
      </c>
      <c r="R5397" s="2">
        <v>40968</v>
      </c>
    </row>
    <row r="5398" spans="1:18" x14ac:dyDescent="0.25">
      <c r="A5398" s="1">
        <v>32806</v>
      </c>
      <c r="B5398" s="2">
        <v>40715</v>
      </c>
      <c r="C5398" s="2" t="str">
        <f t="shared" si="421"/>
        <v>June</v>
      </c>
      <c r="D5398" s="1" t="s">
        <v>25</v>
      </c>
      <c r="E5398" s="1">
        <v>33</v>
      </c>
      <c r="F5398" s="1">
        <f t="shared" si="420"/>
        <v>6.7039393939393932</v>
      </c>
      <c r="G5398" s="1">
        <v>221.23</v>
      </c>
      <c r="H5398" s="1">
        <v>5.2</v>
      </c>
      <c r="I5398">
        <f t="shared" si="422"/>
        <v>226.42999999999998</v>
      </c>
      <c r="J5398">
        <f t="shared" si="423"/>
        <v>3.5455000000000001</v>
      </c>
      <c r="K5398">
        <f t="shared" si="424"/>
        <v>7.8437096499999992</v>
      </c>
      <c r="L5398" s="1" t="s">
        <v>26</v>
      </c>
      <c r="M5398" s="1" t="s">
        <v>54</v>
      </c>
      <c r="N5398" s="1" t="s">
        <v>42</v>
      </c>
      <c r="O5398" s="1" t="s">
        <v>34</v>
      </c>
      <c r="P5398" s="1" t="s">
        <v>45</v>
      </c>
      <c r="Q5398" s="1" t="s">
        <v>24</v>
      </c>
      <c r="R5398" s="2">
        <v>40717</v>
      </c>
    </row>
    <row r="5399" spans="1:18" x14ac:dyDescent="0.25">
      <c r="A5399" s="1">
        <v>55713</v>
      </c>
      <c r="B5399" s="2">
        <v>39846</v>
      </c>
      <c r="C5399" s="2" t="str">
        <f t="shared" si="421"/>
        <v>February</v>
      </c>
      <c r="D5399" s="1" t="s">
        <v>25</v>
      </c>
      <c r="E5399" s="1">
        <v>49</v>
      </c>
      <c r="F5399" s="1">
        <f t="shared" si="420"/>
        <v>116.71122448979592</v>
      </c>
      <c r="G5399" s="1">
        <v>5718.85</v>
      </c>
      <c r="H5399" s="1">
        <v>70.2</v>
      </c>
      <c r="I5399">
        <f t="shared" si="422"/>
        <v>5789.05</v>
      </c>
      <c r="J5399">
        <f t="shared" si="423"/>
        <v>4.7610000000000001</v>
      </c>
      <c r="K5399">
        <f t="shared" si="424"/>
        <v>272.27444850000006</v>
      </c>
      <c r="L5399" s="1" t="s">
        <v>38</v>
      </c>
      <c r="M5399" s="1" t="s">
        <v>27</v>
      </c>
      <c r="N5399" s="1" t="s">
        <v>33</v>
      </c>
      <c r="O5399" s="1" t="s">
        <v>22</v>
      </c>
      <c r="P5399" s="1" t="s">
        <v>39</v>
      </c>
      <c r="Q5399" s="1" t="s">
        <v>40</v>
      </c>
      <c r="R5399" s="2">
        <v>39848</v>
      </c>
    </row>
    <row r="5400" spans="1:18" x14ac:dyDescent="0.25">
      <c r="A5400" s="1">
        <v>39744</v>
      </c>
      <c r="B5400" s="2">
        <v>40000</v>
      </c>
      <c r="C5400" s="2" t="str">
        <f t="shared" si="421"/>
        <v>July</v>
      </c>
      <c r="D5400" s="1" t="s">
        <v>41</v>
      </c>
      <c r="E5400" s="1">
        <v>41</v>
      </c>
      <c r="F5400" s="1">
        <f t="shared" si="420"/>
        <v>137.47091463414634</v>
      </c>
      <c r="G5400" s="1">
        <v>5636.3074999999999</v>
      </c>
      <c r="H5400" s="1">
        <v>8.99</v>
      </c>
      <c r="I5400">
        <f t="shared" si="422"/>
        <v>5645.2974999999997</v>
      </c>
      <c r="J5400">
        <f t="shared" si="423"/>
        <v>5.3265000000000002</v>
      </c>
      <c r="K5400">
        <f t="shared" si="424"/>
        <v>300.21791898750001</v>
      </c>
      <c r="L5400" s="1" t="s">
        <v>26</v>
      </c>
      <c r="M5400" s="1" t="s">
        <v>49</v>
      </c>
      <c r="N5400" s="1" t="s">
        <v>21</v>
      </c>
      <c r="O5400" s="1" t="s">
        <v>29</v>
      </c>
      <c r="P5400" s="1" t="s">
        <v>30</v>
      </c>
      <c r="Q5400" s="1" t="s">
        <v>24</v>
      </c>
      <c r="R5400" s="2">
        <v>40001</v>
      </c>
    </row>
    <row r="5401" spans="1:18" x14ac:dyDescent="0.25">
      <c r="A5401" s="1">
        <v>21605</v>
      </c>
      <c r="B5401" s="2">
        <v>41007</v>
      </c>
      <c r="C5401" s="2" t="str">
        <f t="shared" si="421"/>
        <v>April</v>
      </c>
      <c r="D5401" s="1" t="s">
        <v>25</v>
      </c>
      <c r="E5401" s="1">
        <v>46</v>
      </c>
      <c r="F5401" s="1">
        <f t="shared" si="420"/>
        <v>10.358478260869566</v>
      </c>
      <c r="G5401" s="1">
        <v>476.49</v>
      </c>
      <c r="H5401" s="1">
        <v>5.16</v>
      </c>
      <c r="I5401">
        <f t="shared" si="422"/>
        <v>481.65000000000003</v>
      </c>
      <c r="J5401">
        <f t="shared" si="423"/>
        <v>4.7610000000000001</v>
      </c>
      <c r="K5401">
        <f t="shared" si="424"/>
        <v>22.685688899999999</v>
      </c>
      <c r="L5401" s="1" t="s">
        <v>26</v>
      </c>
      <c r="M5401" s="1" t="s">
        <v>54</v>
      </c>
      <c r="N5401" s="1" t="s">
        <v>28</v>
      </c>
      <c r="O5401" s="1" t="s">
        <v>22</v>
      </c>
      <c r="P5401" s="1" t="s">
        <v>23</v>
      </c>
      <c r="Q5401" s="1" t="s">
        <v>24</v>
      </c>
      <c r="R5401" s="2">
        <v>41009</v>
      </c>
    </row>
    <row r="5402" spans="1:18" x14ac:dyDescent="0.25">
      <c r="A5402" s="1">
        <v>35840</v>
      </c>
      <c r="B5402" s="2">
        <v>40327</v>
      </c>
      <c r="C5402" s="2" t="str">
        <f t="shared" si="421"/>
        <v>May</v>
      </c>
      <c r="D5402" s="1" t="s">
        <v>25</v>
      </c>
      <c r="E5402" s="1">
        <v>36</v>
      </c>
      <c r="F5402" s="1">
        <f t="shared" si="420"/>
        <v>4.8077777777777779</v>
      </c>
      <c r="G5402" s="1">
        <v>173.08</v>
      </c>
      <c r="H5402" s="1">
        <v>0.5</v>
      </c>
      <c r="I5402">
        <f t="shared" si="422"/>
        <v>173.58</v>
      </c>
      <c r="J5402">
        <f t="shared" si="423"/>
        <v>3.5455000000000001</v>
      </c>
      <c r="K5402">
        <f t="shared" si="424"/>
        <v>6.136551400000001</v>
      </c>
      <c r="L5402" s="1" t="s">
        <v>26</v>
      </c>
      <c r="M5402" s="1" t="s">
        <v>47</v>
      </c>
      <c r="N5402" s="1" t="s">
        <v>42</v>
      </c>
      <c r="O5402" s="1" t="s">
        <v>34</v>
      </c>
      <c r="P5402" s="1" t="s">
        <v>63</v>
      </c>
      <c r="Q5402" s="1" t="s">
        <v>24</v>
      </c>
      <c r="R5402" s="2">
        <v>40328</v>
      </c>
    </row>
    <row r="5403" spans="1:18" x14ac:dyDescent="0.25">
      <c r="A5403" s="1">
        <v>26277</v>
      </c>
      <c r="B5403" s="2">
        <v>40721</v>
      </c>
      <c r="C5403" s="2" t="str">
        <f t="shared" si="421"/>
        <v>June</v>
      </c>
      <c r="D5403" s="1" t="s">
        <v>41</v>
      </c>
      <c r="E5403" s="1">
        <v>17</v>
      </c>
      <c r="F5403" s="1">
        <f t="shared" si="420"/>
        <v>51.635882352941174</v>
      </c>
      <c r="G5403" s="1">
        <v>877.81</v>
      </c>
      <c r="H5403" s="1">
        <v>19.989999999999998</v>
      </c>
      <c r="I5403">
        <f t="shared" si="422"/>
        <v>897.8</v>
      </c>
      <c r="J5403">
        <f t="shared" si="423"/>
        <v>5.3265000000000002</v>
      </c>
      <c r="K5403">
        <f t="shared" si="424"/>
        <v>46.756549649999997</v>
      </c>
      <c r="L5403" s="1" t="s">
        <v>26</v>
      </c>
      <c r="M5403" s="1" t="s">
        <v>20</v>
      </c>
      <c r="N5403" s="1" t="s">
        <v>33</v>
      </c>
      <c r="O5403" s="1" t="s">
        <v>29</v>
      </c>
      <c r="P5403" s="1" t="s">
        <v>43</v>
      </c>
      <c r="Q5403" s="1" t="s">
        <v>24</v>
      </c>
      <c r="R5403" s="2">
        <v>40722</v>
      </c>
    </row>
    <row r="5404" spans="1:18" x14ac:dyDescent="0.25">
      <c r="A5404" s="1">
        <v>18145</v>
      </c>
      <c r="B5404" s="2">
        <v>40425</v>
      </c>
      <c r="C5404" s="2" t="str">
        <f t="shared" si="421"/>
        <v>September</v>
      </c>
      <c r="D5404" s="1" t="s">
        <v>41</v>
      </c>
      <c r="E5404" s="1">
        <v>47</v>
      </c>
      <c r="F5404" s="1">
        <f t="shared" si="420"/>
        <v>5.7514893617021272</v>
      </c>
      <c r="G5404" s="1">
        <v>270.32</v>
      </c>
      <c r="H5404" s="1">
        <v>3.37</v>
      </c>
      <c r="I5404">
        <f t="shared" si="422"/>
        <v>273.69</v>
      </c>
      <c r="J5404">
        <f t="shared" si="423"/>
        <v>3.5455000000000001</v>
      </c>
      <c r="K5404">
        <f t="shared" si="424"/>
        <v>9.584195600000001</v>
      </c>
      <c r="L5404" s="1" t="s">
        <v>26</v>
      </c>
      <c r="M5404" s="1" t="s">
        <v>51</v>
      </c>
      <c r="N5404" s="1" t="s">
        <v>33</v>
      </c>
      <c r="O5404" s="1" t="s">
        <v>34</v>
      </c>
      <c r="P5404" s="1" t="s">
        <v>66</v>
      </c>
      <c r="Q5404" s="1" t="s">
        <v>36</v>
      </c>
      <c r="R5404" s="2">
        <v>40426</v>
      </c>
    </row>
    <row r="5405" spans="1:18" x14ac:dyDescent="0.25">
      <c r="A5405" s="1">
        <v>25542</v>
      </c>
      <c r="B5405" s="2">
        <v>41273</v>
      </c>
      <c r="C5405" s="2" t="str">
        <f t="shared" si="421"/>
        <v>December</v>
      </c>
      <c r="D5405" s="1" t="s">
        <v>18</v>
      </c>
      <c r="E5405" s="1">
        <v>37</v>
      </c>
      <c r="F5405" s="1">
        <f t="shared" si="420"/>
        <v>6.9583783783783781</v>
      </c>
      <c r="G5405" s="1">
        <v>257.45999999999998</v>
      </c>
      <c r="H5405" s="1">
        <v>4.2300000000000004</v>
      </c>
      <c r="I5405">
        <f t="shared" si="422"/>
        <v>261.69</v>
      </c>
      <c r="J5405">
        <f t="shared" si="423"/>
        <v>3.5455000000000001</v>
      </c>
      <c r="K5405">
        <f t="shared" si="424"/>
        <v>9.1282443000000004</v>
      </c>
      <c r="L5405" s="1" t="s">
        <v>19</v>
      </c>
      <c r="M5405" s="1" t="s">
        <v>27</v>
      </c>
      <c r="N5405" s="1" t="s">
        <v>42</v>
      </c>
      <c r="O5405" s="1" t="s">
        <v>34</v>
      </c>
      <c r="P5405" s="1" t="s">
        <v>45</v>
      </c>
      <c r="Q5405" s="1" t="s">
        <v>36</v>
      </c>
      <c r="R5405" s="2">
        <v>41273</v>
      </c>
    </row>
    <row r="5406" spans="1:18" x14ac:dyDescent="0.25">
      <c r="A5406" s="1">
        <v>18023</v>
      </c>
      <c r="B5406" s="2">
        <v>40598</v>
      </c>
      <c r="C5406" s="2" t="str">
        <f t="shared" si="421"/>
        <v>February</v>
      </c>
      <c r="D5406" s="1" t="s">
        <v>41</v>
      </c>
      <c r="E5406" s="1">
        <v>34</v>
      </c>
      <c r="F5406" s="1">
        <f t="shared" si="420"/>
        <v>5.6538235294117642</v>
      </c>
      <c r="G5406" s="1">
        <v>192.23</v>
      </c>
      <c r="H5406" s="1">
        <v>7.64</v>
      </c>
      <c r="I5406">
        <f t="shared" si="422"/>
        <v>199.86999999999998</v>
      </c>
      <c r="J5406">
        <f t="shared" si="423"/>
        <v>3.5455000000000001</v>
      </c>
      <c r="K5406">
        <f t="shared" si="424"/>
        <v>6.8155146499999999</v>
      </c>
      <c r="L5406" s="1" t="s">
        <v>26</v>
      </c>
      <c r="M5406" s="1" t="s">
        <v>49</v>
      </c>
      <c r="N5406" s="1" t="s">
        <v>42</v>
      </c>
      <c r="O5406" s="1" t="s">
        <v>34</v>
      </c>
      <c r="P5406" s="1" t="s">
        <v>45</v>
      </c>
      <c r="Q5406" s="1" t="s">
        <v>24</v>
      </c>
      <c r="R5406" s="2">
        <v>40599</v>
      </c>
    </row>
    <row r="5407" spans="1:18" x14ac:dyDescent="0.25">
      <c r="A5407" s="1">
        <v>55621</v>
      </c>
      <c r="B5407" s="2">
        <v>40617</v>
      </c>
      <c r="C5407" s="2" t="str">
        <f t="shared" si="421"/>
        <v>March</v>
      </c>
      <c r="D5407" s="1" t="s">
        <v>18</v>
      </c>
      <c r="E5407" s="1">
        <v>47</v>
      </c>
      <c r="F5407" s="1">
        <f t="shared" si="420"/>
        <v>4.1095744680851061</v>
      </c>
      <c r="G5407" s="1">
        <v>193.15</v>
      </c>
      <c r="H5407" s="1">
        <v>0.94</v>
      </c>
      <c r="I5407">
        <f t="shared" si="422"/>
        <v>194.09</v>
      </c>
      <c r="J5407">
        <f t="shared" si="423"/>
        <v>3.5455000000000001</v>
      </c>
      <c r="K5407">
        <f t="shared" si="424"/>
        <v>6.8481332500000009</v>
      </c>
      <c r="L5407" s="1" t="s">
        <v>26</v>
      </c>
      <c r="M5407" s="1" t="s">
        <v>54</v>
      </c>
      <c r="N5407" s="1" t="s">
        <v>42</v>
      </c>
      <c r="O5407" s="1" t="s">
        <v>34</v>
      </c>
      <c r="P5407" s="1" t="s">
        <v>35</v>
      </c>
      <c r="Q5407" s="1" t="s">
        <v>36</v>
      </c>
      <c r="R5407" s="2">
        <v>40624</v>
      </c>
    </row>
    <row r="5408" spans="1:18" x14ac:dyDescent="0.25">
      <c r="A5408" s="1">
        <v>29317</v>
      </c>
      <c r="B5408" s="2">
        <v>40818</v>
      </c>
      <c r="C5408" s="2" t="str">
        <f t="shared" si="421"/>
        <v>October</v>
      </c>
      <c r="D5408" s="1" t="s">
        <v>32</v>
      </c>
      <c r="E5408" s="1">
        <v>20</v>
      </c>
      <c r="F5408" s="1">
        <f t="shared" si="420"/>
        <v>785.19100000000003</v>
      </c>
      <c r="G5408" s="1">
        <v>15703.82</v>
      </c>
      <c r="H5408" s="1">
        <v>16.059999999999999</v>
      </c>
      <c r="I5408">
        <f t="shared" si="422"/>
        <v>15719.88</v>
      </c>
      <c r="J5408">
        <f t="shared" si="423"/>
        <v>5.3265000000000002</v>
      </c>
      <c r="K5408">
        <f t="shared" si="424"/>
        <v>836.46397230000002</v>
      </c>
      <c r="L5408" s="1" t="s">
        <v>38</v>
      </c>
      <c r="M5408" s="1" t="s">
        <v>51</v>
      </c>
      <c r="N5408" s="1" t="s">
        <v>33</v>
      </c>
      <c r="O5408" s="1" t="s">
        <v>29</v>
      </c>
      <c r="P5408" s="1" t="s">
        <v>61</v>
      </c>
      <c r="Q5408" s="1" t="s">
        <v>40</v>
      </c>
      <c r="R5408" s="2">
        <v>40819</v>
      </c>
    </row>
    <row r="5409" spans="1:18" x14ac:dyDescent="0.25">
      <c r="A5409" s="1">
        <v>21350</v>
      </c>
      <c r="B5409" s="2">
        <v>40598</v>
      </c>
      <c r="C5409" s="2" t="str">
        <f t="shared" si="421"/>
        <v>February</v>
      </c>
      <c r="D5409" s="1" t="s">
        <v>41</v>
      </c>
      <c r="E5409" s="1">
        <v>30</v>
      </c>
      <c r="F5409" s="1">
        <f t="shared" si="420"/>
        <v>9.298</v>
      </c>
      <c r="G5409" s="1">
        <v>278.94</v>
      </c>
      <c r="H5409" s="1">
        <v>9.86</v>
      </c>
      <c r="I5409">
        <f t="shared" si="422"/>
        <v>288.8</v>
      </c>
      <c r="J5409">
        <f t="shared" si="423"/>
        <v>3.5455000000000001</v>
      </c>
      <c r="K5409">
        <f t="shared" si="424"/>
        <v>9.8898177</v>
      </c>
      <c r="L5409" s="1" t="s">
        <v>26</v>
      </c>
      <c r="M5409" s="1" t="s">
        <v>20</v>
      </c>
      <c r="N5409" s="1" t="s">
        <v>33</v>
      </c>
      <c r="O5409" s="1" t="s">
        <v>34</v>
      </c>
      <c r="P5409" s="1" t="s">
        <v>45</v>
      </c>
      <c r="Q5409" s="1" t="s">
        <v>24</v>
      </c>
      <c r="R5409" s="2">
        <v>40599</v>
      </c>
    </row>
    <row r="5410" spans="1:18" x14ac:dyDescent="0.25">
      <c r="A5410" s="1">
        <v>54183</v>
      </c>
      <c r="B5410" s="2">
        <v>41014</v>
      </c>
      <c r="C5410" s="2" t="str">
        <f t="shared" si="421"/>
        <v>April</v>
      </c>
      <c r="D5410" s="1" t="s">
        <v>37</v>
      </c>
      <c r="E5410" s="1">
        <v>9</v>
      </c>
      <c r="F5410" s="1">
        <f t="shared" si="420"/>
        <v>12.654444444444444</v>
      </c>
      <c r="G5410" s="1">
        <v>113.89</v>
      </c>
      <c r="H5410" s="1">
        <v>8.99</v>
      </c>
      <c r="I5410">
        <f t="shared" si="422"/>
        <v>122.88</v>
      </c>
      <c r="J5410">
        <f t="shared" si="423"/>
        <v>3.5455000000000001</v>
      </c>
      <c r="K5410">
        <f t="shared" si="424"/>
        <v>4.0379699500000008</v>
      </c>
      <c r="L5410" s="1" t="s">
        <v>26</v>
      </c>
      <c r="M5410" s="1" t="s">
        <v>27</v>
      </c>
      <c r="N5410" s="1" t="s">
        <v>33</v>
      </c>
      <c r="O5410" s="1" t="s">
        <v>34</v>
      </c>
      <c r="P5410" s="1" t="s">
        <v>35</v>
      </c>
      <c r="Q5410" s="1" t="s">
        <v>46</v>
      </c>
      <c r="R5410" s="2">
        <v>41015</v>
      </c>
    </row>
    <row r="5411" spans="1:18" x14ac:dyDescent="0.25">
      <c r="A5411" s="1">
        <v>56740</v>
      </c>
      <c r="B5411" s="2">
        <v>41198</v>
      </c>
      <c r="C5411" s="2" t="str">
        <f t="shared" si="421"/>
        <v>October</v>
      </c>
      <c r="D5411" s="1" t="s">
        <v>18</v>
      </c>
      <c r="E5411" s="1">
        <v>29</v>
      </c>
      <c r="F5411" s="1">
        <f t="shared" si="420"/>
        <v>810.90724137931034</v>
      </c>
      <c r="G5411" s="1">
        <v>23516.31</v>
      </c>
      <c r="H5411" s="1">
        <v>24.49</v>
      </c>
      <c r="I5411">
        <f t="shared" si="422"/>
        <v>23540.800000000003</v>
      </c>
      <c r="J5411">
        <f t="shared" si="423"/>
        <v>3.5455000000000001</v>
      </c>
      <c r="K5411">
        <f t="shared" si="424"/>
        <v>833.77077105000001</v>
      </c>
      <c r="L5411" s="1" t="s">
        <v>26</v>
      </c>
      <c r="M5411" s="1" t="s">
        <v>20</v>
      </c>
      <c r="N5411" s="1" t="s">
        <v>21</v>
      </c>
      <c r="O5411" s="1" t="s">
        <v>34</v>
      </c>
      <c r="P5411" s="1" t="s">
        <v>50</v>
      </c>
      <c r="Q5411" s="1" t="s">
        <v>31</v>
      </c>
      <c r="R5411" s="2">
        <v>41202</v>
      </c>
    </row>
    <row r="5412" spans="1:18" x14ac:dyDescent="0.25">
      <c r="A5412" s="1">
        <v>31492</v>
      </c>
      <c r="B5412" s="2">
        <v>40466</v>
      </c>
      <c r="C5412" s="2" t="str">
        <f t="shared" si="421"/>
        <v>October</v>
      </c>
      <c r="D5412" s="1" t="s">
        <v>37</v>
      </c>
      <c r="E5412" s="1">
        <v>34</v>
      </c>
      <c r="F5412" s="1">
        <f t="shared" si="420"/>
        <v>28.586764705882356</v>
      </c>
      <c r="G5412" s="1">
        <v>971.95</v>
      </c>
      <c r="H5412" s="1">
        <v>6.64</v>
      </c>
      <c r="I5412">
        <f t="shared" si="422"/>
        <v>978.59</v>
      </c>
      <c r="J5412">
        <f t="shared" si="423"/>
        <v>3.5455000000000001</v>
      </c>
      <c r="K5412">
        <f t="shared" si="424"/>
        <v>34.46048725</v>
      </c>
      <c r="L5412" s="1" t="s">
        <v>19</v>
      </c>
      <c r="M5412" s="1" t="s">
        <v>44</v>
      </c>
      <c r="N5412" s="1" t="s">
        <v>28</v>
      </c>
      <c r="O5412" s="1" t="s">
        <v>34</v>
      </c>
      <c r="P5412" s="1" t="s">
        <v>60</v>
      </c>
      <c r="Q5412" s="1" t="s">
        <v>24</v>
      </c>
      <c r="R5412" s="2">
        <v>40469</v>
      </c>
    </row>
    <row r="5413" spans="1:18" x14ac:dyDescent="0.25">
      <c r="A5413" s="1">
        <v>450</v>
      </c>
      <c r="B5413" s="2">
        <v>40606</v>
      </c>
      <c r="C5413" s="2" t="str">
        <f t="shared" si="421"/>
        <v>March</v>
      </c>
      <c r="D5413" s="1" t="s">
        <v>32</v>
      </c>
      <c r="E5413" s="1">
        <v>29</v>
      </c>
      <c r="F5413" s="1">
        <f t="shared" si="420"/>
        <v>34.509655172413794</v>
      </c>
      <c r="G5413" s="1">
        <v>1000.78</v>
      </c>
      <c r="H5413" s="1">
        <v>8.99</v>
      </c>
      <c r="I5413">
        <f t="shared" si="422"/>
        <v>1009.77</v>
      </c>
      <c r="J5413">
        <f t="shared" si="423"/>
        <v>3.5455000000000001</v>
      </c>
      <c r="K5413">
        <f t="shared" si="424"/>
        <v>35.4826549</v>
      </c>
      <c r="L5413" s="1" t="s">
        <v>19</v>
      </c>
      <c r="M5413" s="1" t="s">
        <v>20</v>
      </c>
      <c r="N5413" s="1" t="s">
        <v>21</v>
      </c>
      <c r="O5413" s="1" t="s">
        <v>34</v>
      </c>
      <c r="P5413" s="1" t="s">
        <v>35</v>
      </c>
      <c r="Q5413" s="1" t="s">
        <v>46</v>
      </c>
      <c r="R5413" s="2">
        <v>40607</v>
      </c>
    </row>
    <row r="5414" spans="1:18" x14ac:dyDescent="0.25">
      <c r="A5414" s="1">
        <v>59942</v>
      </c>
      <c r="B5414" s="2">
        <v>39852</v>
      </c>
      <c r="C5414" s="2" t="str">
        <f t="shared" si="421"/>
        <v>February</v>
      </c>
      <c r="D5414" s="1" t="s">
        <v>41</v>
      </c>
      <c r="E5414" s="1">
        <v>47</v>
      </c>
      <c r="F5414" s="1">
        <f t="shared" si="420"/>
        <v>15.201276595744682</v>
      </c>
      <c r="G5414" s="1">
        <v>714.46</v>
      </c>
      <c r="H5414" s="1">
        <v>8.99</v>
      </c>
      <c r="I5414">
        <f t="shared" si="422"/>
        <v>723.45</v>
      </c>
      <c r="J5414">
        <f t="shared" si="423"/>
        <v>5.3265000000000002</v>
      </c>
      <c r="K5414">
        <f t="shared" si="424"/>
        <v>38.055711900000006</v>
      </c>
      <c r="L5414" s="1" t="s">
        <v>26</v>
      </c>
      <c r="M5414" s="1" t="s">
        <v>51</v>
      </c>
      <c r="N5414" s="1" t="s">
        <v>33</v>
      </c>
      <c r="O5414" s="1" t="s">
        <v>29</v>
      </c>
      <c r="P5414" s="1" t="s">
        <v>43</v>
      </c>
      <c r="Q5414" s="1" t="s">
        <v>46</v>
      </c>
      <c r="R5414" s="2">
        <v>39854</v>
      </c>
    </row>
    <row r="5415" spans="1:18" x14ac:dyDescent="0.25">
      <c r="A5415" s="1">
        <v>6311</v>
      </c>
      <c r="B5415" s="2">
        <v>40219</v>
      </c>
      <c r="C5415" s="2" t="str">
        <f t="shared" si="421"/>
        <v>February</v>
      </c>
      <c r="D5415" s="1" t="s">
        <v>41</v>
      </c>
      <c r="E5415" s="1">
        <v>18</v>
      </c>
      <c r="F5415" s="1">
        <f t="shared" si="420"/>
        <v>72.080472222222227</v>
      </c>
      <c r="G5415" s="1">
        <v>1297.4485</v>
      </c>
      <c r="H5415" s="1">
        <v>10.78</v>
      </c>
      <c r="I5415">
        <f t="shared" si="422"/>
        <v>1308.2284999999999</v>
      </c>
      <c r="J5415">
        <f t="shared" si="423"/>
        <v>5.3265000000000002</v>
      </c>
      <c r="K5415">
        <f t="shared" si="424"/>
        <v>69.108594352500006</v>
      </c>
      <c r="L5415" s="1" t="s">
        <v>26</v>
      </c>
      <c r="M5415" s="1" t="s">
        <v>27</v>
      </c>
      <c r="N5415" s="1" t="s">
        <v>33</v>
      </c>
      <c r="O5415" s="1" t="s">
        <v>29</v>
      </c>
      <c r="P5415" s="1" t="s">
        <v>30</v>
      </c>
      <c r="Q5415" s="1" t="s">
        <v>24</v>
      </c>
      <c r="R5415" s="2">
        <v>40222</v>
      </c>
    </row>
    <row r="5416" spans="1:18" x14ac:dyDescent="0.25">
      <c r="A5416" s="1">
        <v>52135</v>
      </c>
      <c r="B5416" s="2">
        <v>40261</v>
      </c>
      <c r="C5416" s="2" t="str">
        <f t="shared" si="421"/>
        <v>March</v>
      </c>
      <c r="D5416" s="1" t="s">
        <v>18</v>
      </c>
      <c r="E5416" s="1">
        <v>38</v>
      </c>
      <c r="F5416" s="1">
        <f t="shared" si="420"/>
        <v>103.23578947368421</v>
      </c>
      <c r="G5416" s="1">
        <v>3922.96</v>
      </c>
      <c r="H5416" s="1">
        <v>19.989999999999998</v>
      </c>
      <c r="I5416">
        <f t="shared" si="422"/>
        <v>3942.95</v>
      </c>
      <c r="J5416">
        <f t="shared" si="423"/>
        <v>5.3265000000000002</v>
      </c>
      <c r="K5416">
        <f t="shared" si="424"/>
        <v>208.95646440000002</v>
      </c>
      <c r="L5416" s="1" t="s">
        <v>26</v>
      </c>
      <c r="M5416" s="1" t="s">
        <v>27</v>
      </c>
      <c r="N5416" s="1" t="s">
        <v>28</v>
      </c>
      <c r="O5416" s="1" t="s">
        <v>29</v>
      </c>
      <c r="P5416" s="1" t="s">
        <v>43</v>
      </c>
      <c r="Q5416" s="1" t="s">
        <v>24</v>
      </c>
      <c r="R5416" s="2">
        <v>40263</v>
      </c>
    </row>
    <row r="5417" spans="1:18" x14ac:dyDescent="0.25">
      <c r="A5417" s="1">
        <v>45571</v>
      </c>
      <c r="B5417" s="2">
        <v>41175</v>
      </c>
      <c r="C5417" s="2" t="str">
        <f t="shared" si="421"/>
        <v>September</v>
      </c>
      <c r="D5417" s="1" t="s">
        <v>41</v>
      </c>
      <c r="E5417" s="1">
        <v>43</v>
      </c>
      <c r="F5417" s="1">
        <f t="shared" si="420"/>
        <v>12.291395348837209</v>
      </c>
      <c r="G5417" s="1">
        <v>528.53</v>
      </c>
      <c r="H5417" s="1">
        <v>4.8099999999999996</v>
      </c>
      <c r="I5417">
        <f t="shared" si="422"/>
        <v>533.33999999999992</v>
      </c>
      <c r="J5417">
        <f t="shared" si="423"/>
        <v>3.5455000000000001</v>
      </c>
      <c r="K5417">
        <f t="shared" si="424"/>
        <v>18.739031149999999</v>
      </c>
      <c r="L5417" s="1" t="s">
        <v>26</v>
      </c>
      <c r="M5417" s="1" t="s">
        <v>56</v>
      </c>
      <c r="N5417" s="1" t="s">
        <v>21</v>
      </c>
      <c r="O5417" s="1" t="s">
        <v>34</v>
      </c>
      <c r="P5417" s="1" t="s">
        <v>60</v>
      </c>
      <c r="Q5417" s="1" t="s">
        <v>24</v>
      </c>
      <c r="R5417" s="2">
        <v>41176</v>
      </c>
    </row>
    <row r="5418" spans="1:18" x14ac:dyDescent="0.25">
      <c r="A5418" s="1">
        <v>57856</v>
      </c>
      <c r="B5418" s="2">
        <v>39856</v>
      </c>
      <c r="C5418" s="2" t="str">
        <f t="shared" si="421"/>
        <v>February</v>
      </c>
      <c r="D5418" s="1" t="s">
        <v>41</v>
      </c>
      <c r="E5418" s="1">
        <v>31</v>
      </c>
      <c r="F5418" s="1">
        <f t="shared" si="420"/>
        <v>2.9735483870967743</v>
      </c>
      <c r="G5418" s="1">
        <v>92.18</v>
      </c>
      <c r="H5418" s="1">
        <v>0.97</v>
      </c>
      <c r="I5418">
        <f t="shared" si="422"/>
        <v>93.15</v>
      </c>
      <c r="J5418">
        <f t="shared" si="423"/>
        <v>3.5455000000000001</v>
      </c>
      <c r="K5418">
        <f t="shared" si="424"/>
        <v>3.2682419000000005</v>
      </c>
      <c r="L5418" s="1" t="s">
        <v>26</v>
      </c>
      <c r="M5418" s="1" t="s">
        <v>27</v>
      </c>
      <c r="N5418" s="1" t="s">
        <v>42</v>
      </c>
      <c r="O5418" s="1" t="s">
        <v>34</v>
      </c>
      <c r="P5418" s="1" t="s">
        <v>35</v>
      </c>
      <c r="Q5418" s="1" t="s">
        <v>36</v>
      </c>
      <c r="R5418" s="2">
        <v>39857</v>
      </c>
    </row>
    <row r="5419" spans="1:18" x14ac:dyDescent="0.25">
      <c r="A5419" s="1">
        <v>44999</v>
      </c>
      <c r="B5419" s="2">
        <v>40200</v>
      </c>
      <c r="C5419" s="2" t="str">
        <f t="shared" si="421"/>
        <v>January</v>
      </c>
      <c r="D5419" s="1" t="s">
        <v>41</v>
      </c>
      <c r="E5419" s="1">
        <v>17</v>
      </c>
      <c r="F5419" s="1">
        <f t="shared" si="420"/>
        <v>6.5141176470588231</v>
      </c>
      <c r="G5419" s="1">
        <v>110.74</v>
      </c>
      <c r="H5419" s="1">
        <v>7.49</v>
      </c>
      <c r="I5419">
        <f t="shared" si="422"/>
        <v>118.22999999999999</v>
      </c>
      <c r="J5419">
        <f t="shared" si="423"/>
        <v>3.5455000000000001</v>
      </c>
      <c r="K5419">
        <f t="shared" si="424"/>
        <v>3.9262866999999999</v>
      </c>
      <c r="L5419" s="1" t="s">
        <v>26</v>
      </c>
      <c r="M5419" s="1" t="s">
        <v>20</v>
      </c>
      <c r="N5419" s="1" t="s">
        <v>28</v>
      </c>
      <c r="O5419" s="1" t="s">
        <v>34</v>
      </c>
      <c r="P5419" s="1" t="s">
        <v>45</v>
      </c>
      <c r="Q5419" s="1" t="s">
        <v>24</v>
      </c>
      <c r="R5419" s="2">
        <v>40201</v>
      </c>
    </row>
    <row r="5420" spans="1:18" x14ac:dyDescent="0.25">
      <c r="A5420" s="1">
        <v>59685</v>
      </c>
      <c r="B5420" s="2">
        <v>41253</v>
      </c>
      <c r="C5420" s="2" t="str">
        <f t="shared" si="421"/>
        <v>December</v>
      </c>
      <c r="D5420" s="1" t="s">
        <v>37</v>
      </c>
      <c r="E5420" s="1">
        <v>12</v>
      </c>
      <c r="F5420" s="1">
        <f t="shared" si="420"/>
        <v>42.1</v>
      </c>
      <c r="G5420" s="1">
        <v>505.2</v>
      </c>
      <c r="H5420" s="1">
        <v>5.33</v>
      </c>
      <c r="I5420">
        <f t="shared" si="422"/>
        <v>510.53</v>
      </c>
      <c r="J5420">
        <f t="shared" si="423"/>
        <v>3.5455000000000001</v>
      </c>
      <c r="K5420">
        <f t="shared" si="424"/>
        <v>17.911866</v>
      </c>
      <c r="L5420" s="1" t="s">
        <v>26</v>
      </c>
      <c r="M5420" s="1" t="s">
        <v>27</v>
      </c>
      <c r="N5420" s="1" t="s">
        <v>21</v>
      </c>
      <c r="O5420" s="1" t="s">
        <v>34</v>
      </c>
      <c r="P5420" s="1" t="s">
        <v>68</v>
      </c>
      <c r="Q5420" s="1" t="s">
        <v>24</v>
      </c>
      <c r="R5420" s="2">
        <v>41255</v>
      </c>
    </row>
    <row r="5421" spans="1:18" x14ac:dyDescent="0.25">
      <c r="A5421" s="1">
        <v>20449</v>
      </c>
      <c r="B5421" s="2">
        <v>40181</v>
      </c>
      <c r="C5421" s="2" t="str">
        <f t="shared" si="421"/>
        <v>January</v>
      </c>
      <c r="D5421" s="1" t="s">
        <v>41</v>
      </c>
      <c r="E5421" s="1">
        <v>19</v>
      </c>
      <c r="F5421" s="1">
        <f t="shared" si="420"/>
        <v>64.026315789473685</v>
      </c>
      <c r="G5421" s="1">
        <v>1216.5</v>
      </c>
      <c r="H5421" s="1">
        <v>19.989999999999998</v>
      </c>
      <c r="I5421">
        <f t="shared" si="422"/>
        <v>1236.49</v>
      </c>
      <c r="J5421">
        <f t="shared" si="423"/>
        <v>3.5455000000000001</v>
      </c>
      <c r="K5421">
        <f t="shared" si="424"/>
        <v>43.131007500000003</v>
      </c>
      <c r="L5421" s="1" t="s">
        <v>26</v>
      </c>
      <c r="M5421" s="1" t="s">
        <v>69</v>
      </c>
      <c r="N5421" s="1" t="s">
        <v>28</v>
      </c>
      <c r="O5421" s="1" t="s">
        <v>34</v>
      </c>
      <c r="P5421" s="1" t="s">
        <v>48</v>
      </c>
      <c r="Q5421" s="1" t="s">
        <v>24</v>
      </c>
      <c r="R5421" s="2">
        <v>40182</v>
      </c>
    </row>
    <row r="5422" spans="1:18" x14ac:dyDescent="0.25">
      <c r="A5422" s="1">
        <v>58913</v>
      </c>
      <c r="B5422" s="2">
        <v>40309</v>
      </c>
      <c r="C5422" s="2" t="str">
        <f t="shared" si="421"/>
        <v>May</v>
      </c>
      <c r="D5422" s="1" t="s">
        <v>41</v>
      </c>
      <c r="E5422" s="1">
        <v>23</v>
      </c>
      <c r="F5422" s="1">
        <f t="shared" si="420"/>
        <v>6.2847826086956529</v>
      </c>
      <c r="G5422" s="1">
        <v>144.55000000000001</v>
      </c>
      <c r="H5422" s="1">
        <v>5.94</v>
      </c>
      <c r="I5422">
        <f t="shared" si="422"/>
        <v>150.49</v>
      </c>
      <c r="J5422">
        <f t="shared" si="423"/>
        <v>3.5455000000000001</v>
      </c>
      <c r="K5422">
        <f t="shared" si="424"/>
        <v>5.1250202500000004</v>
      </c>
      <c r="L5422" s="1" t="s">
        <v>26</v>
      </c>
      <c r="M5422" s="1" t="s">
        <v>58</v>
      </c>
      <c r="N5422" s="1" t="s">
        <v>33</v>
      </c>
      <c r="O5422" s="1" t="s">
        <v>34</v>
      </c>
      <c r="P5422" s="1" t="s">
        <v>45</v>
      </c>
      <c r="Q5422" s="1" t="s">
        <v>24</v>
      </c>
      <c r="R5422" s="2">
        <v>40311</v>
      </c>
    </row>
    <row r="5423" spans="1:18" x14ac:dyDescent="0.25">
      <c r="A5423" s="1">
        <v>42855</v>
      </c>
      <c r="B5423" s="2">
        <v>40732</v>
      </c>
      <c r="C5423" s="2" t="str">
        <f t="shared" si="421"/>
        <v>July</v>
      </c>
      <c r="D5423" s="1" t="s">
        <v>32</v>
      </c>
      <c r="E5423" s="1">
        <v>17</v>
      </c>
      <c r="F5423" s="1">
        <f t="shared" si="420"/>
        <v>7.9635294117647053</v>
      </c>
      <c r="G5423" s="1">
        <v>135.38</v>
      </c>
      <c r="H5423" s="1">
        <v>6.5</v>
      </c>
      <c r="I5423">
        <f t="shared" si="422"/>
        <v>141.88</v>
      </c>
      <c r="J5423">
        <f t="shared" si="423"/>
        <v>3.5455000000000001</v>
      </c>
      <c r="K5423">
        <f t="shared" si="424"/>
        <v>4.7998978999999995</v>
      </c>
      <c r="L5423" s="1" t="s">
        <v>26</v>
      </c>
      <c r="M5423" s="1" t="s">
        <v>51</v>
      </c>
      <c r="N5423" s="1" t="s">
        <v>33</v>
      </c>
      <c r="O5423" s="1" t="s">
        <v>34</v>
      </c>
      <c r="P5423" s="1" t="s">
        <v>60</v>
      </c>
      <c r="Q5423" s="1" t="s">
        <v>31</v>
      </c>
      <c r="R5423" s="2">
        <v>40734</v>
      </c>
    </row>
    <row r="5424" spans="1:18" x14ac:dyDescent="0.25">
      <c r="A5424" s="1">
        <v>36449</v>
      </c>
      <c r="B5424" s="2">
        <v>40426</v>
      </c>
      <c r="C5424" s="2" t="str">
        <f t="shared" si="421"/>
        <v>September</v>
      </c>
      <c r="D5424" s="1" t="s">
        <v>32</v>
      </c>
      <c r="E5424" s="1">
        <v>43</v>
      </c>
      <c r="F5424" s="1">
        <f t="shared" si="420"/>
        <v>21.577209302325581</v>
      </c>
      <c r="G5424" s="1">
        <v>927.82</v>
      </c>
      <c r="H5424" s="1">
        <v>6.67</v>
      </c>
      <c r="I5424">
        <f t="shared" si="422"/>
        <v>934.49</v>
      </c>
      <c r="J5424">
        <f t="shared" si="423"/>
        <v>4.7610000000000001</v>
      </c>
      <c r="K5424">
        <f t="shared" si="424"/>
        <v>44.173510200000003</v>
      </c>
      <c r="L5424" s="1" t="s">
        <v>26</v>
      </c>
      <c r="M5424" s="1" t="s">
        <v>59</v>
      </c>
      <c r="N5424" s="1" t="s">
        <v>33</v>
      </c>
      <c r="O5424" s="1" t="s">
        <v>22</v>
      </c>
      <c r="P5424" s="1" t="s">
        <v>23</v>
      </c>
      <c r="Q5424" s="1" t="s">
        <v>46</v>
      </c>
      <c r="R5424" s="2">
        <v>40428</v>
      </c>
    </row>
    <row r="5425" spans="1:18" x14ac:dyDescent="0.25">
      <c r="A5425" s="1">
        <v>58981</v>
      </c>
      <c r="B5425" s="2">
        <v>40574</v>
      </c>
      <c r="C5425" s="2" t="str">
        <f t="shared" si="421"/>
        <v>January</v>
      </c>
      <c r="D5425" s="1" t="s">
        <v>25</v>
      </c>
      <c r="E5425" s="1">
        <v>28</v>
      </c>
      <c r="F5425" s="1">
        <f t="shared" si="420"/>
        <v>45.098214285714285</v>
      </c>
      <c r="G5425" s="1">
        <v>1262.75</v>
      </c>
      <c r="H5425" s="1">
        <v>5.0999999999999996</v>
      </c>
      <c r="I5425">
        <f t="shared" si="422"/>
        <v>1267.8499999999999</v>
      </c>
      <c r="J5425">
        <f t="shared" si="423"/>
        <v>3.5455000000000001</v>
      </c>
      <c r="K5425">
        <f t="shared" si="424"/>
        <v>44.770801250000005</v>
      </c>
      <c r="L5425" s="1" t="s">
        <v>26</v>
      </c>
      <c r="M5425" s="1" t="s">
        <v>51</v>
      </c>
      <c r="N5425" s="1" t="s">
        <v>33</v>
      </c>
      <c r="O5425" s="1" t="s">
        <v>34</v>
      </c>
      <c r="P5425" s="1" t="s">
        <v>68</v>
      </c>
      <c r="Q5425" s="1" t="s">
        <v>31</v>
      </c>
      <c r="R5425" s="2">
        <v>40576</v>
      </c>
    </row>
    <row r="5426" spans="1:18" x14ac:dyDescent="0.25">
      <c r="A5426" s="1">
        <v>32640</v>
      </c>
      <c r="B5426" s="2">
        <v>41167</v>
      </c>
      <c r="C5426" s="2" t="str">
        <f t="shared" si="421"/>
        <v>September</v>
      </c>
      <c r="D5426" s="1" t="s">
        <v>25</v>
      </c>
      <c r="E5426" s="1">
        <v>12</v>
      </c>
      <c r="F5426" s="1">
        <f t="shared" si="420"/>
        <v>13.509166666666667</v>
      </c>
      <c r="G5426" s="1">
        <v>162.11000000000001</v>
      </c>
      <c r="H5426" s="1">
        <v>6.47</v>
      </c>
      <c r="I5426">
        <f t="shared" si="422"/>
        <v>168.58</v>
      </c>
      <c r="J5426">
        <f t="shared" si="423"/>
        <v>3.5455000000000001</v>
      </c>
      <c r="K5426">
        <f t="shared" si="424"/>
        <v>5.7476100500000005</v>
      </c>
      <c r="L5426" s="1" t="s">
        <v>19</v>
      </c>
      <c r="M5426" s="1" t="s">
        <v>49</v>
      </c>
      <c r="N5426" s="1" t="s">
        <v>28</v>
      </c>
      <c r="O5426" s="1" t="s">
        <v>34</v>
      </c>
      <c r="P5426" s="1" t="s">
        <v>45</v>
      </c>
      <c r="Q5426" s="1" t="s">
        <v>24</v>
      </c>
      <c r="R5426" s="2">
        <v>41169</v>
      </c>
    </row>
    <row r="5427" spans="1:18" x14ac:dyDescent="0.25">
      <c r="A5427" s="1">
        <v>1187</v>
      </c>
      <c r="B5427" s="2">
        <v>41232</v>
      </c>
      <c r="C5427" s="2" t="str">
        <f t="shared" si="421"/>
        <v>November</v>
      </c>
      <c r="D5427" s="1" t="s">
        <v>41</v>
      </c>
      <c r="E5427" s="1">
        <v>14</v>
      </c>
      <c r="F5427" s="1">
        <f t="shared" si="420"/>
        <v>15.922142857142857</v>
      </c>
      <c r="G5427" s="1">
        <v>222.91</v>
      </c>
      <c r="H5427" s="1">
        <v>4</v>
      </c>
      <c r="I5427">
        <f t="shared" si="422"/>
        <v>226.91</v>
      </c>
      <c r="J5427">
        <f t="shared" si="423"/>
        <v>5.3265000000000002</v>
      </c>
      <c r="K5427">
        <f t="shared" si="424"/>
        <v>11.87330115</v>
      </c>
      <c r="L5427" s="1" t="s">
        <v>26</v>
      </c>
      <c r="M5427" s="1" t="s">
        <v>55</v>
      </c>
      <c r="N5427" s="1" t="s">
        <v>33</v>
      </c>
      <c r="O5427" s="1" t="s">
        <v>29</v>
      </c>
      <c r="P5427" s="1" t="s">
        <v>43</v>
      </c>
      <c r="Q5427" s="1" t="s">
        <v>24</v>
      </c>
      <c r="R5427" s="2">
        <v>41233</v>
      </c>
    </row>
    <row r="5428" spans="1:18" x14ac:dyDescent="0.25">
      <c r="A5428" s="1">
        <v>15397</v>
      </c>
      <c r="B5428" s="2">
        <v>40215</v>
      </c>
      <c r="C5428" s="2" t="str">
        <f t="shared" si="421"/>
        <v>February</v>
      </c>
      <c r="D5428" s="1" t="s">
        <v>37</v>
      </c>
      <c r="E5428" s="1">
        <v>42</v>
      </c>
      <c r="F5428" s="1">
        <f t="shared" si="420"/>
        <v>5.3173809523809528</v>
      </c>
      <c r="G5428" s="1">
        <v>223.33</v>
      </c>
      <c r="H5428" s="1">
        <v>4.32</v>
      </c>
      <c r="I5428">
        <f t="shared" si="422"/>
        <v>227.65</v>
      </c>
      <c r="J5428">
        <f t="shared" si="423"/>
        <v>5.3265000000000002</v>
      </c>
      <c r="K5428">
        <f t="shared" si="424"/>
        <v>11.895672450000001</v>
      </c>
      <c r="L5428" s="1" t="s">
        <v>19</v>
      </c>
      <c r="M5428" s="1" t="s">
        <v>27</v>
      </c>
      <c r="N5428" s="1" t="s">
        <v>42</v>
      </c>
      <c r="O5428" s="1" t="s">
        <v>29</v>
      </c>
      <c r="P5428" s="1" t="s">
        <v>43</v>
      </c>
      <c r="Q5428" s="1" t="s">
        <v>46</v>
      </c>
      <c r="R5428" s="2">
        <v>40217</v>
      </c>
    </row>
    <row r="5429" spans="1:18" x14ac:dyDescent="0.25">
      <c r="A5429" s="1">
        <v>36448</v>
      </c>
      <c r="B5429" s="2">
        <v>40431</v>
      </c>
      <c r="C5429" s="2" t="str">
        <f t="shared" si="421"/>
        <v>September</v>
      </c>
      <c r="D5429" s="1" t="s">
        <v>41</v>
      </c>
      <c r="E5429" s="1">
        <v>44</v>
      </c>
      <c r="F5429" s="1">
        <f t="shared" si="420"/>
        <v>21.911136363636363</v>
      </c>
      <c r="G5429" s="1">
        <v>964.09</v>
      </c>
      <c r="H5429" s="1">
        <v>5.53</v>
      </c>
      <c r="I5429">
        <f t="shared" si="422"/>
        <v>969.62</v>
      </c>
      <c r="J5429">
        <f t="shared" si="423"/>
        <v>3.5455000000000001</v>
      </c>
      <c r="K5429">
        <f t="shared" si="424"/>
        <v>34.181810950000006</v>
      </c>
      <c r="L5429" s="1" t="s">
        <v>26</v>
      </c>
      <c r="M5429" s="1" t="s">
        <v>27</v>
      </c>
      <c r="N5429" s="1" t="s">
        <v>21</v>
      </c>
      <c r="O5429" s="1" t="s">
        <v>34</v>
      </c>
      <c r="P5429" s="1" t="s">
        <v>35</v>
      </c>
      <c r="Q5429" s="1" t="s">
        <v>46</v>
      </c>
      <c r="R5429" s="2">
        <v>40432</v>
      </c>
    </row>
    <row r="5430" spans="1:18" x14ac:dyDescent="0.25">
      <c r="A5430" s="1">
        <v>36929</v>
      </c>
      <c r="B5430" s="2">
        <v>41054</v>
      </c>
      <c r="C5430" s="2" t="str">
        <f t="shared" si="421"/>
        <v>May</v>
      </c>
      <c r="D5430" s="1" t="s">
        <v>18</v>
      </c>
      <c r="E5430" s="1">
        <v>45</v>
      </c>
      <c r="F5430" s="1">
        <f t="shared" si="420"/>
        <v>80.850444444444449</v>
      </c>
      <c r="G5430" s="1">
        <v>3638.27</v>
      </c>
      <c r="H5430" s="1">
        <v>4.5</v>
      </c>
      <c r="I5430">
        <f t="shared" si="422"/>
        <v>3642.77</v>
      </c>
      <c r="J5430">
        <f t="shared" si="423"/>
        <v>3.5455000000000001</v>
      </c>
      <c r="K5430">
        <f t="shared" si="424"/>
        <v>128.99486285</v>
      </c>
      <c r="L5430" s="1" t="s">
        <v>26</v>
      </c>
      <c r="M5430" s="1" t="s">
        <v>27</v>
      </c>
      <c r="N5430" s="1" t="s">
        <v>28</v>
      </c>
      <c r="O5430" s="1" t="s">
        <v>34</v>
      </c>
      <c r="P5430" s="1" t="s">
        <v>68</v>
      </c>
      <c r="Q5430" s="1" t="s">
        <v>24</v>
      </c>
      <c r="R5430" s="2">
        <v>41054</v>
      </c>
    </row>
    <row r="5431" spans="1:18" x14ac:dyDescent="0.25">
      <c r="A5431" s="1">
        <v>3556</v>
      </c>
      <c r="B5431" s="2">
        <v>41174</v>
      </c>
      <c r="C5431" s="2" t="str">
        <f t="shared" si="421"/>
        <v>September</v>
      </c>
      <c r="D5431" s="1" t="s">
        <v>32</v>
      </c>
      <c r="E5431" s="1">
        <v>48</v>
      </c>
      <c r="F5431" s="1">
        <f t="shared" si="420"/>
        <v>5.6118750000000004</v>
      </c>
      <c r="G5431" s="1">
        <v>269.37</v>
      </c>
      <c r="H5431" s="1">
        <v>5.01</v>
      </c>
      <c r="I5431">
        <f t="shared" si="422"/>
        <v>274.38</v>
      </c>
      <c r="J5431">
        <f t="shared" si="423"/>
        <v>3.5455000000000001</v>
      </c>
      <c r="K5431">
        <f t="shared" si="424"/>
        <v>9.5505133499999992</v>
      </c>
      <c r="L5431" s="1" t="s">
        <v>26</v>
      </c>
      <c r="M5431" s="1" t="s">
        <v>58</v>
      </c>
      <c r="N5431" s="1" t="s">
        <v>42</v>
      </c>
      <c r="O5431" s="1" t="s">
        <v>34</v>
      </c>
      <c r="P5431" s="1" t="s">
        <v>48</v>
      </c>
      <c r="Q5431" s="1" t="s">
        <v>24</v>
      </c>
      <c r="R5431" s="2">
        <v>41177</v>
      </c>
    </row>
    <row r="5432" spans="1:18" x14ac:dyDescent="0.25">
      <c r="A5432" s="1">
        <v>31239</v>
      </c>
      <c r="B5432" s="2">
        <v>40418</v>
      </c>
      <c r="C5432" s="2" t="str">
        <f t="shared" si="421"/>
        <v>August</v>
      </c>
      <c r="D5432" s="1" t="s">
        <v>18</v>
      </c>
      <c r="E5432" s="1">
        <v>20</v>
      </c>
      <c r="F5432" s="1">
        <f t="shared" si="420"/>
        <v>33.894999999999996</v>
      </c>
      <c r="G5432" s="1">
        <v>677.9</v>
      </c>
      <c r="H5432" s="1">
        <v>1.99</v>
      </c>
      <c r="I5432">
        <f t="shared" si="422"/>
        <v>679.89</v>
      </c>
      <c r="J5432">
        <f t="shared" si="423"/>
        <v>5.3265000000000002</v>
      </c>
      <c r="K5432">
        <f t="shared" si="424"/>
        <v>36.108343500000004</v>
      </c>
      <c r="L5432" s="1" t="s">
        <v>26</v>
      </c>
      <c r="M5432" s="1" t="s">
        <v>27</v>
      </c>
      <c r="N5432" s="1" t="s">
        <v>33</v>
      </c>
      <c r="O5432" s="1" t="s">
        <v>29</v>
      </c>
      <c r="P5432" s="1" t="s">
        <v>43</v>
      </c>
      <c r="Q5432" s="1" t="s">
        <v>46</v>
      </c>
      <c r="R5432" s="2">
        <v>40423</v>
      </c>
    </row>
    <row r="5433" spans="1:18" x14ac:dyDescent="0.25">
      <c r="A5433" s="1">
        <v>930</v>
      </c>
      <c r="B5433" s="2">
        <v>40163</v>
      </c>
      <c r="C5433" s="2" t="str">
        <f t="shared" si="421"/>
        <v>December</v>
      </c>
      <c r="D5433" s="1" t="s">
        <v>37</v>
      </c>
      <c r="E5433" s="1">
        <v>11</v>
      </c>
      <c r="F5433" s="1">
        <f t="shared" si="420"/>
        <v>7.1990909090909092</v>
      </c>
      <c r="G5433" s="1">
        <v>79.19</v>
      </c>
      <c r="H5433" s="1">
        <v>2</v>
      </c>
      <c r="I5433">
        <f t="shared" si="422"/>
        <v>81.19</v>
      </c>
      <c r="J5433">
        <f t="shared" si="423"/>
        <v>3.5455000000000001</v>
      </c>
      <c r="K5433">
        <f t="shared" si="424"/>
        <v>2.80768145</v>
      </c>
      <c r="L5433" s="1" t="s">
        <v>26</v>
      </c>
      <c r="M5433" s="1" t="s">
        <v>59</v>
      </c>
      <c r="N5433" s="1" t="s">
        <v>28</v>
      </c>
      <c r="O5433" s="1" t="s">
        <v>34</v>
      </c>
      <c r="P5433" s="1" t="s">
        <v>45</v>
      </c>
      <c r="Q5433" s="1" t="s">
        <v>36</v>
      </c>
      <c r="R5433" s="2">
        <v>40163</v>
      </c>
    </row>
    <row r="5434" spans="1:18" x14ac:dyDescent="0.25">
      <c r="A5434" s="1">
        <v>54276</v>
      </c>
      <c r="B5434" s="2">
        <v>40215</v>
      </c>
      <c r="C5434" s="2" t="str">
        <f t="shared" si="421"/>
        <v>February</v>
      </c>
      <c r="D5434" s="1" t="s">
        <v>32</v>
      </c>
      <c r="E5434" s="1">
        <v>21</v>
      </c>
      <c r="F5434" s="1">
        <f t="shared" si="420"/>
        <v>36.028571428571432</v>
      </c>
      <c r="G5434" s="1">
        <v>756.6</v>
      </c>
      <c r="H5434" s="1">
        <v>4.92</v>
      </c>
      <c r="I5434">
        <f t="shared" si="422"/>
        <v>761.52</v>
      </c>
      <c r="J5434">
        <f t="shared" si="423"/>
        <v>3.5455000000000001</v>
      </c>
      <c r="K5434">
        <f t="shared" si="424"/>
        <v>26.825253000000004</v>
      </c>
      <c r="L5434" s="1" t="s">
        <v>26</v>
      </c>
      <c r="M5434" s="1" t="s">
        <v>44</v>
      </c>
      <c r="N5434" s="1" t="s">
        <v>28</v>
      </c>
      <c r="O5434" s="1" t="s">
        <v>34</v>
      </c>
      <c r="P5434" s="1" t="s">
        <v>45</v>
      </c>
      <c r="Q5434" s="1" t="s">
        <v>24</v>
      </c>
      <c r="R5434" s="2">
        <v>40216</v>
      </c>
    </row>
    <row r="5435" spans="1:18" x14ac:dyDescent="0.25">
      <c r="A5435" s="1">
        <v>45664</v>
      </c>
      <c r="B5435" s="2">
        <v>41069</v>
      </c>
      <c r="C5435" s="2" t="str">
        <f t="shared" si="421"/>
        <v>June</v>
      </c>
      <c r="D5435" s="1" t="s">
        <v>32</v>
      </c>
      <c r="E5435" s="1">
        <v>24</v>
      </c>
      <c r="F5435" s="1">
        <f t="shared" si="420"/>
        <v>19.709583333333331</v>
      </c>
      <c r="G5435" s="1">
        <v>473.03</v>
      </c>
      <c r="H5435" s="1">
        <v>10.49</v>
      </c>
      <c r="I5435">
        <f t="shared" si="422"/>
        <v>483.52</v>
      </c>
      <c r="J5435">
        <f t="shared" si="423"/>
        <v>4.7610000000000001</v>
      </c>
      <c r="K5435">
        <f t="shared" si="424"/>
        <v>22.520958299999997</v>
      </c>
      <c r="L5435" s="1" t="s">
        <v>26</v>
      </c>
      <c r="M5435" s="1" t="s">
        <v>20</v>
      </c>
      <c r="N5435" s="1" t="s">
        <v>42</v>
      </c>
      <c r="O5435" s="1" t="s">
        <v>22</v>
      </c>
      <c r="P5435" s="1" t="s">
        <v>23</v>
      </c>
      <c r="Q5435" s="1" t="s">
        <v>24</v>
      </c>
      <c r="R5435" s="2">
        <v>41070</v>
      </c>
    </row>
    <row r="5436" spans="1:18" x14ac:dyDescent="0.25">
      <c r="A5436" s="1">
        <v>5350</v>
      </c>
      <c r="B5436" s="2">
        <v>40460</v>
      </c>
      <c r="C5436" s="2" t="str">
        <f t="shared" si="421"/>
        <v>October</v>
      </c>
      <c r="D5436" s="1" t="s">
        <v>18</v>
      </c>
      <c r="E5436" s="1">
        <v>50</v>
      </c>
      <c r="F5436" s="1">
        <f t="shared" si="420"/>
        <v>140.3484</v>
      </c>
      <c r="G5436" s="1">
        <v>7017.42</v>
      </c>
      <c r="H5436" s="1">
        <v>19.989999999999998</v>
      </c>
      <c r="I5436">
        <f t="shared" si="422"/>
        <v>7037.41</v>
      </c>
      <c r="J5436">
        <f t="shared" si="423"/>
        <v>3.5455000000000001</v>
      </c>
      <c r="K5436">
        <f t="shared" si="424"/>
        <v>248.80262610000003</v>
      </c>
      <c r="L5436" s="1" t="s">
        <v>26</v>
      </c>
      <c r="M5436" s="1" t="s">
        <v>54</v>
      </c>
      <c r="N5436" s="1" t="s">
        <v>21</v>
      </c>
      <c r="O5436" s="1" t="s">
        <v>34</v>
      </c>
      <c r="P5436" s="1" t="s">
        <v>60</v>
      </c>
      <c r="Q5436" s="1" t="s">
        <v>24</v>
      </c>
      <c r="R5436" s="2">
        <v>40467</v>
      </c>
    </row>
    <row r="5437" spans="1:18" x14ac:dyDescent="0.25">
      <c r="A5437" s="1">
        <v>33888</v>
      </c>
      <c r="B5437" s="2">
        <v>40045</v>
      </c>
      <c r="C5437" s="2" t="str">
        <f t="shared" si="421"/>
        <v>August</v>
      </c>
      <c r="D5437" s="1" t="s">
        <v>32</v>
      </c>
      <c r="E5437" s="1">
        <v>31</v>
      </c>
      <c r="F5437" s="1">
        <f t="shared" si="420"/>
        <v>11.271935483870967</v>
      </c>
      <c r="G5437" s="1">
        <v>349.43</v>
      </c>
      <c r="H5437" s="1">
        <v>7.19</v>
      </c>
      <c r="I5437">
        <f t="shared" si="422"/>
        <v>356.62</v>
      </c>
      <c r="J5437">
        <f t="shared" si="423"/>
        <v>3.5455000000000001</v>
      </c>
      <c r="K5437">
        <f t="shared" si="424"/>
        <v>12.38904065</v>
      </c>
      <c r="L5437" s="1" t="s">
        <v>26</v>
      </c>
      <c r="M5437" s="1" t="s">
        <v>44</v>
      </c>
      <c r="N5437" s="1" t="s">
        <v>42</v>
      </c>
      <c r="O5437" s="1" t="s">
        <v>34</v>
      </c>
      <c r="P5437" s="1" t="s">
        <v>48</v>
      </c>
      <c r="Q5437" s="1" t="s">
        <v>24</v>
      </c>
      <c r="R5437" s="2">
        <v>40048</v>
      </c>
    </row>
    <row r="5438" spans="1:18" x14ac:dyDescent="0.25">
      <c r="A5438" s="1">
        <v>47712</v>
      </c>
      <c r="B5438" s="2">
        <v>40372</v>
      </c>
      <c r="C5438" s="2" t="str">
        <f t="shared" si="421"/>
        <v>July</v>
      </c>
      <c r="D5438" s="1" t="s">
        <v>18</v>
      </c>
      <c r="E5438" s="1">
        <v>50</v>
      </c>
      <c r="F5438" s="1">
        <f t="shared" si="420"/>
        <v>5.4808000000000003</v>
      </c>
      <c r="G5438" s="1">
        <v>274.04000000000002</v>
      </c>
      <c r="H5438" s="1">
        <v>7.57</v>
      </c>
      <c r="I5438">
        <f t="shared" si="422"/>
        <v>281.61</v>
      </c>
      <c r="J5438">
        <f t="shared" si="423"/>
        <v>3.5455000000000001</v>
      </c>
      <c r="K5438">
        <f t="shared" si="424"/>
        <v>9.7160882000000015</v>
      </c>
      <c r="L5438" s="1" t="s">
        <v>19</v>
      </c>
      <c r="M5438" s="1" t="s">
        <v>49</v>
      </c>
      <c r="N5438" s="1" t="s">
        <v>42</v>
      </c>
      <c r="O5438" s="1" t="s">
        <v>34</v>
      </c>
      <c r="P5438" s="1" t="s">
        <v>48</v>
      </c>
      <c r="Q5438" s="1" t="s">
        <v>24</v>
      </c>
      <c r="R5438" s="2">
        <v>40377</v>
      </c>
    </row>
    <row r="5439" spans="1:18" x14ac:dyDescent="0.25">
      <c r="A5439" s="1">
        <v>50373</v>
      </c>
      <c r="B5439" s="2">
        <v>39996</v>
      </c>
      <c r="C5439" s="2" t="str">
        <f t="shared" si="421"/>
        <v>July</v>
      </c>
      <c r="D5439" s="1" t="s">
        <v>37</v>
      </c>
      <c r="E5439" s="1">
        <v>9</v>
      </c>
      <c r="F5439" s="1">
        <f t="shared" si="420"/>
        <v>161.67111111111112</v>
      </c>
      <c r="G5439" s="1">
        <v>1455.04</v>
      </c>
      <c r="H5439" s="1">
        <v>19.989999999999998</v>
      </c>
      <c r="I5439">
        <f t="shared" si="422"/>
        <v>1475.03</v>
      </c>
      <c r="J5439">
        <f t="shared" si="423"/>
        <v>3.5455000000000001</v>
      </c>
      <c r="K5439">
        <f t="shared" si="424"/>
        <v>51.5884432</v>
      </c>
      <c r="L5439" s="1" t="s">
        <v>26</v>
      </c>
      <c r="M5439" s="1" t="s">
        <v>27</v>
      </c>
      <c r="N5439" s="1" t="s">
        <v>28</v>
      </c>
      <c r="O5439" s="1" t="s">
        <v>34</v>
      </c>
      <c r="P5439" s="1" t="s">
        <v>60</v>
      </c>
      <c r="Q5439" s="1" t="s">
        <v>24</v>
      </c>
      <c r="R5439" s="2">
        <v>39997</v>
      </c>
    </row>
    <row r="5440" spans="1:18" x14ac:dyDescent="0.25">
      <c r="A5440" s="1">
        <v>36548</v>
      </c>
      <c r="B5440" s="2">
        <v>40481</v>
      </c>
      <c r="C5440" s="2" t="str">
        <f t="shared" si="421"/>
        <v>October</v>
      </c>
      <c r="D5440" s="1" t="s">
        <v>18</v>
      </c>
      <c r="E5440" s="1">
        <v>8</v>
      </c>
      <c r="F5440" s="1">
        <f t="shared" si="420"/>
        <v>5.6237500000000002</v>
      </c>
      <c r="G5440" s="1">
        <v>44.99</v>
      </c>
      <c r="H5440" s="1">
        <v>7.54</v>
      </c>
      <c r="I5440">
        <f t="shared" si="422"/>
        <v>52.53</v>
      </c>
      <c r="J5440">
        <f t="shared" si="423"/>
        <v>3.5455000000000001</v>
      </c>
      <c r="K5440">
        <f t="shared" si="424"/>
        <v>1.59512045</v>
      </c>
      <c r="L5440" s="1" t="s">
        <v>26</v>
      </c>
      <c r="M5440" s="1" t="s">
        <v>51</v>
      </c>
      <c r="N5440" s="1" t="s">
        <v>33</v>
      </c>
      <c r="O5440" s="1" t="s">
        <v>34</v>
      </c>
      <c r="P5440" s="1" t="s">
        <v>45</v>
      </c>
      <c r="Q5440" s="1" t="s">
        <v>24</v>
      </c>
      <c r="R5440" s="2">
        <v>40483</v>
      </c>
    </row>
    <row r="5441" spans="1:18" x14ac:dyDescent="0.25">
      <c r="A5441" s="1">
        <v>5189</v>
      </c>
      <c r="B5441" s="2">
        <v>40507</v>
      </c>
      <c r="C5441" s="2" t="str">
        <f t="shared" si="421"/>
        <v>November</v>
      </c>
      <c r="D5441" s="1" t="s">
        <v>18</v>
      </c>
      <c r="E5441" s="1">
        <v>12</v>
      </c>
      <c r="F5441" s="1">
        <f t="shared" si="420"/>
        <v>75.004999999999995</v>
      </c>
      <c r="G5441" s="1">
        <v>900.06</v>
      </c>
      <c r="H5441" s="1">
        <v>14.52</v>
      </c>
      <c r="I5441">
        <f t="shared" si="422"/>
        <v>914.57999999999993</v>
      </c>
      <c r="J5441">
        <f t="shared" si="423"/>
        <v>5.3265000000000002</v>
      </c>
      <c r="K5441">
        <f t="shared" si="424"/>
        <v>47.941695899999992</v>
      </c>
      <c r="L5441" s="1" t="s">
        <v>26</v>
      </c>
      <c r="M5441" s="1" t="s">
        <v>47</v>
      </c>
      <c r="N5441" s="1" t="s">
        <v>33</v>
      </c>
      <c r="O5441" s="1" t="s">
        <v>29</v>
      </c>
      <c r="P5441" s="1" t="s">
        <v>43</v>
      </c>
      <c r="Q5441" s="1" t="s">
        <v>24</v>
      </c>
      <c r="R5441" s="2">
        <v>40514</v>
      </c>
    </row>
    <row r="5442" spans="1:18" x14ac:dyDescent="0.25">
      <c r="A5442" s="1">
        <v>31715</v>
      </c>
      <c r="B5442" s="2">
        <v>39822</v>
      </c>
      <c r="C5442" s="2" t="str">
        <f t="shared" si="421"/>
        <v>January</v>
      </c>
      <c r="D5442" s="1" t="s">
        <v>32</v>
      </c>
      <c r="E5442" s="1">
        <v>11</v>
      </c>
      <c r="F5442" s="1">
        <f t="shared" ref="F5442:F5505" si="425">G5442/E5442</f>
        <v>6.2272727272727275</v>
      </c>
      <c r="G5442" s="1">
        <v>68.5</v>
      </c>
      <c r="H5442" s="1">
        <v>7.57</v>
      </c>
      <c r="I5442">
        <f t="shared" si="422"/>
        <v>76.069999999999993</v>
      </c>
      <c r="J5442">
        <f t="shared" si="423"/>
        <v>3.5455000000000001</v>
      </c>
      <c r="K5442">
        <f t="shared" si="424"/>
        <v>2.4286675</v>
      </c>
      <c r="L5442" s="1" t="s">
        <v>26</v>
      </c>
      <c r="M5442" s="1" t="s">
        <v>20</v>
      </c>
      <c r="N5442" s="1" t="s">
        <v>28</v>
      </c>
      <c r="O5442" s="1" t="s">
        <v>34</v>
      </c>
      <c r="P5442" s="1" t="s">
        <v>48</v>
      </c>
      <c r="Q5442" s="1" t="s">
        <v>24</v>
      </c>
      <c r="R5442" s="2">
        <v>39823</v>
      </c>
    </row>
    <row r="5443" spans="1:18" x14ac:dyDescent="0.25">
      <c r="A5443" s="1">
        <v>46565</v>
      </c>
      <c r="B5443" s="2">
        <v>40716</v>
      </c>
      <c r="C5443" s="2" t="str">
        <f t="shared" ref="C5443:C5506" si="426">TEXT(B5443,"mmmm")</f>
        <v>June</v>
      </c>
      <c r="D5443" s="1" t="s">
        <v>32</v>
      </c>
      <c r="E5443" s="1">
        <v>8</v>
      </c>
      <c r="F5443" s="1">
        <f t="shared" si="425"/>
        <v>70.938749999999999</v>
      </c>
      <c r="G5443" s="1">
        <v>567.51</v>
      </c>
      <c r="H5443" s="1">
        <v>35</v>
      </c>
      <c r="I5443">
        <f t="shared" ref="I5443:I5506" si="427">G5443+H5443</f>
        <v>602.51</v>
      </c>
      <c r="J5443">
        <f t="shared" ref="J5443:J5506" si="428">IF(O5443="Furniture",4.761,IF(O5443="Technology",5.3265,IF(O5443="Office Supplies",3.5455,0)))</f>
        <v>3.5455000000000001</v>
      </c>
      <c r="K5443">
        <f t="shared" ref="K5443:K5506" si="429">(J5443*G5443)/100</f>
        <v>20.121067050000001</v>
      </c>
      <c r="L5443" s="1" t="s">
        <v>26</v>
      </c>
      <c r="M5443" s="1" t="s">
        <v>59</v>
      </c>
      <c r="N5443" s="1" t="s">
        <v>42</v>
      </c>
      <c r="O5443" s="1" t="s">
        <v>34</v>
      </c>
      <c r="P5443" s="1" t="s">
        <v>60</v>
      </c>
      <c r="Q5443" s="1" t="s">
        <v>53</v>
      </c>
      <c r="R5443" s="2">
        <v>40718</v>
      </c>
    </row>
    <row r="5444" spans="1:18" x14ac:dyDescent="0.25">
      <c r="A5444" s="1">
        <v>29633</v>
      </c>
      <c r="B5444" s="2">
        <v>39986</v>
      </c>
      <c r="C5444" s="2" t="str">
        <f t="shared" si="426"/>
        <v>June</v>
      </c>
      <c r="D5444" s="1" t="s">
        <v>37</v>
      </c>
      <c r="E5444" s="1">
        <v>11</v>
      </c>
      <c r="F5444" s="1">
        <f t="shared" si="425"/>
        <v>8.7281818181818185</v>
      </c>
      <c r="G5444" s="1">
        <v>96.01</v>
      </c>
      <c r="H5444" s="1">
        <v>6.5</v>
      </c>
      <c r="I5444">
        <f t="shared" si="427"/>
        <v>102.51</v>
      </c>
      <c r="J5444">
        <f t="shared" si="428"/>
        <v>3.5455000000000001</v>
      </c>
      <c r="K5444">
        <f t="shared" si="429"/>
        <v>3.40403455</v>
      </c>
      <c r="L5444" s="1" t="s">
        <v>26</v>
      </c>
      <c r="M5444" s="1" t="s">
        <v>49</v>
      </c>
      <c r="N5444" s="1" t="s">
        <v>21</v>
      </c>
      <c r="O5444" s="1" t="s">
        <v>34</v>
      </c>
      <c r="P5444" s="1" t="s">
        <v>60</v>
      </c>
      <c r="Q5444" s="1" t="s">
        <v>31</v>
      </c>
      <c r="R5444" s="2">
        <v>39987</v>
      </c>
    </row>
    <row r="5445" spans="1:18" x14ac:dyDescent="0.25">
      <c r="A5445" s="1">
        <v>10117</v>
      </c>
      <c r="B5445" s="2">
        <v>40498</v>
      </c>
      <c r="C5445" s="2" t="str">
        <f t="shared" si="426"/>
        <v>November</v>
      </c>
      <c r="D5445" s="1" t="s">
        <v>41</v>
      </c>
      <c r="E5445" s="1">
        <v>6</v>
      </c>
      <c r="F5445" s="1">
        <f t="shared" si="425"/>
        <v>10.728333333333333</v>
      </c>
      <c r="G5445" s="1">
        <v>64.37</v>
      </c>
      <c r="H5445" s="1">
        <v>5.6</v>
      </c>
      <c r="I5445">
        <f t="shared" si="427"/>
        <v>69.97</v>
      </c>
      <c r="J5445">
        <f t="shared" si="428"/>
        <v>3.5455000000000001</v>
      </c>
      <c r="K5445">
        <f t="shared" si="429"/>
        <v>2.2822383500000001</v>
      </c>
      <c r="L5445" s="1" t="s">
        <v>19</v>
      </c>
      <c r="M5445" s="1" t="s">
        <v>47</v>
      </c>
      <c r="N5445" s="1" t="s">
        <v>21</v>
      </c>
      <c r="O5445" s="1" t="s">
        <v>34</v>
      </c>
      <c r="P5445" s="1" t="s">
        <v>48</v>
      </c>
      <c r="Q5445" s="1" t="s">
        <v>24</v>
      </c>
      <c r="R5445" s="2">
        <v>40499</v>
      </c>
    </row>
    <row r="5446" spans="1:18" x14ac:dyDescent="0.25">
      <c r="A5446" s="1">
        <v>263</v>
      </c>
      <c r="B5446" s="2">
        <v>39949</v>
      </c>
      <c r="C5446" s="2" t="str">
        <f t="shared" si="426"/>
        <v>May</v>
      </c>
      <c r="D5446" s="1" t="s">
        <v>25</v>
      </c>
      <c r="E5446" s="1">
        <v>25</v>
      </c>
      <c r="F5446" s="1">
        <f t="shared" si="425"/>
        <v>5.4708000000000006</v>
      </c>
      <c r="G5446" s="1">
        <v>136.77000000000001</v>
      </c>
      <c r="H5446" s="1">
        <v>7.78</v>
      </c>
      <c r="I5446">
        <f t="shared" si="427"/>
        <v>144.55000000000001</v>
      </c>
      <c r="J5446">
        <f t="shared" si="428"/>
        <v>3.5455000000000001</v>
      </c>
      <c r="K5446">
        <f t="shared" si="429"/>
        <v>4.8491803500000001</v>
      </c>
      <c r="L5446" s="1" t="s">
        <v>26</v>
      </c>
      <c r="M5446" s="1" t="s">
        <v>47</v>
      </c>
      <c r="N5446" s="1" t="s">
        <v>33</v>
      </c>
      <c r="O5446" s="1" t="s">
        <v>34</v>
      </c>
      <c r="P5446" s="1" t="s">
        <v>48</v>
      </c>
      <c r="Q5446" s="1" t="s">
        <v>24</v>
      </c>
      <c r="R5446" s="2">
        <v>39950</v>
      </c>
    </row>
    <row r="5447" spans="1:18" x14ac:dyDescent="0.25">
      <c r="A5447" s="1">
        <v>11362</v>
      </c>
      <c r="B5447" s="2">
        <v>41162</v>
      </c>
      <c r="C5447" s="2" t="str">
        <f t="shared" si="426"/>
        <v>September</v>
      </c>
      <c r="D5447" s="1" t="s">
        <v>18</v>
      </c>
      <c r="E5447" s="1">
        <v>27</v>
      </c>
      <c r="F5447" s="1">
        <f t="shared" si="425"/>
        <v>2.3340740740740742</v>
      </c>
      <c r="G5447" s="1">
        <v>63.02</v>
      </c>
      <c r="H5447" s="1">
        <v>5</v>
      </c>
      <c r="I5447">
        <f t="shared" si="427"/>
        <v>68.02000000000001</v>
      </c>
      <c r="J5447">
        <f t="shared" si="428"/>
        <v>3.5455000000000001</v>
      </c>
      <c r="K5447">
        <f t="shared" si="429"/>
        <v>2.2343741000000001</v>
      </c>
      <c r="L5447" s="1" t="s">
        <v>26</v>
      </c>
      <c r="M5447" s="1" t="s">
        <v>55</v>
      </c>
      <c r="N5447" s="1" t="s">
        <v>33</v>
      </c>
      <c r="O5447" s="1" t="s">
        <v>34</v>
      </c>
      <c r="P5447" s="1" t="s">
        <v>50</v>
      </c>
      <c r="Q5447" s="1" t="s">
        <v>36</v>
      </c>
      <c r="R5447" s="2">
        <v>41164</v>
      </c>
    </row>
    <row r="5448" spans="1:18" x14ac:dyDescent="0.25">
      <c r="A5448" s="1">
        <v>5318</v>
      </c>
      <c r="B5448" s="2">
        <v>40271</v>
      </c>
      <c r="C5448" s="2" t="str">
        <f t="shared" si="426"/>
        <v>April</v>
      </c>
      <c r="D5448" s="1" t="s">
        <v>25</v>
      </c>
      <c r="E5448" s="1">
        <v>29</v>
      </c>
      <c r="F5448" s="1">
        <f t="shared" si="425"/>
        <v>172.78418965517241</v>
      </c>
      <c r="G5448" s="1">
        <v>5010.7415000000001</v>
      </c>
      <c r="H5448" s="1">
        <v>4.2</v>
      </c>
      <c r="I5448">
        <f t="shared" si="427"/>
        <v>5014.9414999999999</v>
      </c>
      <c r="J5448">
        <f t="shared" si="428"/>
        <v>5.3265000000000002</v>
      </c>
      <c r="K5448">
        <f t="shared" si="429"/>
        <v>266.89714599749999</v>
      </c>
      <c r="L5448" s="1" t="s">
        <v>19</v>
      </c>
      <c r="M5448" s="1" t="s">
        <v>20</v>
      </c>
      <c r="N5448" s="1" t="s">
        <v>21</v>
      </c>
      <c r="O5448" s="1" t="s">
        <v>29</v>
      </c>
      <c r="P5448" s="1" t="s">
        <v>30</v>
      </c>
      <c r="Q5448" s="1" t="s">
        <v>24</v>
      </c>
      <c r="R5448" s="2">
        <v>40272</v>
      </c>
    </row>
    <row r="5449" spans="1:18" x14ac:dyDescent="0.25">
      <c r="A5449" s="1">
        <v>39040</v>
      </c>
      <c r="B5449" s="2">
        <v>39954</v>
      </c>
      <c r="C5449" s="2" t="str">
        <f t="shared" si="426"/>
        <v>May</v>
      </c>
      <c r="D5449" s="1" t="s">
        <v>37</v>
      </c>
      <c r="E5449" s="1">
        <v>7</v>
      </c>
      <c r="F5449" s="1">
        <f t="shared" si="425"/>
        <v>2.7657142857142856</v>
      </c>
      <c r="G5449" s="1">
        <v>19.36</v>
      </c>
      <c r="H5449" s="1">
        <v>0.7</v>
      </c>
      <c r="I5449">
        <f t="shared" si="427"/>
        <v>20.059999999999999</v>
      </c>
      <c r="J5449">
        <f t="shared" si="428"/>
        <v>3.5455000000000001</v>
      </c>
      <c r="K5449">
        <f t="shared" si="429"/>
        <v>0.68640879999999993</v>
      </c>
      <c r="L5449" s="1" t="s">
        <v>19</v>
      </c>
      <c r="M5449" s="1" t="s">
        <v>69</v>
      </c>
      <c r="N5449" s="1" t="s">
        <v>33</v>
      </c>
      <c r="O5449" s="1" t="s">
        <v>34</v>
      </c>
      <c r="P5449" s="1" t="s">
        <v>66</v>
      </c>
      <c r="Q5449" s="1" t="s">
        <v>36</v>
      </c>
      <c r="R5449" s="2">
        <v>39955</v>
      </c>
    </row>
    <row r="5450" spans="1:18" x14ac:dyDescent="0.25">
      <c r="A5450" s="1">
        <v>42982</v>
      </c>
      <c r="B5450" s="2">
        <v>41117</v>
      </c>
      <c r="C5450" s="2" t="str">
        <f t="shared" si="426"/>
        <v>July</v>
      </c>
      <c r="D5450" s="1" t="s">
        <v>18</v>
      </c>
      <c r="E5450" s="1">
        <v>42</v>
      </c>
      <c r="F5450" s="1">
        <f t="shared" si="425"/>
        <v>37.799761904761901</v>
      </c>
      <c r="G5450" s="1">
        <v>1587.59</v>
      </c>
      <c r="H5450" s="1">
        <v>3.04</v>
      </c>
      <c r="I5450">
        <f t="shared" si="427"/>
        <v>1590.6299999999999</v>
      </c>
      <c r="J5450">
        <f t="shared" si="428"/>
        <v>4.7610000000000001</v>
      </c>
      <c r="K5450">
        <f t="shared" si="429"/>
        <v>75.585159899999994</v>
      </c>
      <c r="L5450" s="1" t="s">
        <v>26</v>
      </c>
      <c r="M5450" s="1" t="s">
        <v>51</v>
      </c>
      <c r="N5450" s="1" t="s">
        <v>21</v>
      </c>
      <c r="O5450" s="1" t="s">
        <v>22</v>
      </c>
      <c r="P5450" s="1" t="s">
        <v>23</v>
      </c>
      <c r="Q5450" s="1" t="s">
        <v>36</v>
      </c>
      <c r="R5450" s="2">
        <v>41122</v>
      </c>
    </row>
    <row r="5451" spans="1:18" x14ac:dyDescent="0.25">
      <c r="A5451" s="1">
        <v>30308</v>
      </c>
      <c r="B5451" s="2">
        <v>40258</v>
      </c>
      <c r="C5451" s="2" t="str">
        <f t="shared" si="426"/>
        <v>March</v>
      </c>
      <c r="D5451" s="1" t="s">
        <v>41</v>
      </c>
      <c r="E5451" s="1">
        <v>15</v>
      </c>
      <c r="F5451" s="1">
        <f t="shared" si="425"/>
        <v>2.0253333333333332</v>
      </c>
      <c r="G5451" s="1">
        <v>30.38</v>
      </c>
      <c r="H5451" s="1">
        <v>4.79</v>
      </c>
      <c r="I5451">
        <f t="shared" si="427"/>
        <v>35.17</v>
      </c>
      <c r="J5451">
        <f t="shared" si="428"/>
        <v>3.5455000000000001</v>
      </c>
      <c r="K5451">
        <f t="shared" si="429"/>
        <v>1.0771229</v>
      </c>
      <c r="L5451" s="1" t="s">
        <v>26</v>
      </c>
      <c r="M5451" s="1" t="s">
        <v>27</v>
      </c>
      <c r="N5451" s="1" t="s">
        <v>33</v>
      </c>
      <c r="O5451" s="1" t="s">
        <v>34</v>
      </c>
      <c r="P5451" s="1" t="s">
        <v>48</v>
      </c>
      <c r="Q5451" s="1" t="s">
        <v>24</v>
      </c>
      <c r="R5451" s="2">
        <v>40259</v>
      </c>
    </row>
    <row r="5452" spans="1:18" x14ac:dyDescent="0.25">
      <c r="A5452" s="1">
        <v>4193</v>
      </c>
      <c r="B5452" s="2">
        <v>39821</v>
      </c>
      <c r="C5452" s="2" t="str">
        <f t="shared" si="426"/>
        <v>January</v>
      </c>
      <c r="D5452" s="1" t="s">
        <v>25</v>
      </c>
      <c r="E5452" s="1">
        <v>16</v>
      </c>
      <c r="F5452" s="1">
        <f t="shared" si="425"/>
        <v>4.0181250000000004</v>
      </c>
      <c r="G5452" s="1">
        <v>64.290000000000006</v>
      </c>
      <c r="H5452" s="1">
        <v>0.99</v>
      </c>
      <c r="I5452">
        <f t="shared" si="427"/>
        <v>65.28</v>
      </c>
      <c r="J5452">
        <f t="shared" si="428"/>
        <v>3.5455000000000001</v>
      </c>
      <c r="K5452">
        <f t="shared" si="429"/>
        <v>2.27940195</v>
      </c>
      <c r="L5452" s="1" t="s">
        <v>26</v>
      </c>
      <c r="M5452" s="1" t="s">
        <v>27</v>
      </c>
      <c r="N5452" s="1" t="s">
        <v>42</v>
      </c>
      <c r="O5452" s="1" t="s">
        <v>34</v>
      </c>
      <c r="P5452" s="1" t="s">
        <v>63</v>
      </c>
      <c r="Q5452" s="1" t="s">
        <v>24</v>
      </c>
      <c r="R5452" s="2">
        <v>39821</v>
      </c>
    </row>
    <row r="5453" spans="1:18" x14ac:dyDescent="0.25">
      <c r="A5453" s="1">
        <v>55969</v>
      </c>
      <c r="B5453" s="2">
        <v>40455</v>
      </c>
      <c r="C5453" s="2" t="str">
        <f t="shared" si="426"/>
        <v>October</v>
      </c>
      <c r="D5453" s="1" t="s">
        <v>41</v>
      </c>
      <c r="E5453" s="1">
        <v>37</v>
      </c>
      <c r="F5453" s="1">
        <f t="shared" si="425"/>
        <v>62.956756756756761</v>
      </c>
      <c r="G5453" s="1">
        <v>2329.4</v>
      </c>
      <c r="H5453" s="1">
        <v>6.88</v>
      </c>
      <c r="I5453">
        <f t="shared" si="427"/>
        <v>2336.2800000000002</v>
      </c>
      <c r="J5453">
        <f t="shared" si="428"/>
        <v>3.5455000000000001</v>
      </c>
      <c r="K5453">
        <f t="shared" si="429"/>
        <v>82.588877000000011</v>
      </c>
      <c r="L5453" s="1" t="s">
        <v>26</v>
      </c>
      <c r="M5453" s="1" t="s">
        <v>27</v>
      </c>
      <c r="N5453" s="1" t="s">
        <v>28</v>
      </c>
      <c r="O5453" s="1" t="s">
        <v>34</v>
      </c>
      <c r="P5453" s="1" t="s">
        <v>60</v>
      </c>
      <c r="Q5453" s="1" t="s">
        <v>24</v>
      </c>
      <c r="R5453" s="2">
        <v>40458</v>
      </c>
    </row>
    <row r="5454" spans="1:18" x14ac:dyDescent="0.25">
      <c r="A5454" s="1">
        <v>25603</v>
      </c>
      <c r="B5454" s="2">
        <v>40607</v>
      </c>
      <c r="C5454" s="2" t="str">
        <f t="shared" si="426"/>
        <v>March</v>
      </c>
      <c r="D5454" s="1" t="s">
        <v>18</v>
      </c>
      <c r="E5454" s="1">
        <v>23</v>
      </c>
      <c r="F5454" s="1">
        <f t="shared" si="425"/>
        <v>37.506086956521742</v>
      </c>
      <c r="G5454" s="1">
        <v>862.64</v>
      </c>
      <c r="H5454" s="1">
        <v>14.72</v>
      </c>
      <c r="I5454">
        <f t="shared" si="427"/>
        <v>877.36</v>
      </c>
      <c r="J5454">
        <f t="shared" si="428"/>
        <v>3.5455000000000001</v>
      </c>
      <c r="K5454">
        <f t="shared" si="429"/>
        <v>30.584901200000001</v>
      </c>
      <c r="L5454" s="1" t="s">
        <v>26</v>
      </c>
      <c r="M5454" s="1" t="s">
        <v>51</v>
      </c>
      <c r="N5454" s="1" t="s">
        <v>33</v>
      </c>
      <c r="O5454" s="1" t="s">
        <v>34</v>
      </c>
      <c r="P5454" s="1" t="s">
        <v>62</v>
      </c>
      <c r="Q5454" s="1" t="s">
        <v>24</v>
      </c>
      <c r="R5454" s="2">
        <v>40609</v>
      </c>
    </row>
    <row r="5455" spans="1:18" x14ac:dyDescent="0.25">
      <c r="A5455" s="1">
        <v>54949</v>
      </c>
      <c r="B5455" s="2">
        <v>40035</v>
      </c>
      <c r="C5455" s="2" t="str">
        <f t="shared" si="426"/>
        <v>August</v>
      </c>
      <c r="D5455" s="1" t="s">
        <v>18</v>
      </c>
      <c r="E5455" s="1">
        <v>7</v>
      </c>
      <c r="F5455" s="1">
        <f t="shared" si="425"/>
        <v>27.431428571428572</v>
      </c>
      <c r="G5455" s="1">
        <v>192.02</v>
      </c>
      <c r="H5455" s="1">
        <v>53.03</v>
      </c>
      <c r="I5455">
        <f t="shared" si="427"/>
        <v>245.05</v>
      </c>
      <c r="J5455">
        <f t="shared" si="428"/>
        <v>3.5455000000000001</v>
      </c>
      <c r="K5455">
        <f t="shared" si="429"/>
        <v>6.8080691</v>
      </c>
      <c r="L5455" s="1" t="s">
        <v>38</v>
      </c>
      <c r="M5455" s="1" t="s">
        <v>51</v>
      </c>
      <c r="N5455" s="1" t="s">
        <v>33</v>
      </c>
      <c r="O5455" s="1" t="s">
        <v>34</v>
      </c>
      <c r="P5455" s="1" t="s">
        <v>60</v>
      </c>
      <c r="Q5455" s="1" t="s">
        <v>40</v>
      </c>
      <c r="R5455" s="2">
        <v>40042</v>
      </c>
    </row>
    <row r="5456" spans="1:18" x14ac:dyDescent="0.25">
      <c r="A5456" s="1">
        <v>41056</v>
      </c>
      <c r="B5456" s="2">
        <v>40994</v>
      </c>
      <c r="C5456" s="2" t="str">
        <f t="shared" si="426"/>
        <v>March</v>
      </c>
      <c r="D5456" s="1" t="s">
        <v>37</v>
      </c>
      <c r="E5456" s="1">
        <v>4</v>
      </c>
      <c r="F5456" s="1">
        <f t="shared" si="425"/>
        <v>34.384999999999998</v>
      </c>
      <c r="G5456" s="1">
        <v>137.54</v>
      </c>
      <c r="H5456" s="1">
        <v>7.53</v>
      </c>
      <c r="I5456">
        <f t="shared" si="427"/>
        <v>145.07</v>
      </c>
      <c r="J5456">
        <f t="shared" si="428"/>
        <v>5.3265000000000002</v>
      </c>
      <c r="K5456">
        <f t="shared" si="429"/>
        <v>7.3260680999999996</v>
      </c>
      <c r="L5456" s="1" t="s">
        <v>26</v>
      </c>
      <c r="M5456" s="1" t="s">
        <v>47</v>
      </c>
      <c r="N5456" s="1" t="s">
        <v>28</v>
      </c>
      <c r="O5456" s="1" t="s">
        <v>29</v>
      </c>
      <c r="P5456" s="1" t="s">
        <v>43</v>
      </c>
      <c r="Q5456" s="1" t="s">
        <v>24</v>
      </c>
      <c r="R5456" s="2">
        <v>40997</v>
      </c>
    </row>
    <row r="5457" spans="1:18" x14ac:dyDescent="0.25">
      <c r="A5457" s="1">
        <v>24643</v>
      </c>
      <c r="B5457" s="2">
        <v>41028</v>
      </c>
      <c r="C5457" s="2" t="str">
        <f t="shared" si="426"/>
        <v>April</v>
      </c>
      <c r="D5457" s="1" t="s">
        <v>41</v>
      </c>
      <c r="E5457" s="1">
        <v>30</v>
      </c>
      <c r="F5457" s="1">
        <f t="shared" si="425"/>
        <v>78.938933333333338</v>
      </c>
      <c r="G5457" s="1">
        <v>2368.1680000000001</v>
      </c>
      <c r="H5457" s="1">
        <v>1.25</v>
      </c>
      <c r="I5457">
        <f t="shared" si="427"/>
        <v>2369.4180000000001</v>
      </c>
      <c r="J5457">
        <f t="shared" si="428"/>
        <v>5.3265000000000002</v>
      </c>
      <c r="K5457">
        <f t="shared" si="429"/>
        <v>126.14046852000001</v>
      </c>
      <c r="L5457" s="1" t="s">
        <v>26</v>
      </c>
      <c r="M5457" s="1" t="s">
        <v>27</v>
      </c>
      <c r="N5457" s="1" t="s">
        <v>33</v>
      </c>
      <c r="O5457" s="1" t="s">
        <v>29</v>
      </c>
      <c r="P5457" s="1" t="s">
        <v>30</v>
      </c>
      <c r="Q5457" s="1" t="s">
        <v>46</v>
      </c>
      <c r="R5457" s="2">
        <v>41030</v>
      </c>
    </row>
    <row r="5458" spans="1:18" x14ac:dyDescent="0.25">
      <c r="A5458" s="1">
        <v>35141</v>
      </c>
      <c r="B5458" s="2">
        <v>40432</v>
      </c>
      <c r="C5458" s="2" t="str">
        <f t="shared" si="426"/>
        <v>September</v>
      </c>
      <c r="D5458" s="1" t="s">
        <v>41</v>
      </c>
      <c r="E5458" s="1">
        <v>29</v>
      </c>
      <c r="F5458" s="1">
        <f t="shared" si="425"/>
        <v>70.579655172413794</v>
      </c>
      <c r="G5458" s="1">
        <v>2046.81</v>
      </c>
      <c r="H5458" s="1">
        <v>19.989999999999998</v>
      </c>
      <c r="I5458">
        <f t="shared" si="427"/>
        <v>2066.7999999999997</v>
      </c>
      <c r="J5458">
        <f t="shared" si="428"/>
        <v>3.5455000000000001</v>
      </c>
      <c r="K5458">
        <f t="shared" si="429"/>
        <v>72.569648549999997</v>
      </c>
      <c r="L5458" s="1" t="s">
        <v>26</v>
      </c>
      <c r="M5458" s="1" t="s">
        <v>55</v>
      </c>
      <c r="N5458" s="1" t="s">
        <v>28</v>
      </c>
      <c r="O5458" s="1" t="s">
        <v>34</v>
      </c>
      <c r="P5458" s="1" t="s">
        <v>48</v>
      </c>
      <c r="Q5458" s="1" t="s">
        <v>24</v>
      </c>
      <c r="R5458" s="2">
        <v>40433</v>
      </c>
    </row>
    <row r="5459" spans="1:18" x14ac:dyDescent="0.25">
      <c r="A5459" s="1">
        <v>56901</v>
      </c>
      <c r="B5459" s="2">
        <v>40067</v>
      </c>
      <c r="C5459" s="2" t="str">
        <f t="shared" si="426"/>
        <v>September</v>
      </c>
      <c r="D5459" s="1" t="s">
        <v>37</v>
      </c>
      <c r="E5459" s="1">
        <v>36</v>
      </c>
      <c r="F5459" s="1">
        <f t="shared" si="425"/>
        <v>2.7966666666666669</v>
      </c>
      <c r="G5459" s="1">
        <v>100.68</v>
      </c>
      <c r="H5459" s="1">
        <v>2.4</v>
      </c>
      <c r="I5459">
        <f t="shared" si="427"/>
        <v>103.08000000000001</v>
      </c>
      <c r="J5459">
        <f t="shared" si="428"/>
        <v>3.5455000000000001</v>
      </c>
      <c r="K5459">
        <f t="shared" si="429"/>
        <v>3.5696094000000005</v>
      </c>
      <c r="L5459" s="1" t="s">
        <v>26</v>
      </c>
      <c r="M5459" s="1" t="s">
        <v>58</v>
      </c>
      <c r="N5459" s="1" t="s">
        <v>33</v>
      </c>
      <c r="O5459" s="1" t="s">
        <v>34</v>
      </c>
      <c r="P5459" s="1" t="s">
        <v>35</v>
      </c>
      <c r="Q5459" s="1" t="s">
        <v>36</v>
      </c>
      <c r="R5459" s="2">
        <v>40069</v>
      </c>
    </row>
    <row r="5460" spans="1:18" x14ac:dyDescent="0.25">
      <c r="A5460" s="1">
        <v>21766</v>
      </c>
      <c r="B5460" s="2">
        <v>39965</v>
      </c>
      <c r="C5460" s="2" t="str">
        <f t="shared" si="426"/>
        <v>June</v>
      </c>
      <c r="D5460" s="1" t="s">
        <v>25</v>
      </c>
      <c r="E5460" s="1">
        <v>32</v>
      </c>
      <c r="F5460" s="1">
        <f t="shared" si="425"/>
        <v>16.72625</v>
      </c>
      <c r="G5460" s="1">
        <v>535.24</v>
      </c>
      <c r="H5460" s="1">
        <v>3.73</v>
      </c>
      <c r="I5460">
        <f t="shared" si="427"/>
        <v>538.97</v>
      </c>
      <c r="J5460">
        <f t="shared" si="428"/>
        <v>4.7610000000000001</v>
      </c>
      <c r="K5460">
        <f t="shared" si="429"/>
        <v>25.482776400000002</v>
      </c>
      <c r="L5460" s="1" t="s">
        <v>26</v>
      </c>
      <c r="M5460" s="1" t="s">
        <v>58</v>
      </c>
      <c r="N5460" s="1" t="s">
        <v>21</v>
      </c>
      <c r="O5460" s="1" t="s">
        <v>22</v>
      </c>
      <c r="P5460" s="1" t="s">
        <v>23</v>
      </c>
      <c r="Q5460" s="1" t="s">
        <v>46</v>
      </c>
      <c r="R5460" s="2">
        <v>39967</v>
      </c>
    </row>
    <row r="5461" spans="1:18" x14ac:dyDescent="0.25">
      <c r="A5461" s="1">
        <v>53378</v>
      </c>
      <c r="B5461" s="2">
        <v>41103</v>
      </c>
      <c r="C5461" s="2" t="str">
        <f t="shared" si="426"/>
        <v>July</v>
      </c>
      <c r="D5461" s="1" t="s">
        <v>41</v>
      </c>
      <c r="E5461" s="1">
        <v>38</v>
      </c>
      <c r="F5461" s="1">
        <f t="shared" si="425"/>
        <v>32.467368421052633</v>
      </c>
      <c r="G5461" s="1">
        <v>1233.76</v>
      </c>
      <c r="H5461" s="1">
        <v>19.989999999999998</v>
      </c>
      <c r="I5461">
        <f t="shared" si="427"/>
        <v>1253.75</v>
      </c>
      <c r="J5461">
        <f t="shared" si="428"/>
        <v>4.7610000000000001</v>
      </c>
      <c r="K5461">
        <f t="shared" si="429"/>
        <v>58.739313600000003</v>
      </c>
      <c r="L5461" s="1" t="s">
        <v>26</v>
      </c>
      <c r="M5461" s="1" t="s">
        <v>54</v>
      </c>
      <c r="N5461" s="1" t="s">
        <v>33</v>
      </c>
      <c r="O5461" s="1" t="s">
        <v>22</v>
      </c>
      <c r="P5461" s="1" t="s">
        <v>23</v>
      </c>
      <c r="Q5461" s="1" t="s">
        <v>24</v>
      </c>
      <c r="R5461" s="2">
        <v>41104</v>
      </c>
    </row>
    <row r="5462" spans="1:18" x14ac:dyDescent="0.25">
      <c r="A5462" s="1">
        <v>33218</v>
      </c>
      <c r="B5462" s="2">
        <v>40184</v>
      </c>
      <c r="C5462" s="2" t="str">
        <f t="shared" si="426"/>
        <v>January</v>
      </c>
      <c r="D5462" s="1" t="s">
        <v>32</v>
      </c>
      <c r="E5462" s="1">
        <v>29</v>
      </c>
      <c r="F5462" s="1">
        <f t="shared" si="425"/>
        <v>16.556206896551725</v>
      </c>
      <c r="G5462" s="1">
        <v>480.13</v>
      </c>
      <c r="H5462" s="1">
        <v>7.74</v>
      </c>
      <c r="I5462">
        <f t="shared" si="427"/>
        <v>487.87</v>
      </c>
      <c r="J5462">
        <f t="shared" si="428"/>
        <v>4.7610000000000001</v>
      </c>
      <c r="K5462">
        <f t="shared" si="429"/>
        <v>22.858989299999998</v>
      </c>
      <c r="L5462" s="1" t="s">
        <v>26</v>
      </c>
      <c r="M5462" s="1" t="s">
        <v>56</v>
      </c>
      <c r="N5462" s="1" t="s">
        <v>28</v>
      </c>
      <c r="O5462" s="1" t="s">
        <v>22</v>
      </c>
      <c r="P5462" s="1" t="s">
        <v>23</v>
      </c>
      <c r="Q5462" s="1" t="s">
        <v>24</v>
      </c>
      <c r="R5462" s="2">
        <v>40185</v>
      </c>
    </row>
    <row r="5463" spans="1:18" x14ac:dyDescent="0.25">
      <c r="A5463" s="1">
        <v>50949</v>
      </c>
      <c r="B5463" s="2">
        <v>40578</v>
      </c>
      <c r="C5463" s="2" t="str">
        <f t="shared" si="426"/>
        <v>February</v>
      </c>
      <c r="D5463" s="1" t="s">
        <v>41</v>
      </c>
      <c r="E5463" s="1">
        <v>32</v>
      </c>
      <c r="F5463" s="1">
        <f t="shared" si="425"/>
        <v>2.2984374999999999</v>
      </c>
      <c r="G5463" s="1">
        <v>73.55</v>
      </c>
      <c r="H5463" s="1">
        <v>0.78</v>
      </c>
      <c r="I5463">
        <f t="shared" si="427"/>
        <v>74.33</v>
      </c>
      <c r="J5463">
        <f t="shared" si="428"/>
        <v>3.5455000000000001</v>
      </c>
      <c r="K5463">
        <f t="shared" si="429"/>
        <v>2.60771525</v>
      </c>
      <c r="L5463" s="1" t="s">
        <v>19</v>
      </c>
      <c r="M5463" s="1" t="s">
        <v>27</v>
      </c>
      <c r="N5463" s="1" t="s">
        <v>33</v>
      </c>
      <c r="O5463" s="1" t="s">
        <v>34</v>
      </c>
      <c r="P5463" s="1" t="s">
        <v>66</v>
      </c>
      <c r="Q5463" s="1" t="s">
        <v>36</v>
      </c>
      <c r="R5463" s="2">
        <v>40579</v>
      </c>
    </row>
    <row r="5464" spans="1:18" x14ac:dyDescent="0.25">
      <c r="A5464" s="1">
        <v>18179</v>
      </c>
      <c r="B5464" s="2">
        <v>40026</v>
      </c>
      <c r="C5464" s="2" t="str">
        <f t="shared" si="426"/>
        <v>August</v>
      </c>
      <c r="D5464" s="1" t="s">
        <v>32</v>
      </c>
      <c r="E5464" s="1">
        <v>50</v>
      </c>
      <c r="F5464" s="1">
        <f t="shared" si="425"/>
        <v>61.516599999999997</v>
      </c>
      <c r="G5464" s="1">
        <v>3075.83</v>
      </c>
      <c r="H5464" s="1">
        <v>1.99</v>
      </c>
      <c r="I5464">
        <f t="shared" si="427"/>
        <v>3077.8199999999997</v>
      </c>
      <c r="J5464">
        <f t="shared" si="428"/>
        <v>5.3265000000000002</v>
      </c>
      <c r="K5464">
        <f t="shared" si="429"/>
        <v>163.83408495</v>
      </c>
      <c r="L5464" s="1" t="s">
        <v>26</v>
      </c>
      <c r="M5464" s="1" t="s">
        <v>20</v>
      </c>
      <c r="N5464" s="1" t="s">
        <v>33</v>
      </c>
      <c r="O5464" s="1" t="s">
        <v>29</v>
      </c>
      <c r="P5464" s="1" t="s">
        <v>43</v>
      </c>
      <c r="Q5464" s="1" t="s">
        <v>46</v>
      </c>
      <c r="R5464" s="2">
        <v>40026</v>
      </c>
    </row>
    <row r="5465" spans="1:18" x14ac:dyDescent="0.25">
      <c r="A5465" s="1">
        <v>10851</v>
      </c>
      <c r="B5465" s="2">
        <v>39909</v>
      </c>
      <c r="C5465" s="2" t="str">
        <f t="shared" si="426"/>
        <v>April</v>
      </c>
      <c r="D5465" s="1" t="s">
        <v>25</v>
      </c>
      <c r="E5465" s="1">
        <v>50</v>
      </c>
      <c r="F5465" s="1">
        <f t="shared" si="425"/>
        <v>12.164200000000001</v>
      </c>
      <c r="G5465" s="1">
        <v>608.21</v>
      </c>
      <c r="H5465" s="1">
        <v>4.59</v>
      </c>
      <c r="I5465">
        <f t="shared" si="427"/>
        <v>612.80000000000007</v>
      </c>
      <c r="J5465">
        <f t="shared" si="428"/>
        <v>3.5455000000000001</v>
      </c>
      <c r="K5465">
        <f t="shared" si="429"/>
        <v>21.564085550000001</v>
      </c>
      <c r="L5465" s="1" t="s">
        <v>26</v>
      </c>
      <c r="M5465" s="1" t="s">
        <v>55</v>
      </c>
      <c r="N5465" s="1" t="s">
        <v>21</v>
      </c>
      <c r="O5465" s="1" t="s">
        <v>34</v>
      </c>
      <c r="P5465" s="1" t="s">
        <v>50</v>
      </c>
      <c r="Q5465" s="1" t="s">
        <v>36</v>
      </c>
      <c r="R5465" s="2">
        <v>39909</v>
      </c>
    </row>
    <row r="5466" spans="1:18" x14ac:dyDescent="0.25">
      <c r="A5466" s="1">
        <v>33218</v>
      </c>
      <c r="B5466" s="2">
        <v>40184</v>
      </c>
      <c r="C5466" s="2" t="str">
        <f t="shared" si="426"/>
        <v>January</v>
      </c>
      <c r="D5466" s="1" t="s">
        <v>32</v>
      </c>
      <c r="E5466" s="1">
        <v>25</v>
      </c>
      <c r="F5466" s="1">
        <f t="shared" si="425"/>
        <v>4.5519999999999996</v>
      </c>
      <c r="G5466" s="1">
        <v>113.8</v>
      </c>
      <c r="H5466" s="1">
        <v>5.42</v>
      </c>
      <c r="I5466">
        <f t="shared" si="427"/>
        <v>119.22</v>
      </c>
      <c r="J5466">
        <f t="shared" si="428"/>
        <v>3.5455000000000001</v>
      </c>
      <c r="K5466">
        <f t="shared" si="429"/>
        <v>4.0347789999999994</v>
      </c>
      <c r="L5466" s="1" t="s">
        <v>26</v>
      </c>
      <c r="M5466" s="1" t="s">
        <v>56</v>
      </c>
      <c r="N5466" s="1" t="s">
        <v>28</v>
      </c>
      <c r="O5466" s="1" t="s">
        <v>34</v>
      </c>
      <c r="P5466" s="1" t="s">
        <v>48</v>
      </c>
      <c r="Q5466" s="1" t="s">
        <v>24</v>
      </c>
      <c r="R5466" s="2">
        <v>40186</v>
      </c>
    </row>
    <row r="5467" spans="1:18" x14ac:dyDescent="0.25">
      <c r="A5467" s="1">
        <v>23301</v>
      </c>
      <c r="B5467" s="2">
        <v>40651</v>
      </c>
      <c r="C5467" s="2" t="str">
        <f t="shared" si="426"/>
        <v>April</v>
      </c>
      <c r="D5467" s="1" t="s">
        <v>25</v>
      </c>
      <c r="E5467" s="1">
        <v>4</v>
      </c>
      <c r="F5467" s="1">
        <f t="shared" si="425"/>
        <v>7.1150000000000002</v>
      </c>
      <c r="G5467" s="1">
        <v>28.46</v>
      </c>
      <c r="H5467" s="1">
        <v>3.85</v>
      </c>
      <c r="I5467">
        <f t="shared" si="427"/>
        <v>32.31</v>
      </c>
      <c r="J5467">
        <f t="shared" si="428"/>
        <v>5.3265000000000002</v>
      </c>
      <c r="K5467">
        <f t="shared" si="429"/>
        <v>1.5159219000000002</v>
      </c>
      <c r="L5467" s="1" t="s">
        <v>26</v>
      </c>
      <c r="M5467" s="1" t="s">
        <v>47</v>
      </c>
      <c r="N5467" s="1" t="s">
        <v>33</v>
      </c>
      <c r="O5467" s="1" t="s">
        <v>29</v>
      </c>
      <c r="P5467" s="1" t="s">
        <v>43</v>
      </c>
      <c r="Q5467" s="1" t="s">
        <v>46</v>
      </c>
      <c r="R5467" s="2">
        <v>40653</v>
      </c>
    </row>
    <row r="5468" spans="1:18" x14ac:dyDescent="0.25">
      <c r="A5468" s="1">
        <v>2562</v>
      </c>
      <c r="B5468" s="2">
        <v>41121</v>
      </c>
      <c r="C5468" s="2" t="str">
        <f t="shared" si="426"/>
        <v>July</v>
      </c>
      <c r="D5468" s="1" t="s">
        <v>37</v>
      </c>
      <c r="E5468" s="1">
        <v>6</v>
      </c>
      <c r="F5468" s="1">
        <f t="shared" si="425"/>
        <v>12.933333333333332</v>
      </c>
      <c r="G5468" s="1">
        <v>77.599999999999994</v>
      </c>
      <c r="H5468" s="1">
        <v>11.25</v>
      </c>
      <c r="I5468">
        <f t="shared" si="427"/>
        <v>88.85</v>
      </c>
      <c r="J5468">
        <f t="shared" si="428"/>
        <v>3.5455000000000001</v>
      </c>
      <c r="K5468">
        <f t="shared" si="429"/>
        <v>2.7513079999999999</v>
      </c>
      <c r="L5468" s="1" t="s">
        <v>26</v>
      </c>
      <c r="M5468" s="1" t="s">
        <v>47</v>
      </c>
      <c r="N5468" s="1" t="s">
        <v>21</v>
      </c>
      <c r="O5468" s="1" t="s">
        <v>34</v>
      </c>
      <c r="P5468" s="1" t="s">
        <v>45</v>
      </c>
      <c r="Q5468" s="1" t="s">
        <v>24</v>
      </c>
      <c r="R5468" s="2">
        <v>41123</v>
      </c>
    </row>
    <row r="5469" spans="1:18" x14ac:dyDescent="0.25">
      <c r="A5469" s="1">
        <v>39041</v>
      </c>
      <c r="B5469" s="2">
        <v>40842</v>
      </c>
      <c r="C5469" s="2" t="str">
        <f t="shared" si="426"/>
        <v>October</v>
      </c>
      <c r="D5469" s="1" t="s">
        <v>37</v>
      </c>
      <c r="E5469" s="1">
        <v>47</v>
      </c>
      <c r="F5469" s="1">
        <f t="shared" si="425"/>
        <v>8.894255319148936</v>
      </c>
      <c r="G5469" s="1">
        <v>418.03</v>
      </c>
      <c r="H5469" s="1">
        <v>7.96</v>
      </c>
      <c r="I5469">
        <f t="shared" si="427"/>
        <v>425.98999999999995</v>
      </c>
      <c r="J5469">
        <f t="shared" si="428"/>
        <v>4.7610000000000001</v>
      </c>
      <c r="K5469">
        <f t="shared" si="429"/>
        <v>19.902408300000001</v>
      </c>
      <c r="L5469" s="1" t="s">
        <v>19</v>
      </c>
      <c r="M5469" s="1" t="s">
        <v>20</v>
      </c>
      <c r="N5469" s="1" t="s">
        <v>33</v>
      </c>
      <c r="O5469" s="1" t="s">
        <v>22</v>
      </c>
      <c r="P5469" s="1" t="s">
        <v>23</v>
      </c>
      <c r="Q5469" s="1" t="s">
        <v>24</v>
      </c>
      <c r="R5469" s="2">
        <v>40842</v>
      </c>
    </row>
    <row r="5470" spans="1:18" x14ac:dyDescent="0.25">
      <c r="A5470" s="1">
        <v>38370</v>
      </c>
      <c r="B5470" s="2">
        <v>40636</v>
      </c>
      <c r="C5470" s="2" t="str">
        <f t="shared" si="426"/>
        <v>April</v>
      </c>
      <c r="D5470" s="1" t="s">
        <v>25</v>
      </c>
      <c r="E5470" s="1">
        <v>50</v>
      </c>
      <c r="F5470" s="1">
        <f t="shared" si="425"/>
        <v>3.3826000000000001</v>
      </c>
      <c r="G5470" s="1">
        <v>169.13</v>
      </c>
      <c r="H5470" s="1">
        <v>1.1399999999999999</v>
      </c>
      <c r="I5470">
        <f t="shared" si="427"/>
        <v>170.26999999999998</v>
      </c>
      <c r="J5470">
        <f t="shared" si="428"/>
        <v>3.5455000000000001</v>
      </c>
      <c r="K5470">
        <f t="shared" si="429"/>
        <v>5.9965041499999998</v>
      </c>
      <c r="L5470" s="1" t="s">
        <v>26</v>
      </c>
      <c r="M5470" s="1" t="s">
        <v>27</v>
      </c>
      <c r="N5470" s="1" t="s">
        <v>33</v>
      </c>
      <c r="O5470" s="1" t="s">
        <v>34</v>
      </c>
      <c r="P5470" s="1" t="s">
        <v>45</v>
      </c>
      <c r="Q5470" s="1" t="s">
        <v>36</v>
      </c>
      <c r="R5470" s="2">
        <v>40638</v>
      </c>
    </row>
    <row r="5471" spans="1:18" x14ac:dyDescent="0.25">
      <c r="A5471" s="1">
        <v>8480</v>
      </c>
      <c r="B5471" s="2">
        <v>40572</v>
      </c>
      <c r="C5471" s="2" t="str">
        <f t="shared" si="426"/>
        <v>January</v>
      </c>
      <c r="D5471" s="1" t="s">
        <v>25</v>
      </c>
      <c r="E5471" s="1">
        <v>11</v>
      </c>
      <c r="F5471" s="1">
        <f t="shared" si="425"/>
        <v>6.9418181818181814</v>
      </c>
      <c r="G5471" s="1">
        <v>76.36</v>
      </c>
      <c r="H5471" s="1">
        <v>8.74</v>
      </c>
      <c r="I5471">
        <f t="shared" si="427"/>
        <v>85.1</v>
      </c>
      <c r="J5471">
        <f t="shared" si="428"/>
        <v>3.5455000000000001</v>
      </c>
      <c r="K5471">
        <f t="shared" si="429"/>
        <v>2.7073437999999999</v>
      </c>
      <c r="L5471" s="1" t="s">
        <v>26</v>
      </c>
      <c r="M5471" s="1" t="s">
        <v>27</v>
      </c>
      <c r="N5471" s="1" t="s">
        <v>33</v>
      </c>
      <c r="O5471" s="1" t="s">
        <v>34</v>
      </c>
      <c r="P5471" s="1" t="s">
        <v>45</v>
      </c>
      <c r="Q5471" s="1" t="s">
        <v>24</v>
      </c>
      <c r="R5471" s="2">
        <v>40574</v>
      </c>
    </row>
    <row r="5472" spans="1:18" x14ac:dyDescent="0.25">
      <c r="A5472" s="1">
        <v>2150</v>
      </c>
      <c r="B5472" s="2">
        <v>39966</v>
      </c>
      <c r="C5472" s="2" t="str">
        <f t="shared" si="426"/>
        <v>June</v>
      </c>
      <c r="D5472" s="1" t="s">
        <v>41</v>
      </c>
      <c r="E5472" s="1">
        <v>21</v>
      </c>
      <c r="F5472" s="1">
        <f t="shared" si="425"/>
        <v>185.98809523809524</v>
      </c>
      <c r="G5472" s="1">
        <v>3905.75</v>
      </c>
      <c r="H5472" s="1">
        <v>29.21</v>
      </c>
      <c r="I5472">
        <f t="shared" si="427"/>
        <v>3934.96</v>
      </c>
      <c r="J5472">
        <f t="shared" si="428"/>
        <v>4.7610000000000001</v>
      </c>
      <c r="K5472">
        <f t="shared" si="429"/>
        <v>185.95275750000002</v>
      </c>
      <c r="L5472" s="1" t="s">
        <v>38</v>
      </c>
      <c r="M5472" s="1" t="s">
        <v>49</v>
      </c>
      <c r="N5472" s="1" t="s">
        <v>33</v>
      </c>
      <c r="O5472" s="1" t="s">
        <v>22</v>
      </c>
      <c r="P5472" s="1" t="s">
        <v>57</v>
      </c>
      <c r="Q5472" s="1" t="s">
        <v>64</v>
      </c>
      <c r="R5472" s="2">
        <v>39968</v>
      </c>
    </row>
    <row r="5473" spans="1:18" x14ac:dyDescent="0.25">
      <c r="A5473" s="1">
        <v>21859</v>
      </c>
      <c r="B5473" s="2">
        <v>40865</v>
      </c>
      <c r="C5473" s="2" t="str">
        <f t="shared" si="426"/>
        <v>November</v>
      </c>
      <c r="D5473" s="1" t="s">
        <v>25</v>
      </c>
      <c r="E5473" s="1">
        <v>42</v>
      </c>
      <c r="F5473" s="1">
        <f t="shared" si="425"/>
        <v>9.5564285714285724</v>
      </c>
      <c r="G5473" s="1">
        <v>401.37</v>
      </c>
      <c r="H5473" s="1">
        <v>5.71</v>
      </c>
      <c r="I5473">
        <f t="shared" si="427"/>
        <v>407.08</v>
      </c>
      <c r="J5473">
        <f t="shared" si="428"/>
        <v>4.7610000000000001</v>
      </c>
      <c r="K5473">
        <f t="shared" si="429"/>
        <v>19.109225700000003</v>
      </c>
      <c r="L5473" s="1" t="s">
        <v>26</v>
      </c>
      <c r="M5473" s="1" t="s">
        <v>27</v>
      </c>
      <c r="N5473" s="1" t="s">
        <v>33</v>
      </c>
      <c r="O5473" s="1" t="s">
        <v>22</v>
      </c>
      <c r="P5473" s="1" t="s">
        <v>23</v>
      </c>
      <c r="Q5473" s="1" t="s">
        <v>24</v>
      </c>
      <c r="R5473" s="2">
        <v>40866</v>
      </c>
    </row>
    <row r="5474" spans="1:18" x14ac:dyDescent="0.25">
      <c r="A5474" s="1">
        <v>12261</v>
      </c>
      <c r="B5474" s="2">
        <v>40474</v>
      </c>
      <c r="C5474" s="2" t="str">
        <f t="shared" si="426"/>
        <v>October</v>
      </c>
      <c r="D5474" s="1" t="s">
        <v>18</v>
      </c>
      <c r="E5474" s="1">
        <v>19</v>
      </c>
      <c r="F5474" s="1">
        <f t="shared" si="425"/>
        <v>14.82842105263158</v>
      </c>
      <c r="G5474" s="1">
        <v>281.74</v>
      </c>
      <c r="H5474" s="1">
        <v>3.5</v>
      </c>
      <c r="I5474">
        <f t="shared" si="427"/>
        <v>285.24</v>
      </c>
      <c r="J5474">
        <f t="shared" si="428"/>
        <v>3.5455000000000001</v>
      </c>
      <c r="K5474">
        <f t="shared" si="429"/>
        <v>9.9890916999999995</v>
      </c>
      <c r="L5474" s="1" t="s">
        <v>26</v>
      </c>
      <c r="M5474" s="1" t="s">
        <v>27</v>
      </c>
      <c r="N5474" s="1" t="s">
        <v>33</v>
      </c>
      <c r="O5474" s="1" t="s">
        <v>34</v>
      </c>
      <c r="P5474" s="1" t="s">
        <v>68</v>
      </c>
      <c r="Q5474" s="1" t="s">
        <v>24</v>
      </c>
      <c r="R5474" s="2">
        <v>40479</v>
      </c>
    </row>
    <row r="5475" spans="1:18" x14ac:dyDescent="0.25">
      <c r="A5475" s="1">
        <v>40835</v>
      </c>
      <c r="B5475" s="2">
        <v>40141</v>
      </c>
      <c r="C5475" s="2" t="str">
        <f t="shared" si="426"/>
        <v>November</v>
      </c>
      <c r="D5475" s="1" t="s">
        <v>25</v>
      </c>
      <c r="E5475" s="1">
        <v>26</v>
      </c>
      <c r="F5475" s="1">
        <f t="shared" si="425"/>
        <v>15.138076923076921</v>
      </c>
      <c r="G5475" s="1">
        <v>393.59</v>
      </c>
      <c r="H5475" s="1">
        <v>8.4</v>
      </c>
      <c r="I5475">
        <f t="shared" si="427"/>
        <v>401.98999999999995</v>
      </c>
      <c r="J5475">
        <f t="shared" si="428"/>
        <v>3.5455000000000001</v>
      </c>
      <c r="K5475">
        <f t="shared" si="429"/>
        <v>13.954733449999999</v>
      </c>
      <c r="L5475" s="1" t="s">
        <v>26</v>
      </c>
      <c r="M5475" s="1" t="s">
        <v>55</v>
      </c>
      <c r="N5475" s="1" t="s">
        <v>28</v>
      </c>
      <c r="O5475" s="1" t="s">
        <v>34</v>
      </c>
      <c r="P5475" s="1" t="s">
        <v>48</v>
      </c>
      <c r="Q5475" s="1" t="s">
        <v>24</v>
      </c>
      <c r="R5475" s="2">
        <v>40143</v>
      </c>
    </row>
    <row r="5476" spans="1:18" x14ac:dyDescent="0.25">
      <c r="A5476" s="1">
        <v>49575</v>
      </c>
      <c r="B5476" s="2">
        <v>40528</v>
      </c>
      <c r="C5476" s="2" t="str">
        <f t="shared" si="426"/>
        <v>December</v>
      </c>
      <c r="D5476" s="1" t="s">
        <v>25</v>
      </c>
      <c r="E5476" s="1">
        <v>12</v>
      </c>
      <c r="F5476" s="1">
        <f t="shared" si="425"/>
        <v>42.286666666666669</v>
      </c>
      <c r="G5476" s="1">
        <v>507.44</v>
      </c>
      <c r="H5476" s="1">
        <v>2.99</v>
      </c>
      <c r="I5476">
        <f t="shared" si="427"/>
        <v>510.43</v>
      </c>
      <c r="J5476">
        <f t="shared" si="428"/>
        <v>3.5455000000000001</v>
      </c>
      <c r="K5476">
        <f t="shared" si="429"/>
        <v>17.9912852</v>
      </c>
      <c r="L5476" s="1" t="s">
        <v>26</v>
      </c>
      <c r="M5476" s="1" t="s">
        <v>27</v>
      </c>
      <c r="N5476" s="1" t="s">
        <v>33</v>
      </c>
      <c r="O5476" s="1" t="s">
        <v>34</v>
      </c>
      <c r="P5476" s="1" t="s">
        <v>48</v>
      </c>
      <c r="Q5476" s="1" t="s">
        <v>24</v>
      </c>
      <c r="R5476" s="2">
        <v>40529</v>
      </c>
    </row>
    <row r="5477" spans="1:18" x14ac:dyDescent="0.25">
      <c r="A5477" s="1">
        <v>25313</v>
      </c>
      <c r="B5477" s="2">
        <v>41142</v>
      </c>
      <c r="C5477" s="2" t="str">
        <f t="shared" si="426"/>
        <v>August</v>
      </c>
      <c r="D5477" s="1" t="s">
        <v>37</v>
      </c>
      <c r="E5477" s="1">
        <v>19</v>
      </c>
      <c r="F5477" s="1">
        <f t="shared" si="425"/>
        <v>22.036842105263158</v>
      </c>
      <c r="G5477" s="1">
        <v>418.7</v>
      </c>
      <c r="H5477" s="1">
        <v>5.53</v>
      </c>
      <c r="I5477">
        <f t="shared" si="427"/>
        <v>424.22999999999996</v>
      </c>
      <c r="J5477">
        <f t="shared" si="428"/>
        <v>3.5455000000000001</v>
      </c>
      <c r="K5477">
        <f t="shared" si="429"/>
        <v>14.845008499999999</v>
      </c>
      <c r="L5477" s="1" t="s">
        <v>26</v>
      </c>
      <c r="M5477" s="1" t="s">
        <v>27</v>
      </c>
      <c r="N5477" s="1" t="s">
        <v>33</v>
      </c>
      <c r="O5477" s="1" t="s">
        <v>34</v>
      </c>
      <c r="P5477" s="1" t="s">
        <v>35</v>
      </c>
      <c r="Q5477" s="1" t="s">
        <v>46</v>
      </c>
      <c r="R5477" s="2">
        <v>41144</v>
      </c>
    </row>
    <row r="5478" spans="1:18" x14ac:dyDescent="0.25">
      <c r="A5478" s="1">
        <v>57095</v>
      </c>
      <c r="B5478" s="2">
        <v>40625</v>
      </c>
      <c r="C5478" s="2" t="str">
        <f t="shared" si="426"/>
        <v>March</v>
      </c>
      <c r="D5478" s="1" t="s">
        <v>41</v>
      </c>
      <c r="E5478" s="1">
        <v>37</v>
      </c>
      <c r="F5478" s="1">
        <f t="shared" si="425"/>
        <v>6.8900000000000006</v>
      </c>
      <c r="G5478" s="1">
        <v>254.93</v>
      </c>
      <c r="H5478" s="1">
        <v>5.48</v>
      </c>
      <c r="I5478">
        <f t="shared" si="427"/>
        <v>260.41000000000003</v>
      </c>
      <c r="J5478">
        <f t="shared" si="428"/>
        <v>3.5455000000000001</v>
      </c>
      <c r="K5478">
        <f t="shared" si="429"/>
        <v>9.0385431500000006</v>
      </c>
      <c r="L5478" s="1" t="s">
        <v>26</v>
      </c>
      <c r="M5478" s="1" t="s">
        <v>54</v>
      </c>
      <c r="N5478" s="1" t="s">
        <v>33</v>
      </c>
      <c r="O5478" s="1" t="s">
        <v>34</v>
      </c>
      <c r="P5478" s="1" t="s">
        <v>48</v>
      </c>
      <c r="Q5478" s="1" t="s">
        <v>24</v>
      </c>
      <c r="R5478" s="2">
        <v>40628</v>
      </c>
    </row>
    <row r="5479" spans="1:18" x14ac:dyDescent="0.25">
      <c r="A5479" s="1">
        <v>29986</v>
      </c>
      <c r="B5479" s="2">
        <v>40727</v>
      </c>
      <c r="C5479" s="2" t="str">
        <f t="shared" si="426"/>
        <v>July</v>
      </c>
      <c r="D5479" s="1" t="s">
        <v>37</v>
      </c>
      <c r="E5479" s="1">
        <v>40</v>
      </c>
      <c r="F5479" s="1">
        <f t="shared" si="425"/>
        <v>36.934750000000001</v>
      </c>
      <c r="G5479" s="1">
        <v>1477.39</v>
      </c>
      <c r="H5479" s="1">
        <v>2.99</v>
      </c>
      <c r="I5479">
        <f t="shared" si="427"/>
        <v>1480.38</v>
      </c>
      <c r="J5479">
        <f t="shared" si="428"/>
        <v>3.5455000000000001</v>
      </c>
      <c r="K5479">
        <f t="shared" si="429"/>
        <v>52.380862450000002</v>
      </c>
      <c r="L5479" s="1" t="s">
        <v>26</v>
      </c>
      <c r="M5479" s="1" t="s">
        <v>20</v>
      </c>
      <c r="N5479" s="1" t="s">
        <v>33</v>
      </c>
      <c r="O5479" s="1" t="s">
        <v>34</v>
      </c>
      <c r="P5479" s="1" t="s">
        <v>48</v>
      </c>
      <c r="Q5479" s="1" t="s">
        <v>24</v>
      </c>
      <c r="R5479" s="2">
        <v>40727</v>
      </c>
    </row>
    <row r="5480" spans="1:18" x14ac:dyDescent="0.25">
      <c r="A5480" s="1">
        <v>48512</v>
      </c>
      <c r="B5480" s="2">
        <v>40758</v>
      </c>
      <c r="C5480" s="2" t="str">
        <f t="shared" si="426"/>
        <v>August</v>
      </c>
      <c r="D5480" s="1" t="s">
        <v>32</v>
      </c>
      <c r="E5480" s="1">
        <v>48</v>
      </c>
      <c r="F5480" s="1">
        <f t="shared" si="425"/>
        <v>4.9747916666666665</v>
      </c>
      <c r="G5480" s="1">
        <v>238.79</v>
      </c>
      <c r="H5480" s="1">
        <v>4.72</v>
      </c>
      <c r="I5480">
        <f t="shared" si="427"/>
        <v>243.51</v>
      </c>
      <c r="J5480">
        <f t="shared" si="428"/>
        <v>3.5455000000000001</v>
      </c>
      <c r="K5480">
        <f t="shared" si="429"/>
        <v>8.4662994500000011</v>
      </c>
      <c r="L5480" s="1" t="s">
        <v>26</v>
      </c>
      <c r="M5480" s="1" t="s">
        <v>20</v>
      </c>
      <c r="N5480" s="1" t="s">
        <v>21</v>
      </c>
      <c r="O5480" s="1" t="s">
        <v>34</v>
      </c>
      <c r="P5480" s="1" t="s">
        <v>45</v>
      </c>
      <c r="Q5480" s="1" t="s">
        <v>24</v>
      </c>
      <c r="R5480" s="2">
        <v>40759</v>
      </c>
    </row>
    <row r="5481" spans="1:18" x14ac:dyDescent="0.25">
      <c r="A5481" s="1">
        <v>46468</v>
      </c>
      <c r="B5481" s="2">
        <v>40554</v>
      </c>
      <c r="C5481" s="2" t="str">
        <f t="shared" si="426"/>
        <v>January</v>
      </c>
      <c r="D5481" s="1" t="s">
        <v>37</v>
      </c>
      <c r="E5481" s="1">
        <v>41</v>
      </c>
      <c r="F5481" s="1">
        <f t="shared" si="425"/>
        <v>39.470975609756096</v>
      </c>
      <c r="G5481" s="1">
        <v>1618.31</v>
      </c>
      <c r="H5481" s="1">
        <v>1.99</v>
      </c>
      <c r="I5481">
        <f t="shared" si="427"/>
        <v>1620.3</v>
      </c>
      <c r="J5481">
        <f t="shared" si="428"/>
        <v>5.3265000000000002</v>
      </c>
      <c r="K5481">
        <f t="shared" si="429"/>
        <v>86.199282150000002</v>
      </c>
      <c r="L5481" s="1" t="s">
        <v>19</v>
      </c>
      <c r="M5481" s="1" t="s">
        <v>27</v>
      </c>
      <c r="N5481" s="1" t="s">
        <v>42</v>
      </c>
      <c r="O5481" s="1" t="s">
        <v>29</v>
      </c>
      <c r="P5481" s="1" t="s">
        <v>43</v>
      </c>
      <c r="Q5481" s="1" t="s">
        <v>46</v>
      </c>
      <c r="R5481" s="2">
        <v>40556</v>
      </c>
    </row>
    <row r="5482" spans="1:18" x14ac:dyDescent="0.25">
      <c r="A5482" s="1">
        <v>51328</v>
      </c>
      <c r="B5482" s="2">
        <v>40477</v>
      </c>
      <c r="C5482" s="2" t="str">
        <f t="shared" si="426"/>
        <v>October</v>
      </c>
      <c r="D5482" s="1" t="s">
        <v>18</v>
      </c>
      <c r="E5482" s="1">
        <v>38</v>
      </c>
      <c r="F5482" s="1">
        <f t="shared" si="425"/>
        <v>18.149210526315787</v>
      </c>
      <c r="G5482" s="1">
        <v>689.67</v>
      </c>
      <c r="H5482" s="1">
        <v>8.99</v>
      </c>
      <c r="I5482">
        <f t="shared" si="427"/>
        <v>698.66</v>
      </c>
      <c r="J5482">
        <f t="shared" si="428"/>
        <v>4.7610000000000001</v>
      </c>
      <c r="K5482">
        <f t="shared" si="429"/>
        <v>32.835188699999996</v>
      </c>
      <c r="L5482" s="1" t="s">
        <v>26</v>
      </c>
      <c r="M5482" s="1" t="s">
        <v>56</v>
      </c>
      <c r="N5482" s="1" t="s">
        <v>21</v>
      </c>
      <c r="O5482" s="1" t="s">
        <v>22</v>
      </c>
      <c r="P5482" s="1" t="s">
        <v>23</v>
      </c>
      <c r="Q5482" s="1" t="s">
        <v>46</v>
      </c>
      <c r="R5482" s="2">
        <v>40482</v>
      </c>
    </row>
    <row r="5483" spans="1:18" x14ac:dyDescent="0.25">
      <c r="A5483" s="1">
        <v>44997</v>
      </c>
      <c r="B5483" s="2">
        <v>40814</v>
      </c>
      <c r="C5483" s="2" t="str">
        <f t="shared" si="426"/>
        <v>September</v>
      </c>
      <c r="D5483" s="1" t="s">
        <v>18</v>
      </c>
      <c r="E5483" s="1">
        <v>46</v>
      </c>
      <c r="F5483" s="1">
        <f t="shared" si="425"/>
        <v>1.9152173913043478</v>
      </c>
      <c r="G5483" s="1">
        <v>88.1</v>
      </c>
      <c r="H5483" s="1">
        <v>4.8600000000000003</v>
      </c>
      <c r="I5483">
        <f t="shared" si="427"/>
        <v>92.96</v>
      </c>
      <c r="J5483">
        <f t="shared" si="428"/>
        <v>4.7610000000000001</v>
      </c>
      <c r="K5483">
        <f t="shared" si="429"/>
        <v>4.1944410000000003</v>
      </c>
      <c r="L5483" s="1" t="s">
        <v>26</v>
      </c>
      <c r="M5483" s="1" t="s">
        <v>59</v>
      </c>
      <c r="N5483" s="1" t="s">
        <v>21</v>
      </c>
      <c r="O5483" s="1" t="s">
        <v>22</v>
      </c>
      <c r="P5483" s="1" t="s">
        <v>23</v>
      </c>
      <c r="Q5483" s="1" t="s">
        <v>24</v>
      </c>
      <c r="R5483" s="2">
        <v>40818</v>
      </c>
    </row>
    <row r="5484" spans="1:18" x14ac:dyDescent="0.25">
      <c r="A5484" s="1">
        <v>28512</v>
      </c>
      <c r="B5484" s="2">
        <v>40295</v>
      </c>
      <c r="C5484" s="2" t="str">
        <f t="shared" si="426"/>
        <v>April</v>
      </c>
      <c r="D5484" s="1" t="s">
        <v>41</v>
      </c>
      <c r="E5484" s="1">
        <v>11</v>
      </c>
      <c r="F5484" s="1">
        <f t="shared" si="425"/>
        <v>29.446363636363639</v>
      </c>
      <c r="G5484" s="1">
        <v>323.91000000000003</v>
      </c>
      <c r="H5484" s="1">
        <v>4</v>
      </c>
      <c r="I5484">
        <f t="shared" si="427"/>
        <v>327.91</v>
      </c>
      <c r="J5484">
        <f t="shared" si="428"/>
        <v>5.3265000000000002</v>
      </c>
      <c r="K5484">
        <f t="shared" si="429"/>
        <v>17.253066150000002</v>
      </c>
      <c r="L5484" s="1" t="s">
        <v>26</v>
      </c>
      <c r="M5484" s="1" t="s">
        <v>54</v>
      </c>
      <c r="N5484" s="1" t="s">
        <v>33</v>
      </c>
      <c r="O5484" s="1" t="s">
        <v>29</v>
      </c>
      <c r="P5484" s="1" t="s">
        <v>43</v>
      </c>
      <c r="Q5484" s="1" t="s">
        <v>24</v>
      </c>
      <c r="R5484" s="2">
        <v>40296</v>
      </c>
    </row>
    <row r="5485" spans="1:18" x14ac:dyDescent="0.25">
      <c r="A5485" s="1">
        <v>57153</v>
      </c>
      <c r="B5485" s="2">
        <v>39959</v>
      </c>
      <c r="C5485" s="2" t="str">
        <f t="shared" si="426"/>
        <v>May</v>
      </c>
      <c r="D5485" s="1" t="s">
        <v>37</v>
      </c>
      <c r="E5485" s="1">
        <v>45</v>
      </c>
      <c r="F5485" s="1">
        <f t="shared" si="425"/>
        <v>15.513333333333334</v>
      </c>
      <c r="G5485" s="1">
        <v>698.1</v>
      </c>
      <c r="H5485" s="1">
        <v>1.39</v>
      </c>
      <c r="I5485">
        <f t="shared" si="427"/>
        <v>699.49</v>
      </c>
      <c r="J5485">
        <f t="shared" si="428"/>
        <v>3.5455000000000001</v>
      </c>
      <c r="K5485">
        <f t="shared" si="429"/>
        <v>24.7511355</v>
      </c>
      <c r="L5485" s="1" t="s">
        <v>26</v>
      </c>
      <c r="M5485" s="1" t="s">
        <v>27</v>
      </c>
      <c r="N5485" s="1" t="s">
        <v>33</v>
      </c>
      <c r="O5485" s="1" t="s">
        <v>34</v>
      </c>
      <c r="P5485" s="1" t="s">
        <v>62</v>
      </c>
      <c r="Q5485" s="1" t="s">
        <v>24</v>
      </c>
      <c r="R5485" s="2">
        <v>39960</v>
      </c>
    </row>
    <row r="5486" spans="1:18" x14ac:dyDescent="0.25">
      <c r="A5486" s="1">
        <v>55651</v>
      </c>
      <c r="B5486" s="2">
        <v>40975</v>
      </c>
      <c r="C5486" s="2" t="str">
        <f t="shared" si="426"/>
        <v>March</v>
      </c>
      <c r="D5486" s="1" t="s">
        <v>41</v>
      </c>
      <c r="E5486" s="1">
        <v>2</v>
      </c>
      <c r="F5486" s="1">
        <f t="shared" si="425"/>
        <v>39.965000000000003</v>
      </c>
      <c r="G5486" s="1">
        <v>79.930000000000007</v>
      </c>
      <c r="H5486" s="1">
        <v>19.989999999999998</v>
      </c>
      <c r="I5486">
        <f t="shared" si="427"/>
        <v>99.92</v>
      </c>
      <c r="J5486">
        <f t="shared" si="428"/>
        <v>3.5455000000000001</v>
      </c>
      <c r="K5486">
        <f t="shared" si="429"/>
        <v>2.8339181500000001</v>
      </c>
      <c r="L5486" s="1" t="s">
        <v>26</v>
      </c>
      <c r="M5486" s="1" t="s">
        <v>56</v>
      </c>
      <c r="N5486" s="1" t="s">
        <v>33</v>
      </c>
      <c r="O5486" s="1" t="s">
        <v>34</v>
      </c>
      <c r="P5486" s="1" t="s">
        <v>60</v>
      </c>
      <c r="Q5486" s="1" t="s">
        <v>24</v>
      </c>
      <c r="R5486" s="2">
        <v>40976</v>
      </c>
    </row>
    <row r="5487" spans="1:18" x14ac:dyDescent="0.25">
      <c r="A5487" s="1">
        <v>53223</v>
      </c>
      <c r="B5487" s="2">
        <v>41104</v>
      </c>
      <c r="C5487" s="2" t="str">
        <f t="shared" si="426"/>
        <v>July</v>
      </c>
      <c r="D5487" s="1" t="s">
        <v>18</v>
      </c>
      <c r="E5487" s="1">
        <v>2</v>
      </c>
      <c r="F5487" s="1">
        <f t="shared" si="425"/>
        <v>6.6449999999999996</v>
      </c>
      <c r="G5487" s="1">
        <v>13.29</v>
      </c>
      <c r="H5487" s="1">
        <v>5.41</v>
      </c>
      <c r="I5487">
        <f t="shared" si="427"/>
        <v>18.7</v>
      </c>
      <c r="J5487">
        <f t="shared" si="428"/>
        <v>3.5455000000000001</v>
      </c>
      <c r="K5487">
        <f t="shared" si="429"/>
        <v>0.47119695</v>
      </c>
      <c r="L5487" s="1" t="s">
        <v>26</v>
      </c>
      <c r="M5487" s="1" t="s">
        <v>49</v>
      </c>
      <c r="N5487" s="1" t="s">
        <v>33</v>
      </c>
      <c r="O5487" s="1" t="s">
        <v>34</v>
      </c>
      <c r="P5487" s="1" t="s">
        <v>48</v>
      </c>
      <c r="Q5487" s="1" t="s">
        <v>24</v>
      </c>
      <c r="R5487" s="2">
        <v>41111</v>
      </c>
    </row>
    <row r="5488" spans="1:18" x14ac:dyDescent="0.25">
      <c r="A5488" s="1">
        <v>12066</v>
      </c>
      <c r="B5488" s="2">
        <v>40580</v>
      </c>
      <c r="C5488" s="2" t="str">
        <f t="shared" si="426"/>
        <v>February</v>
      </c>
      <c r="D5488" s="1" t="s">
        <v>41</v>
      </c>
      <c r="E5488" s="1">
        <v>27</v>
      </c>
      <c r="F5488" s="1">
        <f t="shared" si="425"/>
        <v>164.52033333333333</v>
      </c>
      <c r="G5488" s="1">
        <v>4442.049</v>
      </c>
      <c r="H5488" s="1">
        <v>8.08</v>
      </c>
      <c r="I5488">
        <f t="shared" si="427"/>
        <v>4450.1289999999999</v>
      </c>
      <c r="J5488">
        <f t="shared" si="428"/>
        <v>5.3265000000000002</v>
      </c>
      <c r="K5488">
        <f t="shared" si="429"/>
        <v>236.60573998500001</v>
      </c>
      <c r="L5488" s="1" t="s">
        <v>26</v>
      </c>
      <c r="M5488" s="1" t="s">
        <v>47</v>
      </c>
      <c r="N5488" s="1" t="s">
        <v>28</v>
      </c>
      <c r="O5488" s="1" t="s">
        <v>29</v>
      </c>
      <c r="P5488" s="1" t="s">
        <v>30</v>
      </c>
      <c r="Q5488" s="1" t="s">
        <v>24</v>
      </c>
      <c r="R5488" s="2">
        <v>40581</v>
      </c>
    </row>
    <row r="5489" spans="1:18" x14ac:dyDescent="0.25">
      <c r="A5489" s="1">
        <v>1411</v>
      </c>
      <c r="B5489" s="2">
        <v>40167</v>
      </c>
      <c r="C5489" s="2" t="str">
        <f t="shared" si="426"/>
        <v>December</v>
      </c>
      <c r="D5489" s="1" t="s">
        <v>25</v>
      </c>
      <c r="E5489" s="1">
        <v>47</v>
      </c>
      <c r="F5489" s="1">
        <f t="shared" si="425"/>
        <v>142.9347340425532</v>
      </c>
      <c r="G5489" s="1">
        <v>6717.9324999999999</v>
      </c>
      <c r="H5489" s="1">
        <v>4.99</v>
      </c>
      <c r="I5489">
        <f t="shared" si="427"/>
        <v>6722.9224999999997</v>
      </c>
      <c r="J5489">
        <f t="shared" si="428"/>
        <v>5.3265000000000002</v>
      </c>
      <c r="K5489">
        <f t="shared" si="429"/>
        <v>357.83067461249999</v>
      </c>
      <c r="L5489" s="1" t="s">
        <v>26</v>
      </c>
      <c r="M5489" s="1" t="s">
        <v>47</v>
      </c>
      <c r="N5489" s="1" t="s">
        <v>28</v>
      </c>
      <c r="O5489" s="1" t="s">
        <v>29</v>
      </c>
      <c r="P5489" s="1" t="s">
        <v>30</v>
      </c>
      <c r="Q5489" s="1" t="s">
        <v>24</v>
      </c>
      <c r="R5489" s="2">
        <v>40169</v>
      </c>
    </row>
    <row r="5490" spans="1:18" x14ac:dyDescent="0.25">
      <c r="A5490" s="1">
        <v>18432</v>
      </c>
      <c r="B5490" s="2">
        <v>40614</v>
      </c>
      <c r="C5490" s="2" t="str">
        <f t="shared" si="426"/>
        <v>March</v>
      </c>
      <c r="D5490" s="1" t="s">
        <v>25</v>
      </c>
      <c r="E5490" s="1">
        <v>12</v>
      </c>
      <c r="F5490" s="1">
        <f t="shared" si="425"/>
        <v>6.3683333333333332</v>
      </c>
      <c r="G5490" s="1">
        <v>76.42</v>
      </c>
      <c r="H5490" s="1">
        <v>0.83</v>
      </c>
      <c r="I5490">
        <f t="shared" si="427"/>
        <v>77.25</v>
      </c>
      <c r="J5490">
        <f t="shared" si="428"/>
        <v>3.5455000000000001</v>
      </c>
      <c r="K5490">
        <f t="shared" si="429"/>
        <v>2.7094711</v>
      </c>
      <c r="L5490" s="1" t="s">
        <v>19</v>
      </c>
      <c r="M5490" s="1" t="s">
        <v>58</v>
      </c>
      <c r="N5490" s="1" t="s">
        <v>33</v>
      </c>
      <c r="O5490" s="1" t="s">
        <v>34</v>
      </c>
      <c r="P5490" s="1" t="s">
        <v>35</v>
      </c>
      <c r="Q5490" s="1" t="s">
        <v>36</v>
      </c>
      <c r="R5490" s="2">
        <v>40616</v>
      </c>
    </row>
    <row r="5491" spans="1:18" x14ac:dyDescent="0.25">
      <c r="A5491" s="1">
        <v>50981</v>
      </c>
      <c r="B5491" s="2">
        <v>40029</v>
      </c>
      <c r="C5491" s="2" t="str">
        <f t="shared" si="426"/>
        <v>August</v>
      </c>
      <c r="D5491" s="1" t="s">
        <v>37</v>
      </c>
      <c r="E5491" s="1">
        <v>42</v>
      </c>
      <c r="F5491" s="1">
        <f t="shared" si="425"/>
        <v>135.20363095238093</v>
      </c>
      <c r="G5491" s="1">
        <v>5678.5524999999998</v>
      </c>
      <c r="H5491" s="1">
        <v>8.99</v>
      </c>
      <c r="I5491">
        <f t="shared" si="427"/>
        <v>5687.5424999999996</v>
      </c>
      <c r="J5491">
        <f t="shared" si="428"/>
        <v>5.3265000000000002</v>
      </c>
      <c r="K5491">
        <f t="shared" si="429"/>
        <v>302.46809891250001</v>
      </c>
      <c r="L5491" s="1" t="s">
        <v>26</v>
      </c>
      <c r="M5491" s="1" t="s">
        <v>27</v>
      </c>
      <c r="N5491" s="1" t="s">
        <v>33</v>
      </c>
      <c r="O5491" s="1" t="s">
        <v>29</v>
      </c>
      <c r="P5491" s="1" t="s">
        <v>30</v>
      </c>
      <c r="Q5491" s="1" t="s">
        <v>24</v>
      </c>
      <c r="R5491" s="2">
        <v>40029</v>
      </c>
    </row>
    <row r="5492" spans="1:18" x14ac:dyDescent="0.25">
      <c r="A5492" s="1">
        <v>8416</v>
      </c>
      <c r="B5492" s="2">
        <v>40396</v>
      </c>
      <c r="C5492" s="2" t="str">
        <f t="shared" si="426"/>
        <v>August</v>
      </c>
      <c r="D5492" s="1" t="s">
        <v>18</v>
      </c>
      <c r="E5492" s="1">
        <v>2</v>
      </c>
      <c r="F5492" s="1">
        <f t="shared" si="425"/>
        <v>11.035</v>
      </c>
      <c r="G5492" s="1">
        <v>22.07</v>
      </c>
      <c r="H5492" s="1">
        <v>10.39</v>
      </c>
      <c r="I5492">
        <f t="shared" si="427"/>
        <v>32.46</v>
      </c>
      <c r="J5492">
        <f t="shared" si="428"/>
        <v>3.5455000000000001</v>
      </c>
      <c r="K5492">
        <f t="shared" si="429"/>
        <v>0.78249184999999999</v>
      </c>
      <c r="L5492" s="1" t="s">
        <v>26</v>
      </c>
      <c r="M5492" s="1" t="s">
        <v>54</v>
      </c>
      <c r="N5492" s="1" t="s">
        <v>28</v>
      </c>
      <c r="O5492" s="1" t="s">
        <v>34</v>
      </c>
      <c r="P5492" s="1" t="s">
        <v>45</v>
      </c>
      <c r="Q5492" s="1" t="s">
        <v>24</v>
      </c>
      <c r="R5492" s="2">
        <v>40400</v>
      </c>
    </row>
    <row r="5493" spans="1:18" x14ac:dyDescent="0.25">
      <c r="A5493" s="1">
        <v>39780</v>
      </c>
      <c r="B5493" s="2">
        <v>39971</v>
      </c>
      <c r="C5493" s="2" t="str">
        <f t="shared" si="426"/>
        <v>June</v>
      </c>
      <c r="D5493" s="1" t="s">
        <v>18</v>
      </c>
      <c r="E5493" s="1">
        <v>48</v>
      </c>
      <c r="F5493" s="1">
        <f t="shared" si="425"/>
        <v>46.006458333333335</v>
      </c>
      <c r="G5493" s="1">
        <v>2208.31</v>
      </c>
      <c r="H5493" s="1">
        <v>4.8</v>
      </c>
      <c r="I5493">
        <f t="shared" si="427"/>
        <v>2213.11</v>
      </c>
      <c r="J5493">
        <f t="shared" si="428"/>
        <v>4.7610000000000001</v>
      </c>
      <c r="K5493">
        <f t="shared" si="429"/>
        <v>105.1376391</v>
      </c>
      <c r="L5493" s="1" t="s">
        <v>26</v>
      </c>
      <c r="M5493" s="1" t="s">
        <v>58</v>
      </c>
      <c r="N5493" s="1" t="s">
        <v>21</v>
      </c>
      <c r="O5493" s="1" t="s">
        <v>22</v>
      </c>
      <c r="P5493" s="1" t="s">
        <v>23</v>
      </c>
      <c r="Q5493" s="1" t="s">
        <v>36</v>
      </c>
      <c r="R5493" s="2">
        <v>39973</v>
      </c>
    </row>
    <row r="5494" spans="1:18" x14ac:dyDescent="0.25">
      <c r="A5494" s="1">
        <v>49889</v>
      </c>
      <c r="B5494" s="2">
        <v>41255</v>
      </c>
      <c r="C5494" s="2" t="str">
        <f t="shared" si="426"/>
        <v>December</v>
      </c>
      <c r="D5494" s="1" t="s">
        <v>37</v>
      </c>
      <c r="E5494" s="1">
        <v>47</v>
      </c>
      <c r="F5494" s="1">
        <f t="shared" si="425"/>
        <v>11.350425531914894</v>
      </c>
      <c r="G5494" s="1">
        <v>533.47</v>
      </c>
      <c r="H5494" s="1">
        <v>7.19</v>
      </c>
      <c r="I5494">
        <f t="shared" si="427"/>
        <v>540.66000000000008</v>
      </c>
      <c r="J5494">
        <f t="shared" si="428"/>
        <v>3.5455000000000001</v>
      </c>
      <c r="K5494">
        <f t="shared" si="429"/>
        <v>18.914178849999999</v>
      </c>
      <c r="L5494" s="1" t="s">
        <v>26</v>
      </c>
      <c r="M5494" s="1" t="s">
        <v>27</v>
      </c>
      <c r="N5494" s="1" t="s">
        <v>42</v>
      </c>
      <c r="O5494" s="1" t="s">
        <v>34</v>
      </c>
      <c r="P5494" s="1" t="s">
        <v>48</v>
      </c>
      <c r="Q5494" s="1" t="s">
        <v>24</v>
      </c>
      <c r="R5494" s="2">
        <v>41257</v>
      </c>
    </row>
    <row r="5495" spans="1:18" x14ac:dyDescent="0.25">
      <c r="A5495" s="1">
        <v>47520</v>
      </c>
      <c r="B5495" s="2">
        <v>40093</v>
      </c>
      <c r="C5495" s="2" t="str">
        <f t="shared" si="426"/>
        <v>October</v>
      </c>
      <c r="D5495" s="1" t="s">
        <v>32</v>
      </c>
      <c r="E5495" s="1">
        <v>13</v>
      </c>
      <c r="F5495" s="1">
        <f t="shared" si="425"/>
        <v>303.06846153846152</v>
      </c>
      <c r="G5495" s="1">
        <v>3939.89</v>
      </c>
      <c r="H5495" s="1">
        <v>48.8</v>
      </c>
      <c r="I5495">
        <f t="shared" si="427"/>
        <v>3988.69</v>
      </c>
      <c r="J5495">
        <f t="shared" si="428"/>
        <v>4.7610000000000001</v>
      </c>
      <c r="K5495">
        <f t="shared" si="429"/>
        <v>187.5781629</v>
      </c>
      <c r="L5495" s="1" t="s">
        <v>38</v>
      </c>
      <c r="M5495" s="1" t="s">
        <v>58</v>
      </c>
      <c r="N5495" s="1" t="s">
        <v>21</v>
      </c>
      <c r="O5495" s="1" t="s">
        <v>22</v>
      </c>
      <c r="P5495" s="1" t="s">
        <v>39</v>
      </c>
      <c r="Q5495" s="1" t="s">
        <v>40</v>
      </c>
      <c r="R5495" s="2">
        <v>40095</v>
      </c>
    </row>
    <row r="5496" spans="1:18" x14ac:dyDescent="0.25">
      <c r="A5496" s="1">
        <v>32229</v>
      </c>
      <c r="B5496" s="2">
        <v>40420</v>
      </c>
      <c r="C5496" s="2" t="str">
        <f t="shared" si="426"/>
        <v>August</v>
      </c>
      <c r="D5496" s="1" t="s">
        <v>25</v>
      </c>
      <c r="E5496" s="1">
        <v>15</v>
      </c>
      <c r="F5496" s="1">
        <f t="shared" si="425"/>
        <v>1.9119999999999999</v>
      </c>
      <c r="G5496" s="1">
        <v>28.68</v>
      </c>
      <c r="H5496" s="1">
        <v>0.7</v>
      </c>
      <c r="I5496">
        <f t="shared" si="427"/>
        <v>29.38</v>
      </c>
      <c r="J5496">
        <f t="shared" si="428"/>
        <v>3.5455000000000001</v>
      </c>
      <c r="K5496">
        <f t="shared" si="429"/>
        <v>1.0168493999999999</v>
      </c>
      <c r="L5496" s="1" t="s">
        <v>26</v>
      </c>
      <c r="M5496" s="1" t="s">
        <v>44</v>
      </c>
      <c r="N5496" s="1" t="s">
        <v>33</v>
      </c>
      <c r="O5496" s="1" t="s">
        <v>34</v>
      </c>
      <c r="P5496" s="1" t="s">
        <v>35</v>
      </c>
      <c r="Q5496" s="1" t="s">
        <v>36</v>
      </c>
      <c r="R5496" s="2">
        <v>40421</v>
      </c>
    </row>
    <row r="5497" spans="1:18" x14ac:dyDescent="0.25">
      <c r="A5497" s="1">
        <v>49986</v>
      </c>
      <c r="B5497" s="2">
        <v>40465</v>
      </c>
      <c r="C5497" s="2" t="str">
        <f t="shared" si="426"/>
        <v>October</v>
      </c>
      <c r="D5497" s="1" t="s">
        <v>37</v>
      </c>
      <c r="E5497" s="1">
        <v>39</v>
      </c>
      <c r="F5497" s="1">
        <f t="shared" si="425"/>
        <v>2.8297435897435896</v>
      </c>
      <c r="G5497" s="1">
        <v>110.36</v>
      </c>
      <c r="H5497" s="1">
        <v>0.93</v>
      </c>
      <c r="I5497">
        <f t="shared" si="427"/>
        <v>111.29</v>
      </c>
      <c r="J5497">
        <f t="shared" si="428"/>
        <v>3.5455000000000001</v>
      </c>
      <c r="K5497">
        <f t="shared" si="429"/>
        <v>3.9128138000000003</v>
      </c>
      <c r="L5497" s="1" t="s">
        <v>26</v>
      </c>
      <c r="M5497" s="1" t="s">
        <v>27</v>
      </c>
      <c r="N5497" s="1" t="s">
        <v>21</v>
      </c>
      <c r="O5497" s="1" t="s">
        <v>34</v>
      </c>
      <c r="P5497" s="1" t="s">
        <v>35</v>
      </c>
      <c r="Q5497" s="1" t="s">
        <v>36</v>
      </c>
      <c r="R5497" s="2">
        <v>40467</v>
      </c>
    </row>
    <row r="5498" spans="1:18" x14ac:dyDescent="0.25">
      <c r="A5498" s="1">
        <v>9925</v>
      </c>
      <c r="B5498" s="2">
        <v>40938</v>
      </c>
      <c r="C5498" s="2" t="str">
        <f t="shared" si="426"/>
        <v>January</v>
      </c>
      <c r="D5498" s="1" t="s">
        <v>37</v>
      </c>
      <c r="E5498" s="1">
        <v>43</v>
      </c>
      <c r="F5498" s="1">
        <f t="shared" si="425"/>
        <v>40.736744186046515</v>
      </c>
      <c r="G5498" s="1">
        <v>1751.68</v>
      </c>
      <c r="H5498" s="1">
        <v>2.99</v>
      </c>
      <c r="I5498">
        <f t="shared" si="427"/>
        <v>1754.67</v>
      </c>
      <c r="J5498">
        <f t="shared" si="428"/>
        <v>3.5455000000000001</v>
      </c>
      <c r="K5498">
        <f t="shared" si="429"/>
        <v>62.105814400000007</v>
      </c>
      <c r="L5498" s="1" t="s">
        <v>19</v>
      </c>
      <c r="M5498" s="1" t="s">
        <v>58</v>
      </c>
      <c r="N5498" s="1" t="s">
        <v>33</v>
      </c>
      <c r="O5498" s="1" t="s">
        <v>34</v>
      </c>
      <c r="P5498" s="1" t="s">
        <v>48</v>
      </c>
      <c r="Q5498" s="1" t="s">
        <v>24</v>
      </c>
      <c r="R5498" s="2">
        <v>40941</v>
      </c>
    </row>
    <row r="5499" spans="1:18" x14ac:dyDescent="0.25">
      <c r="A5499" s="1">
        <v>15782</v>
      </c>
      <c r="B5499" s="2">
        <v>40998</v>
      </c>
      <c r="C5499" s="2" t="str">
        <f t="shared" si="426"/>
        <v>March</v>
      </c>
      <c r="D5499" s="1" t="s">
        <v>25</v>
      </c>
      <c r="E5499" s="1">
        <v>35</v>
      </c>
      <c r="F5499" s="1">
        <f t="shared" si="425"/>
        <v>66.846857142857132</v>
      </c>
      <c r="G5499" s="1">
        <v>2339.64</v>
      </c>
      <c r="H5499" s="1">
        <v>69</v>
      </c>
      <c r="I5499">
        <f t="shared" si="427"/>
        <v>2408.64</v>
      </c>
      <c r="J5499">
        <f t="shared" si="428"/>
        <v>4.7610000000000001</v>
      </c>
      <c r="K5499">
        <f t="shared" si="429"/>
        <v>111.39026039999999</v>
      </c>
      <c r="L5499" s="1" t="s">
        <v>26</v>
      </c>
      <c r="M5499" s="1" t="s">
        <v>51</v>
      </c>
      <c r="N5499" s="1" t="s">
        <v>28</v>
      </c>
      <c r="O5499" s="1" t="s">
        <v>22</v>
      </c>
      <c r="P5499" s="1" t="s">
        <v>57</v>
      </c>
      <c r="Q5499" s="1" t="s">
        <v>53</v>
      </c>
      <c r="R5499" s="2">
        <v>41000</v>
      </c>
    </row>
    <row r="5500" spans="1:18" x14ac:dyDescent="0.25">
      <c r="A5500" s="1">
        <v>32710</v>
      </c>
      <c r="B5500" s="2">
        <v>40133</v>
      </c>
      <c r="C5500" s="2" t="str">
        <f t="shared" si="426"/>
        <v>November</v>
      </c>
      <c r="D5500" s="1" t="s">
        <v>25</v>
      </c>
      <c r="E5500" s="1">
        <v>43</v>
      </c>
      <c r="F5500" s="1">
        <f t="shared" si="425"/>
        <v>12.565813953488373</v>
      </c>
      <c r="G5500" s="1">
        <v>540.33000000000004</v>
      </c>
      <c r="H5500" s="1">
        <v>6.27</v>
      </c>
      <c r="I5500">
        <f t="shared" si="427"/>
        <v>546.6</v>
      </c>
      <c r="J5500">
        <f t="shared" si="428"/>
        <v>3.5455000000000001</v>
      </c>
      <c r="K5500">
        <f t="shared" si="429"/>
        <v>19.157400150000001</v>
      </c>
      <c r="L5500" s="1" t="s">
        <v>26</v>
      </c>
      <c r="M5500" s="1" t="s">
        <v>56</v>
      </c>
      <c r="N5500" s="1" t="s">
        <v>33</v>
      </c>
      <c r="O5500" s="1" t="s">
        <v>34</v>
      </c>
      <c r="P5500" s="1" t="s">
        <v>60</v>
      </c>
      <c r="Q5500" s="1" t="s">
        <v>31</v>
      </c>
      <c r="R5500" s="2">
        <v>40134</v>
      </c>
    </row>
    <row r="5501" spans="1:18" x14ac:dyDescent="0.25">
      <c r="A5501" s="1">
        <v>52193</v>
      </c>
      <c r="B5501" s="2">
        <v>40242</v>
      </c>
      <c r="C5501" s="2" t="str">
        <f t="shared" si="426"/>
        <v>March</v>
      </c>
      <c r="D5501" s="1" t="s">
        <v>32</v>
      </c>
      <c r="E5501" s="1">
        <v>1</v>
      </c>
      <c r="F5501" s="1">
        <f t="shared" si="425"/>
        <v>17.89</v>
      </c>
      <c r="G5501" s="1">
        <v>17.89</v>
      </c>
      <c r="H5501" s="1">
        <v>0.5</v>
      </c>
      <c r="I5501">
        <f t="shared" si="427"/>
        <v>18.39</v>
      </c>
      <c r="J5501">
        <f t="shared" si="428"/>
        <v>3.5455000000000001</v>
      </c>
      <c r="K5501">
        <f t="shared" si="429"/>
        <v>0.63428994999999999</v>
      </c>
      <c r="L5501" s="1" t="s">
        <v>19</v>
      </c>
      <c r="M5501" s="1" t="s">
        <v>44</v>
      </c>
      <c r="N5501" s="1" t="s">
        <v>33</v>
      </c>
      <c r="O5501" s="1" t="s">
        <v>34</v>
      </c>
      <c r="P5501" s="1" t="s">
        <v>63</v>
      </c>
      <c r="Q5501" s="1" t="s">
        <v>24</v>
      </c>
      <c r="R5501" s="2">
        <v>40244</v>
      </c>
    </row>
    <row r="5502" spans="1:18" x14ac:dyDescent="0.25">
      <c r="A5502" s="1">
        <v>49283</v>
      </c>
      <c r="B5502" s="2">
        <v>40158</v>
      </c>
      <c r="C5502" s="2" t="str">
        <f t="shared" si="426"/>
        <v>December</v>
      </c>
      <c r="D5502" s="1" t="s">
        <v>25</v>
      </c>
      <c r="E5502" s="1">
        <v>25</v>
      </c>
      <c r="F5502" s="1">
        <f t="shared" si="425"/>
        <v>13.388399999999999</v>
      </c>
      <c r="G5502" s="1">
        <v>334.71</v>
      </c>
      <c r="H5502" s="1">
        <v>6.47</v>
      </c>
      <c r="I5502">
        <f t="shared" si="427"/>
        <v>341.18</v>
      </c>
      <c r="J5502">
        <f t="shared" si="428"/>
        <v>3.5455000000000001</v>
      </c>
      <c r="K5502">
        <f t="shared" si="429"/>
        <v>11.867143049999999</v>
      </c>
      <c r="L5502" s="1" t="s">
        <v>26</v>
      </c>
      <c r="M5502" s="1" t="s">
        <v>56</v>
      </c>
      <c r="N5502" s="1" t="s">
        <v>42</v>
      </c>
      <c r="O5502" s="1" t="s">
        <v>34</v>
      </c>
      <c r="P5502" s="1" t="s">
        <v>45</v>
      </c>
      <c r="Q5502" s="1" t="s">
        <v>24</v>
      </c>
      <c r="R5502" s="2">
        <v>40159</v>
      </c>
    </row>
    <row r="5503" spans="1:18" x14ac:dyDescent="0.25">
      <c r="A5503" s="1">
        <v>49123</v>
      </c>
      <c r="B5503" s="2">
        <v>39869</v>
      </c>
      <c r="C5503" s="2" t="str">
        <f t="shared" si="426"/>
        <v>February</v>
      </c>
      <c r="D5503" s="1" t="s">
        <v>25</v>
      </c>
      <c r="E5503" s="1">
        <v>31</v>
      </c>
      <c r="F5503" s="1">
        <f t="shared" si="425"/>
        <v>9.863225806451613</v>
      </c>
      <c r="G5503" s="1">
        <v>305.76</v>
      </c>
      <c r="H5503" s="1">
        <v>5.75</v>
      </c>
      <c r="I5503">
        <f t="shared" si="427"/>
        <v>311.51</v>
      </c>
      <c r="J5503">
        <f t="shared" si="428"/>
        <v>3.5455000000000001</v>
      </c>
      <c r="K5503">
        <f t="shared" si="429"/>
        <v>10.8407208</v>
      </c>
      <c r="L5503" s="1" t="s">
        <v>26</v>
      </c>
      <c r="M5503" s="1" t="s">
        <v>56</v>
      </c>
      <c r="N5503" s="1" t="s">
        <v>33</v>
      </c>
      <c r="O5503" s="1" t="s">
        <v>34</v>
      </c>
      <c r="P5503" s="1" t="s">
        <v>48</v>
      </c>
      <c r="Q5503" s="1" t="s">
        <v>24</v>
      </c>
      <c r="R5503" s="2">
        <v>39870</v>
      </c>
    </row>
    <row r="5504" spans="1:18" x14ac:dyDescent="0.25">
      <c r="A5504" s="1">
        <v>22562</v>
      </c>
      <c r="B5504" s="2">
        <v>39899</v>
      </c>
      <c r="C5504" s="2" t="str">
        <f t="shared" si="426"/>
        <v>March</v>
      </c>
      <c r="D5504" s="1" t="s">
        <v>41</v>
      </c>
      <c r="E5504" s="1">
        <v>46</v>
      </c>
      <c r="F5504" s="1">
        <f t="shared" si="425"/>
        <v>202.26521739130436</v>
      </c>
      <c r="G5504" s="1">
        <v>9304.2000000000007</v>
      </c>
      <c r="H5504" s="1">
        <v>14.7</v>
      </c>
      <c r="I5504">
        <f t="shared" si="427"/>
        <v>9318.9000000000015</v>
      </c>
      <c r="J5504">
        <f t="shared" si="428"/>
        <v>5.3265000000000002</v>
      </c>
      <c r="K5504">
        <f t="shared" si="429"/>
        <v>495.58821300000005</v>
      </c>
      <c r="L5504" s="1" t="s">
        <v>38</v>
      </c>
      <c r="M5504" s="1" t="s">
        <v>49</v>
      </c>
      <c r="N5504" s="1" t="s">
        <v>42</v>
      </c>
      <c r="O5504" s="1" t="s">
        <v>29</v>
      </c>
      <c r="P5504" s="1" t="s">
        <v>61</v>
      </c>
      <c r="Q5504" s="1" t="s">
        <v>40</v>
      </c>
      <c r="R5504" s="2">
        <v>39901</v>
      </c>
    </row>
    <row r="5505" spans="1:18" x14ac:dyDescent="0.25">
      <c r="A5505" s="1">
        <v>45734</v>
      </c>
      <c r="B5505" s="2">
        <v>41107</v>
      </c>
      <c r="C5505" s="2" t="str">
        <f t="shared" si="426"/>
        <v>July</v>
      </c>
      <c r="D5505" s="1" t="s">
        <v>37</v>
      </c>
      <c r="E5505" s="1">
        <v>47</v>
      </c>
      <c r="F5505" s="1">
        <f t="shared" si="425"/>
        <v>11.862127659574467</v>
      </c>
      <c r="G5505" s="1">
        <v>557.52</v>
      </c>
      <c r="H5505" s="1">
        <v>7.95</v>
      </c>
      <c r="I5505">
        <f t="shared" si="427"/>
        <v>565.47</v>
      </c>
      <c r="J5505">
        <f t="shared" si="428"/>
        <v>3.5455000000000001</v>
      </c>
      <c r="K5505">
        <f t="shared" si="429"/>
        <v>19.766871599999998</v>
      </c>
      <c r="L5505" s="1" t="s">
        <v>19</v>
      </c>
      <c r="M5505" s="1" t="s">
        <v>54</v>
      </c>
      <c r="N5505" s="1" t="s">
        <v>21</v>
      </c>
      <c r="O5505" s="1" t="s">
        <v>34</v>
      </c>
      <c r="P5505" s="1" t="s">
        <v>35</v>
      </c>
      <c r="Q5505" s="1" t="s">
        <v>46</v>
      </c>
      <c r="R5505" s="2">
        <v>41109</v>
      </c>
    </row>
    <row r="5506" spans="1:18" x14ac:dyDescent="0.25">
      <c r="A5506" s="1">
        <v>4774</v>
      </c>
      <c r="B5506" s="2">
        <v>40287</v>
      </c>
      <c r="C5506" s="2" t="str">
        <f t="shared" si="426"/>
        <v>April</v>
      </c>
      <c r="D5506" s="1" t="s">
        <v>41</v>
      </c>
      <c r="E5506" s="1">
        <v>4</v>
      </c>
      <c r="F5506" s="1">
        <f t="shared" ref="F5506:F5569" si="430">G5506/E5506</f>
        <v>31.717500000000001</v>
      </c>
      <c r="G5506" s="1">
        <v>126.87</v>
      </c>
      <c r="H5506" s="1">
        <v>5.5</v>
      </c>
      <c r="I5506">
        <f t="shared" si="427"/>
        <v>132.37</v>
      </c>
      <c r="J5506">
        <f t="shared" si="428"/>
        <v>5.3265000000000002</v>
      </c>
      <c r="K5506">
        <f t="shared" si="429"/>
        <v>6.7577305499999998</v>
      </c>
      <c r="L5506" s="1" t="s">
        <v>26</v>
      </c>
      <c r="M5506" s="1" t="s">
        <v>56</v>
      </c>
      <c r="N5506" s="1" t="s">
        <v>33</v>
      </c>
      <c r="O5506" s="1" t="s">
        <v>29</v>
      </c>
      <c r="P5506" s="1" t="s">
        <v>43</v>
      </c>
      <c r="Q5506" s="1" t="s">
        <v>24</v>
      </c>
      <c r="R5506" s="2">
        <v>40288</v>
      </c>
    </row>
    <row r="5507" spans="1:18" x14ac:dyDescent="0.25">
      <c r="A5507" s="1">
        <v>14021</v>
      </c>
      <c r="B5507" s="2">
        <v>40609</v>
      </c>
      <c r="C5507" s="2" t="str">
        <f t="shared" ref="C5507:C5570" si="431">TEXT(B5507,"mmmm")</f>
        <v>March</v>
      </c>
      <c r="D5507" s="1" t="s">
        <v>25</v>
      </c>
      <c r="E5507" s="1">
        <v>12</v>
      </c>
      <c r="F5507" s="1">
        <f t="shared" si="430"/>
        <v>2.2541666666666669</v>
      </c>
      <c r="G5507" s="1">
        <v>27.05</v>
      </c>
      <c r="H5507" s="1">
        <v>0.83</v>
      </c>
      <c r="I5507">
        <f t="shared" ref="I5507:I5570" si="432">G5507+H5507</f>
        <v>27.88</v>
      </c>
      <c r="J5507">
        <f t="shared" ref="J5507:J5570" si="433">IF(O5507="Furniture",4.761,IF(O5507="Technology",5.3265,IF(O5507="Office Supplies",3.5455,0)))</f>
        <v>3.5455000000000001</v>
      </c>
      <c r="K5507">
        <f t="shared" ref="K5507:K5570" si="434">(J5507*G5507)/100</f>
        <v>0.95905775000000004</v>
      </c>
      <c r="L5507" s="1" t="s">
        <v>19</v>
      </c>
      <c r="M5507" s="1" t="s">
        <v>58</v>
      </c>
      <c r="N5507" s="1" t="s">
        <v>33</v>
      </c>
      <c r="O5507" s="1" t="s">
        <v>34</v>
      </c>
      <c r="P5507" s="1" t="s">
        <v>35</v>
      </c>
      <c r="Q5507" s="1" t="s">
        <v>36</v>
      </c>
      <c r="R5507" s="2">
        <v>40610</v>
      </c>
    </row>
    <row r="5508" spans="1:18" x14ac:dyDescent="0.25">
      <c r="A5508" s="1">
        <v>8677</v>
      </c>
      <c r="B5508" s="2">
        <v>41189</v>
      </c>
      <c r="C5508" s="2" t="str">
        <f t="shared" si="431"/>
        <v>October</v>
      </c>
      <c r="D5508" s="1" t="s">
        <v>25</v>
      </c>
      <c r="E5508" s="1">
        <v>38</v>
      </c>
      <c r="F5508" s="1">
        <f t="shared" si="430"/>
        <v>42.388421052631578</v>
      </c>
      <c r="G5508" s="1">
        <v>1610.76</v>
      </c>
      <c r="H5508" s="1">
        <v>16.36</v>
      </c>
      <c r="I5508">
        <f t="shared" si="432"/>
        <v>1627.12</v>
      </c>
      <c r="J5508">
        <f t="shared" si="433"/>
        <v>3.5455000000000001</v>
      </c>
      <c r="K5508">
        <f t="shared" si="434"/>
        <v>57.109495800000005</v>
      </c>
      <c r="L5508" s="1" t="s">
        <v>26</v>
      </c>
      <c r="M5508" s="1" t="s">
        <v>49</v>
      </c>
      <c r="N5508" s="1" t="s">
        <v>33</v>
      </c>
      <c r="O5508" s="1" t="s">
        <v>34</v>
      </c>
      <c r="P5508" s="1" t="s">
        <v>60</v>
      </c>
      <c r="Q5508" s="1" t="s">
        <v>24</v>
      </c>
      <c r="R5508" s="2">
        <v>41191</v>
      </c>
    </row>
    <row r="5509" spans="1:18" x14ac:dyDescent="0.25">
      <c r="A5509" s="1">
        <v>32199</v>
      </c>
      <c r="B5509" s="2">
        <v>40009</v>
      </c>
      <c r="C5509" s="2" t="str">
        <f t="shared" si="431"/>
        <v>July</v>
      </c>
      <c r="D5509" s="1" t="s">
        <v>25</v>
      </c>
      <c r="E5509" s="1">
        <v>1</v>
      </c>
      <c r="F5509" s="1">
        <f t="shared" si="430"/>
        <v>3672.89</v>
      </c>
      <c r="G5509" s="1">
        <v>3672.89</v>
      </c>
      <c r="H5509" s="1">
        <v>24.49</v>
      </c>
      <c r="I5509">
        <f t="shared" si="432"/>
        <v>3697.3799999999997</v>
      </c>
      <c r="J5509">
        <f t="shared" si="433"/>
        <v>5.3265000000000002</v>
      </c>
      <c r="K5509">
        <f t="shared" si="434"/>
        <v>195.63648584999999</v>
      </c>
      <c r="L5509" s="1" t="s">
        <v>26</v>
      </c>
      <c r="M5509" s="1" t="s">
        <v>55</v>
      </c>
      <c r="N5509" s="1" t="s">
        <v>33</v>
      </c>
      <c r="O5509" s="1" t="s">
        <v>29</v>
      </c>
      <c r="P5509" s="1" t="s">
        <v>52</v>
      </c>
      <c r="Q5509" s="1" t="s">
        <v>53</v>
      </c>
      <c r="R5509" s="2">
        <v>40010</v>
      </c>
    </row>
    <row r="5510" spans="1:18" x14ac:dyDescent="0.25">
      <c r="A5510" s="1">
        <v>3588</v>
      </c>
      <c r="B5510" s="2">
        <v>40620</v>
      </c>
      <c r="C5510" s="2" t="str">
        <f t="shared" si="431"/>
        <v>March</v>
      </c>
      <c r="D5510" s="1" t="s">
        <v>32</v>
      </c>
      <c r="E5510" s="1">
        <v>14</v>
      </c>
      <c r="F5510" s="1">
        <f t="shared" si="430"/>
        <v>29.305</v>
      </c>
      <c r="G5510" s="1">
        <v>410.27</v>
      </c>
      <c r="H5510" s="1">
        <v>3.92</v>
      </c>
      <c r="I5510">
        <f t="shared" si="432"/>
        <v>414.19</v>
      </c>
      <c r="J5510">
        <f t="shared" si="433"/>
        <v>4.7610000000000001</v>
      </c>
      <c r="K5510">
        <f t="shared" si="434"/>
        <v>19.532954700000001</v>
      </c>
      <c r="L5510" s="1" t="s">
        <v>26</v>
      </c>
      <c r="M5510" s="1" t="s">
        <v>59</v>
      </c>
      <c r="N5510" s="1" t="s">
        <v>42</v>
      </c>
      <c r="O5510" s="1" t="s">
        <v>22</v>
      </c>
      <c r="P5510" s="1" t="s">
        <v>23</v>
      </c>
      <c r="Q5510" s="1" t="s">
        <v>46</v>
      </c>
      <c r="R5510" s="2">
        <v>40622</v>
      </c>
    </row>
    <row r="5511" spans="1:18" x14ac:dyDescent="0.25">
      <c r="A5511" s="1">
        <v>29318</v>
      </c>
      <c r="B5511" s="2">
        <v>40724</v>
      </c>
      <c r="C5511" s="2" t="str">
        <f t="shared" si="431"/>
        <v>June</v>
      </c>
      <c r="D5511" s="1" t="s">
        <v>32</v>
      </c>
      <c r="E5511" s="1">
        <v>21</v>
      </c>
      <c r="F5511" s="1">
        <f t="shared" si="430"/>
        <v>140.67333333333332</v>
      </c>
      <c r="G5511" s="1">
        <v>2954.14</v>
      </c>
      <c r="H5511" s="1">
        <v>35</v>
      </c>
      <c r="I5511">
        <f t="shared" si="432"/>
        <v>2989.14</v>
      </c>
      <c r="J5511">
        <f t="shared" si="433"/>
        <v>3.5455000000000001</v>
      </c>
      <c r="K5511">
        <f t="shared" si="434"/>
        <v>104.73903369999999</v>
      </c>
      <c r="L5511" s="1" t="s">
        <v>19</v>
      </c>
      <c r="M5511" s="1" t="s">
        <v>27</v>
      </c>
      <c r="N5511" s="1" t="s">
        <v>33</v>
      </c>
      <c r="O5511" s="1" t="s">
        <v>34</v>
      </c>
      <c r="P5511" s="1" t="s">
        <v>60</v>
      </c>
      <c r="Q5511" s="1" t="s">
        <v>53</v>
      </c>
      <c r="R5511" s="2">
        <v>40725</v>
      </c>
    </row>
    <row r="5512" spans="1:18" x14ac:dyDescent="0.25">
      <c r="A5512" s="1">
        <v>27589</v>
      </c>
      <c r="B5512" s="2">
        <v>40801</v>
      </c>
      <c r="C5512" s="2" t="str">
        <f t="shared" si="431"/>
        <v>September</v>
      </c>
      <c r="D5512" s="1" t="s">
        <v>41</v>
      </c>
      <c r="E5512" s="1">
        <v>36</v>
      </c>
      <c r="F5512" s="1">
        <f t="shared" si="430"/>
        <v>1.7897222222222224</v>
      </c>
      <c r="G5512" s="1">
        <v>64.430000000000007</v>
      </c>
      <c r="H5512" s="1">
        <v>1.49</v>
      </c>
      <c r="I5512">
        <f t="shared" si="432"/>
        <v>65.92</v>
      </c>
      <c r="J5512">
        <f t="shared" si="433"/>
        <v>4.7610000000000001</v>
      </c>
      <c r="K5512">
        <f t="shared" si="434"/>
        <v>3.0675123000000002</v>
      </c>
      <c r="L5512" s="1" t="s">
        <v>26</v>
      </c>
      <c r="M5512" s="1" t="s">
        <v>27</v>
      </c>
      <c r="N5512" s="1" t="s">
        <v>33</v>
      </c>
      <c r="O5512" s="1" t="s">
        <v>22</v>
      </c>
      <c r="P5512" s="1" t="s">
        <v>57</v>
      </c>
      <c r="Q5512" s="1" t="s">
        <v>64</v>
      </c>
      <c r="R5512" s="2">
        <v>40802</v>
      </c>
    </row>
    <row r="5513" spans="1:18" x14ac:dyDescent="0.25">
      <c r="A5513" s="1">
        <v>38853</v>
      </c>
      <c r="B5513" s="2">
        <v>40991</v>
      </c>
      <c r="C5513" s="2" t="str">
        <f t="shared" si="431"/>
        <v>March</v>
      </c>
      <c r="D5513" s="1" t="s">
        <v>18</v>
      </c>
      <c r="E5513" s="1">
        <v>13</v>
      </c>
      <c r="F5513" s="1">
        <f t="shared" si="430"/>
        <v>56.001923076923077</v>
      </c>
      <c r="G5513" s="1">
        <v>728.02499999999998</v>
      </c>
      <c r="H5513" s="1">
        <v>2.5</v>
      </c>
      <c r="I5513">
        <f t="shared" si="432"/>
        <v>730.52499999999998</v>
      </c>
      <c r="J5513">
        <f t="shared" si="433"/>
        <v>5.3265000000000002</v>
      </c>
      <c r="K5513">
        <f t="shared" si="434"/>
        <v>38.778251625000003</v>
      </c>
      <c r="L5513" s="1" t="s">
        <v>26</v>
      </c>
      <c r="M5513" s="1" t="s">
        <v>27</v>
      </c>
      <c r="N5513" s="1" t="s">
        <v>42</v>
      </c>
      <c r="O5513" s="1" t="s">
        <v>29</v>
      </c>
      <c r="P5513" s="1" t="s">
        <v>30</v>
      </c>
      <c r="Q5513" s="1" t="s">
        <v>24</v>
      </c>
      <c r="R5513" s="2">
        <v>40995</v>
      </c>
    </row>
    <row r="5514" spans="1:18" x14ac:dyDescent="0.25">
      <c r="A5514" s="1">
        <v>24067</v>
      </c>
      <c r="B5514" s="2">
        <v>41143</v>
      </c>
      <c r="C5514" s="2" t="str">
        <f t="shared" si="431"/>
        <v>August</v>
      </c>
      <c r="D5514" s="1" t="s">
        <v>25</v>
      </c>
      <c r="E5514" s="1">
        <v>30</v>
      </c>
      <c r="F5514" s="1">
        <f t="shared" si="430"/>
        <v>4.2750000000000004</v>
      </c>
      <c r="G5514" s="1">
        <v>128.25</v>
      </c>
      <c r="H5514" s="1">
        <v>5.26</v>
      </c>
      <c r="I5514">
        <f t="shared" si="432"/>
        <v>133.51</v>
      </c>
      <c r="J5514">
        <f t="shared" si="433"/>
        <v>3.5455000000000001</v>
      </c>
      <c r="K5514">
        <f t="shared" si="434"/>
        <v>4.5471037499999998</v>
      </c>
      <c r="L5514" s="1" t="s">
        <v>19</v>
      </c>
      <c r="M5514" s="1" t="s">
        <v>58</v>
      </c>
      <c r="N5514" s="1" t="s">
        <v>33</v>
      </c>
      <c r="O5514" s="1" t="s">
        <v>34</v>
      </c>
      <c r="P5514" s="1" t="s">
        <v>48</v>
      </c>
      <c r="Q5514" s="1" t="s">
        <v>24</v>
      </c>
      <c r="R5514" s="2">
        <v>41145</v>
      </c>
    </row>
    <row r="5515" spans="1:18" x14ac:dyDescent="0.25">
      <c r="A5515" s="1">
        <v>30885</v>
      </c>
      <c r="B5515" s="2">
        <v>40350</v>
      </c>
      <c r="C5515" s="2" t="str">
        <f t="shared" si="431"/>
        <v>June</v>
      </c>
      <c r="D5515" s="1" t="s">
        <v>25</v>
      </c>
      <c r="E5515" s="1">
        <v>24</v>
      </c>
      <c r="F5515" s="1">
        <f t="shared" si="430"/>
        <v>9.76</v>
      </c>
      <c r="G5515" s="1">
        <v>234.24</v>
      </c>
      <c r="H5515" s="1">
        <v>9.4499999999999993</v>
      </c>
      <c r="I5515">
        <f t="shared" si="432"/>
        <v>243.69</v>
      </c>
      <c r="J5515">
        <f t="shared" si="433"/>
        <v>3.5455000000000001</v>
      </c>
      <c r="K5515">
        <f t="shared" si="434"/>
        <v>8.3049792</v>
      </c>
      <c r="L5515" s="1" t="s">
        <v>26</v>
      </c>
      <c r="M5515" s="1" t="s">
        <v>47</v>
      </c>
      <c r="N5515" s="1" t="s">
        <v>33</v>
      </c>
      <c r="O5515" s="1" t="s">
        <v>34</v>
      </c>
      <c r="P5515" s="1" t="s">
        <v>60</v>
      </c>
      <c r="Q5515" s="1" t="s">
        <v>24</v>
      </c>
      <c r="R5515" s="2">
        <v>40351</v>
      </c>
    </row>
    <row r="5516" spans="1:18" x14ac:dyDescent="0.25">
      <c r="A5516" s="1">
        <v>12263</v>
      </c>
      <c r="B5516" s="2">
        <v>40730</v>
      </c>
      <c r="C5516" s="2" t="str">
        <f t="shared" si="431"/>
        <v>July</v>
      </c>
      <c r="D5516" s="1" t="s">
        <v>25</v>
      </c>
      <c r="E5516" s="1">
        <v>12</v>
      </c>
      <c r="F5516" s="1">
        <f t="shared" si="430"/>
        <v>42.970833333333331</v>
      </c>
      <c r="G5516" s="1">
        <v>515.65</v>
      </c>
      <c r="H5516" s="1">
        <v>3.99</v>
      </c>
      <c r="I5516">
        <f t="shared" si="432"/>
        <v>519.64</v>
      </c>
      <c r="J5516">
        <f t="shared" si="433"/>
        <v>3.5455000000000001</v>
      </c>
      <c r="K5516">
        <f t="shared" si="434"/>
        <v>18.282370749999998</v>
      </c>
      <c r="L5516" s="1" t="s">
        <v>26</v>
      </c>
      <c r="M5516" s="1" t="s">
        <v>27</v>
      </c>
      <c r="N5516" s="1" t="s">
        <v>33</v>
      </c>
      <c r="O5516" s="1" t="s">
        <v>34</v>
      </c>
      <c r="P5516" s="1" t="s">
        <v>68</v>
      </c>
      <c r="Q5516" s="1" t="s">
        <v>24</v>
      </c>
      <c r="R5516" s="2">
        <v>40730</v>
      </c>
    </row>
    <row r="5517" spans="1:18" x14ac:dyDescent="0.25">
      <c r="A5517" s="1">
        <v>2209</v>
      </c>
      <c r="B5517" s="2">
        <v>41099</v>
      </c>
      <c r="C5517" s="2" t="str">
        <f t="shared" si="431"/>
        <v>July</v>
      </c>
      <c r="D5517" s="1" t="s">
        <v>25</v>
      </c>
      <c r="E5517" s="1">
        <v>13</v>
      </c>
      <c r="F5517" s="1">
        <f t="shared" si="430"/>
        <v>97.345923076923086</v>
      </c>
      <c r="G5517" s="1">
        <v>1265.4970000000001</v>
      </c>
      <c r="H5517" s="1">
        <v>3</v>
      </c>
      <c r="I5517">
        <f t="shared" si="432"/>
        <v>1268.4970000000001</v>
      </c>
      <c r="J5517">
        <f t="shared" si="433"/>
        <v>5.3265000000000002</v>
      </c>
      <c r="K5517">
        <f t="shared" si="434"/>
        <v>67.406697704999999</v>
      </c>
      <c r="L5517" s="1" t="s">
        <v>26</v>
      </c>
      <c r="M5517" s="1" t="s">
        <v>27</v>
      </c>
      <c r="N5517" s="1" t="s">
        <v>21</v>
      </c>
      <c r="O5517" s="1" t="s">
        <v>29</v>
      </c>
      <c r="P5517" s="1" t="s">
        <v>30</v>
      </c>
      <c r="Q5517" s="1" t="s">
        <v>24</v>
      </c>
      <c r="R5517" s="2">
        <v>41100</v>
      </c>
    </row>
    <row r="5518" spans="1:18" x14ac:dyDescent="0.25">
      <c r="A5518" s="1">
        <v>10470</v>
      </c>
      <c r="B5518" s="2">
        <v>41033</v>
      </c>
      <c r="C5518" s="2" t="str">
        <f t="shared" si="431"/>
        <v>May</v>
      </c>
      <c r="D5518" s="1" t="s">
        <v>18</v>
      </c>
      <c r="E5518" s="1">
        <v>40</v>
      </c>
      <c r="F5518" s="1">
        <f t="shared" si="430"/>
        <v>43.935749999999999</v>
      </c>
      <c r="G5518" s="1">
        <v>1757.43</v>
      </c>
      <c r="H5518" s="1">
        <v>3.5</v>
      </c>
      <c r="I5518">
        <f t="shared" si="432"/>
        <v>1760.93</v>
      </c>
      <c r="J5518">
        <f t="shared" si="433"/>
        <v>3.5455000000000001</v>
      </c>
      <c r="K5518">
        <f t="shared" si="434"/>
        <v>62.309680649999997</v>
      </c>
      <c r="L5518" s="1" t="s">
        <v>19</v>
      </c>
      <c r="M5518" s="1" t="s">
        <v>27</v>
      </c>
      <c r="N5518" s="1" t="s">
        <v>33</v>
      </c>
      <c r="O5518" s="1" t="s">
        <v>34</v>
      </c>
      <c r="P5518" s="1" t="s">
        <v>68</v>
      </c>
      <c r="Q5518" s="1" t="s">
        <v>24</v>
      </c>
      <c r="R5518" s="2">
        <v>41035</v>
      </c>
    </row>
    <row r="5519" spans="1:18" x14ac:dyDescent="0.25">
      <c r="A5519" s="1">
        <v>21542</v>
      </c>
      <c r="B5519" s="2">
        <v>40684</v>
      </c>
      <c r="C5519" s="2" t="str">
        <f t="shared" si="431"/>
        <v>May</v>
      </c>
      <c r="D5519" s="1" t="s">
        <v>25</v>
      </c>
      <c r="E5519" s="1">
        <v>43</v>
      </c>
      <c r="F5519" s="1">
        <f t="shared" si="430"/>
        <v>271.51088372093022</v>
      </c>
      <c r="G5519" s="1">
        <v>11674.968000000001</v>
      </c>
      <c r="H5519" s="1">
        <v>84.84</v>
      </c>
      <c r="I5519">
        <f t="shared" si="432"/>
        <v>11759.808000000001</v>
      </c>
      <c r="J5519">
        <f t="shared" si="433"/>
        <v>4.7610000000000001</v>
      </c>
      <c r="K5519">
        <f t="shared" si="434"/>
        <v>555.84522648000006</v>
      </c>
      <c r="L5519" s="1" t="s">
        <v>38</v>
      </c>
      <c r="M5519" s="1" t="s">
        <v>55</v>
      </c>
      <c r="N5519" s="1" t="s">
        <v>33</v>
      </c>
      <c r="O5519" s="1" t="s">
        <v>22</v>
      </c>
      <c r="P5519" s="1" t="s">
        <v>57</v>
      </c>
      <c r="Q5519" s="1" t="s">
        <v>64</v>
      </c>
      <c r="R5519" s="2">
        <v>40685</v>
      </c>
    </row>
    <row r="5520" spans="1:18" x14ac:dyDescent="0.25">
      <c r="A5520" s="1">
        <v>2754</v>
      </c>
      <c r="B5520" s="2">
        <v>39905</v>
      </c>
      <c r="C5520" s="2" t="str">
        <f t="shared" si="431"/>
        <v>April</v>
      </c>
      <c r="D5520" s="1" t="s">
        <v>25</v>
      </c>
      <c r="E5520" s="1">
        <v>11</v>
      </c>
      <c r="F5520" s="1">
        <f t="shared" si="430"/>
        <v>45.387272727272723</v>
      </c>
      <c r="G5520" s="1">
        <v>499.26</v>
      </c>
      <c r="H5520" s="1">
        <v>5.86</v>
      </c>
      <c r="I5520">
        <f t="shared" si="432"/>
        <v>505.12</v>
      </c>
      <c r="J5520">
        <f t="shared" si="433"/>
        <v>3.5455000000000001</v>
      </c>
      <c r="K5520">
        <f t="shared" si="434"/>
        <v>17.701263300000001</v>
      </c>
      <c r="L5520" s="1" t="s">
        <v>19</v>
      </c>
      <c r="M5520" s="1" t="s">
        <v>27</v>
      </c>
      <c r="N5520" s="1" t="s">
        <v>42</v>
      </c>
      <c r="O5520" s="1" t="s">
        <v>34</v>
      </c>
      <c r="P5520" s="1" t="s">
        <v>45</v>
      </c>
      <c r="Q5520" s="1" t="s">
        <v>24</v>
      </c>
      <c r="R5520" s="2">
        <v>39907</v>
      </c>
    </row>
    <row r="5521" spans="1:18" x14ac:dyDescent="0.25">
      <c r="A5521" s="1">
        <v>53508</v>
      </c>
      <c r="B5521" s="2">
        <v>40127</v>
      </c>
      <c r="C5521" s="2" t="str">
        <f t="shared" si="431"/>
        <v>November</v>
      </c>
      <c r="D5521" s="1" t="s">
        <v>25</v>
      </c>
      <c r="E5521" s="1">
        <v>4</v>
      </c>
      <c r="F5521" s="1">
        <f t="shared" si="430"/>
        <v>15.62</v>
      </c>
      <c r="G5521" s="1">
        <v>62.48</v>
      </c>
      <c r="H5521" s="1">
        <v>1.97</v>
      </c>
      <c r="I5521">
        <f t="shared" si="432"/>
        <v>64.45</v>
      </c>
      <c r="J5521">
        <f t="shared" si="433"/>
        <v>3.5455000000000001</v>
      </c>
      <c r="K5521">
        <f t="shared" si="434"/>
        <v>2.2152284</v>
      </c>
      <c r="L5521" s="1" t="s">
        <v>26</v>
      </c>
      <c r="M5521" s="1" t="s">
        <v>56</v>
      </c>
      <c r="N5521" s="1" t="s">
        <v>21</v>
      </c>
      <c r="O5521" s="1" t="s">
        <v>34</v>
      </c>
      <c r="P5521" s="1" t="s">
        <v>45</v>
      </c>
      <c r="Q5521" s="1" t="s">
        <v>36</v>
      </c>
      <c r="R5521" s="2">
        <v>40127</v>
      </c>
    </row>
    <row r="5522" spans="1:18" x14ac:dyDescent="0.25">
      <c r="A5522" s="1">
        <v>13472</v>
      </c>
      <c r="B5522" s="2">
        <v>40842</v>
      </c>
      <c r="C5522" s="2" t="str">
        <f t="shared" si="431"/>
        <v>October</v>
      </c>
      <c r="D5522" s="1" t="s">
        <v>37</v>
      </c>
      <c r="E5522" s="1">
        <v>26</v>
      </c>
      <c r="F5522" s="1">
        <f t="shared" si="430"/>
        <v>4.0780769230769227</v>
      </c>
      <c r="G5522" s="1">
        <v>106.03</v>
      </c>
      <c r="H5522" s="1">
        <v>0.5</v>
      </c>
      <c r="I5522">
        <f t="shared" si="432"/>
        <v>106.53</v>
      </c>
      <c r="J5522">
        <f t="shared" si="433"/>
        <v>3.5455000000000001</v>
      </c>
      <c r="K5522">
        <f t="shared" si="434"/>
        <v>3.75929365</v>
      </c>
      <c r="L5522" s="1" t="s">
        <v>26</v>
      </c>
      <c r="M5522" s="1" t="s">
        <v>58</v>
      </c>
      <c r="N5522" s="1" t="s">
        <v>42</v>
      </c>
      <c r="O5522" s="1" t="s">
        <v>34</v>
      </c>
      <c r="P5522" s="1" t="s">
        <v>63</v>
      </c>
      <c r="Q5522" s="1" t="s">
        <v>24</v>
      </c>
      <c r="R5522" s="2">
        <v>40843</v>
      </c>
    </row>
    <row r="5523" spans="1:18" x14ac:dyDescent="0.25">
      <c r="A5523" s="1">
        <v>59712</v>
      </c>
      <c r="B5523" s="2">
        <v>40344</v>
      </c>
      <c r="C5523" s="2" t="str">
        <f t="shared" si="431"/>
        <v>June</v>
      </c>
      <c r="D5523" s="1" t="s">
        <v>37</v>
      </c>
      <c r="E5523" s="1">
        <v>25</v>
      </c>
      <c r="F5523" s="1">
        <f t="shared" si="430"/>
        <v>2.7031999999999998</v>
      </c>
      <c r="G5523" s="1">
        <v>67.58</v>
      </c>
      <c r="H5523" s="1">
        <v>0.8</v>
      </c>
      <c r="I5523">
        <f t="shared" si="432"/>
        <v>68.38</v>
      </c>
      <c r="J5523">
        <f t="shared" si="433"/>
        <v>3.5455000000000001</v>
      </c>
      <c r="K5523">
        <f t="shared" si="434"/>
        <v>2.3960489000000003</v>
      </c>
      <c r="L5523" s="1" t="s">
        <v>19</v>
      </c>
      <c r="M5523" s="1" t="s">
        <v>20</v>
      </c>
      <c r="N5523" s="1" t="s">
        <v>28</v>
      </c>
      <c r="O5523" s="1" t="s">
        <v>34</v>
      </c>
      <c r="P5523" s="1" t="s">
        <v>66</v>
      </c>
      <c r="Q5523" s="1" t="s">
        <v>36</v>
      </c>
      <c r="R5523" s="2">
        <v>40346</v>
      </c>
    </row>
    <row r="5524" spans="1:18" x14ac:dyDescent="0.25">
      <c r="A5524" s="1">
        <v>41826</v>
      </c>
      <c r="B5524" s="2">
        <v>40467</v>
      </c>
      <c r="C5524" s="2" t="str">
        <f t="shared" si="431"/>
        <v>October</v>
      </c>
      <c r="D5524" s="1" t="s">
        <v>41</v>
      </c>
      <c r="E5524" s="1">
        <v>2</v>
      </c>
      <c r="F5524" s="1">
        <f t="shared" si="430"/>
        <v>285.49</v>
      </c>
      <c r="G5524" s="1">
        <v>570.98</v>
      </c>
      <c r="H5524" s="1">
        <v>54.31</v>
      </c>
      <c r="I5524">
        <f t="shared" si="432"/>
        <v>625.29</v>
      </c>
      <c r="J5524">
        <f t="shared" si="433"/>
        <v>4.7610000000000001</v>
      </c>
      <c r="K5524">
        <f t="shared" si="434"/>
        <v>27.184357800000001</v>
      </c>
      <c r="L5524" s="1" t="s">
        <v>38</v>
      </c>
      <c r="M5524" s="1" t="s">
        <v>49</v>
      </c>
      <c r="N5524" s="1" t="s">
        <v>21</v>
      </c>
      <c r="O5524" s="1" t="s">
        <v>22</v>
      </c>
      <c r="P5524" s="1" t="s">
        <v>39</v>
      </c>
      <c r="Q5524" s="1" t="s">
        <v>40</v>
      </c>
      <c r="R5524" s="2">
        <v>40469</v>
      </c>
    </row>
    <row r="5525" spans="1:18" x14ac:dyDescent="0.25">
      <c r="A5525" s="1">
        <v>41987</v>
      </c>
      <c r="B5525" s="2">
        <v>40837</v>
      </c>
      <c r="C5525" s="2" t="str">
        <f t="shared" si="431"/>
        <v>October</v>
      </c>
      <c r="D5525" s="1" t="s">
        <v>32</v>
      </c>
      <c r="E5525" s="1">
        <v>25</v>
      </c>
      <c r="F5525" s="1">
        <f t="shared" si="430"/>
        <v>259.24191999999999</v>
      </c>
      <c r="G5525" s="1">
        <v>6481.0479999999998</v>
      </c>
      <c r="H5525" s="1">
        <v>29.2</v>
      </c>
      <c r="I5525">
        <f t="shared" si="432"/>
        <v>6510.2479999999996</v>
      </c>
      <c r="J5525">
        <f t="shared" si="433"/>
        <v>4.7610000000000001</v>
      </c>
      <c r="K5525">
        <f t="shared" si="434"/>
        <v>308.56269528000001</v>
      </c>
      <c r="L5525" s="1" t="s">
        <v>38</v>
      </c>
      <c r="M5525" s="1" t="s">
        <v>51</v>
      </c>
      <c r="N5525" s="1" t="s">
        <v>33</v>
      </c>
      <c r="O5525" s="1" t="s">
        <v>22</v>
      </c>
      <c r="P5525" s="1" t="s">
        <v>57</v>
      </c>
      <c r="Q5525" s="1" t="s">
        <v>64</v>
      </c>
      <c r="R5525" s="2">
        <v>40838</v>
      </c>
    </row>
    <row r="5526" spans="1:18" x14ac:dyDescent="0.25">
      <c r="A5526" s="1">
        <v>9925</v>
      </c>
      <c r="B5526" s="2">
        <v>40938</v>
      </c>
      <c r="C5526" s="2" t="str">
        <f t="shared" si="431"/>
        <v>January</v>
      </c>
      <c r="D5526" s="1" t="s">
        <v>37</v>
      </c>
      <c r="E5526" s="1">
        <v>17</v>
      </c>
      <c r="F5526" s="1">
        <f t="shared" si="430"/>
        <v>5.0864705882352936</v>
      </c>
      <c r="G5526" s="1">
        <v>86.47</v>
      </c>
      <c r="H5526" s="1">
        <v>2.99</v>
      </c>
      <c r="I5526">
        <f t="shared" si="432"/>
        <v>89.46</v>
      </c>
      <c r="J5526">
        <f t="shared" si="433"/>
        <v>3.5455000000000001</v>
      </c>
      <c r="K5526">
        <f t="shared" si="434"/>
        <v>3.0657938499999999</v>
      </c>
      <c r="L5526" s="1" t="s">
        <v>26</v>
      </c>
      <c r="M5526" s="1" t="s">
        <v>58</v>
      </c>
      <c r="N5526" s="1" t="s">
        <v>33</v>
      </c>
      <c r="O5526" s="1" t="s">
        <v>34</v>
      </c>
      <c r="P5526" s="1" t="s">
        <v>48</v>
      </c>
      <c r="Q5526" s="1" t="s">
        <v>24</v>
      </c>
      <c r="R5526" s="2">
        <v>40940</v>
      </c>
    </row>
    <row r="5527" spans="1:18" x14ac:dyDescent="0.25">
      <c r="A5527" s="1">
        <v>8035</v>
      </c>
      <c r="B5527" s="2">
        <v>40969</v>
      </c>
      <c r="C5527" s="2" t="str">
        <f t="shared" si="431"/>
        <v>March</v>
      </c>
      <c r="D5527" s="1" t="s">
        <v>41</v>
      </c>
      <c r="E5527" s="1">
        <v>7</v>
      </c>
      <c r="F5527" s="1">
        <f t="shared" si="430"/>
        <v>14.911428571428571</v>
      </c>
      <c r="G5527" s="1">
        <v>104.38</v>
      </c>
      <c r="H5527" s="1">
        <v>6.75</v>
      </c>
      <c r="I5527">
        <f t="shared" si="432"/>
        <v>111.13</v>
      </c>
      <c r="J5527">
        <f t="shared" si="433"/>
        <v>3.5455000000000001</v>
      </c>
      <c r="K5527">
        <f t="shared" si="434"/>
        <v>3.7007929000000002</v>
      </c>
      <c r="L5527" s="1" t="s">
        <v>26</v>
      </c>
      <c r="M5527" s="1" t="s">
        <v>27</v>
      </c>
      <c r="N5527" s="1" t="s">
        <v>33</v>
      </c>
      <c r="O5527" s="1" t="s">
        <v>34</v>
      </c>
      <c r="P5527" s="1" t="s">
        <v>68</v>
      </c>
      <c r="Q5527" s="1" t="s">
        <v>31</v>
      </c>
      <c r="R5527" s="2">
        <v>40971</v>
      </c>
    </row>
    <row r="5528" spans="1:18" x14ac:dyDescent="0.25">
      <c r="A5528" s="1">
        <v>32676</v>
      </c>
      <c r="B5528" s="2">
        <v>39845</v>
      </c>
      <c r="C5528" s="2" t="str">
        <f t="shared" si="431"/>
        <v>February</v>
      </c>
      <c r="D5528" s="1" t="s">
        <v>37</v>
      </c>
      <c r="E5528" s="1">
        <v>37</v>
      </c>
      <c r="F5528" s="1">
        <f t="shared" si="430"/>
        <v>45.876756756756755</v>
      </c>
      <c r="G5528" s="1">
        <v>1697.44</v>
      </c>
      <c r="H5528" s="1">
        <v>1.99</v>
      </c>
      <c r="I5528">
        <f t="shared" si="432"/>
        <v>1699.43</v>
      </c>
      <c r="J5528">
        <f t="shared" si="433"/>
        <v>5.3265000000000002</v>
      </c>
      <c r="K5528">
        <f t="shared" si="434"/>
        <v>90.414141600000008</v>
      </c>
      <c r="L5528" s="1" t="s">
        <v>26</v>
      </c>
      <c r="M5528" s="1" t="s">
        <v>55</v>
      </c>
      <c r="N5528" s="1" t="s">
        <v>33</v>
      </c>
      <c r="O5528" s="1" t="s">
        <v>29</v>
      </c>
      <c r="P5528" s="1" t="s">
        <v>43</v>
      </c>
      <c r="Q5528" s="1" t="s">
        <v>46</v>
      </c>
      <c r="R5528" s="2">
        <v>39848</v>
      </c>
    </row>
    <row r="5529" spans="1:18" x14ac:dyDescent="0.25">
      <c r="A5529" s="1">
        <v>9504</v>
      </c>
      <c r="B5529" s="2">
        <v>41238</v>
      </c>
      <c r="C5529" s="2" t="str">
        <f t="shared" si="431"/>
        <v>November</v>
      </c>
      <c r="D5529" s="1" t="s">
        <v>41</v>
      </c>
      <c r="E5529" s="1">
        <v>17</v>
      </c>
      <c r="F5529" s="1">
        <f t="shared" si="430"/>
        <v>114.988</v>
      </c>
      <c r="G5529" s="1">
        <v>1954.796</v>
      </c>
      <c r="H5529" s="1">
        <v>4.2</v>
      </c>
      <c r="I5529">
        <f t="shared" si="432"/>
        <v>1958.9960000000001</v>
      </c>
      <c r="J5529">
        <f t="shared" si="433"/>
        <v>5.3265000000000002</v>
      </c>
      <c r="K5529">
        <f t="shared" si="434"/>
        <v>104.12220894000001</v>
      </c>
      <c r="L5529" s="1" t="s">
        <v>26</v>
      </c>
      <c r="M5529" s="1" t="s">
        <v>51</v>
      </c>
      <c r="N5529" s="1" t="s">
        <v>28</v>
      </c>
      <c r="O5529" s="1" t="s">
        <v>29</v>
      </c>
      <c r="P5529" s="1" t="s">
        <v>30</v>
      </c>
      <c r="Q5529" s="1" t="s">
        <v>24</v>
      </c>
      <c r="R5529" s="2">
        <v>41240</v>
      </c>
    </row>
    <row r="5530" spans="1:18" x14ac:dyDescent="0.25">
      <c r="A5530" s="1">
        <v>323</v>
      </c>
      <c r="B5530" s="2">
        <v>39897</v>
      </c>
      <c r="C5530" s="2" t="str">
        <f t="shared" si="431"/>
        <v>March</v>
      </c>
      <c r="D5530" s="1" t="s">
        <v>37</v>
      </c>
      <c r="E5530" s="1">
        <v>20</v>
      </c>
      <c r="F5530" s="1">
        <f t="shared" si="430"/>
        <v>5.4045000000000005</v>
      </c>
      <c r="G5530" s="1">
        <v>108.09</v>
      </c>
      <c r="H5530" s="1">
        <v>1.39</v>
      </c>
      <c r="I5530">
        <f t="shared" si="432"/>
        <v>109.48</v>
      </c>
      <c r="J5530">
        <f t="shared" si="433"/>
        <v>3.5455000000000001</v>
      </c>
      <c r="K5530">
        <f t="shared" si="434"/>
        <v>3.8323309500000007</v>
      </c>
      <c r="L5530" s="1" t="s">
        <v>26</v>
      </c>
      <c r="M5530" s="1" t="s">
        <v>47</v>
      </c>
      <c r="N5530" s="1" t="s">
        <v>28</v>
      </c>
      <c r="O5530" s="1" t="s">
        <v>34</v>
      </c>
      <c r="P5530" s="1" t="s">
        <v>62</v>
      </c>
      <c r="Q5530" s="1" t="s">
        <v>24</v>
      </c>
      <c r="R5530" s="2">
        <v>39899</v>
      </c>
    </row>
    <row r="5531" spans="1:18" x14ac:dyDescent="0.25">
      <c r="A5531" s="1">
        <v>54307</v>
      </c>
      <c r="B5531" s="2">
        <v>40916</v>
      </c>
      <c r="C5531" s="2" t="str">
        <f t="shared" si="431"/>
        <v>January</v>
      </c>
      <c r="D5531" s="1" t="s">
        <v>25</v>
      </c>
      <c r="E5531" s="1">
        <v>15</v>
      </c>
      <c r="F5531" s="1">
        <f t="shared" si="430"/>
        <v>16.234666666666666</v>
      </c>
      <c r="G5531" s="1">
        <v>243.52</v>
      </c>
      <c r="H5531" s="1">
        <v>13.56</v>
      </c>
      <c r="I5531">
        <f t="shared" si="432"/>
        <v>257.08</v>
      </c>
      <c r="J5531">
        <f t="shared" si="433"/>
        <v>4.7610000000000001</v>
      </c>
      <c r="K5531">
        <f t="shared" si="434"/>
        <v>11.593987200000001</v>
      </c>
      <c r="L5531" s="1" t="s">
        <v>26</v>
      </c>
      <c r="M5531" s="1" t="s">
        <v>51</v>
      </c>
      <c r="N5531" s="1" t="s">
        <v>33</v>
      </c>
      <c r="O5531" s="1" t="s">
        <v>22</v>
      </c>
      <c r="P5531" s="1" t="s">
        <v>23</v>
      </c>
      <c r="Q5531" s="1" t="s">
        <v>53</v>
      </c>
      <c r="R5531" s="2">
        <v>40917</v>
      </c>
    </row>
    <row r="5532" spans="1:18" x14ac:dyDescent="0.25">
      <c r="A5532" s="1">
        <v>35555</v>
      </c>
      <c r="B5532" s="2">
        <v>40606</v>
      </c>
      <c r="C5532" s="2" t="str">
        <f t="shared" si="431"/>
        <v>March</v>
      </c>
      <c r="D5532" s="1" t="s">
        <v>41</v>
      </c>
      <c r="E5532" s="1">
        <v>50</v>
      </c>
      <c r="F5532" s="1">
        <f t="shared" si="430"/>
        <v>225.328</v>
      </c>
      <c r="G5532" s="1">
        <v>11266.4</v>
      </c>
      <c r="H5532" s="1">
        <v>43.32</v>
      </c>
      <c r="I5532">
        <f t="shared" si="432"/>
        <v>11309.72</v>
      </c>
      <c r="J5532">
        <f t="shared" si="433"/>
        <v>4.7610000000000001</v>
      </c>
      <c r="K5532">
        <f t="shared" si="434"/>
        <v>536.39330399999994</v>
      </c>
      <c r="L5532" s="1" t="s">
        <v>38</v>
      </c>
      <c r="M5532" s="1" t="s">
        <v>27</v>
      </c>
      <c r="N5532" s="1" t="s">
        <v>33</v>
      </c>
      <c r="O5532" s="1" t="s">
        <v>22</v>
      </c>
      <c r="P5532" s="1" t="s">
        <v>39</v>
      </c>
      <c r="Q5532" s="1" t="s">
        <v>40</v>
      </c>
      <c r="R5532" s="2">
        <v>40607</v>
      </c>
    </row>
    <row r="5533" spans="1:18" x14ac:dyDescent="0.25">
      <c r="A5533" s="1">
        <v>25056</v>
      </c>
      <c r="B5533" s="2">
        <v>40442</v>
      </c>
      <c r="C5533" s="2" t="str">
        <f t="shared" si="431"/>
        <v>September</v>
      </c>
      <c r="D5533" s="1" t="s">
        <v>32</v>
      </c>
      <c r="E5533" s="1">
        <v>41</v>
      </c>
      <c r="F5533" s="1">
        <f t="shared" si="430"/>
        <v>7.1980487804878051</v>
      </c>
      <c r="G5533" s="1">
        <v>295.12</v>
      </c>
      <c r="H5533" s="1">
        <v>8.19</v>
      </c>
      <c r="I5533">
        <f t="shared" si="432"/>
        <v>303.31</v>
      </c>
      <c r="J5533">
        <f t="shared" si="433"/>
        <v>3.5455000000000001</v>
      </c>
      <c r="K5533">
        <f t="shared" si="434"/>
        <v>10.463479600000001</v>
      </c>
      <c r="L5533" s="1" t="s">
        <v>26</v>
      </c>
      <c r="M5533" s="1" t="s">
        <v>27</v>
      </c>
      <c r="N5533" s="1" t="s">
        <v>33</v>
      </c>
      <c r="O5533" s="1" t="s">
        <v>34</v>
      </c>
      <c r="P5533" s="1" t="s">
        <v>45</v>
      </c>
      <c r="Q5533" s="1" t="s">
        <v>24</v>
      </c>
      <c r="R5533" s="2">
        <v>40444</v>
      </c>
    </row>
    <row r="5534" spans="1:18" x14ac:dyDescent="0.25">
      <c r="A5534" s="1">
        <v>55367</v>
      </c>
      <c r="B5534" s="2">
        <v>39823</v>
      </c>
      <c r="C5534" s="2" t="str">
        <f t="shared" si="431"/>
        <v>January</v>
      </c>
      <c r="D5534" s="1" t="s">
        <v>37</v>
      </c>
      <c r="E5534" s="1">
        <v>31</v>
      </c>
      <c r="F5534" s="1">
        <f t="shared" si="430"/>
        <v>68.938709677419354</v>
      </c>
      <c r="G5534" s="1">
        <v>2137.1</v>
      </c>
      <c r="H5534" s="1">
        <v>46.74</v>
      </c>
      <c r="I5534">
        <f t="shared" si="432"/>
        <v>2183.8399999999997</v>
      </c>
      <c r="J5534">
        <f t="shared" si="433"/>
        <v>4.7610000000000001</v>
      </c>
      <c r="K5534">
        <f t="shared" si="434"/>
        <v>101.74733099999999</v>
      </c>
      <c r="L5534" s="1" t="s">
        <v>38</v>
      </c>
      <c r="M5534" s="1" t="s">
        <v>58</v>
      </c>
      <c r="N5534" s="1" t="s">
        <v>21</v>
      </c>
      <c r="O5534" s="1" t="s">
        <v>22</v>
      </c>
      <c r="P5534" s="1" t="s">
        <v>67</v>
      </c>
      <c r="Q5534" s="1" t="s">
        <v>64</v>
      </c>
      <c r="R5534" s="2">
        <v>39824</v>
      </c>
    </row>
    <row r="5535" spans="1:18" x14ac:dyDescent="0.25">
      <c r="A5535" s="1">
        <v>20102</v>
      </c>
      <c r="B5535" s="2">
        <v>40699</v>
      </c>
      <c r="C5535" s="2" t="str">
        <f t="shared" si="431"/>
        <v>June</v>
      </c>
      <c r="D5535" s="1" t="s">
        <v>25</v>
      </c>
      <c r="E5535" s="1">
        <v>15</v>
      </c>
      <c r="F5535" s="1">
        <f t="shared" si="430"/>
        <v>22.220000000000002</v>
      </c>
      <c r="G5535" s="1">
        <v>333.3</v>
      </c>
      <c r="H5535" s="1">
        <v>1.99</v>
      </c>
      <c r="I5535">
        <f t="shared" si="432"/>
        <v>335.29</v>
      </c>
      <c r="J5535">
        <f t="shared" si="433"/>
        <v>5.3265000000000002</v>
      </c>
      <c r="K5535">
        <f t="shared" si="434"/>
        <v>17.753224500000002</v>
      </c>
      <c r="L5535" s="1" t="s">
        <v>26</v>
      </c>
      <c r="M5535" s="1" t="s">
        <v>56</v>
      </c>
      <c r="N5535" s="1" t="s">
        <v>28</v>
      </c>
      <c r="O5535" s="1" t="s">
        <v>29</v>
      </c>
      <c r="P5535" s="1" t="s">
        <v>43</v>
      </c>
      <c r="Q5535" s="1" t="s">
        <v>46</v>
      </c>
      <c r="R5535" s="2">
        <v>40700</v>
      </c>
    </row>
    <row r="5536" spans="1:18" x14ac:dyDescent="0.25">
      <c r="A5536" s="1">
        <v>51463</v>
      </c>
      <c r="B5536" s="2">
        <v>40894</v>
      </c>
      <c r="C5536" s="2" t="str">
        <f t="shared" si="431"/>
        <v>December</v>
      </c>
      <c r="D5536" s="1" t="s">
        <v>18</v>
      </c>
      <c r="E5536" s="1">
        <v>7</v>
      </c>
      <c r="F5536" s="1">
        <f t="shared" si="430"/>
        <v>57.905642857142858</v>
      </c>
      <c r="G5536" s="1">
        <v>405.33949999999999</v>
      </c>
      <c r="H5536" s="1">
        <v>3.9</v>
      </c>
      <c r="I5536">
        <f t="shared" si="432"/>
        <v>409.23949999999996</v>
      </c>
      <c r="J5536">
        <f t="shared" si="433"/>
        <v>5.3265000000000002</v>
      </c>
      <c r="K5536">
        <f t="shared" si="434"/>
        <v>21.590408467500001</v>
      </c>
      <c r="L5536" s="1" t="s">
        <v>19</v>
      </c>
      <c r="M5536" s="1" t="s">
        <v>49</v>
      </c>
      <c r="N5536" s="1" t="s">
        <v>33</v>
      </c>
      <c r="O5536" s="1" t="s">
        <v>29</v>
      </c>
      <c r="P5536" s="1" t="s">
        <v>30</v>
      </c>
      <c r="Q5536" s="1" t="s">
        <v>24</v>
      </c>
      <c r="R5536" s="2">
        <v>40894</v>
      </c>
    </row>
    <row r="5537" spans="1:18" x14ac:dyDescent="0.25">
      <c r="A5537" s="1">
        <v>38240</v>
      </c>
      <c r="B5537" s="2">
        <v>40166</v>
      </c>
      <c r="C5537" s="2" t="str">
        <f t="shared" si="431"/>
        <v>December</v>
      </c>
      <c r="D5537" s="1" t="s">
        <v>25</v>
      </c>
      <c r="E5537" s="1">
        <v>42</v>
      </c>
      <c r="F5537" s="1">
        <f t="shared" si="430"/>
        <v>39.311190476190475</v>
      </c>
      <c r="G5537" s="1">
        <v>1651.07</v>
      </c>
      <c r="H5537" s="1">
        <v>6.5</v>
      </c>
      <c r="I5537">
        <f t="shared" si="432"/>
        <v>1657.57</v>
      </c>
      <c r="J5537">
        <f t="shared" si="433"/>
        <v>5.3265000000000002</v>
      </c>
      <c r="K5537">
        <f t="shared" si="434"/>
        <v>87.944243549999996</v>
      </c>
      <c r="L5537" s="1" t="s">
        <v>26</v>
      </c>
      <c r="M5537" s="1" t="s">
        <v>20</v>
      </c>
      <c r="N5537" s="1" t="s">
        <v>21</v>
      </c>
      <c r="O5537" s="1" t="s">
        <v>29</v>
      </c>
      <c r="P5537" s="1" t="s">
        <v>43</v>
      </c>
      <c r="Q5537" s="1" t="s">
        <v>24</v>
      </c>
      <c r="R5537" s="2">
        <v>40168</v>
      </c>
    </row>
    <row r="5538" spans="1:18" x14ac:dyDescent="0.25">
      <c r="A5538" s="1">
        <v>32546</v>
      </c>
      <c r="B5538" s="2">
        <v>40620</v>
      </c>
      <c r="C5538" s="2" t="str">
        <f t="shared" si="431"/>
        <v>March</v>
      </c>
      <c r="D5538" s="1" t="s">
        <v>37</v>
      </c>
      <c r="E5538" s="1">
        <v>47</v>
      </c>
      <c r="F5538" s="1">
        <f t="shared" si="430"/>
        <v>27.532404255319147</v>
      </c>
      <c r="G5538" s="1">
        <v>1294.0229999999999</v>
      </c>
      <c r="H5538" s="1">
        <v>1.25</v>
      </c>
      <c r="I5538">
        <f t="shared" si="432"/>
        <v>1295.2729999999999</v>
      </c>
      <c r="J5538">
        <f t="shared" si="433"/>
        <v>5.3265000000000002</v>
      </c>
      <c r="K5538">
        <f t="shared" si="434"/>
        <v>68.926135095000006</v>
      </c>
      <c r="L5538" s="1" t="s">
        <v>26</v>
      </c>
      <c r="M5538" s="1" t="s">
        <v>49</v>
      </c>
      <c r="N5538" s="1" t="s">
        <v>42</v>
      </c>
      <c r="O5538" s="1" t="s">
        <v>29</v>
      </c>
      <c r="P5538" s="1" t="s">
        <v>30</v>
      </c>
      <c r="Q5538" s="1" t="s">
        <v>46</v>
      </c>
      <c r="R5538" s="2">
        <v>40621</v>
      </c>
    </row>
    <row r="5539" spans="1:18" x14ac:dyDescent="0.25">
      <c r="A5539" s="1">
        <v>57798</v>
      </c>
      <c r="B5539" s="2">
        <v>41167</v>
      </c>
      <c r="C5539" s="2" t="str">
        <f t="shared" si="431"/>
        <v>September</v>
      </c>
      <c r="D5539" s="1" t="s">
        <v>25</v>
      </c>
      <c r="E5539" s="1">
        <v>20</v>
      </c>
      <c r="F5539" s="1">
        <f t="shared" si="430"/>
        <v>152.54050000000001</v>
      </c>
      <c r="G5539" s="1">
        <v>3050.81</v>
      </c>
      <c r="H5539" s="1">
        <v>36.090000000000003</v>
      </c>
      <c r="I5539">
        <f t="shared" si="432"/>
        <v>3086.9</v>
      </c>
      <c r="J5539">
        <f t="shared" si="433"/>
        <v>4.7610000000000001</v>
      </c>
      <c r="K5539">
        <f t="shared" si="434"/>
        <v>145.2490641</v>
      </c>
      <c r="L5539" s="1" t="s">
        <v>38</v>
      </c>
      <c r="M5539" s="1" t="s">
        <v>59</v>
      </c>
      <c r="N5539" s="1" t="s">
        <v>28</v>
      </c>
      <c r="O5539" s="1" t="s">
        <v>22</v>
      </c>
      <c r="P5539" s="1" t="s">
        <v>67</v>
      </c>
      <c r="Q5539" s="1" t="s">
        <v>64</v>
      </c>
      <c r="R5539" s="2">
        <v>41168</v>
      </c>
    </row>
    <row r="5540" spans="1:18" x14ac:dyDescent="0.25">
      <c r="A5540" s="1">
        <v>42342</v>
      </c>
      <c r="B5540" s="2">
        <v>40060</v>
      </c>
      <c r="C5540" s="2" t="str">
        <f t="shared" si="431"/>
        <v>September</v>
      </c>
      <c r="D5540" s="1" t="s">
        <v>32</v>
      </c>
      <c r="E5540" s="1">
        <v>25</v>
      </c>
      <c r="F5540" s="1">
        <f t="shared" si="430"/>
        <v>12.7256</v>
      </c>
      <c r="G5540" s="1">
        <v>318.14</v>
      </c>
      <c r="H5540" s="1">
        <v>5.09</v>
      </c>
      <c r="I5540">
        <f t="shared" si="432"/>
        <v>323.22999999999996</v>
      </c>
      <c r="J5540">
        <f t="shared" si="433"/>
        <v>3.5455000000000001</v>
      </c>
      <c r="K5540">
        <f t="shared" si="434"/>
        <v>11.279653699999999</v>
      </c>
      <c r="L5540" s="1" t="s">
        <v>26</v>
      </c>
      <c r="M5540" s="1" t="s">
        <v>20</v>
      </c>
      <c r="N5540" s="1" t="s">
        <v>33</v>
      </c>
      <c r="O5540" s="1" t="s">
        <v>34</v>
      </c>
      <c r="P5540" s="1" t="s">
        <v>45</v>
      </c>
      <c r="Q5540" s="1" t="s">
        <v>24</v>
      </c>
      <c r="R5540" s="2">
        <v>40061</v>
      </c>
    </row>
    <row r="5541" spans="1:18" x14ac:dyDescent="0.25">
      <c r="A5541" s="1">
        <v>19296</v>
      </c>
      <c r="B5541" s="2">
        <v>40278</v>
      </c>
      <c r="C5541" s="2" t="str">
        <f t="shared" si="431"/>
        <v>April</v>
      </c>
      <c r="D5541" s="1" t="s">
        <v>25</v>
      </c>
      <c r="E5541" s="1">
        <v>43</v>
      </c>
      <c r="F5541" s="1">
        <f t="shared" si="430"/>
        <v>1.7611627906976746</v>
      </c>
      <c r="G5541" s="1">
        <v>75.73</v>
      </c>
      <c r="H5541" s="1">
        <v>1.57</v>
      </c>
      <c r="I5541">
        <f t="shared" si="432"/>
        <v>77.3</v>
      </c>
      <c r="J5541">
        <f t="shared" si="433"/>
        <v>3.5455000000000001</v>
      </c>
      <c r="K5541">
        <f t="shared" si="434"/>
        <v>2.6850071500000001</v>
      </c>
      <c r="L5541" s="1" t="s">
        <v>19</v>
      </c>
      <c r="M5541" s="1" t="s">
        <v>47</v>
      </c>
      <c r="N5541" s="1" t="s">
        <v>42</v>
      </c>
      <c r="O5541" s="1" t="s">
        <v>34</v>
      </c>
      <c r="P5541" s="1" t="s">
        <v>35</v>
      </c>
      <c r="Q5541" s="1" t="s">
        <v>36</v>
      </c>
      <c r="R5541" s="2">
        <v>40280</v>
      </c>
    </row>
    <row r="5542" spans="1:18" x14ac:dyDescent="0.25">
      <c r="A5542" s="1">
        <v>34498</v>
      </c>
      <c r="B5542" s="2">
        <v>39859</v>
      </c>
      <c r="C5542" s="2" t="str">
        <f t="shared" si="431"/>
        <v>February</v>
      </c>
      <c r="D5542" s="1" t="s">
        <v>18</v>
      </c>
      <c r="E5542" s="1">
        <v>4</v>
      </c>
      <c r="F5542" s="1">
        <f t="shared" si="430"/>
        <v>11.78</v>
      </c>
      <c r="G5542" s="1">
        <v>47.12</v>
      </c>
      <c r="H5542" s="1">
        <v>1.39</v>
      </c>
      <c r="I5542">
        <f t="shared" si="432"/>
        <v>48.51</v>
      </c>
      <c r="J5542">
        <f t="shared" si="433"/>
        <v>3.5455000000000001</v>
      </c>
      <c r="K5542">
        <f t="shared" si="434"/>
        <v>1.6706396000000001</v>
      </c>
      <c r="L5542" s="1" t="s">
        <v>19</v>
      </c>
      <c r="M5542" s="1" t="s">
        <v>56</v>
      </c>
      <c r="N5542" s="1" t="s">
        <v>28</v>
      </c>
      <c r="O5542" s="1" t="s">
        <v>34</v>
      </c>
      <c r="P5542" s="1" t="s">
        <v>62</v>
      </c>
      <c r="Q5542" s="1" t="s">
        <v>24</v>
      </c>
      <c r="R5542" s="2">
        <v>39864</v>
      </c>
    </row>
    <row r="5543" spans="1:18" x14ac:dyDescent="0.25">
      <c r="A5543" s="1">
        <v>1222</v>
      </c>
      <c r="B5543" s="2">
        <v>40213</v>
      </c>
      <c r="C5543" s="2" t="str">
        <f t="shared" si="431"/>
        <v>February</v>
      </c>
      <c r="D5543" s="1" t="s">
        <v>41</v>
      </c>
      <c r="E5543" s="1">
        <v>48</v>
      </c>
      <c r="F5543" s="1">
        <f t="shared" si="430"/>
        <v>5.3622916666666667</v>
      </c>
      <c r="G5543" s="1">
        <v>257.39</v>
      </c>
      <c r="H5543" s="1">
        <v>5.57</v>
      </c>
      <c r="I5543">
        <f t="shared" si="432"/>
        <v>262.95999999999998</v>
      </c>
      <c r="J5543">
        <f t="shared" si="433"/>
        <v>3.5455000000000001</v>
      </c>
      <c r="K5543">
        <f t="shared" si="434"/>
        <v>9.1257624499999999</v>
      </c>
      <c r="L5543" s="1" t="s">
        <v>26</v>
      </c>
      <c r="M5543" s="1" t="s">
        <v>51</v>
      </c>
      <c r="N5543" s="1" t="s">
        <v>42</v>
      </c>
      <c r="O5543" s="1" t="s">
        <v>34</v>
      </c>
      <c r="P5543" s="1" t="s">
        <v>45</v>
      </c>
      <c r="Q5543" s="1" t="s">
        <v>24</v>
      </c>
      <c r="R5543" s="2">
        <v>40213</v>
      </c>
    </row>
    <row r="5544" spans="1:18" x14ac:dyDescent="0.25">
      <c r="A5544" s="1">
        <v>21703</v>
      </c>
      <c r="B5544" s="2">
        <v>39874</v>
      </c>
      <c r="C5544" s="2" t="str">
        <f t="shared" si="431"/>
        <v>March</v>
      </c>
      <c r="D5544" s="1" t="s">
        <v>32</v>
      </c>
      <c r="E5544" s="1">
        <v>15</v>
      </c>
      <c r="F5544" s="1">
        <f t="shared" si="430"/>
        <v>147.44893333333331</v>
      </c>
      <c r="G5544" s="1">
        <v>2211.7339999999999</v>
      </c>
      <c r="H5544" s="1">
        <v>4.99</v>
      </c>
      <c r="I5544">
        <f t="shared" si="432"/>
        <v>2216.7239999999997</v>
      </c>
      <c r="J5544">
        <f t="shared" si="433"/>
        <v>5.3265000000000002</v>
      </c>
      <c r="K5544">
        <f t="shared" si="434"/>
        <v>117.80801151</v>
      </c>
      <c r="L5544" s="1" t="s">
        <v>19</v>
      </c>
      <c r="M5544" s="1" t="s">
        <v>59</v>
      </c>
      <c r="N5544" s="1" t="s">
        <v>28</v>
      </c>
      <c r="O5544" s="1" t="s">
        <v>29</v>
      </c>
      <c r="P5544" s="1" t="s">
        <v>30</v>
      </c>
      <c r="Q5544" s="1" t="s">
        <v>24</v>
      </c>
      <c r="R5544" s="2">
        <v>39874</v>
      </c>
    </row>
    <row r="5545" spans="1:18" x14ac:dyDescent="0.25">
      <c r="A5545" s="1">
        <v>3393</v>
      </c>
      <c r="B5545" s="2">
        <v>40727</v>
      </c>
      <c r="C5545" s="2" t="str">
        <f t="shared" si="431"/>
        <v>July</v>
      </c>
      <c r="D5545" s="1" t="s">
        <v>25</v>
      </c>
      <c r="E5545" s="1">
        <v>7</v>
      </c>
      <c r="F5545" s="1">
        <f t="shared" si="430"/>
        <v>18.248571428571427</v>
      </c>
      <c r="G5545" s="1">
        <v>127.74</v>
      </c>
      <c r="H5545" s="1">
        <v>4</v>
      </c>
      <c r="I5545">
        <f t="shared" si="432"/>
        <v>131.74</v>
      </c>
      <c r="J5545">
        <f t="shared" si="433"/>
        <v>5.3265000000000002</v>
      </c>
      <c r="K5545">
        <f t="shared" si="434"/>
        <v>6.8040710999999998</v>
      </c>
      <c r="L5545" s="1" t="s">
        <v>19</v>
      </c>
      <c r="M5545" s="1" t="s">
        <v>58</v>
      </c>
      <c r="N5545" s="1" t="s">
        <v>21</v>
      </c>
      <c r="O5545" s="1" t="s">
        <v>29</v>
      </c>
      <c r="P5545" s="1" t="s">
        <v>43</v>
      </c>
      <c r="Q5545" s="1" t="s">
        <v>24</v>
      </c>
      <c r="R5545" s="2">
        <v>40728</v>
      </c>
    </row>
    <row r="5546" spans="1:18" x14ac:dyDescent="0.25">
      <c r="A5546" s="1">
        <v>58372</v>
      </c>
      <c r="B5546" s="2">
        <v>40635</v>
      </c>
      <c r="C5546" s="2" t="str">
        <f t="shared" si="431"/>
        <v>April</v>
      </c>
      <c r="D5546" s="1" t="s">
        <v>18</v>
      </c>
      <c r="E5546" s="1">
        <v>48</v>
      </c>
      <c r="F5546" s="1">
        <f t="shared" si="430"/>
        <v>3.8354166666666667</v>
      </c>
      <c r="G5546" s="1">
        <v>184.1</v>
      </c>
      <c r="H5546" s="1">
        <v>0.7</v>
      </c>
      <c r="I5546">
        <f t="shared" si="432"/>
        <v>184.79999999999998</v>
      </c>
      <c r="J5546">
        <f t="shared" si="433"/>
        <v>3.5455000000000001</v>
      </c>
      <c r="K5546">
        <f t="shared" si="434"/>
        <v>6.5272654999999995</v>
      </c>
      <c r="L5546" s="1" t="s">
        <v>26</v>
      </c>
      <c r="M5546" s="1" t="s">
        <v>58</v>
      </c>
      <c r="N5546" s="1" t="s">
        <v>33</v>
      </c>
      <c r="O5546" s="1" t="s">
        <v>34</v>
      </c>
      <c r="P5546" s="1" t="s">
        <v>35</v>
      </c>
      <c r="Q5546" s="1" t="s">
        <v>36</v>
      </c>
      <c r="R5546" s="2">
        <v>40640</v>
      </c>
    </row>
    <row r="5547" spans="1:18" x14ac:dyDescent="0.25">
      <c r="A5547" s="1">
        <v>21442</v>
      </c>
      <c r="B5547" s="2">
        <v>40172</v>
      </c>
      <c r="C5547" s="2" t="str">
        <f t="shared" si="431"/>
        <v>December</v>
      </c>
      <c r="D5547" s="1" t="s">
        <v>18</v>
      </c>
      <c r="E5547" s="1">
        <v>48</v>
      </c>
      <c r="F5547" s="1">
        <f t="shared" si="430"/>
        <v>61.728333333333332</v>
      </c>
      <c r="G5547" s="1">
        <v>2962.96</v>
      </c>
      <c r="H5547" s="1">
        <v>36.61</v>
      </c>
      <c r="I5547">
        <f t="shared" si="432"/>
        <v>2999.57</v>
      </c>
      <c r="J5547">
        <f t="shared" si="433"/>
        <v>4.7610000000000001</v>
      </c>
      <c r="K5547">
        <f t="shared" si="434"/>
        <v>141.06652560000001</v>
      </c>
      <c r="L5547" s="1" t="s">
        <v>38</v>
      </c>
      <c r="M5547" s="1" t="s">
        <v>56</v>
      </c>
      <c r="N5547" s="1" t="s">
        <v>21</v>
      </c>
      <c r="O5547" s="1" t="s">
        <v>22</v>
      </c>
      <c r="P5547" s="1" t="s">
        <v>67</v>
      </c>
      <c r="Q5547" s="1" t="s">
        <v>64</v>
      </c>
      <c r="R5547" s="2">
        <v>40179</v>
      </c>
    </row>
    <row r="5548" spans="1:18" x14ac:dyDescent="0.25">
      <c r="A5548" s="1">
        <v>20545</v>
      </c>
      <c r="B5548" s="2">
        <v>40460</v>
      </c>
      <c r="C5548" s="2" t="str">
        <f t="shared" si="431"/>
        <v>October</v>
      </c>
      <c r="D5548" s="1" t="s">
        <v>32</v>
      </c>
      <c r="E5548" s="1">
        <v>1</v>
      </c>
      <c r="F5548" s="1">
        <f t="shared" si="430"/>
        <v>361.94</v>
      </c>
      <c r="G5548" s="1">
        <v>361.94</v>
      </c>
      <c r="H5548" s="1">
        <v>69.55</v>
      </c>
      <c r="I5548">
        <f t="shared" si="432"/>
        <v>431.49</v>
      </c>
      <c r="J5548">
        <f t="shared" si="433"/>
        <v>4.7610000000000001</v>
      </c>
      <c r="K5548">
        <f t="shared" si="434"/>
        <v>17.231963399999998</v>
      </c>
      <c r="L5548" s="1" t="s">
        <v>38</v>
      </c>
      <c r="M5548" s="1" t="s">
        <v>27</v>
      </c>
      <c r="N5548" s="1" t="s">
        <v>28</v>
      </c>
      <c r="O5548" s="1" t="s">
        <v>22</v>
      </c>
      <c r="P5548" s="1" t="s">
        <v>39</v>
      </c>
      <c r="Q5548" s="1" t="s">
        <v>40</v>
      </c>
      <c r="R5548" s="2">
        <v>40461</v>
      </c>
    </row>
    <row r="5549" spans="1:18" x14ac:dyDescent="0.25">
      <c r="A5549" s="1">
        <v>9954</v>
      </c>
      <c r="B5549" s="2">
        <v>39983</v>
      </c>
      <c r="C5549" s="2" t="str">
        <f t="shared" si="431"/>
        <v>June</v>
      </c>
      <c r="D5549" s="1" t="s">
        <v>32</v>
      </c>
      <c r="E5549" s="1">
        <v>30</v>
      </c>
      <c r="F5549" s="1">
        <f t="shared" si="430"/>
        <v>3.8603333333333336</v>
      </c>
      <c r="G5549" s="1">
        <v>115.81</v>
      </c>
      <c r="H5549" s="1">
        <v>0.83</v>
      </c>
      <c r="I5549">
        <f t="shared" si="432"/>
        <v>116.64</v>
      </c>
      <c r="J5549">
        <f t="shared" si="433"/>
        <v>3.5455000000000001</v>
      </c>
      <c r="K5549">
        <f t="shared" si="434"/>
        <v>4.1060435499999999</v>
      </c>
      <c r="L5549" s="1" t="s">
        <v>26</v>
      </c>
      <c r="M5549" s="1" t="s">
        <v>56</v>
      </c>
      <c r="N5549" s="1" t="s">
        <v>33</v>
      </c>
      <c r="O5549" s="1" t="s">
        <v>34</v>
      </c>
      <c r="P5549" s="1" t="s">
        <v>35</v>
      </c>
      <c r="Q5549" s="1" t="s">
        <v>36</v>
      </c>
      <c r="R5549" s="2">
        <v>39985</v>
      </c>
    </row>
    <row r="5550" spans="1:18" x14ac:dyDescent="0.25">
      <c r="A5550" s="1">
        <v>32228</v>
      </c>
      <c r="B5550" s="2">
        <v>40486</v>
      </c>
      <c r="C5550" s="2" t="str">
        <f t="shared" si="431"/>
        <v>November</v>
      </c>
      <c r="D5550" s="1" t="s">
        <v>37</v>
      </c>
      <c r="E5550" s="1">
        <v>35</v>
      </c>
      <c r="F5550" s="1">
        <f t="shared" si="430"/>
        <v>5.9894285714285713</v>
      </c>
      <c r="G5550" s="1">
        <v>209.63</v>
      </c>
      <c r="H5550" s="1">
        <v>1.2</v>
      </c>
      <c r="I5550">
        <f t="shared" si="432"/>
        <v>210.82999999999998</v>
      </c>
      <c r="J5550">
        <f t="shared" si="433"/>
        <v>3.5455000000000001</v>
      </c>
      <c r="K5550">
        <f t="shared" si="434"/>
        <v>7.4324316499999998</v>
      </c>
      <c r="L5550" s="1" t="s">
        <v>26</v>
      </c>
      <c r="M5550" s="1" t="s">
        <v>51</v>
      </c>
      <c r="N5550" s="1" t="s">
        <v>42</v>
      </c>
      <c r="O5550" s="1" t="s">
        <v>34</v>
      </c>
      <c r="P5550" s="1" t="s">
        <v>35</v>
      </c>
      <c r="Q5550" s="1" t="s">
        <v>36</v>
      </c>
      <c r="R5550" s="2">
        <v>40488</v>
      </c>
    </row>
    <row r="5551" spans="1:18" x14ac:dyDescent="0.25">
      <c r="A5551" s="1">
        <v>13988</v>
      </c>
      <c r="B5551" s="2">
        <v>41122</v>
      </c>
      <c r="C5551" s="2" t="str">
        <f t="shared" si="431"/>
        <v>August</v>
      </c>
      <c r="D5551" s="1" t="s">
        <v>32</v>
      </c>
      <c r="E5551" s="1">
        <v>18</v>
      </c>
      <c r="F5551" s="1">
        <f t="shared" si="430"/>
        <v>13.128333333333334</v>
      </c>
      <c r="G5551" s="1">
        <v>236.31</v>
      </c>
      <c r="H5551" s="1">
        <v>4.9800000000000004</v>
      </c>
      <c r="I5551">
        <f t="shared" si="432"/>
        <v>241.29</v>
      </c>
      <c r="J5551">
        <f t="shared" si="433"/>
        <v>3.5455000000000001</v>
      </c>
      <c r="K5551">
        <f t="shared" si="434"/>
        <v>8.3783710500000002</v>
      </c>
      <c r="L5551" s="1" t="s">
        <v>19</v>
      </c>
      <c r="M5551" s="1" t="s">
        <v>54</v>
      </c>
      <c r="N5551" s="1" t="s">
        <v>42</v>
      </c>
      <c r="O5551" s="1" t="s">
        <v>34</v>
      </c>
      <c r="P5551" s="1" t="s">
        <v>68</v>
      </c>
      <c r="Q5551" s="1" t="s">
        <v>24</v>
      </c>
      <c r="R5551" s="2">
        <v>41123</v>
      </c>
    </row>
    <row r="5552" spans="1:18" x14ac:dyDescent="0.25">
      <c r="A5552" s="1">
        <v>28802</v>
      </c>
      <c r="B5552" s="2">
        <v>40486</v>
      </c>
      <c r="C5552" s="2" t="str">
        <f t="shared" si="431"/>
        <v>November</v>
      </c>
      <c r="D5552" s="1" t="s">
        <v>25</v>
      </c>
      <c r="E5552" s="1">
        <v>22</v>
      </c>
      <c r="F5552" s="1">
        <f t="shared" si="430"/>
        <v>181.88493181818183</v>
      </c>
      <c r="G5552" s="1">
        <v>4001.4684999999999</v>
      </c>
      <c r="H5552" s="1">
        <v>3</v>
      </c>
      <c r="I5552">
        <f t="shared" si="432"/>
        <v>4004.4684999999999</v>
      </c>
      <c r="J5552">
        <f t="shared" si="433"/>
        <v>5.3265000000000002</v>
      </c>
      <c r="K5552">
        <f t="shared" si="434"/>
        <v>213.1382196525</v>
      </c>
      <c r="L5552" s="1" t="s">
        <v>26</v>
      </c>
      <c r="M5552" s="1" t="s">
        <v>20</v>
      </c>
      <c r="N5552" s="1" t="s">
        <v>42</v>
      </c>
      <c r="O5552" s="1" t="s">
        <v>29</v>
      </c>
      <c r="P5552" s="1" t="s">
        <v>30</v>
      </c>
      <c r="Q5552" s="1" t="s">
        <v>24</v>
      </c>
      <c r="R5552" s="2">
        <v>40488</v>
      </c>
    </row>
    <row r="5553" spans="1:18" x14ac:dyDescent="0.25">
      <c r="A5553" s="1">
        <v>21862</v>
      </c>
      <c r="B5553" s="2">
        <v>40433</v>
      </c>
      <c r="C5553" s="2" t="str">
        <f t="shared" si="431"/>
        <v>September</v>
      </c>
      <c r="D5553" s="1" t="s">
        <v>32</v>
      </c>
      <c r="E5553" s="1">
        <v>4</v>
      </c>
      <c r="F5553" s="1">
        <f t="shared" si="430"/>
        <v>4753.5600000000004</v>
      </c>
      <c r="G5553" s="1">
        <v>19014.240000000002</v>
      </c>
      <c r="H5553" s="1">
        <v>24.49</v>
      </c>
      <c r="I5553">
        <f t="shared" si="432"/>
        <v>19038.730000000003</v>
      </c>
      <c r="J5553">
        <f t="shared" si="433"/>
        <v>5.3265000000000002</v>
      </c>
      <c r="K5553">
        <f t="shared" si="434"/>
        <v>1012.7934936</v>
      </c>
      <c r="L5553" s="1" t="s">
        <v>26</v>
      </c>
      <c r="M5553" s="1" t="s">
        <v>51</v>
      </c>
      <c r="N5553" s="1" t="s">
        <v>21</v>
      </c>
      <c r="O5553" s="1" t="s">
        <v>29</v>
      </c>
      <c r="P5553" s="1" t="s">
        <v>61</v>
      </c>
      <c r="Q5553" s="1" t="s">
        <v>53</v>
      </c>
      <c r="R5553" s="2">
        <v>40435</v>
      </c>
    </row>
    <row r="5554" spans="1:18" x14ac:dyDescent="0.25">
      <c r="A5554" s="1">
        <v>18853</v>
      </c>
      <c r="B5554" s="2">
        <v>40195</v>
      </c>
      <c r="C5554" s="2" t="str">
        <f t="shared" si="431"/>
        <v>January</v>
      </c>
      <c r="D5554" s="1" t="s">
        <v>37</v>
      </c>
      <c r="E5554" s="1">
        <v>33</v>
      </c>
      <c r="F5554" s="1">
        <f t="shared" si="430"/>
        <v>6.7842424242424242</v>
      </c>
      <c r="G5554" s="1">
        <v>223.88</v>
      </c>
      <c r="H5554" s="1">
        <v>1.5</v>
      </c>
      <c r="I5554">
        <f t="shared" si="432"/>
        <v>225.38</v>
      </c>
      <c r="J5554">
        <f t="shared" si="433"/>
        <v>3.5455000000000001</v>
      </c>
      <c r="K5554">
        <f t="shared" si="434"/>
        <v>7.9376653999999993</v>
      </c>
      <c r="L5554" s="1" t="s">
        <v>26</v>
      </c>
      <c r="M5554" s="1" t="s">
        <v>56</v>
      </c>
      <c r="N5554" s="1" t="s">
        <v>42</v>
      </c>
      <c r="O5554" s="1" t="s">
        <v>34</v>
      </c>
      <c r="P5554" s="1" t="s">
        <v>35</v>
      </c>
      <c r="Q5554" s="1" t="s">
        <v>36</v>
      </c>
      <c r="R5554" s="2">
        <v>40197</v>
      </c>
    </row>
    <row r="5555" spans="1:18" x14ac:dyDescent="0.25">
      <c r="A5555" s="1">
        <v>52930</v>
      </c>
      <c r="B5555" s="2">
        <v>40855</v>
      </c>
      <c r="C5555" s="2" t="str">
        <f t="shared" si="431"/>
        <v>November</v>
      </c>
      <c r="D5555" s="1" t="s">
        <v>18</v>
      </c>
      <c r="E5555" s="1">
        <v>24</v>
      </c>
      <c r="F5555" s="1">
        <f t="shared" si="430"/>
        <v>46.339874999999999</v>
      </c>
      <c r="G5555" s="1">
        <v>1112.1569999999999</v>
      </c>
      <c r="H5555" s="1">
        <v>3.3</v>
      </c>
      <c r="I5555">
        <f t="shared" si="432"/>
        <v>1115.4569999999999</v>
      </c>
      <c r="J5555">
        <f t="shared" si="433"/>
        <v>5.3265000000000002</v>
      </c>
      <c r="K5555">
        <f t="shared" si="434"/>
        <v>59.239042604999995</v>
      </c>
      <c r="L5555" s="1" t="s">
        <v>26</v>
      </c>
      <c r="M5555" s="1" t="s">
        <v>27</v>
      </c>
      <c r="N5555" s="1" t="s">
        <v>33</v>
      </c>
      <c r="O5555" s="1" t="s">
        <v>29</v>
      </c>
      <c r="P5555" s="1" t="s">
        <v>30</v>
      </c>
      <c r="Q5555" s="1" t="s">
        <v>46</v>
      </c>
      <c r="R5555" s="2">
        <v>40855</v>
      </c>
    </row>
    <row r="5556" spans="1:18" x14ac:dyDescent="0.25">
      <c r="A5556" s="1">
        <v>47108</v>
      </c>
      <c r="B5556" s="2">
        <v>40101</v>
      </c>
      <c r="C5556" s="2" t="str">
        <f t="shared" si="431"/>
        <v>October</v>
      </c>
      <c r="D5556" s="1" t="s">
        <v>32</v>
      </c>
      <c r="E5556" s="1">
        <v>7</v>
      </c>
      <c r="F5556" s="1">
        <f t="shared" si="430"/>
        <v>18.792857142857144</v>
      </c>
      <c r="G5556" s="1">
        <v>131.55000000000001</v>
      </c>
      <c r="H5556" s="1">
        <v>8.51</v>
      </c>
      <c r="I5556">
        <f t="shared" si="432"/>
        <v>140.06</v>
      </c>
      <c r="J5556">
        <f t="shared" si="433"/>
        <v>5.3265000000000002</v>
      </c>
      <c r="K5556">
        <f t="shared" si="434"/>
        <v>7.007010750000001</v>
      </c>
      <c r="L5556" s="1" t="s">
        <v>26</v>
      </c>
      <c r="M5556" s="1" t="s">
        <v>58</v>
      </c>
      <c r="N5556" s="1" t="s">
        <v>21</v>
      </c>
      <c r="O5556" s="1" t="s">
        <v>29</v>
      </c>
      <c r="P5556" s="1" t="s">
        <v>61</v>
      </c>
      <c r="Q5556" s="1" t="s">
        <v>31</v>
      </c>
      <c r="R5556" s="2">
        <v>40103</v>
      </c>
    </row>
    <row r="5557" spans="1:18" x14ac:dyDescent="0.25">
      <c r="A5557" s="1">
        <v>14338</v>
      </c>
      <c r="B5557" s="2">
        <v>40209</v>
      </c>
      <c r="C5557" s="2" t="str">
        <f t="shared" si="431"/>
        <v>January</v>
      </c>
      <c r="D5557" s="1" t="s">
        <v>18</v>
      </c>
      <c r="E5557" s="1">
        <v>34</v>
      </c>
      <c r="F5557" s="1">
        <f t="shared" si="430"/>
        <v>193.53411764705882</v>
      </c>
      <c r="G5557" s="1">
        <v>6580.16</v>
      </c>
      <c r="H5557" s="1">
        <v>15.59</v>
      </c>
      <c r="I5557">
        <f t="shared" si="432"/>
        <v>6595.75</v>
      </c>
      <c r="J5557">
        <f t="shared" si="433"/>
        <v>5.3265000000000002</v>
      </c>
      <c r="K5557">
        <f t="shared" si="434"/>
        <v>350.4922224</v>
      </c>
      <c r="L5557" s="1" t="s">
        <v>38</v>
      </c>
      <c r="M5557" s="1" t="s">
        <v>58</v>
      </c>
      <c r="N5557" s="1" t="s">
        <v>28</v>
      </c>
      <c r="O5557" s="1" t="s">
        <v>29</v>
      </c>
      <c r="P5557" s="1" t="s">
        <v>61</v>
      </c>
      <c r="Q5557" s="1" t="s">
        <v>40</v>
      </c>
      <c r="R5557" s="2">
        <v>40216</v>
      </c>
    </row>
    <row r="5558" spans="1:18" x14ac:dyDescent="0.25">
      <c r="A5558" s="1">
        <v>28870</v>
      </c>
      <c r="B5558" s="2">
        <v>40857</v>
      </c>
      <c r="C5558" s="2" t="str">
        <f t="shared" si="431"/>
        <v>November</v>
      </c>
      <c r="D5558" s="1" t="s">
        <v>25</v>
      </c>
      <c r="E5558" s="1">
        <v>27</v>
      </c>
      <c r="F5558" s="1">
        <f t="shared" si="430"/>
        <v>42.77370370370371</v>
      </c>
      <c r="G5558" s="1">
        <v>1154.8900000000001</v>
      </c>
      <c r="H5558" s="1">
        <v>6.5</v>
      </c>
      <c r="I5558">
        <f t="shared" si="432"/>
        <v>1161.3900000000001</v>
      </c>
      <c r="J5558">
        <f t="shared" si="433"/>
        <v>5.3265000000000002</v>
      </c>
      <c r="K5558">
        <f t="shared" si="434"/>
        <v>61.515215850000004</v>
      </c>
      <c r="L5558" s="1" t="s">
        <v>26</v>
      </c>
      <c r="M5558" s="1" t="s">
        <v>54</v>
      </c>
      <c r="N5558" s="1" t="s">
        <v>33</v>
      </c>
      <c r="O5558" s="1" t="s">
        <v>29</v>
      </c>
      <c r="P5558" s="1" t="s">
        <v>43</v>
      </c>
      <c r="Q5558" s="1" t="s">
        <v>24</v>
      </c>
      <c r="R5558" s="2">
        <v>40858</v>
      </c>
    </row>
    <row r="5559" spans="1:18" x14ac:dyDescent="0.25">
      <c r="A5559" s="1">
        <v>52929</v>
      </c>
      <c r="B5559" s="2">
        <v>40641</v>
      </c>
      <c r="C5559" s="2" t="str">
        <f t="shared" si="431"/>
        <v>April</v>
      </c>
      <c r="D5559" s="1" t="s">
        <v>25</v>
      </c>
      <c r="E5559" s="1">
        <v>7</v>
      </c>
      <c r="F5559" s="1">
        <f t="shared" si="430"/>
        <v>6.7057142857142855</v>
      </c>
      <c r="G5559" s="1">
        <v>46.94</v>
      </c>
      <c r="H5559" s="1">
        <v>1.22</v>
      </c>
      <c r="I5559">
        <f t="shared" si="432"/>
        <v>48.16</v>
      </c>
      <c r="J5559">
        <f t="shared" si="433"/>
        <v>3.5455000000000001</v>
      </c>
      <c r="K5559">
        <f t="shared" si="434"/>
        <v>1.6642577000000001</v>
      </c>
      <c r="L5559" s="1" t="s">
        <v>26</v>
      </c>
      <c r="M5559" s="1" t="s">
        <v>44</v>
      </c>
      <c r="N5559" s="1" t="s">
        <v>28</v>
      </c>
      <c r="O5559" s="1" t="s">
        <v>34</v>
      </c>
      <c r="P5559" s="1" t="s">
        <v>35</v>
      </c>
      <c r="Q5559" s="1" t="s">
        <v>36</v>
      </c>
      <c r="R5559" s="2">
        <v>40642</v>
      </c>
    </row>
    <row r="5560" spans="1:18" x14ac:dyDescent="0.25">
      <c r="A5560" s="1">
        <v>33222</v>
      </c>
      <c r="B5560" s="2">
        <v>41079</v>
      </c>
      <c r="C5560" s="2" t="str">
        <f t="shared" si="431"/>
        <v>June</v>
      </c>
      <c r="D5560" s="1" t="s">
        <v>41</v>
      </c>
      <c r="E5560" s="1">
        <v>18</v>
      </c>
      <c r="F5560" s="1">
        <f t="shared" si="430"/>
        <v>23.375555555555554</v>
      </c>
      <c r="G5560" s="1">
        <v>420.76</v>
      </c>
      <c r="H5560" s="1">
        <v>15.1</v>
      </c>
      <c r="I5560">
        <f t="shared" si="432"/>
        <v>435.86</v>
      </c>
      <c r="J5560">
        <f t="shared" si="433"/>
        <v>3.5455000000000001</v>
      </c>
      <c r="K5560">
        <f t="shared" si="434"/>
        <v>14.9180458</v>
      </c>
      <c r="L5560" s="1" t="s">
        <v>26</v>
      </c>
      <c r="M5560" s="1" t="s">
        <v>20</v>
      </c>
      <c r="N5560" s="1" t="s">
        <v>42</v>
      </c>
      <c r="O5560" s="1" t="s">
        <v>34</v>
      </c>
      <c r="P5560" s="1" t="s">
        <v>48</v>
      </c>
      <c r="Q5560" s="1" t="s">
        <v>24</v>
      </c>
      <c r="R5560" s="2">
        <v>41081</v>
      </c>
    </row>
    <row r="5561" spans="1:18" x14ac:dyDescent="0.25">
      <c r="A5561" s="1">
        <v>7078</v>
      </c>
      <c r="B5561" s="2">
        <v>40279</v>
      </c>
      <c r="C5561" s="2" t="str">
        <f t="shared" si="431"/>
        <v>April</v>
      </c>
      <c r="D5561" s="1" t="s">
        <v>25</v>
      </c>
      <c r="E5561" s="1">
        <v>16</v>
      </c>
      <c r="F5561" s="1">
        <f t="shared" si="430"/>
        <v>121.22812500000001</v>
      </c>
      <c r="G5561" s="1">
        <v>1939.65</v>
      </c>
      <c r="H5561" s="1">
        <v>70.2</v>
      </c>
      <c r="I5561">
        <f t="shared" si="432"/>
        <v>2009.8500000000001</v>
      </c>
      <c r="J5561">
        <f t="shared" si="433"/>
        <v>4.7610000000000001</v>
      </c>
      <c r="K5561">
        <f t="shared" si="434"/>
        <v>92.346736500000006</v>
      </c>
      <c r="L5561" s="1" t="s">
        <v>38</v>
      </c>
      <c r="M5561" s="1" t="s">
        <v>51</v>
      </c>
      <c r="N5561" s="1" t="s">
        <v>33</v>
      </c>
      <c r="O5561" s="1" t="s">
        <v>22</v>
      </c>
      <c r="P5561" s="1" t="s">
        <v>39</v>
      </c>
      <c r="Q5561" s="1" t="s">
        <v>40</v>
      </c>
      <c r="R5561" s="2">
        <v>40281</v>
      </c>
    </row>
    <row r="5562" spans="1:18" x14ac:dyDescent="0.25">
      <c r="A5562" s="1">
        <v>38466</v>
      </c>
      <c r="B5562" s="2">
        <v>40772</v>
      </c>
      <c r="C5562" s="2" t="str">
        <f t="shared" si="431"/>
        <v>August</v>
      </c>
      <c r="D5562" s="1" t="s">
        <v>37</v>
      </c>
      <c r="E5562" s="1">
        <v>37</v>
      </c>
      <c r="F5562" s="1">
        <f t="shared" si="430"/>
        <v>3.0100000000000002</v>
      </c>
      <c r="G5562" s="1">
        <v>111.37</v>
      </c>
      <c r="H5562" s="1">
        <v>0.5</v>
      </c>
      <c r="I5562">
        <f t="shared" si="432"/>
        <v>111.87</v>
      </c>
      <c r="J5562">
        <f t="shared" si="433"/>
        <v>3.5455000000000001</v>
      </c>
      <c r="K5562">
        <f t="shared" si="434"/>
        <v>3.9486233500000001</v>
      </c>
      <c r="L5562" s="1" t="s">
        <v>26</v>
      </c>
      <c r="M5562" s="1" t="s">
        <v>27</v>
      </c>
      <c r="N5562" s="1" t="s">
        <v>33</v>
      </c>
      <c r="O5562" s="1" t="s">
        <v>34</v>
      </c>
      <c r="P5562" s="1" t="s">
        <v>63</v>
      </c>
      <c r="Q5562" s="1" t="s">
        <v>24</v>
      </c>
      <c r="R5562" s="2">
        <v>40774</v>
      </c>
    </row>
    <row r="5563" spans="1:18" x14ac:dyDescent="0.25">
      <c r="A5563" s="1">
        <v>51780</v>
      </c>
      <c r="B5563" s="2">
        <v>40383</v>
      </c>
      <c r="C5563" s="2" t="str">
        <f t="shared" si="431"/>
        <v>July</v>
      </c>
      <c r="D5563" s="1" t="s">
        <v>18</v>
      </c>
      <c r="E5563" s="1">
        <v>44</v>
      </c>
      <c r="F5563" s="1">
        <f t="shared" si="430"/>
        <v>4.2231818181818177</v>
      </c>
      <c r="G5563" s="1">
        <v>185.82</v>
      </c>
      <c r="H5563" s="1">
        <v>2.2599999999999998</v>
      </c>
      <c r="I5563">
        <f t="shared" si="432"/>
        <v>188.07999999999998</v>
      </c>
      <c r="J5563">
        <f t="shared" si="433"/>
        <v>3.5455000000000001</v>
      </c>
      <c r="K5563">
        <f t="shared" si="434"/>
        <v>6.5882480999999995</v>
      </c>
      <c r="L5563" s="1" t="s">
        <v>19</v>
      </c>
      <c r="M5563" s="1" t="s">
        <v>54</v>
      </c>
      <c r="N5563" s="1" t="s">
        <v>21</v>
      </c>
      <c r="O5563" s="1" t="s">
        <v>34</v>
      </c>
      <c r="P5563" s="1" t="s">
        <v>45</v>
      </c>
      <c r="Q5563" s="1" t="s">
        <v>36</v>
      </c>
      <c r="R5563" s="2">
        <v>40383</v>
      </c>
    </row>
    <row r="5564" spans="1:18" x14ac:dyDescent="0.25">
      <c r="A5564" s="1">
        <v>43399</v>
      </c>
      <c r="B5564" s="2">
        <v>40024</v>
      </c>
      <c r="C5564" s="2" t="str">
        <f t="shared" si="431"/>
        <v>July</v>
      </c>
      <c r="D5564" s="1" t="s">
        <v>25</v>
      </c>
      <c r="E5564" s="1">
        <v>8</v>
      </c>
      <c r="F5564" s="1">
        <f t="shared" si="430"/>
        <v>15.5875</v>
      </c>
      <c r="G5564" s="1">
        <v>124.7</v>
      </c>
      <c r="H5564" s="1">
        <v>1.97</v>
      </c>
      <c r="I5564">
        <f t="shared" si="432"/>
        <v>126.67</v>
      </c>
      <c r="J5564">
        <f t="shared" si="433"/>
        <v>3.5455000000000001</v>
      </c>
      <c r="K5564">
        <f t="shared" si="434"/>
        <v>4.4212385000000003</v>
      </c>
      <c r="L5564" s="1" t="s">
        <v>26</v>
      </c>
      <c r="M5564" s="1" t="s">
        <v>27</v>
      </c>
      <c r="N5564" s="1" t="s">
        <v>33</v>
      </c>
      <c r="O5564" s="1" t="s">
        <v>34</v>
      </c>
      <c r="P5564" s="1" t="s">
        <v>45</v>
      </c>
      <c r="Q5564" s="1" t="s">
        <v>36</v>
      </c>
      <c r="R5564" s="2">
        <v>40026</v>
      </c>
    </row>
    <row r="5565" spans="1:18" x14ac:dyDescent="0.25">
      <c r="A5565" s="1">
        <v>20807</v>
      </c>
      <c r="B5565" s="2">
        <v>41111</v>
      </c>
      <c r="C5565" s="2" t="str">
        <f t="shared" si="431"/>
        <v>July</v>
      </c>
      <c r="D5565" s="1" t="s">
        <v>32</v>
      </c>
      <c r="E5565" s="1">
        <v>39</v>
      </c>
      <c r="F5565" s="1">
        <f t="shared" si="430"/>
        <v>157.7569230769231</v>
      </c>
      <c r="G5565" s="1">
        <v>6152.52</v>
      </c>
      <c r="H5565" s="1">
        <v>30</v>
      </c>
      <c r="I5565">
        <f t="shared" si="432"/>
        <v>6182.52</v>
      </c>
      <c r="J5565">
        <f t="shared" si="433"/>
        <v>4.7610000000000001</v>
      </c>
      <c r="K5565">
        <f t="shared" si="434"/>
        <v>292.92147720000003</v>
      </c>
      <c r="L5565" s="1" t="s">
        <v>38</v>
      </c>
      <c r="M5565" s="1" t="s">
        <v>20</v>
      </c>
      <c r="N5565" s="1" t="s">
        <v>21</v>
      </c>
      <c r="O5565" s="1" t="s">
        <v>22</v>
      </c>
      <c r="P5565" s="1" t="s">
        <v>39</v>
      </c>
      <c r="Q5565" s="1" t="s">
        <v>40</v>
      </c>
      <c r="R5565" s="2">
        <v>41113</v>
      </c>
    </row>
    <row r="5566" spans="1:18" x14ac:dyDescent="0.25">
      <c r="A5566" s="1">
        <v>46311</v>
      </c>
      <c r="B5566" s="2">
        <v>40749</v>
      </c>
      <c r="C5566" s="2" t="str">
        <f t="shared" si="431"/>
        <v>July</v>
      </c>
      <c r="D5566" s="1" t="s">
        <v>25</v>
      </c>
      <c r="E5566" s="1">
        <v>44</v>
      </c>
      <c r="F5566" s="1">
        <f t="shared" si="430"/>
        <v>6.8652272727272727</v>
      </c>
      <c r="G5566" s="1">
        <v>302.07</v>
      </c>
      <c r="H5566" s="1">
        <v>8.4</v>
      </c>
      <c r="I5566">
        <f t="shared" si="432"/>
        <v>310.46999999999997</v>
      </c>
      <c r="J5566">
        <f t="shared" si="433"/>
        <v>3.5455000000000001</v>
      </c>
      <c r="K5566">
        <f t="shared" si="434"/>
        <v>10.709891849999998</v>
      </c>
      <c r="L5566" s="1" t="s">
        <v>26</v>
      </c>
      <c r="M5566" s="1" t="s">
        <v>54</v>
      </c>
      <c r="N5566" s="1" t="s">
        <v>21</v>
      </c>
      <c r="O5566" s="1" t="s">
        <v>34</v>
      </c>
      <c r="P5566" s="1" t="s">
        <v>45</v>
      </c>
      <c r="Q5566" s="1" t="s">
        <v>24</v>
      </c>
      <c r="R5566" s="2">
        <v>40751</v>
      </c>
    </row>
    <row r="5567" spans="1:18" x14ac:dyDescent="0.25">
      <c r="A5567" s="1">
        <v>25152</v>
      </c>
      <c r="B5567" s="2">
        <v>41197</v>
      </c>
      <c r="C5567" s="2" t="str">
        <f t="shared" si="431"/>
        <v>October</v>
      </c>
      <c r="D5567" s="1" t="s">
        <v>37</v>
      </c>
      <c r="E5567" s="1">
        <v>29</v>
      </c>
      <c r="F5567" s="1">
        <f t="shared" si="430"/>
        <v>6.7313793103448276</v>
      </c>
      <c r="G5567" s="1">
        <v>195.21</v>
      </c>
      <c r="H5567" s="1">
        <v>2.35</v>
      </c>
      <c r="I5567">
        <f t="shared" si="432"/>
        <v>197.56</v>
      </c>
      <c r="J5567">
        <f t="shared" si="433"/>
        <v>3.5455000000000001</v>
      </c>
      <c r="K5567">
        <f t="shared" si="434"/>
        <v>6.9211705500000003</v>
      </c>
      <c r="L5567" s="1" t="s">
        <v>26</v>
      </c>
      <c r="M5567" s="1" t="s">
        <v>27</v>
      </c>
      <c r="N5567" s="1" t="s">
        <v>33</v>
      </c>
      <c r="O5567" s="1" t="s">
        <v>34</v>
      </c>
      <c r="P5567" s="1" t="s">
        <v>35</v>
      </c>
      <c r="Q5567" s="1" t="s">
        <v>36</v>
      </c>
      <c r="R5567" s="2">
        <v>41199</v>
      </c>
    </row>
    <row r="5568" spans="1:18" x14ac:dyDescent="0.25">
      <c r="A5568" s="1">
        <v>10247</v>
      </c>
      <c r="B5568" s="2">
        <v>40188</v>
      </c>
      <c r="C5568" s="2" t="str">
        <f t="shared" si="431"/>
        <v>January</v>
      </c>
      <c r="D5568" s="1" t="s">
        <v>41</v>
      </c>
      <c r="E5568" s="1">
        <v>21</v>
      </c>
      <c r="F5568" s="1">
        <f t="shared" si="430"/>
        <v>5.3171428571428567</v>
      </c>
      <c r="G5568" s="1">
        <v>111.66</v>
      </c>
      <c r="H5568" s="1">
        <v>5.49</v>
      </c>
      <c r="I5568">
        <f t="shared" si="432"/>
        <v>117.14999999999999</v>
      </c>
      <c r="J5568">
        <f t="shared" si="433"/>
        <v>3.5455000000000001</v>
      </c>
      <c r="K5568">
        <f t="shared" si="434"/>
        <v>3.9589053000000001</v>
      </c>
      <c r="L5568" s="1" t="s">
        <v>26</v>
      </c>
      <c r="M5568" s="1" t="s">
        <v>27</v>
      </c>
      <c r="N5568" s="1" t="s">
        <v>42</v>
      </c>
      <c r="O5568" s="1" t="s">
        <v>34</v>
      </c>
      <c r="P5568" s="1" t="s">
        <v>45</v>
      </c>
      <c r="Q5568" s="1" t="s">
        <v>24</v>
      </c>
      <c r="R5568" s="2">
        <v>40189</v>
      </c>
    </row>
    <row r="5569" spans="1:18" x14ac:dyDescent="0.25">
      <c r="A5569" s="1">
        <v>37121</v>
      </c>
      <c r="B5569" s="2">
        <v>40617</v>
      </c>
      <c r="C5569" s="2" t="str">
        <f t="shared" si="431"/>
        <v>March</v>
      </c>
      <c r="D5569" s="1" t="s">
        <v>32</v>
      </c>
      <c r="E5569" s="1">
        <v>44</v>
      </c>
      <c r="F5569" s="1">
        <f t="shared" si="430"/>
        <v>215.8931818181818</v>
      </c>
      <c r="G5569" s="1">
        <v>9499.2999999999993</v>
      </c>
      <c r="H5569" s="1">
        <v>64.2</v>
      </c>
      <c r="I5569">
        <f t="shared" si="432"/>
        <v>9563.5</v>
      </c>
      <c r="J5569">
        <f t="shared" si="433"/>
        <v>4.7610000000000001</v>
      </c>
      <c r="K5569">
        <f t="shared" si="434"/>
        <v>452.26167300000003</v>
      </c>
      <c r="L5569" s="1" t="s">
        <v>38</v>
      </c>
      <c r="M5569" s="1" t="s">
        <v>27</v>
      </c>
      <c r="N5569" s="1" t="s">
        <v>33</v>
      </c>
      <c r="O5569" s="1" t="s">
        <v>22</v>
      </c>
      <c r="P5569" s="1" t="s">
        <v>39</v>
      </c>
      <c r="Q5569" s="1" t="s">
        <v>40</v>
      </c>
      <c r="R5569" s="2">
        <v>40618</v>
      </c>
    </row>
    <row r="5570" spans="1:18" x14ac:dyDescent="0.25">
      <c r="A5570" s="1">
        <v>25350</v>
      </c>
      <c r="B5570" s="2">
        <v>40515</v>
      </c>
      <c r="C5570" s="2" t="str">
        <f t="shared" si="431"/>
        <v>December</v>
      </c>
      <c r="D5570" s="1" t="s">
        <v>32</v>
      </c>
      <c r="E5570" s="1">
        <v>30</v>
      </c>
      <c r="F5570" s="1">
        <f t="shared" ref="F5570:F5633" si="435">G5570/E5570</f>
        <v>82.599666666666664</v>
      </c>
      <c r="G5570" s="1">
        <v>2477.9899999999998</v>
      </c>
      <c r="H5570" s="1">
        <v>4.5</v>
      </c>
      <c r="I5570">
        <f t="shared" si="432"/>
        <v>2482.4899999999998</v>
      </c>
      <c r="J5570">
        <f t="shared" si="433"/>
        <v>3.5455000000000001</v>
      </c>
      <c r="K5570">
        <f t="shared" si="434"/>
        <v>87.857135449999987</v>
      </c>
      <c r="L5570" s="1" t="s">
        <v>26</v>
      </c>
      <c r="M5570" s="1" t="s">
        <v>56</v>
      </c>
      <c r="N5570" s="1" t="s">
        <v>42</v>
      </c>
      <c r="O5570" s="1" t="s">
        <v>34</v>
      </c>
      <c r="P5570" s="1" t="s">
        <v>68</v>
      </c>
      <c r="Q5570" s="1" t="s">
        <v>24</v>
      </c>
      <c r="R5570" s="2">
        <v>40517</v>
      </c>
    </row>
    <row r="5571" spans="1:18" x14ac:dyDescent="0.25">
      <c r="A5571" s="1">
        <v>52929</v>
      </c>
      <c r="B5571" s="2">
        <v>40641</v>
      </c>
      <c r="C5571" s="2" t="str">
        <f t="shared" ref="C5571:C5634" si="436">TEXT(B5571,"mmmm")</f>
        <v>April</v>
      </c>
      <c r="D5571" s="1" t="s">
        <v>25</v>
      </c>
      <c r="E5571" s="1">
        <v>19</v>
      </c>
      <c r="F5571" s="1">
        <f t="shared" si="435"/>
        <v>2.8389473684210524</v>
      </c>
      <c r="G5571" s="1">
        <v>53.94</v>
      </c>
      <c r="H5571" s="1">
        <v>1.25</v>
      </c>
      <c r="I5571">
        <f t="shared" ref="I5571:I5634" si="437">G5571+H5571</f>
        <v>55.19</v>
      </c>
      <c r="J5571">
        <f t="shared" ref="J5571:J5634" si="438">IF(O5571="Furniture",4.761,IF(O5571="Technology",5.3265,IF(O5571="Office Supplies",3.5455,0)))</f>
        <v>3.5455000000000001</v>
      </c>
      <c r="K5571">
        <f t="shared" ref="K5571:K5634" si="439">(J5571*G5571)/100</f>
        <v>1.9124426999999999</v>
      </c>
      <c r="L5571" s="1" t="s">
        <v>26</v>
      </c>
      <c r="M5571" s="1" t="s">
        <v>44</v>
      </c>
      <c r="N5571" s="1" t="s">
        <v>28</v>
      </c>
      <c r="O5571" s="1" t="s">
        <v>34</v>
      </c>
      <c r="P5571" s="1" t="s">
        <v>35</v>
      </c>
      <c r="Q5571" s="1" t="s">
        <v>36</v>
      </c>
      <c r="R5571" s="2">
        <v>40642</v>
      </c>
    </row>
    <row r="5572" spans="1:18" x14ac:dyDescent="0.25">
      <c r="A5572" s="1">
        <v>12256</v>
      </c>
      <c r="B5572" s="2">
        <v>41261</v>
      </c>
      <c r="C5572" s="2" t="str">
        <f t="shared" si="436"/>
        <v>December</v>
      </c>
      <c r="D5572" s="1" t="s">
        <v>41</v>
      </c>
      <c r="E5572" s="1">
        <v>44</v>
      </c>
      <c r="F5572" s="1">
        <f t="shared" si="435"/>
        <v>2.6811363636363637</v>
      </c>
      <c r="G5572" s="1">
        <v>117.97</v>
      </c>
      <c r="H5572" s="1">
        <v>0.5</v>
      </c>
      <c r="I5572">
        <f t="shared" si="437"/>
        <v>118.47</v>
      </c>
      <c r="J5572">
        <f t="shared" si="438"/>
        <v>3.5455000000000001</v>
      </c>
      <c r="K5572">
        <f t="shared" si="439"/>
        <v>4.1826263499999996</v>
      </c>
      <c r="L5572" s="1" t="s">
        <v>26</v>
      </c>
      <c r="M5572" s="1" t="s">
        <v>27</v>
      </c>
      <c r="N5572" s="1" t="s">
        <v>42</v>
      </c>
      <c r="O5572" s="1" t="s">
        <v>34</v>
      </c>
      <c r="P5572" s="1" t="s">
        <v>63</v>
      </c>
      <c r="Q5572" s="1" t="s">
        <v>24</v>
      </c>
      <c r="R5572" s="2">
        <v>41263</v>
      </c>
    </row>
    <row r="5573" spans="1:18" x14ac:dyDescent="0.25">
      <c r="A5573" s="1">
        <v>5989</v>
      </c>
      <c r="B5573" s="2">
        <v>40830</v>
      </c>
      <c r="C5573" s="2" t="str">
        <f t="shared" si="436"/>
        <v>October</v>
      </c>
      <c r="D5573" s="1" t="s">
        <v>41</v>
      </c>
      <c r="E5573" s="1">
        <v>21</v>
      </c>
      <c r="F5573" s="1">
        <f t="shared" si="435"/>
        <v>2.7033333333333336</v>
      </c>
      <c r="G5573" s="1">
        <v>56.77</v>
      </c>
      <c r="H5573" s="1">
        <v>1.34</v>
      </c>
      <c r="I5573">
        <f t="shared" si="437"/>
        <v>58.110000000000007</v>
      </c>
      <c r="J5573">
        <f t="shared" si="438"/>
        <v>3.5455000000000001</v>
      </c>
      <c r="K5573">
        <f t="shared" si="439"/>
        <v>2.0127803500000003</v>
      </c>
      <c r="L5573" s="1" t="s">
        <v>26</v>
      </c>
      <c r="M5573" s="1" t="s">
        <v>47</v>
      </c>
      <c r="N5573" s="1" t="s">
        <v>33</v>
      </c>
      <c r="O5573" s="1" t="s">
        <v>34</v>
      </c>
      <c r="P5573" s="1" t="s">
        <v>35</v>
      </c>
      <c r="Q5573" s="1" t="s">
        <v>36</v>
      </c>
      <c r="R5573" s="2">
        <v>40831</v>
      </c>
    </row>
    <row r="5574" spans="1:18" x14ac:dyDescent="0.25">
      <c r="A5574" s="1">
        <v>35399</v>
      </c>
      <c r="B5574" s="2">
        <v>40564</v>
      </c>
      <c r="C5574" s="2" t="str">
        <f t="shared" si="436"/>
        <v>January</v>
      </c>
      <c r="D5574" s="1" t="s">
        <v>18</v>
      </c>
      <c r="E5574" s="1">
        <v>38</v>
      </c>
      <c r="F5574" s="1">
        <f t="shared" si="435"/>
        <v>4.9573684210526316</v>
      </c>
      <c r="G5574" s="1">
        <v>188.38</v>
      </c>
      <c r="H5574" s="1">
        <v>5.68</v>
      </c>
      <c r="I5574">
        <f t="shared" si="437"/>
        <v>194.06</v>
      </c>
      <c r="J5574">
        <f t="shared" si="438"/>
        <v>3.5455000000000001</v>
      </c>
      <c r="K5574">
        <f t="shared" si="439"/>
        <v>6.6790129</v>
      </c>
      <c r="L5574" s="1" t="s">
        <v>26</v>
      </c>
      <c r="M5574" s="1" t="s">
        <v>54</v>
      </c>
      <c r="N5574" s="1" t="s">
        <v>33</v>
      </c>
      <c r="O5574" s="1" t="s">
        <v>34</v>
      </c>
      <c r="P5574" s="1" t="s">
        <v>48</v>
      </c>
      <c r="Q5574" s="1" t="s">
        <v>24</v>
      </c>
      <c r="R5574" s="2">
        <v>40566</v>
      </c>
    </row>
    <row r="5575" spans="1:18" x14ac:dyDescent="0.25">
      <c r="A5575" s="1">
        <v>8422</v>
      </c>
      <c r="B5575" s="2">
        <v>39917</v>
      </c>
      <c r="C5575" s="2" t="str">
        <f t="shared" si="436"/>
        <v>April</v>
      </c>
      <c r="D5575" s="1" t="s">
        <v>41</v>
      </c>
      <c r="E5575" s="1">
        <v>33</v>
      </c>
      <c r="F5575" s="1">
        <f t="shared" si="435"/>
        <v>30.415454545454548</v>
      </c>
      <c r="G5575" s="1">
        <v>1003.71</v>
      </c>
      <c r="H5575" s="1">
        <v>4</v>
      </c>
      <c r="I5575">
        <f t="shared" si="437"/>
        <v>1007.71</v>
      </c>
      <c r="J5575">
        <f t="shared" si="438"/>
        <v>5.3265000000000002</v>
      </c>
      <c r="K5575">
        <f t="shared" si="439"/>
        <v>53.46261315000001</v>
      </c>
      <c r="L5575" s="1" t="s">
        <v>19</v>
      </c>
      <c r="M5575" s="1" t="s">
        <v>49</v>
      </c>
      <c r="N5575" s="1" t="s">
        <v>42</v>
      </c>
      <c r="O5575" s="1" t="s">
        <v>29</v>
      </c>
      <c r="P5575" s="1" t="s">
        <v>43</v>
      </c>
      <c r="Q5575" s="1" t="s">
        <v>24</v>
      </c>
      <c r="R5575" s="2">
        <v>39919</v>
      </c>
    </row>
    <row r="5576" spans="1:18" x14ac:dyDescent="0.25">
      <c r="A5576" s="1">
        <v>11233</v>
      </c>
      <c r="B5576" s="2">
        <v>40785</v>
      </c>
      <c r="C5576" s="2" t="str">
        <f t="shared" si="436"/>
        <v>August</v>
      </c>
      <c r="D5576" s="1" t="s">
        <v>32</v>
      </c>
      <c r="E5576" s="1">
        <v>25</v>
      </c>
      <c r="F5576" s="1">
        <f t="shared" si="435"/>
        <v>11.06</v>
      </c>
      <c r="G5576" s="1">
        <v>276.5</v>
      </c>
      <c r="H5576" s="1">
        <v>4.8</v>
      </c>
      <c r="I5576">
        <f t="shared" si="437"/>
        <v>281.3</v>
      </c>
      <c r="J5576">
        <f t="shared" si="438"/>
        <v>3.5455000000000001</v>
      </c>
      <c r="K5576">
        <f t="shared" si="439"/>
        <v>9.8033075000000007</v>
      </c>
      <c r="L5576" s="1" t="s">
        <v>26</v>
      </c>
      <c r="M5576" s="1" t="s">
        <v>27</v>
      </c>
      <c r="N5576" s="1" t="s">
        <v>33</v>
      </c>
      <c r="O5576" s="1" t="s">
        <v>34</v>
      </c>
      <c r="P5576" s="1" t="s">
        <v>62</v>
      </c>
      <c r="Q5576" s="1" t="s">
        <v>24</v>
      </c>
      <c r="R5576" s="2">
        <v>40787</v>
      </c>
    </row>
    <row r="5577" spans="1:18" x14ac:dyDescent="0.25">
      <c r="A5577" s="1">
        <v>49062</v>
      </c>
      <c r="B5577" s="2">
        <v>41010</v>
      </c>
      <c r="C5577" s="2" t="str">
        <f t="shared" si="436"/>
        <v>April</v>
      </c>
      <c r="D5577" s="1" t="s">
        <v>18</v>
      </c>
      <c r="E5577" s="1">
        <v>33</v>
      </c>
      <c r="F5577" s="1">
        <f t="shared" si="435"/>
        <v>3.1309090909090909</v>
      </c>
      <c r="G5577" s="1">
        <v>103.32</v>
      </c>
      <c r="H5577" s="1">
        <v>2.0299999999999998</v>
      </c>
      <c r="I5577">
        <f t="shared" si="437"/>
        <v>105.35</v>
      </c>
      <c r="J5577">
        <f t="shared" si="438"/>
        <v>3.5455000000000001</v>
      </c>
      <c r="K5577">
        <f t="shared" si="439"/>
        <v>3.6632105999999998</v>
      </c>
      <c r="L5577" s="1" t="s">
        <v>26</v>
      </c>
      <c r="M5577" s="1" t="s">
        <v>56</v>
      </c>
      <c r="N5577" s="1" t="s">
        <v>42</v>
      </c>
      <c r="O5577" s="1" t="s">
        <v>34</v>
      </c>
      <c r="P5577" s="1" t="s">
        <v>35</v>
      </c>
      <c r="Q5577" s="1" t="s">
        <v>36</v>
      </c>
      <c r="R5577" s="2">
        <v>41017</v>
      </c>
    </row>
    <row r="5578" spans="1:18" x14ac:dyDescent="0.25">
      <c r="A5578" s="1">
        <v>40835</v>
      </c>
      <c r="B5578" s="2">
        <v>40141</v>
      </c>
      <c r="C5578" s="2" t="str">
        <f t="shared" si="436"/>
        <v>November</v>
      </c>
      <c r="D5578" s="1" t="s">
        <v>25</v>
      </c>
      <c r="E5578" s="1">
        <v>1</v>
      </c>
      <c r="F5578" s="1">
        <f t="shared" si="435"/>
        <v>18.73</v>
      </c>
      <c r="G5578" s="1">
        <v>18.73</v>
      </c>
      <c r="H5578" s="1">
        <v>6.13</v>
      </c>
      <c r="I5578">
        <f t="shared" si="437"/>
        <v>24.86</v>
      </c>
      <c r="J5578">
        <f t="shared" si="438"/>
        <v>3.5455000000000001</v>
      </c>
      <c r="K5578">
        <f t="shared" si="439"/>
        <v>0.66407215000000008</v>
      </c>
      <c r="L5578" s="1" t="s">
        <v>26</v>
      </c>
      <c r="M5578" s="1" t="s">
        <v>55</v>
      </c>
      <c r="N5578" s="1" t="s">
        <v>28</v>
      </c>
      <c r="O5578" s="1" t="s">
        <v>34</v>
      </c>
      <c r="P5578" s="1" t="s">
        <v>60</v>
      </c>
      <c r="Q5578" s="1" t="s">
        <v>24</v>
      </c>
      <c r="R5578" s="2">
        <v>40142</v>
      </c>
    </row>
    <row r="5579" spans="1:18" x14ac:dyDescent="0.25">
      <c r="A5579" s="1">
        <v>2438</v>
      </c>
      <c r="B5579" s="2">
        <v>40373</v>
      </c>
      <c r="C5579" s="2" t="str">
        <f t="shared" si="436"/>
        <v>July</v>
      </c>
      <c r="D5579" s="1" t="s">
        <v>25</v>
      </c>
      <c r="E5579" s="1">
        <v>23</v>
      </c>
      <c r="F5579" s="1">
        <f t="shared" si="435"/>
        <v>31.194260869565216</v>
      </c>
      <c r="G5579" s="1">
        <v>717.46799999999996</v>
      </c>
      <c r="H5579" s="1">
        <v>0.99</v>
      </c>
      <c r="I5579">
        <f t="shared" si="437"/>
        <v>718.45799999999997</v>
      </c>
      <c r="J5579">
        <f t="shared" si="438"/>
        <v>5.3265000000000002</v>
      </c>
      <c r="K5579">
        <f t="shared" si="439"/>
        <v>38.215933019999994</v>
      </c>
      <c r="L5579" s="1" t="s">
        <v>26</v>
      </c>
      <c r="M5579" s="1" t="s">
        <v>20</v>
      </c>
      <c r="N5579" s="1" t="s">
        <v>33</v>
      </c>
      <c r="O5579" s="1" t="s">
        <v>29</v>
      </c>
      <c r="P5579" s="1" t="s">
        <v>30</v>
      </c>
      <c r="Q5579" s="1" t="s">
        <v>46</v>
      </c>
      <c r="R5579" s="2">
        <v>40375</v>
      </c>
    </row>
    <row r="5580" spans="1:18" x14ac:dyDescent="0.25">
      <c r="A5580" s="1">
        <v>5347</v>
      </c>
      <c r="B5580" s="2">
        <v>40595</v>
      </c>
      <c r="C5580" s="2" t="str">
        <f t="shared" si="436"/>
        <v>February</v>
      </c>
      <c r="D5580" s="1" t="s">
        <v>41</v>
      </c>
      <c r="E5580" s="1">
        <v>1</v>
      </c>
      <c r="F5580" s="1">
        <f t="shared" si="435"/>
        <v>187.20400000000001</v>
      </c>
      <c r="G5580" s="1">
        <v>187.20400000000001</v>
      </c>
      <c r="H5580" s="1">
        <v>5.26</v>
      </c>
      <c r="I5580">
        <f t="shared" si="437"/>
        <v>192.464</v>
      </c>
      <c r="J5580">
        <f t="shared" si="438"/>
        <v>5.3265000000000002</v>
      </c>
      <c r="K5580">
        <f t="shared" si="439"/>
        <v>9.9714210600000008</v>
      </c>
      <c r="L5580" s="1" t="s">
        <v>26</v>
      </c>
      <c r="M5580" s="1" t="s">
        <v>51</v>
      </c>
      <c r="N5580" s="1" t="s">
        <v>33</v>
      </c>
      <c r="O5580" s="1" t="s">
        <v>29</v>
      </c>
      <c r="P5580" s="1" t="s">
        <v>30</v>
      </c>
      <c r="Q5580" s="1" t="s">
        <v>24</v>
      </c>
      <c r="R5580" s="2">
        <v>40596</v>
      </c>
    </row>
    <row r="5581" spans="1:18" x14ac:dyDescent="0.25">
      <c r="A5581" s="1">
        <v>6500</v>
      </c>
      <c r="B5581" s="2">
        <v>41194</v>
      </c>
      <c r="C5581" s="2" t="str">
        <f t="shared" si="436"/>
        <v>October</v>
      </c>
      <c r="D5581" s="1" t="s">
        <v>37</v>
      </c>
      <c r="E5581" s="1">
        <v>20</v>
      </c>
      <c r="F5581" s="1">
        <f t="shared" si="435"/>
        <v>1.9144999999999999</v>
      </c>
      <c r="G5581" s="1">
        <v>38.29</v>
      </c>
      <c r="H5581" s="1">
        <v>1.63</v>
      </c>
      <c r="I5581">
        <f t="shared" si="437"/>
        <v>39.92</v>
      </c>
      <c r="J5581">
        <f t="shared" si="438"/>
        <v>3.5455000000000001</v>
      </c>
      <c r="K5581">
        <f t="shared" si="439"/>
        <v>1.3575719499999999</v>
      </c>
      <c r="L5581" s="1" t="s">
        <v>26</v>
      </c>
      <c r="M5581" s="1" t="s">
        <v>51</v>
      </c>
      <c r="N5581" s="1" t="s">
        <v>42</v>
      </c>
      <c r="O5581" s="1" t="s">
        <v>34</v>
      </c>
      <c r="P5581" s="1" t="s">
        <v>35</v>
      </c>
      <c r="Q5581" s="1" t="s">
        <v>36</v>
      </c>
      <c r="R5581" s="2">
        <v>41195</v>
      </c>
    </row>
    <row r="5582" spans="1:18" x14ac:dyDescent="0.25">
      <c r="A5582" s="1">
        <v>23076</v>
      </c>
      <c r="B5582" s="2">
        <v>39960</v>
      </c>
      <c r="C5582" s="2" t="str">
        <f t="shared" si="436"/>
        <v>May</v>
      </c>
      <c r="D5582" s="1" t="s">
        <v>37</v>
      </c>
      <c r="E5582" s="1">
        <v>50</v>
      </c>
      <c r="F5582" s="1">
        <f t="shared" si="435"/>
        <v>14.844200000000001</v>
      </c>
      <c r="G5582" s="1">
        <v>742.21</v>
      </c>
      <c r="H5582" s="1">
        <v>5.3</v>
      </c>
      <c r="I5582">
        <f t="shared" si="437"/>
        <v>747.51</v>
      </c>
      <c r="J5582">
        <f t="shared" si="438"/>
        <v>4.7610000000000001</v>
      </c>
      <c r="K5582">
        <f t="shared" si="439"/>
        <v>35.336618100000003</v>
      </c>
      <c r="L5582" s="1" t="s">
        <v>26</v>
      </c>
      <c r="M5582" s="1" t="s">
        <v>55</v>
      </c>
      <c r="N5582" s="1" t="s">
        <v>33</v>
      </c>
      <c r="O5582" s="1" t="s">
        <v>22</v>
      </c>
      <c r="P5582" s="1" t="s">
        <v>23</v>
      </c>
      <c r="Q5582" s="1" t="s">
        <v>36</v>
      </c>
      <c r="R5582" s="2">
        <v>39961</v>
      </c>
    </row>
    <row r="5583" spans="1:18" x14ac:dyDescent="0.25">
      <c r="A5583" s="1">
        <v>22402</v>
      </c>
      <c r="B5583" s="2">
        <v>39960</v>
      </c>
      <c r="C5583" s="2" t="str">
        <f t="shared" si="436"/>
        <v>May</v>
      </c>
      <c r="D5583" s="1" t="s">
        <v>37</v>
      </c>
      <c r="E5583" s="1">
        <v>1</v>
      </c>
      <c r="F5583" s="1">
        <f t="shared" si="435"/>
        <v>51.832999999999998</v>
      </c>
      <c r="G5583" s="1">
        <v>51.832999999999998</v>
      </c>
      <c r="H5583" s="1">
        <v>5</v>
      </c>
      <c r="I5583">
        <f t="shared" si="437"/>
        <v>56.832999999999998</v>
      </c>
      <c r="J5583">
        <f t="shared" si="438"/>
        <v>5.3265000000000002</v>
      </c>
      <c r="K5583">
        <f t="shared" si="439"/>
        <v>2.7608847450000003</v>
      </c>
      <c r="L5583" s="1" t="s">
        <v>26</v>
      </c>
      <c r="M5583" s="1" t="s">
        <v>47</v>
      </c>
      <c r="N5583" s="1" t="s">
        <v>42</v>
      </c>
      <c r="O5583" s="1" t="s">
        <v>29</v>
      </c>
      <c r="P5583" s="1" t="s">
        <v>30</v>
      </c>
      <c r="Q5583" s="1" t="s">
        <v>46</v>
      </c>
      <c r="R5583" s="2">
        <v>39961</v>
      </c>
    </row>
    <row r="5584" spans="1:18" x14ac:dyDescent="0.25">
      <c r="A5584" s="1">
        <v>4034</v>
      </c>
      <c r="B5584" s="2">
        <v>40495</v>
      </c>
      <c r="C5584" s="2" t="str">
        <f t="shared" si="436"/>
        <v>November</v>
      </c>
      <c r="D5584" s="1" t="s">
        <v>32</v>
      </c>
      <c r="E5584" s="1">
        <v>44</v>
      </c>
      <c r="F5584" s="1">
        <f t="shared" si="435"/>
        <v>76.528181818181807</v>
      </c>
      <c r="G5584" s="1">
        <v>3367.24</v>
      </c>
      <c r="H5584" s="1">
        <v>48.2</v>
      </c>
      <c r="I5584">
        <f t="shared" si="437"/>
        <v>3415.4399999999996</v>
      </c>
      <c r="J5584">
        <f t="shared" si="438"/>
        <v>4.7610000000000001</v>
      </c>
      <c r="K5584">
        <f t="shared" si="439"/>
        <v>160.31429639999999</v>
      </c>
      <c r="L5584" s="1" t="s">
        <v>26</v>
      </c>
      <c r="M5584" s="1" t="s">
        <v>56</v>
      </c>
      <c r="N5584" s="1" t="s">
        <v>28</v>
      </c>
      <c r="O5584" s="1" t="s">
        <v>22</v>
      </c>
      <c r="P5584" s="1" t="s">
        <v>23</v>
      </c>
      <c r="Q5584" s="1" t="s">
        <v>31</v>
      </c>
      <c r="R5584" s="2">
        <v>40496</v>
      </c>
    </row>
    <row r="5585" spans="1:18" x14ac:dyDescent="0.25">
      <c r="A5585" s="1">
        <v>20711</v>
      </c>
      <c r="B5585" s="2">
        <v>39832</v>
      </c>
      <c r="C5585" s="2" t="str">
        <f t="shared" si="436"/>
        <v>January</v>
      </c>
      <c r="D5585" s="1" t="s">
        <v>37</v>
      </c>
      <c r="E5585" s="1">
        <v>5</v>
      </c>
      <c r="F5585" s="1">
        <f t="shared" si="435"/>
        <v>19.731999999999999</v>
      </c>
      <c r="G5585" s="1">
        <v>98.66</v>
      </c>
      <c r="H5585" s="1">
        <v>9.0299999999999994</v>
      </c>
      <c r="I5585">
        <f t="shared" si="437"/>
        <v>107.69</v>
      </c>
      <c r="J5585">
        <f t="shared" si="438"/>
        <v>3.5455000000000001</v>
      </c>
      <c r="K5585">
        <f t="shared" si="439"/>
        <v>3.4979903000000001</v>
      </c>
      <c r="L5585" s="1" t="s">
        <v>26</v>
      </c>
      <c r="M5585" s="1" t="s">
        <v>58</v>
      </c>
      <c r="N5585" s="1" t="s">
        <v>21</v>
      </c>
      <c r="O5585" s="1" t="s">
        <v>34</v>
      </c>
      <c r="P5585" s="1" t="s">
        <v>45</v>
      </c>
      <c r="Q5585" s="1" t="s">
        <v>24</v>
      </c>
      <c r="R5585" s="2">
        <v>39834</v>
      </c>
    </row>
    <row r="5586" spans="1:18" x14ac:dyDescent="0.25">
      <c r="A5586" s="1">
        <v>21985</v>
      </c>
      <c r="B5586" s="2">
        <v>40051</v>
      </c>
      <c r="C5586" s="2" t="str">
        <f t="shared" si="436"/>
        <v>August</v>
      </c>
      <c r="D5586" s="1" t="s">
        <v>37</v>
      </c>
      <c r="E5586" s="1">
        <v>45</v>
      </c>
      <c r="F5586" s="1">
        <f t="shared" si="435"/>
        <v>21.059111111111111</v>
      </c>
      <c r="G5586" s="1">
        <v>947.66</v>
      </c>
      <c r="H5586" s="1">
        <v>53.03</v>
      </c>
      <c r="I5586">
        <f t="shared" si="437"/>
        <v>1000.6899999999999</v>
      </c>
      <c r="J5586">
        <f t="shared" si="438"/>
        <v>3.5455000000000001</v>
      </c>
      <c r="K5586">
        <f t="shared" si="439"/>
        <v>33.599285299999998</v>
      </c>
      <c r="L5586" s="1" t="s">
        <v>38</v>
      </c>
      <c r="M5586" s="1" t="s">
        <v>59</v>
      </c>
      <c r="N5586" s="1" t="s">
        <v>33</v>
      </c>
      <c r="O5586" s="1" t="s">
        <v>34</v>
      </c>
      <c r="P5586" s="1" t="s">
        <v>60</v>
      </c>
      <c r="Q5586" s="1" t="s">
        <v>40</v>
      </c>
      <c r="R5586" s="2">
        <v>40053</v>
      </c>
    </row>
    <row r="5587" spans="1:18" x14ac:dyDescent="0.25">
      <c r="A5587" s="1">
        <v>51044</v>
      </c>
      <c r="B5587" s="2">
        <v>40926</v>
      </c>
      <c r="C5587" s="2" t="str">
        <f t="shared" si="436"/>
        <v>January</v>
      </c>
      <c r="D5587" s="1" t="s">
        <v>18</v>
      </c>
      <c r="E5587" s="1">
        <v>26</v>
      </c>
      <c r="F5587" s="1">
        <f t="shared" si="435"/>
        <v>51.276153846153846</v>
      </c>
      <c r="G5587" s="1">
        <v>1333.18</v>
      </c>
      <c r="H5587" s="1">
        <v>14.19</v>
      </c>
      <c r="I5587">
        <f t="shared" si="437"/>
        <v>1347.3700000000001</v>
      </c>
      <c r="J5587">
        <f t="shared" si="438"/>
        <v>4.7610000000000001</v>
      </c>
      <c r="K5587">
        <f t="shared" si="439"/>
        <v>63.472699800000001</v>
      </c>
      <c r="L5587" s="1" t="s">
        <v>38</v>
      </c>
      <c r="M5587" s="1" t="s">
        <v>56</v>
      </c>
      <c r="N5587" s="1" t="s">
        <v>21</v>
      </c>
      <c r="O5587" s="1" t="s">
        <v>22</v>
      </c>
      <c r="P5587" s="1" t="s">
        <v>39</v>
      </c>
      <c r="Q5587" s="1" t="s">
        <v>40</v>
      </c>
      <c r="R5587" s="2">
        <v>40930</v>
      </c>
    </row>
    <row r="5588" spans="1:18" x14ac:dyDescent="0.25">
      <c r="A5588" s="1">
        <v>4128</v>
      </c>
      <c r="B5588" s="2">
        <v>40822</v>
      </c>
      <c r="C5588" s="2" t="str">
        <f t="shared" si="436"/>
        <v>October</v>
      </c>
      <c r="D5588" s="1" t="s">
        <v>32</v>
      </c>
      <c r="E5588" s="1">
        <v>38</v>
      </c>
      <c r="F5588" s="1">
        <f t="shared" si="435"/>
        <v>10.300526315789474</v>
      </c>
      <c r="G5588" s="1">
        <v>391.42</v>
      </c>
      <c r="H5588" s="1">
        <v>5.12</v>
      </c>
      <c r="I5588">
        <f t="shared" si="437"/>
        <v>396.54</v>
      </c>
      <c r="J5588">
        <f t="shared" si="438"/>
        <v>3.5455000000000001</v>
      </c>
      <c r="K5588">
        <f t="shared" si="439"/>
        <v>13.877796100000001</v>
      </c>
      <c r="L5588" s="1" t="s">
        <v>26</v>
      </c>
      <c r="M5588" s="1" t="s">
        <v>27</v>
      </c>
      <c r="N5588" s="1" t="s">
        <v>21</v>
      </c>
      <c r="O5588" s="1" t="s">
        <v>34</v>
      </c>
      <c r="P5588" s="1" t="s">
        <v>45</v>
      </c>
      <c r="Q5588" s="1" t="s">
        <v>24</v>
      </c>
      <c r="R5588" s="2">
        <v>40824</v>
      </c>
    </row>
    <row r="5589" spans="1:18" x14ac:dyDescent="0.25">
      <c r="A5589" s="1">
        <v>44519</v>
      </c>
      <c r="B5589" s="2">
        <v>40317</v>
      </c>
      <c r="C5589" s="2" t="str">
        <f t="shared" si="436"/>
        <v>May</v>
      </c>
      <c r="D5589" s="1" t="s">
        <v>25</v>
      </c>
      <c r="E5589" s="1">
        <v>34</v>
      </c>
      <c r="F5589" s="1">
        <f t="shared" si="435"/>
        <v>472.73617647058825</v>
      </c>
      <c r="G5589" s="1">
        <v>16073.03</v>
      </c>
      <c r="H5589" s="1">
        <v>14.7</v>
      </c>
      <c r="I5589">
        <f t="shared" si="437"/>
        <v>16087.730000000001</v>
      </c>
      <c r="J5589">
        <f t="shared" si="438"/>
        <v>5.3265000000000002</v>
      </c>
      <c r="K5589">
        <f t="shared" si="439"/>
        <v>856.1299429500001</v>
      </c>
      <c r="L5589" s="1" t="s">
        <v>38</v>
      </c>
      <c r="M5589" s="1" t="s">
        <v>44</v>
      </c>
      <c r="N5589" s="1" t="s">
        <v>33</v>
      </c>
      <c r="O5589" s="1" t="s">
        <v>29</v>
      </c>
      <c r="P5589" s="1" t="s">
        <v>61</v>
      </c>
      <c r="Q5589" s="1" t="s">
        <v>40</v>
      </c>
      <c r="R5589" s="2">
        <v>40318</v>
      </c>
    </row>
    <row r="5590" spans="1:18" x14ac:dyDescent="0.25">
      <c r="A5590" s="1">
        <v>6656</v>
      </c>
      <c r="B5590" s="2">
        <v>39948</v>
      </c>
      <c r="C5590" s="2" t="str">
        <f t="shared" si="436"/>
        <v>May</v>
      </c>
      <c r="D5590" s="1" t="s">
        <v>37</v>
      </c>
      <c r="E5590" s="1">
        <v>45</v>
      </c>
      <c r="F5590" s="1">
        <f t="shared" si="435"/>
        <v>40.044444444444444</v>
      </c>
      <c r="G5590" s="1">
        <v>1802</v>
      </c>
      <c r="H5590" s="1">
        <v>10.55</v>
      </c>
      <c r="I5590">
        <f t="shared" si="437"/>
        <v>1812.55</v>
      </c>
      <c r="J5590">
        <f t="shared" si="438"/>
        <v>3.5455000000000001</v>
      </c>
      <c r="K5590">
        <f t="shared" si="439"/>
        <v>63.88991</v>
      </c>
      <c r="L5590" s="1" t="s">
        <v>26</v>
      </c>
      <c r="M5590" s="1" t="s">
        <v>27</v>
      </c>
      <c r="N5590" s="1" t="s">
        <v>28</v>
      </c>
      <c r="O5590" s="1" t="s">
        <v>34</v>
      </c>
      <c r="P5590" s="1" t="s">
        <v>48</v>
      </c>
      <c r="Q5590" s="1" t="s">
        <v>24</v>
      </c>
      <c r="R5590" s="2">
        <v>39948</v>
      </c>
    </row>
    <row r="5591" spans="1:18" x14ac:dyDescent="0.25">
      <c r="A5591" s="1">
        <v>50307</v>
      </c>
      <c r="B5591" s="2">
        <v>40466</v>
      </c>
      <c r="C5591" s="2" t="str">
        <f t="shared" si="436"/>
        <v>October</v>
      </c>
      <c r="D5591" s="1" t="s">
        <v>18</v>
      </c>
      <c r="E5591" s="1">
        <v>31</v>
      </c>
      <c r="F5591" s="1">
        <f t="shared" si="435"/>
        <v>17.317096774193551</v>
      </c>
      <c r="G5591" s="1">
        <v>536.83000000000004</v>
      </c>
      <c r="H5591" s="1">
        <v>1.99</v>
      </c>
      <c r="I5591">
        <f t="shared" si="437"/>
        <v>538.82000000000005</v>
      </c>
      <c r="J5591">
        <f t="shared" si="438"/>
        <v>5.3265000000000002</v>
      </c>
      <c r="K5591">
        <f t="shared" si="439"/>
        <v>28.594249950000002</v>
      </c>
      <c r="L5591" s="1" t="s">
        <v>26</v>
      </c>
      <c r="M5591" s="1" t="s">
        <v>27</v>
      </c>
      <c r="N5591" s="1" t="s">
        <v>33</v>
      </c>
      <c r="O5591" s="1" t="s">
        <v>29</v>
      </c>
      <c r="P5591" s="1" t="s">
        <v>43</v>
      </c>
      <c r="Q5591" s="1" t="s">
        <v>46</v>
      </c>
      <c r="R5591" s="2">
        <v>40466</v>
      </c>
    </row>
    <row r="5592" spans="1:18" x14ac:dyDescent="0.25">
      <c r="A5592" s="1">
        <v>55683</v>
      </c>
      <c r="B5592" s="2">
        <v>41105</v>
      </c>
      <c r="C5592" s="2" t="str">
        <f t="shared" si="436"/>
        <v>July</v>
      </c>
      <c r="D5592" s="1" t="s">
        <v>25</v>
      </c>
      <c r="E5592" s="1">
        <v>23</v>
      </c>
      <c r="F5592" s="1">
        <f t="shared" si="435"/>
        <v>52.091304347826082</v>
      </c>
      <c r="G5592" s="1">
        <v>1198.0999999999999</v>
      </c>
      <c r="H5592" s="1">
        <v>19.989999999999998</v>
      </c>
      <c r="I5592">
        <f t="shared" si="437"/>
        <v>1218.0899999999999</v>
      </c>
      <c r="J5592">
        <f t="shared" si="438"/>
        <v>4.7610000000000001</v>
      </c>
      <c r="K5592">
        <f t="shared" si="439"/>
        <v>57.041540999999995</v>
      </c>
      <c r="L5592" s="1" t="s">
        <v>26</v>
      </c>
      <c r="M5592" s="1" t="s">
        <v>54</v>
      </c>
      <c r="N5592" s="1" t="s">
        <v>28</v>
      </c>
      <c r="O5592" s="1" t="s">
        <v>22</v>
      </c>
      <c r="P5592" s="1" t="s">
        <v>23</v>
      </c>
      <c r="Q5592" s="1" t="s">
        <v>24</v>
      </c>
      <c r="R5592" s="2">
        <v>41106</v>
      </c>
    </row>
    <row r="5593" spans="1:18" x14ac:dyDescent="0.25">
      <c r="A5593" s="1">
        <v>40902</v>
      </c>
      <c r="B5593" s="2">
        <v>40001</v>
      </c>
      <c r="C5593" s="2" t="str">
        <f t="shared" si="436"/>
        <v>July</v>
      </c>
      <c r="D5593" s="1" t="s">
        <v>18</v>
      </c>
      <c r="E5593" s="1">
        <v>25</v>
      </c>
      <c r="F5593" s="1">
        <f t="shared" si="435"/>
        <v>7.6872000000000007</v>
      </c>
      <c r="G5593" s="1">
        <v>192.18</v>
      </c>
      <c r="H5593" s="1">
        <v>6.05</v>
      </c>
      <c r="I5593">
        <f t="shared" si="437"/>
        <v>198.23000000000002</v>
      </c>
      <c r="J5593">
        <f t="shared" si="438"/>
        <v>3.5455000000000001</v>
      </c>
      <c r="K5593">
        <f t="shared" si="439"/>
        <v>6.8137419000000001</v>
      </c>
      <c r="L5593" s="1" t="s">
        <v>26</v>
      </c>
      <c r="M5593" s="1" t="s">
        <v>44</v>
      </c>
      <c r="N5593" s="1" t="s">
        <v>42</v>
      </c>
      <c r="O5593" s="1" t="s">
        <v>34</v>
      </c>
      <c r="P5593" s="1" t="s">
        <v>48</v>
      </c>
      <c r="Q5593" s="1" t="s">
        <v>24</v>
      </c>
      <c r="R5593" s="2">
        <v>40003</v>
      </c>
    </row>
    <row r="5594" spans="1:18" x14ac:dyDescent="0.25">
      <c r="A5594" s="1">
        <v>40704</v>
      </c>
      <c r="B5594" s="2">
        <v>39820</v>
      </c>
      <c r="C5594" s="2" t="str">
        <f t="shared" si="436"/>
        <v>January</v>
      </c>
      <c r="D5594" s="1" t="s">
        <v>18</v>
      </c>
      <c r="E5594" s="1">
        <v>6</v>
      </c>
      <c r="F5594" s="1">
        <f t="shared" si="435"/>
        <v>1.9283333333333335</v>
      </c>
      <c r="G5594" s="1">
        <v>11.57</v>
      </c>
      <c r="H5594" s="1">
        <v>0.7</v>
      </c>
      <c r="I5594">
        <f t="shared" si="437"/>
        <v>12.27</v>
      </c>
      <c r="J5594">
        <f t="shared" si="438"/>
        <v>3.5455000000000001</v>
      </c>
      <c r="K5594">
        <f t="shared" si="439"/>
        <v>0.41021435000000006</v>
      </c>
      <c r="L5594" s="1" t="s">
        <v>26</v>
      </c>
      <c r="M5594" s="1" t="s">
        <v>58</v>
      </c>
      <c r="N5594" s="1" t="s">
        <v>33</v>
      </c>
      <c r="O5594" s="1" t="s">
        <v>34</v>
      </c>
      <c r="P5594" s="1" t="s">
        <v>35</v>
      </c>
      <c r="Q5594" s="1" t="s">
        <v>36</v>
      </c>
      <c r="R5594" s="2">
        <v>39825</v>
      </c>
    </row>
    <row r="5595" spans="1:18" x14ac:dyDescent="0.25">
      <c r="A5595" s="1">
        <v>42081</v>
      </c>
      <c r="B5595" s="2">
        <v>40553</v>
      </c>
      <c r="C5595" s="2" t="str">
        <f t="shared" si="436"/>
        <v>January</v>
      </c>
      <c r="D5595" s="1" t="s">
        <v>18</v>
      </c>
      <c r="E5595" s="1">
        <v>36</v>
      </c>
      <c r="F5595" s="1">
        <f t="shared" si="435"/>
        <v>5.2316666666666665</v>
      </c>
      <c r="G5595" s="1">
        <v>188.34</v>
      </c>
      <c r="H5595" s="1">
        <v>5.74</v>
      </c>
      <c r="I5595">
        <f t="shared" si="437"/>
        <v>194.08</v>
      </c>
      <c r="J5595">
        <f t="shared" si="438"/>
        <v>3.5455000000000001</v>
      </c>
      <c r="K5595">
        <f t="shared" si="439"/>
        <v>6.6775947000000011</v>
      </c>
      <c r="L5595" s="1" t="s">
        <v>26</v>
      </c>
      <c r="M5595" s="1" t="s">
        <v>27</v>
      </c>
      <c r="N5595" s="1" t="s">
        <v>28</v>
      </c>
      <c r="O5595" s="1" t="s">
        <v>34</v>
      </c>
      <c r="P5595" s="1" t="s">
        <v>48</v>
      </c>
      <c r="Q5595" s="1" t="s">
        <v>24</v>
      </c>
      <c r="R5595" s="2">
        <v>40558</v>
      </c>
    </row>
    <row r="5596" spans="1:18" x14ac:dyDescent="0.25">
      <c r="A5596" s="1">
        <v>36449</v>
      </c>
      <c r="B5596" s="2">
        <v>40426</v>
      </c>
      <c r="C5596" s="2" t="str">
        <f t="shared" si="436"/>
        <v>September</v>
      </c>
      <c r="D5596" s="1" t="s">
        <v>32</v>
      </c>
      <c r="E5596" s="1">
        <v>27</v>
      </c>
      <c r="F5596" s="1">
        <f t="shared" si="435"/>
        <v>4.5692592592592591</v>
      </c>
      <c r="G5596" s="1">
        <v>123.37</v>
      </c>
      <c r="H5596" s="1">
        <v>0.7</v>
      </c>
      <c r="I5596">
        <f t="shared" si="437"/>
        <v>124.07000000000001</v>
      </c>
      <c r="J5596">
        <f t="shared" si="438"/>
        <v>3.5455000000000001</v>
      </c>
      <c r="K5596">
        <f t="shared" si="439"/>
        <v>4.3740833500000003</v>
      </c>
      <c r="L5596" s="1" t="s">
        <v>26</v>
      </c>
      <c r="M5596" s="1" t="s">
        <v>59</v>
      </c>
      <c r="N5596" s="1" t="s">
        <v>33</v>
      </c>
      <c r="O5596" s="1" t="s">
        <v>34</v>
      </c>
      <c r="P5596" s="1" t="s">
        <v>66</v>
      </c>
      <c r="Q5596" s="1" t="s">
        <v>36</v>
      </c>
      <c r="R5596" s="2">
        <v>40429</v>
      </c>
    </row>
    <row r="5597" spans="1:18" x14ac:dyDescent="0.25">
      <c r="A5597" s="1">
        <v>6982</v>
      </c>
      <c r="B5597" s="2">
        <v>40863</v>
      </c>
      <c r="C5597" s="2" t="str">
        <f t="shared" si="436"/>
        <v>November</v>
      </c>
      <c r="D5597" s="1" t="s">
        <v>32</v>
      </c>
      <c r="E5597" s="1">
        <v>41</v>
      </c>
      <c r="F5597" s="1">
        <f t="shared" si="435"/>
        <v>20.587560975609758</v>
      </c>
      <c r="G5597" s="1">
        <v>844.09</v>
      </c>
      <c r="H5597" s="1">
        <v>10.49</v>
      </c>
      <c r="I5597">
        <f t="shared" si="437"/>
        <v>854.58</v>
      </c>
      <c r="J5597">
        <f t="shared" si="438"/>
        <v>4.7610000000000001</v>
      </c>
      <c r="K5597">
        <f t="shared" si="439"/>
        <v>40.187124900000001</v>
      </c>
      <c r="L5597" s="1" t="s">
        <v>26</v>
      </c>
      <c r="M5597" s="1" t="s">
        <v>65</v>
      </c>
      <c r="N5597" s="1" t="s">
        <v>33</v>
      </c>
      <c r="O5597" s="1" t="s">
        <v>22</v>
      </c>
      <c r="P5597" s="1" t="s">
        <v>23</v>
      </c>
      <c r="Q5597" s="1" t="s">
        <v>24</v>
      </c>
      <c r="R5597" s="2">
        <v>40865</v>
      </c>
    </row>
    <row r="5598" spans="1:18" x14ac:dyDescent="0.25">
      <c r="A5598" s="1">
        <v>17186</v>
      </c>
      <c r="B5598" s="2">
        <v>39839</v>
      </c>
      <c r="C5598" s="2" t="str">
        <f t="shared" si="436"/>
        <v>January</v>
      </c>
      <c r="D5598" s="1" t="s">
        <v>41</v>
      </c>
      <c r="E5598" s="1">
        <v>11</v>
      </c>
      <c r="F5598" s="1">
        <f t="shared" si="435"/>
        <v>6.1036363636363635</v>
      </c>
      <c r="G5598" s="1">
        <v>67.14</v>
      </c>
      <c r="H5598" s="1">
        <v>5.35</v>
      </c>
      <c r="I5598">
        <f t="shared" si="437"/>
        <v>72.489999999999995</v>
      </c>
      <c r="J5598">
        <f t="shared" si="438"/>
        <v>3.5455000000000001</v>
      </c>
      <c r="K5598">
        <f t="shared" si="439"/>
        <v>2.3804487000000001</v>
      </c>
      <c r="L5598" s="1" t="s">
        <v>26</v>
      </c>
      <c r="M5598" s="1" t="s">
        <v>27</v>
      </c>
      <c r="N5598" s="1" t="s">
        <v>21</v>
      </c>
      <c r="O5598" s="1" t="s">
        <v>34</v>
      </c>
      <c r="P5598" s="1" t="s">
        <v>45</v>
      </c>
      <c r="Q5598" s="1" t="s">
        <v>24</v>
      </c>
      <c r="R5598" s="2">
        <v>39841</v>
      </c>
    </row>
    <row r="5599" spans="1:18" x14ac:dyDescent="0.25">
      <c r="A5599" s="1">
        <v>53568</v>
      </c>
      <c r="B5599" s="2">
        <v>40357</v>
      </c>
      <c r="C5599" s="2" t="str">
        <f t="shared" si="436"/>
        <v>June</v>
      </c>
      <c r="D5599" s="1" t="s">
        <v>41</v>
      </c>
      <c r="E5599" s="1">
        <v>34</v>
      </c>
      <c r="F5599" s="1">
        <f t="shared" si="435"/>
        <v>125.91558823529412</v>
      </c>
      <c r="G5599" s="1">
        <v>4281.13</v>
      </c>
      <c r="H5599" s="1">
        <v>70.2</v>
      </c>
      <c r="I5599">
        <f t="shared" si="437"/>
        <v>4351.33</v>
      </c>
      <c r="J5599">
        <f t="shared" si="438"/>
        <v>4.7610000000000001</v>
      </c>
      <c r="K5599">
        <f t="shared" si="439"/>
        <v>203.82459930000002</v>
      </c>
      <c r="L5599" s="1" t="s">
        <v>38</v>
      </c>
      <c r="M5599" s="1" t="s">
        <v>56</v>
      </c>
      <c r="N5599" s="1" t="s">
        <v>42</v>
      </c>
      <c r="O5599" s="1" t="s">
        <v>22</v>
      </c>
      <c r="P5599" s="1" t="s">
        <v>39</v>
      </c>
      <c r="Q5599" s="1" t="s">
        <v>40</v>
      </c>
      <c r="R5599" s="2">
        <v>40358</v>
      </c>
    </row>
    <row r="5600" spans="1:18" x14ac:dyDescent="0.25">
      <c r="A5600" s="1">
        <v>18341</v>
      </c>
      <c r="B5600" s="2">
        <v>40377</v>
      </c>
      <c r="C5600" s="2" t="str">
        <f t="shared" si="436"/>
        <v>July</v>
      </c>
      <c r="D5600" s="1" t="s">
        <v>37</v>
      </c>
      <c r="E5600" s="1">
        <v>39</v>
      </c>
      <c r="F5600" s="1">
        <f t="shared" si="435"/>
        <v>6.0997435897435892</v>
      </c>
      <c r="G5600" s="1">
        <v>237.89</v>
      </c>
      <c r="H5600" s="1">
        <v>7.96</v>
      </c>
      <c r="I5600">
        <f t="shared" si="437"/>
        <v>245.85</v>
      </c>
      <c r="J5600">
        <f t="shared" si="438"/>
        <v>3.5455000000000001</v>
      </c>
      <c r="K5600">
        <f t="shared" si="439"/>
        <v>8.4343899499999999</v>
      </c>
      <c r="L5600" s="1" t="s">
        <v>26</v>
      </c>
      <c r="M5600" s="1" t="s">
        <v>49</v>
      </c>
      <c r="N5600" s="1" t="s">
        <v>21</v>
      </c>
      <c r="O5600" s="1" t="s">
        <v>34</v>
      </c>
      <c r="P5600" s="1" t="s">
        <v>45</v>
      </c>
      <c r="Q5600" s="1" t="s">
        <v>24</v>
      </c>
      <c r="R5600" s="2">
        <v>40377</v>
      </c>
    </row>
    <row r="5601" spans="1:18" x14ac:dyDescent="0.25">
      <c r="A5601" s="1">
        <v>29252</v>
      </c>
      <c r="B5601" s="2">
        <v>40031</v>
      </c>
      <c r="C5601" s="2" t="str">
        <f t="shared" si="436"/>
        <v>August</v>
      </c>
      <c r="D5601" s="1" t="s">
        <v>18</v>
      </c>
      <c r="E5601" s="1">
        <v>9</v>
      </c>
      <c r="F5601" s="1">
        <f t="shared" si="435"/>
        <v>7.3122222222222222</v>
      </c>
      <c r="G5601" s="1">
        <v>65.81</v>
      </c>
      <c r="H5601" s="1">
        <v>5.19</v>
      </c>
      <c r="I5601">
        <f t="shared" si="437"/>
        <v>71</v>
      </c>
      <c r="J5601">
        <f t="shared" si="438"/>
        <v>3.5455000000000001</v>
      </c>
      <c r="K5601">
        <f t="shared" si="439"/>
        <v>2.33329355</v>
      </c>
      <c r="L5601" s="1" t="s">
        <v>26</v>
      </c>
      <c r="M5601" s="1" t="s">
        <v>20</v>
      </c>
      <c r="N5601" s="1" t="s">
        <v>28</v>
      </c>
      <c r="O5601" s="1" t="s">
        <v>34</v>
      </c>
      <c r="P5601" s="1" t="s">
        <v>45</v>
      </c>
      <c r="Q5601" s="1" t="s">
        <v>24</v>
      </c>
      <c r="R5601" s="2">
        <v>40035</v>
      </c>
    </row>
    <row r="5602" spans="1:18" x14ac:dyDescent="0.25">
      <c r="A5602" s="1">
        <v>59204</v>
      </c>
      <c r="B5602" s="2">
        <v>40968</v>
      </c>
      <c r="C5602" s="2" t="str">
        <f t="shared" si="436"/>
        <v>February</v>
      </c>
      <c r="D5602" s="1" t="s">
        <v>41</v>
      </c>
      <c r="E5602" s="1">
        <v>8</v>
      </c>
      <c r="F5602" s="1">
        <f t="shared" si="435"/>
        <v>31.286249999999999</v>
      </c>
      <c r="G5602" s="1">
        <v>250.29</v>
      </c>
      <c r="H5602" s="1">
        <v>12.62</v>
      </c>
      <c r="I5602">
        <f t="shared" si="437"/>
        <v>262.90999999999997</v>
      </c>
      <c r="J5602">
        <f t="shared" si="438"/>
        <v>3.5455000000000001</v>
      </c>
      <c r="K5602">
        <f t="shared" si="439"/>
        <v>8.8740319499999991</v>
      </c>
      <c r="L5602" s="1" t="s">
        <v>26</v>
      </c>
      <c r="M5602" s="1" t="s">
        <v>20</v>
      </c>
      <c r="N5602" s="1" t="s">
        <v>42</v>
      </c>
      <c r="O5602" s="1" t="s">
        <v>34</v>
      </c>
      <c r="P5602" s="1" t="s">
        <v>48</v>
      </c>
      <c r="Q5602" s="1" t="s">
        <v>24</v>
      </c>
      <c r="R5602" s="2">
        <v>40969</v>
      </c>
    </row>
    <row r="5603" spans="1:18" x14ac:dyDescent="0.25">
      <c r="A5603" s="1">
        <v>45571</v>
      </c>
      <c r="B5603" s="2">
        <v>41175</v>
      </c>
      <c r="C5603" s="2" t="str">
        <f t="shared" si="436"/>
        <v>September</v>
      </c>
      <c r="D5603" s="1" t="s">
        <v>41</v>
      </c>
      <c r="E5603" s="1">
        <v>44</v>
      </c>
      <c r="F5603" s="1">
        <f t="shared" si="435"/>
        <v>16.375454545454545</v>
      </c>
      <c r="G5603" s="1">
        <v>720.52</v>
      </c>
      <c r="H5603" s="1">
        <v>8.51</v>
      </c>
      <c r="I5603">
        <f t="shared" si="437"/>
        <v>729.03</v>
      </c>
      <c r="J5603">
        <f t="shared" si="438"/>
        <v>5.3265000000000002</v>
      </c>
      <c r="K5603">
        <f t="shared" si="439"/>
        <v>38.378497799999998</v>
      </c>
      <c r="L5603" s="1" t="s">
        <v>26</v>
      </c>
      <c r="M5603" s="1" t="s">
        <v>56</v>
      </c>
      <c r="N5603" s="1" t="s">
        <v>21</v>
      </c>
      <c r="O5603" s="1" t="s">
        <v>29</v>
      </c>
      <c r="P5603" s="1" t="s">
        <v>61</v>
      </c>
      <c r="Q5603" s="1" t="s">
        <v>31</v>
      </c>
      <c r="R5603" s="2">
        <v>41177</v>
      </c>
    </row>
    <row r="5604" spans="1:18" x14ac:dyDescent="0.25">
      <c r="A5604" s="1">
        <v>7782</v>
      </c>
      <c r="B5604" s="2">
        <v>39996</v>
      </c>
      <c r="C5604" s="2" t="str">
        <f t="shared" si="436"/>
        <v>July</v>
      </c>
      <c r="D5604" s="1" t="s">
        <v>37</v>
      </c>
      <c r="E5604" s="1">
        <v>20</v>
      </c>
      <c r="F5604" s="1">
        <f t="shared" si="435"/>
        <v>60.286500000000004</v>
      </c>
      <c r="G5604" s="1">
        <v>1205.73</v>
      </c>
      <c r="H5604" s="1">
        <v>4.5</v>
      </c>
      <c r="I5604">
        <f t="shared" si="437"/>
        <v>1210.23</v>
      </c>
      <c r="J5604">
        <f t="shared" si="438"/>
        <v>3.5455000000000001</v>
      </c>
      <c r="K5604">
        <f t="shared" si="439"/>
        <v>42.749157150000002</v>
      </c>
      <c r="L5604" s="1" t="s">
        <v>19</v>
      </c>
      <c r="M5604" s="1" t="s">
        <v>54</v>
      </c>
      <c r="N5604" s="1" t="s">
        <v>33</v>
      </c>
      <c r="O5604" s="1" t="s">
        <v>34</v>
      </c>
      <c r="P5604" s="1" t="s">
        <v>68</v>
      </c>
      <c r="Q5604" s="1" t="s">
        <v>24</v>
      </c>
      <c r="R5604" s="2">
        <v>39998</v>
      </c>
    </row>
    <row r="5605" spans="1:18" x14ac:dyDescent="0.25">
      <c r="A5605" s="1">
        <v>41349</v>
      </c>
      <c r="B5605" s="2">
        <v>40894</v>
      </c>
      <c r="C5605" s="2" t="str">
        <f t="shared" si="436"/>
        <v>December</v>
      </c>
      <c r="D5605" s="1" t="s">
        <v>37</v>
      </c>
      <c r="E5605" s="1">
        <v>39</v>
      </c>
      <c r="F5605" s="1">
        <f t="shared" si="435"/>
        <v>12.192820512820512</v>
      </c>
      <c r="G5605" s="1">
        <v>475.52</v>
      </c>
      <c r="H5605" s="1">
        <v>6.27</v>
      </c>
      <c r="I5605">
        <f t="shared" si="437"/>
        <v>481.78999999999996</v>
      </c>
      <c r="J5605">
        <f t="shared" si="438"/>
        <v>3.5455000000000001</v>
      </c>
      <c r="K5605">
        <f t="shared" si="439"/>
        <v>16.859561599999999</v>
      </c>
      <c r="L5605" s="1" t="s">
        <v>26</v>
      </c>
      <c r="M5605" s="1" t="s">
        <v>20</v>
      </c>
      <c r="N5605" s="1" t="s">
        <v>42</v>
      </c>
      <c r="O5605" s="1" t="s">
        <v>34</v>
      </c>
      <c r="P5605" s="1" t="s">
        <v>60</v>
      </c>
      <c r="Q5605" s="1" t="s">
        <v>31</v>
      </c>
      <c r="R5605" s="2">
        <v>40896</v>
      </c>
    </row>
    <row r="5606" spans="1:18" x14ac:dyDescent="0.25">
      <c r="A5606" s="1">
        <v>26310</v>
      </c>
      <c r="B5606" s="2">
        <v>41119</v>
      </c>
      <c r="C5606" s="2" t="str">
        <f t="shared" si="436"/>
        <v>July</v>
      </c>
      <c r="D5606" s="1" t="s">
        <v>32</v>
      </c>
      <c r="E5606" s="1">
        <v>19</v>
      </c>
      <c r="F5606" s="1">
        <f t="shared" si="435"/>
        <v>5.93</v>
      </c>
      <c r="G5606" s="1">
        <v>112.67</v>
      </c>
      <c r="H5606" s="1">
        <v>5.14</v>
      </c>
      <c r="I5606">
        <f t="shared" si="437"/>
        <v>117.81</v>
      </c>
      <c r="J5606">
        <f t="shared" si="438"/>
        <v>3.5455000000000001</v>
      </c>
      <c r="K5606">
        <f t="shared" si="439"/>
        <v>3.9947148500000003</v>
      </c>
      <c r="L5606" s="1" t="s">
        <v>26</v>
      </c>
      <c r="M5606" s="1" t="s">
        <v>54</v>
      </c>
      <c r="N5606" s="1" t="s">
        <v>33</v>
      </c>
      <c r="O5606" s="1" t="s">
        <v>34</v>
      </c>
      <c r="P5606" s="1" t="s">
        <v>45</v>
      </c>
      <c r="Q5606" s="1" t="s">
        <v>24</v>
      </c>
      <c r="R5606" s="2">
        <v>41120</v>
      </c>
    </row>
    <row r="5607" spans="1:18" x14ac:dyDescent="0.25">
      <c r="A5607" s="1">
        <v>38403</v>
      </c>
      <c r="B5607" s="2">
        <v>40684</v>
      </c>
      <c r="C5607" s="2" t="str">
        <f t="shared" si="436"/>
        <v>May</v>
      </c>
      <c r="D5607" s="1" t="s">
        <v>18</v>
      </c>
      <c r="E5607" s="1">
        <v>49</v>
      </c>
      <c r="F5607" s="1">
        <f t="shared" si="435"/>
        <v>2.9</v>
      </c>
      <c r="G5607" s="1">
        <v>142.1</v>
      </c>
      <c r="H5607" s="1">
        <v>0.99</v>
      </c>
      <c r="I5607">
        <f t="shared" si="437"/>
        <v>143.09</v>
      </c>
      <c r="J5607">
        <f t="shared" si="438"/>
        <v>3.5455000000000001</v>
      </c>
      <c r="K5607">
        <f t="shared" si="439"/>
        <v>5.0381554999999993</v>
      </c>
      <c r="L5607" s="1" t="s">
        <v>26</v>
      </c>
      <c r="M5607" s="1" t="s">
        <v>49</v>
      </c>
      <c r="N5607" s="1" t="s">
        <v>42</v>
      </c>
      <c r="O5607" s="1" t="s">
        <v>34</v>
      </c>
      <c r="P5607" s="1" t="s">
        <v>63</v>
      </c>
      <c r="Q5607" s="1" t="s">
        <v>24</v>
      </c>
      <c r="R5607" s="2">
        <v>40688</v>
      </c>
    </row>
    <row r="5608" spans="1:18" x14ac:dyDescent="0.25">
      <c r="A5608" s="1">
        <v>27845</v>
      </c>
      <c r="B5608" s="2">
        <v>40737</v>
      </c>
      <c r="C5608" s="2" t="str">
        <f t="shared" si="436"/>
        <v>July</v>
      </c>
      <c r="D5608" s="1" t="s">
        <v>32</v>
      </c>
      <c r="E5608" s="1">
        <v>36</v>
      </c>
      <c r="F5608" s="1">
        <f t="shared" si="435"/>
        <v>6.1236111111111109</v>
      </c>
      <c r="G5608" s="1">
        <v>220.45</v>
      </c>
      <c r="H5608" s="1">
        <v>0.5</v>
      </c>
      <c r="I5608">
        <f t="shared" si="437"/>
        <v>220.95</v>
      </c>
      <c r="J5608">
        <f t="shared" si="438"/>
        <v>3.5455000000000001</v>
      </c>
      <c r="K5608">
        <f t="shared" si="439"/>
        <v>7.8160547499999993</v>
      </c>
      <c r="L5608" s="1" t="s">
        <v>26</v>
      </c>
      <c r="M5608" s="1" t="s">
        <v>54</v>
      </c>
      <c r="N5608" s="1" t="s">
        <v>28</v>
      </c>
      <c r="O5608" s="1" t="s">
        <v>34</v>
      </c>
      <c r="P5608" s="1" t="s">
        <v>63</v>
      </c>
      <c r="Q5608" s="1" t="s">
        <v>24</v>
      </c>
      <c r="R5608" s="2">
        <v>40738</v>
      </c>
    </row>
    <row r="5609" spans="1:18" x14ac:dyDescent="0.25">
      <c r="A5609" s="1">
        <v>28550</v>
      </c>
      <c r="B5609" s="2">
        <v>40622</v>
      </c>
      <c r="C5609" s="2" t="str">
        <f t="shared" si="436"/>
        <v>March</v>
      </c>
      <c r="D5609" s="1" t="s">
        <v>32</v>
      </c>
      <c r="E5609" s="1">
        <v>1</v>
      </c>
      <c r="F5609" s="1">
        <f t="shared" si="435"/>
        <v>7.64</v>
      </c>
      <c r="G5609" s="1">
        <v>7.64</v>
      </c>
      <c r="H5609" s="1">
        <v>3.01</v>
      </c>
      <c r="I5609">
        <f t="shared" si="437"/>
        <v>10.649999999999999</v>
      </c>
      <c r="J5609">
        <f t="shared" si="438"/>
        <v>3.5455000000000001</v>
      </c>
      <c r="K5609">
        <f t="shared" si="439"/>
        <v>0.27087620000000001</v>
      </c>
      <c r="L5609" s="1" t="s">
        <v>26</v>
      </c>
      <c r="M5609" s="1" t="s">
        <v>54</v>
      </c>
      <c r="N5609" s="1" t="s">
        <v>33</v>
      </c>
      <c r="O5609" s="1" t="s">
        <v>34</v>
      </c>
      <c r="P5609" s="1" t="s">
        <v>45</v>
      </c>
      <c r="Q5609" s="1" t="s">
        <v>36</v>
      </c>
      <c r="R5609" s="2">
        <v>40623</v>
      </c>
    </row>
    <row r="5610" spans="1:18" x14ac:dyDescent="0.25">
      <c r="A5610" s="1">
        <v>19136</v>
      </c>
      <c r="B5610" s="2">
        <v>40394</v>
      </c>
      <c r="C5610" s="2" t="str">
        <f t="shared" si="436"/>
        <v>August</v>
      </c>
      <c r="D5610" s="1" t="s">
        <v>32</v>
      </c>
      <c r="E5610" s="1">
        <v>44</v>
      </c>
      <c r="F5610" s="1">
        <f t="shared" si="435"/>
        <v>31.203306818181819</v>
      </c>
      <c r="G5610" s="1">
        <v>1372.9455</v>
      </c>
      <c r="H5610" s="1">
        <v>1.25</v>
      </c>
      <c r="I5610">
        <f t="shared" si="437"/>
        <v>1374.1955</v>
      </c>
      <c r="J5610">
        <f t="shared" si="438"/>
        <v>5.3265000000000002</v>
      </c>
      <c r="K5610">
        <f t="shared" si="439"/>
        <v>73.129942057500003</v>
      </c>
      <c r="L5610" s="1" t="s">
        <v>26</v>
      </c>
      <c r="M5610" s="1" t="s">
        <v>54</v>
      </c>
      <c r="N5610" s="1" t="s">
        <v>33</v>
      </c>
      <c r="O5610" s="1" t="s">
        <v>29</v>
      </c>
      <c r="P5610" s="1" t="s">
        <v>30</v>
      </c>
      <c r="Q5610" s="1" t="s">
        <v>46</v>
      </c>
      <c r="R5610" s="2">
        <v>40396</v>
      </c>
    </row>
    <row r="5611" spans="1:18" x14ac:dyDescent="0.25">
      <c r="A5611" s="1">
        <v>23360</v>
      </c>
      <c r="B5611" s="2">
        <v>39944</v>
      </c>
      <c r="C5611" s="2" t="str">
        <f t="shared" si="436"/>
        <v>May</v>
      </c>
      <c r="D5611" s="1" t="s">
        <v>18</v>
      </c>
      <c r="E5611" s="1">
        <v>30</v>
      </c>
      <c r="F5611" s="1">
        <f t="shared" si="435"/>
        <v>17.099</v>
      </c>
      <c r="G5611" s="1">
        <v>512.97</v>
      </c>
      <c r="H5611" s="1">
        <v>1.39</v>
      </c>
      <c r="I5611">
        <f t="shared" si="437"/>
        <v>514.36</v>
      </c>
      <c r="J5611">
        <f t="shared" si="438"/>
        <v>3.5455000000000001</v>
      </c>
      <c r="K5611">
        <f t="shared" si="439"/>
        <v>18.18735135</v>
      </c>
      <c r="L5611" s="1" t="s">
        <v>19</v>
      </c>
      <c r="M5611" s="1" t="s">
        <v>59</v>
      </c>
      <c r="N5611" s="1" t="s">
        <v>21</v>
      </c>
      <c r="O5611" s="1" t="s">
        <v>34</v>
      </c>
      <c r="P5611" s="1" t="s">
        <v>62</v>
      </c>
      <c r="Q5611" s="1" t="s">
        <v>24</v>
      </c>
      <c r="R5611" s="2">
        <v>39944</v>
      </c>
    </row>
    <row r="5612" spans="1:18" x14ac:dyDescent="0.25">
      <c r="A5612" s="1">
        <v>14563</v>
      </c>
      <c r="B5612" s="2">
        <v>40879</v>
      </c>
      <c r="C5612" s="2" t="str">
        <f t="shared" si="436"/>
        <v>December</v>
      </c>
      <c r="D5612" s="1" t="s">
        <v>37</v>
      </c>
      <c r="E5612" s="1">
        <v>31</v>
      </c>
      <c r="F5612" s="1">
        <f t="shared" si="435"/>
        <v>30.74340322580645</v>
      </c>
      <c r="G5612" s="1">
        <v>953.04549999999995</v>
      </c>
      <c r="H5612" s="1">
        <v>5.99</v>
      </c>
      <c r="I5612">
        <f t="shared" si="437"/>
        <v>959.03549999999996</v>
      </c>
      <c r="J5612">
        <f t="shared" si="438"/>
        <v>5.3265000000000002</v>
      </c>
      <c r="K5612">
        <f t="shared" si="439"/>
        <v>50.7639685575</v>
      </c>
      <c r="L5612" s="1" t="s">
        <v>26</v>
      </c>
      <c r="M5612" s="1" t="s">
        <v>51</v>
      </c>
      <c r="N5612" s="1" t="s">
        <v>33</v>
      </c>
      <c r="O5612" s="1" t="s">
        <v>29</v>
      </c>
      <c r="P5612" s="1" t="s">
        <v>30</v>
      </c>
      <c r="Q5612" s="1" t="s">
        <v>36</v>
      </c>
      <c r="R5612" s="2">
        <v>40880</v>
      </c>
    </row>
    <row r="5613" spans="1:18" x14ac:dyDescent="0.25">
      <c r="A5613" s="1">
        <v>17860</v>
      </c>
      <c r="B5613" s="2">
        <v>40639</v>
      </c>
      <c r="C5613" s="2" t="str">
        <f t="shared" si="436"/>
        <v>April</v>
      </c>
      <c r="D5613" s="1" t="s">
        <v>37</v>
      </c>
      <c r="E5613" s="1">
        <v>16</v>
      </c>
      <c r="F5613" s="1">
        <f t="shared" si="435"/>
        <v>8.6875</v>
      </c>
      <c r="G5613" s="1">
        <v>139</v>
      </c>
      <c r="H5613" s="1">
        <v>9.23</v>
      </c>
      <c r="I5613">
        <f t="shared" si="437"/>
        <v>148.22999999999999</v>
      </c>
      <c r="J5613">
        <f t="shared" si="438"/>
        <v>3.5455000000000001</v>
      </c>
      <c r="K5613">
        <f t="shared" si="439"/>
        <v>4.9282450000000004</v>
      </c>
      <c r="L5613" s="1" t="s">
        <v>19</v>
      </c>
      <c r="M5613" s="1" t="s">
        <v>51</v>
      </c>
      <c r="N5613" s="1" t="s">
        <v>28</v>
      </c>
      <c r="O5613" s="1" t="s">
        <v>34</v>
      </c>
      <c r="P5613" s="1" t="s">
        <v>68</v>
      </c>
      <c r="Q5613" s="1" t="s">
        <v>24</v>
      </c>
      <c r="R5613" s="2">
        <v>40641</v>
      </c>
    </row>
    <row r="5614" spans="1:18" x14ac:dyDescent="0.25">
      <c r="A5614" s="1">
        <v>37287</v>
      </c>
      <c r="B5614" s="2">
        <v>41214</v>
      </c>
      <c r="C5614" s="2" t="str">
        <f t="shared" si="436"/>
        <v>November</v>
      </c>
      <c r="D5614" s="1" t="s">
        <v>18</v>
      </c>
      <c r="E5614" s="1">
        <v>22</v>
      </c>
      <c r="F5614" s="1">
        <f t="shared" si="435"/>
        <v>93.28479545454546</v>
      </c>
      <c r="G5614" s="1">
        <v>2052.2655</v>
      </c>
      <c r="H5614" s="1">
        <v>2.5</v>
      </c>
      <c r="I5614">
        <f t="shared" si="437"/>
        <v>2054.7655</v>
      </c>
      <c r="J5614">
        <f t="shared" si="438"/>
        <v>5.3265000000000002</v>
      </c>
      <c r="K5614">
        <f t="shared" si="439"/>
        <v>109.31392185750001</v>
      </c>
      <c r="L5614" s="1" t="s">
        <v>26</v>
      </c>
      <c r="M5614" s="1" t="s">
        <v>49</v>
      </c>
      <c r="N5614" s="1" t="s">
        <v>33</v>
      </c>
      <c r="O5614" s="1" t="s">
        <v>29</v>
      </c>
      <c r="P5614" s="1" t="s">
        <v>30</v>
      </c>
      <c r="Q5614" s="1" t="s">
        <v>24</v>
      </c>
      <c r="R5614" s="2">
        <v>41218</v>
      </c>
    </row>
    <row r="5615" spans="1:18" x14ac:dyDescent="0.25">
      <c r="A5615" s="1">
        <v>37826</v>
      </c>
      <c r="B5615" s="2">
        <v>40656</v>
      </c>
      <c r="C5615" s="2" t="str">
        <f t="shared" si="436"/>
        <v>April</v>
      </c>
      <c r="D5615" s="1" t="s">
        <v>41</v>
      </c>
      <c r="E5615" s="1">
        <v>45</v>
      </c>
      <c r="F5615" s="1">
        <f t="shared" si="435"/>
        <v>7.24</v>
      </c>
      <c r="G5615" s="1">
        <v>325.8</v>
      </c>
      <c r="H5615" s="1">
        <v>6.18</v>
      </c>
      <c r="I5615">
        <f t="shared" si="437"/>
        <v>331.98</v>
      </c>
      <c r="J5615">
        <f t="shared" si="438"/>
        <v>3.5455000000000001</v>
      </c>
      <c r="K5615">
        <f t="shared" si="439"/>
        <v>11.551239000000001</v>
      </c>
      <c r="L5615" s="1" t="s">
        <v>26</v>
      </c>
      <c r="M5615" s="1" t="s">
        <v>54</v>
      </c>
      <c r="N5615" s="1" t="s">
        <v>21</v>
      </c>
      <c r="O5615" s="1" t="s">
        <v>34</v>
      </c>
      <c r="P5615" s="1" t="s">
        <v>45</v>
      </c>
      <c r="Q5615" s="1" t="s">
        <v>24</v>
      </c>
      <c r="R5615" s="2">
        <v>40658</v>
      </c>
    </row>
    <row r="5616" spans="1:18" x14ac:dyDescent="0.25">
      <c r="A5616" s="1">
        <v>42306</v>
      </c>
      <c r="B5616" s="2">
        <v>41166</v>
      </c>
      <c r="C5616" s="2" t="str">
        <f t="shared" si="436"/>
        <v>September</v>
      </c>
      <c r="D5616" s="1" t="s">
        <v>25</v>
      </c>
      <c r="E5616" s="1">
        <v>19</v>
      </c>
      <c r="F5616" s="1">
        <f t="shared" si="435"/>
        <v>40.72789473684211</v>
      </c>
      <c r="G5616" s="1">
        <v>773.83</v>
      </c>
      <c r="H5616" s="1">
        <v>5.33</v>
      </c>
      <c r="I5616">
        <f t="shared" si="437"/>
        <v>779.16000000000008</v>
      </c>
      <c r="J5616">
        <f t="shared" si="438"/>
        <v>3.5455000000000001</v>
      </c>
      <c r="K5616">
        <f t="shared" si="439"/>
        <v>27.436142650000001</v>
      </c>
      <c r="L5616" s="1" t="s">
        <v>26</v>
      </c>
      <c r="M5616" s="1" t="s">
        <v>58</v>
      </c>
      <c r="N5616" s="1" t="s">
        <v>21</v>
      </c>
      <c r="O5616" s="1" t="s">
        <v>34</v>
      </c>
      <c r="P5616" s="1" t="s">
        <v>68</v>
      </c>
      <c r="Q5616" s="1" t="s">
        <v>24</v>
      </c>
      <c r="R5616" s="2">
        <v>41168</v>
      </c>
    </row>
    <row r="5617" spans="1:18" x14ac:dyDescent="0.25">
      <c r="A5617" s="1">
        <v>26051</v>
      </c>
      <c r="B5617" s="2">
        <v>40356</v>
      </c>
      <c r="C5617" s="2" t="str">
        <f t="shared" si="436"/>
        <v>June</v>
      </c>
      <c r="D5617" s="1" t="s">
        <v>32</v>
      </c>
      <c r="E5617" s="1">
        <v>31</v>
      </c>
      <c r="F5617" s="1">
        <f t="shared" si="435"/>
        <v>8.120967741935484</v>
      </c>
      <c r="G5617" s="1">
        <v>251.75</v>
      </c>
      <c r="H5617" s="1">
        <v>1.99</v>
      </c>
      <c r="I5617">
        <f t="shared" si="437"/>
        <v>253.74</v>
      </c>
      <c r="J5617">
        <f t="shared" si="438"/>
        <v>5.3265000000000002</v>
      </c>
      <c r="K5617">
        <f t="shared" si="439"/>
        <v>13.40946375</v>
      </c>
      <c r="L5617" s="1" t="s">
        <v>26</v>
      </c>
      <c r="M5617" s="1" t="s">
        <v>44</v>
      </c>
      <c r="N5617" s="1" t="s">
        <v>42</v>
      </c>
      <c r="O5617" s="1" t="s">
        <v>29</v>
      </c>
      <c r="P5617" s="1" t="s">
        <v>43</v>
      </c>
      <c r="Q5617" s="1" t="s">
        <v>46</v>
      </c>
      <c r="R5617" s="2">
        <v>40357</v>
      </c>
    </row>
    <row r="5618" spans="1:18" x14ac:dyDescent="0.25">
      <c r="A5618" s="1">
        <v>17700</v>
      </c>
      <c r="B5618" s="2">
        <v>41209</v>
      </c>
      <c r="C5618" s="2" t="str">
        <f t="shared" si="436"/>
        <v>October</v>
      </c>
      <c r="D5618" s="1" t="s">
        <v>37</v>
      </c>
      <c r="E5618" s="1">
        <v>20</v>
      </c>
      <c r="F5618" s="1">
        <f t="shared" si="435"/>
        <v>115.28749999999999</v>
      </c>
      <c r="G5618" s="1">
        <v>2305.75</v>
      </c>
      <c r="H5618" s="1">
        <v>35</v>
      </c>
      <c r="I5618">
        <f t="shared" si="437"/>
        <v>2340.75</v>
      </c>
      <c r="J5618">
        <f t="shared" si="438"/>
        <v>4.7610000000000001</v>
      </c>
      <c r="K5618">
        <f t="shared" si="439"/>
        <v>109.7767575</v>
      </c>
      <c r="L5618" s="1" t="s">
        <v>26</v>
      </c>
      <c r="M5618" s="1" t="s">
        <v>47</v>
      </c>
      <c r="N5618" s="1" t="s">
        <v>42</v>
      </c>
      <c r="O5618" s="1" t="s">
        <v>22</v>
      </c>
      <c r="P5618" s="1" t="s">
        <v>23</v>
      </c>
      <c r="Q5618" s="1" t="s">
        <v>24</v>
      </c>
      <c r="R5618" s="2">
        <v>41210</v>
      </c>
    </row>
    <row r="5619" spans="1:18" x14ac:dyDescent="0.25">
      <c r="A5619" s="1">
        <v>46436</v>
      </c>
      <c r="B5619" s="2">
        <v>39907</v>
      </c>
      <c r="C5619" s="2" t="str">
        <f t="shared" si="436"/>
        <v>April</v>
      </c>
      <c r="D5619" s="1" t="s">
        <v>18</v>
      </c>
      <c r="E5619" s="1">
        <v>46</v>
      </c>
      <c r="F5619" s="1">
        <f t="shared" si="435"/>
        <v>32.121130434782607</v>
      </c>
      <c r="G5619" s="1">
        <v>1477.5719999999999</v>
      </c>
      <c r="H5619" s="1">
        <v>0.99</v>
      </c>
      <c r="I5619">
        <f t="shared" si="437"/>
        <v>1478.5619999999999</v>
      </c>
      <c r="J5619">
        <f t="shared" si="438"/>
        <v>5.3265000000000002</v>
      </c>
      <c r="K5619">
        <f t="shared" si="439"/>
        <v>78.70287257999999</v>
      </c>
      <c r="L5619" s="1" t="s">
        <v>26</v>
      </c>
      <c r="M5619" s="1" t="s">
        <v>27</v>
      </c>
      <c r="N5619" s="1" t="s">
        <v>28</v>
      </c>
      <c r="O5619" s="1" t="s">
        <v>29</v>
      </c>
      <c r="P5619" s="1" t="s">
        <v>30</v>
      </c>
      <c r="Q5619" s="1" t="s">
        <v>46</v>
      </c>
      <c r="R5619" s="2">
        <v>39914</v>
      </c>
    </row>
    <row r="5620" spans="1:18" x14ac:dyDescent="0.25">
      <c r="A5620" s="1">
        <v>52003</v>
      </c>
      <c r="B5620" s="2">
        <v>40957</v>
      </c>
      <c r="C5620" s="2" t="str">
        <f t="shared" si="436"/>
        <v>February</v>
      </c>
      <c r="D5620" s="1" t="s">
        <v>18</v>
      </c>
      <c r="E5620" s="1">
        <v>2</v>
      </c>
      <c r="F5620" s="1">
        <f t="shared" si="435"/>
        <v>46.669249999999998</v>
      </c>
      <c r="G5620" s="1">
        <v>93.338499999999996</v>
      </c>
      <c r="H5620" s="1">
        <v>5</v>
      </c>
      <c r="I5620">
        <f t="shared" si="437"/>
        <v>98.338499999999996</v>
      </c>
      <c r="J5620">
        <f t="shared" si="438"/>
        <v>5.3265000000000002</v>
      </c>
      <c r="K5620">
        <f t="shared" si="439"/>
        <v>4.9716752025000002</v>
      </c>
      <c r="L5620" s="1" t="s">
        <v>26</v>
      </c>
      <c r="M5620" s="1" t="s">
        <v>20</v>
      </c>
      <c r="N5620" s="1" t="s">
        <v>21</v>
      </c>
      <c r="O5620" s="1" t="s">
        <v>29</v>
      </c>
      <c r="P5620" s="1" t="s">
        <v>30</v>
      </c>
      <c r="Q5620" s="1" t="s">
        <v>46</v>
      </c>
      <c r="R5620" s="2">
        <v>40957</v>
      </c>
    </row>
    <row r="5621" spans="1:18" x14ac:dyDescent="0.25">
      <c r="A5621" s="1">
        <v>31555</v>
      </c>
      <c r="B5621" s="2">
        <v>40912</v>
      </c>
      <c r="C5621" s="2" t="str">
        <f t="shared" si="436"/>
        <v>January</v>
      </c>
      <c r="D5621" s="1" t="s">
        <v>37</v>
      </c>
      <c r="E5621" s="1">
        <v>38</v>
      </c>
      <c r="F5621" s="1">
        <f t="shared" si="435"/>
        <v>92.940789473684205</v>
      </c>
      <c r="G5621" s="1">
        <v>3531.75</v>
      </c>
      <c r="H5621" s="1">
        <v>20.79</v>
      </c>
      <c r="I5621">
        <f t="shared" si="437"/>
        <v>3552.54</v>
      </c>
      <c r="J5621">
        <f t="shared" si="438"/>
        <v>4.7610000000000001</v>
      </c>
      <c r="K5621">
        <f t="shared" si="439"/>
        <v>168.14661749999999</v>
      </c>
      <c r="L5621" s="1" t="s">
        <v>26</v>
      </c>
      <c r="M5621" s="1" t="s">
        <v>56</v>
      </c>
      <c r="N5621" s="1" t="s">
        <v>42</v>
      </c>
      <c r="O5621" s="1" t="s">
        <v>22</v>
      </c>
      <c r="P5621" s="1" t="s">
        <v>23</v>
      </c>
      <c r="Q5621" s="1" t="s">
        <v>53</v>
      </c>
      <c r="R5621" s="2">
        <v>40912</v>
      </c>
    </row>
    <row r="5622" spans="1:18" x14ac:dyDescent="0.25">
      <c r="A5622" s="1">
        <v>10852</v>
      </c>
      <c r="B5622" s="2">
        <v>40477</v>
      </c>
      <c r="C5622" s="2" t="str">
        <f t="shared" si="436"/>
        <v>October</v>
      </c>
      <c r="D5622" s="1" t="s">
        <v>25</v>
      </c>
      <c r="E5622" s="1">
        <v>17</v>
      </c>
      <c r="F5622" s="1">
        <f t="shared" si="435"/>
        <v>16.814117647058822</v>
      </c>
      <c r="G5622" s="1">
        <v>285.83999999999997</v>
      </c>
      <c r="H5622" s="1">
        <v>10.91</v>
      </c>
      <c r="I5622">
        <f t="shared" si="437"/>
        <v>296.75</v>
      </c>
      <c r="J5622">
        <f t="shared" si="438"/>
        <v>3.5455000000000001</v>
      </c>
      <c r="K5622">
        <f t="shared" si="439"/>
        <v>10.1344572</v>
      </c>
      <c r="L5622" s="1" t="s">
        <v>26</v>
      </c>
      <c r="M5622" s="1" t="s">
        <v>55</v>
      </c>
      <c r="N5622" s="1" t="s">
        <v>42</v>
      </c>
      <c r="O5622" s="1" t="s">
        <v>34</v>
      </c>
      <c r="P5622" s="1" t="s">
        <v>48</v>
      </c>
      <c r="Q5622" s="1" t="s">
        <v>24</v>
      </c>
      <c r="R5622" s="2">
        <v>40479</v>
      </c>
    </row>
    <row r="5623" spans="1:18" x14ac:dyDescent="0.25">
      <c r="A5623" s="1">
        <v>48775</v>
      </c>
      <c r="B5623" s="2">
        <v>40062</v>
      </c>
      <c r="C5623" s="2" t="str">
        <f t="shared" si="436"/>
        <v>September</v>
      </c>
      <c r="D5623" s="1" t="s">
        <v>18</v>
      </c>
      <c r="E5623" s="1">
        <v>17</v>
      </c>
      <c r="F5623" s="1">
        <f t="shared" si="435"/>
        <v>6.3594117647058823</v>
      </c>
      <c r="G5623" s="1">
        <v>108.11</v>
      </c>
      <c r="H5623" s="1">
        <v>6.86</v>
      </c>
      <c r="I5623">
        <f t="shared" si="437"/>
        <v>114.97</v>
      </c>
      <c r="J5623">
        <f t="shared" si="438"/>
        <v>3.5455000000000001</v>
      </c>
      <c r="K5623">
        <f t="shared" si="439"/>
        <v>3.8330400500000001</v>
      </c>
      <c r="L5623" s="1" t="s">
        <v>26</v>
      </c>
      <c r="M5623" s="1" t="s">
        <v>51</v>
      </c>
      <c r="N5623" s="1" t="s">
        <v>33</v>
      </c>
      <c r="O5623" s="1" t="s">
        <v>34</v>
      </c>
      <c r="P5623" s="1" t="s">
        <v>45</v>
      </c>
      <c r="Q5623" s="1" t="s">
        <v>24</v>
      </c>
      <c r="R5623" s="2">
        <v>40064</v>
      </c>
    </row>
    <row r="5624" spans="1:18" x14ac:dyDescent="0.25">
      <c r="A5624" s="1">
        <v>9568</v>
      </c>
      <c r="B5624" s="2">
        <v>40244</v>
      </c>
      <c r="C5624" s="2" t="str">
        <f t="shared" si="436"/>
        <v>March</v>
      </c>
      <c r="D5624" s="1" t="s">
        <v>32</v>
      </c>
      <c r="E5624" s="1">
        <v>46</v>
      </c>
      <c r="F5624" s="1">
        <f t="shared" si="435"/>
        <v>80.989782608695663</v>
      </c>
      <c r="G5624" s="1">
        <v>3725.53</v>
      </c>
      <c r="H5624" s="1">
        <v>19.95</v>
      </c>
      <c r="I5624">
        <f t="shared" si="437"/>
        <v>3745.48</v>
      </c>
      <c r="J5624">
        <f t="shared" si="438"/>
        <v>3.5455000000000001</v>
      </c>
      <c r="K5624">
        <f t="shared" si="439"/>
        <v>132.08866614999999</v>
      </c>
      <c r="L5624" s="1" t="s">
        <v>26</v>
      </c>
      <c r="M5624" s="1" t="s">
        <v>27</v>
      </c>
      <c r="N5624" s="1" t="s">
        <v>33</v>
      </c>
      <c r="O5624" s="1" t="s">
        <v>34</v>
      </c>
      <c r="P5624" s="1" t="s">
        <v>68</v>
      </c>
      <c r="Q5624" s="1" t="s">
        <v>53</v>
      </c>
      <c r="R5624" s="2">
        <v>40246</v>
      </c>
    </row>
    <row r="5625" spans="1:18" x14ac:dyDescent="0.25">
      <c r="A5625" s="1">
        <v>34980</v>
      </c>
      <c r="B5625" s="2">
        <v>40392</v>
      </c>
      <c r="C5625" s="2" t="str">
        <f t="shared" si="436"/>
        <v>August</v>
      </c>
      <c r="D5625" s="1" t="s">
        <v>32</v>
      </c>
      <c r="E5625" s="1">
        <v>25</v>
      </c>
      <c r="F5625" s="1">
        <f t="shared" si="435"/>
        <v>33.927600000000005</v>
      </c>
      <c r="G5625" s="1">
        <v>848.19</v>
      </c>
      <c r="H5625" s="1">
        <v>5.49</v>
      </c>
      <c r="I5625">
        <f t="shared" si="437"/>
        <v>853.68000000000006</v>
      </c>
      <c r="J5625">
        <f t="shared" si="438"/>
        <v>3.5455000000000001</v>
      </c>
      <c r="K5625">
        <f t="shared" si="439"/>
        <v>30.07257645</v>
      </c>
      <c r="L5625" s="1" t="s">
        <v>19</v>
      </c>
      <c r="M5625" s="1" t="s">
        <v>20</v>
      </c>
      <c r="N5625" s="1" t="s">
        <v>33</v>
      </c>
      <c r="O5625" s="1" t="s">
        <v>34</v>
      </c>
      <c r="P5625" s="1" t="s">
        <v>60</v>
      </c>
      <c r="Q5625" s="1" t="s">
        <v>24</v>
      </c>
      <c r="R5625" s="2">
        <v>40394</v>
      </c>
    </row>
    <row r="5626" spans="1:18" x14ac:dyDescent="0.25">
      <c r="A5626" s="1">
        <v>32102</v>
      </c>
      <c r="B5626" s="2">
        <v>41257</v>
      </c>
      <c r="C5626" s="2" t="str">
        <f t="shared" si="436"/>
        <v>December</v>
      </c>
      <c r="D5626" s="1" t="s">
        <v>41</v>
      </c>
      <c r="E5626" s="1">
        <v>2</v>
      </c>
      <c r="F5626" s="1">
        <f t="shared" si="435"/>
        <v>9.9049999999999994</v>
      </c>
      <c r="G5626" s="1">
        <v>19.809999999999999</v>
      </c>
      <c r="H5626" s="1">
        <v>6.22</v>
      </c>
      <c r="I5626">
        <f t="shared" si="437"/>
        <v>26.029999999999998</v>
      </c>
      <c r="J5626">
        <f t="shared" si="438"/>
        <v>3.5455000000000001</v>
      </c>
      <c r="K5626">
        <f t="shared" si="439"/>
        <v>0.70236355000000006</v>
      </c>
      <c r="L5626" s="1" t="s">
        <v>26</v>
      </c>
      <c r="M5626" s="1" t="s">
        <v>49</v>
      </c>
      <c r="N5626" s="1" t="s">
        <v>42</v>
      </c>
      <c r="O5626" s="1" t="s">
        <v>34</v>
      </c>
      <c r="P5626" s="1" t="s">
        <v>45</v>
      </c>
      <c r="Q5626" s="1" t="s">
        <v>24</v>
      </c>
      <c r="R5626" s="2">
        <v>41259</v>
      </c>
    </row>
    <row r="5627" spans="1:18" x14ac:dyDescent="0.25">
      <c r="A5627" s="1">
        <v>48101</v>
      </c>
      <c r="B5627" s="2">
        <v>40798</v>
      </c>
      <c r="C5627" s="2" t="str">
        <f t="shared" si="436"/>
        <v>September</v>
      </c>
      <c r="D5627" s="1" t="s">
        <v>25</v>
      </c>
      <c r="E5627" s="1">
        <v>4</v>
      </c>
      <c r="F5627" s="1">
        <f t="shared" si="435"/>
        <v>27.217500000000001</v>
      </c>
      <c r="G5627" s="1">
        <v>108.87</v>
      </c>
      <c r="H5627" s="1">
        <v>16.87</v>
      </c>
      <c r="I5627">
        <f t="shared" si="437"/>
        <v>125.74000000000001</v>
      </c>
      <c r="J5627">
        <f t="shared" si="438"/>
        <v>3.5455000000000001</v>
      </c>
      <c r="K5627">
        <f t="shared" si="439"/>
        <v>3.8599858500000006</v>
      </c>
      <c r="L5627" s="1" t="s">
        <v>26</v>
      </c>
      <c r="M5627" s="1" t="s">
        <v>44</v>
      </c>
      <c r="N5627" s="1" t="s">
        <v>42</v>
      </c>
      <c r="O5627" s="1" t="s">
        <v>34</v>
      </c>
      <c r="P5627" s="1" t="s">
        <v>45</v>
      </c>
      <c r="Q5627" s="1" t="s">
        <v>24</v>
      </c>
      <c r="R5627" s="2">
        <v>40800</v>
      </c>
    </row>
    <row r="5628" spans="1:18" x14ac:dyDescent="0.25">
      <c r="A5628" s="1">
        <v>47943</v>
      </c>
      <c r="B5628" s="2">
        <v>40131</v>
      </c>
      <c r="C5628" s="2" t="str">
        <f t="shared" si="436"/>
        <v>November</v>
      </c>
      <c r="D5628" s="1" t="s">
        <v>41</v>
      </c>
      <c r="E5628" s="1">
        <v>12</v>
      </c>
      <c r="F5628" s="1">
        <f t="shared" si="435"/>
        <v>5.0908333333333333</v>
      </c>
      <c r="G5628" s="1">
        <v>61.09</v>
      </c>
      <c r="H5628" s="1">
        <v>0.5</v>
      </c>
      <c r="I5628">
        <f t="shared" si="437"/>
        <v>61.59</v>
      </c>
      <c r="J5628">
        <f t="shared" si="438"/>
        <v>3.5455000000000001</v>
      </c>
      <c r="K5628">
        <f t="shared" si="439"/>
        <v>2.1659459500000002</v>
      </c>
      <c r="L5628" s="1" t="s">
        <v>26</v>
      </c>
      <c r="M5628" s="1" t="s">
        <v>44</v>
      </c>
      <c r="N5628" s="1" t="s">
        <v>42</v>
      </c>
      <c r="O5628" s="1" t="s">
        <v>34</v>
      </c>
      <c r="P5628" s="1" t="s">
        <v>63</v>
      </c>
      <c r="Q5628" s="1" t="s">
        <v>24</v>
      </c>
      <c r="R5628" s="2">
        <v>40131</v>
      </c>
    </row>
    <row r="5629" spans="1:18" x14ac:dyDescent="0.25">
      <c r="A5629" s="1">
        <v>22469</v>
      </c>
      <c r="B5629" s="2">
        <v>40462</v>
      </c>
      <c r="C5629" s="2" t="str">
        <f t="shared" si="436"/>
        <v>October</v>
      </c>
      <c r="D5629" s="1" t="s">
        <v>25</v>
      </c>
      <c r="E5629" s="1">
        <v>23</v>
      </c>
      <c r="F5629" s="1">
        <f t="shared" si="435"/>
        <v>291.01217391304345</v>
      </c>
      <c r="G5629" s="1">
        <v>6693.28</v>
      </c>
      <c r="H5629" s="1">
        <v>69</v>
      </c>
      <c r="I5629">
        <f t="shared" si="437"/>
        <v>6762.28</v>
      </c>
      <c r="J5629">
        <f t="shared" si="438"/>
        <v>4.7610000000000001</v>
      </c>
      <c r="K5629">
        <f t="shared" si="439"/>
        <v>318.6670608</v>
      </c>
      <c r="L5629" s="1" t="s">
        <v>26</v>
      </c>
      <c r="M5629" s="1" t="s">
        <v>55</v>
      </c>
      <c r="N5629" s="1" t="s">
        <v>33</v>
      </c>
      <c r="O5629" s="1" t="s">
        <v>22</v>
      </c>
      <c r="P5629" s="1" t="s">
        <v>57</v>
      </c>
      <c r="Q5629" s="1" t="s">
        <v>53</v>
      </c>
      <c r="R5629" s="2">
        <v>40464</v>
      </c>
    </row>
    <row r="5630" spans="1:18" x14ac:dyDescent="0.25">
      <c r="A5630" s="1">
        <v>1282</v>
      </c>
      <c r="B5630" s="2">
        <v>40966</v>
      </c>
      <c r="C5630" s="2" t="str">
        <f t="shared" si="436"/>
        <v>February</v>
      </c>
      <c r="D5630" s="1" t="s">
        <v>32</v>
      </c>
      <c r="E5630" s="1">
        <v>26</v>
      </c>
      <c r="F5630" s="1">
        <f t="shared" si="435"/>
        <v>34.322307692307689</v>
      </c>
      <c r="G5630" s="1">
        <v>892.38</v>
      </c>
      <c r="H5630" s="1">
        <v>1.99</v>
      </c>
      <c r="I5630">
        <f t="shared" si="437"/>
        <v>894.37</v>
      </c>
      <c r="J5630">
        <f t="shared" si="438"/>
        <v>5.3265000000000002</v>
      </c>
      <c r="K5630">
        <f t="shared" si="439"/>
        <v>47.532620699999995</v>
      </c>
      <c r="L5630" s="1" t="s">
        <v>26</v>
      </c>
      <c r="M5630" s="1" t="s">
        <v>20</v>
      </c>
      <c r="N5630" s="1" t="s">
        <v>42</v>
      </c>
      <c r="O5630" s="1" t="s">
        <v>29</v>
      </c>
      <c r="P5630" s="1" t="s">
        <v>43</v>
      </c>
      <c r="Q5630" s="1" t="s">
        <v>46</v>
      </c>
      <c r="R5630" s="2">
        <v>40968</v>
      </c>
    </row>
    <row r="5631" spans="1:18" x14ac:dyDescent="0.25">
      <c r="A5631" s="1">
        <v>18466</v>
      </c>
      <c r="B5631" s="2">
        <v>41050</v>
      </c>
      <c r="C5631" s="2" t="str">
        <f t="shared" si="436"/>
        <v>May</v>
      </c>
      <c r="D5631" s="1" t="s">
        <v>18</v>
      </c>
      <c r="E5631" s="1">
        <v>24</v>
      </c>
      <c r="F5631" s="1">
        <f t="shared" si="435"/>
        <v>112.25041666666668</v>
      </c>
      <c r="G5631" s="1">
        <v>2694.01</v>
      </c>
      <c r="H5631" s="1">
        <v>7.11</v>
      </c>
      <c r="I5631">
        <f t="shared" si="437"/>
        <v>2701.1200000000003</v>
      </c>
      <c r="J5631">
        <f t="shared" si="438"/>
        <v>5.3265000000000002</v>
      </c>
      <c r="K5631">
        <f t="shared" si="439"/>
        <v>143.49644265000003</v>
      </c>
      <c r="L5631" s="1" t="s">
        <v>19</v>
      </c>
      <c r="M5631" s="1" t="s">
        <v>47</v>
      </c>
      <c r="N5631" s="1" t="s">
        <v>33</v>
      </c>
      <c r="O5631" s="1" t="s">
        <v>29</v>
      </c>
      <c r="P5631" s="1" t="s">
        <v>61</v>
      </c>
      <c r="Q5631" s="1" t="s">
        <v>31</v>
      </c>
      <c r="R5631" s="2">
        <v>41050</v>
      </c>
    </row>
    <row r="5632" spans="1:18" x14ac:dyDescent="0.25">
      <c r="A5632" s="1">
        <v>26051</v>
      </c>
      <c r="B5632" s="2">
        <v>40356</v>
      </c>
      <c r="C5632" s="2" t="str">
        <f t="shared" si="436"/>
        <v>June</v>
      </c>
      <c r="D5632" s="1" t="s">
        <v>32</v>
      </c>
      <c r="E5632" s="1">
        <v>22</v>
      </c>
      <c r="F5632" s="1">
        <f t="shared" si="435"/>
        <v>36.17</v>
      </c>
      <c r="G5632" s="1">
        <v>795.74</v>
      </c>
      <c r="H5632" s="1">
        <v>19.190000000000001</v>
      </c>
      <c r="I5632">
        <f t="shared" si="437"/>
        <v>814.93000000000006</v>
      </c>
      <c r="J5632">
        <f t="shared" si="438"/>
        <v>4.7610000000000001</v>
      </c>
      <c r="K5632">
        <f t="shared" si="439"/>
        <v>37.8851814</v>
      </c>
      <c r="L5632" s="1" t="s">
        <v>38</v>
      </c>
      <c r="M5632" s="1" t="s">
        <v>44</v>
      </c>
      <c r="N5632" s="1" t="s">
        <v>42</v>
      </c>
      <c r="O5632" s="1" t="s">
        <v>22</v>
      </c>
      <c r="P5632" s="1" t="s">
        <v>39</v>
      </c>
      <c r="Q5632" s="1" t="s">
        <v>40</v>
      </c>
      <c r="R5632" s="2">
        <v>40358</v>
      </c>
    </row>
    <row r="5633" spans="1:18" x14ac:dyDescent="0.25">
      <c r="A5633" s="1">
        <v>51648</v>
      </c>
      <c r="B5633" s="2">
        <v>40909</v>
      </c>
      <c r="C5633" s="2" t="str">
        <f t="shared" si="436"/>
        <v>January</v>
      </c>
      <c r="D5633" s="1" t="s">
        <v>18</v>
      </c>
      <c r="E5633" s="1">
        <v>50</v>
      </c>
      <c r="F5633" s="1">
        <f t="shared" si="435"/>
        <v>3.7576000000000001</v>
      </c>
      <c r="G5633" s="1">
        <v>187.88</v>
      </c>
      <c r="H5633" s="1">
        <v>2.97</v>
      </c>
      <c r="I5633">
        <f t="shared" si="437"/>
        <v>190.85</v>
      </c>
      <c r="J5633">
        <f t="shared" si="438"/>
        <v>3.5455000000000001</v>
      </c>
      <c r="K5633">
        <f t="shared" si="439"/>
        <v>6.6612854000000006</v>
      </c>
      <c r="L5633" s="1" t="s">
        <v>26</v>
      </c>
      <c r="M5633" s="1" t="s">
        <v>20</v>
      </c>
      <c r="N5633" s="1" t="s">
        <v>33</v>
      </c>
      <c r="O5633" s="1" t="s">
        <v>34</v>
      </c>
      <c r="P5633" s="1" t="s">
        <v>45</v>
      </c>
      <c r="Q5633" s="1" t="s">
        <v>36</v>
      </c>
      <c r="R5633" s="2">
        <v>40914</v>
      </c>
    </row>
    <row r="5634" spans="1:18" x14ac:dyDescent="0.25">
      <c r="A5634" s="1">
        <v>17408</v>
      </c>
      <c r="B5634" s="2">
        <v>39960</v>
      </c>
      <c r="C5634" s="2" t="str">
        <f t="shared" si="436"/>
        <v>May</v>
      </c>
      <c r="D5634" s="1" t="s">
        <v>32</v>
      </c>
      <c r="E5634" s="1">
        <v>41</v>
      </c>
      <c r="F5634" s="1">
        <f t="shared" ref="F5634:F5697" si="440">G5634/E5634</f>
        <v>17.759195121951219</v>
      </c>
      <c r="G5634" s="1">
        <v>728.12699999999995</v>
      </c>
      <c r="H5634" s="1">
        <v>4.8099999999999996</v>
      </c>
      <c r="I5634">
        <f t="shared" si="437"/>
        <v>732.9369999999999</v>
      </c>
      <c r="J5634">
        <f t="shared" si="438"/>
        <v>5.3265000000000002</v>
      </c>
      <c r="K5634">
        <f t="shared" si="439"/>
        <v>38.783684654999995</v>
      </c>
      <c r="L5634" s="1" t="s">
        <v>26</v>
      </c>
      <c r="M5634" s="1" t="s">
        <v>58</v>
      </c>
      <c r="N5634" s="1" t="s">
        <v>33</v>
      </c>
      <c r="O5634" s="1" t="s">
        <v>29</v>
      </c>
      <c r="P5634" s="1" t="s">
        <v>30</v>
      </c>
      <c r="Q5634" s="1" t="s">
        <v>31</v>
      </c>
      <c r="R5634" s="2">
        <v>39962</v>
      </c>
    </row>
    <row r="5635" spans="1:18" x14ac:dyDescent="0.25">
      <c r="A5635" s="1">
        <v>6755</v>
      </c>
      <c r="B5635" s="2">
        <v>40664</v>
      </c>
      <c r="C5635" s="2" t="str">
        <f t="shared" ref="C5635:C5698" si="441">TEXT(B5635,"mmmm")</f>
        <v>May</v>
      </c>
      <c r="D5635" s="1" t="s">
        <v>25</v>
      </c>
      <c r="E5635" s="1">
        <v>20</v>
      </c>
      <c r="F5635" s="1">
        <f t="shared" si="440"/>
        <v>7.8235000000000001</v>
      </c>
      <c r="G5635" s="1">
        <v>156.47</v>
      </c>
      <c r="H5635" s="1">
        <v>6.05</v>
      </c>
      <c r="I5635">
        <f t="shared" ref="I5635:I5698" si="442">G5635+H5635</f>
        <v>162.52000000000001</v>
      </c>
      <c r="J5635">
        <f t="shared" ref="J5635:J5698" si="443">IF(O5635="Furniture",4.761,IF(O5635="Technology",5.3265,IF(O5635="Office Supplies",3.5455,0)))</f>
        <v>3.5455000000000001</v>
      </c>
      <c r="K5635">
        <f t="shared" ref="K5635:K5698" si="444">(J5635*G5635)/100</f>
        <v>5.5476438500000009</v>
      </c>
      <c r="L5635" s="1" t="s">
        <v>26</v>
      </c>
      <c r="M5635" s="1" t="s">
        <v>27</v>
      </c>
      <c r="N5635" s="1" t="s">
        <v>42</v>
      </c>
      <c r="O5635" s="1" t="s">
        <v>34</v>
      </c>
      <c r="P5635" s="1" t="s">
        <v>48</v>
      </c>
      <c r="Q5635" s="1" t="s">
        <v>24</v>
      </c>
      <c r="R5635" s="2">
        <v>40666</v>
      </c>
    </row>
    <row r="5636" spans="1:18" x14ac:dyDescent="0.25">
      <c r="A5636" s="1">
        <v>29220</v>
      </c>
      <c r="B5636" s="2">
        <v>41272</v>
      </c>
      <c r="C5636" s="2" t="str">
        <f t="shared" si="441"/>
        <v>December</v>
      </c>
      <c r="D5636" s="1" t="s">
        <v>41</v>
      </c>
      <c r="E5636" s="1">
        <v>36</v>
      </c>
      <c r="F5636" s="1">
        <f t="shared" si="440"/>
        <v>352.50916666666666</v>
      </c>
      <c r="G5636" s="1">
        <v>12690.33</v>
      </c>
      <c r="H5636" s="1">
        <v>19.989999999999998</v>
      </c>
      <c r="I5636">
        <f t="shared" si="442"/>
        <v>12710.32</v>
      </c>
      <c r="J5636">
        <f t="shared" si="443"/>
        <v>3.5455000000000001</v>
      </c>
      <c r="K5636">
        <f t="shared" si="444"/>
        <v>449.93565015000001</v>
      </c>
      <c r="L5636" s="1" t="s">
        <v>19</v>
      </c>
      <c r="M5636" s="1" t="s">
        <v>49</v>
      </c>
      <c r="N5636" s="1" t="s">
        <v>33</v>
      </c>
      <c r="O5636" s="1" t="s">
        <v>34</v>
      </c>
      <c r="P5636" s="1" t="s">
        <v>48</v>
      </c>
      <c r="Q5636" s="1" t="s">
        <v>24</v>
      </c>
      <c r="R5636" s="2">
        <v>41272</v>
      </c>
    </row>
    <row r="5637" spans="1:18" x14ac:dyDescent="0.25">
      <c r="A5637" s="1">
        <v>13767</v>
      </c>
      <c r="B5637" s="2">
        <v>40416</v>
      </c>
      <c r="C5637" s="2" t="str">
        <f t="shared" si="441"/>
        <v>August</v>
      </c>
      <c r="D5637" s="1" t="s">
        <v>25</v>
      </c>
      <c r="E5637" s="1">
        <v>45</v>
      </c>
      <c r="F5637" s="1">
        <f t="shared" si="440"/>
        <v>31.194244444444443</v>
      </c>
      <c r="G5637" s="1">
        <v>1403.741</v>
      </c>
      <c r="H5637" s="1">
        <v>3.3</v>
      </c>
      <c r="I5637">
        <f t="shared" si="442"/>
        <v>1407.0409999999999</v>
      </c>
      <c r="J5637">
        <f t="shared" si="443"/>
        <v>5.3265000000000002</v>
      </c>
      <c r="K5637">
        <f t="shared" si="444"/>
        <v>74.770264365000003</v>
      </c>
      <c r="L5637" s="1" t="s">
        <v>26</v>
      </c>
      <c r="M5637" s="1" t="s">
        <v>54</v>
      </c>
      <c r="N5637" s="1" t="s">
        <v>33</v>
      </c>
      <c r="O5637" s="1" t="s">
        <v>29</v>
      </c>
      <c r="P5637" s="1" t="s">
        <v>30</v>
      </c>
      <c r="Q5637" s="1" t="s">
        <v>46</v>
      </c>
      <c r="R5637" s="2">
        <v>40418</v>
      </c>
    </row>
    <row r="5638" spans="1:18" x14ac:dyDescent="0.25">
      <c r="A5638" s="1">
        <v>56423</v>
      </c>
      <c r="B5638" s="2">
        <v>40902</v>
      </c>
      <c r="C5638" s="2" t="str">
        <f t="shared" si="441"/>
        <v>December</v>
      </c>
      <c r="D5638" s="1" t="s">
        <v>32</v>
      </c>
      <c r="E5638" s="1">
        <v>41</v>
      </c>
      <c r="F5638" s="1">
        <f t="shared" si="440"/>
        <v>4.1663414634146338</v>
      </c>
      <c r="G5638" s="1">
        <v>170.82</v>
      </c>
      <c r="H5638" s="1">
        <v>0.5</v>
      </c>
      <c r="I5638">
        <f t="shared" si="442"/>
        <v>171.32</v>
      </c>
      <c r="J5638">
        <f t="shared" si="443"/>
        <v>3.5455000000000001</v>
      </c>
      <c r="K5638">
        <f t="shared" si="444"/>
        <v>6.0564230999999999</v>
      </c>
      <c r="L5638" s="1" t="s">
        <v>19</v>
      </c>
      <c r="M5638" s="1" t="s">
        <v>54</v>
      </c>
      <c r="N5638" s="1" t="s">
        <v>33</v>
      </c>
      <c r="O5638" s="1" t="s">
        <v>34</v>
      </c>
      <c r="P5638" s="1" t="s">
        <v>63</v>
      </c>
      <c r="Q5638" s="1" t="s">
        <v>24</v>
      </c>
      <c r="R5638" s="2">
        <v>40903</v>
      </c>
    </row>
    <row r="5639" spans="1:18" x14ac:dyDescent="0.25">
      <c r="A5639" s="1">
        <v>34432</v>
      </c>
      <c r="B5639" s="2">
        <v>39910</v>
      </c>
      <c r="C5639" s="2" t="str">
        <f t="shared" si="441"/>
        <v>April</v>
      </c>
      <c r="D5639" s="1" t="s">
        <v>32</v>
      </c>
      <c r="E5639" s="1">
        <v>3</v>
      </c>
      <c r="F5639" s="1">
        <f t="shared" si="440"/>
        <v>193.80666666666664</v>
      </c>
      <c r="G5639" s="1">
        <v>581.41999999999996</v>
      </c>
      <c r="H5639" s="1">
        <v>19.989999999999998</v>
      </c>
      <c r="I5639">
        <f t="shared" si="442"/>
        <v>601.41</v>
      </c>
      <c r="J5639">
        <f t="shared" si="443"/>
        <v>3.5455000000000001</v>
      </c>
      <c r="K5639">
        <f t="shared" si="444"/>
        <v>20.614246099999999</v>
      </c>
      <c r="L5639" s="1" t="s">
        <v>26</v>
      </c>
      <c r="M5639" s="1" t="s">
        <v>56</v>
      </c>
      <c r="N5639" s="1" t="s">
        <v>42</v>
      </c>
      <c r="O5639" s="1" t="s">
        <v>34</v>
      </c>
      <c r="P5639" s="1" t="s">
        <v>60</v>
      </c>
      <c r="Q5639" s="1" t="s">
        <v>24</v>
      </c>
      <c r="R5639" s="2">
        <v>39911</v>
      </c>
    </row>
    <row r="5640" spans="1:18" x14ac:dyDescent="0.25">
      <c r="A5640" s="1">
        <v>9664</v>
      </c>
      <c r="B5640" s="2">
        <v>40275</v>
      </c>
      <c r="C5640" s="2" t="str">
        <f t="shared" si="441"/>
        <v>April</v>
      </c>
      <c r="D5640" s="1" t="s">
        <v>25</v>
      </c>
      <c r="E5640" s="1">
        <v>13</v>
      </c>
      <c r="F5640" s="1">
        <f t="shared" si="440"/>
        <v>6.7984615384615381</v>
      </c>
      <c r="G5640" s="1">
        <v>88.38</v>
      </c>
      <c r="H5640" s="1">
        <v>8.4</v>
      </c>
      <c r="I5640">
        <f t="shared" si="442"/>
        <v>96.78</v>
      </c>
      <c r="J5640">
        <f t="shared" si="443"/>
        <v>3.5455000000000001</v>
      </c>
      <c r="K5640">
        <f t="shared" si="444"/>
        <v>3.1335128999999999</v>
      </c>
      <c r="L5640" s="1" t="s">
        <v>26</v>
      </c>
      <c r="M5640" s="1" t="s">
        <v>51</v>
      </c>
      <c r="N5640" s="1" t="s">
        <v>28</v>
      </c>
      <c r="O5640" s="1" t="s">
        <v>34</v>
      </c>
      <c r="P5640" s="1" t="s">
        <v>45</v>
      </c>
      <c r="Q5640" s="1" t="s">
        <v>24</v>
      </c>
      <c r="R5640" s="2">
        <v>40278</v>
      </c>
    </row>
    <row r="5641" spans="1:18" x14ac:dyDescent="0.25">
      <c r="A5641" s="1">
        <v>14055</v>
      </c>
      <c r="B5641" s="2">
        <v>40057</v>
      </c>
      <c r="C5641" s="2" t="str">
        <f t="shared" si="441"/>
        <v>September</v>
      </c>
      <c r="D5641" s="1" t="s">
        <v>25</v>
      </c>
      <c r="E5641" s="1">
        <v>21</v>
      </c>
      <c r="F5641" s="1">
        <f t="shared" si="440"/>
        <v>21.033333333333331</v>
      </c>
      <c r="G5641" s="1">
        <v>441.7</v>
      </c>
      <c r="H5641" s="1">
        <v>3.63</v>
      </c>
      <c r="I5641">
        <f t="shared" si="442"/>
        <v>445.33</v>
      </c>
      <c r="J5641">
        <f t="shared" si="443"/>
        <v>4.7610000000000001</v>
      </c>
      <c r="K5641">
        <f t="shared" si="444"/>
        <v>21.029337000000002</v>
      </c>
      <c r="L5641" s="1" t="s">
        <v>26</v>
      </c>
      <c r="M5641" s="1" t="s">
        <v>56</v>
      </c>
      <c r="N5641" s="1" t="s">
        <v>42</v>
      </c>
      <c r="O5641" s="1" t="s">
        <v>22</v>
      </c>
      <c r="P5641" s="1" t="s">
        <v>23</v>
      </c>
      <c r="Q5641" s="1" t="s">
        <v>46</v>
      </c>
      <c r="R5641" s="2">
        <v>40059</v>
      </c>
    </row>
    <row r="5642" spans="1:18" x14ac:dyDescent="0.25">
      <c r="A5642" s="1">
        <v>26693</v>
      </c>
      <c r="B5642" s="2">
        <v>40411</v>
      </c>
      <c r="C5642" s="2" t="str">
        <f t="shared" si="441"/>
        <v>August</v>
      </c>
      <c r="D5642" s="1" t="s">
        <v>41</v>
      </c>
      <c r="E5642" s="1">
        <v>44</v>
      </c>
      <c r="F5642" s="1">
        <f t="shared" si="440"/>
        <v>47.613136363636364</v>
      </c>
      <c r="G5642" s="1">
        <v>2094.9780000000001</v>
      </c>
      <c r="H5642" s="1">
        <v>1.25</v>
      </c>
      <c r="I5642">
        <f t="shared" si="442"/>
        <v>2096.2280000000001</v>
      </c>
      <c r="J5642">
        <f t="shared" si="443"/>
        <v>5.3265000000000002</v>
      </c>
      <c r="K5642">
        <f t="shared" si="444"/>
        <v>111.58900317000001</v>
      </c>
      <c r="L5642" s="1" t="s">
        <v>19</v>
      </c>
      <c r="M5642" s="1" t="s">
        <v>54</v>
      </c>
      <c r="N5642" s="1" t="s">
        <v>33</v>
      </c>
      <c r="O5642" s="1" t="s">
        <v>29</v>
      </c>
      <c r="P5642" s="1" t="s">
        <v>30</v>
      </c>
      <c r="Q5642" s="1" t="s">
        <v>46</v>
      </c>
      <c r="R5642" s="2">
        <v>40413</v>
      </c>
    </row>
    <row r="5643" spans="1:18" x14ac:dyDescent="0.25">
      <c r="A5643" s="1">
        <v>42631</v>
      </c>
      <c r="B5643" s="2">
        <v>39942</v>
      </c>
      <c r="C5643" s="2" t="str">
        <f t="shared" si="441"/>
        <v>May</v>
      </c>
      <c r="D5643" s="1" t="s">
        <v>25</v>
      </c>
      <c r="E5643" s="1">
        <v>44</v>
      </c>
      <c r="F5643" s="1">
        <f t="shared" si="440"/>
        <v>6.5277272727272733</v>
      </c>
      <c r="G5643" s="1">
        <v>287.22000000000003</v>
      </c>
      <c r="H5643" s="1">
        <v>5.41</v>
      </c>
      <c r="I5643">
        <f t="shared" si="442"/>
        <v>292.63000000000005</v>
      </c>
      <c r="J5643">
        <f t="shared" si="443"/>
        <v>3.5455000000000001</v>
      </c>
      <c r="K5643">
        <f t="shared" si="444"/>
        <v>10.183385100000002</v>
      </c>
      <c r="L5643" s="1" t="s">
        <v>26</v>
      </c>
      <c r="M5643" s="1" t="s">
        <v>54</v>
      </c>
      <c r="N5643" s="1" t="s">
        <v>33</v>
      </c>
      <c r="O5643" s="1" t="s">
        <v>34</v>
      </c>
      <c r="P5643" s="1" t="s">
        <v>45</v>
      </c>
      <c r="Q5643" s="1" t="s">
        <v>24</v>
      </c>
      <c r="R5643" s="2">
        <v>39943</v>
      </c>
    </row>
    <row r="5644" spans="1:18" x14ac:dyDescent="0.25">
      <c r="A5644" s="1">
        <v>37702</v>
      </c>
      <c r="B5644" s="2">
        <v>40704</v>
      </c>
      <c r="C5644" s="2" t="str">
        <f t="shared" si="441"/>
        <v>June</v>
      </c>
      <c r="D5644" s="1" t="s">
        <v>32</v>
      </c>
      <c r="E5644" s="1">
        <v>44</v>
      </c>
      <c r="F5644" s="1">
        <f t="shared" si="440"/>
        <v>13.676818181818181</v>
      </c>
      <c r="G5644" s="1">
        <v>601.78</v>
      </c>
      <c r="H5644" s="1">
        <v>4.51</v>
      </c>
      <c r="I5644">
        <f t="shared" si="442"/>
        <v>606.29</v>
      </c>
      <c r="J5644">
        <f t="shared" si="443"/>
        <v>3.5455000000000001</v>
      </c>
      <c r="K5644">
        <f t="shared" si="444"/>
        <v>21.3361099</v>
      </c>
      <c r="L5644" s="1" t="s">
        <v>26</v>
      </c>
      <c r="M5644" s="1" t="s">
        <v>56</v>
      </c>
      <c r="N5644" s="1" t="s">
        <v>21</v>
      </c>
      <c r="O5644" s="1" t="s">
        <v>34</v>
      </c>
      <c r="P5644" s="1" t="s">
        <v>60</v>
      </c>
      <c r="Q5644" s="1" t="s">
        <v>24</v>
      </c>
      <c r="R5644" s="2">
        <v>40706</v>
      </c>
    </row>
    <row r="5645" spans="1:18" x14ac:dyDescent="0.25">
      <c r="A5645" s="1">
        <v>18055</v>
      </c>
      <c r="B5645" s="2">
        <v>40213</v>
      </c>
      <c r="C5645" s="2" t="str">
        <f t="shared" si="441"/>
        <v>February</v>
      </c>
      <c r="D5645" s="1" t="s">
        <v>37</v>
      </c>
      <c r="E5645" s="1">
        <v>3</v>
      </c>
      <c r="F5645" s="1">
        <f t="shared" si="440"/>
        <v>6.66</v>
      </c>
      <c r="G5645" s="1">
        <v>19.98</v>
      </c>
      <c r="H5645" s="1">
        <v>4.75</v>
      </c>
      <c r="I5645">
        <f t="shared" si="442"/>
        <v>24.73</v>
      </c>
      <c r="J5645">
        <f t="shared" si="443"/>
        <v>3.5455000000000001</v>
      </c>
      <c r="K5645">
        <f t="shared" si="444"/>
        <v>0.70839089999999993</v>
      </c>
      <c r="L5645" s="1" t="s">
        <v>26</v>
      </c>
      <c r="M5645" s="1" t="s">
        <v>59</v>
      </c>
      <c r="N5645" s="1" t="s">
        <v>33</v>
      </c>
      <c r="O5645" s="1" t="s">
        <v>34</v>
      </c>
      <c r="P5645" s="1" t="s">
        <v>45</v>
      </c>
      <c r="Q5645" s="1" t="s">
        <v>24</v>
      </c>
      <c r="R5645" s="2">
        <v>40215</v>
      </c>
    </row>
    <row r="5646" spans="1:18" x14ac:dyDescent="0.25">
      <c r="A5646" s="1">
        <v>34853</v>
      </c>
      <c r="B5646" s="2">
        <v>40815</v>
      </c>
      <c r="C5646" s="2" t="str">
        <f t="shared" si="441"/>
        <v>September</v>
      </c>
      <c r="D5646" s="1" t="s">
        <v>37</v>
      </c>
      <c r="E5646" s="1">
        <v>49</v>
      </c>
      <c r="F5646" s="1">
        <f t="shared" si="440"/>
        <v>13.304081632653061</v>
      </c>
      <c r="G5646" s="1">
        <v>651.9</v>
      </c>
      <c r="H5646" s="1">
        <v>6.85</v>
      </c>
      <c r="I5646">
        <f t="shared" si="442"/>
        <v>658.75</v>
      </c>
      <c r="J5646">
        <f t="shared" si="443"/>
        <v>4.7610000000000001</v>
      </c>
      <c r="K5646">
        <f t="shared" si="444"/>
        <v>31.036959000000003</v>
      </c>
      <c r="L5646" s="1" t="s">
        <v>26</v>
      </c>
      <c r="M5646" s="1" t="s">
        <v>20</v>
      </c>
      <c r="N5646" s="1" t="s">
        <v>28</v>
      </c>
      <c r="O5646" s="1" t="s">
        <v>22</v>
      </c>
      <c r="P5646" s="1" t="s">
        <v>23</v>
      </c>
      <c r="Q5646" s="1" t="s">
        <v>36</v>
      </c>
      <c r="R5646" s="2">
        <v>40818</v>
      </c>
    </row>
    <row r="5647" spans="1:18" x14ac:dyDescent="0.25">
      <c r="A5647" s="1">
        <v>56161</v>
      </c>
      <c r="B5647" s="2">
        <v>41013</v>
      </c>
      <c r="C5647" s="2" t="str">
        <f t="shared" si="441"/>
        <v>April</v>
      </c>
      <c r="D5647" s="1" t="s">
        <v>25</v>
      </c>
      <c r="E5647" s="1">
        <v>38</v>
      </c>
      <c r="F5647" s="1">
        <f t="shared" si="440"/>
        <v>39.584736842105265</v>
      </c>
      <c r="G5647" s="1">
        <v>1504.22</v>
      </c>
      <c r="H5647" s="1">
        <v>10.25</v>
      </c>
      <c r="I5647">
        <f t="shared" si="442"/>
        <v>1514.47</v>
      </c>
      <c r="J5647">
        <f t="shared" si="443"/>
        <v>5.3265000000000002</v>
      </c>
      <c r="K5647">
        <f t="shared" si="444"/>
        <v>80.122278300000005</v>
      </c>
      <c r="L5647" s="1" t="s">
        <v>19</v>
      </c>
      <c r="M5647" s="1" t="s">
        <v>56</v>
      </c>
      <c r="N5647" s="1" t="s">
        <v>42</v>
      </c>
      <c r="O5647" s="1" t="s">
        <v>29</v>
      </c>
      <c r="P5647" s="1" t="s">
        <v>43</v>
      </c>
      <c r="Q5647" s="1" t="s">
        <v>24</v>
      </c>
      <c r="R5647" s="2">
        <v>41015</v>
      </c>
    </row>
    <row r="5648" spans="1:18" x14ac:dyDescent="0.25">
      <c r="A5648" s="1">
        <v>549</v>
      </c>
      <c r="B5648" s="2">
        <v>41102</v>
      </c>
      <c r="C5648" s="2" t="str">
        <f t="shared" si="441"/>
        <v>July</v>
      </c>
      <c r="D5648" s="1" t="s">
        <v>37</v>
      </c>
      <c r="E5648" s="1">
        <v>13</v>
      </c>
      <c r="F5648" s="1">
        <f t="shared" si="440"/>
        <v>5.4030769230769229</v>
      </c>
      <c r="G5648" s="1">
        <v>70.239999999999995</v>
      </c>
      <c r="H5648" s="1">
        <v>7.44</v>
      </c>
      <c r="I5648">
        <f t="shared" si="442"/>
        <v>77.679999999999993</v>
      </c>
      <c r="J5648">
        <f t="shared" si="443"/>
        <v>3.5455000000000001</v>
      </c>
      <c r="K5648">
        <f t="shared" si="444"/>
        <v>2.4903591999999999</v>
      </c>
      <c r="L5648" s="1" t="s">
        <v>26</v>
      </c>
      <c r="M5648" s="1" t="s">
        <v>27</v>
      </c>
      <c r="N5648" s="1" t="s">
        <v>21</v>
      </c>
      <c r="O5648" s="1" t="s">
        <v>34</v>
      </c>
      <c r="P5648" s="1" t="s">
        <v>45</v>
      </c>
      <c r="Q5648" s="1" t="s">
        <v>24</v>
      </c>
      <c r="R5648" s="2">
        <v>41103</v>
      </c>
    </row>
    <row r="5649" spans="1:18" x14ac:dyDescent="0.25">
      <c r="A5649" s="1">
        <v>49760</v>
      </c>
      <c r="B5649" s="2">
        <v>40817</v>
      </c>
      <c r="C5649" s="2" t="str">
        <f t="shared" si="441"/>
        <v>October</v>
      </c>
      <c r="D5649" s="1" t="s">
        <v>41</v>
      </c>
      <c r="E5649" s="1">
        <v>13</v>
      </c>
      <c r="F5649" s="1">
        <f t="shared" si="440"/>
        <v>98.552269230769227</v>
      </c>
      <c r="G5649" s="1">
        <v>1281.1795</v>
      </c>
      <c r="H5649" s="1">
        <v>5.92</v>
      </c>
      <c r="I5649">
        <f t="shared" si="442"/>
        <v>1287.0995</v>
      </c>
      <c r="J5649">
        <f t="shared" si="443"/>
        <v>5.3265000000000002</v>
      </c>
      <c r="K5649">
        <f t="shared" si="444"/>
        <v>68.242026067500007</v>
      </c>
      <c r="L5649" s="1" t="s">
        <v>26</v>
      </c>
      <c r="M5649" s="1" t="s">
        <v>54</v>
      </c>
      <c r="N5649" s="1" t="s">
        <v>42</v>
      </c>
      <c r="O5649" s="1" t="s">
        <v>29</v>
      </c>
      <c r="P5649" s="1" t="s">
        <v>30</v>
      </c>
      <c r="Q5649" s="1" t="s">
        <v>24</v>
      </c>
      <c r="R5649" s="2">
        <v>40819</v>
      </c>
    </row>
    <row r="5650" spans="1:18" x14ac:dyDescent="0.25">
      <c r="A5650" s="1">
        <v>37318</v>
      </c>
      <c r="B5650" s="2">
        <v>40283</v>
      </c>
      <c r="C5650" s="2" t="str">
        <f t="shared" si="441"/>
        <v>April</v>
      </c>
      <c r="D5650" s="1" t="s">
        <v>41</v>
      </c>
      <c r="E5650" s="1">
        <v>32</v>
      </c>
      <c r="F5650" s="1">
        <f t="shared" si="440"/>
        <v>32.225937500000001</v>
      </c>
      <c r="G5650" s="1">
        <v>1031.23</v>
      </c>
      <c r="H5650" s="1">
        <v>19.989999999999998</v>
      </c>
      <c r="I5650">
        <f t="shared" si="442"/>
        <v>1051.22</v>
      </c>
      <c r="J5650">
        <f t="shared" si="443"/>
        <v>4.7610000000000001</v>
      </c>
      <c r="K5650">
        <f t="shared" si="444"/>
        <v>49.096860299999996</v>
      </c>
      <c r="L5650" s="1" t="s">
        <v>26</v>
      </c>
      <c r="M5650" s="1" t="s">
        <v>27</v>
      </c>
      <c r="N5650" s="1" t="s">
        <v>21</v>
      </c>
      <c r="O5650" s="1" t="s">
        <v>22</v>
      </c>
      <c r="P5650" s="1" t="s">
        <v>23</v>
      </c>
      <c r="Q5650" s="1" t="s">
        <v>24</v>
      </c>
      <c r="R5650" s="2">
        <v>40285</v>
      </c>
    </row>
    <row r="5651" spans="1:18" x14ac:dyDescent="0.25">
      <c r="A5651" s="1">
        <v>12481</v>
      </c>
      <c r="B5651" s="2">
        <v>40734</v>
      </c>
      <c r="C5651" s="2" t="str">
        <f t="shared" si="441"/>
        <v>July</v>
      </c>
      <c r="D5651" s="1" t="s">
        <v>37</v>
      </c>
      <c r="E5651" s="1">
        <v>12</v>
      </c>
      <c r="F5651" s="1">
        <f t="shared" si="440"/>
        <v>32.405541666666664</v>
      </c>
      <c r="G5651" s="1">
        <v>388.86649999999997</v>
      </c>
      <c r="H5651" s="1">
        <v>0.99</v>
      </c>
      <c r="I5651">
        <f t="shared" si="442"/>
        <v>389.85649999999998</v>
      </c>
      <c r="J5651">
        <f t="shared" si="443"/>
        <v>5.3265000000000002</v>
      </c>
      <c r="K5651">
        <f t="shared" si="444"/>
        <v>20.7129741225</v>
      </c>
      <c r="L5651" s="1" t="s">
        <v>26</v>
      </c>
      <c r="M5651" s="1" t="s">
        <v>51</v>
      </c>
      <c r="N5651" s="1" t="s">
        <v>33</v>
      </c>
      <c r="O5651" s="1" t="s">
        <v>29</v>
      </c>
      <c r="P5651" s="1" t="s">
        <v>30</v>
      </c>
      <c r="Q5651" s="1" t="s">
        <v>46</v>
      </c>
      <c r="R5651" s="2">
        <v>40734</v>
      </c>
    </row>
    <row r="5652" spans="1:18" x14ac:dyDescent="0.25">
      <c r="A5652" s="1">
        <v>19041</v>
      </c>
      <c r="B5652" s="2">
        <v>40750</v>
      </c>
      <c r="C5652" s="2" t="str">
        <f t="shared" si="441"/>
        <v>July</v>
      </c>
      <c r="D5652" s="1" t="s">
        <v>18</v>
      </c>
      <c r="E5652" s="1">
        <v>43</v>
      </c>
      <c r="F5652" s="1">
        <f t="shared" si="440"/>
        <v>43.018604651162789</v>
      </c>
      <c r="G5652" s="1">
        <v>1849.8</v>
      </c>
      <c r="H5652" s="1">
        <v>4.62</v>
      </c>
      <c r="I5652">
        <f t="shared" si="442"/>
        <v>1854.4199999999998</v>
      </c>
      <c r="J5652">
        <f t="shared" si="443"/>
        <v>3.5455000000000001</v>
      </c>
      <c r="K5652">
        <f t="shared" si="444"/>
        <v>65.584659000000002</v>
      </c>
      <c r="L5652" s="1" t="s">
        <v>26</v>
      </c>
      <c r="M5652" s="1" t="s">
        <v>47</v>
      </c>
      <c r="N5652" s="1" t="s">
        <v>33</v>
      </c>
      <c r="O5652" s="1" t="s">
        <v>34</v>
      </c>
      <c r="P5652" s="1" t="s">
        <v>68</v>
      </c>
      <c r="Q5652" s="1" t="s">
        <v>24</v>
      </c>
      <c r="R5652" s="2">
        <v>40759</v>
      </c>
    </row>
    <row r="5653" spans="1:18" x14ac:dyDescent="0.25">
      <c r="A5653" s="1">
        <v>46880</v>
      </c>
      <c r="B5653" s="2">
        <v>40362</v>
      </c>
      <c r="C5653" s="2" t="str">
        <f t="shared" si="441"/>
        <v>July</v>
      </c>
      <c r="D5653" s="1" t="s">
        <v>37</v>
      </c>
      <c r="E5653" s="1">
        <v>1</v>
      </c>
      <c r="F5653" s="1">
        <f t="shared" si="440"/>
        <v>29.99</v>
      </c>
      <c r="G5653" s="1">
        <v>29.99</v>
      </c>
      <c r="H5653" s="1">
        <v>8.32</v>
      </c>
      <c r="I5653">
        <f t="shared" si="442"/>
        <v>38.31</v>
      </c>
      <c r="J5653">
        <f t="shared" si="443"/>
        <v>3.5455000000000001</v>
      </c>
      <c r="K5653">
        <f t="shared" si="444"/>
        <v>1.06329545</v>
      </c>
      <c r="L5653" s="1" t="s">
        <v>26</v>
      </c>
      <c r="M5653" s="1" t="s">
        <v>20</v>
      </c>
      <c r="N5653" s="1" t="s">
        <v>33</v>
      </c>
      <c r="O5653" s="1" t="s">
        <v>34</v>
      </c>
      <c r="P5653" s="1" t="s">
        <v>45</v>
      </c>
      <c r="Q5653" s="1" t="s">
        <v>36</v>
      </c>
      <c r="R5653" s="2">
        <v>40364</v>
      </c>
    </row>
    <row r="5654" spans="1:18" x14ac:dyDescent="0.25">
      <c r="A5654" s="1">
        <v>18112</v>
      </c>
      <c r="B5654" s="2">
        <v>40984</v>
      </c>
      <c r="C5654" s="2" t="str">
        <f t="shared" si="441"/>
        <v>March</v>
      </c>
      <c r="D5654" s="1" t="s">
        <v>32</v>
      </c>
      <c r="E5654" s="1">
        <v>13</v>
      </c>
      <c r="F5654" s="1">
        <f t="shared" si="440"/>
        <v>6.4084615384615384</v>
      </c>
      <c r="G5654" s="1">
        <v>83.31</v>
      </c>
      <c r="H5654" s="1">
        <v>1.34</v>
      </c>
      <c r="I5654">
        <f t="shared" si="442"/>
        <v>84.65</v>
      </c>
      <c r="J5654">
        <f t="shared" si="443"/>
        <v>3.5455000000000001</v>
      </c>
      <c r="K5654">
        <f t="shared" si="444"/>
        <v>2.95375605</v>
      </c>
      <c r="L5654" s="1" t="s">
        <v>26</v>
      </c>
      <c r="M5654" s="1" t="s">
        <v>27</v>
      </c>
      <c r="N5654" s="1" t="s">
        <v>28</v>
      </c>
      <c r="O5654" s="1" t="s">
        <v>34</v>
      </c>
      <c r="P5654" s="1" t="s">
        <v>45</v>
      </c>
      <c r="Q5654" s="1" t="s">
        <v>36</v>
      </c>
      <c r="R5654" s="2">
        <v>40985</v>
      </c>
    </row>
    <row r="5655" spans="1:18" x14ac:dyDescent="0.25">
      <c r="A5655" s="1">
        <v>40354</v>
      </c>
      <c r="B5655" s="2">
        <v>39816</v>
      </c>
      <c r="C5655" s="2" t="str">
        <f t="shared" si="441"/>
        <v>January</v>
      </c>
      <c r="D5655" s="1" t="s">
        <v>25</v>
      </c>
      <c r="E5655" s="1">
        <v>29</v>
      </c>
      <c r="F5655" s="1">
        <f t="shared" si="440"/>
        <v>5.9486206896551721</v>
      </c>
      <c r="G5655" s="1">
        <v>172.51</v>
      </c>
      <c r="H5655" s="1">
        <v>2.99</v>
      </c>
      <c r="I5655">
        <f t="shared" si="442"/>
        <v>175.5</v>
      </c>
      <c r="J5655">
        <f t="shared" si="443"/>
        <v>3.5455000000000001</v>
      </c>
      <c r="K5655">
        <f t="shared" si="444"/>
        <v>6.1163420499999992</v>
      </c>
      <c r="L5655" s="1" t="s">
        <v>26</v>
      </c>
      <c r="M5655" s="1" t="s">
        <v>59</v>
      </c>
      <c r="N5655" s="1" t="s">
        <v>42</v>
      </c>
      <c r="O5655" s="1" t="s">
        <v>34</v>
      </c>
      <c r="P5655" s="1" t="s">
        <v>48</v>
      </c>
      <c r="Q5655" s="1" t="s">
        <v>24</v>
      </c>
      <c r="R5655" s="2">
        <v>39817</v>
      </c>
    </row>
    <row r="5656" spans="1:18" x14ac:dyDescent="0.25">
      <c r="A5656" s="1">
        <v>5799</v>
      </c>
      <c r="B5656" s="2">
        <v>40757</v>
      </c>
      <c r="C5656" s="2" t="str">
        <f t="shared" si="441"/>
        <v>August</v>
      </c>
      <c r="D5656" s="1" t="s">
        <v>37</v>
      </c>
      <c r="E5656" s="1">
        <v>34</v>
      </c>
      <c r="F5656" s="1">
        <f t="shared" si="440"/>
        <v>283.14294117647063</v>
      </c>
      <c r="G5656" s="1">
        <v>9626.86</v>
      </c>
      <c r="H5656" s="1">
        <v>42.52</v>
      </c>
      <c r="I5656">
        <f t="shared" si="442"/>
        <v>9669.380000000001</v>
      </c>
      <c r="J5656">
        <f t="shared" si="443"/>
        <v>3.5455000000000001</v>
      </c>
      <c r="K5656">
        <f t="shared" si="444"/>
        <v>341.32032129999999</v>
      </c>
      <c r="L5656" s="1" t="s">
        <v>38</v>
      </c>
      <c r="M5656" s="1" t="s">
        <v>58</v>
      </c>
      <c r="N5656" s="1" t="s">
        <v>28</v>
      </c>
      <c r="O5656" s="1" t="s">
        <v>34</v>
      </c>
      <c r="P5656" s="1" t="s">
        <v>68</v>
      </c>
      <c r="Q5656" s="1" t="s">
        <v>40</v>
      </c>
      <c r="R5656" s="2">
        <v>40759</v>
      </c>
    </row>
    <row r="5657" spans="1:18" x14ac:dyDescent="0.25">
      <c r="A5657" s="1">
        <v>57378</v>
      </c>
      <c r="B5657" s="2">
        <v>40175</v>
      </c>
      <c r="C5657" s="2" t="str">
        <f t="shared" si="441"/>
        <v>December</v>
      </c>
      <c r="D5657" s="1" t="s">
        <v>32</v>
      </c>
      <c r="E5657" s="1">
        <v>9</v>
      </c>
      <c r="F5657" s="1">
        <f t="shared" si="440"/>
        <v>29.585555555555555</v>
      </c>
      <c r="G5657" s="1">
        <v>266.27</v>
      </c>
      <c r="H5657" s="1">
        <v>1.99</v>
      </c>
      <c r="I5657">
        <f t="shared" si="442"/>
        <v>268.26</v>
      </c>
      <c r="J5657">
        <f t="shared" si="443"/>
        <v>5.3265000000000002</v>
      </c>
      <c r="K5657">
        <f t="shared" si="444"/>
        <v>14.18287155</v>
      </c>
      <c r="L5657" s="1" t="s">
        <v>26</v>
      </c>
      <c r="M5657" s="1" t="s">
        <v>51</v>
      </c>
      <c r="N5657" s="1" t="s">
        <v>28</v>
      </c>
      <c r="O5657" s="1" t="s">
        <v>29</v>
      </c>
      <c r="P5657" s="1" t="s">
        <v>43</v>
      </c>
      <c r="Q5657" s="1" t="s">
        <v>46</v>
      </c>
      <c r="R5657" s="2">
        <v>40176</v>
      </c>
    </row>
    <row r="5658" spans="1:18" x14ac:dyDescent="0.25">
      <c r="A5658" s="1">
        <v>41633</v>
      </c>
      <c r="B5658" s="2">
        <v>40491</v>
      </c>
      <c r="C5658" s="2" t="str">
        <f t="shared" si="441"/>
        <v>November</v>
      </c>
      <c r="D5658" s="1" t="s">
        <v>18</v>
      </c>
      <c r="E5658" s="1">
        <v>29</v>
      </c>
      <c r="F5658" s="1">
        <f t="shared" si="440"/>
        <v>125.4106896551724</v>
      </c>
      <c r="G5658" s="1">
        <v>3636.91</v>
      </c>
      <c r="H5658" s="1">
        <v>70.2</v>
      </c>
      <c r="I5658">
        <f t="shared" si="442"/>
        <v>3707.1099999999997</v>
      </c>
      <c r="J5658">
        <f t="shared" si="443"/>
        <v>4.7610000000000001</v>
      </c>
      <c r="K5658">
        <f t="shared" si="444"/>
        <v>173.15328510000001</v>
      </c>
      <c r="L5658" s="1" t="s">
        <v>38</v>
      </c>
      <c r="M5658" s="1" t="s">
        <v>20</v>
      </c>
      <c r="N5658" s="1" t="s">
        <v>33</v>
      </c>
      <c r="O5658" s="1" t="s">
        <v>22</v>
      </c>
      <c r="P5658" s="1" t="s">
        <v>39</v>
      </c>
      <c r="Q5658" s="1" t="s">
        <v>40</v>
      </c>
      <c r="R5658" s="2">
        <v>40491</v>
      </c>
    </row>
    <row r="5659" spans="1:18" x14ac:dyDescent="0.25">
      <c r="A5659" s="1">
        <v>11651</v>
      </c>
      <c r="B5659" s="2">
        <v>40596</v>
      </c>
      <c r="C5659" s="2" t="str">
        <f t="shared" si="441"/>
        <v>February</v>
      </c>
      <c r="D5659" s="1" t="s">
        <v>41</v>
      </c>
      <c r="E5659" s="1">
        <v>19</v>
      </c>
      <c r="F5659" s="1">
        <f t="shared" si="440"/>
        <v>3.4657894736842101</v>
      </c>
      <c r="G5659" s="1">
        <v>65.849999999999994</v>
      </c>
      <c r="H5659" s="1">
        <v>0.98</v>
      </c>
      <c r="I5659">
        <f t="shared" si="442"/>
        <v>66.83</v>
      </c>
      <c r="J5659">
        <f t="shared" si="443"/>
        <v>3.5455000000000001</v>
      </c>
      <c r="K5659">
        <f t="shared" si="444"/>
        <v>2.3347117499999999</v>
      </c>
      <c r="L5659" s="1" t="s">
        <v>19</v>
      </c>
      <c r="M5659" s="1" t="s">
        <v>51</v>
      </c>
      <c r="N5659" s="1" t="s">
        <v>28</v>
      </c>
      <c r="O5659" s="1" t="s">
        <v>34</v>
      </c>
      <c r="P5659" s="1" t="s">
        <v>35</v>
      </c>
      <c r="Q5659" s="1" t="s">
        <v>36</v>
      </c>
      <c r="R5659" s="2">
        <v>40598</v>
      </c>
    </row>
    <row r="5660" spans="1:18" x14ac:dyDescent="0.25">
      <c r="A5660" s="1">
        <v>42306</v>
      </c>
      <c r="B5660" s="2">
        <v>41166</v>
      </c>
      <c r="C5660" s="2" t="str">
        <f t="shared" si="441"/>
        <v>September</v>
      </c>
      <c r="D5660" s="1" t="s">
        <v>25</v>
      </c>
      <c r="E5660" s="1">
        <v>4</v>
      </c>
      <c r="F5660" s="1">
        <f t="shared" si="440"/>
        <v>9.1150000000000002</v>
      </c>
      <c r="G5660" s="1">
        <v>36.46</v>
      </c>
      <c r="H5660" s="1">
        <v>2.99</v>
      </c>
      <c r="I5660">
        <f t="shared" si="442"/>
        <v>39.450000000000003</v>
      </c>
      <c r="J5660">
        <f t="shared" si="443"/>
        <v>3.5455000000000001</v>
      </c>
      <c r="K5660">
        <f t="shared" si="444"/>
        <v>1.2926893000000002</v>
      </c>
      <c r="L5660" s="1" t="s">
        <v>26</v>
      </c>
      <c r="M5660" s="1" t="s">
        <v>20</v>
      </c>
      <c r="N5660" s="1" t="s">
        <v>21</v>
      </c>
      <c r="O5660" s="1" t="s">
        <v>34</v>
      </c>
      <c r="P5660" s="1" t="s">
        <v>48</v>
      </c>
      <c r="Q5660" s="1" t="s">
        <v>24</v>
      </c>
      <c r="R5660" s="2">
        <v>41168</v>
      </c>
    </row>
    <row r="5661" spans="1:18" x14ac:dyDescent="0.25">
      <c r="A5661" s="1">
        <v>22433</v>
      </c>
      <c r="B5661" s="2">
        <v>40605</v>
      </c>
      <c r="C5661" s="2" t="str">
        <f t="shared" si="441"/>
        <v>March</v>
      </c>
      <c r="D5661" s="1" t="s">
        <v>37</v>
      </c>
      <c r="E5661" s="1">
        <v>44</v>
      </c>
      <c r="F5661" s="1">
        <f t="shared" si="440"/>
        <v>18.135909090909092</v>
      </c>
      <c r="G5661" s="1">
        <v>797.98</v>
      </c>
      <c r="H5661" s="1">
        <v>0.99</v>
      </c>
      <c r="I5661">
        <f t="shared" si="442"/>
        <v>798.97</v>
      </c>
      <c r="J5661">
        <f t="shared" si="443"/>
        <v>5.3265000000000002</v>
      </c>
      <c r="K5661">
        <f t="shared" si="444"/>
        <v>42.504404700000002</v>
      </c>
      <c r="L5661" s="1" t="s">
        <v>26</v>
      </c>
      <c r="M5661" s="1" t="s">
        <v>47</v>
      </c>
      <c r="N5661" s="1" t="s">
        <v>42</v>
      </c>
      <c r="O5661" s="1" t="s">
        <v>29</v>
      </c>
      <c r="P5661" s="1" t="s">
        <v>30</v>
      </c>
      <c r="Q5661" s="1" t="s">
        <v>36</v>
      </c>
      <c r="R5661" s="2">
        <v>40607</v>
      </c>
    </row>
    <row r="5662" spans="1:18" x14ac:dyDescent="0.25">
      <c r="A5662" s="1">
        <v>29797</v>
      </c>
      <c r="B5662" s="2">
        <v>40355</v>
      </c>
      <c r="C5662" s="2" t="str">
        <f t="shared" si="441"/>
        <v>June</v>
      </c>
      <c r="D5662" s="1" t="s">
        <v>25</v>
      </c>
      <c r="E5662" s="1">
        <v>50</v>
      </c>
      <c r="F5662" s="1">
        <f t="shared" si="440"/>
        <v>14.840999999999999</v>
      </c>
      <c r="G5662" s="1">
        <v>742.05</v>
      </c>
      <c r="H5662" s="1">
        <v>13.56</v>
      </c>
      <c r="I5662">
        <f t="shared" si="442"/>
        <v>755.6099999999999</v>
      </c>
      <c r="J5662">
        <f t="shared" si="443"/>
        <v>4.7610000000000001</v>
      </c>
      <c r="K5662">
        <f t="shared" si="444"/>
        <v>35.329000499999999</v>
      </c>
      <c r="L5662" s="1" t="s">
        <v>26</v>
      </c>
      <c r="M5662" s="1" t="s">
        <v>58</v>
      </c>
      <c r="N5662" s="1" t="s">
        <v>28</v>
      </c>
      <c r="O5662" s="1" t="s">
        <v>22</v>
      </c>
      <c r="P5662" s="1" t="s">
        <v>23</v>
      </c>
      <c r="Q5662" s="1" t="s">
        <v>53</v>
      </c>
      <c r="R5662" s="2">
        <v>40357</v>
      </c>
    </row>
    <row r="5663" spans="1:18" x14ac:dyDescent="0.25">
      <c r="A5663" s="1">
        <v>48961</v>
      </c>
      <c r="B5663" s="2">
        <v>40015</v>
      </c>
      <c r="C5663" s="2" t="str">
        <f t="shared" si="441"/>
        <v>July</v>
      </c>
      <c r="D5663" s="1" t="s">
        <v>32</v>
      </c>
      <c r="E5663" s="1">
        <v>25</v>
      </c>
      <c r="F5663" s="1">
        <f t="shared" si="440"/>
        <v>14.351199999999999</v>
      </c>
      <c r="G5663" s="1">
        <v>358.78</v>
      </c>
      <c r="H5663" s="1">
        <v>7.69</v>
      </c>
      <c r="I5663">
        <f t="shared" si="442"/>
        <v>366.46999999999997</v>
      </c>
      <c r="J5663">
        <f t="shared" si="443"/>
        <v>3.5455000000000001</v>
      </c>
      <c r="K5663">
        <f t="shared" si="444"/>
        <v>12.7205449</v>
      </c>
      <c r="L5663" s="1" t="s">
        <v>19</v>
      </c>
      <c r="M5663" s="1" t="s">
        <v>27</v>
      </c>
      <c r="N5663" s="1" t="s">
        <v>28</v>
      </c>
      <c r="O5663" s="1" t="s">
        <v>34</v>
      </c>
      <c r="P5663" s="1" t="s">
        <v>60</v>
      </c>
      <c r="Q5663" s="1" t="s">
        <v>24</v>
      </c>
      <c r="R5663" s="2">
        <v>40017</v>
      </c>
    </row>
    <row r="5664" spans="1:18" x14ac:dyDescent="0.25">
      <c r="A5664" s="1">
        <v>34022</v>
      </c>
      <c r="B5664" s="2">
        <v>41216</v>
      </c>
      <c r="C5664" s="2" t="str">
        <f t="shared" si="441"/>
        <v>November</v>
      </c>
      <c r="D5664" s="1" t="s">
        <v>32</v>
      </c>
      <c r="E5664" s="1">
        <v>6</v>
      </c>
      <c r="F5664" s="1">
        <f t="shared" si="440"/>
        <v>7.3166666666666664</v>
      </c>
      <c r="G5664" s="1">
        <v>43.9</v>
      </c>
      <c r="H5664" s="1">
        <v>4.95</v>
      </c>
      <c r="I5664">
        <f t="shared" si="442"/>
        <v>48.85</v>
      </c>
      <c r="J5664">
        <f t="shared" si="443"/>
        <v>4.7610000000000001</v>
      </c>
      <c r="K5664">
        <f t="shared" si="444"/>
        <v>2.0900790000000002</v>
      </c>
      <c r="L5664" s="1" t="s">
        <v>26</v>
      </c>
      <c r="M5664" s="1" t="s">
        <v>49</v>
      </c>
      <c r="N5664" s="1" t="s">
        <v>28</v>
      </c>
      <c r="O5664" s="1" t="s">
        <v>22</v>
      </c>
      <c r="P5664" s="1" t="s">
        <v>23</v>
      </c>
      <c r="Q5664" s="1" t="s">
        <v>46</v>
      </c>
      <c r="R5664" s="2">
        <v>41218</v>
      </c>
    </row>
    <row r="5665" spans="1:18" x14ac:dyDescent="0.25">
      <c r="A5665" s="1">
        <v>20037</v>
      </c>
      <c r="B5665" s="2">
        <v>39823</v>
      </c>
      <c r="C5665" s="2" t="str">
        <f t="shared" si="441"/>
        <v>January</v>
      </c>
      <c r="D5665" s="1" t="s">
        <v>18</v>
      </c>
      <c r="E5665" s="1">
        <v>49</v>
      </c>
      <c r="F5665" s="1">
        <f t="shared" si="440"/>
        <v>308.920612244898</v>
      </c>
      <c r="G5665" s="1">
        <v>15137.11</v>
      </c>
      <c r="H5665" s="1">
        <v>14.7</v>
      </c>
      <c r="I5665">
        <f t="shared" si="442"/>
        <v>15151.810000000001</v>
      </c>
      <c r="J5665">
        <f t="shared" si="443"/>
        <v>5.3265000000000002</v>
      </c>
      <c r="K5665">
        <f t="shared" si="444"/>
        <v>806.27816415000007</v>
      </c>
      <c r="L5665" s="1" t="s">
        <v>38</v>
      </c>
      <c r="M5665" s="1" t="s">
        <v>54</v>
      </c>
      <c r="N5665" s="1" t="s">
        <v>33</v>
      </c>
      <c r="O5665" s="1" t="s">
        <v>29</v>
      </c>
      <c r="P5665" s="1" t="s">
        <v>61</v>
      </c>
      <c r="Q5665" s="1" t="s">
        <v>40</v>
      </c>
      <c r="R5665" s="2">
        <v>39828</v>
      </c>
    </row>
    <row r="5666" spans="1:18" x14ac:dyDescent="0.25">
      <c r="A5666" s="1">
        <v>23809</v>
      </c>
      <c r="B5666" s="2">
        <v>41064</v>
      </c>
      <c r="C5666" s="2" t="str">
        <f t="shared" si="441"/>
        <v>June</v>
      </c>
      <c r="D5666" s="1" t="s">
        <v>32</v>
      </c>
      <c r="E5666" s="1">
        <v>7</v>
      </c>
      <c r="F5666" s="1">
        <f t="shared" si="440"/>
        <v>12.372857142857143</v>
      </c>
      <c r="G5666" s="1">
        <v>86.61</v>
      </c>
      <c r="H5666" s="1">
        <v>1.49</v>
      </c>
      <c r="I5666">
        <f t="shared" si="442"/>
        <v>88.1</v>
      </c>
      <c r="J5666">
        <f t="shared" si="443"/>
        <v>3.5455000000000001</v>
      </c>
      <c r="K5666">
        <f t="shared" si="444"/>
        <v>3.0707575500000002</v>
      </c>
      <c r="L5666" s="1" t="s">
        <v>26</v>
      </c>
      <c r="M5666" s="1" t="s">
        <v>59</v>
      </c>
      <c r="N5666" s="1" t="s">
        <v>42</v>
      </c>
      <c r="O5666" s="1" t="s">
        <v>34</v>
      </c>
      <c r="P5666" s="1" t="s">
        <v>48</v>
      </c>
      <c r="Q5666" s="1" t="s">
        <v>24</v>
      </c>
      <c r="R5666" s="2">
        <v>41066</v>
      </c>
    </row>
    <row r="5667" spans="1:18" x14ac:dyDescent="0.25">
      <c r="A5667" s="1">
        <v>55045</v>
      </c>
      <c r="B5667" s="2">
        <v>40139</v>
      </c>
      <c r="C5667" s="2" t="str">
        <f t="shared" si="441"/>
        <v>November</v>
      </c>
      <c r="D5667" s="1" t="s">
        <v>25</v>
      </c>
      <c r="E5667" s="1">
        <v>20</v>
      </c>
      <c r="F5667" s="1">
        <f t="shared" si="440"/>
        <v>31.602499999999999</v>
      </c>
      <c r="G5667" s="1">
        <v>632.04999999999995</v>
      </c>
      <c r="H5667" s="1">
        <v>35</v>
      </c>
      <c r="I5667">
        <f t="shared" si="442"/>
        <v>667.05</v>
      </c>
      <c r="J5667">
        <f t="shared" si="443"/>
        <v>3.5455000000000001</v>
      </c>
      <c r="K5667">
        <f t="shared" si="444"/>
        <v>22.409332749999997</v>
      </c>
      <c r="L5667" s="1" t="s">
        <v>26</v>
      </c>
      <c r="M5667" s="1" t="s">
        <v>54</v>
      </c>
      <c r="N5667" s="1" t="s">
        <v>42</v>
      </c>
      <c r="O5667" s="1" t="s">
        <v>34</v>
      </c>
      <c r="P5667" s="1" t="s">
        <v>60</v>
      </c>
      <c r="Q5667" s="1" t="s">
        <v>53</v>
      </c>
      <c r="R5667" s="2">
        <v>40139</v>
      </c>
    </row>
    <row r="5668" spans="1:18" x14ac:dyDescent="0.25">
      <c r="A5668" s="1">
        <v>39589</v>
      </c>
      <c r="B5668" s="2">
        <v>40027</v>
      </c>
      <c r="C5668" s="2" t="str">
        <f t="shared" si="441"/>
        <v>August</v>
      </c>
      <c r="D5668" s="1" t="s">
        <v>37</v>
      </c>
      <c r="E5668" s="1">
        <v>42</v>
      </c>
      <c r="F5668" s="1">
        <f t="shared" si="440"/>
        <v>13.748095238095237</v>
      </c>
      <c r="G5668" s="1">
        <v>577.41999999999996</v>
      </c>
      <c r="H5668" s="1">
        <v>1.49</v>
      </c>
      <c r="I5668">
        <f t="shared" si="442"/>
        <v>578.91</v>
      </c>
      <c r="J5668">
        <f t="shared" si="443"/>
        <v>3.5455000000000001</v>
      </c>
      <c r="K5668">
        <f t="shared" si="444"/>
        <v>20.4724261</v>
      </c>
      <c r="L5668" s="1" t="s">
        <v>26</v>
      </c>
      <c r="M5668" s="1" t="s">
        <v>27</v>
      </c>
      <c r="N5668" s="1" t="s">
        <v>42</v>
      </c>
      <c r="O5668" s="1" t="s">
        <v>34</v>
      </c>
      <c r="P5668" s="1" t="s">
        <v>48</v>
      </c>
      <c r="Q5668" s="1" t="s">
        <v>24</v>
      </c>
      <c r="R5668" s="2">
        <v>40028</v>
      </c>
    </row>
    <row r="5669" spans="1:18" x14ac:dyDescent="0.25">
      <c r="A5669" s="1">
        <v>22916</v>
      </c>
      <c r="B5669" s="2">
        <v>40941</v>
      </c>
      <c r="C5669" s="2" t="str">
        <f t="shared" si="441"/>
        <v>February</v>
      </c>
      <c r="D5669" s="1" t="s">
        <v>41</v>
      </c>
      <c r="E5669" s="1">
        <v>18</v>
      </c>
      <c r="F5669" s="1">
        <f t="shared" si="440"/>
        <v>6.778888888888889</v>
      </c>
      <c r="G5669" s="1">
        <v>122.02</v>
      </c>
      <c r="H5669" s="1">
        <v>10.050000000000001</v>
      </c>
      <c r="I5669">
        <f t="shared" si="442"/>
        <v>132.07</v>
      </c>
      <c r="J5669">
        <f t="shared" si="443"/>
        <v>3.5455000000000001</v>
      </c>
      <c r="K5669">
        <f t="shared" si="444"/>
        <v>4.3262191000000003</v>
      </c>
      <c r="L5669" s="1" t="s">
        <v>26</v>
      </c>
      <c r="M5669" s="1" t="s">
        <v>27</v>
      </c>
      <c r="N5669" s="1" t="s">
        <v>33</v>
      </c>
      <c r="O5669" s="1" t="s">
        <v>34</v>
      </c>
      <c r="P5669" s="1" t="s">
        <v>45</v>
      </c>
      <c r="Q5669" s="1" t="s">
        <v>24</v>
      </c>
      <c r="R5669" s="2">
        <v>40942</v>
      </c>
    </row>
    <row r="5670" spans="1:18" x14ac:dyDescent="0.25">
      <c r="A5670" s="1">
        <v>9761</v>
      </c>
      <c r="B5670" s="2">
        <v>40930</v>
      </c>
      <c r="C5670" s="2" t="str">
        <f t="shared" si="441"/>
        <v>January</v>
      </c>
      <c r="D5670" s="1" t="s">
        <v>32</v>
      </c>
      <c r="E5670" s="1">
        <v>2</v>
      </c>
      <c r="F5670" s="1">
        <f t="shared" si="440"/>
        <v>101.32</v>
      </c>
      <c r="G5670" s="1">
        <v>202.64</v>
      </c>
      <c r="H5670" s="1">
        <v>14</v>
      </c>
      <c r="I5670">
        <f t="shared" si="442"/>
        <v>216.64</v>
      </c>
      <c r="J5670">
        <f t="shared" si="443"/>
        <v>5.3265000000000002</v>
      </c>
      <c r="K5670">
        <f t="shared" si="444"/>
        <v>10.7936196</v>
      </c>
      <c r="L5670" s="1" t="s">
        <v>38</v>
      </c>
      <c r="M5670" s="1" t="s">
        <v>27</v>
      </c>
      <c r="N5670" s="1" t="s">
        <v>28</v>
      </c>
      <c r="O5670" s="1" t="s">
        <v>29</v>
      </c>
      <c r="P5670" s="1" t="s">
        <v>61</v>
      </c>
      <c r="Q5670" s="1" t="s">
        <v>40</v>
      </c>
      <c r="R5670" s="2">
        <v>40931</v>
      </c>
    </row>
    <row r="5671" spans="1:18" x14ac:dyDescent="0.25">
      <c r="A5671" s="1">
        <v>24386</v>
      </c>
      <c r="B5671" s="2">
        <v>41086</v>
      </c>
      <c r="C5671" s="2" t="str">
        <f t="shared" si="441"/>
        <v>June</v>
      </c>
      <c r="D5671" s="1" t="s">
        <v>25</v>
      </c>
      <c r="E5671" s="1">
        <v>15</v>
      </c>
      <c r="F5671" s="1">
        <f t="shared" si="440"/>
        <v>5.1293333333333333</v>
      </c>
      <c r="G5671" s="1">
        <v>76.94</v>
      </c>
      <c r="H5671" s="1">
        <v>0.99</v>
      </c>
      <c r="I5671">
        <f t="shared" si="442"/>
        <v>77.929999999999993</v>
      </c>
      <c r="J5671">
        <f t="shared" si="443"/>
        <v>3.5455000000000001</v>
      </c>
      <c r="K5671">
        <f t="shared" si="444"/>
        <v>2.7279077000000003</v>
      </c>
      <c r="L5671" s="1" t="s">
        <v>19</v>
      </c>
      <c r="M5671" s="1" t="s">
        <v>56</v>
      </c>
      <c r="N5671" s="1" t="s">
        <v>33</v>
      </c>
      <c r="O5671" s="1" t="s">
        <v>34</v>
      </c>
      <c r="P5671" s="1" t="s">
        <v>63</v>
      </c>
      <c r="Q5671" s="1" t="s">
        <v>24</v>
      </c>
      <c r="R5671" s="2">
        <v>41087</v>
      </c>
    </row>
    <row r="5672" spans="1:18" x14ac:dyDescent="0.25">
      <c r="A5672" s="1">
        <v>43399</v>
      </c>
      <c r="B5672" s="2">
        <v>40024</v>
      </c>
      <c r="C5672" s="2" t="str">
        <f t="shared" si="441"/>
        <v>July</v>
      </c>
      <c r="D5672" s="1" t="s">
        <v>25</v>
      </c>
      <c r="E5672" s="1">
        <v>35</v>
      </c>
      <c r="F5672" s="1">
        <f t="shared" si="440"/>
        <v>1.7045714285714284</v>
      </c>
      <c r="G5672" s="1">
        <v>59.66</v>
      </c>
      <c r="H5672" s="1">
        <v>1.57</v>
      </c>
      <c r="I5672">
        <f t="shared" si="442"/>
        <v>61.23</v>
      </c>
      <c r="J5672">
        <f t="shared" si="443"/>
        <v>3.5455000000000001</v>
      </c>
      <c r="K5672">
        <f t="shared" si="444"/>
        <v>2.1152452999999998</v>
      </c>
      <c r="L5672" s="1" t="s">
        <v>26</v>
      </c>
      <c r="M5672" s="1" t="s">
        <v>27</v>
      </c>
      <c r="N5672" s="1" t="s">
        <v>33</v>
      </c>
      <c r="O5672" s="1" t="s">
        <v>34</v>
      </c>
      <c r="P5672" s="1" t="s">
        <v>35</v>
      </c>
      <c r="Q5672" s="1" t="s">
        <v>36</v>
      </c>
      <c r="R5672" s="2">
        <v>40025</v>
      </c>
    </row>
    <row r="5673" spans="1:18" x14ac:dyDescent="0.25">
      <c r="A5673" s="1">
        <v>33703</v>
      </c>
      <c r="B5673" s="2">
        <v>40215</v>
      </c>
      <c r="C5673" s="2" t="str">
        <f t="shared" si="441"/>
        <v>February</v>
      </c>
      <c r="D5673" s="1" t="s">
        <v>32</v>
      </c>
      <c r="E5673" s="1">
        <v>4</v>
      </c>
      <c r="F5673" s="1">
        <f t="shared" si="440"/>
        <v>60.59</v>
      </c>
      <c r="G5673" s="1">
        <v>242.36</v>
      </c>
      <c r="H5673" s="1">
        <v>1.99</v>
      </c>
      <c r="I5673">
        <f t="shared" si="442"/>
        <v>244.35000000000002</v>
      </c>
      <c r="J5673">
        <f t="shared" si="443"/>
        <v>5.3265000000000002</v>
      </c>
      <c r="K5673">
        <f t="shared" si="444"/>
        <v>12.909305400000001</v>
      </c>
      <c r="L5673" s="1" t="s">
        <v>26</v>
      </c>
      <c r="M5673" s="1" t="s">
        <v>44</v>
      </c>
      <c r="N5673" s="1" t="s">
        <v>33</v>
      </c>
      <c r="O5673" s="1" t="s">
        <v>29</v>
      </c>
      <c r="P5673" s="1" t="s">
        <v>43</v>
      </c>
      <c r="Q5673" s="1" t="s">
        <v>46</v>
      </c>
      <c r="R5673" s="2">
        <v>40216</v>
      </c>
    </row>
    <row r="5674" spans="1:18" x14ac:dyDescent="0.25">
      <c r="A5674" s="1">
        <v>23812</v>
      </c>
      <c r="B5674" s="2">
        <v>41117</v>
      </c>
      <c r="C5674" s="2" t="str">
        <f t="shared" si="441"/>
        <v>July</v>
      </c>
      <c r="D5674" s="1" t="s">
        <v>37</v>
      </c>
      <c r="E5674" s="1">
        <v>32</v>
      </c>
      <c r="F5674" s="1">
        <f t="shared" si="440"/>
        <v>182.68187499999999</v>
      </c>
      <c r="G5674" s="1">
        <v>5845.82</v>
      </c>
      <c r="H5674" s="1">
        <v>15.59</v>
      </c>
      <c r="I5674">
        <f t="shared" si="442"/>
        <v>5861.41</v>
      </c>
      <c r="J5674">
        <f t="shared" si="443"/>
        <v>5.3265000000000002</v>
      </c>
      <c r="K5674">
        <f t="shared" si="444"/>
        <v>311.37760229999998</v>
      </c>
      <c r="L5674" s="1" t="s">
        <v>38</v>
      </c>
      <c r="M5674" s="1" t="s">
        <v>54</v>
      </c>
      <c r="N5674" s="1" t="s">
        <v>42</v>
      </c>
      <c r="O5674" s="1" t="s">
        <v>29</v>
      </c>
      <c r="P5674" s="1" t="s">
        <v>61</v>
      </c>
      <c r="Q5674" s="1" t="s">
        <v>40</v>
      </c>
      <c r="R5674" s="2">
        <v>41117</v>
      </c>
    </row>
    <row r="5675" spans="1:18" x14ac:dyDescent="0.25">
      <c r="A5675" s="1">
        <v>28129</v>
      </c>
      <c r="B5675" s="2">
        <v>40934</v>
      </c>
      <c r="C5675" s="2" t="str">
        <f t="shared" si="441"/>
        <v>January</v>
      </c>
      <c r="D5675" s="1" t="s">
        <v>41</v>
      </c>
      <c r="E5675" s="1">
        <v>5</v>
      </c>
      <c r="F5675" s="1">
        <f t="shared" si="440"/>
        <v>21.481999999999999</v>
      </c>
      <c r="G5675" s="1">
        <v>107.41</v>
      </c>
      <c r="H5675" s="1">
        <v>5.86</v>
      </c>
      <c r="I5675">
        <f t="shared" si="442"/>
        <v>113.27</v>
      </c>
      <c r="J5675">
        <f t="shared" si="443"/>
        <v>3.5455000000000001</v>
      </c>
      <c r="K5675">
        <f t="shared" si="444"/>
        <v>3.8082215500000003</v>
      </c>
      <c r="L5675" s="1" t="s">
        <v>26</v>
      </c>
      <c r="M5675" s="1" t="s">
        <v>47</v>
      </c>
      <c r="N5675" s="1" t="s">
        <v>28</v>
      </c>
      <c r="O5675" s="1" t="s">
        <v>34</v>
      </c>
      <c r="P5675" s="1" t="s">
        <v>45</v>
      </c>
      <c r="Q5675" s="1" t="s">
        <v>24</v>
      </c>
      <c r="R5675" s="2">
        <v>40935</v>
      </c>
    </row>
    <row r="5676" spans="1:18" x14ac:dyDescent="0.25">
      <c r="A5676" s="1">
        <v>24197</v>
      </c>
      <c r="B5676" s="2">
        <v>40212</v>
      </c>
      <c r="C5676" s="2" t="str">
        <f t="shared" si="441"/>
        <v>February</v>
      </c>
      <c r="D5676" s="1" t="s">
        <v>18</v>
      </c>
      <c r="E5676" s="1">
        <v>2</v>
      </c>
      <c r="F5676" s="1">
        <f t="shared" si="440"/>
        <v>17.820250000000001</v>
      </c>
      <c r="G5676" s="1">
        <v>35.640500000000003</v>
      </c>
      <c r="H5676" s="1">
        <v>1.25</v>
      </c>
      <c r="I5676">
        <f t="shared" si="442"/>
        <v>36.890500000000003</v>
      </c>
      <c r="J5676">
        <f t="shared" si="443"/>
        <v>5.3265000000000002</v>
      </c>
      <c r="K5676">
        <f t="shared" si="444"/>
        <v>1.8983912325000003</v>
      </c>
      <c r="L5676" s="1" t="s">
        <v>26</v>
      </c>
      <c r="M5676" s="1" t="s">
        <v>27</v>
      </c>
      <c r="N5676" s="1" t="s">
        <v>28</v>
      </c>
      <c r="O5676" s="1" t="s">
        <v>29</v>
      </c>
      <c r="P5676" s="1" t="s">
        <v>30</v>
      </c>
      <c r="Q5676" s="1" t="s">
        <v>46</v>
      </c>
      <c r="R5676" s="2">
        <v>40219</v>
      </c>
    </row>
    <row r="5677" spans="1:18" x14ac:dyDescent="0.25">
      <c r="A5677" s="1">
        <v>48003</v>
      </c>
      <c r="B5677" s="2">
        <v>40934</v>
      </c>
      <c r="C5677" s="2" t="str">
        <f t="shared" si="441"/>
        <v>January</v>
      </c>
      <c r="D5677" s="1" t="s">
        <v>41</v>
      </c>
      <c r="E5677" s="1">
        <v>30</v>
      </c>
      <c r="F5677" s="1">
        <f t="shared" si="440"/>
        <v>6.1110000000000007</v>
      </c>
      <c r="G5677" s="1">
        <v>183.33</v>
      </c>
      <c r="H5677" s="1">
        <v>4.38</v>
      </c>
      <c r="I5677">
        <f t="shared" si="442"/>
        <v>187.71</v>
      </c>
      <c r="J5677">
        <f t="shared" si="443"/>
        <v>5.3265000000000002</v>
      </c>
      <c r="K5677">
        <f t="shared" si="444"/>
        <v>9.7650724500000017</v>
      </c>
      <c r="L5677" s="1" t="s">
        <v>26</v>
      </c>
      <c r="M5677" s="1" t="s">
        <v>27</v>
      </c>
      <c r="N5677" s="1" t="s">
        <v>21</v>
      </c>
      <c r="O5677" s="1" t="s">
        <v>29</v>
      </c>
      <c r="P5677" s="1" t="s">
        <v>43</v>
      </c>
      <c r="Q5677" s="1" t="s">
        <v>46</v>
      </c>
      <c r="R5677" s="2">
        <v>40936</v>
      </c>
    </row>
    <row r="5678" spans="1:18" x14ac:dyDescent="0.25">
      <c r="A5678" s="1">
        <v>48453</v>
      </c>
      <c r="B5678" s="2">
        <v>40020</v>
      </c>
      <c r="C5678" s="2" t="str">
        <f t="shared" si="441"/>
        <v>July</v>
      </c>
      <c r="D5678" s="1" t="s">
        <v>41</v>
      </c>
      <c r="E5678" s="1">
        <v>50</v>
      </c>
      <c r="F5678" s="1">
        <f t="shared" si="440"/>
        <v>7.7405999999999997</v>
      </c>
      <c r="G5678" s="1">
        <v>387.03</v>
      </c>
      <c r="H5678" s="1">
        <v>4.95</v>
      </c>
      <c r="I5678">
        <f t="shared" si="442"/>
        <v>391.97999999999996</v>
      </c>
      <c r="J5678">
        <f t="shared" si="443"/>
        <v>4.7610000000000001</v>
      </c>
      <c r="K5678">
        <f t="shared" si="444"/>
        <v>18.426498299999999</v>
      </c>
      <c r="L5678" s="1" t="s">
        <v>26</v>
      </c>
      <c r="M5678" s="1" t="s">
        <v>27</v>
      </c>
      <c r="N5678" s="1" t="s">
        <v>42</v>
      </c>
      <c r="O5678" s="1" t="s">
        <v>22</v>
      </c>
      <c r="P5678" s="1" t="s">
        <v>23</v>
      </c>
      <c r="Q5678" s="1" t="s">
        <v>24</v>
      </c>
      <c r="R5678" s="2">
        <v>40020</v>
      </c>
    </row>
    <row r="5679" spans="1:18" x14ac:dyDescent="0.25">
      <c r="A5679" s="1">
        <v>12708</v>
      </c>
      <c r="B5679" s="2">
        <v>40185</v>
      </c>
      <c r="C5679" s="2" t="str">
        <f t="shared" si="441"/>
        <v>January</v>
      </c>
      <c r="D5679" s="1" t="s">
        <v>18</v>
      </c>
      <c r="E5679" s="1">
        <v>44</v>
      </c>
      <c r="F5679" s="1">
        <f t="shared" si="440"/>
        <v>3.6229545454545455</v>
      </c>
      <c r="G5679" s="1">
        <v>159.41</v>
      </c>
      <c r="H5679" s="1">
        <v>0.98</v>
      </c>
      <c r="I5679">
        <f t="shared" si="442"/>
        <v>160.38999999999999</v>
      </c>
      <c r="J5679">
        <f t="shared" si="443"/>
        <v>3.5455000000000001</v>
      </c>
      <c r="K5679">
        <f t="shared" si="444"/>
        <v>5.6518815500000006</v>
      </c>
      <c r="L5679" s="1" t="s">
        <v>19</v>
      </c>
      <c r="M5679" s="1" t="s">
        <v>47</v>
      </c>
      <c r="N5679" s="1" t="s">
        <v>33</v>
      </c>
      <c r="O5679" s="1" t="s">
        <v>34</v>
      </c>
      <c r="P5679" s="1" t="s">
        <v>35</v>
      </c>
      <c r="Q5679" s="1" t="s">
        <v>36</v>
      </c>
      <c r="R5679" s="2">
        <v>40190</v>
      </c>
    </row>
    <row r="5680" spans="1:18" x14ac:dyDescent="0.25">
      <c r="A5680" s="1">
        <v>57638</v>
      </c>
      <c r="B5680" s="2">
        <v>41021</v>
      </c>
      <c r="C5680" s="2" t="str">
        <f t="shared" si="441"/>
        <v>April</v>
      </c>
      <c r="D5680" s="1" t="s">
        <v>18</v>
      </c>
      <c r="E5680" s="1">
        <v>35</v>
      </c>
      <c r="F5680" s="1">
        <f t="shared" si="440"/>
        <v>164.01782857142857</v>
      </c>
      <c r="G5680" s="1">
        <v>5740.6239999999998</v>
      </c>
      <c r="H5680" s="1">
        <v>29.1</v>
      </c>
      <c r="I5680">
        <f t="shared" si="442"/>
        <v>5769.7240000000002</v>
      </c>
      <c r="J5680">
        <f t="shared" si="443"/>
        <v>4.7610000000000001</v>
      </c>
      <c r="K5680">
        <f t="shared" si="444"/>
        <v>273.31110863999999</v>
      </c>
      <c r="L5680" s="1" t="s">
        <v>38</v>
      </c>
      <c r="M5680" s="1" t="s">
        <v>58</v>
      </c>
      <c r="N5680" s="1" t="s">
        <v>21</v>
      </c>
      <c r="O5680" s="1" t="s">
        <v>22</v>
      </c>
      <c r="P5680" s="1" t="s">
        <v>57</v>
      </c>
      <c r="Q5680" s="1" t="s">
        <v>64</v>
      </c>
      <c r="R5680" s="2">
        <v>41026</v>
      </c>
    </row>
    <row r="5681" spans="1:18" x14ac:dyDescent="0.25">
      <c r="A5681" s="1">
        <v>42400</v>
      </c>
      <c r="B5681" s="2">
        <v>41130</v>
      </c>
      <c r="C5681" s="2" t="str">
        <f t="shared" si="441"/>
        <v>August</v>
      </c>
      <c r="D5681" s="1" t="s">
        <v>18</v>
      </c>
      <c r="E5681" s="1">
        <v>41</v>
      </c>
      <c r="F5681" s="1">
        <f t="shared" si="440"/>
        <v>10.470243902439023</v>
      </c>
      <c r="G5681" s="1">
        <v>429.28</v>
      </c>
      <c r="H5681" s="1">
        <v>6.5</v>
      </c>
      <c r="I5681">
        <f t="shared" si="442"/>
        <v>435.78</v>
      </c>
      <c r="J5681">
        <f t="shared" si="443"/>
        <v>5.3265000000000002</v>
      </c>
      <c r="K5681">
        <f t="shared" si="444"/>
        <v>22.865599200000002</v>
      </c>
      <c r="L5681" s="1" t="s">
        <v>26</v>
      </c>
      <c r="M5681" s="1" t="s">
        <v>55</v>
      </c>
      <c r="N5681" s="1" t="s">
        <v>42</v>
      </c>
      <c r="O5681" s="1" t="s">
        <v>29</v>
      </c>
      <c r="P5681" s="1" t="s">
        <v>43</v>
      </c>
      <c r="Q5681" s="1" t="s">
        <v>24</v>
      </c>
      <c r="R5681" s="2">
        <v>41135</v>
      </c>
    </row>
    <row r="5682" spans="1:18" x14ac:dyDescent="0.25">
      <c r="A5682" s="1">
        <v>26919</v>
      </c>
      <c r="B5682" s="2">
        <v>41253</v>
      </c>
      <c r="C5682" s="2" t="str">
        <f t="shared" si="441"/>
        <v>December</v>
      </c>
      <c r="D5682" s="1" t="s">
        <v>18</v>
      </c>
      <c r="E5682" s="1">
        <v>32</v>
      </c>
      <c r="F5682" s="1">
        <f t="shared" si="440"/>
        <v>4.8521875000000003</v>
      </c>
      <c r="G5682" s="1">
        <v>155.27000000000001</v>
      </c>
      <c r="H5682" s="1">
        <v>7.54</v>
      </c>
      <c r="I5682">
        <f t="shared" si="442"/>
        <v>162.81</v>
      </c>
      <c r="J5682">
        <f t="shared" si="443"/>
        <v>3.5455000000000001</v>
      </c>
      <c r="K5682">
        <f t="shared" si="444"/>
        <v>5.5050978500000012</v>
      </c>
      <c r="L5682" s="1" t="s">
        <v>26</v>
      </c>
      <c r="M5682" s="1" t="s">
        <v>56</v>
      </c>
      <c r="N5682" s="1" t="s">
        <v>42</v>
      </c>
      <c r="O5682" s="1" t="s">
        <v>34</v>
      </c>
      <c r="P5682" s="1" t="s">
        <v>45</v>
      </c>
      <c r="Q5682" s="1" t="s">
        <v>24</v>
      </c>
      <c r="R5682" s="2">
        <v>41255</v>
      </c>
    </row>
    <row r="5683" spans="1:18" x14ac:dyDescent="0.25">
      <c r="A5683" s="1">
        <v>56582</v>
      </c>
      <c r="B5683" s="2">
        <v>39976</v>
      </c>
      <c r="C5683" s="2" t="str">
        <f t="shared" si="441"/>
        <v>June</v>
      </c>
      <c r="D5683" s="1" t="s">
        <v>18</v>
      </c>
      <c r="E5683" s="1">
        <v>36</v>
      </c>
      <c r="F5683" s="1">
        <f t="shared" si="440"/>
        <v>127.26138888888889</v>
      </c>
      <c r="G5683" s="1">
        <v>4581.41</v>
      </c>
      <c r="H5683" s="1">
        <v>54.74</v>
      </c>
      <c r="I5683">
        <f t="shared" si="442"/>
        <v>4636.1499999999996</v>
      </c>
      <c r="J5683">
        <f t="shared" si="443"/>
        <v>4.7610000000000001</v>
      </c>
      <c r="K5683">
        <f t="shared" si="444"/>
        <v>218.12093010000001</v>
      </c>
      <c r="L5683" s="1" t="s">
        <v>38</v>
      </c>
      <c r="M5683" s="1" t="s">
        <v>27</v>
      </c>
      <c r="N5683" s="1" t="s">
        <v>28</v>
      </c>
      <c r="O5683" s="1" t="s">
        <v>22</v>
      </c>
      <c r="P5683" s="1" t="s">
        <v>67</v>
      </c>
      <c r="Q5683" s="1" t="s">
        <v>64</v>
      </c>
      <c r="R5683" s="2">
        <v>39976</v>
      </c>
    </row>
    <row r="5684" spans="1:18" x14ac:dyDescent="0.25">
      <c r="A5684" s="1">
        <v>14342</v>
      </c>
      <c r="B5684" s="2">
        <v>39930</v>
      </c>
      <c r="C5684" s="2" t="str">
        <f t="shared" si="441"/>
        <v>April</v>
      </c>
      <c r="D5684" s="1" t="s">
        <v>18</v>
      </c>
      <c r="E5684" s="1">
        <v>38</v>
      </c>
      <c r="F5684" s="1">
        <f t="shared" si="440"/>
        <v>284.83789473684209</v>
      </c>
      <c r="G5684" s="1">
        <v>10823.84</v>
      </c>
      <c r="H5684" s="1">
        <v>7.18</v>
      </c>
      <c r="I5684">
        <f t="shared" si="442"/>
        <v>10831.02</v>
      </c>
      <c r="J5684">
        <f t="shared" si="443"/>
        <v>5.3265000000000002</v>
      </c>
      <c r="K5684">
        <f t="shared" si="444"/>
        <v>576.53183760000002</v>
      </c>
      <c r="L5684" s="1" t="s">
        <v>26</v>
      </c>
      <c r="M5684" s="1" t="s">
        <v>56</v>
      </c>
      <c r="N5684" s="1" t="s">
        <v>33</v>
      </c>
      <c r="O5684" s="1" t="s">
        <v>29</v>
      </c>
      <c r="P5684" s="1" t="s">
        <v>43</v>
      </c>
      <c r="Q5684" s="1" t="s">
        <v>24</v>
      </c>
      <c r="R5684" s="2">
        <v>39930</v>
      </c>
    </row>
    <row r="5685" spans="1:18" x14ac:dyDescent="0.25">
      <c r="A5685" s="1">
        <v>21191</v>
      </c>
      <c r="B5685" s="2">
        <v>41227</v>
      </c>
      <c r="C5685" s="2" t="str">
        <f t="shared" si="441"/>
        <v>November</v>
      </c>
      <c r="D5685" s="1" t="s">
        <v>25</v>
      </c>
      <c r="E5685" s="1">
        <v>48</v>
      </c>
      <c r="F5685" s="1">
        <f t="shared" si="440"/>
        <v>150.74645833333332</v>
      </c>
      <c r="G5685" s="1">
        <v>7235.83</v>
      </c>
      <c r="H5685" s="1">
        <v>13.99</v>
      </c>
      <c r="I5685">
        <f t="shared" si="442"/>
        <v>7249.82</v>
      </c>
      <c r="J5685">
        <f t="shared" si="443"/>
        <v>5.3265000000000002</v>
      </c>
      <c r="K5685">
        <f t="shared" si="444"/>
        <v>385.41648495000004</v>
      </c>
      <c r="L5685" s="1" t="s">
        <v>26</v>
      </c>
      <c r="M5685" s="1" t="s">
        <v>47</v>
      </c>
      <c r="N5685" s="1" t="s">
        <v>42</v>
      </c>
      <c r="O5685" s="1" t="s">
        <v>29</v>
      </c>
      <c r="P5685" s="1" t="s">
        <v>61</v>
      </c>
      <c r="Q5685" s="1" t="s">
        <v>31</v>
      </c>
      <c r="R5685" s="2">
        <v>41227</v>
      </c>
    </row>
    <row r="5686" spans="1:18" x14ac:dyDescent="0.25">
      <c r="A5686" s="1">
        <v>29287</v>
      </c>
      <c r="B5686" s="2">
        <v>39996</v>
      </c>
      <c r="C5686" s="2" t="str">
        <f t="shared" si="441"/>
        <v>July</v>
      </c>
      <c r="D5686" s="1" t="s">
        <v>25</v>
      </c>
      <c r="E5686" s="1">
        <v>49</v>
      </c>
      <c r="F5686" s="1">
        <f t="shared" si="440"/>
        <v>257.01857142857142</v>
      </c>
      <c r="G5686" s="1">
        <v>12593.91</v>
      </c>
      <c r="H5686" s="1">
        <v>28.06</v>
      </c>
      <c r="I5686">
        <f t="shared" si="442"/>
        <v>12621.97</v>
      </c>
      <c r="J5686">
        <f t="shared" si="443"/>
        <v>5.3265000000000002</v>
      </c>
      <c r="K5686">
        <f t="shared" si="444"/>
        <v>670.81461615000012</v>
      </c>
      <c r="L5686" s="1" t="s">
        <v>38</v>
      </c>
      <c r="M5686" s="1" t="s">
        <v>44</v>
      </c>
      <c r="N5686" s="1" t="s">
        <v>21</v>
      </c>
      <c r="O5686" s="1" t="s">
        <v>29</v>
      </c>
      <c r="P5686" s="1" t="s">
        <v>61</v>
      </c>
      <c r="Q5686" s="1" t="s">
        <v>40</v>
      </c>
      <c r="R5686" s="2">
        <v>39998</v>
      </c>
    </row>
    <row r="5687" spans="1:18" x14ac:dyDescent="0.25">
      <c r="A5687" s="1">
        <v>4610</v>
      </c>
      <c r="B5687" s="2">
        <v>40346</v>
      </c>
      <c r="C5687" s="2" t="str">
        <f t="shared" si="441"/>
        <v>June</v>
      </c>
      <c r="D5687" s="1" t="s">
        <v>18</v>
      </c>
      <c r="E5687" s="1">
        <v>29</v>
      </c>
      <c r="F5687" s="1">
        <f t="shared" si="440"/>
        <v>15.425517241379309</v>
      </c>
      <c r="G5687" s="1">
        <v>447.34</v>
      </c>
      <c r="H5687" s="1">
        <v>1.39</v>
      </c>
      <c r="I5687">
        <f t="shared" si="442"/>
        <v>448.72999999999996</v>
      </c>
      <c r="J5687">
        <f t="shared" si="443"/>
        <v>3.5455000000000001</v>
      </c>
      <c r="K5687">
        <f t="shared" si="444"/>
        <v>15.860439699999999</v>
      </c>
      <c r="L5687" s="1" t="s">
        <v>26</v>
      </c>
      <c r="M5687" s="1" t="s">
        <v>27</v>
      </c>
      <c r="N5687" s="1" t="s">
        <v>28</v>
      </c>
      <c r="O5687" s="1" t="s">
        <v>34</v>
      </c>
      <c r="P5687" s="1" t="s">
        <v>62</v>
      </c>
      <c r="Q5687" s="1" t="s">
        <v>24</v>
      </c>
      <c r="R5687" s="2">
        <v>40350</v>
      </c>
    </row>
    <row r="5688" spans="1:18" x14ac:dyDescent="0.25">
      <c r="A5688" s="1">
        <v>26855</v>
      </c>
      <c r="B5688" s="2">
        <v>39887</v>
      </c>
      <c r="C5688" s="2" t="str">
        <f t="shared" si="441"/>
        <v>March</v>
      </c>
      <c r="D5688" s="1" t="s">
        <v>25</v>
      </c>
      <c r="E5688" s="1">
        <v>13</v>
      </c>
      <c r="F5688" s="1">
        <f t="shared" si="440"/>
        <v>30.464615384615385</v>
      </c>
      <c r="G5688" s="1">
        <v>396.04</v>
      </c>
      <c r="H5688" s="1">
        <v>3.92</v>
      </c>
      <c r="I5688">
        <f t="shared" si="442"/>
        <v>399.96000000000004</v>
      </c>
      <c r="J5688">
        <f t="shared" si="443"/>
        <v>4.7610000000000001</v>
      </c>
      <c r="K5688">
        <f t="shared" si="444"/>
        <v>18.855464400000002</v>
      </c>
      <c r="L5688" s="1" t="s">
        <v>26</v>
      </c>
      <c r="M5688" s="1" t="s">
        <v>27</v>
      </c>
      <c r="N5688" s="1" t="s">
        <v>28</v>
      </c>
      <c r="O5688" s="1" t="s">
        <v>22</v>
      </c>
      <c r="P5688" s="1" t="s">
        <v>23</v>
      </c>
      <c r="Q5688" s="1" t="s">
        <v>46</v>
      </c>
      <c r="R5688" s="2">
        <v>39888</v>
      </c>
    </row>
    <row r="5689" spans="1:18" x14ac:dyDescent="0.25">
      <c r="A5689" s="1">
        <v>25926</v>
      </c>
      <c r="B5689" s="2">
        <v>40137</v>
      </c>
      <c r="C5689" s="2" t="str">
        <f t="shared" si="441"/>
        <v>November</v>
      </c>
      <c r="D5689" s="1" t="s">
        <v>25</v>
      </c>
      <c r="E5689" s="1">
        <v>23</v>
      </c>
      <c r="F5689" s="1">
        <f t="shared" si="440"/>
        <v>14.414782608695653</v>
      </c>
      <c r="G5689" s="1">
        <v>331.54</v>
      </c>
      <c r="H5689" s="1">
        <v>7.27</v>
      </c>
      <c r="I5689">
        <f t="shared" si="442"/>
        <v>338.81</v>
      </c>
      <c r="J5689">
        <f t="shared" si="443"/>
        <v>3.5455000000000001</v>
      </c>
      <c r="K5689">
        <f t="shared" si="444"/>
        <v>11.754750700000002</v>
      </c>
      <c r="L5689" s="1" t="s">
        <v>26</v>
      </c>
      <c r="M5689" s="1" t="s">
        <v>54</v>
      </c>
      <c r="N5689" s="1" t="s">
        <v>33</v>
      </c>
      <c r="O5689" s="1" t="s">
        <v>34</v>
      </c>
      <c r="P5689" s="1" t="s">
        <v>48</v>
      </c>
      <c r="Q5689" s="1" t="s">
        <v>24</v>
      </c>
      <c r="R5689" s="2">
        <v>40139</v>
      </c>
    </row>
    <row r="5690" spans="1:18" x14ac:dyDescent="0.25">
      <c r="A5690" s="1">
        <v>4773</v>
      </c>
      <c r="B5690" s="2">
        <v>40899</v>
      </c>
      <c r="C5690" s="2" t="str">
        <f t="shared" si="441"/>
        <v>December</v>
      </c>
      <c r="D5690" s="1" t="s">
        <v>37</v>
      </c>
      <c r="E5690" s="1">
        <v>48</v>
      </c>
      <c r="F5690" s="1">
        <f t="shared" si="440"/>
        <v>140.54816666666667</v>
      </c>
      <c r="G5690" s="1">
        <v>6746.3119999999999</v>
      </c>
      <c r="H5690" s="1">
        <v>29.21</v>
      </c>
      <c r="I5690">
        <f t="shared" si="442"/>
        <v>6775.5219999999999</v>
      </c>
      <c r="J5690">
        <f t="shared" si="443"/>
        <v>4.7610000000000001</v>
      </c>
      <c r="K5690">
        <f t="shared" si="444"/>
        <v>321.19191432000002</v>
      </c>
      <c r="L5690" s="1" t="s">
        <v>38</v>
      </c>
      <c r="M5690" s="1" t="s">
        <v>27</v>
      </c>
      <c r="N5690" s="1" t="s">
        <v>42</v>
      </c>
      <c r="O5690" s="1" t="s">
        <v>22</v>
      </c>
      <c r="P5690" s="1" t="s">
        <v>57</v>
      </c>
      <c r="Q5690" s="1" t="s">
        <v>64</v>
      </c>
      <c r="R5690" s="2">
        <v>40901</v>
      </c>
    </row>
    <row r="5691" spans="1:18" x14ac:dyDescent="0.25">
      <c r="A5691" s="1">
        <v>5509</v>
      </c>
      <c r="B5691" s="2">
        <v>39910</v>
      </c>
      <c r="C5691" s="2" t="str">
        <f t="shared" si="441"/>
        <v>April</v>
      </c>
      <c r="D5691" s="1" t="s">
        <v>18</v>
      </c>
      <c r="E5691" s="1">
        <v>21</v>
      </c>
      <c r="F5691" s="1">
        <f t="shared" si="440"/>
        <v>42.153809523809528</v>
      </c>
      <c r="G5691" s="1">
        <v>885.23</v>
      </c>
      <c r="H5691" s="1">
        <v>18.98</v>
      </c>
      <c r="I5691">
        <f t="shared" si="442"/>
        <v>904.21</v>
      </c>
      <c r="J5691">
        <f t="shared" si="443"/>
        <v>4.7610000000000001</v>
      </c>
      <c r="K5691">
        <f t="shared" si="444"/>
        <v>42.145800299999998</v>
      </c>
      <c r="L5691" s="1" t="s">
        <v>26</v>
      </c>
      <c r="M5691" s="1" t="s">
        <v>47</v>
      </c>
      <c r="N5691" s="1" t="s">
        <v>42</v>
      </c>
      <c r="O5691" s="1" t="s">
        <v>22</v>
      </c>
      <c r="P5691" s="1" t="s">
        <v>23</v>
      </c>
      <c r="Q5691" s="1" t="s">
        <v>24</v>
      </c>
      <c r="R5691" s="2">
        <v>39917</v>
      </c>
    </row>
    <row r="5692" spans="1:18" x14ac:dyDescent="0.25">
      <c r="A5692" s="1">
        <v>6374</v>
      </c>
      <c r="B5692" s="2">
        <v>40762</v>
      </c>
      <c r="C5692" s="2" t="str">
        <f t="shared" si="441"/>
        <v>August</v>
      </c>
      <c r="D5692" s="1" t="s">
        <v>37</v>
      </c>
      <c r="E5692" s="1">
        <v>29</v>
      </c>
      <c r="F5692" s="1">
        <f t="shared" si="440"/>
        <v>29.566206896551723</v>
      </c>
      <c r="G5692" s="1">
        <v>857.42</v>
      </c>
      <c r="H5692" s="1">
        <v>3.6</v>
      </c>
      <c r="I5692">
        <f t="shared" si="442"/>
        <v>861.02</v>
      </c>
      <c r="J5692">
        <f t="shared" si="443"/>
        <v>5.3265000000000002</v>
      </c>
      <c r="K5692">
        <f t="shared" si="444"/>
        <v>45.670476299999997</v>
      </c>
      <c r="L5692" s="1" t="s">
        <v>19</v>
      </c>
      <c r="M5692" s="1" t="s">
        <v>20</v>
      </c>
      <c r="N5692" s="1" t="s">
        <v>33</v>
      </c>
      <c r="O5692" s="1" t="s">
        <v>29</v>
      </c>
      <c r="P5692" s="1" t="s">
        <v>43</v>
      </c>
      <c r="Q5692" s="1" t="s">
        <v>46</v>
      </c>
      <c r="R5692" s="2">
        <v>40763</v>
      </c>
    </row>
    <row r="5693" spans="1:18" x14ac:dyDescent="0.25">
      <c r="A5693" s="1">
        <v>38274</v>
      </c>
      <c r="B5693" s="2">
        <v>40704</v>
      </c>
      <c r="C5693" s="2" t="str">
        <f t="shared" si="441"/>
        <v>June</v>
      </c>
      <c r="D5693" s="1" t="s">
        <v>25</v>
      </c>
      <c r="E5693" s="1">
        <v>9</v>
      </c>
      <c r="F5693" s="1">
        <f t="shared" si="440"/>
        <v>136.15222222222221</v>
      </c>
      <c r="G5693" s="1">
        <v>1225.3699999999999</v>
      </c>
      <c r="H5693" s="1">
        <v>24.49</v>
      </c>
      <c r="I5693">
        <f t="shared" si="442"/>
        <v>1249.8599999999999</v>
      </c>
      <c r="J5693">
        <f t="shared" si="443"/>
        <v>4.7610000000000001</v>
      </c>
      <c r="K5693">
        <f t="shared" si="444"/>
        <v>58.339865699999997</v>
      </c>
      <c r="L5693" s="1" t="s">
        <v>26</v>
      </c>
      <c r="M5693" s="1" t="s">
        <v>27</v>
      </c>
      <c r="N5693" s="1" t="s">
        <v>21</v>
      </c>
      <c r="O5693" s="1" t="s">
        <v>22</v>
      </c>
      <c r="P5693" s="1" t="s">
        <v>39</v>
      </c>
      <c r="Q5693" s="1" t="s">
        <v>53</v>
      </c>
      <c r="R5693" s="2">
        <v>40706</v>
      </c>
    </row>
    <row r="5694" spans="1:18" x14ac:dyDescent="0.25">
      <c r="A5694" s="1">
        <v>12067</v>
      </c>
      <c r="B5694" s="2">
        <v>40213</v>
      </c>
      <c r="C5694" s="2" t="str">
        <f t="shared" si="441"/>
        <v>February</v>
      </c>
      <c r="D5694" s="1" t="s">
        <v>37</v>
      </c>
      <c r="E5694" s="1">
        <v>9</v>
      </c>
      <c r="F5694" s="1">
        <f t="shared" si="440"/>
        <v>8.362222222222222</v>
      </c>
      <c r="G5694" s="1">
        <v>75.260000000000005</v>
      </c>
      <c r="H5694" s="1">
        <v>5.83</v>
      </c>
      <c r="I5694">
        <f t="shared" si="442"/>
        <v>81.09</v>
      </c>
      <c r="J5694">
        <f t="shared" si="443"/>
        <v>3.5455000000000001</v>
      </c>
      <c r="K5694">
        <f t="shared" si="444"/>
        <v>2.6683433000000001</v>
      </c>
      <c r="L5694" s="1" t="s">
        <v>26</v>
      </c>
      <c r="M5694" s="1" t="s">
        <v>54</v>
      </c>
      <c r="N5694" s="1" t="s">
        <v>28</v>
      </c>
      <c r="O5694" s="1" t="s">
        <v>34</v>
      </c>
      <c r="P5694" s="1" t="s">
        <v>45</v>
      </c>
      <c r="Q5694" s="1" t="s">
        <v>36</v>
      </c>
      <c r="R5694" s="2">
        <v>40214</v>
      </c>
    </row>
    <row r="5695" spans="1:18" x14ac:dyDescent="0.25">
      <c r="A5695" s="1">
        <v>52678</v>
      </c>
      <c r="B5695" s="2">
        <v>41119</v>
      </c>
      <c r="C5695" s="2" t="str">
        <f t="shared" si="441"/>
        <v>July</v>
      </c>
      <c r="D5695" s="1" t="s">
        <v>25</v>
      </c>
      <c r="E5695" s="1">
        <v>3</v>
      </c>
      <c r="F5695" s="1">
        <f t="shared" si="440"/>
        <v>37.596666666666671</v>
      </c>
      <c r="G5695" s="1">
        <v>112.79</v>
      </c>
      <c r="H5695" s="1">
        <v>53.03</v>
      </c>
      <c r="I5695">
        <f t="shared" si="442"/>
        <v>165.82</v>
      </c>
      <c r="J5695">
        <f t="shared" si="443"/>
        <v>3.5455000000000001</v>
      </c>
      <c r="K5695">
        <f t="shared" si="444"/>
        <v>3.9989694500000001</v>
      </c>
      <c r="L5695" s="1" t="s">
        <v>38</v>
      </c>
      <c r="M5695" s="1" t="s">
        <v>54</v>
      </c>
      <c r="N5695" s="1" t="s">
        <v>33</v>
      </c>
      <c r="O5695" s="1" t="s">
        <v>34</v>
      </c>
      <c r="P5695" s="1" t="s">
        <v>60</v>
      </c>
      <c r="Q5695" s="1" t="s">
        <v>40</v>
      </c>
      <c r="R5695" s="2">
        <v>41121</v>
      </c>
    </row>
    <row r="5696" spans="1:18" x14ac:dyDescent="0.25">
      <c r="A5696" s="1">
        <v>33888</v>
      </c>
      <c r="B5696" s="2">
        <v>40045</v>
      </c>
      <c r="C5696" s="2" t="str">
        <f t="shared" si="441"/>
        <v>August</v>
      </c>
      <c r="D5696" s="1" t="s">
        <v>32</v>
      </c>
      <c r="E5696" s="1">
        <v>47</v>
      </c>
      <c r="F5696" s="1">
        <f t="shared" si="440"/>
        <v>220.79191489361702</v>
      </c>
      <c r="G5696" s="1">
        <v>10377.219999999999</v>
      </c>
      <c r="H5696" s="1">
        <v>28.66</v>
      </c>
      <c r="I5696">
        <f t="shared" si="442"/>
        <v>10405.879999999999</v>
      </c>
      <c r="J5696">
        <f t="shared" si="443"/>
        <v>3.5455000000000001</v>
      </c>
      <c r="K5696">
        <f t="shared" si="444"/>
        <v>367.92433509999995</v>
      </c>
      <c r="L5696" s="1" t="s">
        <v>38</v>
      </c>
      <c r="M5696" s="1" t="s">
        <v>44</v>
      </c>
      <c r="N5696" s="1" t="s">
        <v>42</v>
      </c>
      <c r="O5696" s="1" t="s">
        <v>34</v>
      </c>
      <c r="P5696" s="1" t="s">
        <v>60</v>
      </c>
      <c r="Q5696" s="1" t="s">
        <v>40</v>
      </c>
      <c r="R5696" s="2">
        <v>40047</v>
      </c>
    </row>
    <row r="5697" spans="1:18" x14ac:dyDescent="0.25">
      <c r="A5697" s="1">
        <v>15616</v>
      </c>
      <c r="B5697" s="2">
        <v>40991</v>
      </c>
      <c r="C5697" s="2" t="str">
        <f t="shared" si="441"/>
        <v>March</v>
      </c>
      <c r="D5697" s="1" t="s">
        <v>37</v>
      </c>
      <c r="E5697" s="1">
        <v>12</v>
      </c>
      <c r="F5697" s="1">
        <f t="shared" si="440"/>
        <v>32.225833333333334</v>
      </c>
      <c r="G5697" s="1">
        <v>386.71</v>
      </c>
      <c r="H5697" s="1">
        <v>6.5</v>
      </c>
      <c r="I5697">
        <f t="shared" si="442"/>
        <v>393.21</v>
      </c>
      <c r="J5697">
        <f t="shared" si="443"/>
        <v>5.3265000000000002</v>
      </c>
      <c r="K5697">
        <f t="shared" si="444"/>
        <v>20.598108149999998</v>
      </c>
      <c r="L5697" s="1" t="s">
        <v>19</v>
      </c>
      <c r="M5697" s="1" t="s">
        <v>47</v>
      </c>
      <c r="N5697" s="1" t="s">
        <v>33</v>
      </c>
      <c r="O5697" s="1" t="s">
        <v>29</v>
      </c>
      <c r="P5697" s="1" t="s">
        <v>43</v>
      </c>
      <c r="Q5697" s="1" t="s">
        <v>24</v>
      </c>
      <c r="R5697" s="2">
        <v>40992</v>
      </c>
    </row>
    <row r="5698" spans="1:18" x14ac:dyDescent="0.25">
      <c r="A5698" s="1">
        <v>34406</v>
      </c>
      <c r="B5698" s="2">
        <v>41180</v>
      </c>
      <c r="C5698" s="2" t="str">
        <f t="shared" si="441"/>
        <v>September</v>
      </c>
      <c r="D5698" s="1" t="s">
        <v>41</v>
      </c>
      <c r="E5698" s="1">
        <v>29</v>
      </c>
      <c r="F5698" s="1">
        <f t="shared" ref="F5698:F5761" si="445">G5698/E5698</f>
        <v>4.9168965517241379</v>
      </c>
      <c r="G5698" s="1">
        <v>142.59</v>
      </c>
      <c r="H5698" s="1">
        <v>0.7</v>
      </c>
      <c r="I5698">
        <f t="shared" si="442"/>
        <v>143.29</v>
      </c>
      <c r="J5698">
        <f t="shared" si="443"/>
        <v>3.5455000000000001</v>
      </c>
      <c r="K5698">
        <f t="shared" si="444"/>
        <v>5.0555284500000006</v>
      </c>
      <c r="L5698" s="1" t="s">
        <v>26</v>
      </c>
      <c r="M5698" s="1" t="s">
        <v>20</v>
      </c>
      <c r="N5698" s="1" t="s">
        <v>42</v>
      </c>
      <c r="O5698" s="1" t="s">
        <v>34</v>
      </c>
      <c r="P5698" s="1" t="s">
        <v>66</v>
      </c>
      <c r="Q5698" s="1" t="s">
        <v>36</v>
      </c>
      <c r="R5698" s="2">
        <v>41181</v>
      </c>
    </row>
    <row r="5699" spans="1:18" x14ac:dyDescent="0.25">
      <c r="A5699" s="1">
        <v>57986</v>
      </c>
      <c r="B5699" s="2">
        <v>40480</v>
      </c>
      <c r="C5699" s="2" t="str">
        <f t="shared" ref="C5699:C5762" si="446">TEXT(B5699,"mmmm")</f>
        <v>October</v>
      </c>
      <c r="D5699" s="1" t="s">
        <v>25</v>
      </c>
      <c r="E5699" s="1">
        <v>14</v>
      </c>
      <c r="F5699" s="1">
        <f t="shared" si="445"/>
        <v>14.280714285714286</v>
      </c>
      <c r="G5699" s="1">
        <v>199.93</v>
      </c>
      <c r="H5699" s="1">
        <v>13.32</v>
      </c>
      <c r="I5699">
        <f t="shared" ref="I5699:I5762" si="447">G5699+H5699</f>
        <v>213.25</v>
      </c>
      <c r="J5699">
        <f t="shared" ref="J5699:J5762" si="448">IF(O5699="Furniture",4.761,IF(O5699="Technology",5.3265,IF(O5699="Office Supplies",3.5455,0)))</f>
        <v>3.5455000000000001</v>
      </c>
      <c r="K5699">
        <f t="shared" ref="K5699:K5762" si="449">(J5699*G5699)/100</f>
        <v>7.0885181499999996</v>
      </c>
      <c r="L5699" s="1" t="s">
        <v>26</v>
      </c>
      <c r="M5699" s="1" t="s">
        <v>56</v>
      </c>
      <c r="N5699" s="1" t="s">
        <v>28</v>
      </c>
      <c r="O5699" s="1" t="s">
        <v>34</v>
      </c>
      <c r="P5699" s="1" t="s">
        <v>68</v>
      </c>
      <c r="Q5699" s="1" t="s">
        <v>24</v>
      </c>
      <c r="R5699" s="2">
        <v>40480</v>
      </c>
    </row>
    <row r="5700" spans="1:18" x14ac:dyDescent="0.25">
      <c r="A5700" s="1">
        <v>16390</v>
      </c>
      <c r="B5700" s="2">
        <v>40992</v>
      </c>
      <c r="C5700" s="2" t="str">
        <f t="shared" si="446"/>
        <v>March</v>
      </c>
      <c r="D5700" s="1" t="s">
        <v>41</v>
      </c>
      <c r="E5700" s="1">
        <v>8</v>
      </c>
      <c r="F5700" s="1">
        <f t="shared" si="445"/>
        <v>10.797499999999999</v>
      </c>
      <c r="G5700" s="1">
        <v>86.38</v>
      </c>
      <c r="H5700" s="1">
        <v>3.37</v>
      </c>
      <c r="I5700">
        <f t="shared" si="447"/>
        <v>89.75</v>
      </c>
      <c r="J5700">
        <f t="shared" si="448"/>
        <v>3.5455000000000001</v>
      </c>
      <c r="K5700">
        <f t="shared" si="449"/>
        <v>3.0626028999999999</v>
      </c>
      <c r="L5700" s="1" t="s">
        <v>26</v>
      </c>
      <c r="M5700" s="1" t="s">
        <v>51</v>
      </c>
      <c r="N5700" s="1" t="s">
        <v>21</v>
      </c>
      <c r="O5700" s="1" t="s">
        <v>34</v>
      </c>
      <c r="P5700" s="1" t="s">
        <v>50</v>
      </c>
      <c r="Q5700" s="1" t="s">
        <v>46</v>
      </c>
      <c r="R5700" s="2">
        <v>40994</v>
      </c>
    </row>
    <row r="5701" spans="1:18" x14ac:dyDescent="0.25">
      <c r="A5701" s="1">
        <v>358</v>
      </c>
      <c r="B5701" s="2">
        <v>40440</v>
      </c>
      <c r="C5701" s="2" t="str">
        <f t="shared" si="446"/>
        <v>September</v>
      </c>
      <c r="D5701" s="1" t="s">
        <v>25</v>
      </c>
      <c r="E5701" s="1">
        <v>33</v>
      </c>
      <c r="F5701" s="1">
        <f t="shared" si="445"/>
        <v>37.450606060606056</v>
      </c>
      <c r="G5701" s="1">
        <v>1235.8699999999999</v>
      </c>
      <c r="H5701" s="1">
        <v>1.99</v>
      </c>
      <c r="I5701">
        <f t="shared" si="447"/>
        <v>1237.8599999999999</v>
      </c>
      <c r="J5701">
        <f t="shared" si="448"/>
        <v>5.3265000000000002</v>
      </c>
      <c r="K5701">
        <f t="shared" si="449"/>
        <v>65.828615549999995</v>
      </c>
      <c r="L5701" s="1" t="s">
        <v>26</v>
      </c>
      <c r="M5701" s="1" t="s">
        <v>51</v>
      </c>
      <c r="N5701" s="1" t="s">
        <v>33</v>
      </c>
      <c r="O5701" s="1" t="s">
        <v>29</v>
      </c>
      <c r="P5701" s="1" t="s">
        <v>43</v>
      </c>
      <c r="Q5701" s="1" t="s">
        <v>46</v>
      </c>
      <c r="R5701" s="2">
        <v>40440</v>
      </c>
    </row>
    <row r="5702" spans="1:18" x14ac:dyDescent="0.25">
      <c r="A5702" s="1">
        <v>290</v>
      </c>
      <c r="B5702" s="2">
        <v>39818</v>
      </c>
      <c r="C5702" s="2" t="str">
        <f t="shared" si="446"/>
        <v>January</v>
      </c>
      <c r="D5702" s="1" t="s">
        <v>32</v>
      </c>
      <c r="E5702" s="1">
        <v>24</v>
      </c>
      <c r="F5702" s="1">
        <f t="shared" si="445"/>
        <v>7.8637499999999996</v>
      </c>
      <c r="G5702" s="1">
        <v>188.73</v>
      </c>
      <c r="H5702" s="1">
        <v>5.83</v>
      </c>
      <c r="I5702">
        <f t="shared" si="447"/>
        <v>194.56</v>
      </c>
      <c r="J5702">
        <f t="shared" si="448"/>
        <v>3.5455000000000001</v>
      </c>
      <c r="K5702">
        <f t="shared" si="449"/>
        <v>6.6914221499999993</v>
      </c>
      <c r="L5702" s="1" t="s">
        <v>26</v>
      </c>
      <c r="M5702" s="1" t="s">
        <v>49</v>
      </c>
      <c r="N5702" s="1" t="s">
        <v>42</v>
      </c>
      <c r="O5702" s="1" t="s">
        <v>34</v>
      </c>
      <c r="P5702" s="1" t="s">
        <v>45</v>
      </c>
      <c r="Q5702" s="1" t="s">
        <v>36</v>
      </c>
      <c r="R5702" s="2">
        <v>39819</v>
      </c>
    </row>
    <row r="5703" spans="1:18" x14ac:dyDescent="0.25">
      <c r="A5703" s="1">
        <v>18275</v>
      </c>
      <c r="B5703" s="2">
        <v>40918</v>
      </c>
      <c r="C5703" s="2" t="str">
        <f t="shared" si="446"/>
        <v>January</v>
      </c>
      <c r="D5703" s="1" t="s">
        <v>18</v>
      </c>
      <c r="E5703" s="1">
        <v>25</v>
      </c>
      <c r="F5703" s="1">
        <f t="shared" si="445"/>
        <v>12.9092</v>
      </c>
      <c r="G5703" s="1">
        <v>322.73</v>
      </c>
      <c r="H5703" s="1">
        <v>4.95</v>
      </c>
      <c r="I5703">
        <f t="shared" si="447"/>
        <v>327.68</v>
      </c>
      <c r="J5703">
        <f t="shared" si="448"/>
        <v>4.7610000000000001</v>
      </c>
      <c r="K5703">
        <f t="shared" si="449"/>
        <v>15.365175300000001</v>
      </c>
      <c r="L5703" s="1" t="s">
        <v>26</v>
      </c>
      <c r="M5703" s="1" t="s">
        <v>47</v>
      </c>
      <c r="N5703" s="1" t="s">
        <v>33</v>
      </c>
      <c r="O5703" s="1" t="s">
        <v>22</v>
      </c>
      <c r="P5703" s="1" t="s">
        <v>23</v>
      </c>
      <c r="Q5703" s="1" t="s">
        <v>46</v>
      </c>
      <c r="R5703" s="2">
        <v>40922</v>
      </c>
    </row>
    <row r="5704" spans="1:18" x14ac:dyDescent="0.25">
      <c r="A5704" s="1">
        <v>45957</v>
      </c>
      <c r="B5704" s="2">
        <v>40442</v>
      </c>
      <c r="C5704" s="2" t="str">
        <f t="shared" si="446"/>
        <v>September</v>
      </c>
      <c r="D5704" s="1" t="s">
        <v>37</v>
      </c>
      <c r="E5704" s="1">
        <v>20</v>
      </c>
      <c r="F5704" s="1">
        <f t="shared" si="445"/>
        <v>37.992000000000004</v>
      </c>
      <c r="G5704" s="1">
        <v>759.84</v>
      </c>
      <c r="H5704" s="1">
        <v>1.99</v>
      </c>
      <c r="I5704">
        <f t="shared" si="447"/>
        <v>761.83</v>
      </c>
      <c r="J5704">
        <f t="shared" si="448"/>
        <v>5.3265000000000002</v>
      </c>
      <c r="K5704">
        <f t="shared" si="449"/>
        <v>40.472877600000004</v>
      </c>
      <c r="L5704" s="1" t="s">
        <v>26</v>
      </c>
      <c r="M5704" s="1" t="s">
        <v>44</v>
      </c>
      <c r="N5704" s="1" t="s">
        <v>42</v>
      </c>
      <c r="O5704" s="1" t="s">
        <v>29</v>
      </c>
      <c r="P5704" s="1" t="s">
        <v>43</v>
      </c>
      <c r="Q5704" s="1" t="s">
        <v>46</v>
      </c>
      <c r="R5704" s="2">
        <v>40444</v>
      </c>
    </row>
    <row r="5705" spans="1:18" x14ac:dyDescent="0.25">
      <c r="A5705" s="1">
        <v>37700</v>
      </c>
      <c r="B5705" s="2">
        <v>40155</v>
      </c>
      <c r="C5705" s="2" t="str">
        <f t="shared" si="446"/>
        <v>December</v>
      </c>
      <c r="D5705" s="1" t="s">
        <v>37</v>
      </c>
      <c r="E5705" s="1">
        <v>27</v>
      </c>
      <c r="F5705" s="1">
        <f t="shared" si="445"/>
        <v>125.57444444444445</v>
      </c>
      <c r="G5705" s="1">
        <v>3390.51</v>
      </c>
      <c r="H5705" s="1">
        <v>19.989999999999998</v>
      </c>
      <c r="I5705">
        <f t="shared" si="447"/>
        <v>3410.5</v>
      </c>
      <c r="J5705">
        <f t="shared" si="448"/>
        <v>3.5455000000000001</v>
      </c>
      <c r="K5705">
        <f t="shared" si="449"/>
        <v>120.21053205000003</v>
      </c>
      <c r="L5705" s="1" t="s">
        <v>19</v>
      </c>
      <c r="M5705" s="1" t="s">
        <v>51</v>
      </c>
      <c r="N5705" s="1" t="s">
        <v>33</v>
      </c>
      <c r="O5705" s="1" t="s">
        <v>34</v>
      </c>
      <c r="P5705" s="1" t="s">
        <v>48</v>
      </c>
      <c r="Q5705" s="1" t="s">
        <v>24</v>
      </c>
      <c r="R5705" s="2">
        <v>40158</v>
      </c>
    </row>
    <row r="5706" spans="1:18" x14ac:dyDescent="0.25">
      <c r="A5706" s="1">
        <v>24196</v>
      </c>
      <c r="B5706" s="2">
        <v>40389</v>
      </c>
      <c r="C5706" s="2" t="str">
        <f t="shared" si="446"/>
        <v>July</v>
      </c>
      <c r="D5706" s="1" t="s">
        <v>25</v>
      </c>
      <c r="E5706" s="1">
        <v>24</v>
      </c>
      <c r="F5706" s="1">
        <f t="shared" si="445"/>
        <v>43.728749999999998</v>
      </c>
      <c r="G5706" s="1">
        <v>1049.49</v>
      </c>
      <c r="H5706" s="1">
        <v>16.36</v>
      </c>
      <c r="I5706">
        <f t="shared" si="447"/>
        <v>1065.8499999999999</v>
      </c>
      <c r="J5706">
        <f t="shared" si="448"/>
        <v>3.5455000000000001</v>
      </c>
      <c r="K5706">
        <f t="shared" si="449"/>
        <v>37.209667950000004</v>
      </c>
      <c r="L5706" s="1" t="s">
        <v>26</v>
      </c>
      <c r="M5706" s="1" t="s">
        <v>27</v>
      </c>
      <c r="N5706" s="1" t="s">
        <v>42</v>
      </c>
      <c r="O5706" s="1" t="s">
        <v>34</v>
      </c>
      <c r="P5706" s="1" t="s">
        <v>60</v>
      </c>
      <c r="Q5706" s="1" t="s">
        <v>24</v>
      </c>
      <c r="R5706" s="2">
        <v>40391</v>
      </c>
    </row>
    <row r="5707" spans="1:18" x14ac:dyDescent="0.25">
      <c r="A5707" s="1">
        <v>28897</v>
      </c>
      <c r="B5707" s="2">
        <v>40049</v>
      </c>
      <c r="C5707" s="2" t="str">
        <f t="shared" si="446"/>
        <v>August</v>
      </c>
      <c r="D5707" s="1" t="s">
        <v>41</v>
      </c>
      <c r="E5707" s="1">
        <v>35</v>
      </c>
      <c r="F5707" s="1">
        <f t="shared" si="445"/>
        <v>4.1757142857142862</v>
      </c>
      <c r="G5707" s="1">
        <v>146.15</v>
      </c>
      <c r="H5707" s="1">
        <v>6.89</v>
      </c>
      <c r="I5707">
        <f t="shared" si="447"/>
        <v>153.04</v>
      </c>
      <c r="J5707">
        <f t="shared" si="448"/>
        <v>3.5455000000000001</v>
      </c>
      <c r="K5707">
        <f t="shared" si="449"/>
        <v>5.1817482500000009</v>
      </c>
      <c r="L5707" s="1" t="s">
        <v>26</v>
      </c>
      <c r="M5707" s="1" t="s">
        <v>27</v>
      </c>
      <c r="N5707" s="1" t="s">
        <v>21</v>
      </c>
      <c r="O5707" s="1" t="s">
        <v>34</v>
      </c>
      <c r="P5707" s="1" t="s">
        <v>68</v>
      </c>
      <c r="Q5707" s="1" t="s">
        <v>24</v>
      </c>
      <c r="R5707" s="2">
        <v>40051</v>
      </c>
    </row>
    <row r="5708" spans="1:18" x14ac:dyDescent="0.25">
      <c r="A5708" s="1">
        <v>51297</v>
      </c>
      <c r="B5708" s="2">
        <v>41224</v>
      </c>
      <c r="C5708" s="2" t="str">
        <f t="shared" si="446"/>
        <v>November</v>
      </c>
      <c r="D5708" s="1" t="s">
        <v>18</v>
      </c>
      <c r="E5708" s="1">
        <v>41</v>
      </c>
      <c r="F5708" s="1">
        <f t="shared" si="445"/>
        <v>8.6897560975609753</v>
      </c>
      <c r="G5708" s="1">
        <v>356.28</v>
      </c>
      <c r="H5708" s="1">
        <v>2.99</v>
      </c>
      <c r="I5708">
        <f t="shared" si="447"/>
        <v>359.27</v>
      </c>
      <c r="J5708">
        <f t="shared" si="448"/>
        <v>3.5455000000000001</v>
      </c>
      <c r="K5708">
        <f t="shared" si="449"/>
        <v>12.631907399999999</v>
      </c>
      <c r="L5708" s="1" t="s">
        <v>19</v>
      </c>
      <c r="M5708" s="1" t="s">
        <v>51</v>
      </c>
      <c r="N5708" s="1" t="s">
        <v>28</v>
      </c>
      <c r="O5708" s="1" t="s">
        <v>34</v>
      </c>
      <c r="P5708" s="1" t="s">
        <v>48</v>
      </c>
      <c r="Q5708" s="1" t="s">
        <v>24</v>
      </c>
      <c r="R5708" s="2">
        <v>41233</v>
      </c>
    </row>
    <row r="5709" spans="1:18" x14ac:dyDescent="0.25">
      <c r="A5709" s="1">
        <v>30369</v>
      </c>
      <c r="B5709" s="2">
        <v>40626</v>
      </c>
      <c r="C5709" s="2" t="str">
        <f t="shared" si="446"/>
        <v>March</v>
      </c>
      <c r="D5709" s="1" t="s">
        <v>37</v>
      </c>
      <c r="E5709" s="1">
        <v>21</v>
      </c>
      <c r="F5709" s="1">
        <f t="shared" si="445"/>
        <v>8.2961904761904766</v>
      </c>
      <c r="G5709" s="1">
        <v>174.22</v>
      </c>
      <c r="H5709" s="1">
        <v>2.64</v>
      </c>
      <c r="I5709">
        <f t="shared" si="447"/>
        <v>176.85999999999999</v>
      </c>
      <c r="J5709">
        <f t="shared" si="448"/>
        <v>3.5455000000000001</v>
      </c>
      <c r="K5709">
        <f t="shared" si="449"/>
        <v>6.1769701000000001</v>
      </c>
      <c r="L5709" s="1" t="s">
        <v>26</v>
      </c>
      <c r="M5709" s="1" t="s">
        <v>27</v>
      </c>
      <c r="N5709" s="1" t="s">
        <v>42</v>
      </c>
      <c r="O5709" s="1" t="s">
        <v>34</v>
      </c>
      <c r="P5709" s="1" t="s">
        <v>50</v>
      </c>
      <c r="Q5709" s="1" t="s">
        <v>46</v>
      </c>
      <c r="R5709" s="2">
        <v>40627</v>
      </c>
    </row>
    <row r="5710" spans="1:18" x14ac:dyDescent="0.25">
      <c r="A5710" s="1">
        <v>30597</v>
      </c>
      <c r="B5710" s="2">
        <v>41126</v>
      </c>
      <c r="C5710" s="2" t="str">
        <f t="shared" si="446"/>
        <v>August</v>
      </c>
      <c r="D5710" s="1" t="s">
        <v>25</v>
      </c>
      <c r="E5710" s="1">
        <v>42</v>
      </c>
      <c r="F5710" s="1">
        <f t="shared" si="445"/>
        <v>15.234285714285715</v>
      </c>
      <c r="G5710" s="1">
        <v>639.84</v>
      </c>
      <c r="H5710" s="1">
        <v>4.53</v>
      </c>
      <c r="I5710">
        <f t="shared" si="447"/>
        <v>644.37</v>
      </c>
      <c r="J5710">
        <f t="shared" si="448"/>
        <v>3.5455000000000001</v>
      </c>
      <c r="K5710">
        <f t="shared" si="449"/>
        <v>22.685527200000003</v>
      </c>
      <c r="L5710" s="1" t="s">
        <v>26</v>
      </c>
      <c r="M5710" s="1" t="s">
        <v>27</v>
      </c>
      <c r="N5710" s="1" t="s">
        <v>21</v>
      </c>
      <c r="O5710" s="1" t="s">
        <v>34</v>
      </c>
      <c r="P5710" s="1" t="s">
        <v>60</v>
      </c>
      <c r="Q5710" s="1" t="s">
        <v>24</v>
      </c>
      <c r="R5710" s="2">
        <v>41127</v>
      </c>
    </row>
    <row r="5711" spans="1:18" x14ac:dyDescent="0.25">
      <c r="A5711" s="1">
        <v>46881</v>
      </c>
      <c r="B5711" s="2">
        <v>40092</v>
      </c>
      <c r="C5711" s="2" t="str">
        <f t="shared" si="446"/>
        <v>October</v>
      </c>
      <c r="D5711" s="1" t="s">
        <v>37</v>
      </c>
      <c r="E5711" s="1">
        <v>31</v>
      </c>
      <c r="F5711" s="1">
        <f t="shared" si="445"/>
        <v>5.6864516129032259</v>
      </c>
      <c r="G5711" s="1">
        <v>176.28</v>
      </c>
      <c r="H5711" s="1">
        <v>5.74</v>
      </c>
      <c r="I5711">
        <f t="shared" si="447"/>
        <v>182.02</v>
      </c>
      <c r="J5711">
        <f t="shared" si="448"/>
        <v>3.5455000000000001</v>
      </c>
      <c r="K5711">
        <f t="shared" si="449"/>
        <v>6.2500074000000003</v>
      </c>
      <c r="L5711" s="1" t="s">
        <v>19</v>
      </c>
      <c r="M5711" s="1" t="s">
        <v>54</v>
      </c>
      <c r="N5711" s="1" t="s">
        <v>33</v>
      </c>
      <c r="O5711" s="1" t="s">
        <v>34</v>
      </c>
      <c r="P5711" s="1" t="s">
        <v>48</v>
      </c>
      <c r="Q5711" s="1" t="s">
        <v>24</v>
      </c>
      <c r="R5711" s="2">
        <v>40094</v>
      </c>
    </row>
    <row r="5712" spans="1:18" x14ac:dyDescent="0.25">
      <c r="A5712" s="1">
        <v>54791</v>
      </c>
      <c r="B5712" s="2">
        <v>41263</v>
      </c>
      <c r="C5712" s="2" t="str">
        <f t="shared" si="446"/>
        <v>December</v>
      </c>
      <c r="D5712" s="1" t="s">
        <v>25</v>
      </c>
      <c r="E5712" s="1">
        <v>42</v>
      </c>
      <c r="F5712" s="1">
        <f t="shared" si="445"/>
        <v>101.74642857142858</v>
      </c>
      <c r="G5712" s="1">
        <v>4273.3500000000004</v>
      </c>
      <c r="H5712" s="1">
        <v>35</v>
      </c>
      <c r="I5712">
        <f t="shared" si="447"/>
        <v>4308.3500000000004</v>
      </c>
      <c r="J5712">
        <f t="shared" si="448"/>
        <v>3.5455000000000001</v>
      </c>
      <c r="K5712">
        <f t="shared" si="449"/>
        <v>151.51162425000001</v>
      </c>
      <c r="L5712" s="1" t="s">
        <v>26</v>
      </c>
      <c r="M5712" s="1" t="s">
        <v>59</v>
      </c>
      <c r="N5712" s="1" t="s">
        <v>33</v>
      </c>
      <c r="O5712" s="1" t="s">
        <v>34</v>
      </c>
      <c r="P5712" s="1" t="s">
        <v>60</v>
      </c>
      <c r="Q5712" s="1" t="s">
        <v>53</v>
      </c>
      <c r="R5712" s="2">
        <v>41265</v>
      </c>
    </row>
    <row r="5713" spans="1:18" x14ac:dyDescent="0.25">
      <c r="A5713" s="1">
        <v>2211</v>
      </c>
      <c r="B5713" s="2">
        <v>39993</v>
      </c>
      <c r="C5713" s="2" t="str">
        <f t="shared" si="446"/>
        <v>June</v>
      </c>
      <c r="D5713" s="1" t="s">
        <v>25</v>
      </c>
      <c r="E5713" s="1">
        <v>22</v>
      </c>
      <c r="F5713" s="1">
        <f t="shared" si="445"/>
        <v>75.049545454545452</v>
      </c>
      <c r="G5713" s="1">
        <v>1651.09</v>
      </c>
      <c r="H5713" s="1">
        <v>12.14</v>
      </c>
      <c r="I5713">
        <f t="shared" si="447"/>
        <v>1663.23</v>
      </c>
      <c r="J5713">
        <f t="shared" si="448"/>
        <v>5.3265000000000002</v>
      </c>
      <c r="K5713">
        <f t="shared" si="449"/>
        <v>87.945308850000004</v>
      </c>
      <c r="L5713" s="1" t="s">
        <v>26</v>
      </c>
      <c r="M5713" s="1" t="s">
        <v>49</v>
      </c>
      <c r="N5713" s="1" t="s">
        <v>42</v>
      </c>
      <c r="O5713" s="1" t="s">
        <v>29</v>
      </c>
      <c r="P5713" s="1" t="s">
        <v>43</v>
      </c>
      <c r="Q5713" s="1" t="s">
        <v>24</v>
      </c>
      <c r="R5713" s="2">
        <v>39994</v>
      </c>
    </row>
    <row r="5714" spans="1:18" x14ac:dyDescent="0.25">
      <c r="A5714" s="1">
        <v>7078</v>
      </c>
      <c r="B5714" s="2">
        <v>40279</v>
      </c>
      <c r="C5714" s="2" t="str">
        <f t="shared" si="446"/>
        <v>April</v>
      </c>
      <c r="D5714" s="1" t="s">
        <v>25</v>
      </c>
      <c r="E5714" s="1">
        <v>11</v>
      </c>
      <c r="F5714" s="1">
        <f t="shared" si="445"/>
        <v>4.5072727272727269</v>
      </c>
      <c r="G5714" s="1">
        <v>49.58</v>
      </c>
      <c r="H5714" s="1">
        <v>6.27</v>
      </c>
      <c r="I5714">
        <f t="shared" si="447"/>
        <v>55.849999999999994</v>
      </c>
      <c r="J5714">
        <f t="shared" si="448"/>
        <v>3.5455000000000001</v>
      </c>
      <c r="K5714">
        <f t="shared" si="449"/>
        <v>1.7578589</v>
      </c>
      <c r="L5714" s="1" t="s">
        <v>19</v>
      </c>
      <c r="M5714" s="1" t="s">
        <v>51</v>
      </c>
      <c r="N5714" s="1" t="s">
        <v>33</v>
      </c>
      <c r="O5714" s="1" t="s">
        <v>34</v>
      </c>
      <c r="P5714" s="1" t="s">
        <v>48</v>
      </c>
      <c r="Q5714" s="1" t="s">
        <v>24</v>
      </c>
      <c r="R5714" s="2">
        <v>40280</v>
      </c>
    </row>
    <row r="5715" spans="1:18" x14ac:dyDescent="0.25">
      <c r="A5715" s="1">
        <v>34371</v>
      </c>
      <c r="B5715" s="2">
        <v>40269</v>
      </c>
      <c r="C5715" s="2" t="str">
        <f t="shared" si="446"/>
        <v>April</v>
      </c>
      <c r="D5715" s="1" t="s">
        <v>41</v>
      </c>
      <c r="E5715" s="1">
        <v>18</v>
      </c>
      <c r="F5715" s="1">
        <f t="shared" si="445"/>
        <v>463.00166666666672</v>
      </c>
      <c r="G5715" s="1">
        <v>8334.0300000000007</v>
      </c>
      <c r="H5715" s="1">
        <v>14.7</v>
      </c>
      <c r="I5715">
        <f t="shared" si="447"/>
        <v>8348.7300000000014</v>
      </c>
      <c r="J5715">
        <f t="shared" si="448"/>
        <v>5.3265000000000002</v>
      </c>
      <c r="K5715">
        <f t="shared" si="449"/>
        <v>443.91210795000006</v>
      </c>
      <c r="L5715" s="1" t="s">
        <v>38</v>
      </c>
      <c r="M5715" s="1" t="s">
        <v>27</v>
      </c>
      <c r="N5715" s="1" t="s">
        <v>21</v>
      </c>
      <c r="O5715" s="1" t="s">
        <v>29</v>
      </c>
      <c r="P5715" s="1" t="s">
        <v>61</v>
      </c>
      <c r="Q5715" s="1" t="s">
        <v>40</v>
      </c>
      <c r="R5715" s="2">
        <v>40271</v>
      </c>
    </row>
    <row r="5716" spans="1:18" x14ac:dyDescent="0.25">
      <c r="A5716" s="1">
        <v>12355</v>
      </c>
      <c r="B5716" s="2">
        <v>40691</v>
      </c>
      <c r="C5716" s="2" t="str">
        <f t="shared" si="446"/>
        <v>May</v>
      </c>
      <c r="D5716" s="1" t="s">
        <v>32</v>
      </c>
      <c r="E5716" s="1">
        <v>14</v>
      </c>
      <c r="F5716" s="1">
        <f t="shared" si="445"/>
        <v>16.105</v>
      </c>
      <c r="G5716" s="1">
        <v>225.47</v>
      </c>
      <c r="H5716" s="1">
        <v>7.51</v>
      </c>
      <c r="I5716">
        <f t="shared" si="447"/>
        <v>232.98</v>
      </c>
      <c r="J5716">
        <f t="shared" si="448"/>
        <v>3.5455000000000001</v>
      </c>
      <c r="K5716">
        <f t="shared" si="449"/>
        <v>7.9940388500000008</v>
      </c>
      <c r="L5716" s="1" t="s">
        <v>26</v>
      </c>
      <c r="M5716" s="1" t="s">
        <v>54</v>
      </c>
      <c r="N5716" s="1" t="s">
        <v>33</v>
      </c>
      <c r="O5716" s="1" t="s">
        <v>34</v>
      </c>
      <c r="P5716" s="1" t="s">
        <v>60</v>
      </c>
      <c r="Q5716" s="1" t="s">
        <v>24</v>
      </c>
      <c r="R5716" s="2">
        <v>40692</v>
      </c>
    </row>
    <row r="5717" spans="1:18" x14ac:dyDescent="0.25">
      <c r="A5717" s="1">
        <v>44320</v>
      </c>
      <c r="B5717" s="2">
        <v>39932</v>
      </c>
      <c r="C5717" s="2" t="str">
        <f t="shared" si="446"/>
        <v>April</v>
      </c>
      <c r="D5717" s="1" t="s">
        <v>41</v>
      </c>
      <c r="E5717" s="1">
        <v>49</v>
      </c>
      <c r="F5717" s="1">
        <f t="shared" si="445"/>
        <v>142.89959183673469</v>
      </c>
      <c r="G5717" s="1">
        <v>7002.08</v>
      </c>
      <c r="H5717" s="1">
        <v>69</v>
      </c>
      <c r="I5717">
        <f t="shared" si="447"/>
        <v>7071.08</v>
      </c>
      <c r="J5717">
        <f t="shared" si="448"/>
        <v>4.7610000000000001</v>
      </c>
      <c r="K5717">
        <f t="shared" si="449"/>
        <v>333.36902880000002</v>
      </c>
      <c r="L5717" s="1" t="s">
        <v>26</v>
      </c>
      <c r="M5717" s="1" t="s">
        <v>20</v>
      </c>
      <c r="N5717" s="1" t="s">
        <v>33</v>
      </c>
      <c r="O5717" s="1" t="s">
        <v>22</v>
      </c>
      <c r="P5717" s="1" t="s">
        <v>57</v>
      </c>
      <c r="Q5717" s="1" t="s">
        <v>53</v>
      </c>
      <c r="R5717" s="2">
        <v>39933</v>
      </c>
    </row>
    <row r="5718" spans="1:18" x14ac:dyDescent="0.25">
      <c r="A5718" s="1">
        <v>740</v>
      </c>
      <c r="B5718" s="2">
        <v>40739</v>
      </c>
      <c r="C5718" s="2" t="str">
        <f t="shared" si="446"/>
        <v>July</v>
      </c>
      <c r="D5718" s="1" t="s">
        <v>41</v>
      </c>
      <c r="E5718" s="1">
        <v>6</v>
      </c>
      <c r="F5718" s="1">
        <f t="shared" si="445"/>
        <v>4.6683333333333339</v>
      </c>
      <c r="G5718" s="1">
        <v>28.01</v>
      </c>
      <c r="H5718" s="1">
        <v>0.49</v>
      </c>
      <c r="I5718">
        <f t="shared" si="447"/>
        <v>28.5</v>
      </c>
      <c r="J5718">
        <f t="shared" si="448"/>
        <v>3.5455000000000001</v>
      </c>
      <c r="K5718">
        <f t="shared" si="449"/>
        <v>0.99309455000000013</v>
      </c>
      <c r="L5718" s="1" t="s">
        <v>26</v>
      </c>
      <c r="M5718" s="1" t="s">
        <v>27</v>
      </c>
      <c r="N5718" s="1" t="s">
        <v>33</v>
      </c>
      <c r="O5718" s="1" t="s">
        <v>34</v>
      </c>
      <c r="P5718" s="1" t="s">
        <v>63</v>
      </c>
      <c r="Q5718" s="1" t="s">
        <v>24</v>
      </c>
      <c r="R5718" s="2">
        <v>40739</v>
      </c>
    </row>
    <row r="5719" spans="1:18" x14ac:dyDescent="0.25">
      <c r="A5719" s="1">
        <v>59971</v>
      </c>
      <c r="B5719" s="2">
        <v>40694</v>
      </c>
      <c r="C5719" s="2" t="str">
        <f t="shared" si="446"/>
        <v>May</v>
      </c>
      <c r="D5719" s="1" t="s">
        <v>37</v>
      </c>
      <c r="E5719" s="1">
        <v>45</v>
      </c>
      <c r="F5719" s="1">
        <f t="shared" si="445"/>
        <v>11.441333333333334</v>
      </c>
      <c r="G5719" s="1">
        <v>514.86</v>
      </c>
      <c r="H5719" s="1">
        <v>6.47</v>
      </c>
      <c r="I5719">
        <f t="shared" si="447"/>
        <v>521.33000000000004</v>
      </c>
      <c r="J5719">
        <f t="shared" si="448"/>
        <v>3.5455000000000001</v>
      </c>
      <c r="K5719">
        <f t="shared" si="449"/>
        <v>18.254361299999999</v>
      </c>
      <c r="L5719" s="1" t="s">
        <v>26</v>
      </c>
      <c r="M5719" s="1" t="s">
        <v>20</v>
      </c>
      <c r="N5719" s="1" t="s">
        <v>42</v>
      </c>
      <c r="O5719" s="1" t="s">
        <v>34</v>
      </c>
      <c r="P5719" s="1" t="s">
        <v>45</v>
      </c>
      <c r="Q5719" s="1" t="s">
        <v>24</v>
      </c>
      <c r="R5719" s="2">
        <v>40696</v>
      </c>
    </row>
    <row r="5720" spans="1:18" x14ac:dyDescent="0.25">
      <c r="A5720" s="1">
        <v>27490</v>
      </c>
      <c r="B5720" s="2">
        <v>40982</v>
      </c>
      <c r="C5720" s="2" t="str">
        <f t="shared" si="446"/>
        <v>March</v>
      </c>
      <c r="D5720" s="1" t="s">
        <v>32</v>
      </c>
      <c r="E5720" s="1">
        <v>18</v>
      </c>
      <c r="F5720" s="1">
        <f t="shared" si="445"/>
        <v>33.983888888888892</v>
      </c>
      <c r="G5720" s="1">
        <v>611.71</v>
      </c>
      <c r="H5720" s="1">
        <v>12.62</v>
      </c>
      <c r="I5720">
        <f t="shared" si="447"/>
        <v>624.33000000000004</v>
      </c>
      <c r="J5720">
        <f t="shared" si="448"/>
        <v>3.5455000000000001</v>
      </c>
      <c r="K5720">
        <f t="shared" si="449"/>
        <v>21.688178050000001</v>
      </c>
      <c r="L5720" s="1" t="s">
        <v>26</v>
      </c>
      <c r="M5720" s="1" t="s">
        <v>27</v>
      </c>
      <c r="N5720" s="1" t="s">
        <v>33</v>
      </c>
      <c r="O5720" s="1" t="s">
        <v>34</v>
      </c>
      <c r="P5720" s="1" t="s">
        <v>48</v>
      </c>
      <c r="Q5720" s="1" t="s">
        <v>24</v>
      </c>
      <c r="R5720" s="2">
        <v>40984</v>
      </c>
    </row>
    <row r="5721" spans="1:18" x14ac:dyDescent="0.25">
      <c r="A5721" s="1">
        <v>54850</v>
      </c>
      <c r="B5721" s="2">
        <v>40536</v>
      </c>
      <c r="C5721" s="2" t="str">
        <f t="shared" si="446"/>
        <v>December</v>
      </c>
      <c r="D5721" s="1" t="s">
        <v>32</v>
      </c>
      <c r="E5721" s="1">
        <v>16</v>
      </c>
      <c r="F5721" s="1">
        <f t="shared" si="445"/>
        <v>177.185</v>
      </c>
      <c r="G5721" s="1">
        <v>2834.96</v>
      </c>
      <c r="H5721" s="1">
        <v>19.989999999999998</v>
      </c>
      <c r="I5721">
        <f t="shared" si="447"/>
        <v>2854.95</v>
      </c>
      <c r="J5721">
        <f t="shared" si="448"/>
        <v>3.5455000000000001</v>
      </c>
      <c r="K5721">
        <f t="shared" si="449"/>
        <v>100.5135068</v>
      </c>
      <c r="L5721" s="1" t="s">
        <v>26</v>
      </c>
      <c r="M5721" s="1" t="s">
        <v>27</v>
      </c>
      <c r="N5721" s="1" t="s">
        <v>42</v>
      </c>
      <c r="O5721" s="1" t="s">
        <v>34</v>
      </c>
      <c r="P5721" s="1" t="s">
        <v>60</v>
      </c>
      <c r="Q5721" s="1" t="s">
        <v>24</v>
      </c>
      <c r="R5721" s="2">
        <v>40536</v>
      </c>
    </row>
    <row r="5722" spans="1:18" x14ac:dyDescent="0.25">
      <c r="A5722" s="1">
        <v>13923</v>
      </c>
      <c r="B5722" s="2">
        <v>41098</v>
      </c>
      <c r="C5722" s="2" t="str">
        <f t="shared" si="446"/>
        <v>July</v>
      </c>
      <c r="D5722" s="1" t="s">
        <v>25</v>
      </c>
      <c r="E5722" s="1">
        <v>27</v>
      </c>
      <c r="F5722" s="1">
        <f t="shared" si="445"/>
        <v>227.8814814814815</v>
      </c>
      <c r="G5722" s="1">
        <v>6152.8</v>
      </c>
      <c r="H5722" s="1">
        <v>28.66</v>
      </c>
      <c r="I5722">
        <f t="shared" si="447"/>
        <v>6181.46</v>
      </c>
      <c r="J5722">
        <f t="shared" si="448"/>
        <v>3.5455000000000001</v>
      </c>
      <c r="K5722">
        <f t="shared" si="449"/>
        <v>218.147524</v>
      </c>
      <c r="L5722" s="1" t="s">
        <v>38</v>
      </c>
      <c r="M5722" s="1" t="s">
        <v>47</v>
      </c>
      <c r="N5722" s="1" t="s">
        <v>42</v>
      </c>
      <c r="O5722" s="1" t="s">
        <v>34</v>
      </c>
      <c r="P5722" s="1" t="s">
        <v>60</v>
      </c>
      <c r="Q5722" s="1" t="s">
        <v>40</v>
      </c>
      <c r="R5722" s="2">
        <v>41100</v>
      </c>
    </row>
    <row r="5723" spans="1:18" x14ac:dyDescent="0.25">
      <c r="A5723" s="1">
        <v>38564</v>
      </c>
      <c r="B5723" s="2">
        <v>40119</v>
      </c>
      <c r="C5723" s="2" t="str">
        <f t="shared" si="446"/>
        <v>November</v>
      </c>
      <c r="D5723" s="1" t="s">
        <v>37</v>
      </c>
      <c r="E5723" s="1">
        <v>31</v>
      </c>
      <c r="F5723" s="1">
        <f t="shared" si="445"/>
        <v>29.191290322580645</v>
      </c>
      <c r="G5723" s="1">
        <v>904.93</v>
      </c>
      <c r="H5723" s="1">
        <v>4</v>
      </c>
      <c r="I5723">
        <f t="shared" si="447"/>
        <v>908.93</v>
      </c>
      <c r="J5723">
        <f t="shared" si="448"/>
        <v>5.3265000000000002</v>
      </c>
      <c r="K5723">
        <f t="shared" si="449"/>
        <v>48.201096449999994</v>
      </c>
      <c r="L5723" s="1" t="s">
        <v>26</v>
      </c>
      <c r="M5723" s="1" t="s">
        <v>27</v>
      </c>
      <c r="N5723" s="1" t="s">
        <v>42</v>
      </c>
      <c r="O5723" s="1" t="s">
        <v>29</v>
      </c>
      <c r="P5723" s="1" t="s">
        <v>43</v>
      </c>
      <c r="Q5723" s="1" t="s">
        <v>24</v>
      </c>
      <c r="R5723" s="2">
        <v>40120</v>
      </c>
    </row>
    <row r="5724" spans="1:18" x14ac:dyDescent="0.25">
      <c r="A5724" s="1">
        <v>10340</v>
      </c>
      <c r="B5724" s="2">
        <v>40716</v>
      </c>
      <c r="C5724" s="2" t="str">
        <f t="shared" si="446"/>
        <v>June</v>
      </c>
      <c r="D5724" s="1" t="s">
        <v>25</v>
      </c>
      <c r="E5724" s="1">
        <v>2</v>
      </c>
      <c r="F5724" s="1">
        <f t="shared" si="445"/>
        <v>112.16</v>
      </c>
      <c r="G5724" s="1">
        <v>224.32</v>
      </c>
      <c r="H5724" s="1">
        <v>13.99</v>
      </c>
      <c r="I5724">
        <f t="shared" si="447"/>
        <v>238.31</v>
      </c>
      <c r="J5724">
        <f t="shared" si="448"/>
        <v>4.7610000000000001</v>
      </c>
      <c r="K5724">
        <f t="shared" si="449"/>
        <v>10.6798752</v>
      </c>
      <c r="L5724" s="1" t="s">
        <v>26</v>
      </c>
      <c r="M5724" s="1" t="s">
        <v>27</v>
      </c>
      <c r="N5724" s="1" t="s">
        <v>42</v>
      </c>
      <c r="O5724" s="1" t="s">
        <v>22</v>
      </c>
      <c r="P5724" s="1" t="s">
        <v>23</v>
      </c>
      <c r="Q5724" s="1" t="s">
        <v>31</v>
      </c>
      <c r="R5724" s="2">
        <v>40717</v>
      </c>
    </row>
    <row r="5725" spans="1:18" x14ac:dyDescent="0.25">
      <c r="A5725" s="1">
        <v>26629</v>
      </c>
      <c r="B5725" s="2">
        <v>40004</v>
      </c>
      <c r="C5725" s="2" t="str">
        <f t="shared" si="446"/>
        <v>July</v>
      </c>
      <c r="D5725" s="1" t="s">
        <v>25</v>
      </c>
      <c r="E5725" s="1">
        <v>38</v>
      </c>
      <c r="F5725" s="1">
        <f t="shared" si="445"/>
        <v>577.79026315789474</v>
      </c>
      <c r="G5725" s="1">
        <v>21956.03</v>
      </c>
      <c r="H5725" s="1">
        <v>24.49</v>
      </c>
      <c r="I5725">
        <f t="shared" si="447"/>
        <v>21980.52</v>
      </c>
      <c r="J5725">
        <f t="shared" si="448"/>
        <v>5.3265000000000002</v>
      </c>
      <c r="K5725">
        <f t="shared" si="449"/>
        <v>1169.4879379500001</v>
      </c>
      <c r="L5725" s="1" t="s">
        <v>26</v>
      </c>
      <c r="M5725" s="1" t="s">
        <v>59</v>
      </c>
      <c r="N5725" s="1" t="s">
        <v>21</v>
      </c>
      <c r="O5725" s="1" t="s">
        <v>29</v>
      </c>
      <c r="P5725" s="1" t="s">
        <v>52</v>
      </c>
      <c r="Q5725" s="1" t="s">
        <v>53</v>
      </c>
      <c r="R5725" s="2">
        <v>40005</v>
      </c>
    </row>
    <row r="5726" spans="1:18" x14ac:dyDescent="0.25">
      <c r="A5726" s="1">
        <v>47011</v>
      </c>
      <c r="B5726" s="2">
        <v>39863</v>
      </c>
      <c r="C5726" s="2" t="str">
        <f t="shared" si="446"/>
        <v>February</v>
      </c>
      <c r="D5726" s="1" t="s">
        <v>25</v>
      </c>
      <c r="E5726" s="1">
        <v>33</v>
      </c>
      <c r="F5726" s="1">
        <f t="shared" si="445"/>
        <v>11.306969696969697</v>
      </c>
      <c r="G5726" s="1">
        <v>373.13</v>
      </c>
      <c r="H5726" s="1">
        <v>5.03</v>
      </c>
      <c r="I5726">
        <f t="shared" si="447"/>
        <v>378.15999999999997</v>
      </c>
      <c r="J5726">
        <f t="shared" si="448"/>
        <v>3.5455000000000001</v>
      </c>
      <c r="K5726">
        <f t="shared" si="449"/>
        <v>13.22932415</v>
      </c>
      <c r="L5726" s="1" t="s">
        <v>26</v>
      </c>
      <c r="M5726" s="1" t="s">
        <v>20</v>
      </c>
      <c r="N5726" s="1" t="s">
        <v>33</v>
      </c>
      <c r="O5726" s="1" t="s">
        <v>34</v>
      </c>
      <c r="P5726" s="1" t="s">
        <v>60</v>
      </c>
      <c r="Q5726" s="1" t="s">
        <v>24</v>
      </c>
      <c r="R5726" s="2">
        <v>39865</v>
      </c>
    </row>
    <row r="5727" spans="1:18" x14ac:dyDescent="0.25">
      <c r="A5727" s="1">
        <v>35494</v>
      </c>
      <c r="B5727" s="2">
        <v>40588</v>
      </c>
      <c r="C5727" s="2" t="str">
        <f t="shared" si="446"/>
        <v>February</v>
      </c>
      <c r="D5727" s="1" t="s">
        <v>41</v>
      </c>
      <c r="E5727" s="1">
        <v>18</v>
      </c>
      <c r="F5727" s="1">
        <f t="shared" si="445"/>
        <v>96.172444444444452</v>
      </c>
      <c r="G5727" s="1">
        <v>1731.104</v>
      </c>
      <c r="H5727" s="1">
        <v>69</v>
      </c>
      <c r="I5727">
        <f t="shared" si="447"/>
        <v>1800.104</v>
      </c>
      <c r="J5727">
        <f t="shared" si="448"/>
        <v>4.7610000000000001</v>
      </c>
      <c r="K5727">
        <f t="shared" si="449"/>
        <v>82.417861439999996</v>
      </c>
      <c r="L5727" s="1" t="s">
        <v>26</v>
      </c>
      <c r="M5727" s="1" t="s">
        <v>49</v>
      </c>
      <c r="N5727" s="1" t="s">
        <v>21</v>
      </c>
      <c r="O5727" s="1" t="s">
        <v>22</v>
      </c>
      <c r="P5727" s="1" t="s">
        <v>57</v>
      </c>
      <c r="Q5727" s="1" t="s">
        <v>53</v>
      </c>
      <c r="R5727" s="2">
        <v>40589</v>
      </c>
    </row>
    <row r="5728" spans="1:18" x14ac:dyDescent="0.25">
      <c r="A5728" s="1">
        <v>14500</v>
      </c>
      <c r="B5728" s="2">
        <v>40718</v>
      </c>
      <c r="C5728" s="2" t="str">
        <f t="shared" si="446"/>
        <v>June</v>
      </c>
      <c r="D5728" s="1" t="s">
        <v>32</v>
      </c>
      <c r="E5728" s="1">
        <v>44</v>
      </c>
      <c r="F5728" s="1">
        <f t="shared" si="445"/>
        <v>19.084090909090911</v>
      </c>
      <c r="G5728" s="1">
        <v>839.7</v>
      </c>
      <c r="H5728" s="1">
        <v>5.77</v>
      </c>
      <c r="I5728">
        <f t="shared" si="447"/>
        <v>845.47</v>
      </c>
      <c r="J5728">
        <f t="shared" si="448"/>
        <v>3.5455000000000001</v>
      </c>
      <c r="K5728">
        <f t="shared" si="449"/>
        <v>29.771563500000003</v>
      </c>
      <c r="L5728" s="1" t="s">
        <v>26</v>
      </c>
      <c r="M5728" s="1" t="s">
        <v>56</v>
      </c>
      <c r="N5728" s="1" t="s">
        <v>21</v>
      </c>
      <c r="O5728" s="1" t="s">
        <v>34</v>
      </c>
      <c r="P5728" s="1" t="s">
        <v>45</v>
      </c>
      <c r="Q5728" s="1" t="s">
        <v>24</v>
      </c>
      <c r="R5728" s="2">
        <v>40720</v>
      </c>
    </row>
    <row r="5729" spans="1:18" x14ac:dyDescent="0.25">
      <c r="A5729" s="1">
        <v>44610</v>
      </c>
      <c r="B5729" s="2">
        <v>40612</v>
      </c>
      <c r="C5729" s="2" t="str">
        <f t="shared" si="446"/>
        <v>March</v>
      </c>
      <c r="D5729" s="1" t="s">
        <v>25</v>
      </c>
      <c r="E5729" s="1">
        <v>31</v>
      </c>
      <c r="F5729" s="1">
        <f t="shared" si="445"/>
        <v>4.1258064516129034</v>
      </c>
      <c r="G5729" s="1">
        <v>127.9</v>
      </c>
      <c r="H5729" s="1">
        <v>0.5</v>
      </c>
      <c r="I5729">
        <f t="shared" si="447"/>
        <v>128.4</v>
      </c>
      <c r="J5729">
        <f t="shared" si="448"/>
        <v>3.5455000000000001</v>
      </c>
      <c r="K5729">
        <f t="shared" si="449"/>
        <v>4.5346945000000005</v>
      </c>
      <c r="L5729" s="1" t="s">
        <v>26</v>
      </c>
      <c r="M5729" s="1" t="s">
        <v>20</v>
      </c>
      <c r="N5729" s="1" t="s">
        <v>21</v>
      </c>
      <c r="O5729" s="1" t="s">
        <v>34</v>
      </c>
      <c r="P5729" s="1" t="s">
        <v>63</v>
      </c>
      <c r="Q5729" s="1" t="s">
        <v>24</v>
      </c>
      <c r="R5729" s="2">
        <v>40612</v>
      </c>
    </row>
    <row r="5730" spans="1:18" x14ac:dyDescent="0.25">
      <c r="A5730" s="1">
        <v>45120</v>
      </c>
      <c r="B5730" s="2">
        <v>39912</v>
      </c>
      <c r="C5730" s="2" t="str">
        <f t="shared" si="446"/>
        <v>April</v>
      </c>
      <c r="D5730" s="1" t="s">
        <v>37</v>
      </c>
      <c r="E5730" s="1">
        <v>39</v>
      </c>
      <c r="F5730" s="1">
        <f t="shared" si="445"/>
        <v>374.13948717948722</v>
      </c>
      <c r="G5730" s="1">
        <v>14591.44</v>
      </c>
      <c r="H5730" s="1">
        <v>48.26</v>
      </c>
      <c r="I5730">
        <f t="shared" si="447"/>
        <v>14639.7</v>
      </c>
      <c r="J5730">
        <f t="shared" si="448"/>
        <v>5.3265000000000002</v>
      </c>
      <c r="K5730">
        <f t="shared" si="449"/>
        <v>777.21305160000009</v>
      </c>
      <c r="L5730" s="1" t="s">
        <v>38</v>
      </c>
      <c r="M5730" s="1" t="s">
        <v>20</v>
      </c>
      <c r="N5730" s="1" t="s">
        <v>21</v>
      </c>
      <c r="O5730" s="1" t="s">
        <v>29</v>
      </c>
      <c r="P5730" s="1" t="s">
        <v>61</v>
      </c>
      <c r="Q5730" s="1" t="s">
        <v>64</v>
      </c>
      <c r="R5730" s="2">
        <v>39913</v>
      </c>
    </row>
    <row r="5731" spans="1:18" x14ac:dyDescent="0.25">
      <c r="A5731" s="1">
        <v>6982</v>
      </c>
      <c r="B5731" s="2">
        <v>40863</v>
      </c>
      <c r="C5731" s="2" t="str">
        <f t="shared" si="446"/>
        <v>November</v>
      </c>
      <c r="D5731" s="1" t="s">
        <v>32</v>
      </c>
      <c r="E5731" s="1">
        <v>5</v>
      </c>
      <c r="F5731" s="1">
        <f t="shared" si="445"/>
        <v>108.88199999999999</v>
      </c>
      <c r="G5731" s="1">
        <v>544.41</v>
      </c>
      <c r="H5731" s="1">
        <v>57.38</v>
      </c>
      <c r="I5731">
        <f t="shared" si="447"/>
        <v>601.79</v>
      </c>
      <c r="J5731">
        <f t="shared" si="448"/>
        <v>4.7610000000000001</v>
      </c>
      <c r="K5731">
        <f t="shared" si="449"/>
        <v>25.919360099999999</v>
      </c>
      <c r="L5731" s="1" t="s">
        <v>38</v>
      </c>
      <c r="M5731" s="1" t="s">
        <v>65</v>
      </c>
      <c r="N5731" s="1" t="s">
        <v>33</v>
      </c>
      <c r="O5731" s="1" t="s">
        <v>22</v>
      </c>
      <c r="P5731" s="1" t="s">
        <v>67</v>
      </c>
      <c r="Q5731" s="1" t="s">
        <v>64</v>
      </c>
      <c r="R5731" s="2">
        <v>40865</v>
      </c>
    </row>
    <row r="5732" spans="1:18" x14ac:dyDescent="0.25">
      <c r="A5732" s="1">
        <v>4800</v>
      </c>
      <c r="B5732" s="2">
        <v>40913</v>
      </c>
      <c r="C5732" s="2" t="str">
        <f t="shared" si="446"/>
        <v>January</v>
      </c>
      <c r="D5732" s="1" t="s">
        <v>18</v>
      </c>
      <c r="E5732" s="1">
        <v>17</v>
      </c>
      <c r="F5732" s="1">
        <f t="shared" si="445"/>
        <v>5.25</v>
      </c>
      <c r="G5732" s="1">
        <v>89.25</v>
      </c>
      <c r="H5732" s="1">
        <v>0.5</v>
      </c>
      <c r="I5732">
        <f t="shared" si="447"/>
        <v>89.75</v>
      </c>
      <c r="J5732">
        <f t="shared" si="448"/>
        <v>3.5455000000000001</v>
      </c>
      <c r="K5732">
        <f t="shared" si="449"/>
        <v>3.1643587499999999</v>
      </c>
      <c r="L5732" s="1" t="s">
        <v>26</v>
      </c>
      <c r="M5732" s="1" t="s">
        <v>49</v>
      </c>
      <c r="N5732" s="1" t="s">
        <v>33</v>
      </c>
      <c r="O5732" s="1" t="s">
        <v>34</v>
      </c>
      <c r="P5732" s="1" t="s">
        <v>63</v>
      </c>
      <c r="Q5732" s="1" t="s">
        <v>24</v>
      </c>
      <c r="R5732" s="2">
        <v>40920</v>
      </c>
    </row>
    <row r="5733" spans="1:18" x14ac:dyDescent="0.25">
      <c r="A5733" s="1">
        <v>42343</v>
      </c>
      <c r="B5733" s="2">
        <v>40039</v>
      </c>
      <c r="C5733" s="2" t="str">
        <f t="shared" si="446"/>
        <v>August</v>
      </c>
      <c r="D5733" s="1" t="s">
        <v>37</v>
      </c>
      <c r="E5733" s="1">
        <v>31</v>
      </c>
      <c r="F5733" s="1">
        <f t="shared" si="445"/>
        <v>42.312258064516129</v>
      </c>
      <c r="G5733" s="1">
        <v>1311.68</v>
      </c>
      <c r="H5733" s="1">
        <v>17.48</v>
      </c>
      <c r="I5733">
        <f t="shared" si="447"/>
        <v>1329.16</v>
      </c>
      <c r="J5733">
        <f t="shared" si="448"/>
        <v>3.5455000000000001</v>
      </c>
      <c r="K5733">
        <f t="shared" si="449"/>
        <v>46.505614400000006</v>
      </c>
      <c r="L5733" s="1" t="s">
        <v>26</v>
      </c>
      <c r="M5733" s="1" t="s">
        <v>20</v>
      </c>
      <c r="N5733" s="1" t="s">
        <v>33</v>
      </c>
      <c r="O5733" s="1" t="s">
        <v>34</v>
      </c>
      <c r="P5733" s="1" t="s">
        <v>45</v>
      </c>
      <c r="Q5733" s="1" t="s">
        <v>24</v>
      </c>
      <c r="R5733" s="2">
        <v>40040</v>
      </c>
    </row>
    <row r="5734" spans="1:18" x14ac:dyDescent="0.25">
      <c r="A5734" s="1">
        <v>19140</v>
      </c>
      <c r="B5734" s="2">
        <v>40086</v>
      </c>
      <c r="C5734" s="2" t="str">
        <f t="shared" si="446"/>
        <v>September</v>
      </c>
      <c r="D5734" s="1" t="s">
        <v>41</v>
      </c>
      <c r="E5734" s="1">
        <v>50</v>
      </c>
      <c r="F5734" s="1">
        <f t="shared" si="445"/>
        <v>3.1107999999999998</v>
      </c>
      <c r="G5734" s="1">
        <v>155.54</v>
      </c>
      <c r="H5734" s="1">
        <v>1.35</v>
      </c>
      <c r="I5734">
        <f t="shared" si="447"/>
        <v>156.88999999999999</v>
      </c>
      <c r="J5734">
        <f t="shared" si="448"/>
        <v>3.5455000000000001</v>
      </c>
      <c r="K5734">
        <f t="shared" si="449"/>
        <v>5.5146706999999999</v>
      </c>
      <c r="L5734" s="1" t="s">
        <v>26</v>
      </c>
      <c r="M5734" s="1" t="s">
        <v>51</v>
      </c>
      <c r="N5734" s="1" t="s">
        <v>33</v>
      </c>
      <c r="O5734" s="1" t="s">
        <v>34</v>
      </c>
      <c r="P5734" s="1" t="s">
        <v>66</v>
      </c>
      <c r="Q5734" s="1" t="s">
        <v>36</v>
      </c>
      <c r="R5734" s="2">
        <v>40087</v>
      </c>
    </row>
    <row r="5735" spans="1:18" x14ac:dyDescent="0.25">
      <c r="A5735" s="1">
        <v>12130</v>
      </c>
      <c r="B5735" s="2">
        <v>40886</v>
      </c>
      <c r="C5735" s="2" t="str">
        <f t="shared" si="446"/>
        <v>December</v>
      </c>
      <c r="D5735" s="1" t="s">
        <v>32</v>
      </c>
      <c r="E5735" s="1">
        <v>37</v>
      </c>
      <c r="F5735" s="1">
        <f t="shared" si="445"/>
        <v>18.545945945945949</v>
      </c>
      <c r="G5735" s="1">
        <v>686.2</v>
      </c>
      <c r="H5735" s="1">
        <v>3.62</v>
      </c>
      <c r="I5735">
        <f t="shared" si="447"/>
        <v>689.82</v>
      </c>
      <c r="J5735">
        <f t="shared" si="448"/>
        <v>4.7610000000000001</v>
      </c>
      <c r="K5735">
        <f t="shared" si="449"/>
        <v>32.669982000000005</v>
      </c>
      <c r="L5735" s="1" t="s">
        <v>26</v>
      </c>
      <c r="M5735" s="1" t="s">
        <v>27</v>
      </c>
      <c r="N5735" s="1" t="s">
        <v>21</v>
      </c>
      <c r="O5735" s="1" t="s">
        <v>22</v>
      </c>
      <c r="P5735" s="1" t="s">
        <v>23</v>
      </c>
      <c r="Q5735" s="1" t="s">
        <v>36</v>
      </c>
      <c r="R5735" s="2">
        <v>40889</v>
      </c>
    </row>
    <row r="5736" spans="1:18" x14ac:dyDescent="0.25">
      <c r="A5736" s="1">
        <v>31524</v>
      </c>
      <c r="B5736" s="2">
        <v>40720</v>
      </c>
      <c r="C5736" s="2" t="str">
        <f t="shared" si="446"/>
        <v>June</v>
      </c>
      <c r="D5736" s="1" t="s">
        <v>18</v>
      </c>
      <c r="E5736" s="1">
        <v>10</v>
      </c>
      <c r="F5736" s="1">
        <f t="shared" si="445"/>
        <v>102.58800000000001</v>
      </c>
      <c r="G5736" s="1">
        <v>1025.8800000000001</v>
      </c>
      <c r="H5736" s="1">
        <v>42</v>
      </c>
      <c r="I5736">
        <f t="shared" si="447"/>
        <v>1067.8800000000001</v>
      </c>
      <c r="J5736">
        <f t="shared" si="448"/>
        <v>4.7610000000000001</v>
      </c>
      <c r="K5736">
        <f t="shared" si="449"/>
        <v>48.842146800000009</v>
      </c>
      <c r="L5736" s="1" t="s">
        <v>38</v>
      </c>
      <c r="M5736" s="1" t="s">
        <v>47</v>
      </c>
      <c r="N5736" s="1" t="s">
        <v>28</v>
      </c>
      <c r="O5736" s="1" t="s">
        <v>22</v>
      </c>
      <c r="P5736" s="1" t="s">
        <v>39</v>
      </c>
      <c r="Q5736" s="1" t="s">
        <v>40</v>
      </c>
      <c r="R5736" s="2">
        <v>40722</v>
      </c>
    </row>
    <row r="5737" spans="1:18" x14ac:dyDescent="0.25">
      <c r="A5737" s="1">
        <v>43526</v>
      </c>
      <c r="B5737" s="2">
        <v>40324</v>
      </c>
      <c r="C5737" s="2" t="str">
        <f t="shared" si="446"/>
        <v>May</v>
      </c>
      <c r="D5737" s="1" t="s">
        <v>25</v>
      </c>
      <c r="E5737" s="1">
        <v>19</v>
      </c>
      <c r="F5737" s="1">
        <f t="shared" si="445"/>
        <v>16.843684210526316</v>
      </c>
      <c r="G5737" s="1">
        <v>320.02999999999997</v>
      </c>
      <c r="H5737" s="1">
        <v>8.7799999999999994</v>
      </c>
      <c r="I5737">
        <f t="shared" si="447"/>
        <v>328.80999999999995</v>
      </c>
      <c r="J5737">
        <f t="shared" si="448"/>
        <v>3.5455000000000001</v>
      </c>
      <c r="K5737">
        <f t="shared" si="449"/>
        <v>11.34666365</v>
      </c>
      <c r="L5737" s="1" t="s">
        <v>26</v>
      </c>
      <c r="M5737" s="1" t="s">
        <v>49</v>
      </c>
      <c r="N5737" s="1" t="s">
        <v>21</v>
      </c>
      <c r="O5737" s="1" t="s">
        <v>34</v>
      </c>
      <c r="P5737" s="1" t="s">
        <v>60</v>
      </c>
      <c r="Q5737" s="1" t="s">
        <v>24</v>
      </c>
      <c r="R5737" s="2">
        <v>40325</v>
      </c>
    </row>
    <row r="5738" spans="1:18" x14ac:dyDescent="0.25">
      <c r="A5738" s="1">
        <v>30341</v>
      </c>
      <c r="B5738" s="2">
        <v>39844</v>
      </c>
      <c r="C5738" s="2" t="str">
        <f t="shared" si="446"/>
        <v>January</v>
      </c>
      <c r="D5738" s="1" t="s">
        <v>18</v>
      </c>
      <c r="E5738" s="1">
        <v>41</v>
      </c>
      <c r="F5738" s="1">
        <f t="shared" si="445"/>
        <v>5.8475609756097562</v>
      </c>
      <c r="G5738" s="1">
        <v>239.75</v>
      </c>
      <c r="H5738" s="1">
        <v>0.5</v>
      </c>
      <c r="I5738">
        <f t="shared" si="447"/>
        <v>240.25</v>
      </c>
      <c r="J5738">
        <f t="shared" si="448"/>
        <v>3.5455000000000001</v>
      </c>
      <c r="K5738">
        <f t="shared" si="449"/>
        <v>8.5003362500000001</v>
      </c>
      <c r="L5738" s="1" t="s">
        <v>26</v>
      </c>
      <c r="M5738" s="1" t="s">
        <v>20</v>
      </c>
      <c r="N5738" s="1" t="s">
        <v>42</v>
      </c>
      <c r="O5738" s="1" t="s">
        <v>34</v>
      </c>
      <c r="P5738" s="1" t="s">
        <v>63</v>
      </c>
      <c r="Q5738" s="1" t="s">
        <v>24</v>
      </c>
      <c r="R5738" s="2">
        <v>39844</v>
      </c>
    </row>
    <row r="5739" spans="1:18" x14ac:dyDescent="0.25">
      <c r="A5739" s="1">
        <v>43010</v>
      </c>
      <c r="B5739" s="2">
        <v>41191</v>
      </c>
      <c r="C5739" s="2" t="str">
        <f t="shared" si="446"/>
        <v>October</v>
      </c>
      <c r="D5739" s="1" t="s">
        <v>37</v>
      </c>
      <c r="E5739" s="1">
        <v>40</v>
      </c>
      <c r="F5739" s="1">
        <f t="shared" si="445"/>
        <v>5.83</v>
      </c>
      <c r="G5739" s="1">
        <v>233.2</v>
      </c>
      <c r="H5739" s="1">
        <v>1.46</v>
      </c>
      <c r="I5739">
        <f t="shared" si="447"/>
        <v>234.66</v>
      </c>
      <c r="J5739">
        <f t="shared" si="448"/>
        <v>3.5455000000000001</v>
      </c>
      <c r="K5739">
        <f t="shared" si="449"/>
        <v>8.2681059999999995</v>
      </c>
      <c r="L5739" s="1" t="s">
        <v>26</v>
      </c>
      <c r="M5739" s="1" t="s">
        <v>20</v>
      </c>
      <c r="N5739" s="1" t="s">
        <v>42</v>
      </c>
      <c r="O5739" s="1" t="s">
        <v>34</v>
      </c>
      <c r="P5739" s="1" t="s">
        <v>45</v>
      </c>
      <c r="Q5739" s="1" t="s">
        <v>36</v>
      </c>
      <c r="R5739" s="2">
        <v>41191</v>
      </c>
    </row>
    <row r="5740" spans="1:18" x14ac:dyDescent="0.25">
      <c r="A5740" s="1">
        <v>56358</v>
      </c>
      <c r="B5740" s="2">
        <v>40969</v>
      </c>
      <c r="C5740" s="2" t="str">
        <f t="shared" si="446"/>
        <v>March</v>
      </c>
      <c r="D5740" s="1" t="s">
        <v>32</v>
      </c>
      <c r="E5740" s="1">
        <v>1</v>
      </c>
      <c r="F5740" s="1">
        <f t="shared" si="445"/>
        <v>11.7</v>
      </c>
      <c r="G5740" s="1">
        <v>11.7</v>
      </c>
      <c r="H5740" s="1">
        <v>5.57</v>
      </c>
      <c r="I5740">
        <f t="shared" si="447"/>
        <v>17.27</v>
      </c>
      <c r="J5740">
        <f t="shared" si="448"/>
        <v>4.7610000000000001</v>
      </c>
      <c r="K5740">
        <f t="shared" si="449"/>
        <v>0.557037</v>
      </c>
      <c r="L5740" s="1" t="s">
        <v>26</v>
      </c>
      <c r="M5740" s="1" t="s">
        <v>20</v>
      </c>
      <c r="N5740" s="1" t="s">
        <v>21</v>
      </c>
      <c r="O5740" s="1" t="s">
        <v>22</v>
      </c>
      <c r="P5740" s="1" t="s">
        <v>23</v>
      </c>
      <c r="Q5740" s="1" t="s">
        <v>24</v>
      </c>
      <c r="R5740" s="2">
        <v>40971</v>
      </c>
    </row>
    <row r="5741" spans="1:18" x14ac:dyDescent="0.25">
      <c r="A5741" s="1">
        <v>49984</v>
      </c>
      <c r="B5741" s="2">
        <v>39944</v>
      </c>
      <c r="C5741" s="2" t="str">
        <f t="shared" si="446"/>
        <v>May</v>
      </c>
      <c r="D5741" s="1" t="s">
        <v>18</v>
      </c>
      <c r="E5741" s="1">
        <v>14</v>
      </c>
      <c r="F5741" s="1">
        <f t="shared" si="445"/>
        <v>4.0914285714285716</v>
      </c>
      <c r="G5741" s="1">
        <v>57.28</v>
      </c>
      <c r="H5741" s="1">
        <v>1.49</v>
      </c>
      <c r="I5741">
        <f t="shared" si="447"/>
        <v>58.77</v>
      </c>
      <c r="J5741">
        <f t="shared" si="448"/>
        <v>3.5455000000000001</v>
      </c>
      <c r="K5741">
        <f t="shared" si="449"/>
        <v>2.0308624000000002</v>
      </c>
      <c r="L5741" s="1" t="s">
        <v>26</v>
      </c>
      <c r="M5741" s="1" t="s">
        <v>58</v>
      </c>
      <c r="N5741" s="1" t="s">
        <v>28</v>
      </c>
      <c r="O5741" s="1" t="s">
        <v>34</v>
      </c>
      <c r="P5741" s="1" t="s">
        <v>48</v>
      </c>
      <c r="Q5741" s="1" t="s">
        <v>24</v>
      </c>
      <c r="R5741" s="2">
        <v>39948</v>
      </c>
    </row>
    <row r="5742" spans="1:18" x14ac:dyDescent="0.25">
      <c r="A5742" s="1">
        <v>55040</v>
      </c>
      <c r="B5742" s="2">
        <v>39915</v>
      </c>
      <c r="C5742" s="2" t="str">
        <f t="shared" si="446"/>
        <v>April</v>
      </c>
      <c r="D5742" s="1" t="s">
        <v>25</v>
      </c>
      <c r="E5742" s="1">
        <v>34</v>
      </c>
      <c r="F5742" s="1">
        <f t="shared" si="445"/>
        <v>8.5297058823529408</v>
      </c>
      <c r="G5742" s="1">
        <v>290.01</v>
      </c>
      <c r="H5742" s="1">
        <v>8.94</v>
      </c>
      <c r="I5742">
        <f t="shared" si="447"/>
        <v>298.95</v>
      </c>
      <c r="J5742">
        <f t="shared" si="448"/>
        <v>3.5455000000000001</v>
      </c>
      <c r="K5742">
        <f t="shared" si="449"/>
        <v>10.282304549999999</v>
      </c>
      <c r="L5742" s="1" t="s">
        <v>26</v>
      </c>
      <c r="M5742" s="1" t="s">
        <v>20</v>
      </c>
      <c r="N5742" s="1" t="s">
        <v>21</v>
      </c>
      <c r="O5742" s="1" t="s">
        <v>34</v>
      </c>
      <c r="P5742" s="1" t="s">
        <v>48</v>
      </c>
      <c r="Q5742" s="1" t="s">
        <v>24</v>
      </c>
      <c r="R5742" s="2">
        <v>39917</v>
      </c>
    </row>
    <row r="5743" spans="1:18" x14ac:dyDescent="0.25">
      <c r="A5743" s="1">
        <v>47108</v>
      </c>
      <c r="B5743" s="2">
        <v>40101</v>
      </c>
      <c r="C5743" s="2" t="str">
        <f t="shared" si="446"/>
        <v>October</v>
      </c>
      <c r="D5743" s="1" t="s">
        <v>32</v>
      </c>
      <c r="E5743" s="1">
        <v>19</v>
      </c>
      <c r="F5743" s="1">
        <f t="shared" si="445"/>
        <v>18.930526315789475</v>
      </c>
      <c r="G5743" s="1">
        <v>359.68</v>
      </c>
      <c r="H5743" s="1">
        <v>3.77</v>
      </c>
      <c r="I5743">
        <f t="shared" si="447"/>
        <v>363.45</v>
      </c>
      <c r="J5743">
        <f t="shared" si="448"/>
        <v>4.7610000000000001</v>
      </c>
      <c r="K5743">
        <f t="shared" si="449"/>
        <v>17.124364800000002</v>
      </c>
      <c r="L5743" s="1" t="s">
        <v>26</v>
      </c>
      <c r="M5743" s="1" t="s">
        <v>58</v>
      </c>
      <c r="N5743" s="1" t="s">
        <v>21</v>
      </c>
      <c r="O5743" s="1" t="s">
        <v>22</v>
      </c>
      <c r="P5743" s="1" t="s">
        <v>23</v>
      </c>
      <c r="Q5743" s="1" t="s">
        <v>46</v>
      </c>
      <c r="R5743" s="2">
        <v>40102</v>
      </c>
    </row>
    <row r="5744" spans="1:18" x14ac:dyDescent="0.25">
      <c r="A5744" s="1">
        <v>39270</v>
      </c>
      <c r="B5744" s="2">
        <v>40580</v>
      </c>
      <c r="C5744" s="2" t="str">
        <f t="shared" si="446"/>
        <v>February</v>
      </c>
      <c r="D5744" s="1" t="s">
        <v>25</v>
      </c>
      <c r="E5744" s="1">
        <v>11</v>
      </c>
      <c r="F5744" s="1">
        <f t="shared" si="445"/>
        <v>5.98</v>
      </c>
      <c r="G5744" s="1">
        <v>65.78</v>
      </c>
      <c r="H5744" s="1">
        <v>3.37</v>
      </c>
      <c r="I5744">
        <f t="shared" si="447"/>
        <v>69.150000000000006</v>
      </c>
      <c r="J5744">
        <f t="shared" si="448"/>
        <v>3.5455000000000001</v>
      </c>
      <c r="K5744">
        <f t="shared" si="449"/>
        <v>2.3322299000000002</v>
      </c>
      <c r="L5744" s="1" t="s">
        <v>26</v>
      </c>
      <c r="M5744" s="1" t="s">
        <v>20</v>
      </c>
      <c r="N5744" s="1" t="s">
        <v>42</v>
      </c>
      <c r="O5744" s="1" t="s">
        <v>34</v>
      </c>
      <c r="P5744" s="1" t="s">
        <v>66</v>
      </c>
      <c r="Q5744" s="1" t="s">
        <v>36</v>
      </c>
      <c r="R5744" s="2">
        <v>40580</v>
      </c>
    </row>
    <row r="5745" spans="1:18" x14ac:dyDescent="0.25">
      <c r="A5745" s="1">
        <v>52291</v>
      </c>
      <c r="B5745" s="2">
        <v>40115</v>
      </c>
      <c r="C5745" s="2" t="str">
        <f t="shared" si="446"/>
        <v>October</v>
      </c>
      <c r="D5745" s="1" t="s">
        <v>37</v>
      </c>
      <c r="E5745" s="1">
        <v>48</v>
      </c>
      <c r="F5745" s="1">
        <f t="shared" si="445"/>
        <v>5.9904166666666674</v>
      </c>
      <c r="G5745" s="1">
        <v>287.54000000000002</v>
      </c>
      <c r="H5745" s="1">
        <v>0.96</v>
      </c>
      <c r="I5745">
        <f t="shared" si="447"/>
        <v>288.5</v>
      </c>
      <c r="J5745">
        <f t="shared" si="448"/>
        <v>3.5455000000000001</v>
      </c>
      <c r="K5745">
        <f t="shared" si="449"/>
        <v>10.194730700000001</v>
      </c>
      <c r="L5745" s="1" t="s">
        <v>26</v>
      </c>
      <c r="M5745" s="1" t="s">
        <v>49</v>
      </c>
      <c r="N5745" s="1" t="s">
        <v>33</v>
      </c>
      <c r="O5745" s="1" t="s">
        <v>34</v>
      </c>
      <c r="P5745" s="1" t="s">
        <v>35</v>
      </c>
      <c r="Q5745" s="1" t="s">
        <v>36</v>
      </c>
      <c r="R5745" s="2">
        <v>40117</v>
      </c>
    </row>
    <row r="5746" spans="1:18" x14ac:dyDescent="0.25">
      <c r="A5746" s="1">
        <v>49760</v>
      </c>
      <c r="B5746" s="2">
        <v>40817</v>
      </c>
      <c r="C5746" s="2" t="str">
        <f t="shared" si="446"/>
        <v>October</v>
      </c>
      <c r="D5746" s="1" t="s">
        <v>41</v>
      </c>
      <c r="E5746" s="1">
        <v>38</v>
      </c>
      <c r="F5746" s="1">
        <f t="shared" si="445"/>
        <v>18.692894736842106</v>
      </c>
      <c r="G5746" s="1">
        <v>710.33</v>
      </c>
      <c r="H5746" s="1">
        <v>9.0299999999999994</v>
      </c>
      <c r="I5746">
        <f t="shared" si="447"/>
        <v>719.36</v>
      </c>
      <c r="J5746">
        <f t="shared" si="448"/>
        <v>3.5455000000000001</v>
      </c>
      <c r="K5746">
        <f t="shared" si="449"/>
        <v>25.184750150000003</v>
      </c>
      <c r="L5746" s="1" t="s">
        <v>19</v>
      </c>
      <c r="M5746" s="1" t="s">
        <v>54</v>
      </c>
      <c r="N5746" s="1" t="s">
        <v>42</v>
      </c>
      <c r="O5746" s="1" t="s">
        <v>34</v>
      </c>
      <c r="P5746" s="1" t="s">
        <v>45</v>
      </c>
      <c r="Q5746" s="1" t="s">
        <v>24</v>
      </c>
      <c r="R5746" s="2">
        <v>40819</v>
      </c>
    </row>
    <row r="5747" spans="1:18" x14ac:dyDescent="0.25">
      <c r="A5747" s="1">
        <v>31271</v>
      </c>
      <c r="B5747" s="2">
        <v>40653</v>
      </c>
      <c r="C5747" s="2" t="str">
        <f t="shared" si="446"/>
        <v>April</v>
      </c>
      <c r="D5747" s="1" t="s">
        <v>18</v>
      </c>
      <c r="E5747" s="1">
        <v>4</v>
      </c>
      <c r="F5747" s="1">
        <f t="shared" si="445"/>
        <v>10.8225</v>
      </c>
      <c r="G5747" s="1">
        <v>43.29</v>
      </c>
      <c r="H5747" s="1">
        <v>10.16</v>
      </c>
      <c r="I5747">
        <f t="shared" si="447"/>
        <v>53.45</v>
      </c>
      <c r="J5747">
        <f t="shared" si="448"/>
        <v>4.7610000000000001</v>
      </c>
      <c r="K5747">
        <f t="shared" si="449"/>
        <v>2.0610368999999999</v>
      </c>
      <c r="L5747" s="1" t="s">
        <v>26</v>
      </c>
      <c r="M5747" s="1" t="s">
        <v>51</v>
      </c>
      <c r="N5747" s="1" t="s">
        <v>28</v>
      </c>
      <c r="O5747" s="1" t="s">
        <v>22</v>
      </c>
      <c r="P5747" s="1" t="s">
        <v>23</v>
      </c>
      <c r="Q5747" s="1" t="s">
        <v>53</v>
      </c>
      <c r="R5747" s="2">
        <v>40660</v>
      </c>
    </row>
    <row r="5748" spans="1:18" x14ac:dyDescent="0.25">
      <c r="A5748" s="1">
        <v>31046</v>
      </c>
      <c r="B5748" s="2">
        <v>40581</v>
      </c>
      <c r="C5748" s="2" t="str">
        <f t="shared" si="446"/>
        <v>February</v>
      </c>
      <c r="D5748" s="1" t="s">
        <v>37</v>
      </c>
      <c r="E5748" s="1">
        <v>35</v>
      </c>
      <c r="F5748" s="1">
        <f t="shared" si="445"/>
        <v>7.097714285714285</v>
      </c>
      <c r="G5748" s="1">
        <v>248.42</v>
      </c>
      <c r="H5748" s="1">
        <v>4.42</v>
      </c>
      <c r="I5748">
        <f t="shared" si="447"/>
        <v>252.83999999999997</v>
      </c>
      <c r="J5748">
        <f t="shared" si="448"/>
        <v>3.5455000000000001</v>
      </c>
      <c r="K5748">
        <f t="shared" si="449"/>
        <v>8.8077310999999998</v>
      </c>
      <c r="L5748" s="1" t="s">
        <v>26</v>
      </c>
      <c r="M5748" s="1" t="s">
        <v>27</v>
      </c>
      <c r="N5748" s="1" t="s">
        <v>33</v>
      </c>
      <c r="O5748" s="1" t="s">
        <v>34</v>
      </c>
      <c r="P5748" s="1" t="s">
        <v>50</v>
      </c>
      <c r="Q5748" s="1" t="s">
        <v>46</v>
      </c>
      <c r="R5748" s="2">
        <v>40584</v>
      </c>
    </row>
    <row r="5749" spans="1:18" x14ac:dyDescent="0.25">
      <c r="A5749" s="1">
        <v>22657</v>
      </c>
      <c r="B5749" s="2">
        <v>40845</v>
      </c>
      <c r="C5749" s="2" t="str">
        <f t="shared" si="446"/>
        <v>October</v>
      </c>
      <c r="D5749" s="1" t="s">
        <v>25</v>
      </c>
      <c r="E5749" s="1">
        <v>36</v>
      </c>
      <c r="F5749" s="1">
        <f t="shared" si="445"/>
        <v>265.11611111111114</v>
      </c>
      <c r="G5749" s="1">
        <v>9544.18</v>
      </c>
      <c r="H5749" s="1">
        <v>11.25</v>
      </c>
      <c r="I5749">
        <f t="shared" si="447"/>
        <v>9555.43</v>
      </c>
      <c r="J5749">
        <f t="shared" si="448"/>
        <v>5.3265000000000002</v>
      </c>
      <c r="K5749">
        <f t="shared" si="449"/>
        <v>508.37074770000004</v>
      </c>
      <c r="L5749" s="1" t="s">
        <v>19</v>
      </c>
      <c r="M5749" s="1" t="s">
        <v>20</v>
      </c>
      <c r="N5749" s="1" t="s">
        <v>33</v>
      </c>
      <c r="O5749" s="1" t="s">
        <v>29</v>
      </c>
      <c r="P5749" s="1" t="s">
        <v>43</v>
      </c>
      <c r="Q5749" s="1" t="s">
        <v>24</v>
      </c>
      <c r="R5749" s="2">
        <v>40846</v>
      </c>
    </row>
    <row r="5750" spans="1:18" x14ac:dyDescent="0.25">
      <c r="A5750" s="1">
        <v>11011</v>
      </c>
      <c r="B5750" s="2">
        <v>41042</v>
      </c>
      <c r="C5750" s="2" t="str">
        <f t="shared" si="446"/>
        <v>May</v>
      </c>
      <c r="D5750" s="1" t="s">
        <v>25</v>
      </c>
      <c r="E5750" s="1">
        <v>33</v>
      </c>
      <c r="F5750" s="1">
        <f t="shared" si="445"/>
        <v>251.67242424242426</v>
      </c>
      <c r="G5750" s="1">
        <v>8305.19</v>
      </c>
      <c r="H5750" s="1">
        <v>60.2</v>
      </c>
      <c r="I5750">
        <f t="shared" si="447"/>
        <v>8365.3900000000012</v>
      </c>
      <c r="J5750">
        <f t="shared" si="448"/>
        <v>4.7610000000000001</v>
      </c>
      <c r="K5750">
        <f t="shared" si="449"/>
        <v>395.41009589999999</v>
      </c>
      <c r="L5750" s="1" t="s">
        <v>38</v>
      </c>
      <c r="M5750" s="1" t="s">
        <v>27</v>
      </c>
      <c r="N5750" s="1" t="s">
        <v>28</v>
      </c>
      <c r="O5750" s="1" t="s">
        <v>22</v>
      </c>
      <c r="P5750" s="1" t="s">
        <v>67</v>
      </c>
      <c r="Q5750" s="1" t="s">
        <v>64</v>
      </c>
      <c r="R5750" s="2">
        <v>41044</v>
      </c>
    </row>
    <row r="5751" spans="1:18" x14ac:dyDescent="0.25">
      <c r="A5751" s="1">
        <v>54119</v>
      </c>
      <c r="B5751" s="2">
        <v>40320</v>
      </c>
      <c r="C5751" s="2" t="str">
        <f t="shared" si="446"/>
        <v>May</v>
      </c>
      <c r="D5751" s="1" t="s">
        <v>41</v>
      </c>
      <c r="E5751" s="1">
        <v>4</v>
      </c>
      <c r="F5751" s="1">
        <f t="shared" si="445"/>
        <v>31.89</v>
      </c>
      <c r="G5751" s="1">
        <v>127.56</v>
      </c>
      <c r="H5751" s="1">
        <v>6.64</v>
      </c>
      <c r="I5751">
        <f t="shared" si="447"/>
        <v>134.19999999999999</v>
      </c>
      <c r="J5751">
        <f t="shared" si="448"/>
        <v>3.5455000000000001</v>
      </c>
      <c r="K5751">
        <f t="shared" si="449"/>
        <v>4.5226398000000003</v>
      </c>
      <c r="L5751" s="1" t="s">
        <v>26</v>
      </c>
      <c r="M5751" s="1" t="s">
        <v>20</v>
      </c>
      <c r="N5751" s="1" t="s">
        <v>33</v>
      </c>
      <c r="O5751" s="1" t="s">
        <v>34</v>
      </c>
      <c r="P5751" s="1" t="s">
        <v>60</v>
      </c>
      <c r="Q5751" s="1" t="s">
        <v>24</v>
      </c>
      <c r="R5751" s="2">
        <v>40323</v>
      </c>
    </row>
    <row r="5752" spans="1:18" x14ac:dyDescent="0.25">
      <c r="A5752" s="1">
        <v>1412</v>
      </c>
      <c r="B5752" s="2">
        <v>40249</v>
      </c>
      <c r="C5752" s="2" t="str">
        <f t="shared" si="446"/>
        <v>March</v>
      </c>
      <c r="D5752" s="1" t="s">
        <v>32</v>
      </c>
      <c r="E5752" s="1">
        <v>21</v>
      </c>
      <c r="F5752" s="1">
        <f t="shared" si="445"/>
        <v>4.6419047619047618</v>
      </c>
      <c r="G5752" s="1">
        <v>97.48</v>
      </c>
      <c r="H5752" s="1">
        <v>0.7</v>
      </c>
      <c r="I5752">
        <f t="shared" si="447"/>
        <v>98.18</v>
      </c>
      <c r="J5752">
        <f t="shared" si="448"/>
        <v>3.5455000000000001</v>
      </c>
      <c r="K5752">
        <f t="shared" si="449"/>
        <v>3.4561533999999998</v>
      </c>
      <c r="L5752" s="1" t="s">
        <v>26</v>
      </c>
      <c r="M5752" s="1" t="s">
        <v>65</v>
      </c>
      <c r="N5752" s="1" t="s">
        <v>21</v>
      </c>
      <c r="O5752" s="1" t="s">
        <v>34</v>
      </c>
      <c r="P5752" s="1" t="s">
        <v>66</v>
      </c>
      <c r="Q5752" s="1" t="s">
        <v>36</v>
      </c>
      <c r="R5752" s="2">
        <v>40251</v>
      </c>
    </row>
    <row r="5753" spans="1:18" x14ac:dyDescent="0.25">
      <c r="A5753" s="1">
        <v>39717</v>
      </c>
      <c r="B5753" s="2">
        <v>40145</v>
      </c>
      <c r="C5753" s="2" t="str">
        <f t="shared" si="446"/>
        <v>November</v>
      </c>
      <c r="D5753" s="1" t="s">
        <v>25</v>
      </c>
      <c r="E5753" s="1">
        <v>20</v>
      </c>
      <c r="F5753" s="1">
        <f t="shared" si="445"/>
        <v>41.774000000000001</v>
      </c>
      <c r="G5753" s="1">
        <v>835.48</v>
      </c>
      <c r="H5753" s="1">
        <v>16.36</v>
      </c>
      <c r="I5753">
        <f t="shared" si="447"/>
        <v>851.84</v>
      </c>
      <c r="J5753">
        <f t="shared" si="448"/>
        <v>3.5455000000000001</v>
      </c>
      <c r="K5753">
        <f t="shared" si="449"/>
        <v>29.621943399999999</v>
      </c>
      <c r="L5753" s="1" t="s">
        <v>26</v>
      </c>
      <c r="M5753" s="1" t="s">
        <v>54</v>
      </c>
      <c r="N5753" s="1" t="s">
        <v>33</v>
      </c>
      <c r="O5753" s="1" t="s">
        <v>34</v>
      </c>
      <c r="P5753" s="1" t="s">
        <v>60</v>
      </c>
      <c r="Q5753" s="1" t="s">
        <v>24</v>
      </c>
      <c r="R5753" s="2">
        <v>40147</v>
      </c>
    </row>
    <row r="5754" spans="1:18" x14ac:dyDescent="0.25">
      <c r="A5754" s="1">
        <v>26342</v>
      </c>
      <c r="B5754" s="2">
        <v>40104</v>
      </c>
      <c r="C5754" s="2" t="str">
        <f t="shared" si="446"/>
        <v>October</v>
      </c>
      <c r="D5754" s="1" t="s">
        <v>18</v>
      </c>
      <c r="E5754" s="1">
        <v>41</v>
      </c>
      <c r="F5754" s="1">
        <f t="shared" si="445"/>
        <v>48.632682926829268</v>
      </c>
      <c r="G5754" s="1">
        <v>1993.94</v>
      </c>
      <c r="H5754" s="1">
        <v>5.79</v>
      </c>
      <c r="I5754">
        <f t="shared" si="447"/>
        <v>1999.73</v>
      </c>
      <c r="J5754">
        <f t="shared" si="448"/>
        <v>3.5455000000000001</v>
      </c>
      <c r="K5754">
        <f t="shared" si="449"/>
        <v>70.695142700000005</v>
      </c>
      <c r="L5754" s="1" t="s">
        <v>26</v>
      </c>
      <c r="M5754" s="1" t="s">
        <v>20</v>
      </c>
      <c r="N5754" s="1" t="s">
        <v>42</v>
      </c>
      <c r="O5754" s="1" t="s">
        <v>34</v>
      </c>
      <c r="P5754" s="1" t="s">
        <v>45</v>
      </c>
      <c r="Q5754" s="1" t="s">
        <v>24</v>
      </c>
      <c r="R5754" s="2">
        <v>40109</v>
      </c>
    </row>
    <row r="5755" spans="1:18" x14ac:dyDescent="0.25">
      <c r="A5755" s="1">
        <v>35712</v>
      </c>
      <c r="B5755" s="2">
        <v>41205</v>
      </c>
      <c r="C5755" s="2" t="str">
        <f t="shared" si="446"/>
        <v>October</v>
      </c>
      <c r="D5755" s="1" t="s">
        <v>25</v>
      </c>
      <c r="E5755" s="1">
        <v>24</v>
      </c>
      <c r="F5755" s="1">
        <f t="shared" si="445"/>
        <v>5.62</v>
      </c>
      <c r="G5755" s="1">
        <v>134.88</v>
      </c>
      <c r="H5755" s="1">
        <v>8.16</v>
      </c>
      <c r="I5755">
        <f t="shared" si="447"/>
        <v>143.04</v>
      </c>
      <c r="J5755">
        <f t="shared" si="448"/>
        <v>3.5455000000000001</v>
      </c>
      <c r="K5755">
        <f t="shared" si="449"/>
        <v>4.7821704</v>
      </c>
      <c r="L5755" s="1" t="s">
        <v>26</v>
      </c>
      <c r="M5755" s="1" t="s">
        <v>27</v>
      </c>
      <c r="N5755" s="1" t="s">
        <v>21</v>
      </c>
      <c r="O5755" s="1" t="s">
        <v>34</v>
      </c>
      <c r="P5755" s="1" t="s">
        <v>45</v>
      </c>
      <c r="Q5755" s="1" t="s">
        <v>24</v>
      </c>
      <c r="R5755" s="2">
        <v>41205</v>
      </c>
    </row>
    <row r="5756" spans="1:18" x14ac:dyDescent="0.25">
      <c r="A5756" s="1">
        <v>21636</v>
      </c>
      <c r="B5756" s="2">
        <v>40035</v>
      </c>
      <c r="C5756" s="2" t="str">
        <f t="shared" si="446"/>
        <v>August</v>
      </c>
      <c r="D5756" s="1" t="s">
        <v>18</v>
      </c>
      <c r="E5756" s="1">
        <v>35</v>
      </c>
      <c r="F5756" s="1">
        <f t="shared" si="445"/>
        <v>47.572557142857143</v>
      </c>
      <c r="G5756" s="1">
        <v>1665.0395000000001</v>
      </c>
      <c r="H5756" s="1">
        <v>3.3</v>
      </c>
      <c r="I5756">
        <f t="shared" si="447"/>
        <v>1668.3395</v>
      </c>
      <c r="J5756">
        <f t="shared" si="448"/>
        <v>5.3265000000000002</v>
      </c>
      <c r="K5756">
        <f t="shared" si="449"/>
        <v>88.688328967499999</v>
      </c>
      <c r="L5756" s="1" t="s">
        <v>26</v>
      </c>
      <c r="M5756" s="1" t="s">
        <v>44</v>
      </c>
      <c r="N5756" s="1" t="s">
        <v>42</v>
      </c>
      <c r="O5756" s="1" t="s">
        <v>29</v>
      </c>
      <c r="P5756" s="1" t="s">
        <v>30</v>
      </c>
      <c r="Q5756" s="1" t="s">
        <v>46</v>
      </c>
      <c r="R5756" s="2">
        <v>40035</v>
      </c>
    </row>
    <row r="5757" spans="1:18" x14ac:dyDescent="0.25">
      <c r="A5757" s="1">
        <v>21639</v>
      </c>
      <c r="B5757" s="2">
        <v>40576</v>
      </c>
      <c r="C5757" s="2" t="str">
        <f t="shared" si="446"/>
        <v>February</v>
      </c>
      <c r="D5757" s="1" t="s">
        <v>32</v>
      </c>
      <c r="E5757" s="1">
        <v>24</v>
      </c>
      <c r="F5757" s="1">
        <f t="shared" si="445"/>
        <v>6.0479166666666666</v>
      </c>
      <c r="G5757" s="1">
        <v>145.15</v>
      </c>
      <c r="H5757" s="1">
        <v>9.92</v>
      </c>
      <c r="I5757">
        <f t="shared" si="447"/>
        <v>155.07</v>
      </c>
      <c r="J5757">
        <f t="shared" si="448"/>
        <v>3.5455000000000001</v>
      </c>
      <c r="K5757">
        <f t="shared" si="449"/>
        <v>5.1462932500000003</v>
      </c>
      <c r="L5757" s="1" t="s">
        <v>26</v>
      </c>
      <c r="M5757" s="1" t="s">
        <v>47</v>
      </c>
      <c r="N5757" s="1" t="s">
        <v>42</v>
      </c>
      <c r="O5757" s="1" t="s">
        <v>34</v>
      </c>
      <c r="P5757" s="1" t="s">
        <v>48</v>
      </c>
      <c r="Q5757" s="1" t="s">
        <v>24</v>
      </c>
      <c r="R5757" s="2">
        <v>40578</v>
      </c>
    </row>
    <row r="5758" spans="1:18" x14ac:dyDescent="0.25">
      <c r="A5758" s="1">
        <v>7175</v>
      </c>
      <c r="B5758" s="2">
        <v>40216</v>
      </c>
      <c r="C5758" s="2" t="str">
        <f t="shared" si="446"/>
        <v>February</v>
      </c>
      <c r="D5758" s="1" t="s">
        <v>37</v>
      </c>
      <c r="E5758" s="1">
        <v>10</v>
      </c>
      <c r="F5758" s="1">
        <f t="shared" si="445"/>
        <v>74.825000000000003</v>
      </c>
      <c r="G5758" s="1">
        <v>748.25</v>
      </c>
      <c r="H5758" s="1">
        <v>26.74</v>
      </c>
      <c r="I5758">
        <f t="shared" si="447"/>
        <v>774.99</v>
      </c>
      <c r="J5758">
        <f t="shared" si="448"/>
        <v>4.7610000000000001</v>
      </c>
      <c r="K5758">
        <f t="shared" si="449"/>
        <v>35.624182500000003</v>
      </c>
      <c r="L5758" s="1" t="s">
        <v>38</v>
      </c>
      <c r="M5758" s="1" t="s">
        <v>56</v>
      </c>
      <c r="N5758" s="1" t="s">
        <v>33</v>
      </c>
      <c r="O5758" s="1" t="s">
        <v>22</v>
      </c>
      <c r="P5758" s="1" t="s">
        <v>67</v>
      </c>
      <c r="Q5758" s="1" t="s">
        <v>64</v>
      </c>
      <c r="R5758" s="2">
        <v>40218</v>
      </c>
    </row>
    <row r="5759" spans="1:18" x14ac:dyDescent="0.25">
      <c r="A5759" s="1">
        <v>26084</v>
      </c>
      <c r="B5759" s="2">
        <v>41198</v>
      </c>
      <c r="C5759" s="2" t="str">
        <f t="shared" si="446"/>
        <v>October</v>
      </c>
      <c r="D5759" s="1" t="s">
        <v>18</v>
      </c>
      <c r="E5759" s="1">
        <v>33</v>
      </c>
      <c r="F5759" s="1">
        <f t="shared" si="445"/>
        <v>6.9339393939393936</v>
      </c>
      <c r="G5759" s="1">
        <v>228.82</v>
      </c>
      <c r="H5759" s="1">
        <v>7.3</v>
      </c>
      <c r="I5759">
        <f t="shared" si="447"/>
        <v>236.12</v>
      </c>
      <c r="J5759">
        <f t="shared" si="448"/>
        <v>3.5455000000000001</v>
      </c>
      <c r="K5759">
        <f t="shared" si="449"/>
        <v>8.1128131000000003</v>
      </c>
      <c r="L5759" s="1" t="s">
        <v>19</v>
      </c>
      <c r="M5759" s="1" t="s">
        <v>54</v>
      </c>
      <c r="N5759" s="1" t="s">
        <v>33</v>
      </c>
      <c r="O5759" s="1" t="s">
        <v>34</v>
      </c>
      <c r="P5759" s="1" t="s">
        <v>45</v>
      </c>
      <c r="Q5759" s="1" t="s">
        <v>24</v>
      </c>
      <c r="R5759" s="2">
        <v>41203</v>
      </c>
    </row>
    <row r="5760" spans="1:18" x14ac:dyDescent="0.25">
      <c r="A5760" s="1">
        <v>9027</v>
      </c>
      <c r="B5760" s="2">
        <v>40788</v>
      </c>
      <c r="C5760" s="2" t="str">
        <f t="shared" si="446"/>
        <v>September</v>
      </c>
      <c r="D5760" s="1" t="s">
        <v>18</v>
      </c>
      <c r="E5760" s="1">
        <v>30</v>
      </c>
      <c r="F5760" s="1">
        <f t="shared" si="445"/>
        <v>31.096400000000003</v>
      </c>
      <c r="G5760" s="1">
        <v>932.89200000000005</v>
      </c>
      <c r="H5760" s="1">
        <v>0.99</v>
      </c>
      <c r="I5760">
        <f t="shared" si="447"/>
        <v>933.88200000000006</v>
      </c>
      <c r="J5760">
        <f t="shared" si="448"/>
        <v>5.3265000000000002</v>
      </c>
      <c r="K5760">
        <f t="shared" si="449"/>
        <v>49.690492380000002</v>
      </c>
      <c r="L5760" s="1" t="s">
        <v>26</v>
      </c>
      <c r="M5760" s="1" t="s">
        <v>55</v>
      </c>
      <c r="N5760" s="1" t="s">
        <v>21</v>
      </c>
      <c r="O5760" s="1" t="s">
        <v>29</v>
      </c>
      <c r="P5760" s="1" t="s">
        <v>30</v>
      </c>
      <c r="Q5760" s="1" t="s">
        <v>46</v>
      </c>
      <c r="R5760" s="2">
        <v>40797</v>
      </c>
    </row>
    <row r="5761" spans="1:18" x14ac:dyDescent="0.25">
      <c r="A5761" s="1">
        <v>58279</v>
      </c>
      <c r="B5761" s="2">
        <v>39914</v>
      </c>
      <c r="C5761" s="2" t="str">
        <f t="shared" si="446"/>
        <v>April</v>
      </c>
      <c r="D5761" s="1" t="s">
        <v>41</v>
      </c>
      <c r="E5761" s="1">
        <v>44</v>
      </c>
      <c r="F5761" s="1">
        <f t="shared" si="445"/>
        <v>29.939545454545453</v>
      </c>
      <c r="G5761" s="1">
        <v>1317.34</v>
      </c>
      <c r="H5761" s="1">
        <v>2.99</v>
      </c>
      <c r="I5761">
        <f t="shared" si="447"/>
        <v>1320.33</v>
      </c>
      <c r="J5761">
        <f t="shared" si="448"/>
        <v>3.5455000000000001</v>
      </c>
      <c r="K5761">
        <f t="shared" si="449"/>
        <v>46.706289699999999</v>
      </c>
      <c r="L5761" s="1" t="s">
        <v>26</v>
      </c>
      <c r="M5761" s="1" t="s">
        <v>20</v>
      </c>
      <c r="N5761" s="1" t="s">
        <v>21</v>
      </c>
      <c r="O5761" s="1" t="s">
        <v>34</v>
      </c>
      <c r="P5761" s="1" t="s">
        <v>48</v>
      </c>
      <c r="Q5761" s="1" t="s">
        <v>24</v>
      </c>
      <c r="R5761" s="2">
        <v>39914</v>
      </c>
    </row>
    <row r="5762" spans="1:18" x14ac:dyDescent="0.25">
      <c r="A5762" s="1">
        <v>52805</v>
      </c>
      <c r="B5762" s="2">
        <v>40814</v>
      </c>
      <c r="C5762" s="2" t="str">
        <f t="shared" si="446"/>
        <v>September</v>
      </c>
      <c r="D5762" s="1" t="s">
        <v>25</v>
      </c>
      <c r="E5762" s="1">
        <v>20</v>
      </c>
      <c r="F5762" s="1">
        <f t="shared" ref="F5762:F5825" si="450">G5762/E5762</f>
        <v>29.827999999999996</v>
      </c>
      <c r="G5762" s="1">
        <v>596.55999999999995</v>
      </c>
      <c r="H5762" s="1">
        <v>5.5</v>
      </c>
      <c r="I5762">
        <f t="shared" si="447"/>
        <v>602.05999999999995</v>
      </c>
      <c r="J5762">
        <f t="shared" si="448"/>
        <v>5.3265000000000002</v>
      </c>
      <c r="K5762">
        <f t="shared" si="449"/>
        <v>31.775768399999997</v>
      </c>
      <c r="L5762" s="1" t="s">
        <v>19</v>
      </c>
      <c r="M5762" s="1" t="s">
        <v>27</v>
      </c>
      <c r="N5762" s="1" t="s">
        <v>33</v>
      </c>
      <c r="O5762" s="1" t="s">
        <v>29</v>
      </c>
      <c r="P5762" s="1" t="s">
        <v>43</v>
      </c>
      <c r="Q5762" s="1" t="s">
        <v>24</v>
      </c>
      <c r="R5762" s="2">
        <v>40814</v>
      </c>
    </row>
    <row r="5763" spans="1:18" x14ac:dyDescent="0.25">
      <c r="A5763" s="1">
        <v>32806</v>
      </c>
      <c r="B5763" s="2">
        <v>40715</v>
      </c>
      <c r="C5763" s="2" t="str">
        <f t="shared" ref="C5763:C5826" si="451">TEXT(B5763,"mmmm")</f>
        <v>June</v>
      </c>
      <c r="D5763" s="1" t="s">
        <v>37</v>
      </c>
      <c r="E5763" s="1">
        <v>8</v>
      </c>
      <c r="F5763" s="1">
        <f t="shared" si="450"/>
        <v>22.3475</v>
      </c>
      <c r="G5763" s="1">
        <v>178.78</v>
      </c>
      <c r="H5763" s="1">
        <v>8.99</v>
      </c>
      <c r="I5763">
        <f t="shared" ref="I5763:I5826" si="452">G5763+H5763</f>
        <v>187.77</v>
      </c>
      <c r="J5763">
        <f t="shared" ref="J5763:J5826" si="453">IF(O5763="Furniture",4.761,IF(O5763="Technology",5.3265,IF(O5763="Office Supplies",3.5455,0)))</f>
        <v>4.7610000000000001</v>
      </c>
      <c r="K5763">
        <f t="shared" ref="K5763:K5826" si="454">(J5763*G5763)/100</f>
        <v>8.5117158000000011</v>
      </c>
      <c r="L5763" s="1" t="s">
        <v>26</v>
      </c>
      <c r="M5763" s="1" t="s">
        <v>44</v>
      </c>
      <c r="N5763" s="1" t="s">
        <v>42</v>
      </c>
      <c r="O5763" s="1" t="s">
        <v>22</v>
      </c>
      <c r="P5763" s="1" t="s">
        <v>23</v>
      </c>
      <c r="Q5763" s="1" t="s">
        <v>46</v>
      </c>
      <c r="R5763" s="2">
        <v>40716</v>
      </c>
    </row>
    <row r="5764" spans="1:18" x14ac:dyDescent="0.25">
      <c r="A5764" s="1">
        <v>15078</v>
      </c>
      <c r="B5764" s="2">
        <v>40491</v>
      </c>
      <c r="C5764" s="2" t="str">
        <f t="shared" si="451"/>
        <v>November</v>
      </c>
      <c r="D5764" s="1" t="s">
        <v>25</v>
      </c>
      <c r="E5764" s="1">
        <v>33</v>
      </c>
      <c r="F5764" s="1">
        <f t="shared" si="450"/>
        <v>6.2730303030303025</v>
      </c>
      <c r="G5764" s="1">
        <v>207.01</v>
      </c>
      <c r="H5764" s="1">
        <v>4.96</v>
      </c>
      <c r="I5764">
        <f t="shared" si="452"/>
        <v>211.97</v>
      </c>
      <c r="J5764">
        <f t="shared" si="453"/>
        <v>3.5455000000000001</v>
      </c>
      <c r="K5764">
        <f t="shared" si="454"/>
        <v>7.3395395499999996</v>
      </c>
      <c r="L5764" s="1" t="s">
        <v>26</v>
      </c>
      <c r="M5764" s="1" t="s">
        <v>27</v>
      </c>
      <c r="N5764" s="1" t="s">
        <v>33</v>
      </c>
      <c r="O5764" s="1" t="s">
        <v>34</v>
      </c>
      <c r="P5764" s="1" t="s">
        <v>45</v>
      </c>
      <c r="Q5764" s="1" t="s">
        <v>24</v>
      </c>
      <c r="R5764" s="2">
        <v>40492</v>
      </c>
    </row>
    <row r="5765" spans="1:18" x14ac:dyDescent="0.25">
      <c r="A5765" s="1">
        <v>27939</v>
      </c>
      <c r="B5765" s="2">
        <v>41009</v>
      </c>
      <c r="C5765" s="2" t="str">
        <f t="shared" si="451"/>
        <v>April</v>
      </c>
      <c r="D5765" s="1" t="s">
        <v>41</v>
      </c>
      <c r="E5765" s="1">
        <v>8</v>
      </c>
      <c r="F5765" s="1">
        <f t="shared" si="450"/>
        <v>7.5212500000000002</v>
      </c>
      <c r="G5765" s="1">
        <v>60.17</v>
      </c>
      <c r="H5765" s="1">
        <v>5.66</v>
      </c>
      <c r="I5765">
        <f t="shared" si="452"/>
        <v>65.83</v>
      </c>
      <c r="J5765">
        <f t="shared" si="453"/>
        <v>3.5455000000000001</v>
      </c>
      <c r="K5765">
        <f t="shared" si="454"/>
        <v>2.1333273500000001</v>
      </c>
      <c r="L5765" s="1" t="s">
        <v>26</v>
      </c>
      <c r="M5765" s="1" t="s">
        <v>51</v>
      </c>
      <c r="N5765" s="1" t="s">
        <v>33</v>
      </c>
      <c r="O5765" s="1" t="s">
        <v>34</v>
      </c>
      <c r="P5765" s="1" t="s">
        <v>45</v>
      </c>
      <c r="Q5765" s="1" t="s">
        <v>24</v>
      </c>
      <c r="R5765" s="2">
        <v>41011</v>
      </c>
    </row>
    <row r="5766" spans="1:18" x14ac:dyDescent="0.25">
      <c r="A5766" s="1">
        <v>40067</v>
      </c>
      <c r="B5766" s="2">
        <v>40956</v>
      </c>
      <c r="C5766" s="2" t="str">
        <f t="shared" si="451"/>
        <v>February</v>
      </c>
      <c r="D5766" s="1" t="s">
        <v>18</v>
      </c>
      <c r="E5766" s="1">
        <v>38</v>
      </c>
      <c r="F5766" s="1">
        <f t="shared" si="450"/>
        <v>56.771276315789478</v>
      </c>
      <c r="G5766" s="1">
        <v>2157.3085000000001</v>
      </c>
      <c r="H5766" s="1">
        <v>5.31</v>
      </c>
      <c r="I5766">
        <f t="shared" si="452"/>
        <v>2162.6185</v>
      </c>
      <c r="J5766">
        <f t="shared" si="453"/>
        <v>5.3265000000000002</v>
      </c>
      <c r="K5766">
        <f t="shared" si="454"/>
        <v>114.9090372525</v>
      </c>
      <c r="L5766" s="1" t="s">
        <v>26</v>
      </c>
      <c r="M5766" s="1" t="s">
        <v>44</v>
      </c>
      <c r="N5766" s="1" t="s">
        <v>33</v>
      </c>
      <c r="O5766" s="1" t="s">
        <v>29</v>
      </c>
      <c r="P5766" s="1" t="s">
        <v>30</v>
      </c>
      <c r="Q5766" s="1" t="s">
        <v>24</v>
      </c>
      <c r="R5766" s="2">
        <v>40958</v>
      </c>
    </row>
    <row r="5767" spans="1:18" x14ac:dyDescent="0.25">
      <c r="A5767" s="1">
        <v>57760</v>
      </c>
      <c r="B5767" s="2">
        <v>40736</v>
      </c>
      <c r="C5767" s="2" t="str">
        <f t="shared" si="451"/>
        <v>July</v>
      </c>
      <c r="D5767" s="1" t="s">
        <v>32</v>
      </c>
      <c r="E5767" s="1">
        <v>38</v>
      </c>
      <c r="F5767" s="1">
        <f t="shared" si="450"/>
        <v>7.2397368421052635</v>
      </c>
      <c r="G5767" s="1">
        <v>275.11</v>
      </c>
      <c r="H5767" s="1">
        <v>4</v>
      </c>
      <c r="I5767">
        <f t="shared" si="452"/>
        <v>279.11</v>
      </c>
      <c r="J5767">
        <f t="shared" si="453"/>
        <v>4.7610000000000001</v>
      </c>
      <c r="K5767">
        <f t="shared" si="454"/>
        <v>13.097987100000001</v>
      </c>
      <c r="L5767" s="1" t="s">
        <v>26</v>
      </c>
      <c r="M5767" s="1" t="s">
        <v>20</v>
      </c>
      <c r="N5767" s="1" t="s">
        <v>33</v>
      </c>
      <c r="O5767" s="1" t="s">
        <v>22</v>
      </c>
      <c r="P5767" s="1" t="s">
        <v>23</v>
      </c>
      <c r="Q5767" s="1" t="s">
        <v>36</v>
      </c>
      <c r="R5767" s="2">
        <v>40738</v>
      </c>
    </row>
    <row r="5768" spans="1:18" x14ac:dyDescent="0.25">
      <c r="A5768" s="1">
        <v>8162</v>
      </c>
      <c r="B5768" s="2">
        <v>40093</v>
      </c>
      <c r="C5768" s="2" t="str">
        <f t="shared" si="451"/>
        <v>October</v>
      </c>
      <c r="D5768" s="1" t="s">
        <v>41</v>
      </c>
      <c r="E5768" s="1">
        <v>42</v>
      </c>
      <c r="F5768" s="1">
        <f t="shared" si="450"/>
        <v>129.77619047619049</v>
      </c>
      <c r="G5768" s="1">
        <v>5450.6</v>
      </c>
      <c r="H5768" s="1">
        <v>19.989999999999998</v>
      </c>
      <c r="I5768">
        <f t="shared" si="452"/>
        <v>5470.59</v>
      </c>
      <c r="J5768">
        <f t="shared" si="453"/>
        <v>3.5455000000000001</v>
      </c>
      <c r="K5768">
        <f t="shared" si="454"/>
        <v>193.25102300000003</v>
      </c>
      <c r="L5768" s="1" t="s">
        <v>26</v>
      </c>
      <c r="M5768" s="1" t="s">
        <v>49</v>
      </c>
      <c r="N5768" s="1" t="s">
        <v>28</v>
      </c>
      <c r="O5768" s="1" t="s">
        <v>34</v>
      </c>
      <c r="P5768" s="1" t="s">
        <v>60</v>
      </c>
      <c r="Q5768" s="1" t="s">
        <v>24</v>
      </c>
      <c r="R5768" s="2">
        <v>40095</v>
      </c>
    </row>
    <row r="5769" spans="1:18" x14ac:dyDescent="0.25">
      <c r="A5769" s="1">
        <v>43207</v>
      </c>
      <c r="B5769" s="2">
        <v>40338</v>
      </c>
      <c r="C5769" s="2" t="str">
        <f t="shared" si="451"/>
        <v>June</v>
      </c>
      <c r="D5769" s="1" t="s">
        <v>18</v>
      </c>
      <c r="E5769" s="1">
        <v>41</v>
      </c>
      <c r="F5769" s="1">
        <f t="shared" si="450"/>
        <v>3.4129268292682928</v>
      </c>
      <c r="G5769" s="1">
        <v>139.93</v>
      </c>
      <c r="H5769" s="1">
        <v>1.95</v>
      </c>
      <c r="I5769">
        <f t="shared" si="452"/>
        <v>141.88</v>
      </c>
      <c r="J5769">
        <f t="shared" si="453"/>
        <v>3.5455000000000001</v>
      </c>
      <c r="K5769">
        <f t="shared" si="454"/>
        <v>4.9612181500000005</v>
      </c>
      <c r="L5769" s="1" t="s">
        <v>26</v>
      </c>
      <c r="M5769" s="1" t="s">
        <v>54</v>
      </c>
      <c r="N5769" s="1" t="s">
        <v>21</v>
      </c>
      <c r="O5769" s="1" t="s">
        <v>34</v>
      </c>
      <c r="P5769" s="1" t="s">
        <v>35</v>
      </c>
      <c r="Q5769" s="1" t="s">
        <v>36</v>
      </c>
      <c r="R5769" s="2">
        <v>40345</v>
      </c>
    </row>
    <row r="5770" spans="1:18" x14ac:dyDescent="0.25">
      <c r="A5770" s="1">
        <v>50917</v>
      </c>
      <c r="B5770" s="2">
        <v>40015</v>
      </c>
      <c r="C5770" s="2" t="str">
        <f t="shared" si="451"/>
        <v>July</v>
      </c>
      <c r="D5770" s="1" t="s">
        <v>18</v>
      </c>
      <c r="E5770" s="1">
        <v>33</v>
      </c>
      <c r="F5770" s="1">
        <f t="shared" si="450"/>
        <v>43.100303030303031</v>
      </c>
      <c r="G5770" s="1">
        <v>1422.31</v>
      </c>
      <c r="H5770" s="1">
        <v>1.99</v>
      </c>
      <c r="I5770">
        <f t="shared" si="452"/>
        <v>1424.3</v>
      </c>
      <c r="J5770">
        <f t="shared" si="453"/>
        <v>5.3265000000000002</v>
      </c>
      <c r="K5770">
        <f t="shared" si="454"/>
        <v>75.759342150000009</v>
      </c>
      <c r="L5770" s="1" t="s">
        <v>26</v>
      </c>
      <c r="M5770" s="1" t="s">
        <v>27</v>
      </c>
      <c r="N5770" s="1" t="s">
        <v>21</v>
      </c>
      <c r="O5770" s="1" t="s">
        <v>29</v>
      </c>
      <c r="P5770" s="1" t="s">
        <v>43</v>
      </c>
      <c r="Q5770" s="1" t="s">
        <v>46</v>
      </c>
      <c r="R5770" s="2">
        <v>40019</v>
      </c>
    </row>
    <row r="5771" spans="1:18" x14ac:dyDescent="0.25">
      <c r="A5771" s="1">
        <v>48993</v>
      </c>
      <c r="B5771" s="2">
        <v>41060</v>
      </c>
      <c r="C5771" s="2" t="str">
        <f t="shared" si="451"/>
        <v>May</v>
      </c>
      <c r="D5771" s="1" t="s">
        <v>18</v>
      </c>
      <c r="E5771" s="1">
        <v>17</v>
      </c>
      <c r="F5771" s="1">
        <f t="shared" si="450"/>
        <v>7.2011764705882353</v>
      </c>
      <c r="G5771" s="1">
        <v>122.42</v>
      </c>
      <c r="H5771" s="1">
        <v>6.22</v>
      </c>
      <c r="I5771">
        <f t="shared" si="452"/>
        <v>128.64000000000001</v>
      </c>
      <c r="J5771">
        <f t="shared" si="453"/>
        <v>3.5455000000000001</v>
      </c>
      <c r="K5771">
        <f t="shared" si="454"/>
        <v>4.3404011000000002</v>
      </c>
      <c r="L5771" s="1" t="s">
        <v>19</v>
      </c>
      <c r="M5771" s="1" t="s">
        <v>56</v>
      </c>
      <c r="N5771" s="1" t="s">
        <v>21</v>
      </c>
      <c r="O5771" s="1" t="s">
        <v>34</v>
      </c>
      <c r="P5771" s="1" t="s">
        <v>45</v>
      </c>
      <c r="Q5771" s="1" t="s">
        <v>24</v>
      </c>
      <c r="R5771" s="2">
        <v>41060</v>
      </c>
    </row>
    <row r="5772" spans="1:18" x14ac:dyDescent="0.25">
      <c r="A5772" s="1">
        <v>17187</v>
      </c>
      <c r="B5772" s="2">
        <v>41175</v>
      </c>
      <c r="C5772" s="2" t="str">
        <f t="shared" si="451"/>
        <v>September</v>
      </c>
      <c r="D5772" s="1" t="s">
        <v>25</v>
      </c>
      <c r="E5772" s="1">
        <v>4</v>
      </c>
      <c r="F5772" s="1">
        <f t="shared" si="450"/>
        <v>737.99249999999995</v>
      </c>
      <c r="G5772" s="1">
        <v>2951.97</v>
      </c>
      <c r="H5772" s="1">
        <v>16.059999999999999</v>
      </c>
      <c r="I5772">
        <f t="shared" si="452"/>
        <v>2968.0299999999997</v>
      </c>
      <c r="J5772">
        <f t="shared" si="453"/>
        <v>5.3265000000000002</v>
      </c>
      <c r="K5772">
        <f t="shared" si="454"/>
        <v>157.23668205000001</v>
      </c>
      <c r="L5772" s="1" t="s">
        <v>38</v>
      </c>
      <c r="M5772" s="1" t="s">
        <v>27</v>
      </c>
      <c r="N5772" s="1" t="s">
        <v>33</v>
      </c>
      <c r="O5772" s="1" t="s">
        <v>29</v>
      </c>
      <c r="P5772" s="1" t="s">
        <v>61</v>
      </c>
      <c r="Q5772" s="1" t="s">
        <v>40</v>
      </c>
      <c r="R5772" s="2">
        <v>41177</v>
      </c>
    </row>
    <row r="5773" spans="1:18" x14ac:dyDescent="0.25">
      <c r="A5773" s="1">
        <v>20965</v>
      </c>
      <c r="B5773" s="2">
        <v>40167</v>
      </c>
      <c r="C5773" s="2" t="str">
        <f t="shared" si="451"/>
        <v>December</v>
      </c>
      <c r="D5773" s="1" t="s">
        <v>37</v>
      </c>
      <c r="E5773" s="1">
        <v>8</v>
      </c>
      <c r="F5773" s="1">
        <f t="shared" si="450"/>
        <v>158.02881249999999</v>
      </c>
      <c r="G5773" s="1">
        <v>1264.2304999999999</v>
      </c>
      <c r="H5773" s="1">
        <v>4.2</v>
      </c>
      <c r="I5773">
        <f t="shared" si="452"/>
        <v>1268.4304999999999</v>
      </c>
      <c r="J5773">
        <f t="shared" si="453"/>
        <v>5.3265000000000002</v>
      </c>
      <c r="K5773">
        <f t="shared" si="454"/>
        <v>67.339237582500004</v>
      </c>
      <c r="L5773" s="1" t="s">
        <v>26</v>
      </c>
      <c r="M5773" s="1" t="s">
        <v>49</v>
      </c>
      <c r="N5773" s="1" t="s">
        <v>21</v>
      </c>
      <c r="O5773" s="1" t="s">
        <v>29</v>
      </c>
      <c r="P5773" s="1" t="s">
        <v>30</v>
      </c>
      <c r="Q5773" s="1" t="s">
        <v>24</v>
      </c>
      <c r="R5773" s="2">
        <v>40170</v>
      </c>
    </row>
    <row r="5774" spans="1:18" x14ac:dyDescent="0.25">
      <c r="A5774" s="1">
        <v>17571</v>
      </c>
      <c r="B5774" s="2">
        <v>40983</v>
      </c>
      <c r="C5774" s="2" t="str">
        <f t="shared" si="451"/>
        <v>March</v>
      </c>
      <c r="D5774" s="1" t="s">
        <v>32</v>
      </c>
      <c r="E5774" s="1">
        <v>32</v>
      </c>
      <c r="F5774" s="1">
        <f t="shared" si="450"/>
        <v>3.2059375000000001</v>
      </c>
      <c r="G5774" s="1">
        <v>102.59</v>
      </c>
      <c r="H5774" s="1">
        <v>1.58</v>
      </c>
      <c r="I5774">
        <f t="shared" si="452"/>
        <v>104.17</v>
      </c>
      <c r="J5774">
        <f t="shared" si="453"/>
        <v>3.5455000000000001</v>
      </c>
      <c r="K5774">
        <f t="shared" si="454"/>
        <v>3.63732845</v>
      </c>
      <c r="L5774" s="1" t="s">
        <v>26</v>
      </c>
      <c r="M5774" s="1" t="s">
        <v>47</v>
      </c>
      <c r="N5774" s="1" t="s">
        <v>21</v>
      </c>
      <c r="O5774" s="1" t="s">
        <v>34</v>
      </c>
      <c r="P5774" s="1" t="s">
        <v>66</v>
      </c>
      <c r="Q5774" s="1" t="s">
        <v>36</v>
      </c>
      <c r="R5774" s="2">
        <v>40984</v>
      </c>
    </row>
    <row r="5775" spans="1:18" x14ac:dyDescent="0.25">
      <c r="A5775" s="1">
        <v>32800</v>
      </c>
      <c r="B5775" s="2">
        <v>39834</v>
      </c>
      <c r="C5775" s="2" t="str">
        <f t="shared" si="451"/>
        <v>January</v>
      </c>
      <c r="D5775" s="1" t="s">
        <v>32</v>
      </c>
      <c r="E5775" s="1">
        <v>33</v>
      </c>
      <c r="F5775" s="1">
        <f t="shared" si="450"/>
        <v>343.52636363636367</v>
      </c>
      <c r="G5775" s="1">
        <v>11336.37</v>
      </c>
      <c r="H5775" s="1">
        <v>58.92</v>
      </c>
      <c r="I5775">
        <f t="shared" si="452"/>
        <v>11395.29</v>
      </c>
      <c r="J5775">
        <f t="shared" si="453"/>
        <v>4.7610000000000001</v>
      </c>
      <c r="K5775">
        <f t="shared" si="454"/>
        <v>539.72457570000006</v>
      </c>
      <c r="L5775" s="1" t="s">
        <v>38</v>
      </c>
      <c r="M5775" s="1" t="s">
        <v>51</v>
      </c>
      <c r="N5775" s="1" t="s">
        <v>42</v>
      </c>
      <c r="O5775" s="1" t="s">
        <v>22</v>
      </c>
      <c r="P5775" s="1" t="s">
        <v>39</v>
      </c>
      <c r="Q5775" s="1" t="s">
        <v>40</v>
      </c>
      <c r="R5775" s="2">
        <v>39835</v>
      </c>
    </row>
    <row r="5776" spans="1:18" x14ac:dyDescent="0.25">
      <c r="A5776" s="1">
        <v>54053</v>
      </c>
      <c r="B5776" s="2">
        <v>40953</v>
      </c>
      <c r="C5776" s="2" t="str">
        <f t="shared" si="451"/>
        <v>February</v>
      </c>
      <c r="D5776" s="1" t="s">
        <v>25</v>
      </c>
      <c r="E5776" s="1">
        <v>18</v>
      </c>
      <c r="F5776" s="1">
        <f t="shared" si="450"/>
        <v>45.654916666666665</v>
      </c>
      <c r="G5776" s="1">
        <v>821.7885</v>
      </c>
      <c r="H5776" s="1">
        <v>5</v>
      </c>
      <c r="I5776">
        <f t="shared" si="452"/>
        <v>826.7885</v>
      </c>
      <c r="J5776">
        <f t="shared" si="453"/>
        <v>5.3265000000000002</v>
      </c>
      <c r="K5776">
        <f t="shared" si="454"/>
        <v>43.772564452499999</v>
      </c>
      <c r="L5776" s="1" t="s">
        <v>19</v>
      </c>
      <c r="M5776" s="1" t="s">
        <v>58</v>
      </c>
      <c r="N5776" s="1" t="s">
        <v>21</v>
      </c>
      <c r="O5776" s="1" t="s">
        <v>29</v>
      </c>
      <c r="P5776" s="1" t="s">
        <v>30</v>
      </c>
      <c r="Q5776" s="1" t="s">
        <v>46</v>
      </c>
      <c r="R5776" s="2">
        <v>40954</v>
      </c>
    </row>
    <row r="5777" spans="1:18" x14ac:dyDescent="0.25">
      <c r="A5777" s="1">
        <v>28674</v>
      </c>
      <c r="B5777" s="2">
        <v>40770</v>
      </c>
      <c r="C5777" s="2" t="str">
        <f t="shared" si="451"/>
        <v>August</v>
      </c>
      <c r="D5777" s="1" t="s">
        <v>25</v>
      </c>
      <c r="E5777" s="1">
        <v>26</v>
      </c>
      <c r="F5777" s="1">
        <f t="shared" si="450"/>
        <v>6.2292307692307691</v>
      </c>
      <c r="G5777" s="1">
        <v>161.96</v>
      </c>
      <c r="H5777" s="1">
        <v>5.67</v>
      </c>
      <c r="I5777">
        <f t="shared" si="452"/>
        <v>167.63</v>
      </c>
      <c r="J5777">
        <f t="shared" si="453"/>
        <v>3.5455000000000001</v>
      </c>
      <c r="K5777">
        <f t="shared" si="454"/>
        <v>5.7422918000000003</v>
      </c>
      <c r="L5777" s="1" t="s">
        <v>26</v>
      </c>
      <c r="M5777" s="1" t="s">
        <v>54</v>
      </c>
      <c r="N5777" s="1" t="s">
        <v>42</v>
      </c>
      <c r="O5777" s="1" t="s">
        <v>34</v>
      </c>
      <c r="P5777" s="1" t="s">
        <v>45</v>
      </c>
      <c r="Q5777" s="1" t="s">
        <v>24</v>
      </c>
      <c r="R5777" s="2">
        <v>40771</v>
      </c>
    </row>
    <row r="5778" spans="1:18" x14ac:dyDescent="0.25">
      <c r="A5778" s="1">
        <v>41441</v>
      </c>
      <c r="B5778" s="2">
        <v>40931</v>
      </c>
      <c r="C5778" s="2" t="str">
        <f t="shared" si="451"/>
        <v>January</v>
      </c>
      <c r="D5778" s="1" t="s">
        <v>41</v>
      </c>
      <c r="E5778" s="1">
        <v>41</v>
      </c>
      <c r="F5778" s="1">
        <f t="shared" si="450"/>
        <v>5.3921951219512199</v>
      </c>
      <c r="G5778" s="1">
        <v>221.08</v>
      </c>
      <c r="H5778" s="1">
        <v>5.68</v>
      </c>
      <c r="I5778">
        <f t="shared" si="452"/>
        <v>226.76000000000002</v>
      </c>
      <c r="J5778">
        <f t="shared" si="453"/>
        <v>3.5455000000000001</v>
      </c>
      <c r="K5778">
        <f t="shared" si="454"/>
        <v>7.8383914000000008</v>
      </c>
      <c r="L5778" s="1" t="s">
        <v>26</v>
      </c>
      <c r="M5778" s="1" t="s">
        <v>49</v>
      </c>
      <c r="N5778" s="1" t="s">
        <v>33</v>
      </c>
      <c r="O5778" s="1" t="s">
        <v>34</v>
      </c>
      <c r="P5778" s="1" t="s">
        <v>48</v>
      </c>
      <c r="Q5778" s="1" t="s">
        <v>24</v>
      </c>
      <c r="R5778" s="2">
        <v>40932</v>
      </c>
    </row>
    <row r="5779" spans="1:18" x14ac:dyDescent="0.25">
      <c r="A5779" s="1">
        <v>2307</v>
      </c>
      <c r="B5779" s="2">
        <v>40357</v>
      </c>
      <c r="C5779" s="2" t="str">
        <f t="shared" si="451"/>
        <v>June</v>
      </c>
      <c r="D5779" s="1" t="s">
        <v>18</v>
      </c>
      <c r="E5779" s="1">
        <v>32</v>
      </c>
      <c r="F5779" s="1">
        <f t="shared" si="450"/>
        <v>5.6978125000000004</v>
      </c>
      <c r="G5779" s="1">
        <v>182.33</v>
      </c>
      <c r="H5779" s="1">
        <v>1.49</v>
      </c>
      <c r="I5779">
        <f t="shared" si="452"/>
        <v>183.82000000000002</v>
      </c>
      <c r="J5779">
        <f t="shared" si="453"/>
        <v>3.5455000000000001</v>
      </c>
      <c r="K5779">
        <f t="shared" si="454"/>
        <v>6.4645101500000006</v>
      </c>
      <c r="L5779" s="1" t="s">
        <v>26</v>
      </c>
      <c r="M5779" s="1" t="s">
        <v>49</v>
      </c>
      <c r="N5779" s="1" t="s">
        <v>33</v>
      </c>
      <c r="O5779" s="1" t="s">
        <v>34</v>
      </c>
      <c r="P5779" s="1" t="s">
        <v>48</v>
      </c>
      <c r="Q5779" s="1" t="s">
        <v>24</v>
      </c>
      <c r="R5779" s="2">
        <v>40357</v>
      </c>
    </row>
    <row r="5780" spans="1:18" x14ac:dyDescent="0.25">
      <c r="A5780" s="1">
        <v>16196</v>
      </c>
      <c r="B5780" s="2">
        <v>40106</v>
      </c>
      <c r="C5780" s="2" t="str">
        <f t="shared" si="451"/>
        <v>October</v>
      </c>
      <c r="D5780" s="1" t="s">
        <v>25</v>
      </c>
      <c r="E5780" s="1">
        <v>44</v>
      </c>
      <c r="F5780" s="1">
        <f t="shared" si="450"/>
        <v>330.03159090909088</v>
      </c>
      <c r="G5780" s="1">
        <v>14521.39</v>
      </c>
      <c r="H5780" s="1">
        <v>24.49</v>
      </c>
      <c r="I5780">
        <f t="shared" si="452"/>
        <v>14545.88</v>
      </c>
      <c r="J5780">
        <f t="shared" si="453"/>
        <v>4.7610000000000001</v>
      </c>
      <c r="K5780">
        <f t="shared" si="454"/>
        <v>691.36337790000005</v>
      </c>
      <c r="L5780" s="1" t="s">
        <v>26</v>
      </c>
      <c r="M5780" s="1" t="s">
        <v>27</v>
      </c>
      <c r="N5780" s="1" t="s">
        <v>42</v>
      </c>
      <c r="O5780" s="1" t="s">
        <v>22</v>
      </c>
      <c r="P5780" s="1" t="s">
        <v>39</v>
      </c>
      <c r="Q5780" s="1" t="s">
        <v>53</v>
      </c>
      <c r="R5780" s="2">
        <v>40108</v>
      </c>
    </row>
    <row r="5781" spans="1:18" x14ac:dyDescent="0.25">
      <c r="A5781" s="1">
        <v>28003</v>
      </c>
      <c r="B5781" s="2">
        <v>40621</v>
      </c>
      <c r="C5781" s="2" t="str">
        <f t="shared" si="451"/>
        <v>March</v>
      </c>
      <c r="D5781" s="1" t="s">
        <v>37</v>
      </c>
      <c r="E5781" s="1">
        <v>31</v>
      </c>
      <c r="F5781" s="1">
        <f t="shared" si="450"/>
        <v>5.09</v>
      </c>
      <c r="G5781" s="1">
        <v>157.79</v>
      </c>
      <c r="H5781" s="1">
        <v>6.07</v>
      </c>
      <c r="I5781">
        <f t="shared" si="452"/>
        <v>163.85999999999999</v>
      </c>
      <c r="J5781">
        <f t="shared" si="453"/>
        <v>3.5455000000000001</v>
      </c>
      <c r="K5781">
        <f t="shared" si="454"/>
        <v>5.5944444500000001</v>
      </c>
      <c r="L5781" s="1" t="s">
        <v>26</v>
      </c>
      <c r="M5781" s="1" t="s">
        <v>44</v>
      </c>
      <c r="N5781" s="1" t="s">
        <v>33</v>
      </c>
      <c r="O5781" s="1" t="s">
        <v>34</v>
      </c>
      <c r="P5781" s="1" t="s">
        <v>45</v>
      </c>
      <c r="Q5781" s="1" t="s">
        <v>24</v>
      </c>
      <c r="R5781" s="2">
        <v>40623</v>
      </c>
    </row>
    <row r="5782" spans="1:18" x14ac:dyDescent="0.25">
      <c r="A5782" s="1">
        <v>28836</v>
      </c>
      <c r="B5782" s="2">
        <v>40475</v>
      </c>
      <c r="C5782" s="2" t="str">
        <f t="shared" si="451"/>
        <v>October</v>
      </c>
      <c r="D5782" s="1" t="s">
        <v>25</v>
      </c>
      <c r="E5782" s="1">
        <v>7</v>
      </c>
      <c r="F5782" s="1">
        <f t="shared" si="450"/>
        <v>165.46571428571428</v>
      </c>
      <c r="G5782" s="1">
        <v>1158.26</v>
      </c>
      <c r="H5782" s="1">
        <v>19.989999999999998</v>
      </c>
      <c r="I5782">
        <f t="shared" si="452"/>
        <v>1178.25</v>
      </c>
      <c r="J5782">
        <f t="shared" si="453"/>
        <v>3.5455000000000001</v>
      </c>
      <c r="K5782">
        <f t="shared" si="454"/>
        <v>41.066108300000003</v>
      </c>
      <c r="L5782" s="1" t="s">
        <v>26</v>
      </c>
      <c r="M5782" s="1" t="s">
        <v>55</v>
      </c>
      <c r="N5782" s="1" t="s">
        <v>33</v>
      </c>
      <c r="O5782" s="1" t="s">
        <v>34</v>
      </c>
      <c r="P5782" s="1" t="s">
        <v>48</v>
      </c>
      <c r="Q5782" s="1" t="s">
        <v>24</v>
      </c>
      <c r="R5782" s="2">
        <v>40477</v>
      </c>
    </row>
    <row r="5783" spans="1:18" x14ac:dyDescent="0.25">
      <c r="A5783" s="1">
        <v>38721</v>
      </c>
      <c r="B5783" s="2">
        <v>39896</v>
      </c>
      <c r="C5783" s="2" t="str">
        <f t="shared" si="451"/>
        <v>March</v>
      </c>
      <c r="D5783" s="1" t="s">
        <v>37</v>
      </c>
      <c r="E5783" s="1">
        <v>15</v>
      </c>
      <c r="F5783" s="1">
        <f t="shared" si="450"/>
        <v>92.445999999999998</v>
      </c>
      <c r="G5783" s="1">
        <v>1386.69</v>
      </c>
      <c r="H5783" s="1">
        <v>19.989999999999998</v>
      </c>
      <c r="I5783">
        <f t="shared" si="452"/>
        <v>1406.68</v>
      </c>
      <c r="J5783">
        <f t="shared" si="453"/>
        <v>3.5455000000000001</v>
      </c>
      <c r="K5783">
        <f t="shared" si="454"/>
        <v>49.165093949999999</v>
      </c>
      <c r="L5783" s="1" t="s">
        <v>26</v>
      </c>
      <c r="M5783" s="1" t="s">
        <v>58</v>
      </c>
      <c r="N5783" s="1" t="s">
        <v>28</v>
      </c>
      <c r="O5783" s="1" t="s">
        <v>34</v>
      </c>
      <c r="P5783" s="1" t="s">
        <v>62</v>
      </c>
      <c r="Q5783" s="1" t="s">
        <v>24</v>
      </c>
      <c r="R5783" s="2">
        <v>39897</v>
      </c>
    </row>
    <row r="5784" spans="1:18" x14ac:dyDescent="0.25">
      <c r="A5784" s="1">
        <v>31171</v>
      </c>
      <c r="B5784" s="2">
        <v>39911</v>
      </c>
      <c r="C5784" s="2" t="str">
        <f t="shared" si="451"/>
        <v>April</v>
      </c>
      <c r="D5784" s="1" t="s">
        <v>32</v>
      </c>
      <c r="E5784" s="1">
        <v>37</v>
      </c>
      <c r="F5784" s="1">
        <f t="shared" si="450"/>
        <v>4.3518918918918921</v>
      </c>
      <c r="G5784" s="1">
        <v>161.02000000000001</v>
      </c>
      <c r="H5784" s="1">
        <v>1.49</v>
      </c>
      <c r="I5784">
        <f t="shared" si="452"/>
        <v>162.51000000000002</v>
      </c>
      <c r="J5784">
        <f t="shared" si="453"/>
        <v>3.5455000000000001</v>
      </c>
      <c r="K5784">
        <f t="shared" si="454"/>
        <v>5.7089641000000002</v>
      </c>
      <c r="L5784" s="1" t="s">
        <v>26</v>
      </c>
      <c r="M5784" s="1" t="s">
        <v>20</v>
      </c>
      <c r="N5784" s="1" t="s">
        <v>42</v>
      </c>
      <c r="O5784" s="1" t="s">
        <v>34</v>
      </c>
      <c r="P5784" s="1" t="s">
        <v>48</v>
      </c>
      <c r="Q5784" s="1" t="s">
        <v>24</v>
      </c>
      <c r="R5784" s="2">
        <v>39912</v>
      </c>
    </row>
    <row r="5785" spans="1:18" x14ac:dyDescent="0.25">
      <c r="A5785" s="1">
        <v>39269</v>
      </c>
      <c r="B5785" s="2">
        <v>41208</v>
      </c>
      <c r="C5785" s="2" t="str">
        <f t="shared" si="451"/>
        <v>October</v>
      </c>
      <c r="D5785" s="1" t="s">
        <v>18</v>
      </c>
      <c r="E5785" s="1">
        <v>16</v>
      </c>
      <c r="F5785" s="1">
        <f t="shared" si="450"/>
        <v>29.0434375</v>
      </c>
      <c r="G5785" s="1">
        <v>464.69499999999999</v>
      </c>
      <c r="H5785" s="1">
        <v>2.5</v>
      </c>
      <c r="I5785">
        <f t="shared" si="452"/>
        <v>467.19499999999999</v>
      </c>
      <c r="J5785">
        <f t="shared" si="453"/>
        <v>5.3265000000000002</v>
      </c>
      <c r="K5785">
        <f t="shared" si="454"/>
        <v>24.751979175000002</v>
      </c>
      <c r="L5785" s="1" t="s">
        <v>26</v>
      </c>
      <c r="M5785" s="1" t="s">
        <v>27</v>
      </c>
      <c r="N5785" s="1" t="s">
        <v>42</v>
      </c>
      <c r="O5785" s="1" t="s">
        <v>29</v>
      </c>
      <c r="P5785" s="1" t="s">
        <v>30</v>
      </c>
      <c r="Q5785" s="1" t="s">
        <v>46</v>
      </c>
      <c r="R5785" s="2">
        <v>41215</v>
      </c>
    </row>
    <row r="5786" spans="1:18" x14ac:dyDescent="0.25">
      <c r="A5786" s="1">
        <v>6050</v>
      </c>
      <c r="B5786" s="2">
        <v>40265</v>
      </c>
      <c r="C5786" s="2" t="str">
        <f t="shared" si="451"/>
        <v>March</v>
      </c>
      <c r="D5786" s="1" t="s">
        <v>18</v>
      </c>
      <c r="E5786" s="1">
        <v>3</v>
      </c>
      <c r="F5786" s="1">
        <f t="shared" si="450"/>
        <v>87.313333333333333</v>
      </c>
      <c r="G5786" s="1">
        <v>261.94</v>
      </c>
      <c r="H5786" s="1">
        <v>33.6</v>
      </c>
      <c r="I5786">
        <f t="shared" si="452"/>
        <v>295.54000000000002</v>
      </c>
      <c r="J5786">
        <f t="shared" si="453"/>
        <v>5.3265000000000002</v>
      </c>
      <c r="K5786">
        <f t="shared" si="454"/>
        <v>13.9522341</v>
      </c>
      <c r="L5786" s="1" t="s">
        <v>38</v>
      </c>
      <c r="M5786" s="1" t="s">
        <v>49</v>
      </c>
      <c r="N5786" s="1" t="s">
        <v>28</v>
      </c>
      <c r="O5786" s="1" t="s">
        <v>29</v>
      </c>
      <c r="P5786" s="1" t="s">
        <v>61</v>
      </c>
      <c r="Q5786" s="1" t="s">
        <v>40</v>
      </c>
      <c r="R5786" s="2">
        <v>40272</v>
      </c>
    </row>
    <row r="5787" spans="1:18" x14ac:dyDescent="0.25">
      <c r="A5787" s="1">
        <v>8999</v>
      </c>
      <c r="B5787" s="2">
        <v>39976</v>
      </c>
      <c r="C5787" s="2" t="str">
        <f t="shared" si="451"/>
        <v>June</v>
      </c>
      <c r="D5787" s="1" t="s">
        <v>25</v>
      </c>
      <c r="E5787" s="1">
        <v>28</v>
      </c>
      <c r="F5787" s="1">
        <f t="shared" si="450"/>
        <v>59.874285714285712</v>
      </c>
      <c r="G5787" s="1">
        <v>1676.48</v>
      </c>
      <c r="H5787" s="1">
        <v>14.3</v>
      </c>
      <c r="I5787">
        <f t="shared" si="452"/>
        <v>1690.78</v>
      </c>
      <c r="J5787">
        <f t="shared" si="453"/>
        <v>3.5455000000000001</v>
      </c>
      <c r="K5787">
        <f t="shared" si="454"/>
        <v>59.439598400000001</v>
      </c>
      <c r="L5787" s="1" t="s">
        <v>26</v>
      </c>
      <c r="M5787" s="1" t="s">
        <v>47</v>
      </c>
      <c r="N5787" s="1" t="s">
        <v>33</v>
      </c>
      <c r="O5787" s="1" t="s">
        <v>34</v>
      </c>
      <c r="P5787" s="1" t="s">
        <v>45</v>
      </c>
      <c r="Q5787" s="1" t="s">
        <v>24</v>
      </c>
      <c r="R5787" s="2">
        <v>39978</v>
      </c>
    </row>
    <row r="5788" spans="1:18" x14ac:dyDescent="0.25">
      <c r="A5788" s="1">
        <v>45248</v>
      </c>
      <c r="B5788" s="2">
        <v>40649</v>
      </c>
      <c r="C5788" s="2" t="str">
        <f t="shared" si="451"/>
        <v>April</v>
      </c>
      <c r="D5788" s="1" t="s">
        <v>41</v>
      </c>
      <c r="E5788" s="1">
        <v>32</v>
      </c>
      <c r="F5788" s="1">
        <f t="shared" si="450"/>
        <v>154.430390625</v>
      </c>
      <c r="G5788" s="1">
        <v>4941.7725</v>
      </c>
      <c r="H5788" s="1">
        <v>8.99</v>
      </c>
      <c r="I5788">
        <f t="shared" si="452"/>
        <v>4950.7624999999998</v>
      </c>
      <c r="J5788">
        <f t="shared" si="453"/>
        <v>5.3265000000000002</v>
      </c>
      <c r="K5788">
        <f t="shared" si="454"/>
        <v>263.22351221250005</v>
      </c>
      <c r="L5788" s="1" t="s">
        <v>26</v>
      </c>
      <c r="M5788" s="1" t="s">
        <v>56</v>
      </c>
      <c r="N5788" s="1" t="s">
        <v>33</v>
      </c>
      <c r="O5788" s="1" t="s">
        <v>29</v>
      </c>
      <c r="P5788" s="1" t="s">
        <v>30</v>
      </c>
      <c r="Q5788" s="1" t="s">
        <v>24</v>
      </c>
      <c r="R5788" s="2">
        <v>40651</v>
      </c>
    </row>
    <row r="5789" spans="1:18" x14ac:dyDescent="0.25">
      <c r="A5789" s="1">
        <v>51879</v>
      </c>
      <c r="B5789" s="2">
        <v>40414</v>
      </c>
      <c r="C5789" s="2" t="str">
        <f t="shared" si="451"/>
        <v>August</v>
      </c>
      <c r="D5789" s="1" t="s">
        <v>32</v>
      </c>
      <c r="E5789" s="1">
        <v>26</v>
      </c>
      <c r="F5789" s="1">
        <f t="shared" si="450"/>
        <v>53.165769230769229</v>
      </c>
      <c r="G5789" s="1">
        <v>1382.31</v>
      </c>
      <c r="H5789" s="1">
        <v>19.989999999999998</v>
      </c>
      <c r="I5789">
        <f t="shared" si="452"/>
        <v>1402.3</v>
      </c>
      <c r="J5789">
        <f t="shared" si="453"/>
        <v>4.7610000000000001</v>
      </c>
      <c r="K5789">
        <f t="shared" si="454"/>
        <v>65.81177910000001</v>
      </c>
      <c r="L5789" s="1" t="s">
        <v>26</v>
      </c>
      <c r="M5789" s="1" t="s">
        <v>20</v>
      </c>
      <c r="N5789" s="1" t="s">
        <v>33</v>
      </c>
      <c r="O5789" s="1" t="s">
        <v>22</v>
      </c>
      <c r="P5789" s="1" t="s">
        <v>23</v>
      </c>
      <c r="Q5789" s="1" t="s">
        <v>24</v>
      </c>
      <c r="R5789" s="2">
        <v>40416</v>
      </c>
    </row>
    <row r="5790" spans="1:18" x14ac:dyDescent="0.25">
      <c r="A5790" s="1">
        <v>15718</v>
      </c>
      <c r="B5790" s="2">
        <v>39840</v>
      </c>
      <c r="C5790" s="2" t="str">
        <f t="shared" si="451"/>
        <v>January</v>
      </c>
      <c r="D5790" s="1" t="s">
        <v>37</v>
      </c>
      <c r="E5790" s="1">
        <v>36</v>
      </c>
      <c r="F5790" s="1">
        <f t="shared" si="450"/>
        <v>2.8019444444444446</v>
      </c>
      <c r="G5790" s="1">
        <v>100.87</v>
      </c>
      <c r="H5790" s="1">
        <v>0.7</v>
      </c>
      <c r="I5790">
        <f t="shared" si="452"/>
        <v>101.57000000000001</v>
      </c>
      <c r="J5790">
        <f t="shared" si="453"/>
        <v>3.5455000000000001</v>
      </c>
      <c r="K5790">
        <f t="shared" si="454"/>
        <v>3.57634585</v>
      </c>
      <c r="L5790" s="1" t="s">
        <v>26</v>
      </c>
      <c r="M5790" s="1" t="s">
        <v>27</v>
      </c>
      <c r="N5790" s="1" t="s">
        <v>33</v>
      </c>
      <c r="O5790" s="1" t="s">
        <v>34</v>
      </c>
      <c r="P5790" s="1" t="s">
        <v>35</v>
      </c>
      <c r="Q5790" s="1" t="s">
        <v>36</v>
      </c>
      <c r="R5790" s="2">
        <v>39841</v>
      </c>
    </row>
    <row r="5791" spans="1:18" x14ac:dyDescent="0.25">
      <c r="A5791" s="1">
        <v>42471</v>
      </c>
      <c r="B5791" s="2">
        <v>40977</v>
      </c>
      <c r="C5791" s="2" t="str">
        <f t="shared" si="451"/>
        <v>March</v>
      </c>
      <c r="D5791" s="1" t="s">
        <v>18</v>
      </c>
      <c r="E5791" s="1">
        <v>23</v>
      </c>
      <c r="F5791" s="1">
        <f t="shared" si="450"/>
        <v>1.9517391304347826</v>
      </c>
      <c r="G5791" s="1">
        <v>44.89</v>
      </c>
      <c r="H5791" s="1">
        <v>1.63</v>
      </c>
      <c r="I5791">
        <f t="shared" si="452"/>
        <v>46.52</v>
      </c>
      <c r="J5791">
        <f t="shared" si="453"/>
        <v>3.5455000000000001</v>
      </c>
      <c r="K5791">
        <f t="shared" si="454"/>
        <v>1.59157495</v>
      </c>
      <c r="L5791" s="1" t="s">
        <v>26</v>
      </c>
      <c r="M5791" s="1" t="s">
        <v>49</v>
      </c>
      <c r="N5791" s="1" t="s">
        <v>21</v>
      </c>
      <c r="O5791" s="1" t="s">
        <v>34</v>
      </c>
      <c r="P5791" s="1" t="s">
        <v>35</v>
      </c>
      <c r="Q5791" s="1" t="s">
        <v>36</v>
      </c>
      <c r="R5791" s="2">
        <v>40979</v>
      </c>
    </row>
    <row r="5792" spans="1:18" x14ac:dyDescent="0.25">
      <c r="A5792" s="1">
        <v>50854</v>
      </c>
      <c r="B5792" s="2">
        <v>40894</v>
      </c>
      <c r="C5792" s="2" t="str">
        <f t="shared" si="451"/>
        <v>December</v>
      </c>
      <c r="D5792" s="1" t="s">
        <v>37</v>
      </c>
      <c r="E5792" s="1">
        <v>42</v>
      </c>
      <c r="F5792" s="1">
        <f t="shared" si="450"/>
        <v>10.765476190476189</v>
      </c>
      <c r="G5792" s="1">
        <v>452.15</v>
      </c>
      <c r="H5792" s="1">
        <v>3.37</v>
      </c>
      <c r="I5792">
        <f t="shared" si="452"/>
        <v>455.52</v>
      </c>
      <c r="J5792">
        <f t="shared" si="453"/>
        <v>3.5455000000000001</v>
      </c>
      <c r="K5792">
        <f t="shared" si="454"/>
        <v>16.03097825</v>
      </c>
      <c r="L5792" s="1" t="s">
        <v>19</v>
      </c>
      <c r="M5792" s="1" t="s">
        <v>27</v>
      </c>
      <c r="N5792" s="1" t="s">
        <v>33</v>
      </c>
      <c r="O5792" s="1" t="s">
        <v>34</v>
      </c>
      <c r="P5792" s="1" t="s">
        <v>50</v>
      </c>
      <c r="Q5792" s="1" t="s">
        <v>46</v>
      </c>
      <c r="R5792" s="2">
        <v>40894</v>
      </c>
    </row>
    <row r="5793" spans="1:18" x14ac:dyDescent="0.25">
      <c r="A5793" s="1">
        <v>59558</v>
      </c>
      <c r="B5793" s="2">
        <v>41106</v>
      </c>
      <c r="C5793" s="2" t="str">
        <f t="shared" si="451"/>
        <v>July</v>
      </c>
      <c r="D5793" s="1" t="s">
        <v>32</v>
      </c>
      <c r="E5793" s="1">
        <v>34</v>
      </c>
      <c r="F5793" s="1">
        <f t="shared" si="450"/>
        <v>2.7811764705882354</v>
      </c>
      <c r="G5793" s="1">
        <v>94.56</v>
      </c>
      <c r="H5793" s="1">
        <v>0.5</v>
      </c>
      <c r="I5793">
        <f t="shared" si="452"/>
        <v>95.06</v>
      </c>
      <c r="J5793">
        <f t="shared" si="453"/>
        <v>3.5455000000000001</v>
      </c>
      <c r="K5793">
        <f t="shared" si="454"/>
        <v>3.3526248000000005</v>
      </c>
      <c r="L5793" s="1" t="s">
        <v>26</v>
      </c>
      <c r="M5793" s="1" t="s">
        <v>55</v>
      </c>
      <c r="N5793" s="1" t="s">
        <v>28</v>
      </c>
      <c r="O5793" s="1" t="s">
        <v>34</v>
      </c>
      <c r="P5793" s="1" t="s">
        <v>63</v>
      </c>
      <c r="Q5793" s="1" t="s">
        <v>24</v>
      </c>
      <c r="R5793" s="2">
        <v>41109</v>
      </c>
    </row>
    <row r="5794" spans="1:18" x14ac:dyDescent="0.25">
      <c r="A5794" s="1">
        <v>8064</v>
      </c>
      <c r="B5794" s="2">
        <v>40675</v>
      </c>
      <c r="C5794" s="2" t="str">
        <f t="shared" si="451"/>
        <v>May</v>
      </c>
      <c r="D5794" s="1" t="s">
        <v>25</v>
      </c>
      <c r="E5794" s="1">
        <v>44</v>
      </c>
      <c r="F5794" s="1">
        <f t="shared" si="450"/>
        <v>237.40795454545457</v>
      </c>
      <c r="G5794" s="1">
        <v>10445.950000000001</v>
      </c>
      <c r="H5794" s="1">
        <v>62.94</v>
      </c>
      <c r="I5794">
        <f t="shared" si="452"/>
        <v>10508.890000000001</v>
      </c>
      <c r="J5794">
        <f t="shared" si="453"/>
        <v>4.7610000000000001</v>
      </c>
      <c r="K5794">
        <f t="shared" si="454"/>
        <v>497.33167950000001</v>
      </c>
      <c r="L5794" s="1" t="s">
        <v>38</v>
      </c>
      <c r="M5794" s="1" t="s">
        <v>56</v>
      </c>
      <c r="N5794" s="1" t="s">
        <v>42</v>
      </c>
      <c r="O5794" s="1" t="s">
        <v>22</v>
      </c>
      <c r="P5794" s="1" t="s">
        <v>39</v>
      </c>
      <c r="Q5794" s="1" t="s">
        <v>40</v>
      </c>
      <c r="R5794" s="2">
        <v>40676</v>
      </c>
    </row>
    <row r="5795" spans="1:18" x14ac:dyDescent="0.25">
      <c r="A5795" s="1">
        <v>56101</v>
      </c>
      <c r="B5795" s="2">
        <v>40378</v>
      </c>
      <c r="C5795" s="2" t="str">
        <f t="shared" si="451"/>
        <v>July</v>
      </c>
      <c r="D5795" s="1" t="s">
        <v>32</v>
      </c>
      <c r="E5795" s="1">
        <v>44</v>
      </c>
      <c r="F5795" s="1">
        <f t="shared" si="450"/>
        <v>121.52568181818182</v>
      </c>
      <c r="G5795" s="1">
        <v>5347.13</v>
      </c>
      <c r="H5795" s="1">
        <v>19.989999999999998</v>
      </c>
      <c r="I5795">
        <f t="shared" si="452"/>
        <v>5367.12</v>
      </c>
      <c r="J5795">
        <f t="shared" si="453"/>
        <v>3.5455000000000001</v>
      </c>
      <c r="K5795">
        <f t="shared" si="454"/>
        <v>189.58249415000003</v>
      </c>
      <c r="L5795" s="1" t="s">
        <v>26</v>
      </c>
      <c r="M5795" s="1" t="s">
        <v>27</v>
      </c>
      <c r="N5795" s="1" t="s">
        <v>33</v>
      </c>
      <c r="O5795" s="1" t="s">
        <v>34</v>
      </c>
      <c r="P5795" s="1" t="s">
        <v>48</v>
      </c>
      <c r="Q5795" s="1" t="s">
        <v>24</v>
      </c>
      <c r="R5795" s="2">
        <v>40381</v>
      </c>
    </row>
    <row r="5796" spans="1:18" x14ac:dyDescent="0.25">
      <c r="A5796" s="1">
        <v>6054</v>
      </c>
      <c r="B5796" s="2">
        <v>40794</v>
      </c>
      <c r="C5796" s="2" t="str">
        <f t="shared" si="451"/>
        <v>September</v>
      </c>
      <c r="D5796" s="1" t="s">
        <v>18</v>
      </c>
      <c r="E5796" s="1">
        <v>43</v>
      </c>
      <c r="F5796" s="1">
        <f t="shared" si="450"/>
        <v>14.960697674418604</v>
      </c>
      <c r="G5796" s="1">
        <v>643.30999999999995</v>
      </c>
      <c r="H5796" s="1">
        <v>10.68</v>
      </c>
      <c r="I5796">
        <f t="shared" si="452"/>
        <v>653.9899999999999</v>
      </c>
      <c r="J5796">
        <f t="shared" si="453"/>
        <v>3.5455000000000001</v>
      </c>
      <c r="K5796">
        <f t="shared" si="454"/>
        <v>22.808556049999996</v>
      </c>
      <c r="L5796" s="1" t="s">
        <v>19</v>
      </c>
      <c r="M5796" s="1" t="s">
        <v>47</v>
      </c>
      <c r="N5796" s="1" t="s">
        <v>33</v>
      </c>
      <c r="O5796" s="1" t="s">
        <v>34</v>
      </c>
      <c r="P5796" s="1" t="s">
        <v>60</v>
      </c>
      <c r="Q5796" s="1" t="s">
        <v>24</v>
      </c>
      <c r="R5796" s="2">
        <v>40799</v>
      </c>
    </row>
    <row r="5797" spans="1:18" x14ac:dyDescent="0.25">
      <c r="A5797" s="1">
        <v>868</v>
      </c>
      <c r="B5797" s="2">
        <v>41068</v>
      </c>
      <c r="C5797" s="2" t="str">
        <f t="shared" si="451"/>
        <v>June</v>
      </c>
      <c r="D5797" s="1" t="s">
        <v>32</v>
      </c>
      <c r="E5797" s="1">
        <v>32</v>
      </c>
      <c r="F5797" s="1">
        <f t="shared" si="450"/>
        <v>22.401250000000001</v>
      </c>
      <c r="G5797" s="1">
        <v>716.84</v>
      </c>
      <c r="H5797" s="1">
        <v>5.94</v>
      </c>
      <c r="I5797">
        <f t="shared" si="452"/>
        <v>722.78000000000009</v>
      </c>
      <c r="J5797">
        <f t="shared" si="453"/>
        <v>3.5455000000000001</v>
      </c>
      <c r="K5797">
        <f t="shared" si="454"/>
        <v>25.415562200000004</v>
      </c>
      <c r="L5797" s="1" t="s">
        <v>26</v>
      </c>
      <c r="M5797" s="1" t="s">
        <v>65</v>
      </c>
      <c r="N5797" s="1" t="s">
        <v>42</v>
      </c>
      <c r="O5797" s="1" t="s">
        <v>34</v>
      </c>
      <c r="P5797" s="1" t="s">
        <v>68</v>
      </c>
      <c r="Q5797" s="1" t="s">
        <v>31</v>
      </c>
      <c r="R5797" s="2">
        <v>41069</v>
      </c>
    </row>
    <row r="5798" spans="1:18" x14ac:dyDescent="0.25">
      <c r="A5798" s="1">
        <v>50950</v>
      </c>
      <c r="B5798" s="2">
        <v>41273</v>
      </c>
      <c r="C5798" s="2" t="str">
        <f t="shared" si="451"/>
        <v>December</v>
      </c>
      <c r="D5798" s="1" t="s">
        <v>32</v>
      </c>
      <c r="E5798" s="1">
        <v>35</v>
      </c>
      <c r="F5798" s="1">
        <f t="shared" si="450"/>
        <v>12.802857142857144</v>
      </c>
      <c r="G5798" s="1">
        <v>448.1</v>
      </c>
      <c r="H5798" s="1">
        <v>4.51</v>
      </c>
      <c r="I5798">
        <f t="shared" si="452"/>
        <v>452.61</v>
      </c>
      <c r="J5798">
        <f t="shared" si="453"/>
        <v>3.5455000000000001</v>
      </c>
      <c r="K5798">
        <f t="shared" si="454"/>
        <v>15.887385500000001</v>
      </c>
      <c r="L5798" s="1" t="s">
        <v>19</v>
      </c>
      <c r="M5798" s="1" t="s">
        <v>20</v>
      </c>
      <c r="N5798" s="1" t="s">
        <v>33</v>
      </c>
      <c r="O5798" s="1" t="s">
        <v>34</v>
      </c>
      <c r="P5798" s="1" t="s">
        <v>60</v>
      </c>
      <c r="Q5798" s="1" t="s">
        <v>24</v>
      </c>
      <c r="R5798" s="2">
        <v>41273</v>
      </c>
    </row>
    <row r="5799" spans="1:18" x14ac:dyDescent="0.25">
      <c r="A5799" s="1">
        <v>55425</v>
      </c>
      <c r="B5799" s="2">
        <v>40848</v>
      </c>
      <c r="C5799" s="2" t="str">
        <f t="shared" si="451"/>
        <v>November</v>
      </c>
      <c r="D5799" s="1" t="s">
        <v>37</v>
      </c>
      <c r="E5799" s="1">
        <v>42</v>
      </c>
      <c r="F5799" s="1">
        <f t="shared" si="450"/>
        <v>104.13936904761906</v>
      </c>
      <c r="G5799" s="1">
        <v>4373.8535000000002</v>
      </c>
      <c r="H5799" s="1">
        <v>7.69</v>
      </c>
      <c r="I5799">
        <f t="shared" si="452"/>
        <v>4381.5434999999998</v>
      </c>
      <c r="J5799">
        <f t="shared" si="453"/>
        <v>5.3265000000000002</v>
      </c>
      <c r="K5799">
        <f t="shared" si="454"/>
        <v>232.97330667750001</v>
      </c>
      <c r="L5799" s="1" t="s">
        <v>19</v>
      </c>
      <c r="M5799" s="1" t="s">
        <v>69</v>
      </c>
      <c r="N5799" s="1" t="s">
        <v>33</v>
      </c>
      <c r="O5799" s="1" t="s">
        <v>29</v>
      </c>
      <c r="P5799" s="1" t="s">
        <v>30</v>
      </c>
      <c r="Q5799" s="1" t="s">
        <v>24</v>
      </c>
      <c r="R5799" s="2">
        <v>40849</v>
      </c>
    </row>
    <row r="5800" spans="1:18" x14ac:dyDescent="0.25">
      <c r="A5800" s="1">
        <v>229</v>
      </c>
      <c r="B5800" s="2">
        <v>40540</v>
      </c>
      <c r="C5800" s="2" t="str">
        <f t="shared" si="451"/>
        <v>December</v>
      </c>
      <c r="D5800" s="1" t="s">
        <v>37</v>
      </c>
      <c r="E5800" s="1">
        <v>43</v>
      </c>
      <c r="F5800" s="1">
        <f t="shared" si="450"/>
        <v>13.630465116279071</v>
      </c>
      <c r="G5800" s="1">
        <v>586.11</v>
      </c>
      <c r="H5800" s="1">
        <v>4.9800000000000004</v>
      </c>
      <c r="I5800">
        <f t="shared" si="452"/>
        <v>591.09</v>
      </c>
      <c r="J5800">
        <f t="shared" si="453"/>
        <v>4.7610000000000001</v>
      </c>
      <c r="K5800">
        <f t="shared" si="454"/>
        <v>27.904697100000003</v>
      </c>
      <c r="L5800" s="1" t="s">
        <v>26</v>
      </c>
      <c r="M5800" s="1" t="s">
        <v>58</v>
      </c>
      <c r="N5800" s="1" t="s">
        <v>21</v>
      </c>
      <c r="O5800" s="1" t="s">
        <v>22</v>
      </c>
      <c r="P5800" s="1" t="s">
        <v>23</v>
      </c>
      <c r="Q5800" s="1" t="s">
        <v>46</v>
      </c>
      <c r="R5800" s="2">
        <v>40542</v>
      </c>
    </row>
    <row r="5801" spans="1:18" x14ac:dyDescent="0.25">
      <c r="A5801" s="1">
        <v>43782</v>
      </c>
      <c r="B5801" s="2">
        <v>40495</v>
      </c>
      <c r="C5801" s="2" t="str">
        <f t="shared" si="451"/>
        <v>November</v>
      </c>
      <c r="D5801" s="1" t="s">
        <v>41</v>
      </c>
      <c r="E5801" s="1">
        <v>27</v>
      </c>
      <c r="F5801" s="1">
        <f t="shared" si="450"/>
        <v>7.1981481481481477</v>
      </c>
      <c r="G5801" s="1">
        <v>194.35</v>
      </c>
      <c r="H5801" s="1">
        <v>2.99</v>
      </c>
      <c r="I5801">
        <f t="shared" si="452"/>
        <v>197.34</v>
      </c>
      <c r="J5801">
        <f t="shared" si="453"/>
        <v>3.5455000000000001</v>
      </c>
      <c r="K5801">
        <f t="shared" si="454"/>
        <v>6.8906792499999998</v>
      </c>
      <c r="L5801" s="1" t="s">
        <v>26</v>
      </c>
      <c r="M5801" s="1" t="s">
        <v>56</v>
      </c>
      <c r="N5801" s="1" t="s">
        <v>21</v>
      </c>
      <c r="O5801" s="1" t="s">
        <v>34</v>
      </c>
      <c r="P5801" s="1" t="s">
        <v>48</v>
      </c>
      <c r="Q5801" s="1" t="s">
        <v>24</v>
      </c>
      <c r="R5801" s="2">
        <v>40497</v>
      </c>
    </row>
    <row r="5802" spans="1:18" x14ac:dyDescent="0.25">
      <c r="A5802" s="1">
        <v>45539</v>
      </c>
      <c r="B5802" s="2">
        <v>40027</v>
      </c>
      <c r="C5802" s="2" t="str">
        <f t="shared" si="451"/>
        <v>August</v>
      </c>
      <c r="D5802" s="1" t="s">
        <v>32</v>
      </c>
      <c r="E5802" s="1">
        <v>15</v>
      </c>
      <c r="F5802" s="1">
        <f t="shared" si="450"/>
        <v>17.946666666666665</v>
      </c>
      <c r="G5802" s="1">
        <v>269.2</v>
      </c>
      <c r="H5802" s="1">
        <v>1.99</v>
      </c>
      <c r="I5802">
        <f t="shared" si="452"/>
        <v>271.19</v>
      </c>
      <c r="J5802">
        <f t="shared" si="453"/>
        <v>5.3265000000000002</v>
      </c>
      <c r="K5802">
        <f t="shared" si="454"/>
        <v>14.338938000000001</v>
      </c>
      <c r="L5802" s="1" t="s">
        <v>19</v>
      </c>
      <c r="M5802" s="1" t="s">
        <v>20</v>
      </c>
      <c r="N5802" s="1" t="s">
        <v>33</v>
      </c>
      <c r="O5802" s="1" t="s">
        <v>29</v>
      </c>
      <c r="P5802" s="1" t="s">
        <v>43</v>
      </c>
      <c r="Q5802" s="1" t="s">
        <v>46</v>
      </c>
      <c r="R5802" s="2">
        <v>40029</v>
      </c>
    </row>
    <row r="5803" spans="1:18" x14ac:dyDescent="0.25">
      <c r="A5803" s="1">
        <v>33025</v>
      </c>
      <c r="B5803" s="2">
        <v>39837</v>
      </c>
      <c r="C5803" s="2" t="str">
        <f t="shared" si="451"/>
        <v>January</v>
      </c>
      <c r="D5803" s="1" t="s">
        <v>18</v>
      </c>
      <c r="E5803" s="1">
        <v>5</v>
      </c>
      <c r="F5803" s="1">
        <f t="shared" si="450"/>
        <v>63.661999999999999</v>
      </c>
      <c r="G5803" s="1">
        <v>318.31</v>
      </c>
      <c r="H5803" s="1">
        <v>0.99</v>
      </c>
      <c r="I5803">
        <f t="shared" si="452"/>
        <v>319.3</v>
      </c>
      <c r="J5803">
        <f t="shared" si="453"/>
        <v>3.5455000000000001</v>
      </c>
      <c r="K5803">
        <f t="shared" si="454"/>
        <v>11.285681050000001</v>
      </c>
      <c r="L5803" s="1" t="s">
        <v>26</v>
      </c>
      <c r="M5803" s="1" t="s">
        <v>49</v>
      </c>
      <c r="N5803" s="1" t="s">
        <v>28</v>
      </c>
      <c r="O5803" s="1" t="s">
        <v>34</v>
      </c>
      <c r="P5803" s="1" t="s">
        <v>68</v>
      </c>
      <c r="Q5803" s="1" t="s">
        <v>24</v>
      </c>
      <c r="R5803" s="2">
        <v>39842</v>
      </c>
    </row>
    <row r="5804" spans="1:18" x14ac:dyDescent="0.25">
      <c r="A5804" s="1">
        <v>33665</v>
      </c>
      <c r="B5804" s="2">
        <v>40688</v>
      </c>
      <c r="C5804" s="2" t="str">
        <f t="shared" si="451"/>
        <v>May</v>
      </c>
      <c r="D5804" s="1" t="s">
        <v>18</v>
      </c>
      <c r="E5804" s="1">
        <v>45</v>
      </c>
      <c r="F5804" s="1">
        <f t="shared" si="450"/>
        <v>276.8362222222222</v>
      </c>
      <c r="G5804" s="1">
        <v>12457.63</v>
      </c>
      <c r="H5804" s="1">
        <v>69.55</v>
      </c>
      <c r="I5804">
        <f t="shared" si="452"/>
        <v>12527.179999999998</v>
      </c>
      <c r="J5804">
        <f t="shared" si="453"/>
        <v>4.7610000000000001</v>
      </c>
      <c r="K5804">
        <f t="shared" si="454"/>
        <v>593.10776429999999</v>
      </c>
      <c r="L5804" s="1" t="s">
        <v>38</v>
      </c>
      <c r="M5804" s="1" t="s">
        <v>20</v>
      </c>
      <c r="N5804" s="1" t="s">
        <v>33</v>
      </c>
      <c r="O5804" s="1" t="s">
        <v>22</v>
      </c>
      <c r="P5804" s="1" t="s">
        <v>39</v>
      </c>
      <c r="Q5804" s="1" t="s">
        <v>40</v>
      </c>
      <c r="R5804" s="2">
        <v>40693</v>
      </c>
    </row>
    <row r="5805" spans="1:18" x14ac:dyDescent="0.25">
      <c r="A5805" s="1">
        <v>16706</v>
      </c>
      <c r="B5805" s="2">
        <v>41087</v>
      </c>
      <c r="C5805" s="2" t="str">
        <f t="shared" si="451"/>
        <v>June</v>
      </c>
      <c r="D5805" s="1" t="s">
        <v>25</v>
      </c>
      <c r="E5805" s="1">
        <v>6</v>
      </c>
      <c r="F5805" s="1">
        <f t="shared" si="450"/>
        <v>3.061666666666667</v>
      </c>
      <c r="G5805" s="1">
        <v>18.37</v>
      </c>
      <c r="H5805" s="1">
        <v>1.2</v>
      </c>
      <c r="I5805">
        <f t="shared" si="452"/>
        <v>19.57</v>
      </c>
      <c r="J5805">
        <f t="shared" si="453"/>
        <v>3.5455000000000001</v>
      </c>
      <c r="K5805">
        <f t="shared" si="454"/>
        <v>0.65130835000000009</v>
      </c>
      <c r="L5805" s="1" t="s">
        <v>26</v>
      </c>
      <c r="M5805" s="1" t="s">
        <v>44</v>
      </c>
      <c r="N5805" s="1" t="s">
        <v>33</v>
      </c>
      <c r="O5805" s="1" t="s">
        <v>34</v>
      </c>
      <c r="P5805" s="1" t="s">
        <v>35</v>
      </c>
      <c r="Q5805" s="1" t="s">
        <v>36</v>
      </c>
      <c r="R5805" s="2">
        <v>41088</v>
      </c>
    </row>
    <row r="5806" spans="1:18" x14ac:dyDescent="0.25">
      <c r="A5806" s="1">
        <v>22055</v>
      </c>
      <c r="B5806" s="2">
        <v>41175</v>
      </c>
      <c r="C5806" s="2" t="str">
        <f t="shared" si="451"/>
        <v>September</v>
      </c>
      <c r="D5806" s="1" t="s">
        <v>41</v>
      </c>
      <c r="E5806" s="1">
        <v>40</v>
      </c>
      <c r="F5806" s="1">
        <f t="shared" si="450"/>
        <v>153.68099999999998</v>
      </c>
      <c r="G5806" s="1">
        <v>6147.24</v>
      </c>
      <c r="H5806" s="1">
        <v>30</v>
      </c>
      <c r="I5806">
        <f t="shared" si="452"/>
        <v>6177.24</v>
      </c>
      <c r="J5806">
        <f t="shared" si="453"/>
        <v>4.7610000000000001</v>
      </c>
      <c r="K5806">
        <f t="shared" si="454"/>
        <v>292.67009639999998</v>
      </c>
      <c r="L5806" s="1" t="s">
        <v>38</v>
      </c>
      <c r="M5806" s="1" t="s">
        <v>49</v>
      </c>
      <c r="N5806" s="1" t="s">
        <v>33</v>
      </c>
      <c r="O5806" s="1" t="s">
        <v>22</v>
      </c>
      <c r="P5806" s="1" t="s">
        <v>39</v>
      </c>
      <c r="Q5806" s="1" t="s">
        <v>40</v>
      </c>
      <c r="R5806" s="2">
        <v>41177</v>
      </c>
    </row>
    <row r="5807" spans="1:18" x14ac:dyDescent="0.25">
      <c r="A5807" s="1">
        <v>3808</v>
      </c>
      <c r="B5807" s="2">
        <v>39926</v>
      </c>
      <c r="C5807" s="2" t="str">
        <f t="shared" si="451"/>
        <v>April</v>
      </c>
      <c r="D5807" s="1" t="s">
        <v>37</v>
      </c>
      <c r="E5807" s="1">
        <v>2</v>
      </c>
      <c r="F5807" s="1">
        <f t="shared" si="450"/>
        <v>3.0649999999999999</v>
      </c>
      <c r="G5807" s="1">
        <v>6.13</v>
      </c>
      <c r="H5807" s="1">
        <v>0.49</v>
      </c>
      <c r="I5807">
        <f t="shared" si="452"/>
        <v>6.62</v>
      </c>
      <c r="J5807">
        <f t="shared" si="453"/>
        <v>3.5455000000000001</v>
      </c>
      <c r="K5807">
        <f t="shared" si="454"/>
        <v>0.21733915000000001</v>
      </c>
      <c r="L5807" s="1" t="s">
        <v>26</v>
      </c>
      <c r="M5807" s="1" t="s">
        <v>59</v>
      </c>
      <c r="N5807" s="1" t="s">
        <v>33</v>
      </c>
      <c r="O5807" s="1" t="s">
        <v>34</v>
      </c>
      <c r="P5807" s="1" t="s">
        <v>63</v>
      </c>
      <c r="Q5807" s="1" t="s">
        <v>24</v>
      </c>
      <c r="R5807" s="2">
        <v>39926</v>
      </c>
    </row>
    <row r="5808" spans="1:18" x14ac:dyDescent="0.25">
      <c r="A5808" s="1">
        <v>54592</v>
      </c>
      <c r="B5808" s="2">
        <v>40706</v>
      </c>
      <c r="C5808" s="2" t="str">
        <f t="shared" si="451"/>
        <v>June</v>
      </c>
      <c r="D5808" s="1" t="s">
        <v>18</v>
      </c>
      <c r="E5808" s="1">
        <v>28</v>
      </c>
      <c r="F5808" s="1">
        <f t="shared" si="450"/>
        <v>70.412857142857135</v>
      </c>
      <c r="G5808" s="1">
        <v>1971.56</v>
      </c>
      <c r="H5808" s="1">
        <v>26.85</v>
      </c>
      <c r="I5808">
        <f t="shared" si="452"/>
        <v>1998.4099999999999</v>
      </c>
      <c r="J5808">
        <f t="shared" si="453"/>
        <v>4.7610000000000001</v>
      </c>
      <c r="K5808">
        <f t="shared" si="454"/>
        <v>93.865971599999995</v>
      </c>
      <c r="L5808" s="1" t="s">
        <v>38</v>
      </c>
      <c r="M5808" s="1" t="s">
        <v>49</v>
      </c>
      <c r="N5808" s="1" t="s">
        <v>28</v>
      </c>
      <c r="O5808" s="1" t="s">
        <v>22</v>
      </c>
      <c r="P5808" s="1" t="s">
        <v>67</v>
      </c>
      <c r="Q5808" s="1" t="s">
        <v>64</v>
      </c>
      <c r="R5808" s="2">
        <v>40710</v>
      </c>
    </row>
    <row r="5809" spans="1:18" x14ac:dyDescent="0.25">
      <c r="A5809" s="1">
        <v>3205</v>
      </c>
      <c r="B5809" s="2">
        <v>41009</v>
      </c>
      <c r="C5809" s="2" t="str">
        <f t="shared" si="451"/>
        <v>April</v>
      </c>
      <c r="D5809" s="1" t="s">
        <v>18</v>
      </c>
      <c r="E5809" s="1">
        <v>42</v>
      </c>
      <c r="F5809" s="1">
        <f t="shared" si="450"/>
        <v>69.229285714285723</v>
      </c>
      <c r="G5809" s="1">
        <v>2907.63</v>
      </c>
      <c r="H5809" s="1">
        <v>69</v>
      </c>
      <c r="I5809">
        <f t="shared" si="452"/>
        <v>2976.63</v>
      </c>
      <c r="J5809">
        <f t="shared" si="453"/>
        <v>4.7610000000000001</v>
      </c>
      <c r="K5809">
        <f t="shared" si="454"/>
        <v>138.43226430000001</v>
      </c>
      <c r="L5809" s="1" t="s">
        <v>19</v>
      </c>
      <c r="M5809" s="1" t="s">
        <v>49</v>
      </c>
      <c r="N5809" s="1" t="s">
        <v>21</v>
      </c>
      <c r="O5809" s="1" t="s">
        <v>22</v>
      </c>
      <c r="P5809" s="1" t="s">
        <v>57</v>
      </c>
      <c r="Q5809" s="1" t="s">
        <v>53</v>
      </c>
      <c r="R5809" s="2">
        <v>41013</v>
      </c>
    </row>
    <row r="5810" spans="1:18" x14ac:dyDescent="0.25">
      <c r="A5810" s="1">
        <v>7776</v>
      </c>
      <c r="B5810" s="2">
        <v>39886</v>
      </c>
      <c r="C5810" s="2" t="str">
        <f t="shared" si="451"/>
        <v>March</v>
      </c>
      <c r="D5810" s="1" t="s">
        <v>41</v>
      </c>
      <c r="E5810" s="1">
        <v>36</v>
      </c>
      <c r="F5810" s="1">
        <f t="shared" si="450"/>
        <v>200.65527777777777</v>
      </c>
      <c r="G5810" s="1">
        <v>7223.59</v>
      </c>
      <c r="H5810" s="1">
        <v>23.76</v>
      </c>
      <c r="I5810">
        <f t="shared" si="452"/>
        <v>7247.35</v>
      </c>
      <c r="J5810">
        <f t="shared" si="453"/>
        <v>4.7610000000000001</v>
      </c>
      <c r="K5810">
        <f t="shared" si="454"/>
        <v>343.91511989999998</v>
      </c>
      <c r="L5810" s="1" t="s">
        <v>38</v>
      </c>
      <c r="M5810" s="1" t="s">
        <v>54</v>
      </c>
      <c r="N5810" s="1" t="s">
        <v>33</v>
      </c>
      <c r="O5810" s="1" t="s">
        <v>22</v>
      </c>
      <c r="P5810" s="1" t="s">
        <v>39</v>
      </c>
      <c r="Q5810" s="1" t="s">
        <v>40</v>
      </c>
      <c r="R5810" s="2">
        <v>39887</v>
      </c>
    </row>
    <row r="5811" spans="1:18" x14ac:dyDescent="0.25">
      <c r="A5811" s="1">
        <v>59651</v>
      </c>
      <c r="B5811" s="2">
        <v>40318</v>
      </c>
      <c r="C5811" s="2" t="str">
        <f t="shared" si="451"/>
        <v>May</v>
      </c>
      <c r="D5811" s="1" t="s">
        <v>37</v>
      </c>
      <c r="E5811" s="1">
        <v>18</v>
      </c>
      <c r="F5811" s="1">
        <f t="shared" si="450"/>
        <v>2.5444444444444443</v>
      </c>
      <c r="G5811" s="1">
        <v>45.8</v>
      </c>
      <c r="H5811" s="1">
        <v>4.57</v>
      </c>
      <c r="I5811">
        <f t="shared" si="452"/>
        <v>50.37</v>
      </c>
      <c r="J5811">
        <f t="shared" si="453"/>
        <v>4.7610000000000001</v>
      </c>
      <c r="K5811">
        <f t="shared" si="454"/>
        <v>2.1805379999999999</v>
      </c>
      <c r="L5811" s="1" t="s">
        <v>26</v>
      </c>
      <c r="M5811" s="1" t="s">
        <v>55</v>
      </c>
      <c r="N5811" s="1" t="s">
        <v>33</v>
      </c>
      <c r="O5811" s="1" t="s">
        <v>22</v>
      </c>
      <c r="P5811" s="1" t="s">
        <v>23</v>
      </c>
      <c r="Q5811" s="1" t="s">
        <v>46</v>
      </c>
      <c r="R5811" s="2">
        <v>40320</v>
      </c>
    </row>
    <row r="5812" spans="1:18" x14ac:dyDescent="0.25">
      <c r="A5812" s="1">
        <v>3362</v>
      </c>
      <c r="B5812" s="2">
        <v>40752</v>
      </c>
      <c r="C5812" s="2" t="str">
        <f t="shared" si="451"/>
        <v>July</v>
      </c>
      <c r="D5812" s="1" t="s">
        <v>18</v>
      </c>
      <c r="E5812" s="1">
        <v>50</v>
      </c>
      <c r="F5812" s="1">
        <f t="shared" si="450"/>
        <v>15.217000000000001</v>
      </c>
      <c r="G5812" s="1">
        <v>760.85</v>
      </c>
      <c r="H5812" s="1">
        <v>4.53</v>
      </c>
      <c r="I5812">
        <f t="shared" si="452"/>
        <v>765.38</v>
      </c>
      <c r="J5812">
        <f t="shared" si="453"/>
        <v>3.5455000000000001</v>
      </c>
      <c r="K5812">
        <f t="shared" si="454"/>
        <v>26.975936750000002</v>
      </c>
      <c r="L5812" s="1" t="s">
        <v>26</v>
      </c>
      <c r="M5812" s="1" t="s">
        <v>20</v>
      </c>
      <c r="N5812" s="1" t="s">
        <v>28</v>
      </c>
      <c r="O5812" s="1" t="s">
        <v>34</v>
      </c>
      <c r="P5812" s="1" t="s">
        <v>60</v>
      </c>
      <c r="Q5812" s="1" t="s">
        <v>24</v>
      </c>
      <c r="R5812" s="2">
        <v>40761</v>
      </c>
    </row>
    <row r="5813" spans="1:18" x14ac:dyDescent="0.25">
      <c r="A5813" s="1">
        <v>36708</v>
      </c>
      <c r="B5813" s="2">
        <v>40805</v>
      </c>
      <c r="C5813" s="2" t="str">
        <f t="shared" si="451"/>
        <v>September</v>
      </c>
      <c r="D5813" s="1" t="s">
        <v>32</v>
      </c>
      <c r="E5813" s="1">
        <v>46</v>
      </c>
      <c r="F5813" s="1">
        <f t="shared" si="450"/>
        <v>13.836956521739131</v>
      </c>
      <c r="G5813" s="1">
        <v>636.5</v>
      </c>
      <c r="H5813" s="1">
        <v>9.44</v>
      </c>
      <c r="I5813">
        <f t="shared" si="452"/>
        <v>645.94000000000005</v>
      </c>
      <c r="J5813">
        <f t="shared" si="453"/>
        <v>5.3265000000000002</v>
      </c>
      <c r="K5813">
        <f t="shared" si="454"/>
        <v>33.903172500000004</v>
      </c>
      <c r="L5813" s="1" t="s">
        <v>26</v>
      </c>
      <c r="M5813" s="1" t="s">
        <v>54</v>
      </c>
      <c r="N5813" s="1" t="s">
        <v>33</v>
      </c>
      <c r="O5813" s="1" t="s">
        <v>29</v>
      </c>
      <c r="P5813" s="1" t="s">
        <v>61</v>
      </c>
      <c r="Q5813" s="1" t="s">
        <v>31</v>
      </c>
      <c r="R5813" s="2">
        <v>40807</v>
      </c>
    </row>
    <row r="5814" spans="1:18" x14ac:dyDescent="0.25">
      <c r="A5814" s="1">
        <v>7269</v>
      </c>
      <c r="B5814" s="2">
        <v>40070</v>
      </c>
      <c r="C5814" s="2" t="str">
        <f t="shared" si="451"/>
        <v>September</v>
      </c>
      <c r="D5814" s="1" t="s">
        <v>41</v>
      </c>
      <c r="E5814" s="1">
        <v>29</v>
      </c>
      <c r="F5814" s="1">
        <f t="shared" si="450"/>
        <v>58.896206896551725</v>
      </c>
      <c r="G5814" s="1">
        <v>1707.99</v>
      </c>
      <c r="H5814" s="1">
        <v>3.99</v>
      </c>
      <c r="I5814">
        <f t="shared" si="452"/>
        <v>1711.98</v>
      </c>
      <c r="J5814">
        <f t="shared" si="453"/>
        <v>5.3265000000000002</v>
      </c>
      <c r="K5814">
        <f t="shared" si="454"/>
        <v>90.97608735</v>
      </c>
      <c r="L5814" s="1" t="s">
        <v>26</v>
      </c>
      <c r="M5814" s="1" t="s">
        <v>59</v>
      </c>
      <c r="N5814" s="1" t="s">
        <v>21</v>
      </c>
      <c r="O5814" s="1" t="s">
        <v>29</v>
      </c>
      <c r="P5814" s="1" t="s">
        <v>30</v>
      </c>
      <c r="Q5814" s="1" t="s">
        <v>24</v>
      </c>
      <c r="R5814" s="2">
        <v>40071</v>
      </c>
    </row>
    <row r="5815" spans="1:18" x14ac:dyDescent="0.25">
      <c r="A5815" s="1">
        <v>6854</v>
      </c>
      <c r="B5815" s="2">
        <v>39819</v>
      </c>
      <c r="C5815" s="2" t="str">
        <f t="shared" si="451"/>
        <v>January</v>
      </c>
      <c r="D5815" s="1" t="s">
        <v>41</v>
      </c>
      <c r="E5815" s="1">
        <v>1</v>
      </c>
      <c r="F5815" s="1">
        <f t="shared" si="450"/>
        <v>22.13</v>
      </c>
      <c r="G5815" s="1">
        <v>22.13</v>
      </c>
      <c r="H5815" s="1">
        <v>6.16</v>
      </c>
      <c r="I5815">
        <f t="shared" si="452"/>
        <v>28.29</v>
      </c>
      <c r="J5815">
        <f t="shared" si="453"/>
        <v>3.5455000000000001</v>
      </c>
      <c r="K5815">
        <f t="shared" si="454"/>
        <v>0.78461915000000004</v>
      </c>
      <c r="L5815" s="1" t="s">
        <v>19</v>
      </c>
      <c r="M5815" s="1" t="s">
        <v>56</v>
      </c>
      <c r="N5815" s="1" t="s">
        <v>21</v>
      </c>
      <c r="O5815" s="1" t="s">
        <v>34</v>
      </c>
      <c r="P5815" s="1" t="s">
        <v>48</v>
      </c>
      <c r="Q5815" s="1" t="s">
        <v>24</v>
      </c>
      <c r="R5815" s="2">
        <v>39821</v>
      </c>
    </row>
    <row r="5816" spans="1:18" x14ac:dyDescent="0.25">
      <c r="A5816" s="1">
        <v>26852</v>
      </c>
      <c r="B5816" s="2">
        <v>40243</v>
      </c>
      <c r="C5816" s="2" t="str">
        <f t="shared" si="451"/>
        <v>March</v>
      </c>
      <c r="D5816" s="1" t="s">
        <v>37</v>
      </c>
      <c r="E5816" s="1">
        <v>2</v>
      </c>
      <c r="F5816" s="1">
        <f t="shared" si="450"/>
        <v>7.9050000000000002</v>
      </c>
      <c r="G5816" s="1">
        <v>15.81</v>
      </c>
      <c r="H5816" s="1">
        <v>6.07</v>
      </c>
      <c r="I5816">
        <f t="shared" si="452"/>
        <v>21.880000000000003</v>
      </c>
      <c r="J5816">
        <f t="shared" si="453"/>
        <v>3.5455000000000001</v>
      </c>
      <c r="K5816">
        <f t="shared" si="454"/>
        <v>0.56054355</v>
      </c>
      <c r="L5816" s="1" t="s">
        <v>26</v>
      </c>
      <c r="M5816" s="1" t="s">
        <v>27</v>
      </c>
      <c r="N5816" s="1" t="s">
        <v>21</v>
      </c>
      <c r="O5816" s="1" t="s">
        <v>34</v>
      </c>
      <c r="P5816" s="1" t="s">
        <v>45</v>
      </c>
      <c r="Q5816" s="1" t="s">
        <v>24</v>
      </c>
      <c r="R5816" s="2">
        <v>40245</v>
      </c>
    </row>
    <row r="5817" spans="1:18" x14ac:dyDescent="0.25">
      <c r="A5817" s="1">
        <v>26023</v>
      </c>
      <c r="B5817" s="2">
        <v>40410</v>
      </c>
      <c r="C5817" s="2" t="str">
        <f t="shared" si="451"/>
        <v>August</v>
      </c>
      <c r="D5817" s="1" t="s">
        <v>25</v>
      </c>
      <c r="E5817" s="1">
        <v>49</v>
      </c>
      <c r="F5817" s="1">
        <f t="shared" si="450"/>
        <v>2.4646938775510203</v>
      </c>
      <c r="G5817" s="1">
        <v>120.77</v>
      </c>
      <c r="H5817" s="1">
        <v>1.02</v>
      </c>
      <c r="I5817">
        <f t="shared" si="452"/>
        <v>121.78999999999999</v>
      </c>
      <c r="J5817">
        <f t="shared" si="453"/>
        <v>3.5455000000000001</v>
      </c>
      <c r="K5817">
        <f t="shared" si="454"/>
        <v>4.2819003499999999</v>
      </c>
      <c r="L5817" s="1" t="s">
        <v>26</v>
      </c>
      <c r="M5817" s="1" t="s">
        <v>44</v>
      </c>
      <c r="N5817" s="1" t="s">
        <v>33</v>
      </c>
      <c r="O5817" s="1" t="s">
        <v>34</v>
      </c>
      <c r="P5817" s="1" t="s">
        <v>66</v>
      </c>
      <c r="Q5817" s="1" t="s">
        <v>36</v>
      </c>
      <c r="R5817" s="2">
        <v>40411</v>
      </c>
    </row>
    <row r="5818" spans="1:18" x14ac:dyDescent="0.25">
      <c r="A5818" s="1">
        <v>59556</v>
      </c>
      <c r="B5818" s="2">
        <v>40162</v>
      </c>
      <c r="C5818" s="2" t="str">
        <f t="shared" si="451"/>
        <v>December</v>
      </c>
      <c r="D5818" s="1" t="s">
        <v>32</v>
      </c>
      <c r="E5818" s="1">
        <v>5</v>
      </c>
      <c r="F5818" s="1">
        <f t="shared" si="450"/>
        <v>185.5975</v>
      </c>
      <c r="G5818" s="1">
        <v>927.98749999999995</v>
      </c>
      <c r="H5818" s="1">
        <v>8.99</v>
      </c>
      <c r="I5818">
        <f t="shared" si="452"/>
        <v>936.97749999999996</v>
      </c>
      <c r="J5818">
        <f t="shared" si="453"/>
        <v>5.3265000000000002</v>
      </c>
      <c r="K5818">
        <f t="shared" si="454"/>
        <v>49.4292541875</v>
      </c>
      <c r="L5818" s="1" t="s">
        <v>26</v>
      </c>
      <c r="M5818" s="1" t="s">
        <v>54</v>
      </c>
      <c r="N5818" s="1" t="s">
        <v>42</v>
      </c>
      <c r="O5818" s="1" t="s">
        <v>29</v>
      </c>
      <c r="P5818" s="1" t="s">
        <v>30</v>
      </c>
      <c r="Q5818" s="1" t="s">
        <v>24</v>
      </c>
      <c r="R5818" s="2">
        <v>40163</v>
      </c>
    </row>
    <row r="5819" spans="1:18" x14ac:dyDescent="0.25">
      <c r="A5819" s="1">
        <v>3654</v>
      </c>
      <c r="B5819" s="2">
        <v>41062</v>
      </c>
      <c r="C5819" s="2" t="str">
        <f t="shared" si="451"/>
        <v>June</v>
      </c>
      <c r="D5819" s="1" t="s">
        <v>18</v>
      </c>
      <c r="E5819" s="1">
        <v>47</v>
      </c>
      <c r="F5819" s="1">
        <f t="shared" si="450"/>
        <v>267.43212765957446</v>
      </c>
      <c r="G5819" s="1">
        <v>12569.31</v>
      </c>
      <c r="H5819" s="1">
        <v>23.19</v>
      </c>
      <c r="I5819">
        <f t="shared" si="452"/>
        <v>12592.5</v>
      </c>
      <c r="J5819">
        <f t="shared" si="453"/>
        <v>3.5455000000000001</v>
      </c>
      <c r="K5819">
        <f t="shared" si="454"/>
        <v>445.64488604999997</v>
      </c>
      <c r="L5819" s="1" t="s">
        <v>38</v>
      </c>
      <c r="M5819" s="1" t="s">
        <v>58</v>
      </c>
      <c r="N5819" s="1" t="s">
        <v>33</v>
      </c>
      <c r="O5819" s="1" t="s">
        <v>34</v>
      </c>
      <c r="P5819" s="1" t="s">
        <v>68</v>
      </c>
      <c r="Q5819" s="1" t="s">
        <v>40</v>
      </c>
      <c r="R5819" s="2">
        <v>41062</v>
      </c>
    </row>
    <row r="5820" spans="1:18" x14ac:dyDescent="0.25">
      <c r="A5820" s="1">
        <v>17345</v>
      </c>
      <c r="B5820" s="2">
        <v>40757</v>
      </c>
      <c r="C5820" s="2" t="str">
        <f t="shared" si="451"/>
        <v>August</v>
      </c>
      <c r="D5820" s="1" t="s">
        <v>37</v>
      </c>
      <c r="E5820" s="1">
        <v>23</v>
      </c>
      <c r="F5820" s="1">
        <f t="shared" si="450"/>
        <v>8.5047826086956526</v>
      </c>
      <c r="G5820" s="1">
        <v>195.61</v>
      </c>
      <c r="H5820" s="1">
        <v>5.83</v>
      </c>
      <c r="I5820">
        <f t="shared" si="452"/>
        <v>201.44000000000003</v>
      </c>
      <c r="J5820">
        <f t="shared" si="453"/>
        <v>3.5455000000000001</v>
      </c>
      <c r="K5820">
        <f t="shared" si="454"/>
        <v>6.9353525500000011</v>
      </c>
      <c r="L5820" s="1" t="s">
        <v>26</v>
      </c>
      <c r="M5820" s="1" t="s">
        <v>54</v>
      </c>
      <c r="N5820" s="1" t="s">
        <v>28</v>
      </c>
      <c r="O5820" s="1" t="s">
        <v>34</v>
      </c>
      <c r="P5820" s="1" t="s">
        <v>45</v>
      </c>
      <c r="Q5820" s="1" t="s">
        <v>36</v>
      </c>
      <c r="R5820" s="2">
        <v>40759</v>
      </c>
    </row>
    <row r="5821" spans="1:18" x14ac:dyDescent="0.25">
      <c r="A5821" s="1">
        <v>37441</v>
      </c>
      <c r="B5821" s="2">
        <v>39868</v>
      </c>
      <c r="C5821" s="2" t="str">
        <f t="shared" si="451"/>
        <v>February</v>
      </c>
      <c r="D5821" s="1" t="s">
        <v>37</v>
      </c>
      <c r="E5821" s="1">
        <v>1</v>
      </c>
      <c r="F5821" s="1">
        <f t="shared" si="450"/>
        <v>3.77</v>
      </c>
      <c r="G5821" s="1">
        <v>3.77</v>
      </c>
      <c r="H5821" s="1">
        <v>0.96</v>
      </c>
      <c r="I5821">
        <f t="shared" si="452"/>
        <v>4.7300000000000004</v>
      </c>
      <c r="J5821">
        <f t="shared" si="453"/>
        <v>3.5455000000000001</v>
      </c>
      <c r="K5821">
        <f t="shared" si="454"/>
        <v>0.13366535000000002</v>
      </c>
      <c r="L5821" s="1" t="s">
        <v>26</v>
      </c>
      <c r="M5821" s="1" t="s">
        <v>27</v>
      </c>
      <c r="N5821" s="1" t="s">
        <v>42</v>
      </c>
      <c r="O5821" s="1" t="s">
        <v>34</v>
      </c>
      <c r="P5821" s="1" t="s">
        <v>35</v>
      </c>
      <c r="Q5821" s="1" t="s">
        <v>36</v>
      </c>
      <c r="R5821" s="2">
        <v>39870</v>
      </c>
    </row>
    <row r="5822" spans="1:18" x14ac:dyDescent="0.25">
      <c r="A5822" s="1">
        <v>43682</v>
      </c>
      <c r="B5822" s="2">
        <v>41148</v>
      </c>
      <c r="C5822" s="2" t="str">
        <f t="shared" si="451"/>
        <v>August</v>
      </c>
      <c r="D5822" s="1" t="s">
        <v>41</v>
      </c>
      <c r="E5822" s="1">
        <v>14</v>
      </c>
      <c r="F5822" s="1">
        <f t="shared" si="450"/>
        <v>132.1142857142857</v>
      </c>
      <c r="G5822" s="1">
        <v>1849.6</v>
      </c>
      <c r="H5822" s="1">
        <v>8.99</v>
      </c>
      <c r="I5822">
        <f t="shared" si="452"/>
        <v>1858.59</v>
      </c>
      <c r="J5822">
        <f t="shared" si="453"/>
        <v>5.3265000000000002</v>
      </c>
      <c r="K5822">
        <f t="shared" si="454"/>
        <v>98.518943999999991</v>
      </c>
      <c r="L5822" s="1" t="s">
        <v>26</v>
      </c>
      <c r="M5822" s="1" t="s">
        <v>20</v>
      </c>
      <c r="N5822" s="1" t="s">
        <v>33</v>
      </c>
      <c r="O5822" s="1" t="s">
        <v>29</v>
      </c>
      <c r="P5822" s="1" t="s">
        <v>30</v>
      </c>
      <c r="Q5822" s="1" t="s">
        <v>24</v>
      </c>
      <c r="R5822" s="2">
        <v>41150</v>
      </c>
    </row>
    <row r="5823" spans="1:18" x14ac:dyDescent="0.25">
      <c r="A5823" s="1">
        <v>44231</v>
      </c>
      <c r="B5823" s="2">
        <v>40120</v>
      </c>
      <c r="C5823" s="2" t="str">
        <f t="shared" si="451"/>
        <v>November</v>
      </c>
      <c r="D5823" s="1" t="s">
        <v>32</v>
      </c>
      <c r="E5823" s="1">
        <v>11</v>
      </c>
      <c r="F5823" s="1">
        <f t="shared" si="450"/>
        <v>169.63090909090909</v>
      </c>
      <c r="G5823" s="1">
        <v>1865.94</v>
      </c>
      <c r="H5823" s="1">
        <v>30</v>
      </c>
      <c r="I5823">
        <f t="shared" si="452"/>
        <v>1895.94</v>
      </c>
      <c r="J5823">
        <f t="shared" si="453"/>
        <v>4.7610000000000001</v>
      </c>
      <c r="K5823">
        <f t="shared" si="454"/>
        <v>88.837403399999999</v>
      </c>
      <c r="L5823" s="1" t="s">
        <v>38</v>
      </c>
      <c r="M5823" s="1" t="s">
        <v>20</v>
      </c>
      <c r="N5823" s="1" t="s">
        <v>42</v>
      </c>
      <c r="O5823" s="1" t="s">
        <v>22</v>
      </c>
      <c r="P5823" s="1" t="s">
        <v>39</v>
      </c>
      <c r="Q5823" s="1" t="s">
        <v>40</v>
      </c>
      <c r="R5823" s="2">
        <v>40122</v>
      </c>
    </row>
    <row r="5824" spans="1:18" x14ac:dyDescent="0.25">
      <c r="A5824" s="1">
        <v>57350</v>
      </c>
      <c r="B5824" s="2">
        <v>40688</v>
      </c>
      <c r="C5824" s="2" t="str">
        <f t="shared" si="451"/>
        <v>May</v>
      </c>
      <c r="D5824" s="1" t="s">
        <v>25</v>
      </c>
      <c r="E5824" s="1">
        <v>50</v>
      </c>
      <c r="F5824" s="1">
        <f t="shared" si="450"/>
        <v>97.453349999999986</v>
      </c>
      <c r="G5824" s="1">
        <v>4872.6674999999996</v>
      </c>
      <c r="H5824" s="1">
        <v>8.8000000000000007</v>
      </c>
      <c r="I5824">
        <f t="shared" si="452"/>
        <v>4881.4674999999997</v>
      </c>
      <c r="J5824">
        <f t="shared" si="453"/>
        <v>5.3265000000000002</v>
      </c>
      <c r="K5824">
        <f t="shared" si="454"/>
        <v>259.54263438750002</v>
      </c>
      <c r="L5824" s="1" t="s">
        <v>26</v>
      </c>
      <c r="M5824" s="1" t="s">
        <v>20</v>
      </c>
      <c r="N5824" s="1" t="s">
        <v>28</v>
      </c>
      <c r="O5824" s="1" t="s">
        <v>29</v>
      </c>
      <c r="P5824" s="1" t="s">
        <v>30</v>
      </c>
      <c r="Q5824" s="1" t="s">
        <v>24</v>
      </c>
      <c r="R5824" s="2">
        <v>40689</v>
      </c>
    </row>
    <row r="5825" spans="1:18" x14ac:dyDescent="0.25">
      <c r="A5825" s="1">
        <v>51553</v>
      </c>
      <c r="B5825" s="2">
        <v>40874</v>
      </c>
      <c r="C5825" s="2" t="str">
        <f t="shared" si="451"/>
        <v>November</v>
      </c>
      <c r="D5825" s="1" t="s">
        <v>32</v>
      </c>
      <c r="E5825" s="1">
        <v>34</v>
      </c>
      <c r="F5825" s="1">
        <f t="shared" si="450"/>
        <v>9.4129411764705893</v>
      </c>
      <c r="G5825" s="1">
        <v>320.04000000000002</v>
      </c>
      <c r="H5825" s="1">
        <v>4.3899999999999997</v>
      </c>
      <c r="I5825">
        <f t="shared" si="452"/>
        <v>324.43</v>
      </c>
      <c r="J5825">
        <f t="shared" si="453"/>
        <v>3.5455000000000001</v>
      </c>
      <c r="K5825">
        <f t="shared" si="454"/>
        <v>11.347018200000001</v>
      </c>
      <c r="L5825" s="1" t="s">
        <v>19</v>
      </c>
      <c r="M5825" s="1" t="s">
        <v>51</v>
      </c>
      <c r="N5825" s="1" t="s">
        <v>28</v>
      </c>
      <c r="O5825" s="1" t="s">
        <v>34</v>
      </c>
      <c r="P5825" s="1" t="s">
        <v>45</v>
      </c>
      <c r="Q5825" s="1" t="s">
        <v>36</v>
      </c>
      <c r="R5825" s="2">
        <v>40876</v>
      </c>
    </row>
    <row r="5826" spans="1:18" x14ac:dyDescent="0.25">
      <c r="A5826" s="1">
        <v>9894</v>
      </c>
      <c r="B5826" s="2">
        <v>39890</v>
      </c>
      <c r="C5826" s="2" t="str">
        <f t="shared" si="451"/>
        <v>March</v>
      </c>
      <c r="D5826" s="1" t="s">
        <v>25</v>
      </c>
      <c r="E5826" s="1">
        <v>16</v>
      </c>
      <c r="F5826" s="1">
        <f t="shared" ref="F5826:F5889" si="455">G5826/E5826</f>
        <v>337.734375</v>
      </c>
      <c r="G5826" s="1">
        <v>5403.75</v>
      </c>
      <c r="H5826" s="1">
        <v>58.92</v>
      </c>
      <c r="I5826">
        <f t="shared" si="452"/>
        <v>5462.67</v>
      </c>
      <c r="J5826">
        <f t="shared" si="453"/>
        <v>4.7610000000000001</v>
      </c>
      <c r="K5826">
        <f t="shared" si="454"/>
        <v>257.2725375</v>
      </c>
      <c r="L5826" s="1" t="s">
        <v>38</v>
      </c>
      <c r="M5826" s="1" t="s">
        <v>58</v>
      </c>
      <c r="N5826" s="1" t="s">
        <v>28</v>
      </c>
      <c r="O5826" s="1" t="s">
        <v>22</v>
      </c>
      <c r="P5826" s="1" t="s">
        <v>39</v>
      </c>
      <c r="Q5826" s="1" t="s">
        <v>40</v>
      </c>
      <c r="R5826" s="2">
        <v>39892</v>
      </c>
    </row>
    <row r="5827" spans="1:18" x14ac:dyDescent="0.25">
      <c r="A5827" s="1">
        <v>36997</v>
      </c>
      <c r="B5827" s="2">
        <v>40517</v>
      </c>
      <c r="C5827" s="2" t="str">
        <f t="shared" ref="C5827:C5890" si="456">TEXT(B5827,"mmmm")</f>
        <v>December</v>
      </c>
      <c r="D5827" s="1" t="s">
        <v>32</v>
      </c>
      <c r="E5827" s="1">
        <v>39</v>
      </c>
      <c r="F5827" s="1">
        <f t="shared" si="455"/>
        <v>2.675128205128205</v>
      </c>
      <c r="G5827" s="1">
        <v>104.33</v>
      </c>
      <c r="H5827" s="1">
        <v>0.5</v>
      </c>
      <c r="I5827">
        <f t="shared" ref="I5827:I5890" si="457">G5827+H5827</f>
        <v>104.83</v>
      </c>
      <c r="J5827">
        <f t="shared" ref="J5827:J5890" si="458">IF(O5827="Furniture",4.761,IF(O5827="Technology",5.3265,IF(O5827="Office Supplies",3.5455,0)))</f>
        <v>3.5455000000000001</v>
      </c>
      <c r="K5827">
        <f t="shared" ref="K5827:K5890" si="459">(J5827*G5827)/100</f>
        <v>3.69902015</v>
      </c>
      <c r="L5827" s="1" t="s">
        <v>26</v>
      </c>
      <c r="M5827" s="1" t="s">
        <v>51</v>
      </c>
      <c r="N5827" s="1" t="s">
        <v>21</v>
      </c>
      <c r="O5827" s="1" t="s">
        <v>34</v>
      </c>
      <c r="P5827" s="1" t="s">
        <v>63</v>
      </c>
      <c r="Q5827" s="1" t="s">
        <v>24</v>
      </c>
      <c r="R5827" s="2">
        <v>40518</v>
      </c>
    </row>
    <row r="5828" spans="1:18" x14ac:dyDescent="0.25">
      <c r="A5828" s="1">
        <v>39015</v>
      </c>
      <c r="B5828" s="2">
        <v>40153</v>
      </c>
      <c r="C5828" s="2" t="str">
        <f t="shared" si="456"/>
        <v>December</v>
      </c>
      <c r="D5828" s="1" t="s">
        <v>41</v>
      </c>
      <c r="E5828" s="1">
        <v>11</v>
      </c>
      <c r="F5828" s="1">
        <f t="shared" si="455"/>
        <v>6.7290909090909086</v>
      </c>
      <c r="G5828" s="1">
        <v>74.02</v>
      </c>
      <c r="H5828" s="1">
        <v>5.74</v>
      </c>
      <c r="I5828">
        <f t="shared" si="457"/>
        <v>79.759999999999991</v>
      </c>
      <c r="J5828">
        <f t="shared" si="458"/>
        <v>3.5455000000000001</v>
      </c>
      <c r="K5828">
        <f t="shared" si="459"/>
        <v>2.6243791000000001</v>
      </c>
      <c r="L5828" s="1" t="s">
        <v>26</v>
      </c>
      <c r="M5828" s="1" t="s">
        <v>27</v>
      </c>
      <c r="N5828" s="1" t="s">
        <v>33</v>
      </c>
      <c r="O5828" s="1" t="s">
        <v>34</v>
      </c>
      <c r="P5828" s="1" t="s">
        <v>45</v>
      </c>
      <c r="Q5828" s="1" t="s">
        <v>24</v>
      </c>
      <c r="R5828" s="2">
        <v>40153</v>
      </c>
    </row>
    <row r="5829" spans="1:18" x14ac:dyDescent="0.25">
      <c r="A5829" s="1">
        <v>55840</v>
      </c>
      <c r="B5829" s="2">
        <v>40042</v>
      </c>
      <c r="C5829" s="2" t="str">
        <f t="shared" si="456"/>
        <v>August</v>
      </c>
      <c r="D5829" s="1" t="s">
        <v>41</v>
      </c>
      <c r="E5829" s="1">
        <v>11</v>
      </c>
      <c r="F5829" s="1">
        <f t="shared" si="455"/>
        <v>5.3663636363636362</v>
      </c>
      <c r="G5829" s="1">
        <v>59.03</v>
      </c>
      <c r="H5829" s="1">
        <v>4.8600000000000003</v>
      </c>
      <c r="I5829">
        <f t="shared" si="457"/>
        <v>63.89</v>
      </c>
      <c r="J5829">
        <f t="shared" si="458"/>
        <v>3.5455000000000001</v>
      </c>
      <c r="K5829">
        <f t="shared" si="459"/>
        <v>2.09290865</v>
      </c>
      <c r="L5829" s="1" t="s">
        <v>26</v>
      </c>
      <c r="M5829" s="1" t="s">
        <v>27</v>
      </c>
      <c r="N5829" s="1" t="s">
        <v>42</v>
      </c>
      <c r="O5829" s="1" t="s">
        <v>34</v>
      </c>
      <c r="P5829" s="1" t="s">
        <v>45</v>
      </c>
      <c r="Q5829" s="1" t="s">
        <v>24</v>
      </c>
      <c r="R5829" s="2">
        <v>40042</v>
      </c>
    </row>
    <row r="5830" spans="1:18" x14ac:dyDescent="0.25">
      <c r="A5830" s="1">
        <v>3685</v>
      </c>
      <c r="B5830" s="2">
        <v>40924</v>
      </c>
      <c r="C5830" s="2" t="str">
        <f t="shared" si="456"/>
        <v>January</v>
      </c>
      <c r="D5830" s="1" t="s">
        <v>41</v>
      </c>
      <c r="E5830" s="1">
        <v>29</v>
      </c>
      <c r="F5830" s="1">
        <f t="shared" si="455"/>
        <v>3.6820689655172414</v>
      </c>
      <c r="G5830" s="1">
        <v>106.78</v>
      </c>
      <c r="H5830" s="1">
        <v>5</v>
      </c>
      <c r="I5830">
        <f t="shared" si="457"/>
        <v>111.78</v>
      </c>
      <c r="J5830">
        <f t="shared" si="458"/>
        <v>3.5455000000000001</v>
      </c>
      <c r="K5830">
        <f t="shared" si="459"/>
        <v>3.7858849000000006</v>
      </c>
      <c r="L5830" s="1" t="s">
        <v>26</v>
      </c>
      <c r="M5830" s="1" t="s">
        <v>20</v>
      </c>
      <c r="N5830" s="1" t="s">
        <v>28</v>
      </c>
      <c r="O5830" s="1" t="s">
        <v>34</v>
      </c>
      <c r="P5830" s="1" t="s">
        <v>35</v>
      </c>
      <c r="Q5830" s="1" t="s">
        <v>36</v>
      </c>
      <c r="R5830" s="2">
        <v>40925</v>
      </c>
    </row>
    <row r="5831" spans="1:18" x14ac:dyDescent="0.25">
      <c r="A5831" s="1">
        <v>24132</v>
      </c>
      <c r="B5831" s="2">
        <v>40000</v>
      </c>
      <c r="C5831" s="2" t="str">
        <f t="shared" si="456"/>
        <v>July</v>
      </c>
      <c r="D5831" s="1" t="s">
        <v>18</v>
      </c>
      <c r="E5831" s="1">
        <v>31</v>
      </c>
      <c r="F5831" s="1">
        <f t="shared" si="455"/>
        <v>40.415806451612909</v>
      </c>
      <c r="G5831" s="1">
        <v>1252.8900000000001</v>
      </c>
      <c r="H5831" s="1">
        <v>10.55</v>
      </c>
      <c r="I5831">
        <f t="shared" si="457"/>
        <v>1263.44</v>
      </c>
      <c r="J5831">
        <f t="shared" si="458"/>
        <v>3.5455000000000001</v>
      </c>
      <c r="K5831">
        <f t="shared" si="459"/>
        <v>44.421214950000007</v>
      </c>
      <c r="L5831" s="1" t="s">
        <v>26</v>
      </c>
      <c r="M5831" s="1" t="s">
        <v>20</v>
      </c>
      <c r="N5831" s="1" t="s">
        <v>33</v>
      </c>
      <c r="O5831" s="1" t="s">
        <v>34</v>
      </c>
      <c r="P5831" s="1" t="s">
        <v>48</v>
      </c>
      <c r="Q5831" s="1" t="s">
        <v>24</v>
      </c>
      <c r="R5831" s="2">
        <v>40007</v>
      </c>
    </row>
    <row r="5832" spans="1:18" x14ac:dyDescent="0.25">
      <c r="A5832" s="1">
        <v>21319</v>
      </c>
      <c r="B5832" s="2">
        <v>40297</v>
      </c>
      <c r="C5832" s="2" t="str">
        <f t="shared" si="456"/>
        <v>April</v>
      </c>
      <c r="D5832" s="1" t="s">
        <v>41</v>
      </c>
      <c r="E5832" s="1">
        <v>5</v>
      </c>
      <c r="F5832" s="1">
        <f t="shared" si="455"/>
        <v>472.21999999999997</v>
      </c>
      <c r="G5832" s="1">
        <v>2361.1</v>
      </c>
      <c r="H5832" s="1">
        <v>49</v>
      </c>
      <c r="I5832">
        <f t="shared" si="457"/>
        <v>2410.1</v>
      </c>
      <c r="J5832">
        <f t="shared" si="458"/>
        <v>5.3265000000000002</v>
      </c>
      <c r="K5832">
        <f t="shared" si="459"/>
        <v>125.76399149999999</v>
      </c>
      <c r="L5832" s="1" t="s">
        <v>38</v>
      </c>
      <c r="M5832" s="1" t="s">
        <v>58</v>
      </c>
      <c r="N5832" s="1" t="s">
        <v>21</v>
      </c>
      <c r="O5832" s="1" t="s">
        <v>29</v>
      </c>
      <c r="P5832" s="1" t="s">
        <v>52</v>
      </c>
      <c r="Q5832" s="1" t="s">
        <v>40</v>
      </c>
      <c r="R5832" s="2">
        <v>40298</v>
      </c>
    </row>
    <row r="5833" spans="1:18" x14ac:dyDescent="0.25">
      <c r="A5833" s="1">
        <v>46404</v>
      </c>
      <c r="B5833" s="2">
        <v>40972</v>
      </c>
      <c r="C5833" s="2" t="str">
        <f t="shared" si="456"/>
        <v>March</v>
      </c>
      <c r="D5833" s="1" t="s">
        <v>37</v>
      </c>
      <c r="E5833" s="1">
        <v>50</v>
      </c>
      <c r="F5833" s="1">
        <f t="shared" si="455"/>
        <v>37.508290000000002</v>
      </c>
      <c r="G5833" s="1">
        <v>1875.4145000000001</v>
      </c>
      <c r="H5833" s="1">
        <v>2.5</v>
      </c>
      <c r="I5833">
        <f t="shared" si="457"/>
        <v>1877.9145000000001</v>
      </c>
      <c r="J5833">
        <f t="shared" si="458"/>
        <v>5.3265000000000002</v>
      </c>
      <c r="K5833">
        <f t="shared" si="459"/>
        <v>99.893953342500012</v>
      </c>
      <c r="L5833" s="1" t="s">
        <v>26</v>
      </c>
      <c r="M5833" s="1" t="s">
        <v>27</v>
      </c>
      <c r="N5833" s="1" t="s">
        <v>28</v>
      </c>
      <c r="O5833" s="1" t="s">
        <v>29</v>
      </c>
      <c r="P5833" s="1" t="s">
        <v>30</v>
      </c>
      <c r="Q5833" s="1" t="s">
        <v>24</v>
      </c>
      <c r="R5833" s="2">
        <v>40973</v>
      </c>
    </row>
    <row r="5834" spans="1:18" x14ac:dyDescent="0.25">
      <c r="A5834" s="1">
        <v>25473</v>
      </c>
      <c r="B5834" s="2">
        <v>41196</v>
      </c>
      <c r="C5834" s="2" t="str">
        <f t="shared" si="456"/>
        <v>October</v>
      </c>
      <c r="D5834" s="1" t="s">
        <v>25</v>
      </c>
      <c r="E5834" s="1">
        <v>36</v>
      </c>
      <c r="F5834" s="1">
        <f t="shared" si="455"/>
        <v>480.69027777777774</v>
      </c>
      <c r="G5834" s="1">
        <v>17304.849999999999</v>
      </c>
      <c r="H5834" s="1">
        <v>28.14</v>
      </c>
      <c r="I5834">
        <f t="shared" si="457"/>
        <v>17332.989999999998</v>
      </c>
      <c r="J5834">
        <f t="shared" si="458"/>
        <v>5.3265000000000002</v>
      </c>
      <c r="K5834">
        <f t="shared" si="459"/>
        <v>921.74283524999987</v>
      </c>
      <c r="L5834" s="1" t="s">
        <v>38</v>
      </c>
      <c r="M5834" s="1" t="s">
        <v>56</v>
      </c>
      <c r="N5834" s="1" t="s">
        <v>33</v>
      </c>
      <c r="O5834" s="1" t="s">
        <v>29</v>
      </c>
      <c r="P5834" s="1" t="s">
        <v>61</v>
      </c>
      <c r="Q5834" s="1" t="s">
        <v>40</v>
      </c>
      <c r="R5834" s="2">
        <v>41198</v>
      </c>
    </row>
    <row r="5835" spans="1:18" x14ac:dyDescent="0.25">
      <c r="A5835" s="1">
        <v>37860</v>
      </c>
      <c r="B5835" s="2">
        <v>40417</v>
      </c>
      <c r="C5835" s="2" t="str">
        <f t="shared" si="456"/>
        <v>August</v>
      </c>
      <c r="D5835" s="1" t="s">
        <v>41</v>
      </c>
      <c r="E5835" s="1">
        <v>1</v>
      </c>
      <c r="F5835" s="1">
        <f t="shared" si="455"/>
        <v>104.85</v>
      </c>
      <c r="G5835" s="1">
        <v>104.85</v>
      </c>
      <c r="H5835" s="1">
        <v>52.2</v>
      </c>
      <c r="I5835">
        <f t="shared" si="457"/>
        <v>157.05000000000001</v>
      </c>
      <c r="J5835">
        <f t="shared" si="458"/>
        <v>4.7610000000000001</v>
      </c>
      <c r="K5835">
        <f t="shared" si="459"/>
        <v>4.9919085000000001</v>
      </c>
      <c r="L5835" s="1" t="s">
        <v>26</v>
      </c>
      <c r="M5835" s="1" t="s">
        <v>44</v>
      </c>
      <c r="N5835" s="1" t="s">
        <v>33</v>
      </c>
      <c r="O5835" s="1" t="s">
        <v>22</v>
      </c>
      <c r="P5835" s="1" t="s">
        <v>23</v>
      </c>
      <c r="Q5835" s="1" t="s">
        <v>31</v>
      </c>
      <c r="R5835" s="2">
        <v>40419</v>
      </c>
    </row>
    <row r="5836" spans="1:18" x14ac:dyDescent="0.25">
      <c r="A5836" s="1">
        <v>37888</v>
      </c>
      <c r="B5836" s="2">
        <v>40169</v>
      </c>
      <c r="C5836" s="2" t="str">
        <f t="shared" si="456"/>
        <v>December</v>
      </c>
      <c r="D5836" s="1" t="s">
        <v>37</v>
      </c>
      <c r="E5836" s="1">
        <v>31</v>
      </c>
      <c r="F5836" s="1">
        <f t="shared" si="455"/>
        <v>20.619032258064518</v>
      </c>
      <c r="G5836" s="1">
        <v>639.19000000000005</v>
      </c>
      <c r="H5836" s="1">
        <v>1.49</v>
      </c>
      <c r="I5836">
        <f t="shared" si="457"/>
        <v>640.68000000000006</v>
      </c>
      <c r="J5836">
        <f t="shared" si="458"/>
        <v>3.5455000000000001</v>
      </c>
      <c r="K5836">
        <f t="shared" si="459"/>
        <v>22.662481450000005</v>
      </c>
      <c r="L5836" s="1" t="s">
        <v>26</v>
      </c>
      <c r="M5836" s="1" t="s">
        <v>55</v>
      </c>
      <c r="N5836" s="1" t="s">
        <v>33</v>
      </c>
      <c r="O5836" s="1" t="s">
        <v>34</v>
      </c>
      <c r="P5836" s="1" t="s">
        <v>48</v>
      </c>
      <c r="Q5836" s="1" t="s">
        <v>24</v>
      </c>
      <c r="R5836" s="2">
        <v>40171</v>
      </c>
    </row>
    <row r="5837" spans="1:18" x14ac:dyDescent="0.25">
      <c r="A5837" s="1">
        <v>2818</v>
      </c>
      <c r="B5837" s="2">
        <v>40158</v>
      </c>
      <c r="C5837" s="2" t="str">
        <f t="shared" si="456"/>
        <v>December</v>
      </c>
      <c r="D5837" s="1" t="s">
        <v>41</v>
      </c>
      <c r="E5837" s="1">
        <v>37</v>
      </c>
      <c r="F5837" s="1">
        <f t="shared" si="455"/>
        <v>15.294864864864865</v>
      </c>
      <c r="G5837" s="1">
        <v>565.91</v>
      </c>
      <c r="H5837" s="1">
        <v>3.73</v>
      </c>
      <c r="I5837">
        <f t="shared" si="457"/>
        <v>569.64</v>
      </c>
      <c r="J5837">
        <f t="shared" si="458"/>
        <v>4.7610000000000001</v>
      </c>
      <c r="K5837">
        <f t="shared" si="459"/>
        <v>26.942975099999998</v>
      </c>
      <c r="L5837" s="1" t="s">
        <v>26</v>
      </c>
      <c r="M5837" s="1" t="s">
        <v>56</v>
      </c>
      <c r="N5837" s="1" t="s">
        <v>33</v>
      </c>
      <c r="O5837" s="1" t="s">
        <v>22</v>
      </c>
      <c r="P5837" s="1" t="s">
        <v>23</v>
      </c>
      <c r="Q5837" s="1" t="s">
        <v>46</v>
      </c>
      <c r="R5837" s="2">
        <v>40160</v>
      </c>
    </row>
    <row r="5838" spans="1:18" x14ac:dyDescent="0.25">
      <c r="A5838" s="1">
        <v>49026</v>
      </c>
      <c r="B5838" s="2">
        <v>40609</v>
      </c>
      <c r="C5838" s="2" t="str">
        <f t="shared" si="456"/>
        <v>March</v>
      </c>
      <c r="D5838" s="1" t="s">
        <v>18</v>
      </c>
      <c r="E5838" s="1">
        <v>36</v>
      </c>
      <c r="F5838" s="1">
        <f t="shared" si="455"/>
        <v>11.4375</v>
      </c>
      <c r="G5838" s="1">
        <v>411.75</v>
      </c>
      <c r="H5838" s="1">
        <v>8.99</v>
      </c>
      <c r="I5838">
        <f t="shared" si="457"/>
        <v>420.74</v>
      </c>
      <c r="J5838">
        <f t="shared" si="458"/>
        <v>3.5455000000000001</v>
      </c>
      <c r="K5838">
        <f t="shared" si="459"/>
        <v>14.59859625</v>
      </c>
      <c r="L5838" s="1" t="s">
        <v>26</v>
      </c>
      <c r="M5838" s="1" t="s">
        <v>20</v>
      </c>
      <c r="N5838" s="1" t="s">
        <v>33</v>
      </c>
      <c r="O5838" s="1" t="s">
        <v>34</v>
      </c>
      <c r="P5838" s="1" t="s">
        <v>35</v>
      </c>
      <c r="Q5838" s="1" t="s">
        <v>46</v>
      </c>
      <c r="R5838" s="2">
        <v>40614</v>
      </c>
    </row>
    <row r="5839" spans="1:18" x14ac:dyDescent="0.25">
      <c r="A5839" s="1">
        <v>35040</v>
      </c>
      <c r="B5839" s="2">
        <v>41017</v>
      </c>
      <c r="C5839" s="2" t="str">
        <f t="shared" si="456"/>
        <v>April</v>
      </c>
      <c r="D5839" s="1" t="s">
        <v>32</v>
      </c>
      <c r="E5839" s="1">
        <v>44</v>
      </c>
      <c r="F5839" s="1">
        <f t="shared" si="455"/>
        <v>11.059772727272728</v>
      </c>
      <c r="G5839" s="1">
        <v>486.63</v>
      </c>
      <c r="H5839" s="1">
        <v>7.46</v>
      </c>
      <c r="I5839">
        <f t="shared" si="457"/>
        <v>494.09</v>
      </c>
      <c r="J5839">
        <f t="shared" si="458"/>
        <v>3.5455000000000001</v>
      </c>
      <c r="K5839">
        <f t="shared" si="459"/>
        <v>17.25346665</v>
      </c>
      <c r="L5839" s="1" t="s">
        <v>26</v>
      </c>
      <c r="M5839" s="1" t="s">
        <v>54</v>
      </c>
      <c r="N5839" s="1" t="s">
        <v>42</v>
      </c>
      <c r="O5839" s="1" t="s">
        <v>34</v>
      </c>
      <c r="P5839" s="1" t="s">
        <v>60</v>
      </c>
      <c r="Q5839" s="1" t="s">
        <v>24</v>
      </c>
      <c r="R5839" s="2">
        <v>41020</v>
      </c>
    </row>
    <row r="5840" spans="1:18" x14ac:dyDescent="0.25">
      <c r="A5840" s="1">
        <v>12160</v>
      </c>
      <c r="B5840" s="2">
        <v>40524</v>
      </c>
      <c r="C5840" s="2" t="str">
        <f t="shared" si="456"/>
        <v>December</v>
      </c>
      <c r="D5840" s="1" t="s">
        <v>18</v>
      </c>
      <c r="E5840" s="1">
        <v>2</v>
      </c>
      <c r="F5840" s="1">
        <f t="shared" si="455"/>
        <v>27.605</v>
      </c>
      <c r="G5840" s="1">
        <v>55.21</v>
      </c>
      <c r="H5840" s="1">
        <v>8.7899999999999991</v>
      </c>
      <c r="I5840">
        <f t="shared" si="457"/>
        <v>64</v>
      </c>
      <c r="J5840">
        <f t="shared" si="458"/>
        <v>4.7610000000000001</v>
      </c>
      <c r="K5840">
        <f t="shared" si="459"/>
        <v>2.6285480999999997</v>
      </c>
      <c r="L5840" s="1" t="s">
        <v>26</v>
      </c>
      <c r="M5840" s="1" t="s">
        <v>27</v>
      </c>
      <c r="N5840" s="1" t="s">
        <v>33</v>
      </c>
      <c r="O5840" s="1" t="s">
        <v>22</v>
      </c>
      <c r="P5840" s="1" t="s">
        <v>39</v>
      </c>
      <c r="Q5840" s="1" t="s">
        <v>40</v>
      </c>
      <c r="R5840" s="2">
        <v>40528</v>
      </c>
    </row>
    <row r="5841" spans="1:18" x14ac:dyDescent="0.25">
      <c r="A5841" s="1">
        <v>32067</v>
      </c>
      <c r="B5841" s="2">
        <v>40980</v>
      </c>
      <c r="C5841" s="2" t="str">
        <f t="shared" si="456"/>
        <v>March</v>
      </c>
      <c r="D5841" s="1" t="s">
        <v>25</v>
      </c>
      <c r="E5841" s="1">
        <v>27</v>
      </c>
      <c r="F5841" s="1">
        <f t="shared" si="455"/>
        <v>105.69938888888889</v>
      </c>
      <c r="G5841" s="1">
        <v>2853.8834999999999</v>
      </c>
      <c r="H5841" s="1">
        <v>7.69</v>
      </c>
      <c r="I5841">
        <f t="shared" si="457"/>
        <v>2861.5735</v>
      </c>
      <c r="J5841">
        <f t="shared" si="458"/>
        <v>5.3265000000000002</v>
      </c>
      <c r="K5841">
        <f t="shared" si="459"/>
        <v>152.01210462749998</v>
      </c>
      <c r="L5841" s="1" t="s">
        <v>26</v>
      </c>
      <c r="M5841" s="1" t="s">
        <v>27</v>
      </c>
      <c r="N5841" s="1" t="s">
        <v>28</v>
      </c>
      <c r="O5841" s="1" t="s">
        <v>29</v>
      </c>
      <c r="P5841" s="1" t="s">
        <v>30</v>
      </c>
      <c r="Q5841" s="1" t="s">
        <v>24</v>
      </c>
      <c r="R5841" s="2">
        <v>40981</v>
      </c>
    </row>
    <row r="5842" spans="1:18" x14ac:dyDescent="0.25">
      <c r="A5842" s="1">
        <v>31078</v>
      </c>
      <c r="B5842" s="2">
        <v>39854</v>
      </c>
      <c r="C5842" s="2" t="str">
        <f t="shared" si="456"/>
        <v>February</v>
      </c>
      <c r="D5842" s="1" t="s">
        <v>37</v>
      </c>
      <c r="E5842" s="1">
        <v>7</v>
      </c>
      <c r="F5842" s="1">
        <f t="shared" si="455"/>
        <v>14.922857142857142</v>
      </c>
      <c r="G5842" s="1">
        <v>104.46</v>
      </c>
      <c r="H5842" s="1">
        <v>7.51</v>
      </c>
      <c r="I5842">
        <f t="shared" si="457"/>
        <v>111.97</v>
      </c>
      <c r="J5842">
        <f t="shared" si="458"/>
        <v>5.3265000000000002</v>
      </c>
      <c r="K5842">
        <f t="shared" si="459"/>
        <v>5.5640619000000004</v>
      </c>
      <c r="L5842" s="1" t="s">
        <v>26</v>
      </c>
      <c r="M5842" s="1" t="s">
        <v>56</v>
      </c>
      <c r="N5842" s="1" t="s">
        <v>33</v>
      </c>
      <c r="O5842" s="1" t="s">
        <v>29</v>
      </c>
      <c r="P5842" s="1" t="s">
        <v>61</v>
      </c>
      <c r="Q5842" s="1" t="s">
        <v>31</v>
      </c>
      <c r="R5842" s="2">
        <v>39855</v>
      </c>
    </row>
    <row r="5843" spans="1:18" x14ac:dyDescent="0.25">
      <c r="A5843" s="1">
        <v>3553</v>
      </c>
      <c r="B5843" s="2">
        <v>39950</v>
      </c>
      <c r="C5843" s="2" t="str">
        <f t="shared" si="456"/>
        <v>May</v>
      </c>
      <c r="D5843" s="1" t="s">
        <v>41</v>
      </c>
      <c r="E5843" s="1">
        <v>7</v>
      </c>
      <c r="F5843" s="1">
        <f t="shared" si="455"/>
        <v>2.9285714285714284</v>
      </c>
      <c r="G5843" s="1">
        <v>20.5</v>
      </c>
      <c r="H5843" s="1">
        <v>0.96</v>
      </c>
      <c r="I5843">
        <f t="shared" si="457"/>
        <v>21.46</v>
      </c>
      <c r="J5843">
        <f t="shared" si="458"/>
        <v>3.5455000000000001</v>
      </c>
      <c r="K5843">
        <f t="shared" si="459"/>
        <v>0.72682749999999996</v>
      </c>
      <c r="L5843" s="1" t="s">
        <v>26</v>
      </c>
      <c r="M5843" s="1" t="s">
        <v>56</v>
      </c>
      <c r="N5843" s="1" t="s">
        <v>33</v>
      </c>
      <c r="O5843" s="1" t="s">
        <v>34</v>
      </c>
      <c r="P5843" s="1" t="s">
        <v>35</v>
      </c>
      <c r="Q5843" s="1" t="s">
        <v>36</v>
      </c>
      <c r="R5843" s="2">
        <v>39951</v>
      </c>
    </row>
    <row r="5844" spans="1:18" x14ac:dyDescent="0.25">
      <c r="A5844" s="1">
        <v>7680</v>
      </c>
      <c r="B5844" s="2">
        <v>40641</v>
      </c>
      <c r="C5844" s="2" t="str">
        <f t="shared" si="456"/>
        <v>April</v>
      </c>
      <c r="D5844" s="1" t="s">
        <v>32</v>
      </c>
      <c r="E5844" s="1">
        <v>32</v>
      </c>
      <c r="F5844" s="1">
        <f t="shared" si="455"/>
        <v>35.667812499999997</v>
      </c>
      <c r="G5844" s="1">
        <v>1141.3699999999999</v>
      </c>
      <c r="H5844" s="1">
        <v>19.989999999999998</v>
      </c>
      <c r="I5844">
        <f t="shared" si="457"/>
        <v>1161.3599999999999</v>
      </c>
      <c r="J5844">
        <f t="shared" si="458"/>
        <v>3.5455000000000001</v>
      </c>
      <c r="K5844">
        <f t="shared" si="459"/>
        <v>40.467273349999999</v>
      </c>
      <c r="L5844" s="1" t="s">
        <v>26</v>
      </c>
      <c r="M5844" s="1" t="s">
        <v>51</v>
      </c>
      <c r="N5844" s="1" t="s">
        <v>28</v>
      </c>
      <c r="O5844" s="1" t="s">
        <v>34</v>
      </c>
      <c r="P5844" s="1" t="s">
        <v>45</v>
      </c>
      <c r="Q5844" s="1" t="s">
        <v>24</v>
      </c>
      <c r="R5844" s="2">
        <v>40641</v>
      </c>
    </row>
    <row r="5845" spans="1:18" x14ac:dyDescent="0.25">
      <c r="A5845" s="1">
        <v>16866</v>
      </c>
      <c r="B5845" s="2">
        <v>40945</v>
      </c>
      <c r="C5845" s="2" t="str">
        <f t="shared" si="456"/>
        <v>February</v>
      </c>
      <c r="D5845" s="1" t="s">
        <v>32</v>
      </c>
      <c r="E5845" s="1">
        <v>43</v>
      </c>
      <c r="F5845" s="1">
        <f t="shared" si="455"/>
        <v>54.835081395348837</v>
      </c>
      <c r="G5845" s="1">
        <v>2357.9085</v>
      </c>
      <c r="H5845" s="1">
        <v>3.99</v>
      </c>
      <c r="I5845">
        <f t="shared" si="457"/>
        <v>2361.8984999999998</v>
      </c>
      <c r="J5845">
        <f t="shared" si="458"/>
        <v>5.3265000000000002</v>
      </c>
      <c r="K5845">
        <f t="shared" si="459"/>
        <v>125.59399625250001</v>
      </c>
      <c r="L5845" s="1" t="s">
        <v>26</v>
      </c>
      <c r="M5845" s="1" t="s">
        <v>56</v>
      </c>
      <c r="N5845" s="1" t="s">
        <v>42</v>
      </c>
      <c r="O5845" s="1" t="s">
        <v>29</v>
      </c>
      <c r="P5845" s="1" t="s">
        <v>30</v>
      </c>
      <c r="Q5845" s="1" t="s">
        <v>24</v>
      </c>
      <c r="R5845" s="2">
        <v>40946</v>
      </c>
    </row>
    <row r="5846" spans="1:18" x14ac:dyDescent="0.25">
      <c r="A5846" s="1">
        <v>57314</v>
      </c>
      <c r="B5846" s="2">
        <v>40463</v>
      </c>
      <c r="C5846" s="2" t="str">
        <f t="shared" si="456"/>
        <v>October</v>
      </c>
      <c r="D5846" s="1" t="s">
        <v>18</v>
      </c>
      <c r="E5846" s="1">
        <v>26</v>
      </c>
      <c r="F5846" s="1">
        <f t="shared" si="455"/>
        <v>76.015173076923077</v>
      </c>
      <c r="G5846" s="1">
        <v>1976.3945000000001</v>
      </c>
      <c r="H5846" s="1">
        <v>2.79</v>
      </c>
      <c r="I5846">
        <f t="shared" si="457"/>
        <v>1979.1845000000001</v>
      </c>
      <c r="J5846">
        <f t="shared" si="458"/>
        <v>5.3265000000000002</v>
      </c>
      <c r="K5846">
        <f t="shared" si="459"/>
        <v>105.27265304250001</v>
      </c>
      <c r="L5846" s="1" t="s">
        <v>26</v>
      </c>
      <c r="M5846" s="1" t="s">
        <v>58</v>
      </c>
      <c r="N5846" s="1" t="s">
        <v>42</v>
      </c>
      <c r="O5846" s="1" t="s">
        <v>29</v>
      </c>
      <c r="P5846" s="1" t="s">
        <v>30</v>
      </c>
      <c r="Q5846" s="1" t="s">
        <v>24</v>
      </c>
      <c r="R5846" s="2">
        <v>40470</v>
      </c>
    </row>
    <row r="5847" spans="1:18" x14ac:dyDescent="0.25">
      <c r="A5847" s="1">
        <v>1447</v>
      </c>
      <c r="B5847" s="2">
        <v>41196</v>
      </c>
      <c r="C5847" s="2" t="str">
        <f t="shared" si="456"/>
        <v>October</v>
      </c>
      <c r="D5847" s="1" t="s">
        <v>25</v>
      </c>
      <c r="E5847" s="1">
        <v>40</v>
      </c>
      <c r="F5847" s="1">
        <f t="shared" si="455"/>
        <v>53.399337500000001</v>
      </c>
      <c r="G5847" s="1">
        <v>2135.9735000000001</v>
      </c>
      <c r="H5847" s="1">
        <v>8.99</v>
      </c>
      <c r="I5847">
        <f t="shared" si="457"/>
        <v>2144.9634999999998</v>
      </c>
      <c r="J5847">
        <f t="shared" si="458"/>
        <v>5.3265000000000002</v>
      </c>
      <c r="K5847">
        <f t="shared" si="459"/>
        <v>113.77262847750001</v>
      </c>
      <c r="L5847" s="1" t="s">
        <v>26</v>
      </c>
      <c r="M5847" s="1" t="s">
        <v>49</v>
      </c>
      <c r="N5847" s="1" t="s">
        <v>21</v>
      </c>
      <c r="O5847" s="1" t="s">
        <v>29</v>
      </c>
      <c r="P5847" s="1" t="s">
        <v>30</v>
      </c>
      <c r="Q5847" s="1" t="s">
        <v>24</v>
      </c>
      <c r="R5847" s="2">
        <v>41199</v>
      </c>
    </row>
    <row r="5848" spans="1:18" x14ac:dyDescent="0.25">
      <c r="A5848" s="1">
        <v>11236</v>
      </c>
      <c r="B5848" s="2">
        <v>40481</v>
      </c>
      <c r="C5848" s="2" t="str">
        <f t="shared" si="456"/>
        <v>October</v>
      </c>
      <c r="D5848" s="1" t="s">
        <v>25</v>
      </c>
      <c r="E5848" s="1">
        <v>45</v>
      </c>
      <c r="F5848" s="1">
        <f t="shared" si="455"/>
        <v>6.6348888888888888</v>
      </c>
      <c r="G5848" s="1">
        <v>298.57</v>
      </c>
      <c r="H5848" s="1">
        <v>2</v>
      </c>
      <c r="I5848">
        <f t="shared" si="457"/>
        <v>300.57</v>
      </c>
      <c r="J5848">
        <f t="shared" si="458"/>
        <v>3.5455000000000001</v>
      </c>
      <c r="K5848">
        <f t="shared" si="459"/>
        <v>10.58579935</v>
      </c>
      <c r="L5848" s="1" t="s">
        <v>26</v>
      </c>
      <c r="M5848" s="1" t="s">
        <v>47</v>
      </c>
      <c r="N5848" s="1" t="s">
        <v>28</v>
      </c>
      <c r="O5848" s="1" t="s">
        <v>34</v>
      </c>
      <c r="P5848" s="1" t="s">
        <v>45</v>
      </c>
      <c r="Q5848" s="1" t="s">
        <v>36</v>
      </c>
      <c r="R5848" s="2">
        <v>40481</v>
      </c>
    </row>
    <row r="5849" spans="1:18" x14ac:dyDescent="0.25">
      <c r="A5849" s="1">
        <v>32452</v>
      </c>
      <c r="B5849" s="2">
        <v>40742</v>
      </c>
      <c r="C5849" s="2" t="str">
        <f t="shared" si="456"/>
        <v>July</v>
      </c>
      <c r="D5849" s="1" t="s">
        <v>41</v>
      </c>
      <c r="E5849" s="1">
        <v>3</v>
      </c>
      <c r="F5849" s="1">
        <f t="shared" si="455"/>
        <v>2.8666666666666667</v>
      </c>
      <c r="G5849" s="1">
        <v>8.6</v>
      </c>
      <c r="H5849" s="1">
        <v>0.5</v>
      </c>
      <c r="I5849">
        <f t="shared" si="457"/>
        <v>9.1</v>
      </c>
      <c r="J5849">
        <f t="shared" si="458"/>
        <v>3.5455000000000001</v>
      </c>
      <c r="K5849">
        <f t="shared" si="459"/>
        <v>0.30491299999999999</v>
      </c>
      <c r="L5849" s="1" t="s">
        <v>26</v>
      </c>
      <c r="M5849" s="1" t="s">
        <v>27</v>
      </c>
      <c r="N5849" s="1" t="s">
        <v>21</v>
      </c>
      <c r="O5849" s="1" t="s">
        <v>34</v>
      </c>
      <c r="P5849" s="1" t="s">
        <v>63</v>
      </c>
      <c r="Q5849" s="1" t="s">
        <v>24</v>
      </c>
      <c r="R5849" s="2">
        <v>40743</v>
      </c>
    </row>
    <row r="5850" spans="1:18" x14ac:dyDescent="0.25">
      <c r="A5850" s="1">
        <v>8325</v>
      </c>
      <c r="B5850" s="2">
        <v>39827</v>
      </c>
      <c r="C5850" s="2" t="str">
        <f t="shared" si="456"/>
        <v>January</v>
      </c>
      <c r="D5850" s="1" t="s">
        <v>37</v>
      </c>
      <c r="E5850" s="1">
        <v>21</v>
      </c>
      <c r="F5850" s="1">
        <f t="shared" si="455"/>
        <v>112.5852380952381</v>
      </c>
      <c r="G5850" s="1">
        <v>2364.29</v>
      </c>
      <c r="H5850" s="1">
        <v>56.14</v>
      </c>
      <c r="I5850">
        <f t="shared" si="457"/>
        <v>2420.4299999999998</v>
      </c>
      <c r="J5850">
        <f t="shared" si="458"/>
        <v>5.3265000000000002</v>
      </c>
      <c r="K5850">
        <f t="shared" si="459"/>
        <v>125.93390685</v>
      </c>
      <c r="L5850" s="1" t="s">
        <v>38</v>
      </c>
      <c r="M5850" s="1" t="s">
        <v>47</v>
      </c>
      <c r="N5850" s="1" t="s">
        <v>42</v>
      </c>
      <c r="O5850" s="1" t="s">
        <v>29</v>
      </c>
      <c r="P5850" s="1" t="s">
        <v>61</v>
      </c>
      <c r="Q5850" s="1" t="s">
        <v>40</v>
      </c>
      <c r="R5850" s="2">
        <v>39829</v>
      </c>
    </row>
    <row r="5851" spans="1:18" x14ac:dyDescent="0.25">
      <c r="A5851" s="1">
        <v>50949</v>
      </c>
      <c r="B5851" s="2">
        <v>40578</v>
      </c>
      <c r="C5851" s="2" t="str">
        <f t="shared" si="456"/>
        <v>February</v>
      </c>
      <c r="D5851" s="1" t="s">
        <v>41</v>
      </c>
      <c r="E5851" s="1">
        <v>46</v>
      </c>
      <c r="F5851" s="1">
        <f t="shared" si="455"/>
        <v>104.43561956521738</v>
      </c>
      <c r="G5851" s="1">
        <v>4804.0384999999997</v>
      </c>
      <c r="H5851" s="1">
        <v>8.8000000000000007</v>
      </c>
      <c r="I5851">
        <f t="shared" si="457"/>
        <v>4812.8384999999998</v>
      </c>
      <c r="J5851">
        <f t="shared" si="458"/>
        <v>5.3265000000000002</v>
      </c>
      <c r="K5851">
        <f t="shared" si="459"/>
        <v>255.8871107025</v>
      </c>
      <c r="L5851" s="1" t="s">
        <v>26</v>
      </c>
      <c r="M5851" s="1" t="s">
        <v>27</v>
      </c>
      <c r="N5851" s="1" t="s">
        <v>33</v>
      </c>
      <c r="O5851" s="1" t="s">
        <v>29</v>
      </c>
      <c r="P5851" s="1" t="s">
        <v>30</v>
      </c>
      <c r="Q5851" s="1" t="s">
        <v>24</v>
      </c>
      <c r="R5851" s="2">
        <v>40580</v>
      </c>
    </row>
    <row r="5852" spans="1:18" x14ac:dyDescent="0.25">
      <c r="A5852" s="1">
        <v>25634</v>
      </c>
      <c r="B5852" s="2">
        <v>40388</v>
      </c>
      <c r="C5852" s="2" t="str">
        <f t="shared" si="456"/>
        <v>July</v>
      </c>
      <c r="D5852" s="1" t="s">
        <v>32</v>
      </c>
      <c r="E5852" s="1">
        <v>29</v>
      </c>
      <c r="F5852" s="1">
        <f t="shared" si="455"/>
        <v>20.459310344827589</v>
      </c>
      <c r="G5852" s="1">
        <v>593.32000000000005</v>
      </c>
      <c r="H5852" s="1">
        <v>4</v>
      </c>
      <c r="I5852">
        <f t="shared" si="457"/>
        <v>597.32000000000005</v>
      </c>
      <c r="J5852">
        <f t="shared" si="458"/>
        <v>5.3265000000000002</v>
      </c>
      <c r="K5852">
        <f t="shared" si="459"/>
        <v>31.603189800000006</v>
      </c>
      <c r="L5852" s="1" t="s">
        <v>26</v>
      </c>
      <c r="M5852" s="1" t="s">
        <v>44</v>
      </c>
      <c r="N5852" s="1" t="s">
        <v>33</v>
      </c>
      <c r="O5852" s="1" t="s">
        <v>29</v>
      </c>
      <c r="P5852" s="1" t="s">
        <v>43</v>
      </c>
      <c r="Q5852" s="1" t="s">
        <v>24</v>
      </c>
      <c r="R5852" s="2">
        <v>40391</v>
      </c>
    </row>
    <row r="5853" spans="1:18" x14ac:dyDescent="0.25">
      <c r="A5853" s="1">
        <v>34434</v>
      </c>
      <c r="B5853" s="2">
        <v>40672</v>
      </c>
      <c r="C5853" s="2" t="str">
        <f t="shared" si="456"/>
        <v>May</v>
      </c>
      <c r="D5853" s="1" t="s">
        <v>32</v>
      </c>
      <c r="E5853" s="1">
        <v>23</v>
      </c>
      <c r="F5853" s="1">
        <f t="shared" si="455"/>
        <v>5.0678260869565221</v>
      </c>
      <c r="G5853" s="1">
        <v>116.56</v>
      </c>
      <c r="H5853" s="1">
        <v>0.49</v>
      </c>
      <c r="I5853">
        <f t="shared" si="457"/>
        <v>117.05</v>
      </c>
      <c r="J5853">
        <f t="shared" si="458"/>
        <v>3.5455000000000001</v>
      </c>
      <c r="K5853">
        <f t="shared" si="459"/>
        <v>4.1326347999999999</v>
      </c>
      <c r="L5853" s="1" t="s">
        <v>26</v>
      </c>
      <c r="M5853" s="1" t="s">
        <v>20</v>
      </c>
      <c r="N5853" s="1" t="s">
        <v>28</v>
      </c>
      <c r="O5853" s="1" t="s">
        <v>34</v>
      </c>
      <c r="P5853" s="1" t="s">
        <v>63</v>
      </c>
      <c r="Q5853" s="1" t="s">
        <v>24</v>
      </c>
      <c r="R5853" s="2">
        <v>40674</v>
      </c>
    </row>
    <row r="5854" spans="1:18" x14ac:dyDescent="0.25">
      <c r="A5854" s="1">
        <v>47584</v>
      </c>
      <c r="B5854" s="2">
        <v>40386</v>
      </c>
      <c r="C5854" s="2" t="str">
        <f t="shared" si="456"/>
        <v>July</v>
      </c>
      <c r="D5854" s="1" t="s">
        <v>37</v>
      </c>
      <c r="E5854" s="1">
        <v>43</v>
      </c>
      <c r="F5854" s="1">
        <f t="shared" si="455"/>
        <v>1.7439534883720929</v>
      </c>
      <c r="G5854" s="1">
        <v>74.989999999999995</v>
      </c>
      <c r="H5854" s="1">
        <v>0.83</v>
      </c>
      <c r="I5854">
        <f t="shared" si="457"/>
        <v>75.819999999999993</v>
      </c>
      <c r="J5854">
        <f t="shared" si="458"/>
        <v>3.5455000000000001</v>
      </c>
      <c r="K5854">
        <f t="shared" si="459"/>
        <v>2.65877045</v>
      </c>
      <c r="L5854" s="1" t="s">
        <v>26</v>
      </c>
      <c r="M5854" s="1" t="s">
        <v>20</v>
      </c>
      <c r="N5854" s="1" t="s">
        <v>42</v>
      </c>
      <c r="O5854" s="1" t="s">
        <v>34</v>
      </c>
      <c r="P5854" s="1" t="s">
        <v>35</v>
      </c>
      <c r="Q5854" s="1" t="s">
        <v>36</v>
      </c>
      <c r="R5854" s="2">
        <v>40387</v>
      </c>
    </row>
    <row r="5855" spans="1:18" x14ac:dyDescent="0.25">
      <c r="A5855" s="1">
        <v>22532</v>
      </c>
      <c r="B5855" s="2">
        <v>40582</v>
      </c>
      <c r="C5855" s="2" t="str">
        <f t="shared" si="456"/>
        <v>February</v>
      </c>
      <c r="D5855" s="1" t="s">
        <v>37</v>
      </c>
      <c r="E5855" s="1">
        <v>13</v>
      </c>
      <c r="F5855" s="1">
        <f t="shared" si="455"/>
        <v>9.3584615384615386</v>
      </c>
      <c r="G5855" s="1">
        <v>121.66</v>
      </c>
      <c r="H5855" s="1">
        <v>5.6</v>
      </c>
      <c r="I5855">
        <f t="shared" si="457"/>
        <v>127.25999999999999</v>
      </c>
      <c r="J5855">
        <f t="shared" si="458"/>
        <v>3.5455000000000001</v>
      </c>
      <c r="K5855">
        <f t="shared" si="459"/>
        <v>4.3134553000000002</v>
      </c>
      <c r="L5855" s="1" t="s">
        <v>26</v>
      </c>
      <c r="M5855" s="1" t="s">
        <v>44</v>
      </c>
      <c r="N5855" s="1" t="s">
        <v>21</v>
      </c>
      <c r="O5855" s="1" t="s">
        <v>34</v>
      </c>
      <c r="P5855" s="1" t="s">
        <v>48</v>
      </c>
      <c r="Q5855" s="1" t="s">
        <v>24</v>
      </c>
      <c r="R5855" s="2">
        <v>40582</v>
      </c>
    </row>
    <row r="5856" spans="1:18" x14ac:dyDescent="0.25">
      <c r="A5856" s="1">
        <v>52896</v>
      </c>
      <c r="B5856" s="2">
        <v>40473</v>
      </c>
      <c r="C5856" s="2" t="str">
        <f t="shared" si="456"/>
        <v>October</v>
      </c>
      <c r="D5856" s="1" t="s">
        <v>25</v>
      </c>
      <c r="E5856" s="1">
        <v>36</v>
      </c>
      <c r="F5856" s="1">
        <f t="shared" si="455"/>
        <v>398.85111111111109</v>
      </c>
      <c r="G5856" s="1">
        <v>14358.64</v>
      </c>
      <c r="H5856" s="1">
        <v>76.37</v>
      </c>
      <c r="I5856">
        <f t="shared" si="457"/>
        <v>14435.01</v>
      </c>
      <c r="J5856">
        <f t="shared" si="458"/>
        <v>4.7610000000000001</v>
      </c>
      <c r="K5856">
        <f t="shared" si="459"/>
        <v>683.61485040000002</v>
      </c>
      <c r="L5856" s="1" t="s">
        <v>38</v>
      </c>
      <c r="M5856" s="1" t="s">
        <v>27</v>
      </c>
      <c r="N5856" s="1" t="s">
        <v>42</v>
      </c>
      <c r="O5856" s="1" t="s">
        <v>22</v>
      </c>
      <c r="P5856" s="1" t="s">
        <v>57</v>
      </c>
      <c r="Q5856" s="1" t="s">
        <v>64</v>
      </c>
      <c r="R5856" s="2">
        <v>40475</v>
      </c>
    </row>
    <row r="5857" spans="1:18" x14ac:dyDescent="0.25">
      <c r="A5857" s="1">
        <v>52711</v>
      </c>
      <c r="B5857" s="2">
        <v>40809</v>
      </c>
      <c r="C5857" s="2" t="str">
        <f t="shared" si="456"/>
        <v>September</v>
      </c>
      <c r="D5857" s="1" t="s">
        <v>32</v>
      </c>
      <c r="E5857" s="1">
        <v>41</v>
      </c>
      <c r="F5857" s="1">
        <f t="shared" si="455"/>
        <v>18.419268292682929</v>
      </c>
      <c r="G5857" s="1">
        <v>755.19</v>
      </c>
      <c r="H5857" s="1">
        <v>8.99</v>
      </c>
      <c r="I5857">
        <f t="shared" si="457"/>
        <v>764.18000000000006</v>
      </c>
      <c r="J5857">
        <f t="shared" si="458"/>
        <v>4.7610000000000001</v>
      </c>
      <c r="K5857">
        <f t="shared" si="459"/>
        <v>35.954595900000001</v>
      </c>
      <c r="L5857" s="1" t="s">
        <v>26</v>
      </c>
      <c r="M5857" s="1" t="s">
        <v>59</v>
      </c>
      <c r="N5857" s="1" t="s">
        <v>42</v>
      </c>
      <c r="O5857" s="1" t="s">
        <v>22</v>
      </c>
      <c r="P5857" s="1" t="s">
        <v>23</v>
      </c>
      <c r="Q5857" s="1" t="s">
        <v>46</v>
      </c>
      <c r="R5857" s="2">
        <v>40811</v>
      </c>
    </row>
    <row r="5858" spans="1:18" x14ac:dyDescent="0.25">
      <c r="A5858" s="1">
        <v>24903</v>
      </c>
      <c r="B5858" s="2">
        <v>40470</v>
      </c>
      <c r="C5858" s="2" t="str">
        <f t="shared" si="456"/>
        <v>October</v>
      </c>
      <c r="D5858" s="1" t="s">
        <v>18</v>
      </c>
      <c r="E5858" s="1">
        <v>33</v>
      </c>
      <c r="F5858" s="1">
        <f t="shared" si="455"/>
        <v>49.893030303030301</v>
      </c>
      <c r="G5858" s="1">
        <v>1646.47</v>
      </c>
      <c r="H5858" s="1">
        <v>5.81</v>
      </c>
      <c r="I5858">
        <f t="shared" si="457"/>
        <v>1652.28</v>
      </c>
      <c r="J5858">
        <f t="shared" si="458"/>
        <v>3.5455000000000001</v>
      </c>
      <c r="K5858">
        <f t="shared" si="459"/>
        <v>58.375593850000001</v>
      </c>
      <c r="L5858" s="1" t="s">
        <v>26</v>
      </c>
      <c r="M5858" s="1" t="s">
        <v>27</v>
      </c>
      <c r="N5858" s="1" t="s">
        <v>33</v>
      </c>
      <c r="O5858" s="1" t="s">
        <v>34</v>
      </c>
      <c r="P5858" s="1" t="s">
        <v>45</v>
      </c>
      <c r="Q5858" s="1" t="s">
        <v>24</v>
      </c>
      <c r="R5858" s="2">
        <v>40477</v>
      </c>
    </row>
    <row r="5859" spans="1:18" x14ac:dyDescent="0.25">
      <c r="A5859" s="1">
        <v>58788</v>
      </c>
      <c r="B5859" s="2">
        <v>40210</v>
      </c>
      <c r="C5859" s="2" t="str">
        <f t="shared" si="456"/>
        <v>February</v>
      </c>
      <c r="D5859" s="1" t="s">
        <v>18</v>
      </c>
      <c r="E5859" s="1">
        <v>31</v>
      </c>
      <c r="F5859" s="1">
        <f t="shared" si="455"/>
        <v>31.734838709677419</v>
      </c>
      <c r="G5859" s="1">
        <v>983.78</v>
      </c>
      <c r="H5859" s="1">
        <v>6.5</v>
      </c>
      <c r="I5859">
        <f t="shared" si="457"/>
        <v>990.28</v>
      </c>
      <c r="J5859">
        <f t="shared" si="458"/>
        <v>5.3265000000000002</v>
      </c>
      <c r="K5859">
        <f t="shared" si="459"/>
        <v>52.401041700000007</v>
      </c>
      <c r="L5859" s="1" t="s">
        <v>26</v>
      </c>
      <c r="M5859" s="1" t="s">
        <v>56</v>
      </c>
      <c r="N5859" s="1" t="s">
        <v>33</v>
      </c>
      <c r="O5859" s="1" t="s">
        <v>29</v>
      </c>
      <c r="P5859" s="1" t="s">
        <v>43</v>
      </c>
      <c r="Q5859" s="1" t="s">
        <v>24</v>
      </c>
      <c r="R5859" s="2">
        <v>40212</v>
      </c>
    </row>
    <row r="5860" spans="1:18" x14ac:dyDescent="0.25">
      <c r="A5860" s="1">
        <v>4773</v>
      </c>
      <c r="B5860" s="2">
        <v>40899</v>
      </c>
      <c r="C5860" s="2" t="str">
        <f t="shared" si="456"/>
        <v>December</v>
      </c>
      <c r="D5860" s="1" t="s">
        <v>37</v>
      </c>
      <c r="E5860" s="1">
        <v>26</v>
      </c>
      <c r="F5860" s="1">
        <f t="shared" si="455"/>
        <v>11.976153846153846</v>
      </c>
      <c r="G5860" s="1">
        <v>311.38</v>
      </c>
      <c r="H5860" s="1">
        <v>5.72</v>
      </c>
      <c r="I5860">
        <f t="shared" si="457"/>
        <v>317.10000000000002</v>
      </c>
      <c r="J5860">
        <f t="shared" si="458"/>
        <v>3.5455000000000001</v>
      </c>
      <c r="K5860">
        <f t="shared" si="459"/>
        <v>11.039977900000002</v>
      </c>
      <c r="L5860" s="1" t="s">
        <v>26</v>
      </c>
      <c r="M5860" s="1" t="s">
        <v>58</v>
      </c>
      <c r="N5860" s="1" t="s">
        <v>42</v>
      </c>
      <c r="O5860" s="1" t="s">
        <v>34</v>
      </c>
      <c r="P5860" s="1" t="s">
        <v>62</v>
      </c>
      <c r="Q5860" s="1" t="s">
        <v>24</v>
      </c>
      <c r="R5860" s="2">
        <v>40900</v>
      </c>
    </row>
    <row r="5861" spans="1:18" x14ac:dyDescent="0.25">
      <c r="A5861" s="1">
        <v>42082</v>
      </c>
      <c r="B5861" s="2">
        <v>40895</v>
      </c>
      <c r="C5861" s="2" t="str">
        <f t="shared" si="456"/>
        <v>December</v>
      </c>
      <c r="D5861" s="1" t="s">
        <v>37</v>
      </c>
      <c r="E5861" s="1">
        <v>15</v>
      </c>
      <c r="F5861" s="1">
        <f t="shared" si="455"/>
        <v>5.0946666666666669</v>
      </c>
      <c r="G5861" s="1">
        <v>76.42</v>
      </c>
      <c r="H5861" s="1">
        <v>3.01</v>
      </c>
      <c r="I5861">
        <f t="shared" si="457"/>
        <v>79.430000000000007</v>
      </c>
      <c r="J5861">
        <f t="shared" si="458"/>
        <v>3.5455000000000001</v>
      </c>
      <c r="K5861">
        <f t="shared" si="459"/>
        <v>2.7094711</v>
      </c>
      <c r="L5861" s="1" t="s">
        <v>26</v>
      </c>
      <c r="M5861" s="1" t="s">
        <v>27</v>
      </c>
      <c r="N5861" s="1" t="s">
        <v>28</v>
      </c>
      <c r="O5861" s="1" t="s">
        <v>34</v>
      </c>
      <c r="P5861" s="1" t="s">
        <v>45</v>
      </c>
      <c r="Q5861" s="1" t="s">
        <v>36</v>
      </c>
      <c r="R5861" s="2">
        <v>40897</v>
      </c>
    </row>
    <row r="5862" spans="1:18" x14ac:dyDescent="0.25">
      <c r="A5862" s="1">
        <v>20966</v>
      </c>
      <c r="B5862" s="2">
        <v>40439</v>
      </c>
      <c r="C5862" s="2" t="str">
        <f t="shared" si="456"/>
        <v>September</v>
      </c>
      <c r="D5862" s="1" t="s">
        <v>18</v>
      </c>
      <c r="E5862" s="1">
        <v>35</v>
      </c>
      <c r="F5862" s="1">
        <f t="shared" si="455"/>
        <v>22.898285714285716</v>
      </c>
      <c r="G5862" s="1">
        <v>801.44</v>
      </c>
      <c r="H5862" s="1">
        <v>1.99</v>
      </c>
      <c r="I5862">
        <f t="shared" si="457"/>
        <v>803.43000000000006</v>
      </c>
      <c r="J5862">
        <f t="shared" si="458"/>
        <v>5.3265000000000002</v>
      </c>
      <c r="K5862">
        <f t="shared" si="459"/>
        <v>42.688701600000002</v>
      </c>
      <c r="L5862" s="1" t="s">
        <v>26</v>
      </c>
      <c r="M5862" s="1" t="s">
        <v>56</v>
      </c>
      <c r="N5862" s="1" t="s">
        <v>21</v>
      </c>
      <c r="O5862" s="1" t="s">
        <v>29</v>
      </c>
      <c r="P5862" s="1" t="s">
        <v>43</v>
      </c>
      <c r="Q5862" s="1" t="s">
        <v>46</v>
      </c>
      <c r="R5862" s="2">
        <v>40443</v>
      </c>
    </row>
    <row r="5863" spans="1:18" x14ac:dyDescent="0.25">
      <c r="A5863" s="1">
        <v>43302</v>
      </c>
      <c r="B5863" s="2">
        <v>40778</v>
      </c>
      <c r="C5863" s="2" t="str">
        <f t="shared" si="456"/>
        <v>August</v>
      </c>
      <c r="D5863" s="1" t="s">
        <v>18</v>
      </c>
      <c r="E5863" s="1">
        <v>39</v>
      </c>
      <c r="F5863" s="1">
        <f t="shared" si="455"/>
        <v>176.63239743589742</v>
      </c>
      <c r="G5863" s="1">
        <v>6888.6634999999997</v>
      </c>
      <c r="H5863" s="1">
        <v>5</v>
      </c>
      <c r="I5863">
        <f t="shared" si="457"/>
        <v>6893.6634999999997</v>
      </c>
      <c r="J5863">
        <f t="shared" si="458"/>
        <v>5.3265000000000002</v>
      </c>
      <c r="K5863">
        <f t="shared" si="459"/>
        <v>366.92466132750002</v>
      </c>
      <c r="L5863" s="1" t="s">
        <v>26</v>
      </c>
      <c r="M5863" s="1" t="s">
        <v>58</v>
      </c>
      <c r="N5863" s="1" t="s">
        <v>33</v>
      </c>
      <c r="O5863" s="1" t="s">
        <v>29</v>
      </c>
      <c r="P5863" s="1" t="s">
        <v>30</v>
      </c>
      <c r="Q5863" s="1" t="s">
        <v>24</v>
      </c>
      <c r="R5863" s="2">
        <v>40785</v>
      </c>
    </row>
    <row r="5864" spans="1:18" x14ac:dyDescent="0.25">
      <c r="A5864" s="1">
        <v>44295</v>
      </c>
      <c r="B5864" s="2">
        <v>40201</v>
      </c>
      <c r="C5864" s="2" t="str">
        <f t="shared" si="456"/>
        <v>January</v>
      </c>
      <c r="D5864" s="1" t="s">
        <v>41</v>
      </c>
      <c r="E5864" s="1">
        <v>47</v>
      </c>
      <c r="F5864" s="1">
        <f t="shared" si="455"/>
        <v>96.274617021276597</v>
      </c>
      <c r="G5864" s="1">
        <v>4524.9070000000002</v>
      </c>
      <c r="H5864" s="1">
        <v>2.5</v>
      </c>
      <c r="I5864">
        <f t="shared" si="457"/>
        <v>4527.4070000000002</v>
      </c>
      <c r="J5864">
        <f t="shared" si="458"/>
        <v>5.3265000000000002</v>
      </c>
      <c r="K5864">
        <f t="shared" si="459"/>
        <v>241.01917135500003</v>
      </c>
      <c r="L5864" s="1" t="s">
        <v>26</v>
      </c>
      <c r="M5864" s="1" t="s">
        <v>51</v>
      </c>
      <c r="N5864" s="1" t="s">
        <v>42</v>
      </c>
      <c r="O5864" s="1" t="s">
        <v>29</v>
      </c>
      <c r="P5864" s="1" t="s">
        <v>30</v>
      </c>
      <c r="Q5864" s="1" t="s">
        <v>24</v>
      </c>
      <c r="R5864" s="2">
        <v>40203</v>
      </c>
    </row>
    <row r="5865" spans="1:18" x14ac:dyDescent="0.25">
      <c r="A5865" s="1">
        <v>31042</v>
      </c>
      <c r="B5865" s="2">
        <v>41232</v>
      </c>
      <c r="C5865" s="2" t="str">
        <f t="shared" si="456"/>
        <v>November</v>
      </c>
      <c r="D5865" s="1" t="s">
        <v>41</v>
      </c>
      <c r="E5865" s="1">
        <v>26</v>
      </c>
      <c r="F5865" s="1">
        <f t="shared" si="455"/>
        <v>124.13000000000001</v>
      </c>
      <c r="G5865" s="1">
        <v>3227.38</v>
      </c>
      <c r="H5865" s="1">
        <v>30</v>
      </c>
      <c r="I5865">
        <f t="shared" si="457"/>
        <v>3257.38</v>
      </c>
      <c r="J5865">
        <f t="shared" si="458"/>
        <v>4.7610000000000001</v>
      </c>
      <c r="K5865">
        <f t="shared" si="459"/>
        <v>153.65556180000002</v>
      </c>
      <c r="L5865" s="1" t="s">
        <v>38</v>
      </c>
      <c r="M5865" s="1" t="s">
        <v>56</v>
      </c>
      <c r="N5865" s="1" t="s">
        <v>21</v>
      </c>
      <c r="O5865" s="1" t="s">
        <v>22</v>
      </c>
      <c r="P5865" s="1" t="s">
        <v>39</v>
      </c>
      <c r="Q5865" s="1" t="s">
        <v>40</v>
      </c>
      <c r="R5865" s="2">
        <v>41233</v>
      </c>
    </row>
    <row r="5866" spans="1:18" x14ac:dyDescent="0.25">
      <c r="A5866" s="1">
        <v>9062</v>
      </c>
      <c r="B5866" s="2">
        <v>40622</v>
      </c>
      <c r="C5866" s="2" t="str">
        <f t="shared" si="456"/>
        <v>March</v>
      </c>
      <c r="D5866" s="1" t="s">
        <v>25</v>
      </c>
      <c r="E5866" s="1">
        <v>32</v>
      </c>
      <c r="F5866" s="1">
        <f t="shared" si="455"/>
        <v>3.7250000000000001</v>
      </c>
      <c r="G5866" s="1">
        <v>119.2</v>
      </c>
      <c r="H5866" s="1">
        <v>0.99</v>
      </c>
      <c r="I5866">
        <f t="shared" si="457"/>
        <v>120.19</v>
      </c>
      <c r="J5866">
        <f t="shared" si="458"/>
        <v>3.5455000000000001</v>
      </c>
      <c r="K5866">
        <f t="shared" si="459"/>
        <v>4.2262360000000001</v>
      </c>
      <c r="L5866" s="1" t="s">
        <v>26</v>
      </c>
      <c r="M5866" s="1" t="s">
        <v>58</v>
      </c>
      <c r="N5866" s="1" t="s">
        <v>21</v>
      </c>
      <c r="O5866" s="1" t="s">
        <v>34</v>
      </c>
      <c r="P5866" s="1" t="s">
        <v>66</v>
      </c>
      <c r="Q5866" s="1" t="s">
        <v>36</v>
      </c>
      <c r="R5866" s="2">
        <v>40623</v>
      </c>
    </row>
    <row r="5867" spans="1:18" x14ac:dyDescent="0.25">
      <c r="A5867" s="1">
        <v>42691</v>
      </c>
      <c r="B5867" s="2">
        <v>40322</v>
      </c>
      <c r="C5867" s="2" t="str">
        <f t="shared" si="456"/>
        <v>May</v>
      </c>
      <c r="D5867" s="1" t="s">
        <v>18</v>
      </c>
      <c r="E5867" s="1">
        <v>50</v>
      </c>
      <c r="F5867" s="1">
        <f t="shared" si="455"/>
        <v>48.953000000000003</v>
      </c>
      <c r="G5867" s="1">
        <v>2447.65</v>
      </c>
      <c r="H5867" s="1">
        <v>6.77</v>
      </c>
      <c r="I5867">
        <f t="shared" si="457"/>
        <v>2454.42</v>
      </c>
      <c r="J5867">
        <f t="shared" si="458"/>
        <v>4.7610000000000001</v>
      </c>
      <c r="K5867">
        <f t="shared" si="459"/>
        <v>116.5326165</v>
      </c>
      <c r="L5867" s="1" t="s">
        <v>26</v>
      </c>
      <c r="M5867" s="1" t="s">
        <v>20</v>
      </c>
      <c r="N5867" s="1" t="s">
        <v>42</v>
      </c>
      <c r="O5867" s="1" t="s">
        <v>22</v>
      </c>
      <c r="P5867" s="1" t="s">
        <v>23</v>
      </c>
      <c r="Q5867" s="1" t="s">
        <v>24</v>
      </c>
      <c r="R5867" s="2">
        <v>40331</v>
      </c>
    </row>
    <row r="5868" spans="1:18" x14ac:dyDescent="0.25">
      <c r="A5868" s="1">
        <v>38656</v>
      </c>
      <c r="B5868" s="2">
        <v>41131</v>
      </c>
      <c r="C5868" s="2" t="str">
        <f t="shared" si="456"/>
        <v>August</v>
      </c>
      <c r="D5868" s="1" t="s">
        <v>18</v>
      </c>
      <c r="E5868" s="1">
        <v>3</v>
      </c>
      <c r="F5868" s="1">
        <f t="shared" si="455"/>
        <v>187.14333333333332</v>
      </c>
      <c r="G5868" s="1">
        <v>561.42999999999995</v>
      </c>
      <c r="H5868" s="1">
        <v>26.2</v>
      </c>
      <c r="I5868">
        <f t="shared" si="457"/>
        <v>587.63</v>
      </c>
      <c r="J5868">
        <f t="shared" si="458"/>
        <v>4.7610000000000001</v>
      </c>
      <c r="K5868">
        <f t="shared" si="459"/>
        <v>26.7296823</v>
      </c>
      <c r="L5868" s="1" t="s">
        <v>38</v>
      </c>
      <c r="M5868" s="1" t="s">
        <v>27</v>
      </c>
      <c r="N5868" s="1" t="s">
        <v>21</v>
      </c>
      <c r="O5868" s="1" t="s">
        <v>22</v>
      </c>
      <c r="P5868" s="1" t="s">
        <v>39</v>
      </c>
      <c r="Q5868" s="1" t="s">
        <v>40</v>
      </c>
      <c r="R5868" s="2">
        <v>41136</v>
      </c>
    </row>
    <row r="5869" spans="1:18" x14ac:dyDescent="0.25">
      <c r="A5869" s="1">
        <v>3104</v>
      </c>
      <c r="B5869" s="2">
        <v>40436</v>
      </c>
      <c r="C5869" s="2" t="str">
        <f t="shared" si="456"/>
        <v>September</v>
      </c>
      <c r="D5869" s="1" t="s">
        <v>41</v>
      </c>
      <c r="E5869" s="1">
        <v>50</v>
      </c>
      <c r="F5869" s="1">
        <f t="shared" si="455"/>
        <v>6.7211999999999996</v>
      </c>
      <c r="G5869" s="1">
        <v>336.06</v>
      </c>
      <c r="H5869" s="1">
        <v>8.8800000000000008</v>
      </c>
      <c r="I5869">
        <f t="shared" si="457"/>
        <v>344.94</v>
      </c>
      <c r="J5869">
        <f t="shared" si="458"/>
        <v>3.5455000000000001</v>
      </c>
      <c r="K5869">
        <f t="shared" si="459"/>
        <v>11.915007299999999</v>
      </c>
      <c r="L5869" s="1" t="s">
        <v>26</v>
      </c>
      <c r="M5869" s="1" t="s">
        <v>58</v>
      </c>
      <c r="N5869" s="1" t="s">
        <v>21</v>
      </c>
      <c r="O5869" s="1" t="s">
        <v>34</v>
      </c>
      <c r="P5869" s="1" t="s">
        <v>45</v>
      </c>
      <c r="Q5869" s="1" t="s">
        <v>24</v>
      </c>
      <c r="R5869" s="2">
        <v>40438</v>
      </c>
    </row>
    <row r="5870" spans="1:18" x14ac:dyDescent="0.25">
      <c r="A5870" s="1">
        <v>56453</v>
      </c>
      <c r="B5870" s="2">
        <v>41010</v>
      </c>
      <c r="C5870" s="2" t="str">
        <f t="shared" si="456"/>
        <v>April</v>
      </c>
      <c r="D5870" s="1" t="s">
        <v>37</v>
      </c>
      <c r="E5870" s="1">
        <v>1</v>
      </c>
      <c r="F5870" s="1">
        <f t="shared" si="455"/>
        <v>2728.65</v>
      </c>
      <c r="G5870" s="1">
        <v>2728.65</v>
      </c>
      <c r="H5870" s="1">
        <v>29.7</v>
      </c>
      <c r="I5870">
        <f t="shared" si="457"/>
        <v>2758.35</v>
      </c>
      <c r="J5870">
        <f t="shared" si="458"/>
        <v>5.3265000000000002</v>
      </c>
      <c r="K5870">
        <f t="shared" si="459"/>
        <v>145.34154225</v>
      </c>
      <c r="L5870" s="1" t="s">
        <v>38</v>
      </c>
      <c r="M5870" s="1" t="s">
        <v>44</v>
      </c>
      <c r="N5870" s="1" t="s">
        <v>33</v>
      </c>
      <c r="O5870" s="1" t="s">
        <v>29</v>
      </c>
      <c r="P5870" s="1" t="s">
        <v>61</v>
      </c>
      <c r="Q5870" s="1" t="s">
        <v>40</v>
      </c>
      <c r="R5870" s="2">
        <v>41011</v>
      </c>
    </row>
    <row r="5871" spans="1:18" x14ac:dyDescent="0.25">
      <c r="A5871" s="1">
        <v>5575</v>
      </c>
      <c r="B5871" s="2">
        <v>40747</v>
      </c>
      <c r="C5871" s="2" t="str">
        <f t="shared" si="456"/>
        <v>July</v>
      </c>
      <c r="D5871" s="1" t="s">
        <v>18</v>
      </c>
      <c r="E5871" s="1">
        <v>41</v>
      </c>
      <c r="F5871" s="1">
        <f t="shared" si="455"/>
        <v>6.2119512195121951</v>
      </c>
      <c r="G5871" s="1">
        <v>254.69</v>
      </c>
      <c r="H5871" s="1">
        <v>10.39</v>
      </c>
      <c r="I5871">
        <f t="shared" si="457"/>
        <v>265.08</v>
      </c>
      <c r="J5871">
        <f t="shared" si="458"/>
        <v>3.5455000000000001</v>
      </c>
      <c r="K5871">
        <f t="shared" si="459"/>
        <v>9.03003395</v>
      </c>
      <c r="L5871" s="1" t="s">
        <v>26</v>
      </c>
      <c r="M5871" s="1" t="s">
        <v>54</v>
      </c>
      <c r="N5871" s="1" t="s">
        <v>33</v>
      </c>
      <c r="O5871" s="1" t="s">
        <v>34</v>
      </c>
      <c r="P5871" s="1" t="s">
        <v>45</v>
      </c>
      <c r="Q5871" s="1" t="s">
        <v>24</v>
      </c>
      <c r="R5871" s="2">
        <v>40747</v>
      </c>
    </row>
    <row r="5872" spans="1:18" x14ac:dyDescent="0.25">
      <c r="A5872" s="1">
        <v>37987</v>
      </c>
      <c r="B5872" s="2">
        <v>39997</v>
      </c>
      <c r="C5872" s="2" t="str">
        <f t="shared" si="456"/>
        <v>July</v>
      </c>
      <c r="D5872" s="1" t="s">
        <v>25</v>
      </c>
      <c r="E5872" s="1">
        <v>5</v>
      </c>
      <c r="F5872" s="1">
        <f t="shared" si="455"/>
        <v>141.774</v>
      </c>
      <c r="G5872" s="1">
        <v>708.87</v>
      </c>
      <c r="H5872" s="1">
        <v>43.75</v>
      </c>
      <c r="I5872">
        <f t="shared" si="457"/>
        <v>752.62</v>
      </c>
      <c r="J5872">
        <f t="shared" si="458"/>
        <v>4.7610000000000001</v>
      </c>
      <c r="K5872">
        <f t="shared" si="459"/>
        <v>33.749300699999999</v>
      </c>
      <c r="L5872" s="1" t="s">
        <v>38</v>
      </c>
      <c r="M5872" s="1" t="s">
        <v>56</v>
      </c>
      <c r="N5872" s="1" t="s">
        <v>33</v>
      </c>
      <c r="O5872" s="1" t="s">
        <v>22</v>
      </c>
      <c r="P5872" s="1" t="s">
        <v>57</v>
      </c>
      <c r="Q5872" s="1" t="s">
        <v>64</v>
      </c>
      <c r="R5872" s="2">
        <v>39998</v>
      </c>
    </row>
    <row r="5873" spans="1:18" x14ac:dyDescent="0.25">
      <c r="A5873" s="1">
        <v>11584</v>
      </c>
      <c r="B5873" s="2">
        <v>40139</v>
      </c>
      <c r="C5873" s="2" t="str">
        <f t="shared" si="456"/>
        <v>November</v>
      </c>
      <c r="D5873" s="1" t="s">
        <v>41</v>
      </c>
      <c r="E5873" s="1">
        <v>48</v>
      </c>
      <c r="F5873" s="1">
        <f t="shared" si="455"/>
        <v>31.194114583333334</v>
      </c>
      <c r="G5873" s="1">
        <v>1497.3175000000001</v>
      </c>
      <c r="H5873" s="1">
        <v>0.99</v>
      </c>
      <c r="I5873">
        <f t="shared" si="457"/>
        <v>1498.3075000000001</v>
      </c>
      <c r="J5873">
        <f t="shared" si="458"/>
        <v>5.3265000000000002</v>
      </c>
      <c r="K5873">
        <f t="shared" si="459"/>
        <v>79.754616637500007</v>
      </c>
      <c r="L5873" s="1" t="s">
        <v>26</v>
      </c>
      <c r="M5873" s="1" t="s">
        <v>27</v>
      </c>
      <c r="N5873" s="1" t="s">
        <v>28</v>
      </c>
      <c r="O5873" s="1" t="s">
        <v>29</v>
      </c>
      <c r="P5873" s="1" t="s">
        <v>30</v>
      </c>
      <c r="Q5873" s="1" t="s">
        <v>46</v>
      </c>
      <c r="R5873" s="2">
        <v>40140</v>
      </c>
    </row>
    <row r="5874" spans="1:18" x14ac:dyDescent="0.25">
      <c r="A5874" s="1">
        <v>19782</v>
      </c>
      <c r="B5874" s="2">
        <v>41200</v>
      </c>
      <c r="C5874" s="2" t="str">
        <f t="shared" si="456"/>
        <v>October</v>
      </c>
      <c r="D5874" s="1" t="s">
        <v>18</v>
      </c>
      <c r="E5874" s="1">
        <v>18</v>
      </c>
      <c r="F5874" s="1">
        <f t="shared" si="455"/>
        <v>1.845</v>
      </c>
      <c r="G5874" s="1">
        <v>33.21</v>
      </c>
      <c r="H5874" s="1">
        <v>0.75</v>
      </c>
      <c r="I5874">
        <f t="shared" si="457"/>
        <v>33.96</v>
      </c>
      <c r="J5874">
        <f t="shared" si="458"/>
        <v>3.5455000000000001</v>
      </c>
      <c r="K5874">
        <f t="shared" si="459"/>
        <v>1.1774605500000002</v>
      </c>
      <c r="L5874" s="1" t="s">
        <v>26</v>
      </c>
      <c r="M5874" s="1" t="s">
        <v>27</v>
      </c>
      <c r="N5874" s="1" t="s">
        <v>21</v>
      </c>
      <c r="O5874" s="1" t="s">
        <v>34</v>
      </c>
      <c r="P5874" s="1" t="s">
        <v>66</v>
      </c>
      <c r="Q5874" s="1" t="s">
        <v>36</v>
      </c>
      <c r="R5874" s="2">
        <v>41204</v>
      </c>
    </row>
    <row r="5875" spans="1:18" x14ac:dyDescent="0.25">
      <c r="A5875" s="1">
        <v>20386</v>
      </c>
      <c r="B5875" s="2">
        <v>40236</v>
      </c>
      <c r="C5875" s="2" t="str">
        <f t="shared" si="456"/>
        <v>February</v>
      </c>
      <c r="D5875" s="1" t="s">
        <v>37</v>
      </c>
      <c r="E5875" s="1">
        <v>35</v>
      </c>
      <c r="F5875" s="1">
        <f t="shared" si="455"/>
        <v>1.1779999999999999</v>
      </c>
      <c r="G5875" s="1">
        <v>41.23</v>
      </c>
      <c r="H5875" s="1">
        <v>0.7</v>
      </c>
      <c r="I5875">
        <f t="shared" si="457"/>
        <v>41.93</v>
      </c>
      <c r="J5875">
        <f t="shared" si="458"/>
        <v>3.5455000000000001</v>
      </c>
      <c r="K5875">
        <f t="shared" si="459"/>
        <v>1.46180965</v>
      </c>
      <c r="L5875" s="1" t="s">
        <v>26</v>
      </c>
      <c r="M5875" s="1" t="s">
        <v>58</v>
      </c>
      <c r="N5875" s="1" t="s">
        <v>33</v>
      </c>
      <c r="O5875" s="1" t="s">
        <v>34</v>
      </c>
      <c r="P5875" s="1" t="s">
        <v>66</v>
      </c>
      <c r="Q5875" s="1" t="s">
        <v>36</v>
      </c>
      <c r="R5875" s="2">
        <v>40236</v>
      </c>
    </row>
    <row r="5876" spans="1:18" x14ac:dyDescent="0.25">
      <c r="A5876" s="1">
        <v>55873</v>
      </c>
      <c r="B5876" s="2">
        <v>40866</v>
      </c>
      <c r="C5876" s="2" t="str">
        <f t="shared" si="456"/>
        <v>November</v>
      </c>
      <c r="D5876" s="1" t="s">
        <v>18</v>
      </c>
      <c r="E5876" s="1">
        <v>48</v>
      </c>
      <c r="F5876" s="1">
        <f t="shared" si="455"/>
        <v>325.06104166666665</v>
      </c>
      <c r="G5876" s="1">
        <v>15602.93</v>
      </c>
      <c r="H5876" s="1">
        <v>26.53</v>
      </c>
      <c r="I5876">
        <f t="shared" si="457"/>
        <v>15629.460000000001</v>
      </c>
      <c r="J5876">
        <f t="shared" si="458"/>
        <v>5.3265000000000002</v>
      </c>
      <c r="K5876">
        <f t="shared" si="459"/>
        <v>831.09006644999999</v>
      </c>
      <c r="L5876" s="1" t="s">
        <v>38</v>
      </c>
      <c r="M5876" s="1" t="s">
        <v>56</v>
      </c>
      <c r="N5876" s="1" t="s">
        <v>33</v>
      </c>
      <c r="O5876" s="1" t="s">
        <v>29</v>
      </c>
      <c r="P5876" s="1" t="s">
        <v>61</v>
      </c>
      <c r="Q5876" s="1" t="s">
        <v>40</v>
      </c>
      <c r="R5876" s="2">
        <v>40873</v>
      </c>
    </row>
    <row r="5877" spans="1:18" x14ac:dyDescent="0.25">
      <c r="A5877" s="1">
        <v>35426</v>
      </c>
      <c r="B5877" s="2">
        <v>40454</v>
      </c>
      <c r="C5877" s="2" t="str">
        <f t="shared" si="456"/>
        <v>October</v>
      </c>
      <c r="D5877" s="1" t="s">
        <v>25</v>
      </c>
      <c r="E5877" s="1">
        <v>5</v>
      </c>
      <c r="F5877" s="1">
        <f t="shared" si="455"/>
        <v>10.602</v>
      </c>
      <c r="G5877" s="1">
        <v>53.01</v>
      </c>
      <c r="H5877" s="1">
        <v>1.79</v>
      </c>
      <c r="I5877">
        <f t="shared" si="457"/>
        <v>54.8</v>
      </c>
      <c r="J5877">
        <f t="shared" si="458"/>
        <v>3.5455000000000001</v>
      </c>
      <c r="K5877">
        <f t="shared" si="459"/>
        <v>1.87946955</v>
      </c>
      <c r="L5877" s="1" t="s">
        <v>26</v>
      </c>
      <c r="M5877" s="1" t="s">
        <v>51</v>
      </c>
      <c r="N5877" s="1" t="s">
        <v>28</v>
      </c>
      <c r="O5877" s="1" t="s">
        <v>34</v>
      </c>
      <c r="P5877" s="1" t="s">
        <v>45</v>
      </c>
      <c r="Q5877" s="1" t="s">
        <v>36</v>
      </c>
      <c r="R5877" s="2">
        <v>40455</v>
      </c>
    </row>
    <row r="5878" spans="1:18" x14ac:dyDescent="0.25">
      <c r="A5878" s="1">
        <v>9281</v>
      </c>
      <c r="B5878" s="2">
        <v>40962</v>
      </c>
      <c r="C5878" s="2" t="str">
        <f t="shared" si="456"/>
        <v>February</v>
      </c>
      <c r="D5878" s="1" t="s">
        <v>37</v>
      </c>
      <c r="E5878" s="1">
        <v>31</v>
      </c>
      <c r="F5878" s="1">
        <f t="shared" si="455"/>
        <v>6.4451612903225808</v>
      </c>
      <c r="G5878" s="1">
        <v>199.8</v>
      </c>
      <c r="H5878" s="1">
        <v>6.81</v>
      </c>
      <c r="I5878">
        <f t="shared" si="457"/>
        <v>206.61</v>
      </c>
      <c r="J5878">
        <f t="shared" si="458"/>
        <v>3.5455000000000001</v>
      </c>
      <c r="K5878">
        <f t="shared" si="459"/>
        <v>7.0839090000000011</v>
      </c>
      <c r="L5878" s="1" t="s">
        <v>19</v>
      </c>
      <c r="M5878" s="1" t="s">
        <v>27</v>
      </c>
      <c r="N5878" s="1" t="s">
        <v>28</v>
      </c>
      <c r="O5878" s="1" t="s">
        <v>34</v>
      </c>
      <c r="P5878" s="1" t="s">
        <v>45</v>
      </c>
      <c r="Q5878" s="1" t="s">
        <v>24</v>
      </c>
      <c r="R5878" s="2">
        <v>40964</v>
      </c>
    </row>
    <row r="5879" spans="1:18" x14ac:dyDescent="0.25">
      <c r="A5879" s="1">
        <v>7746</v>
      </c>
      <c r="B5879" s="2">
        <v>40517</v>
      </c>
      <c r="C5879" s="2" t="str">
        <f t="shared" si="456"/>
        <v>December</v>
      </c>
      <c r="D5879" s="1" t="s">
        <v>41</v>
      </c>
      <c r="E5879" s="1">
        <v>1</v>
      </c>
      <c r="F5879" s="1">
        <f t="shared" si="455"/>
        <v>28.96</v>
      </c>
      <c r="G5879" s="1">
        <v>28.96</v>
      </c>
      <c r="H5879" s="1">
        <v>8.68</v>
      </c>
      <c r="I5879">
        <f t="shared" si="457"/>
        <v>37.64</v>
      </c>
      <c r="J5879">
        <f t="shared" si="458"/>
        <v>3.5455000000000001</v>
      </c>
      <c r="K5879">
        <f t="shared" si="459"/>
        <v>1.0267768000000002</v>
      </c>
      <c r="L5879" s="1" t="s">
        <v>26</v>
      </c>
      <c r="M5879" s="1" t="s">
        <v>51</v>
      </c>
      <c r="N5879" s="1" t="s">
        <v>21</v>
      </c>
      <c r="O5879" s="1" t="s">
        <v>34</v>
      </c>
      <c r="P5879" s="1" t="s">
        <v>45</v>
      </c>
      <c r="Q5879" s="1" t="s">
        <v>24</v>
      </c>
      <c r="R5879" s="2">
        <v>40519</v>
      </c>
    </row>
    <row r="5880" spans="1:18" x14ac:dyDescent="0.25">
      <c r="A5880" s="1">
        <v>230</v>
      </c>
      <c r="B5880" s="2">
        <v>40477</v>
      </c>
      <c r="C5880" s="2" t="str">
        <f t="shared" si="456"/>
        <v>October</v>
      </c>
      <c r="D5880" s="1" t="s">
        <v>37</v>
      </c>
      <c r="E5880" s="1">
        <v>47</v>
      </c>
      <c r="F5880" s="1">
        <f t="shared" si="455"/>
        <v>43.186170212765958</v>
      </c>
      <c r="G5880" s="1">
        <v>2029.75</v>
      </c>
      <c r="H5880" s="1">
        <v>8.99</v>
      </c>
      <c r="I5880">
        <f t="shared" si="457"/>
        <v>2038.74</v>
      </c>
      <c r="J5880">
        <f t="shared" si="458"/>
        <v>3.5455000000000001</v>
      </c>
      <c r="K5880">
        <f t="shared" si="459"/>
        <v>71.964786250000003</v>
      </c>
      <c r="L5880" s="1" t="s">
        <v>26</v>
      </c>
      <c r="M5880" s="1" t="s">
        <v>27</v>
      </c>
      <c r="N5880" s="1" t="s">
        <v>33</v>
      </c>
      <c r="O5880" s="1" t="s">
        <v>34</v>
      </c>
      <c r="P5880" s="1" t="s">
        <v>35</v>
      </c>
      <c r="Q5880" s="1" t="s">
        <v>46</v>
      </c>
      <c r="R5880" s="2">
        <v>40479</v>
      </c>
    </row>
    <row r="5881" spans="1:18" x14ac:dyDescent="0.25">
      <c r="A5881" s="1">
        <v>11429</v>
      </c>
      <c r="B5881" s="2">
        <v>40240</v>
      </c>
      <c r="C5881" s="2" t="str">
        <f t="shared" si="456"/>
        <v>March</v>
      </c>
      <c r="D5881" s="1" t="s">
        <v>18</v>
      </c>
      <c r="E5881" s="1">
        <v>39</v>
      </c>
      <c r="F5881" s="1">
        <f t="shared" si="455"/>
        <v>11.436923076923078</v>
      </c>
      <c r="G5881" s="1">
        <v>446.04</v>
      </c>
      <c r="H5881" s="1">
        <v>5.14</v>
      </c>
      <c r="I5881">
        <f t="shared" si="457"/>
        <v>451.18</v>
      </c>
      <c r="J5881">
        <f t="shared" si="458"/>
        <v>3.5455000000000001</v>
      </c>
      <c r="K5881">
        <f t="shared" si="459"/>
        <v>15.814348200000001</v>
      </c>
      <c r="L5881" s="1" t="s">
        <v>26</v>
      </c>
      <c r="M5881" s="1" t="s">
        <v>49</v>
      </c>
      <c r="N5881" s="1" t="s">
        <v>42</v>
      </c>
      <c r="O5881" s="1" t="s">
        <v>34</v>
      </c>
      <c r="P5881" s="1" t="s">
        <v>48</v>
      </c>
      <c r="Q5881" s="1" t="s">
        <v>24</v>
      </c>
      <c r="R5881" s="2">
        <v>40244</v>
      </c>
    </row>
    <row r="5882" spans="1:18" x14ac:dyDescent="0.25">
      <c r="A5882" s="1">
        <v>57511</v>
      </c>
      <c r="B5882" s="2">
        <v>40092</v>
      </c>
      <c r="C5882" s="2" t="str">
        <f t="shared" si="456"/>
        <v>October</v>
      </c>
      <c r="D5882" s="1" t="s">
        <v>37</v>
      </c>
      <c r="E5882" s="1">
        <v>11</v>
      </c>
      <c r="F5882" s="1">
        <f t="shared" si="455"/>
        <v>51.785090909090904</v>
      </c>
      <c r="G5882" s="1">
        <v>569.63599999999997</v>
      </c>
      <c r="H5882" s="1">
        <v>5</v>
      </c>
      <c r="I5882">
        <f t="shared" si="457"/>
        <v>574.63599999999997</v>
      </c>
      <c r="J5882">
        <f t="shared" si="458"/>
        <v>5.3265000000000002</v>
      </c>
      <c r="K5882">
        <f t="shared" si="459"/>
        <v>30.34166154</v>
      </c>
      <c r="L5882" s="1" t="s">
        <v>26</v>
      </c>
      <c r="M5882" s="1" t="s">
        <v>20</v>
      </c>
      <c r="N5882" s="1" t="s">
        <v>33</v>
      </c>
      <c r="O5882" s="1" t="s">
        <v>29</v>
      </c>
      <c r="P5882" s="1" t="s">
        <v>30</v>
      </c>
      <c r="Q5882" s="1" t="s">
        <v>46</v>
      </c>
      <c r="R5882" s="2">
        <v>40094</v>
      </c>
    </row>
    <row r="5883" spans="1:18" x14ac:dyDescent="0.25">
      <c r="A5883" s="1">
        <v>42949</v>
      </c>
      <c r="B5883" s="2">
        <v>39954</v>
      </c>
      <c r="C5883" s="2" t="str">
        <f t="shared" si="456"/>
        <v>May</v>
      </c>
      <c r="D5883" s="1" t="s">
        <v>32</v>
      </c>
      <c r="E5883" s="1">
        <v>49</v>
      </c>
      <c r="F5883" s="1">
        <f t="shared" si="455"/>
        <v>12.87734693877551</v>
      </c>
      <c r="G5883" s="1">
        <v>630.99</v>
      </c>
      <c r="H5883" s="1">
        <v>9.44</v>
      </c>
      <c r="I5883">
        <f t="shared" si="457"/>
        <v>640.43000000000006</v>
      </c>
      <c r="J5883">
        <f t="shared" si="458"/>
        <v>5.3265000000000002</v>
      </c>
      <c r="K5883">
        <f t="shared" si="459"/>
        <v>33.60968235</v>
      </c>
      <c r="L5883" s="1" t="s">
        <v>26</v>
      </c>
      <c r="M5883" s="1" t="s">
        <v>51</v>
      </c>
      <c r="N5883" s="1" t="s">
        <v>28</v>
      </c>
      <c r="O5883" s="1" t="s">
        <v>29</v>
      </c>
      <c r="P5883" s="1" t="s">
        <v>61</v>
      </c>
      <c r="Q5883" s="1" t="s">
        <v>31</v>
      </c>
      <c r="R5883" s="2">
        <v>39956</v>
      </c>
    </row>
    <row r="5884" spans="1:18" x14ac:dyDescent="0.25">
      <c r="A5884" s="1">
        <v>50854</v>
      </c>
      <c r="B5884" s="2">
        <v>40894</v>
      </c>
      <c r="C5884" s="2" t="str">
        <f t="shared" si="456"/>
        <v>December</v>
      </c>
      <c r="D5884" s="1" t="s">
        <v>37</v>
      </c>
      <c r="E5884" s="1">
        <v>12</v>
      </c>
      <c r="F5884" s="1">
        <f t="shared" si="455"/>
        <v>478.68666666666667</v>
      </c>
      <c r="G5884" s="1">
        <v>5744.24</v>
      </c>
      <c r="H5884" s="1">
        <v>28.14</v>
      </c>
      <c r="I5884">
        <f t="shared" si="457"/>
        <v>5772.38</v>
      </c>
      <c r="J5884">
        <f t="shared" si="458"/>
        <v>5.3265000000000002</v>
      </c>
      <c r="K5884">
        <f t="shared" si="459"/>
        <v>305.96694360000004</v>
      </c>
      <c r="L5884" s="1" t="s">
        <v>38</v>
      </c>
      <c r="M5884" s="1" t="s">
        <v>27</v>
      </c>
      <c r="N5884" s="1" t="s">
        <v>33</v>
      </c>
      <c r="O5884" s="1" t="s">
        <v>29</v>
      </c>
      <c r="P5884" s="1" t="s">
        <v>61</v>
      </c>
      <c r="Q5884" s="1" t="s">
        <v>40</v>
      </c>
      <c r="R5884" s="2">
        <v>40896</v>
      </c>
    </row>
    <row r="5885" spans="1:18" x14ac:dyDescent="0.25">
      <c r="A5885" s="1">
        <v>39301</v>
      </c>
      <c r="B5885" s="2">
        <v>39894</v>
      </c>
      <c r="C5885" s="2" t="str">
        <f t="shared" si="456"/>
        <v>March</v>
      </c>
      <c r="D5885" s="1" t="s">
        <v>41</v>
      </c>
      <c r="E5885" s="1">
        <v>16</v>
      </c>
      <c r="F5885" s="1">
        <f t="shared" si="455"/>
        <v>139.54124999999999</v>
      </c>
      <c r="G5885" s="1">
        <v>2232.66</v>
      </c>
      <c r="H5885" s="1">
        <v>4</v>
      </c>
      <c r="I5885">
        <f t="shared" si="457"/>
        <v>2236.66</v>
      </c>
      <c r="J5885">
        <f t="shared" si="458"/>
        <v>5.3265000000000002</v>
      </c>
      <c r="K5885">
        <f t="shared" si="459"/>
        <v>118.92263489999999</v>
      </c>
      <c r="L5885" s="1" t="s">
        <v>19</v>
      </c>
      <c r="M5885" s="1" t="s">
        <v>20</v>
      </c>
      <c r="N5885" s="1" t="s">
        <v>33</v>
      </c>
      <c r="O5885" s="1" t="s">
        <v>29</v>
      </c>
      <c r="P5885" s="1" t="s">
        <v>43</v>
      </c>
      <c r="Q5885" s="1" t="s">
        <v>24</v>
      </c>
      <c r="R5885" s="2">
        <v>39895</v>
      </c>
    </row>
    <row r="5886" spans="1:18" x14ac:dyDescent="0.25">
      <c r="A5886" s="1">
        <v>13314</v>
      </c>
      <c r="B5886" s="2">
        <v>39946</v>
      </c>
      <c r="C5886" s="2" t="str">
        <f t="shared" si="456"/>
        <v>May</v>
      </c>
      <c r="D5886" s="1" t="s">
        <v>25</v>
      </c>
      <c r="E5886" s="1">
        <v>34</v>
      </c>
      <c r="F5886" s="1">
        <f t="shared" si="455"/>
        <v>2.6294117647058823</v>
      </c>
      <c r="G5886" s="1">
        <v>89.4</v>
      </c>
      <c r="H5886" s="1">
        <v>0.8</v>
      </c>
      <c r="I5886">
        <f t="shared" si="457"/>
        <v>90.2</v>
      </c>
      <c r="J5886">
        <f t="shared" si="458"/>
        <v>3.5455000000000001</v>
      </c>
      <c r="K5886">
        <f t="shared" si="459"/>
        <v>3.1696770000000005</v>
      </c>
      <c r="L5886" s="1" t="s">
        <v>19</v>
      </c>
      <c r="M5886" s="1" t="s">
        <v>47</v>
      </c>
      <c r="N5886" s="1" t="s">
        <v>28</v>
      </c>
      <c r="O5886" s="1" t="s">
        <v>34</v>
      </c>
      <c r="P5886" s="1" t="s">
        <v>66</v>
      </c>
      <c r="Q5886" s="1" t="s">
        <v>36</v>
      </c>
      <c r="R5886" s="2">
        <v>39948</v>
      </c>
    </row>
    <row r="5887" spans="1:18" x14ac:dyDescent="0.25">
      <c r="A5887" s="1">
        <v>22182</v>
      </c>
      <c r="B5887" s="2">
        <v>41157</v>
      </c>
      <c r="C5887" s="2" t="str">
        <f t="shared" si="456"/>
        <v>September</v>
      </c>
      <c r="D5887" s="1" t="s">
        <v>41</v>
      </c>
      <c r="E5887" s="1">
        <v>48</v>
      </c>
      <c r="F5887" s="1">
        <f t="shared" si="455"/>
        <v>47.320208333333333</v>
      </c>
      <c r="G5887" s="1">
        <v>2271.37</v>
      </c>
      <c r="H5887" s="1">
        <v>10.25</v>
      </c>
      <c r="I5887">
        <f t="shared" si="457"/>
        <v>2281.62</v>
      </c>
      <c r="J5887">
        <f t="shared" si="458"/>
        <v>4.7610000000000001</v>
      </c>
      <c r="K5887">
        <f t="shared" si="459"/>
        <v>108.13992570000001</v>
      </c>
      <c r="L5887" s="1" t="s">
        <v>19</v>
      </c>
      <c r="M5887" s="1" t="s">
        <v>54</v>
      </c>
      <c r="N5887" s="1" t="s">
        <v>28</v>
      </c>
      <c r="O5887" s="1" t="s">
        <v>22</v>
      </c>
      <c r="P5887" s="1" t="s">
        <v>23</v>
      </c>
      <c r="Q5887" s="1" t="s">
        <v>53</v>
      </c>
      <c r="R5887" s="2">
        <v>41159</v>
      </c>
    </row>
    <row r="5888" spans="1:18" x14ac:dyDescent="0.25">
      <c r="A5888" s="1">
        <v>44992</v>
      </c>
      <c r="B5888" s="2">
        <v>41267</v>
      </c>
      <c r="C5888" s="2" t="str">
        <f t="shared" si="456"/>
        <v>December</v>
      </c>
      <c r="D5888" s="1" t="s">
        <v>37</v>
      </c>
      <c r="E5888" s="1">
        <v>32</v>
      </c>
      <c r="F5888" s="1">
        <f t="shared" si="455"/>
        <v>222.19499999999999</v>
      </c>
      <c r="G5888" s="1">
        <v>7110.24</v>
      </c>
      <c r="H5888" s="1">
        <v>69.64</v>
      </c>
      <c r="I5888">
        <f t="shared" si="457"/>
        <v>7179.88</v>
      </c>
      <c r="J5888">
        <f t="shared" si="458"/>
        <v>4.7610000000000001</v>
      </c>
      <c r="K5888">
        <f t="shared" si="459"/>
        <v>338.51852639999998</v>
      </c>
      <c r="L5888" s="1" t="s">
        <v>38</v>
      </c>
      <c r="M5888" s="1" t="s">
        <v>27</v>
      </c>
      <c r="N5888" s="1" t="s">
        <v>33</v>
      </c>
      <c r="O5888" s="1" t="s">
        <v>22</v>
      </c>
      <c r="P5888" s="1" t="s">
        <v>57</v>
      </c>
      <c r="Q5888" s="1" t="s">
        <v>64</v>
      </c>
      <c r="R5888" s="2">
        <v>41269</v>
      </c>
    </row>
    <row r="5889" spans="1:18" x14ac:dyDescent="0.25">
      <c r="A5889" s="1">
        <v>59745</v>
      </c>
      <c r="B5889" s="2">
        <v>39922</v>
      </c>
      <c r="C5889" s="2" t="str">
        <f t="shared" si="456"/>
        <v>April</v>
      </c>
      <c r="D5889" s="1" t="s">
        <v>32</v>
      </c>
      <c r="E5889" s="1">
        <v>36</v>
      </c>
      <c r="F5889" s="1">
        <f t="shared" si="455"/>
        <v>502.57388888888886</v>
      </c>
      <c r="G5889" s="1">
        <v>18092.66</v>
      </c>
      <c r="H5889" s="1">
        <v>19.989999999999998</v>
      </c>
      <c r="I5889">
        <f t="shared" si="457"/>
        <v>18112.650000000001</v>
      </c>
      <c r="J5889">
        <f t="shared" si="458"/>
        <v>3.5455000000000001</v>
      </c>
      <c r="K5889">
        <f t="shared" si="459"/>
        <v>641.47526030000006</v>
      </c>
      <c r="L5889" s="1" t="s">
        <v>26</v>
      </c>
      <c r="M5889" s="1" t="s">
        <v>27</v>
      </c>
      <c r="N5889" s="1" t="s">
        <v>21</v>
      </c>
      <c r="O5889" s="1" t="s">
        <v>34</v>
      </c>
      <c r="P5889" s="1" t="s">
        <v>48</v>
      </c>
      <c r="Q5889" s="1" t="s">
        <v>24</v>
      </c>
      <c r="R5889" s="2">
        <v>39924</v>
      </c>
    </row>
    <row r="5890" spans="1:18" x14ac:dyDescent="0.25">
      <c r="A5890" s="1">
        <v>14016</v>
      </c>
      <c r="B5890" s="2">
        <v>41101</v>
      </c>
      <c r="C5890" s="2" t="str">
        <f t="shared" si="456"/>
        <v>July</v>
      </c>
      <c r="D5890" s="1" t="s">
        <v>18</v>
      </c>
      <c r="E5890" s="1">
        <v>9</v>
      </c>
      <c r="F5890" s="1">
        <f t="shared" ref="F5890:F5953" si="460">G5890/E5890</f>
        <v>126.40222222222221</v>
      </c>
      <c r="G5890" s="1">
        <v>1137.6199999999999</v>
      </c>
      <c r="H5890" s="1">
        <v>51.94</v>
      </c>
      <c r="I5890">
        <f t="shared" si="457"/>
        <v>1189.56</v>
      </c>
      <c r="J5890">
        <f t="shared" si="458"/>
        <v>4.7610000000000001</v>
      </c>
      <c r="K5890">
        <f t="shared" si="459"/>
        <v>54.162088199999999</v>
      </c>
      <c r="L5890" s="1" t="s">
        <v>38</v>
      </c>
      <c r="M5890" s="1" t="s">
        <v>51</v>
      </c>
      <c r="N5890" s="1" t="s">
        <v>33</v>
      </c>
      <c r="O5890" s="1" t="s">
        <v>22</v>
      </c>
      <c r="P5890" s="1" t="s">
        <v>57</v>
      </c>
      <c r="Q5890" s="1" t="s">
        <v>64</v>
      </c>
      <c r="R5890" s="2">
        <v>41103</v>
      </c>
    </row>
    <row r="5891" spans="1:18" x14ac:dyDescent="0.25">
      <c r="A5891" s="1">
        <v>12804</v>
      </c>
      <c r="B5891" s="2">
        <v>41054</v>
      </c>
      <c r="C5891" s="2" t="str">
        <f t="shared" ref="C5891:C5954" si="461">TEXT(B5891,"mmmm")</f>
        <v>May</v>
      </c>
      <c r="D5891" s="1" t="s">
        <v>41</v>
      </c>
      <c r="E5891" s="1">
        <v>21</v>
      </c>
      <c r="F5891" s="1">
        <f t="shared" si="460"/>
        <v>3.2885714285714287</v>
      </c>
      <c r="G5891" s="1">
        <v>69.06</v>
      </c>
      <c r="H5891" s="1">
        <v>0.5</v>
      </c>
      <c r="I5891">
        <f t="shared" ref="I5891:I5954" si="462">G5891+H5891</f>
        <v>69.56</v>
      </c>
      <c r="J5891">
        <f t="shared" ref="J5891:J5954" si="463">IF(O5891="Furniture",4.761,IF(O5891="Technology",5.3265,IF(O5891="Office Supplies",3.5455,0)))</f>
        <v>3.5455000000000001</v>
      </c>
      <c r="K5891">
        <f t="shared" ref="K5891:K5954" si="464">(J5891*G5891)/100</f>
        <v>2.4485223</v>
      </c>
      <c r="L5891" s="1" t="s">
        <v>26</v>
      </c>
      <c r="M5891" s="1" t="s">
        <v>54</v>
      </c>
      <c r="N5891" s="1" t="s">
        <v>42</v>
      </c>
      <c r="O5891" s="1" t="s">
        <v>34</v>
      </c>
      <c r="P5891" s="1" t="s">
        <v>63</v>
      </c>
      <c r="Q5891" s="1" t="s">
        <v>24</v>
      </c>
      <c r="R5891" s="2">
        <v>41057</v>
      </c>
    </row>
    <row r="5892" spans="1:18" x14ac:dyDescent="0.25">
      <c r="A5892" s="1">
        <v>45539</v>
      </c>
      <c r="B5892" s="2">
        <v>40027</v>
      </c>
      <c r="C5892" s="2" t="str">
        <f t="shared" si="461"/>
        <v>August</v>
      </c>
      <c r="D5892" s="1" t="s">
        <v>32</v>
      </c>
      <c r="E5892" s="1">
        <v>27</v>
      </c>
      <c r="F5892" s="1">
        <f t="shared" si="460"/>
        <v>3.2344444444444442</v>
      </c>
      <c r="G5892" s="1">
        <v>87.33</v>
      </c>
      <c r="H5892" s="1">
        <v>0.85</v>
      </c>
      <c r="I5892">
        <f t="shared" si="462"/>
        <v>88.179999999999993</v>
      </c>
      <c r="J5892">
        <f t="shared" si="463"/>
        <v>3.5455000000000001</v>
      </c>
      <c r="K5892">
        <f t="shared" si="464"/>
        <v>3.0962851499999999</v>
      </c>
      <c r="L5892" s="1" t="s">
        <v>26</v>
      </c>
      <c r="M5892" s="1" t="s">
        <v>20</v>
      </c>
      <c r="N5892" s="1" t="s">
        <v>33</v>
      </c>
      <c r="O5892" s="1" t="s">
        <v>34</v>
      </c>
      <c r="P5892" s="1" t="s">
        <v>35</v>
      </c>
      <c r="Q5892" s="1" t="s">
        <v>36</v>
      </c>
      <c r="R5892" s="2">
        <v>40029</v>
      </c>
    </row>
    <row r="5893" spans="1:18" x14ac:dyDescent="0.25">
      <c r="A5893" s="1">
        <v>45824</v>
      </c>
      <c r="B5893" s="2">
        <v>40153</v>
      </c>
      <c r="C5893" s="2" t="str">
        <f t="shared" si="461"/>
        <v>December</v>
      </c>
      <c r="D5893" s="1" t="s">
        <v>32</v>
      </c>
      <c r="E5893" s="1">
        <v>44</v>
      </c>
      <c r="F5893" s="1">
        <f t="shared" si="460"/>
        <v>139.16999999999999</v>
      </c>
      <c r="G5893" s="1">
        <v>6123.48</v>
      </c>
      <c r="H5893" s="1">
        <v>24.49</v>
      </c>
      <c r="I5893">
        <f t="shared" si="462"/>
        <v>6147.9699999999993</v>
      </c>
      <c r="J5893">
        <f t="shared" si="463"/>
        <v>4.7610000000000001</v>
      </c>
      <c r="K5893">
        <f t="shared" si="464"/>
        <v>291.53888280000001</v>
      </c>
      <c r="L5893" s="1" t="s">
        <v>26</v>
      </c>
      <c r="M5893" s="1" t="s">
        <v>27</v>
      </c>
      <c r="N5893" s="1" t="s">
        <v>21</v>
      </c>
      <c r="O5893" s="1" t="s">
        <v>22</v>
      </c>
      <c r="P5893" s="1" t="s">
        <v>39</v>
      </c>
      <c r="Q5893" s="1" t="s">
        <v>53</v>
      </c>
      <c r="R5893" s="2">
        <v>40155</v>
      </c>
    </row>
    <row r="5894" spans="1:18" x14ac:dyDescent="0.25">
      <c r="A5894" s="1">
        <v>2181</v>
      </c>
      <c r="B5894" s="2">
        <v>40798</v>
      </c>
      <c r="C5894" s="2" t="str">
        <f t="shared" si="461"/>
        <v>September</v>
      </c>
      <c r="D5894" s="1" t="s">
        <v>41</v>
      </c>
      <c r="E5894" s="1">
        <v>3</v>
      </c>
      <c r="F5894" s="1">
        <f t="shared" si="460"/>
        <v>5.29</v>
      </c>
      <c r="G5894" s="1">
        <v>15.87</v>
      </c>
      <c r="H5894" s="1">
        <v>0.76</v>
      </c>
      <c r="I5894">
        <f t="shared" si="462"/>
        <v>16.63</v>
      </c>
      <c r="J5894">
        <f t="shared" si="463"/>
        <v>3.5455000000000001</v>
      </c>
      <c r="K5894">
        <f t="shared" si="464"/>
        <v>0.56267085000000006</v>
      </c>
      <c r="L5894" s="1" t="s">
        <v>19</v>
      </c>
      <c r="M5894" s="1" t="s">
        <v>27</v>
      </c>
      <c r="N5894" s="1" t="s">
        <v>42</v>
      </c>
      <c r="O5894" s="1" t="s">
        <v>34</v>
      </c>
      <c r="P5894" s="1" t="s">
        <v>66</v>
      </c>
      <c r="Q5894" s="1" t="s">
        <v>36</v>
      </c>
      <c r="R5894" s="2">
        <v>40800</v>
      </c>
    </row>
    <row r="5895" spans="1:18" x14ac:dyDescent="0.25">
      <c r="A5895" s="1">
        <v>2563</v>
      </c>
      <c r="B5895" s="2">
        <v>40500</v>
      </c>
      <c r="C5895" s="2" t="str">
        <f t="shared" si="461"/>
        <v>November</v>
      </c>
      <c r="D5895" s="1" t="s">
        <v>32</v>
      </c>
      <c r="E5895" s="1">
        <v>12</v>
      </c>
      <c r="F5895" s="1">
        <f t="shared" si="460"/>
        <v>2.6475</v>
      </c>
      <c r="G5895" s="1">
        <v>31.77</v>
      </c>
      <c r="H5895" s="1">
        <v>0.5</v>
      </c>
      <c r="I5895">
        <f t="shared" si="462"/>
        <v>32.269999999999996</v>
      </c>
      <c r="J5895">
        <f t="shared" si="463"/>
        <v>3.5455000000000001</v>
      </c>
      <c r="K5895">
        <f t="shared" si="464"/>
        <v>1.12640535</v>
      </c>
      <c r="L5895" s="1" t="s">
        <v>26</v>
      </c>
      <c r="M5895" s="1" t="s">
        <v>54</v>
      </c>
      <c r="N5895" s="1" t="s">
        <v>28</v>
      </c>
      <c r="O5895" s="1" t="s">
        <v>34</v>
      </c>
      <c r="P5895" s="1" t="s">
        <v>63</v>
      </c>
      <c r="Q5895" s="1" t="s">
        <v>24</v>
      </c>
      <c r="R5895" s="2">
        <v>40501</v>
      </c>
    </row>
    <row r="5896" spans="1:18" x14ac:dyDescent="0.25">
      <c r="A5896" s="1">
        <v>57253</v>
      </c>
      <c r="B5896" s="2">
        <v>39818</v>
      </c>
      <c r="C5896" s="2" t="str">
        <f t="shared" si="461"/>
        <v>January</v>
      </c>
      <c r="D5896" s="1" t="s">
        <v>37</v>
      </c>
      <c r="E5896" s="1">
        <v>43</v>
      </c>
      <c r="F5896" s="1">
        <f t="shared" si="460"/>
        <v>1.8158139534883722</v>
      </c>
      <c r="G5896" s="1">
        <v>78.08</v>
      </c>
      <c r="H5896" s="1">
        <v>0.75</v>
      </c>
      <c r="I5896">
        <f t="shared" si="462"/>
        <v>78.83</v>
      </c>
      <c r="J5896">
        <f t="shared" si="463"/>
        <v>4.7610000000000001</v>
      </c>
      <c r="K5896">
        <f t="shared" si="464"/>
        <v>3.7173888000000002</v>
      </c>
      <c r="L5896" s="1" t="s">
        <v>26</v>
      </c>
      <c r="M5896" s="1" t="s">
        <v>27</v>
      </c>
      <c r="N5896" s="1" t="s">
        <v>21</v>
      </c>
      <c r="O5896" s="1" t="s">
        <v>22</v>
      </c>
      <c r="P5896" s="1" t="s">
        <v>39</v>
      </c>
      <c r="Q5896" s="1" t="s">
        <v>40</v>
      </c>
      <c r="R5896" s="2">
        <v>39819</v>
      </c>
    </row>
    <row r="5897" spans="1:18" x14ac:dyDescent="0.25">
      <c r="A5897" s="1">
        <v>15718</v>
      </c>
      <c r="B5897" s="2">
        <v>39840</v>
      </c>
      <c r="C5897" s="2" t="str">
        <f t="shared" si="461"/>
        <v>January</v>
      </c>
      <c r="D5897" s="1" t="s">
        <v>37</v>
      </c>
      <c r="E5897" s="1">
        <v>50</v>
      </c>
      <c r="F5897" s="1">
        <f t="shared" si="460"/>
        <v>1.1177999999999999</v>
      </c>
      <c r="G5897" s="1">
        <v>55.89</v>
      </c>
      <c r="H5897" s="1">
        <v>0.7</v>
      </c>
      <c r="I5897">
        <f t="shared" si="462"/>
        <v>56.59</v>
      </c>
      <c r="J5897">
        <f t="shared" si="463"/>
        <v>3.5455000000000001</v>
      </c>
      <c r="K5897">
        <f t="shared" si="464"/>
        <v>1.98157995</v>
      </c>
      <c r="L5897" s="1" t="s">
        <v>26</v>
      </c>
      <c r="M5897" s="1" t="s">
        <v>27</v>
      </c>
      <c r="N5897" s="1" t="s">
        <v>33</v>
      </c>
      <c r="O5897" s="1" t="s">
        <v>34</v>
      </c>
      <c r="P5897" s="1" t="s">
        <v>66</v>
      </c>
      <c r="Q5897" s="1" t="s">
        <v>36</v>
      </c>
      <c r="R5897" s="2">
        <v>39843</v>
      </c>
    </row>
    <row r="5898" spans="1:18" x14ac:dyDescent="0.25">
      <c r="A5898" s="1">
        <v>326</v>
      </c>
      <c r="B5898" s="2">
        <v>40697</v>
      </c>
      <c r="C5898" s="2" t="str">
        <f t="shared" si="461"/>
        <v>June</v>
      </c>
      <c r="D5898" s="1" t="s">
        <v>25</v>
      </c>
      <c r="E5898" s="1">
        <v>34</v>
      </c>
      <c r="F5898" s="1">
        <f t="shared" si="460"/>
        <v>6.4197058823529414</v>
      </c>
      <c r="G5898" s="1">
        <v>218.27</v>
      </c>
      <c r="H5898" s="1">
        <v>4.92</v>
      </c>
      <c r="I5898">
        <f t="shared" si="462"/>
        <v>223.19</v>
      </c>
      <c r="J5898">
        <f t="shared" si="463"/>
        <v>3.5455000000000001</v>
      </c>
      <c r="K5898">
        <f t="shared" si="464"/>
        <v>7.7387628500000005</v>
      </c>
      <c r="L5898" s="1" t="s">
        <v>26</v>
      </c>
      <c r="M5898" s="1" t="s">
        <v>49</v>
      </c>
      <c r="N5898" s="1" t="s">
        <v>21</v>
      </c>
      <c r="O5898" s="1" t="s">
        <v>34</v>
      </c>
      <c r="P5898" s="1" t="s">
        <v>48</v>
      </c>
      <c r="Q5898" s="1" t="s">
        <v>24</v>
      </c>
      <c r="R5898" s="2">
        <v>40698</v>
      </c>
    </row>
    <row r="5899" spans="1:18" x14ac:dyDescent="0.25">
      <c r="A5899" s="1">
        <v>23107</v>
      </c>
      <c r="B5899" s="2">
        <v>40705</v>
      </c>
      <c r="C5899" s="2" t="str">
        <f t="shared" si="461"/>
        <v>June</v>
      </c>
      <c r="D5899" s="1" t="s">
        <v>41</v>
      </c>
      <c r="E5899" s="1">
        <v>7</v>
      </c>
      <c r="F5899" s="1">
        <f t="shared" si="460"/>
        <v>6.1842857142857142</v>
      </c>
      <c r="G5899" s="1">
        <v>43.29</v>
      </c>
      <c r="H5899" s="1">
        <v>7.57</v>
      </c>
      <c r="I5899">
        <f t="shared" si="462"/>
        <v>50.86</v>
      </c>
      <c r="J5899">
        <f t="shared" si="463"/>
        <v>3.5455000000000001</v>
      </c>
      <c r="K5899">
        <f t="shared" si="464"/>
        <v>1.5348469499999999</v>
      </c>
      <c r="L5899" s="1" t="s">
        <v>26</v>
      </c>
      <c r="M5899" s="1" t="s">
        <v>59</v>
      </c>
      <c r="N5899" s="1" t="s">
        <v>21</v>
      </c>
      <c r="O5899" s="1" t="s">
        <v>34</v>
      </c>
      <c r="P5899" s="1" t="s">
        <v>48</v>
      </c>
      <c r="Q5899" s="1" t="s">
        <v>24</v>
      </c>
      <c r="R5899" s="2">
        <v>40708</v>
      </c>
    </row>
    <row r="5900" spans="1:18" x14ac:dyDescent="0.25">
      <c r="A5900" s="1">
        <v>8870</v>
      </c>
      <c r="B5900" s="2">
        <v>40242</v>
      </c>
      <c r="C5900" s="2" t="str">
        <f t="shared" si="461"/>
        <v>March</v>
      </c>
      <c r="D5900" s="1" t="s">
        <v>32</v>
      </c>
      <c r="E5900" s="1">
        <v>15</v>
      </c>
      <c r="F5900" s="1">
        <f t="shared" si="460"/>
        <v>29.438666666666666</v>
      </c>
      <c r="G5900" s="1">
        <v>441.58</v>
      </c>
      <c r="H5900" s="1">
        <v>5.09</v>
      </c>
      <c r="I5900">
        <f t="shared" si="462"/>
        <v>446.66999999999996</v>
      </c>
      <c r="J5900">
        <f t="shared" si="463"/>
        <v>3.5455000000000001</v>
      </c>
      <c r="K5900">
        <f t="shared" si="464"/>
        <v>15.656218899999999</v>
      </c>
      <c r="L5900" s="1" t="s">
        <v>26</v>
      </c>
      <c r="M5900" s="1" t="s">
        <v>49</v>
      </c>
      <c r="N5900" s="1" t="s">
        <v>28</v>
      </c>
      <c r="O5900" s="1" t="s">
        <v>34</v>
      </c>
      <c r="P5900" s="1" t="s">
        <v>45</v>
      </c>
      <c r="Q5900" s="1" t="s">
        <v>24</v>
      </c>
      <c r="R5900" s="2">
        <v>40243</v>
      </c>
    </row>
    <row r="5901" spans="1:18" x14ac:dyDescent="0.25">
      <c r="A5901" s="1">
        <v>17859</v>
      </c>
      <c r="B5901" s="2">
        <v>40324</v>
      </c>
      <c r="C5901" s="2" t="str">
        <f t="shared" si="461"/>
        <v>May</v>
      </c>
      <c r="D5901" s="1" t="s">
        <v>37</v>
      </c>
      <c r="E5901" s="1">
        <v>7</v>
      </c>
      <c r="F5901" s="1">
        <f t="shared" si="460"/>
        <v>26.127142857142854</v>
      </c>
      <c r="G5901" s="1">
        <v>182.89</v>
      </c>
      <c r="H5901" s="1">
        <v>4</v>
      </c>
      <c r="I5901">
        <f t="shared" si="462"/>
        <v>186.89</v>
      </c>
      <c r="J5901">
        <f t="shared" si="463"/>
        <v>5.3265000000000002</v>
      </c>
      <c r="K5901">
        <f t="shared" si="464"/>
        <v>9.7416358499999998</v>
      </c>
      <c r="L5901" s="1" t="s">
        <v>26</v>
      </c>
      <c r="M5901" s="1" t="s">
        <v>54</v>
      </c>
      <c r="N5901" s="1" t="s">
        <v>21</v>
      </c>
      <c r="O5901" s="1" t="s">
        <v>29</v>
      </c>
      <c r="P5901" s="1" t="s">
        <v>43</v>
      </c>
      <c r="Q5901" s="1" t="s">
        <v>24</v>
      </c>
      <c r="R5901" s="2">
        <v>40326</v>
      </c>
    </row>
    <row r="5902" spans="1:18" x14ac:dyDescent="0.25">
      <c r="A5902" s="1">
        <v>55777</v>
      </c>
      <c r="B5902" s="2">
        <v>41223</v>
      </c>
      <c r="C5902" s="2" t="str">
        <f t="shared" si="461"/>
        <v>November</v>
      </c>
      <c r="D5902" s="1" t="s">
        <v>32</v>
      </c>
      <c r="E5902" s="1">
        <v>6</v>
      </c>
      <c r="F5902" s="1">
        <f t="shared" si="460"/>
        <v>53.92166666666666</v>
      </c>
      <c r="G5902" s="1">
        <v>323.52999999999997</v>
      </c>
      <c r="H5902" s="1">
        <v>19.989999999999998</v>
      </c>
      <c r="I5902">
        <f t="shared" si="462"/>
        <v>343.52</v>
      </c>
      <c r="J5902">
        <f t="shared" si="463"/>
        <v>4.7610000000000001</v>
      </c>
      <c r="K5902">
        <f t="shared" si="464"/>
        <v>15.403263299999999</v>
      </c>
      <c r="L5902" s="1" t="s">
        <v>26</v>
      </c>
      <c r="M5902" s="1" t="s">
        <v>20</v>
      </c>
      <c r="N5902" s="1" t="s">
        <v>33</v>
      </c>
      <c r="O5902" s="1" t="s">
        <v>22</v>
      </c>
      <c r="P5902" s="1" t="s">
        <v>23</v>
      </c>
      <c r="Q5902" s="1" t="s">
        <v>24</v>
      </c>
      <c r="R5902" s="2">
        <v>41224</v>
      </c>
    </row>
    <row r="5903" spans="1:18" x14ac:dyDescent="0.25">
      <c r="A5903" s="1">
        <v>25633</v>
      </c>
      <c r="B5903" s="2">
        <v>40756</v>
      </c>
      <c r="C5903" s="2" t="str">
        <f t="shared" si="461"/>
        <v>August</v>
      </c>
      <c r="D5903" s="1" t="s">
        <v>18</v>
      </c>
      <c r="E5903" s="1">
        <v>36</v>
      </c>
      <c r="F5903" s="1">
        <f t="shared" si="460"/>
        <v>142.78</v>
      </c>
      <c r="G5903" s="1">
        <v>5140.08</v>
      </c>
      <c r="H5903" s="1">
        <v>51.92</v>
      </c>
      <c r="I5903">
        <f t="shared" si="462"/>
        <v>5192</v>
      </c>
      <c r="J5903">
        <f t="shared" si="463"/>
        <v>4.7610000000000001</v>
      </c>
      <c r="K5903">
        <f t="shared" si="464"/>
        <v>244.71920880000002</v>
      </c>
      <c r="L5903" s="1" t="s">
        <v>38</v>
      </c>
      <c r="M5903" s="1" t="s">
        <v>20</v>
      </c>
      <c r="N5903" s="1" t="s">
        <v>42</v>
      </c>
      <c r="O5903" s="1" t="s">
        <v>22</v>
      </c>
      <c r="P5903" s="1" t="s">
        <v>57</v>
      </c>
      <c r="Q5903" s="1" t="s">
        <v>64</v>
      </c>
      <c r="R5903" s="2">
        <v>40761</v>
      </c>
    </row>
    <row r="5904" spans="1:18" x14ac:dyDescent="0.25">
      <c r="A5904" s="1">
        <v>18471</v>
      </c>
      <c r="B5904" s="2">
        <v>39863</v>
      </c>
      <c r="C5904" s="2" t="str">
        <f t="shared" si="461"/>
        <v>February</v>
      </c>
      <c r="D5904" s="1" t="s">
        <v>32</v>
      </c>
      <c r="E5904" s="1">
        <v>4</v>
      </c>
      <c r="F5904" s="1">
        <f t="shared" si="460"/>
        <v>2.74</v>
      </c>
      <c r="G5904" s="1">
        <v>10.96</v>
      </c>
      <c r="H5904" s="1">
        <v>2.56</v>
      </c>
      <c r="I5904">
        <f t="shared" si="462"/>
        <v>13.520000000000001</v>
      </c>
      <c r="J5904">
        <f t="shared" si="463"/>
        <v>3.5455000000000001</v>
      </c>
      <c r="K5904">
        <f t="shared" si="464"/>
        <v>0.38858680000000007</v>
      </c>
      <c r="L5904" s="1" t="s">
        <v>26</v>
      </c>
      <c r="M5904" s="1" t="s">
        <v>20</v>
      </c>
      <c r="N5904" s="1" t="s">
        <v>33</v>
      </c>
      <c r="O5904" s="1" t="s">
        <v>34</v>
      </c>
      <c r="P5904" s="1" t="s">
        <v>50</v>
      </c>
      <c r="Q5904" s="1" t="s">
        <v>46</v>
      </c>
      <c r="R5904" s="2">
        <v>39864</v>
      </c>
    </row>
    <row r="5905" spans="1:18" x14ac:dyDescent="0.25">
      <c r="A5905" s="1">
        <v>43814</v>
      </c>
      <c r="B5905" s="2">
        <v>40552</v>
      </c>
      <c r="C5905" s="2" t="str">
        <f t="shared" si="461"/>
        <v>January</v>
      </c>
      <c r="D5905" s="1" t="s">
        <v>41</v>
      </c>
      <c r="E5905" s="1">
        <v>47</v>
      </c>
      <c r="F5905" s="1">
        <f t="shared" si="460"/>
        <v>4.2442553191489356</v>
      </c>
      <c r="G5905" s="1">
        <v>199.48</v>
      </c>
      <c r="H5905" s="1">
        <v>2.2599999999999998</v>
      </c>
      <c r="I5905">
        <f t="shared" si="462"/>
        <v>201.73999999999998</v>
      </c>
      <c r="J5905">
        <f t="shared" si="463"/>
        <v>3.5455000000000001</v>
      </c>
      <c r="K5905">
        <f t="shared" si="464"/>
        <v>7.0725633999999999</v>
      </c>
      <c r="L5905" s="1" t="s">
        <v>26</v>
      </c>
      <c r="M5905" s="1" t="s">
        <v>20</v>
      </c>
      <c r="N5905" s="1" t="s">
        <v>33</v>
      </c>
      <c r="O5905" s="1" t="s">
        <v>34</v>
      </c>
      <c r="P5905" s="1" t="s">
        <v>45</v>
      </c>
      <c r="Q5905" s="1" t="s">
        <v>36</v>
      </c>
      <c r="R5905" s="2">
        <v>40553</v>
      </c>
    </row>
    <row r="5906" spans="1:18" x14ac:dyDescent="0.25">
      <c r="A5906" s="1">
        <v>28451</v>
      </c>
      <c r="B5906" s="2">
        <v>39818</v>
      </c>
      <c r="C5906" s="2" t="str">
        <f t="shared" si="461"/>
        <v>January</v>
      </c>
      <c r="D5906" s="1" t="s">
        <v>37</v>
      </c>
      <c r="E5906" s="1">
        <v>41</v>
      </c>
      <c r="F5906" s="1">
        <f t="shared" si="460"/>
        <v>218.49902439024387</v>
      </c>
      <c r="G5906" s="1">
        <v>8958.4599999999991</v>
      </c>
      <c r="H5906" s="1">
        <v>21.21</v>
      </c>
      <c r="I5906">
        <f t="shared" si="462"/>
        <v>8979.6699999999983</v>
      </c>
      <c r="J5906">
        <f t="shared" si="463"/>
        <v>4.7610000000000001</v>
      </c>
      <c r="K5906">
        <f t="shared" si="464"/>
        <v>426.51228059999994</v>
      </c>
      <c r="L5906" s="1" t="s">
        <v>26</v>
      </c>
      <c r="M5906" s="1" t="s">
        <v>27</v>
      </c>
      <c r="N5906" s="1" t="s">
        <v>28</v>
      </c>
      <c r="O5906" s="1" t="s">
        <v>22</v>
      </c>
      <c r="P5906" s="1" t="s">
        <v>23</v>
      </c>
      <c r="Q5906" s="1" t="s">
        <v>53</v>
      </c>
      <c r="R5906" s="2">
        <v>39819</v>
      </c>
    </row>
    <row r="5907" spans="1:18" x14ac:dyDescent="0.25">
      <c r="A5907" s="1">
        <v>37669</v>
      </c>
      <c r="B5907" s="2">
        <v>40480</v>
      </c>
      <c r="C5907" s="2" t="str">
        <f t="shared" si="461"/>
        <v>October</v>
      </c>
      <c r="D5907" s="1" t="s">
        <v>32</v>
      </c>
      <c r="E5907" s="1">
        <v>39</v>
      </c>
      <c r="F5907" s="1">
        <f t="shared" si="460"/>
        <v>232.87128205128204</v>
      </c>
      <c r="G5907" s="1">
        <v>9081.98</v>
      </c>
      <c r="H5907" s="1">
        <v>19.989999999999998</v>
      </c>
      <c r="I5907">
        <f t="shared" si="462"/>
        <v>9101.9699999999993</v>
      </c>
      <c r="J5907">
        <f t="shared" si="463"/>
        <v>3.5455000000000001</v>
      </c>
      <c r="K5907">
        <f t="shared" si="464"/>
        <v>322.00160089999997</v>
      </c>
      <c r="L5907" s="1" t="s">
        <v>19</v>
      </c>
      <c r="M5907" s="1" t="s">
        <v>27</v>
      </c>
      <c r="N5907" s="1" t="s">
        <v>33</v>
      </c>
      <c r="O5907" s="1" t="s">
        <v>34</v>
      </c>
      <c r="P5907" s="1" t="s">
        <v>68</v>
      </c>
      <c r="Q5907" s="1" t="s">
        <v>24</v>
      </c>
      <c r="R5907" s="2">
        <v>40482</v>
      </c>
    </row>
    <row r="5908" spans="1:18" x14ac:dyDescent="0.25">
      <c r="A5908" s="1">
        <v>34022</v>
      </c>
      <c r="B5908" s="2">
        <v>41216</v>
      </c>
      <c r="C5908" s="2" t="str">
        <f t="shared" si="461"/>
        <v>November</v>
      </c>
      <c r="D5908" s="1" t="s">
        <v>32</v>
      </c>
      <c r="E5908" s="1">
        <v>50</v>
      </c>
      <c r="F5908" s="1">
        <f t="shared" si="460"/>
        <v>4.7256</v>
      </c>
      <c r="G5908" s="1">
        <v>236.28</v>
      </c>
      <c r="H5908" s="1">
        <v>3.05</v>
      </c>
      <c r="I5908">
        <f t="shared" si="462"/>
        <v>239.33</v>
      </c>
      <c r="J5908">
        <f t="shared" si="463"/>
        <v>4.7610000000000001</v>
      </c>
      <c r="K5908">
        <f t="shared" si="464"/>
        <v>11.249290800000001</v>
      </c>
      <c r="L5908" s="1" t="s">
        <v>26</v>
      </c>
      <c r="M5908" s="1" t="s">
        <v>49</v>
      </c>
      <c r="N5908" s="1" t="s">
        <v>28</v>
      </c>
      <c r="O5908" s="1" t="s">
        <v>22</v>
      </c>
      <c r="P5908" s="1" t="s">
        <v>23</v>
      </c>
      <c r="Q5908" s="1" t="s">
        <v>46</v>
      </c>
      <c r="R5908" s="2">
        <v>41216</v>
      </c>
    </row>
    <row r="5909" spans="1:18" x14ac:dyDescent="0.25">
      <c r="A5909" s="1">
        <v>24066</v>
      </c>
      <c r="B5909" s="2">
        <v>41012</v>
      </c>
      <c r="C5909" s="2" t="str">
        <f t="shared" si="461"/>
        <v>April</v>
      </c>
      <c r="D5909" s="1" t="s">
        <v>25</v>
      </c>
      <c r="E5909" s="1">
        <v>30</v>
      </c>
      <c r="F5909" s="1">
        <f t="shared" si="460"/>
        <v>142.62033333333332</v>
      </c>
      <c r="G5909" s="1">
        <v>4278.6099999999997</v>
      </c>
      <c r="H5909" s="1">
        <v>66.27</v>
      </c>
      <c r="I5909">
        <f t="shared" si="462"/>
        <v>4344.88</v>
      </c>
      <c r="J5909">
        <f t="shared" si="463"/>
        <v>4.7610000000000001</v>
      </c>
      <c r="K5909">
        <f t="shared" si="464"/>
        <v>203.70462209999997</v>
      </c>
      <c r="L5909" s="1" t="s">
        <v>38</v>
      </c>
      <c r="M5909" s="1" t="s">
        <v>56</v>
      </c>
      <c r="N5909" s="1" t="s">
        <v>42</v>
      </c>
      <c r="O5909" s="1" t="s">
        <v>22</v>
      </c>
      <c r="P5909" s="1" t="s">
        <v>67</v>
      </c>
      <c r="Q5909" s="1" t="s">
        <v>64</v>
      </c>
      <c r="R5909" s="2">
        <v>41014</v>
      </c>
    </row>
    <row r="5910" spans="1:18" x14ac:dyDescent="0.25">
      <c r="A5910" s="1">
        <v>13410</v>
      </c>
      <c r="B5910" s="2">
        <v>40335</v>
      </c>
      <c r="C5910" s="2" t="str">
        <f t="shared" si="461"/>
        <v>June</v>
      </c>
      <c r="D5910" s="1" t="s">
        <v>32</v>
      </c>
      <c r="E5910" s="1">
        <v>4</v>
      </c>
      <c r="F5910" s="1">
        <f t="shared" si="460"/>
        <v>8.41</v>
      </c>
      <c r="G5910" s="1">
        <v>33.64</v>
      </c>
      <c r="H5910" s="1">
        <v>2.83</v>
      </c>
      <c r="I5910">
        <f t="shared" si="462"/>
        <v>36.47</v>
      </c>
      <c r="J5910">
        <f t="shared" si="463"/>
        <v>5.3265000000000002</v>
      </c>
      <c r="K5910">
        <f t="shared" si="464"/>
        <v>1.7918346000000003</v>
      </c>
      <c r="L5910" s="1" t="s">
        <v>26</v>
      </c>
      <c r="M5910" s="1" t="s">
        <v>27</v>
      </c>
      <c r="N5910" s="1" t="s">
        <v>33</v>
      </c>
      <c r="O5910" s="1" t="s">
        <v>29</v>
      </c>
      <c r="P5910" s="1" t="s">
        <v>43</v>
      </c>
      <c r="Q5910" s="1" t="s">
        <v>46</v>
      </c>
      <c r="R5910" s="2">
        <v>40337</v>
      </c>
    </row>
    <row r="5911" spans="1:18" x14ac:dyDescent="0.25">
      <c r="A5911" s="1">
        <v>38178</v>
      </c>
      <c r="B5911" s="2">
        <v>41150</v>
      </c>
      <c r="C5911" s="2" t="str">
        <f t="shared" si="461"/>
        <v>August</v>
      </c>
      <c r="D5911" s="1" t="s">
        <v>41</v>
      </c>
      <c r="E5911" s="1">
        <v>32</v>
      </c>
      <c r="F5911" s="1">
        <f t="shared" si="460"/>
        <v>4.8118749999999997</v>
      </c>
      <c r="G5911" s="1">
        <v>153.97999999999999</v>
      </c>
      <c r="H5911" s="1">
        <v>0.5</v>
      </c>
      <c r="I5911">
        <f t="shared" si="462"/>
        <v>154.47999999999999</v>
      </c>
      <c r="J5911">
        <f t="shared" si="463"/>
        <v>3.5455000000000001</v>
      </c>
      <c r="K5911">
        <f t="shared" si="464"/>
        <v>5.4593608999999992</v>
      </c>
      <c r="L5911" s="1" t="s">
        <v>26</v>
      </c>
      <c r="M5911" s="1" t="s">
        <v>51</v>
      </c>
      <c r="N5911" s="1" t="s">
        <v>28</v>
      </c>
      <c r="O5911" s="1" t="s">
        <v>34</v>
      </c>
      <c r="P5911" s="1" t="s">
        <v>63</v>
      </c>
      <c r="Q5911" s="1" t="s">
        <v>24</v>
      </c>
      <c r="R5911" s="2">
        <v>41151</v>
      </c>
    </row>
    <row r="5912" spans="1:18" x14ac:dyDescent="0.25">
      <c r="A5912" s="1">
        <v>33924</v>
      </c>
      <c r="B5912" s="2">
        <v>41200</v>
      </c>
      <c r="C5912" s="2" t="str">
        <f t="shared" si="461"/>
        <v>October</v>
      </c>
      <c r="D5912" s="1" t="s">
        <v>32</v>
      </c>
      <c r="E5912" s="1">
        <v>12</v>
      </c>
      <c r="F5912" s="1">
        <f t="shared" si="460"/>
        <v>514.00583333333327</v>
      </c>
      <c r="G5912" s="1">
        <v>6168.07</v>
      </c>
      <c r="H5912" s="1">
        <v>28.14</v>
      </c>
      <c r="I5912">
        <f t="shared" si="462"/>
        <v>6196.21</v>
      </c>
      <c r="J5912">
        <f t="shared" si="463"/>
        <v>5.3265000000000002</v>
      </c>
      <c r="K5912">
        <f t="shared" si="464"/>
        <v>328.54224855000001</v>
      </c>
      <c r="L5912" s="1" t="s">
        <v>38</v>
      </c>
      <c r="M5912" s="1" t="s">
        <v>20</v>
      </c>
      <c r="N5912" s="1" t="s">
        <v>21</v>
      </c>
      <c r="O5912" s="1" t="s">
        <v>29</v>
      </c>
      <c r="P5912" s="1" t="s">
        <v>61</v>
      </c>
      <c r="Q5912" s="1" t="s">
        <v>40</v>
      </c>
      <c r="R5912" s="2">
        <v>41202</v>
      </c>
    </row>
    <row r="5913" spans="1:18" x14ac:dyDescent="0.25">
      <c r="A5913" s="1">
        <v>31684</v>
      </c>
      <c r="B5913" s="2">
        <v>41168</v>
      </c>
      <c r="C5913" s="2" t="str">
        <f t="shared" si="461"/>
        <v>September</v>
      </c>
      <c r="D5913" s="1" t="s">
        <v>37</v>
      </c>
      <c r="E5913" s="1">
        <v>15</v>
      </c>
      <c r="F5913" s="1">
        <f t="shared" si="460"/>
        <v>5.9980000000000002</v>
      </c>
      <c r="G5913" s="1">
        <v>89.97</v>
      </c>
      <c r="H5913" s="1">
        <v>1.46</v>
      </c>
      <c r="I5913">
        <f t="shared" si="462"/>
        <v>91.429999999999993</v>
      </c>
      <c r="J5913">
        <f t="shared" si="463"/>
        <v>3.5455000000000001</v>
      </c>
      <c r="K5913">
        <f t="shared" si="464"/>
        <v>3.1898863500000001</v>
      </c>
      <c r="L5913" s="1" t="s">
        <v>26</v>
      </c>
      <c r="M5913" s="1" t="s">
        <v>44</v>
      </c>
      <c r="N5913" s="1" t="s">
        <v>33</v>
      </c>
      <c r="O5913" s="1" t="s">
        <v>34</v>
      </c>
      <c r="P5913" s="1" t="s">
        <v>45</v>
      </c>
      <c r="Q5913" s="1" t="s">
        <v>36</v>
      </c>
      <c r="R5913" s="2">
        <v>41171</v>
      </c>
    </row>
    <row r="5914" spans="1:18" x14ac:dyDescent="0.25">
      <c r="A5914" s="1">
        <v>6754</v>
      </c>
      <c r="B5914" s="2">
        <v>40766</v>
      </c>
      <c r="C5914" s="2" t="str">
        <f t="shared" si="461"/>
        <v>August</v>
      </c>
      <c r="D5914" s="1" t="s">
        <v>25</v>
      </c>
      <c r="E5914" s="1">
        <v>13</v>
      </c>
      <c r="F5914" s="1">
        <f t="shared" si="460"/>
        <v>183.74123076923075</v>
      </c>
      <c r="G5914" s="1">
        <v>2388.636</v>
      </c>
      <c r="H5914" s="1">
        <v>5.26</v>
      </c>
      <c r="I5914">
        <f t="shared" si="462"/>
        <v>2393.8960000000002</v>
      </c>
      <c r="J5914">
        <f t="shared" si="463"/>
        <v>5.3265000000000002</v>
      </c>
      <c r="K5914">
        <f t="shared" si="464"/>
        <v>127.23069654000001</v>
      </c>
      <c r="L5914" s="1" t="s">
        <v>26</v>
      </c>
      <c r="M5914" s="1" t="s">
        <v>27</v>
      </c>
      <c r="N5914" s="1" t="s">
        <v>33</v>
      </c>
      <c r="O5914" s="1" t="s">
        <v>29</v>
      </c>
      <c r="P5914" s="1" t="s">
        <v>30</v>
      </c>
      <c r="Q5914" s="1" t="s">
        <v>24</v>
      </c>
      <c r="R5914" s="2">
        <v>40768</v>
      </c>
    </row>
    <row r="5915" spans="1:18" x14ac:dyDescent="0.25">
      <c r="A5915" s="1">
        <v>44036</v>
      </c>
      <c r="B5915" s="2">
        <v>40919</v>
      </c>
      <c r="C5915" s="2" t="str">
        <f t="shared" si="461"/>
        <v>January</v>
      </c>
      <c r="D5915" s="1" t="s">
        <v>25</v>
      </c>
      <c r="E5915" s="1">
        <v>40</v>
      </c>
      <c r="F5915" s="1">
        <f t="shared" si="460"/>
        <v>6.2532499999999995</v>
      </c>
      <c r="G5915" s="1">
        <v>250.13</v>
      </c>
      <c r="H5915" s="1">
        <v>1.2</v>
      </c>
      <c r="I5915">
        <f t="shared" si="462"/>
        <v>251.32999999999998</v>
      </c>
      <c r="J5915">
        <f t="shared" si="463"/>
        <v>3.5455000000000001</v>
      </c>
      <c r="K5915">
        <f t="shared" si="464"/>
        <v>8.8683591499999999</v>
      </c>
      <c r="L5915" s="1" t="s">
        <v>19</v>
      </c>
      <c r="M5915" s="1" t="s">
        <v>49</v>
      </c>
      <c r="N5915" s="1" t="s">
        <v>21</v>
      </c>
      <c r="O5915" s="1" t="s">
        <v>34</v>
      </c>
      <c r="P5915" s="1" t="s">
        <v>35</v>
      </c>
      <c r="Q5915" s="1" t="s">
        <v>36</v>
      </c>
      <c r="R5915" s="2">
        <v>40921</v>
      </c>
    </row>
    <row r="5916" spans="1:18" x14ac:dyDescent="0.25">
      <c r="A5916" s="1">
        <v>44167</v>
      </c>
      <c r="B5916" s="2">
        <v>40938</v>
      </c>
      <c r="C5916" s="2" t="str">
        <f t="shared" si="461"/>
        <v>January</v>
      </c>
      <c r="D5916" s="1" t="s">
        <v>37</v>
      </c>
      <c r="E5916" s="1">
        <v>23</v>
      </c>
      <c r="F5916" s="1">
        <f t="shared" si="460"/>
        <v>138.8717391304348</v>
      </c>
      <c r="G5916" s="1">
        <v>3194.05</v>
      </c>
      <c r="H5916" s="1">
        <v>19.989999999999998</v>
      </c>
      <c r="I5916">
        <f t="shared" si="462"/>
        <v>3214.04</v>
      </c>
      <c r="J5916">
        <f t="shared" si="463"/>
        <v>3.5455000000000001</v>
      </c>
      <c r="K5916">
        <f t="shared" si="464"/>
        <v>113.24504275000001</v>
      </c>
      <c r="L5916" s="1" t="s">
        <v>26</v>
      </c>
      <c r="M5916" s="1" t="s">
        <v>59</v>
      </c>
      <c r="N5916" s="1" t="s">
        <v>28</v>
      </c>
      <c r="O5916" s="1" t="s">
        <v>34</v>
      </c>
      <c r="P5916" s="1" t="s">
        <v>60</v>
      </c>
      <c r="Q5916" s="1" t="s">
        <v>24</v>
      </c>
      <c r="R5916" s="2">
        <v>40939</v>
      </c>
    </row>
    <row r="5917" spans="1:18" x14ac:dyDescent="0.25">
      <c r="A5917" s="1">
        <v>16961</v>
      </c>
      <c r="B5917" s="2">
        <v>39819</v>
      </c>
      <c r="C5917" s="2" t="str">
        <f t="shared" si="461"/>
        <v>January</v>
      </c>
      <c r="D5917" s="1" t="s">
        <v>32</v>
      </c>
      <c r="E5917" s="1">
        <v>34</v>
      </c>
      <c r="F5917" s="1">
        <f t="shared" si="460"/>
        <v>32.046764705882353</v>
      </c>
      <c r="G5917" s="1">
        <v>1089.5899999999999</v>
      </c>
      <c r="H5917" s="1">
        <v>5.09</v>
      </c>
      <c r="I5917">
        <f t="shared" si="462"/>
        <v>1094.6799999999998</v>
      </c>
      <c r="J5917">
        <f t="shared" si="463"/>
        <v>3.5455000000000001</v>
      </c>
      <c r="K5917">
        <f t="shared" si="464"/>
        <v>38.631413449999997</v>
      </c>
      <c r="L5917" s="1" t="s">
        <v>26</v>
      </c>
      <c r="M5917" s="1" t="s">
        <v>59</v>
      </c>
      <c r="N5917" s="1" t="s">
        <v>21</v>
      </c>
      <c r="O5917" s="1" t="s">
        <v>34</v>
      </c>
      <c r="P5917" s="1" t="s">
        <v>45</v>
      </c>
      <c r="Q5917" s="1" t="s">
        <v>24</v>
      </c>
      <c r="R5917" s="2">
        <v>39821</v>
      </c>
    </row>
    <row r="5918" spans="1:18" x14ac:dyDescent="0.25">
      <c r="A5918" s="1">
        <v>512</v>
      </c>
      <c r="B5918" s="2">
        <v>40682</v>
      </c>
      <c r="C5918" s="2" t="str">
        <f t="shared" si="461"/>
        <v>May</v>
      </c>
      <c r="D5918" s="1" t="s">
        <v>18</v>
      </c>
      <c r="E5918" s="1">
        <v>6</v>
      </c>
      <c r="F5918" s="1">
        <f t="shared" si="460"/>
        <v>218.255</v>
      </c>
      <c r="G5918" s="1">
        <v>1309.53</v>
      </c>
      <c r="H5918" s="1">
        <v>18.059999999999999</v>
      </c>
      <c r="I5918">
        <f t="shared" si="462"/>
        <v>1327.59</v>
      </c>
      <c r="J5918">
        <f t="shared" si="463"/>
        <v>4.7610000000000001</v>
      </c>
      <c r="K5918">
        <f t="shared" si="464"/>
        <v>62.346723300000001</v>
      </c>
      <c r="L5918" s="1" t="s">
        <v>26</v>
      </c>
      <c r="M5918" s="1" t="s">
        <v>54</v>
      </c>
      <c r="N5918" s="1" t="s">
        <v>42</v>
      </c>
      <c r="O5918" s="1" t="s">
        <v>22</v>
      </c>
      <c r="P5918" s="1" t="s">
        <v>39</v>
      </c>
      <c r="Q5918" s="1" t="s">
        <v>53</v>
      </c>
      <c r="R5918" s="2">
        <v>40682</v>
      </c>
    </row>
    <row r="5919" spans="1:18" x14ac:dyDescent="0.25">
      <c r="A5919" s="1">
        <v>31303</v>
      </c>
      <c r="B5919" s="2">
        <v>40622</v>
      </c>
      <c r="C5919" s="2" t="str">
        <f t="shared" si="461"/>
        <v>March</v>
      </c>
      <c r="D5919" s="1" t="s">
        <v>18</v>
      </c>
      <c r="E5919" s="1">
        <v>50</v>
      </c>
      <c r="F5919" s="1">
        <f t="shared" si="460"/>
        <v>6.1226000000000003</v>
      </c>
      <c r="G5919" s="1">
        <v>306.13</v>
      </c>
      <c r="H5919" s="1">
        <v>1.49</v>
      </c>
      <c r="I5919">
        <f t="shared" si="462"/>
        <v>307.62</v>
      </c>
      <c r="J5919">
        <f t="shared" si="463"/>
        <v>3.5455000000000001</v>
      </c>
      <c r="K5919">
        <f t="shared" si="464"/>
        <v>10.853839150000001</v>
      </c>
      <c r="L5919" s="1" t="s">
        <v>19</v>
      </c>
      <c r="M5919" s="1" t="s">
        <v>58</v>
      </c>
      <c r="N5919" s="1" t="s">
        <v>42</v>
      </c>
      <c r="O5919" s="1" t="s">
        <v>34</v>
      </c>
      <c r="P5919" s="1" t="s">
        <v>48</v>
      </c>
      <c r="Q5919" s="1" t="s">
        <v>24</v>
      </c>
      <c r="R5919" s="2">
        <v>40624</v>
      </c>
    </row>
    <row r="5920" spans="1:18" x14ac:dyDescent="0.25">
      <c r="A5920" s="1">
        <v>6884</v>
      </c>
      <c r="B5920" s="2">
        <v>39828</v>
      </c>
      <c r="C5920" s="2" t="str">
        <f t="shared" si="461"/>
        <v>January</v>
      </c>
      <c r="D5920" s="1" t="s">
        <v>18</v>
      </c>
      <c r="E5920" s="1">
        <v>47</v>
      </c>
      <c r="F5920" s="1">
        <f t="shared" si="460"/>
        <v>6.3006382978723403</v>
      </c>
      <c r="G5920" s="1">
        <v>296.13</v>
      </c>
      <c r="H5920" s="1">
        <v>1.02</v>
      </c>
      <c r="I5920">
        <f t="shared" si="462"/>
        <v>297.14999999999998</v>
      </c>
      <c r="J5920">
        <f t="shared" si="463"/>
        <v>3.5455000000000001</v>
      </c>
      <c r="K5920">
        <f t="shared" si="464"/>
        <v>10.499289149999999</v>
      </c>
      <c r="L5920" s="1" t="s">
        <v>26</v>
      </c>
      <c r="M5920" s="1" t="s">
        <v>65</v>
      </c>
      <c r="N5920" s="1" t="s">
        <v>42</v>
      </c>
      <c r="O5920" s="1" t="s">
        <v>34</v>
      </c>
      <c r="P5920" s="1" t="s">
        <v>45</v>
      </c>
      <c r="Q5920" s="1" t="s">
        <v>36</v>
      </c>
      <c r="R5920" s="2">
        <v>39833</v>
      </c>
    </row>
    <row r="5921" spans="1:18" x14ac:dyDescent="0.25">
      <c r="A5921" s="1">
        <v>25063</v>
      </c>
      <c r="B5921" s="2">
        <v>39993</v>
      </c>
      <c r="C5921" s="2" t="str">
        <f t="shared" si="461"/>
        <v>June</v>
      </c>
      <c r="D5921" s="1" t="s">
        <v>32</v>
      </c>
      <c r="E5921" s="1">
        <v>24</v>
      </c>
      <c r="F5921" s="1">
        <f t="shared" si="460"/>
        <v>29.661458333333332</v>
      </c>
      <c r="G5921" s="1">
        <v>711.875</v>
      </c>
      <c r="H5921" s="1">
        <v>3.3</v>
      </c>
      <c r="I5921">
        <f t="shared" si="462"/>
        <v>715.17499999999995</v>
      </c>
      <c r="J5921">
        <f t="shared" si="463"/>
        <v>5.3265000000000002</v>
      </c>
      <c r="K5921">
        <f t="shared" si="464"/>
        <v>37.918021875000001</v>
      </c>
      <c r="L5921" s="1" t="s">
        <v>26</v>
      </c>
      <c r="M5921" s="1" t="s">
        <v>51</v>
      </c>
      <c r="N5921" s="1" t="s">
        <v>42</v>
      </c>
      <c r="O5921" s="1" t="s">
        <v>29</v>
      </c>
      <c r="P5921" s="1" t="s">
        <v>30</v>
      </c>
      <c r="Q5921" s="1" t="s">
        <v>46</v>
      </c>
      <c r="R5921" s="2">
        <v>39993</v>
      </c>
    </row>
    <row r="5922" spans="1:18" x14ac:dyDescent="0.25">
      <c r="A5922" s="1">
        <v>7846</v>
      </c>
      <c r="B5922" s="2">
        <v>40719</v>
      </c>
      <c r="C5922" s="2" t="str">
        <f t="shared" si="461"/>
        <v>June</v>
      </c>
      <c r="D5922" s="1" t="s">
        <v>18</v>
      </c>
      <c r="E5922" s="1">
        <v>12</v>
      </c>
      <c r="F5922" s="1">
        <f t="shared" si="460"/>
        <v>2.1941666666666664</v>
      </c>
      <c r="G5922" s="1">
        <v>26.33</v>
      </c>
      <c r="H5922" s="1">
        <v>4.8600000000000003</v>
      </c>
      <c r="I5922">
        <f t="shared" si="462"/>
        <v>31.189999999999998</v>
      </c>
      <c r="J5922">
        <f t="shared" si="463"/>
        <v>4.7610000000000001</v>
      </c>
      <c r="K5922">
        <f t="shared" si="464"/>
        <v>1.2535712999999999</v>
      </c>
      <c r="L5922" s="1" t="s">
        <v>26</v>
      </c>
      <c r="M5922" s="1" t="s">
        <v>49</v>
      </c>
      <c r="N5922" s="1" t="s">
        <v>33</v>
      </c>
      <c r="O5922" s="1" t="s">
        <v>22</v>
      </c>
      <c r="P5922" s="1" t="s">
        <v>23</v>
      </c>
      <c r="Q5922" s="1" t="s">
        <v>24</v>
      </c>
      <c r="R5922" s="2">
        <v>40719</v>
      </c>
    </row>
    <row r="5923" spans="1:18" x14ac:dyDescent="0.25">
      <c r="A5923" s="1">
        <v>8835</v>
      </c>
      <c r="B5923" s="2">
        <v>40099</v>
      </c>
      <c r="C5923" s="2" t="str">
        <f t="shared" si="461"/>
        <v>October</v>
      </c>
      <c r="D5923" s="1" t="s">
        <v>37</v>
      </c>
      <c r="E5923" s="1">
        <v>12</v>
      </c>
      <c r="F5923" s="1">
        <f t="shared" si="460"/>
        <v>12.786666666666667</v>
      </c>
      <c r="G5923" s="1">
        <v>153.44</v>
      </c>
      <c r="H5923" s="1">
        <v>6.02</v>
      </c>
      <c r="I5923">
        <f t="shared" si="462"/>
        <v>159.46</v>
      </c>
      <c r="J5923">
        <f t="shared" si="463"/>
        <v>4.7610000000000001</v>
      </c>
      <c r="K5923">
        <f t="shared" si="464"/>
        <v>7.3052783999999997</v>
      </c>
      <c r="L5923" s="1" t="s">
        <v>26</v>
      </c>
      <c r="M5923" s="1" t="s">
        <v>27</v>
      </c>
      <c r="N5923" s="1" t="s">
        <v>33</v>
      </c>
      <c r="O5923" s="1" t="s">
        <v>22</v>
      </c>
      <c r="P5923" s="1" t="s">
        <v>23</v>
      </c>
      <c r="Q5923" s="1" t="s">
        <v>46</v>
      </c>
      <c r="R5923" s="2">
        <v>40100</v>
      </c>
    </row>
    <row r="5924" spans="1:18" x14ac:dyDescent="0.25">
      <c r="A5924" s="1">
        <v>57378</v>
      </c>
      <c r="B5924" s="2">
        <v>40175</v>
      </c>
      <c r="C5924" s="2" t="str">
        <f t="shared" si="461"/>
        <v>December</v>
      </c>
      <c r="D5924" s="1" t="s">
        <v>32</v>
      </c>
      <c r="E5924" s="1">
        <v>10</v>
      </c>
      <c r="F5924" s="1">
        <f t="shared" si="460"/>
        <v>3.8439999999999999</v>
      </c>
      <c r="G5924" s="1">
        <v>38.44</v>
      </c>
      <c r="H5924" s="1">
        <v>3.97</v>
      </c>
      <c r="I5924">
        <f t="shared" si="462"/>
        <v>42.41</v>
      </c>
      <c r="J5924">
        <f t="shared" si="463"/>
        <v>3.5455000000000001</v>
      </c>
      <c r="K5924">
        <f t="shared" si="464"/>
        <v>1.3628901999999998</v>
      </c>
      <c r="L5924" s="1" t="s">
        <v>19</v>
      </c>
      <c r="M5924" s="1" t="s">
        <v>51</v>
      </c>
      <c r="N5924" s="1" t="s">
        <v>28</v>
      </c>
      <c r="O5924" s="1" t="s">
        <v>34</v>
      </c>
      <c r="P5924" s="1" t="s">
        <v>35</v>
      </c>
      <c r="Q5924" s="1" t="s">
        <v>36</v>
      </c>
      <c r="R5924" s="2">
        <v>40175</v>
      </c>
    </row>
    <row r="5925" spans="1:18" x14ac:dyDescent="0.25">
      <c r="A5925" s="1">
        <v>15618</v>
      </c>
      <c r="B5925" s="2">
        <v>40394</v>
      </c>
      <c r="C5925" s="2" t="str">
        <f t="shared" si="461"/>
        <v>August</v>
      </c>
      <c r="D5925" s="1" t="s">
        <v>41</v>
      </c>
      <c r="E5925" s="1">
        <v>14</v>
      </c>
      <c r="F5925" s="1">
        <f t="shared" si="460"/>
        <v>55.889321428571428</v>
      </c>
      <c r="G5925" s="1">
        <v>782.45050000000003</v>
      </c>
      <c r="H5925" s="1">
        <v>3.99</v>
      </c>
      <c r="I5925">
        <f t="shared" si="462"/>
        <v>786.44050000000004</v>
      </c>
      <c r="J5925">
        <f t="shared" si="463"/>
        <v>5.3265000000000002</v>
      </c>
      <c r="K5925">
        <f t="shared" si="464"/>
        <v>41.677225882500004</v>
      </c>
      <c r="L5925" s="1" t="s">
        <v>26</v>
      </c>
      <c r="M5925" s="1" t="s">
        <v>55</v>
      </c>
      <c r="N5925" s="1" t="s">
        <v>21</v>
      </c>
      <c r="O5925" s="1" t="s">
        <v>29</v>
      </c>
      <c r="P5925" s="1" t="s">
        <v>30</v>
      </c>
      <c r="Q5925" s="1" t="s">
        <v>24</v>
      </c>
      <c r="R5925" s="2">
        <v>40396</v>
      </c>
    </row>
    <row r="5926" spans="1:18" x14ac:dyDescent="0.25">
      <c r="A5926" s="1">
        <v>42083</v>
      </c>
      <c r="B5926" s="2">
        <v>40888</v>
      </c>
      <c r="C5926" s="2" t="str">
        <f t="shared" si="461"/>
        <v>December</v>
      </c>
      <c r="D5926" s="1" t="s">
        <v>37</v>
      </c>
      <c r="E5926" s="1">
        <v>38</v>
      </c>
      <c r="F5926" s="1">
        <f t="shared" si="460"/>
        <v>145.42526315789473</v>
      </c>
      <c r="G5926" s="1">
        <v>5526.16</v>
      </c>
      <c r="H5926" s="1">
        <v>24.49</v>
      </c>
      <c r="I5926">
        <f t="shared" si="462"/>
        <v>5550.65</v>
      </c>
      <c r="J5926">
        <f t="shared" si="463"/>
        <v>4.7610000000000001</v>
      </c>
      <c r="K5926">
        <f t="shared" si="464"/>
        <v>263.10047760000003</v>
      </c>
      <c r="L5926" s="1" t="s">
        <v>26</v>
      </c>
      <c r="M5926" s="1" t="s">
        <v>51</v>
      </c>
      <c r="N5926" s="1" t="s">
        <v>21</v>
      </c>
      <c r="O5926" s="1" t="s">
        <v>22</v>
      </c>
      <c r="P5926" s="1" t="s">
        <v>39</v>
      </c>
      <c r="Q5926" s="1" t="s">
        <v>53</v>
      </c>
      <c r="R5926" s="2">
        <v>40890</v>
      </c>
    </row>
    <row r="5927" spans="1:18" x14ac:dyDescent="0.25">
      <c r="A5927" s="1">
        <v>24579</v>
      </c>
      <c r="B5927" s="2">
        <v>41231</v>
      </c>
      <c r="C5927" s="2" t="str">
        <f t="shared" si="461"/>
        <v>November</v>
      </c>
      <c r="D5927" s="1" t="s">
        <v>25</v>
      </c>
      <c r="E5927" s="1">
        <v>40</v>
      </c>
      <c r="F5927" s="1">
        <f t="shared" si="460"/>
        <v>11.6875</v>
      </c>
      <c r="G5927" s="1">
        <v>467.5</v>
      </c>
      <c r="H5927" s="1">
        <v>4.9800000000000004</v>
      </c>
      <c r="I5927">
        <f t="shared" si="462"/>
        <v>472.48</v>
      </c>
      <c r="J5927">
        <f t="shared" si="463"/>
        <v>3.5455000000000001</v>
      </c>
      <c r="K5927">
        <f t="shared" si="464"/>
        <v>16.575212499999999</v>
      </c>
      <c r="L5927" s="1" t="s">
        <v>26</v>
      </c>
      <c r="M5927" s="1" t="s">
        <v>27</v>
      </c>
      <c r="N5927" s="1" t="s">
        <v>28</v>
      </c>
      <c r="O5927" s="1" t="s">
        <v>34</v>
      </c>
      <c r="P5927" s="1" t="s">
        <v>68</v>
      </c>
      <c r="Q5927" s="1" t="s">
        <v>24</v>
      </c>
      <c r="R5927" s="2">
        <v>41233</v>
      </c>
    </row>
    <row r="5928" spans="1:18" x14ac:dyDescent="0.25">
      <c r="A5928" s="1">
        <v>21286</v>
      </c>
      <c r="B5928" s="2">
        <v>39949</v>
      </c>
      <c r="C5928" s="2" t="str">
        <f t="shared" si="461"/>
        <v>May</v>
      </c>
      <c r="D5928" s="1" t="s">
        <v>37</v>
      </c>
      <c r="E5928" s="1">
        <v>17</v>
      </c>
      <c r="F5928" s="1">
        <f t="shared" si="460"/>
        <v>16.493529411764705</v>
      </c>
      <c r="G5928" s="1">
        <v>280.39</v>
      </c>
      <c r="H5928" s="1">
        <v>6.75</v>
      </c>
      <c r="I5928">
        <f t="shared" si="462"/>
        <v>287.14</v>
      </c>
      <c r="J5928">
        <f t="shared" si="463"/>
        <v>3.5455000000000001</v>
      </c>
      <c r="K5928">
        <f t="shared" si="464"/>
        <v>9.9412274499999995</v>
      </c>
      <c r="L5928" s="1" t="s">
        <v>19</v>
      </c>
      <c r="M5928" s="1" t="s">
        <v>47</v>
      </c>
      <c r="N5928" s="1" t="s">
        <v>28</v>
      </c>
      <c r="O5928" s="1" t="s">
        <v>34</v>
      </c>
      <c r="P5928" s="1" t="s">
        <v>68</v>
      </c>
      <c r="Q5928" s="1" t="s">
        <v>31</v>
      </c>
      <c r="R5928" s="2">
        <v>39950</v>
      </c>
    </row>
    <row r="5929" spans="1:18" x14ac:dyDescent="0.25">
      <c r="A5929" s="1">
        <v>33922</v>
      </c>
      <c r="B5929" s="2">
        <v>40236</v>
      </c>
      <c r="C5929" s="2" t="str">
        <f t="shared" si="461"/>
        <v>February</v>
      </c>
      <c r="D5929" s="1" t="s">
        <v>32</v>
      </c>
      <c r="E5929" s="1">
        <v>31</v>
      </c>
      <c r="F5929" s="1">
        <f t="shared" si="460"/>
        <v>491.98387096774195</v>
      </c>
      <c r="G5929" s="1">
        <v>15251.5</v>
      </c>
      <c r="H5929" s="1">
        <v>69.3</v>
      </c>
      <c r="I5929">
        <f t="shared" si="462"/>
        <v>15320.8</v>
      </c>
      <c r="J5929">
        <f t="shared" si="463"/>
        <v>5.3265000000000002</v>
      </c>
      <c r="K5929">
        <f t="shared" si="464"/>
        <v>812.37114750000012</v>
      </c>
      <c r="L5929" s="1" t="s">
        <v>38</v>
      </c>
      <c r="M5929" s="1" t="s">
        <v>44</v>
      </c>
      <c r="N5929" s="1" t="s">
        <v>42</v>
      </c>
      <c r="O5929" s="1" t="s">
        <v>29</v>
      </c>
      <c r="P5929" s="1" t="s">
        <v>61</v>
      </c>
      <c r="Q5929" s="1" t="s">
        <v>40</v>
      </c>
      <c r="R5929" s="2">
        <v>40236</v>
      </c>
    </row>
    <row r="5930" spans="1:18" x14ac:dyDescent="0.25">
      <c r="A5930" s="1">
        <v>7136</v>
      </c>
      <c r="B5930" s="2">
        <v>39894</v>
      </c>
      <c r="C5930" s="2" t="str">
        <f t="shared" si="461"/>
        <v>March</v>
      </c>
      <c r="D5930" s="1" t="s">
        <v>25</v>
      </c>
      <c r="E5930" s="1">
        <v>17</v>
      </c>
      <c r="F5930" s="1">
        <f t="shared" si="460"/>
        <v>37.817647058823525</v>
      </c>
      <c r="G5930" s="1">
        <v>642.9</v>
      </c>
      <c r="H5930" s="1">
        <v>1.99</v>
      </c>
      <c r="I5930">
        <f t="shared" si="462"/>
        <v>644.89</v>
      </c>
      <c r="J5930">
        <f t="shared" si="463"/>
        <v>5.3265000000000002</v>
      </c>
      <c r="K5930">
        <f t="shared" si="464"/>
        <v>34.244068499999997</v>
      </c>
      <c r="L5930" s="1" t="s">
        <v>26</v>
      </c>
      <c r="M5930" s="1" t="s">
        <v>20</v>
      </c>
      <c r="N5930" s="1" t="s">
        <v>42</v>
      </c>
      <c r="O5930" s="1" t="s">
        <v>29</v>
      </c>
      <c r="P5930" s="1" t="s">
        <v>43</v>
      </c>
      <c r="Q5930" s="1" t="s">
        <v>46</v>
      </c>
      <c r="R5930" s="2">
        <v>39896</v>
      </c>
    </row>
    <row r="5931" spans="1:18" x14ac:dyDescent="0.25">
      <c r="A5931" s="1">
        <v>28512</v>
      </c>
      <c r="B5931" s="2">
        <v>40295</v>
      </c>
      <c r="C5931" s="2" t="str">
        <f t="shared" si="461"/>
        <v>April</v>
      </c>
      <c r="D5931" s="1" t="s">
        <v>41</v>
      </c>
      <c r="E5931" s="1">
        <v>10</v>
      </c>
      <c r="F5931" s="1">
        <f t="shared" si="460"/>
        <v>18.559000000000001</v>
      </c>
      <c r="G5931" s="1">
        <v>185.59</v>
      </c>
      <c r="H5931" s="1">
        <v>5.77</v>
      </c>
      <c r="I5931">
        <f t="shared" si="462"/>
        <v>191.36</v>
      </c>
      <c r="J5931">
        <f t="shared" si="463"/>
        <v>3.5455000000000001</v>
      </c>
      <c r="K5931">
        <f t="shared" si="464"/>
        <v>6.5800934500000006</v>
      </c>
      <c r="L5931" s="1" t="s">
        <v>26</v>
      </c>
      <c r="M5931" s="1" t="s">
        <v>54</v>
      </c>
      <c r="N5931" s="1" t="s">
        <v>33</v>
      </c>
      <c r="O5931" s="1" t="s">
        <v>34</v>
      </c>
      <c r="P5931" s="1" t="s">
        <v>45</v>
      </c>
      <c r="Q5931" s="1" t="s">
        <v>24</v>
      </c>
      <c r="R5931" s="2">
        <v>40297</v>
      </c>
    </row>
    <row r="5932" spans="1:18" x14ac:dyDescent="0.25">
      <c r="A5932" s="1">
        <v>1539</v>
      </c>
      <c r="B5932" s="2">
        <v>40611</v>
      </c>
      <c r="C5932" s="2" t="str">
        <f t="shared" si="461"/>
        <v>March</v>
      </c>
      <c r="D5932" s="1" t="s">
        <v>18</v>
      </c>
      <c r="E5932" s="1">
        <v>33</v>
      </c>
      <c r="F5932" s="1">
        <f t="shared" si="460"/>
        <v>15.51</v>
      </c>
      <c r="G5932" s="1">
        <v>511.83</v>
      </c>
      <c r="H5932" s="1">
        <v>13.18</v>
      </c>
      <c r="I5932">
        <f t="shared" si="462"/>
        <v>525.01</v>
      </c>
      <c r="J5932">
        <f t="shared" si="463"/>
        <v>3.5455000000000001</v>
      </c>
      <c r="K5932">
        <f t="shared" si="464"/>
        <v>18.14693265</v>
      </c>
      <c r="L5932" s="1" t="s">
        <v>26</v>
      </c>
      <c r="M5932" s="1" t="s">
        <v>65</v>
      </c>
      <c r="N5932" s="1" t="s">
        <v>33</v>
      </c>
      <c r="O5932" s="1" t="s">
        <v>34</v>
      </c>
      <c r="P5932" s="1" t="s">
        <v>48</v>
      </c>
      <c r="Q5932" s="1" t="s">
        <v>24</v>
      </c>
      <c r="R5932" s="2">
        <v>40613</v>
      </c>
    </row>
    <row r="5933" spans="1:18" x14ac:dyDescent="0.25">
      <c r="A5933" s="1">
        <v>18855</v>
      </c>
      <c r="B5933" s="2">
        <v>40071</v>
      </c>
      <c r="C5933" s="2" t="str">
        <f t="shared" si="461"/>
        <v>September</v>
      </c>
      <c r="D5933" s="1" t="s">
        <v>25</v>
      </c>
      <c r="E5933" s="1">
        <v>31</v>
      </c>
      <c r="F5933" s="1">
        <f t="shared" si="460"/>
        <v>7.4009677419354842</v>
      </c>
      <c r="G5933" s="1">
        <v>229.43</v>
      </c>
      <c r="H5933" s="1">
        <v>7.72</v>
      </c>
      <c r="I5933">
        <f t="shared" si="462"/>
        <v>237.15</v>
      </c>
      <c r="J5933">
        <f t="shared" si="463"/>
        <v>3.5455000000000001</v>
      </c>
      <c r="K5933">
        <f t="shared" si="464"/>
        <v>8.1344406500000002</v>
      </c>
      <c r="L5933" s="1" t="s">
        <v>26</v>
      </c>
      <c r="M5933" s="1" t="s">
        <v>47</v>
      </c>
      <c r="N5933" s="1" t="s">
        <v>28</v>
      </c>
      <c r="O5933" s="1" t="s">
        <v>34</v>
      </c>
      <c r="P5933" s="1" t="s">
        <v>48</v>
      </c>
      <c r="Q5933" s="1" t="s">
        <v>24</v>
      </c>
      <c r="R5933" s="2">
        <v>40074</v>
      </c>
    </row>
    <row r="5934" spans="1:18" x14ac:dyDescent="0.25">
      <c r="A5934" s="1">
        <v>9829</v>
      </c>
      <c r="B5934" s="2">
        <v>40885</v>
      </c>
      <c r="C5934" s="2" t="str">
        <f t="shared" si="461"/>
        <v>December</v>
      </c>
      <c r="D5934" s="1" t="s">
        <v>37</v>
      </c>
      <c r="E5934" s="1">
        <v>23</v>
      </c>
      <c r="F5934" s="1">
        <f t="shared" si="460"/>
        <v>32.625652173913046</v>
      </c>
      <c r="G5934" s="1">
        <v>750.39</v>
      </c>
      <c r="H5934" s="1">
        <v>11.63</v>
      </c>
      <c r="I5934">
        <f t="shared" si="462"/>
        <v>762.02</v>
      </c>
      <c r="J5934">
        <f t="shared" si="463"/>
        <v>3.5455000000000001</v>
      </c>
      <c r="K5934">
        <f t="shared" si="464"/>
        <v>26.60507745</v>
      </c>
      <c r="L5934" s="1" t="s">
        <v>26</v>
      </c>
      <c r="M5934" s="1" t="s">
        <v>54</v>
      </c>
      <c r="N5934" s="1" t="s">
        <v>21</v>
      </c>
      <c r="O5934" s="1" t="s">
        <v>34</v>
      </c>
      <c r="P5934" s="1" t="s">
        <v>48</v>
      </c>
      <c r="Q5934" s="1" t="s">
        <v>24</v>
      </c>
      <c r="R5934" s="2">
        <v>40886</v>
      </c>
    </row>
    <row r="5935" spans="1:18" x14ac:dyDescent="0.25">
      <c r="A5935" s="1">
        <v>43239</v>
      </c>
      <c r="B5935" s="2">
        <v>40618</v>
      </c>
      <c r="C5935" s="2" t="str">
        <f t="shared" si="461"/>
        <v>March</v>
      </c>
      <c r="D5935" s="1" t="s">
        <v>32</v>
      </c>
      <c r="E5935" s="1">
        <v>14</v>
      </c>
      <c r="F5935" s="1">
        <f t="shared" si="460"/>
        <v>19.303571428571427</v>
      </c>
      <c r="G5935" s="1">
        <v>270.25</v>
      </c>
      <c r="H5935" s="1">
        <v>1.49</v>
      </c>
      <c r="I5935">
        <f t="shared" si="462"/>
        <v>271.74</v>
      </c>
      <c r="J5935">
        <f t="shared" si="463"/>
        <v>3.5455000000000001</v>
      </c>
      <c r="K5935">
        <f t="shared" si="464"/>
        <v>9.5817137500000005</v>
      </c>
      <c r="L5935" s="1" t="s">
        <v>26</v>
      </c>
      <c r="M5935" s="1" t="s">
        <v>54</v>
      </c>
      <c r="N5935" s="1" t="s">
        <v>42</v>
      </c>
      <c r="O5935" s="1" t="s">
        <v>34</v>
      </c>
      <c r="P5935" s="1" t="s">
        <v>48</v>
      </c>
      <c r="Q5935" s="1" t="s">
        <v>24</v>
      </c>
      <c r="R5935" s="2">
        <v>40620</v>
      </c>
    </row>
    <row r="5936" spans="1:18" x14ac:dyDescent="0.25">
      <c r="A5936" s="1">
        <v>56384</v>
      </c>
      <c r="B5936" s="2">
        <v>41121</v>
      </c>
      <c r="C5936" s="2" t="str">
        <f t="shared" si="461"/>
        <v>July</v>
      </c>
      <c r="D5936" s="1" t="s">
        <v>37</v>
      </c>
      <c r="E5936" s="1">
        <v>29</v>
      </c>
      <c r="F5936" s="1">
        <f t="shared" si="460"/>
        <v>211.70137931034483</v>
      </c>
      <c r="G5936" s="1">
        <v>6139.34</v>
      </c>
      <c r="H5936" s="1">
        <v>69.64</v>
      </c>
      <c r="I5936">
        <f t="shared" si="462"/>
        <v>6208.9800000000005</v>
      </c>
      <c r="J5936">
        <f t="shared" si="463"/>
        <v>4.7610000000000001</v>
      </c>
      <c r="K5936">
        <f t="shared" si="464"/>
        <v>292.29397740000002</v>
      </c>
      <c r="L5936" s="1" t="s">
        <v>38</v>
      </c>
      <c r="M5936" s="1" t="s">
        <v>27</v>
      </c>
      <c r="N5936" s="1" t="s">
        <v>28</v>
      </c>
      <c r="O5936" s="1" t="s">
        <v>22</v>
      </c>
      <c r="P5936" s="1" t="s">
        <v>57</v>
      </c>
      <c r="Q5936" s="1" t="s">
        <v>64</v>
      </c>
      <c r="R5936" s="2">
        <v>41123</v>
      </c>
    </row>
    <row r="5937" spans="1:18" x14ac:dyDescent="0.25">
      <c r="A5937" s="1">
        <v>12897</v>
      </c>
      <c r="B5937" s="2">
        <v>40742</v>
      </c>
      <c r="C5937" s="2" t="str">
        <f t="shared" si="461"/>
        <v>July</v>
      </c>
      <c r="D5937" s="1" t="s">
        <v>32</v>
      </c>
      <c r="E5937" s="1">
        <v>31</v>
      </c>
      <c r="F5937" s="1">
        <f t="shared" si="460"/>
        <v>6.8241935483870968</v>
      </c>
      <c r="G5937" s="1">
        <v>211.55</v>
      </c>
      <c r="H5937" s="1">
        <v>7.91</v>
      </c>
      <c r="I5937">
        <f t="shared" si="462"/>
        <v>219.46</v>
      </c>
      <c r="J5937">
        <f t="shared" si="463"/>
        <v>3.5455000000000001</v>
      </c>
      <c r="K5937">
        <f t="shared" si="464"/>
        <v>7.5005052500000007</v>
      </c>
      <c r="L5937" s="1" t="s">
        <v>19</v>
      </c>
      <c r="M5937" s="1" t="s">
        <v>27</v>
      </c>
      <c r="N5937" s="1" t="s">
        <v>33</v>
      </c>
      <c r="O5937" s="1" t="s">
        <v>34</v>
      </c>
      <c r="P5937" s="1" t="s">
        <v>45</v>
      </c>
      <c r="Q5937" s="1" t="s">
        <v>24</v>
      </c>
      <c r="R5937" s="2">
        <v>40743</v>
      </c>
    </row>
    <row r="5938" spans="1:18" x14ac:dyDescent="0.25">
      <c r="A5938" s="1">
        <v>33731</v>
      </c>
      <c r="B5938" s="2">
        <v>41190</v>
      </c>
      <c r="C5938" s="2" t="str">
        <f t="shared" si="461"/>
        <v>October</v>
      </c>
      <c r="D5938" s="1" t="s">
        <v>25</v>
      </c>
      <c r="E5938" s="1">
        <v>32</v>
      </c>
      <c r="F5938" s="1">
        <f t="shared" si="460"/>
        <v>3.4065625000000002</v>
      </c>
      <c r="G5938" s="1">
        <v>109.01</v>
      </c>
      <c r="H5938" s="1">
        <v>1.63</v>
      </c>
      <c r="I5938">
        <f t="shared" si="462"/>
        <v>110.64</v>
      </c>
      <c r="J5938">
        <f t="shared" si="463"/>
        <v>3.5455000000000001</v>
      </c>
      <c r="K5938">
        <f t="shared" si="464"/>
        <v>3.86494955</v>
      </c>
      <c r="L5938" s="1" t="s">
        <v>26</v>
      </c>
      <c r="M5938" s="1" t="s">
        <v>54</v>
      </c>
      <c r="N5938" s="1" t="s">
        <v>33</v>
      </c>
      <c r="O5938" s="1" t="s">
        <v>34</v>
      </c>
      <c r="P5938" s="1" t="s">
        <v>66</v>
      </c>
      <c r="Q5938" s="1" t="s">
        <v>36</v>
      </c>
      <c r="R5938" s="2">
        <v>41190</v>
      </c>
    </row>
    <row r="5939" spans="1:18" x14ac:dyDescent="0.25">
      <c r="A5939" s="1">
        <v>52934</v>
      </c>
      <c r="B5939" s="2">
        <v>40751</v>
      </c>
      <c r="C5939" s="2" t="str">
        <f t="shared" si="461"/>
        <v>July</v>
      </c>
      <c r="D5939" s="1" t="s">
        <v>37</v>
      </c>
      <c r="E5939" s="1">
        <v>20</v>
      </c>
      <c r="F5939" s="1">
        <f t="shared" si="460"/>
        <v>4.6074999999999999</v>
      </c>
      <c r="G5939" s="1">
        <v>92.15</v>
      </c>
      <c r="H5939" s="1">
        <v>0.5</v>
      </c>
      <c r="I5939">
        <f t="shared" si="462"/>
        <v>92.65</v>
      </c>
      <c r="J5939">
        <f t="shared" si="463"/>
        <v>3.5455000000000001</v>
      </c>
      <c r="K5939">
        <f t="shared" si="464"/>
        <v>3.2671782500000002</v>
      </c>
      <c r="L5939" s="1" t="s">
        <v>26</v>
      </c>
      <c r="M5939" s="1" t="s">
        <v>58</v>
      </c>
      <c r="N5939" s="1" t="s">
        <v>33</v>
      </c>
      <c r="O5939" s="1" t="s">
        <v>34</v>
      </c>
      <c r="P5939" s="1" t="s">
        <v>63</v>
      </c>
      <c r="Q5939" s="1" t="s">
        <v>24</v>
      </c>
      <c r="R5939" s="2">
        <v>40752</v>
      </c>
    </row>
    <row r="5940" spans="1:18" x14ac:dyDescent="0.25">
      <c r="A5940" s="1">
        <v>15878</v>
      </c>
      <c r="B5940" s="2">
        <v>40486</v>
      </c>
      <c r="C5940" s="2" t="str">
        <f t="shared" si="461"/>
        <v>November</v>
      </c>
      <c r="D5940" s="1" t="s">
        <v>25</v>
      </c>
      <c r="E5940" s="1">
        <v>36</v>
      </c>
      <c r="F5940" s="1">
        <f t="shared" si="460"/>
        <v>7.6405555555555553</v>
      </c>
      <c r="G5940" s="1">
        <v>275.06</v>
      </c>
      <c r="H5940" s="1">
        <v>11.15</v>
      </c>
      <c r="I5940">
        <f t="shared" si="462"/>
        <v>286.20999999999998</v>
      </c>
      <c r="J5940">
        <f t="shared" si="463"/>
        <v>3.5455000000000001</v>
      </c>
      <c r="K5940">
        <f t="shared" si="464"/>
        <v>9.7522523000000003</v>
      </c>
      <c r="L5940" s="1" t="s">
        <v>26</v>
      </c>
      <c r="M5940" s="1" t="s">
        <v>58</v>
      </c>
      <c r="N5940" s="1" t="s">
        <v>33</v>
      </c>
      <c r="O5940" s="1" t="s">
        <v>34</v>
      </c>
      <c r="P5940" s="1" t="s">
        <v>45</v>
      </c>
      <c r="Q5940" s="1" t="s">
        <v>24</v>
      </c>
      <c r="R5940" s="2">
        <v>40488</v>
      </c>
    </row>
    <row r="5941" spans="1:18" x14ac:dyDescent="0.25">
      <c r="A5941" s="1">
        <v>37762</v>
      </c>
      <c r="B5941" s="2">
        <v>41066</v>
      </c>
      <c r="C5941" s="2" t="str">
        <f t="shared" si="461"/>
        <v>June</v>
      </c>
      <c r="D5941" s="1" t="s">
        <v>41</v>
      </c>
      <c r="E5941" s="1">
        <v>20</v>
      </c>
      <c r="F5941" s="1">
        <f t="shared" si="460"/>
        <v>6.7510000000000003</v>
      </c>
      <c r="G5941" s="1">
        <v>135.02000000000001</v>
      </c>
      <c r="H5941" s="1">
        <v>6.74</v>
      </c>
      <c r="I5941">
        <f t="shared" si="462"/>
        <v>141.76000000000002</v>
      </c>
      <c r="J5941">
        <f t="shared" si="463"/>
        <v>3.5455000000000001</v>
      </c>
      <c r="K5941">
        <f t="shared" si="464"/>
        <v>4.7871341000000003</v>
      </c>
      <c r="L5941" s="1" t="s">
        <v>26</v>
      </c>
      <c r="M5941" s="1" t="s">
        <v>59</v>
      </c>
      <c r="N5941" s="1" t="s">
        <v>28</v>
      </c>
      <c r="O5941" s="1" t="s">
        <v>34</v>
      </c>
      <c r="P5941" s="1" t="s">
        <v>45</v>
      </c>
      <c r="Q5941" s="1" t="s">
        <v>24</v>
      </c>
      <c r="R5941" s="2">
        <v>41067</v>
      </c>
    </row>
    <row r="5942" spans="1:18" x14ac:dyDescent="0.25">
      <c r="A5942" s="1">
        <v>41253</v>
      </c>
      <c r="B5942" s="2">
        <v>39940</v>
      </c>
      <c r="C5942" s="2" t="str">
        <f t="shared" si="461"/>
        <v>May</v>
      </c>
      <c r="D5942" s="1" t="s">
        <v>41</v>
      </c>
      <c r="E5942" s="1">
        <v>5</v>
      </c>
      <c r="F5942" s="1">
        <f t="shared" si="460"/>
        <v>291.09800000000001</v>
      </c>
      <c r="G5942" s="1">
        <v>1455.49</v>
      </c>
      <c r="H5942" s="1">
        <v>7.18</v>
      </c>
      <c r="I5942">
        <f t="shared" si="462"/>
        <v>1462.67</v>
      </c>
      <c r="J5942">
        <f t="shared" si="463"/>
        <v>5.3265000000000002</v>
      </c>
      <c r="K5942">
        <f t="shared" si="464"/>
        <v>77.526674850000006</v>
      </c>
      <c r="L5942" s="1" t="s">
        <v>26</v>
      </c>
      <c r="M5942" s="1" t="s">
        <v>27</v>
      </c>
      <c r="N5942" s="1" t="s">
        <v>28</v>
      </c>
      <c r="O5942" s="1" t="s">
        <v>29</v>
      </c>
      <c r="P5942" s="1" t="s">
        <v>43</v>
      </c>
      <c r="Q5942" s="1" t="s">
        <v>24</v>
      </c>
      <c r="R5942" s="2">
        <v>39942</v>
      </c>
    </row>
    <row r="5943" spans="1:18" x14ac:dyDescent="0.25">
      <c r="A5943" s="1">
        <v>29536</v>
      </c>
      <c r="B5943" s="2">
        <v>41159</v>
      </c>
      <c r="C5943" s="2" t="str">
        <f t="shared" si="461"/>
        <v>September</v>
      </c>
      <c r="D5943" s="1" t="s">
        <v>41</v>
      </c>
      <c r="E5943" s="1">
        <v>5</v>
      </c>
      <c r="F5943" s="1">
        <f t="shared" si="460"/>
        <v>99.063999999999993</v>
      </c>
      <c r="G5943" s="1">
        <v>495.32</v>
      </c>
      <c r="H5943" s="1">
        <v>15.66</v>
      </c>
      <c r="I5943">
        <f t="shared" si="462"/>
        <v>510.98</v>
      </c>
      <c r="J5943">
        <f t="shared" si="463"/>
        <v>3.5455000000000001</v>
      </c>
      <c r="K5943">
        <f t="shared" si="464"/>
        <v>17.5615706</v>
      </c>
      <c r="L5943" s="1" t="s">
        <v>38</v>
      </c>
      <c r="M5943" s="1" t="s">
        <v>51</v>
      </c>
      <c r="N5943" s="1" t="s">
        <v>21</v>
      </c>
      <c r="O5943" s="1" t="s">
        <v>34</v>
      </c>
      <c r="P5943" s="1" t="s">
        <v>68</v>
      </c>
      <c r="Q5943" s="1" t="s">
        <v>40</v>
      </c>
      <c r="R5943" s="2">
        <v>41161</v>
      </c>
    </row>
    <row r="5944" spans="1:18" x14ac:dyDescent="0.25">
      <c r="A5944" s="1">
        <v>21223</v>
      </c>
      <c r="B5944" s="2">
        <v>40983</v>
      </c>
      <c r="C5944" s="2" t="str">
        <f t="shared" si="461"/>
        <v>March</v>
      </c>
      <c r="D5944" s="1" t="s">
        <v>32</v>
      </c>
      <c r="E5944" s="1">
        <v>8</v>
      </c>
      <c r="F5944" s="1">
        <f t="shared" si="460"/>
        <v>54.411250000000003</v>
      </c>
      <c r="G5944" s="1">
        <v>435.29</v>
      </c>
      <c r="H5944" s="1">
        <v>18.45</v>
      </c>
      <c r="I5944">
        <f t="shared" si="462"/>
        <v>453.74</v>
      </c>
      <c r="J5944">
        <f t="shared" si="463"/>
        <v>4.7610000000000001</v>
      </c>
      <c r="K5944">
        <f t="shared" si="464"/>
        <v>20.724156900000004</v>
      </c>
      <c r="L5944" s="1" t="s">
        <v>26</v>
      </c>
      <c r="M5944" s="1" t="s">
        <v>55</v>
      </c>
      <c r="N5944" s="1" t="s">
        <v>21</v>
      </c>
      <c r="O5944" s="1" t="s">
        <v>22</v>
      </c>
      <c r="P5944" s="1" t="s">
        <v>23</v>
      </c>
      <c r="Q5944" s="1" t="s">
        <v>31</v>
      </c>
      <c r="R5944" s="2">
        <v>40984</v>
      </c>
    </row>
    <row r="5945" spans="1:18" x14ac:dyDescent="0.25">
      <c r="A5945" s="1">
        <v>30917</v>
      </c>
      <c r="B5945" s="2">
        <v>40483</v>
      </c>
      <c r="C5945" s="2" t="str">
        <f t="shared" si="461"/>
        <v>November</v>
      </c>
      <c r="D5945" s="1" t="s">
        <v>18</v>
      </c>
      <c r="E5945" s="1">
        <v>8</v>
      </c>
      <c r="F5945" s="1">
        <f t="shared" si="460"/>
        <v>94.224999999999994</v>
      </c>
      <c r="G5945" s="1">
        <v>753.8</v>
      </c>
      <c r="H5945" s="1">
        <v>13.99</v>
      </c>
      <c r="I5945">
        <f t="shared" si="462"/>
        <v>767.79</v>
      </c>
      <c r="J5945">
        <f t="shared" si="463"/>
        <v>5.3265000000000002</v>
      </c>
      <c r="K5945">
        <f t="shared" si="464"/>
        <v>40.151156999999998</v>
      </c>
      <c r="L5945" s="1" t="s">
        <v>26</v>
      </c>
      <c r="M5945" s="1" t="s">
        <v>56</v>
      </c>
      <c r="N5945" s="1" t="s">
        <v>33</v>
      </c>
      <c r="O5945" s="1" t="s">
        <v>29</v>
      </c>
      <c r="P5945" s="1" t="s">
        <v>61</v>
      </c>
      <c r="Q5945" s="1" t="s">
        <v>31</v>
      </c>
      <c r="R5945" s="2">
        <v>40487</v>
      </c>
    </row>
    <row r="5946" spans="1:18" x14ac:dyDescent="0.25">
      <c r="A5946" s="1">
        <v>1504</v>
      </c>
      <c r="B5946" s="2">
        <v>41148</v>
      </c>
      <c r="C5946" s="2" t="str">
        <f t="shared" si="461"/>
        <v>August</v>
      </c>
      <c r="D5946" s="1" t="s">
        <v>41</v>
      </c>
      <c r="E5946" s="1">
        <v>31</v>
      </c>
      <c r="F5946" s="1">
        <f t="shared" si="460"/>
        <v>9.4574193548387093</v>
      </c>
      <c r="G5946" s="1">
        <v>293.18</v>
      </c>
      <c r="H5946" s="1">
        <v>1.99</v>
      </c>
      <c r="I5946">
        <f t="shared" si="462"/>
        <v>295.17</v>
      </c>
      <c r="J5946">
        <f t="shared" si="463"/>
        <v>5.3265000000000002</v>
      </c>
      <c r="K5946">
        <f t="shared" si="464"/>
        <v>15.616232700000001</v>
      </c>
      <c r="L5946" s="1" t="s">
        <v>26</v>
      </c>
      <c r="M5946" s="1" t="s">
        <v>59</v>
      </c>
      <c r="N5946" s="1" t="s">
        <v>33</v>
      </c>
      <c r="O5946" s="1" t="s">
        <v>29</v>
      </c>
      <c r="P5946" s="1" t="s">
        <v>43</v>
      </c>
      <c r="Q5946" s="1" t="s">
        <v>46</v>
      </c>
      <c r="R5946" s="2">
        <v>41149</v>
      </c>
    </row>
    <row r="5947" spans="1:18" x14ac:dyDescent="0.25">
      <c r="A5947" s="1">
        <v>13056</v>
      </c>
      <c r="B5947" s="2">
        <v>39925</v>
      </c>
      <c r="C5947" s="2" t="str">
        <f t="shared" si="461"/>
        <v>April</v>
      </c>
      <c r="D5947" s="1" t="s">
        <v>32</v>
      </c>
      <c r="E5947" s="1">
        <v>33</v>
      </c>
      <c r="F5947" s="1">
        <f t="shared" si="460"/>
        <v>102.64606060606062</v>
      </c>
      <c r="G5947" s="1">
        <v>3387.32</v>
      </c>
      <c r="H5947" s="1">
        <v>7.18</v>
      </c>
      <c r="I5947">
        <f t="shared" si="462"/>
        <v>3394.5</v>
      </c>
      <c r="J5947">
        <f t="shared" si="463"/>
        <v>5.3265000000000002</v>
      </c>
      <c r="K5947">
        <f t="shared" si="464"/>
        <v>180.42559980000001</v>
      </c>
      <c r="L5947" s="1" t="s">
        <v>26</v>
      </c>
      <c r="M5947" s="1" t="s">
        <v>27</v>
      </c>
      <c r="N5947" s="1" t="s">
        <v>28</v>
      </c>
      <c r="O5947" s="1" t="s">
        <v>29</v>
      </c>
      <c r="P5947" s="1" t="s">
        <v>43</v>
      </c>
      <c r="Q5947" s="1" t="s">
        <v>24</v>
      </c>
      <c r="R5947" s="2">
        <v>39927</v>
      </c>
    </row>
    <row r="5948" spans="1:18" x14ac:dyDescent="0.25">
      <c r="A5948" s="1">
        <v>24070</v>
      </c>
      <c r="B5948" s="2">
        <v>40617</v>
      </c>
      <c r="C5948" s="2" t="str">
        <f t="shared" si="461"/>
        <v>March</v>
      </c>
      <c r="D5948" s="1" t="s">
        <v>25</v>
      </c>
      <c r="E5948" s="1">
        <v>36</v>
      </c>
      <c r="F5948" s="1">
        <f t="shared" si="460"/>
        <v>4.7338888888888881</v>
      </c>
      <c r="G5948" s="1">
        <v>170.42</v>
      </c>
      <c r="H5948" s="1">
        <v>4.97</v>
      </c>
      <c r="I5948">
        <f t="shared" si="462"/>
        <v>175.39</v>
      </c>
      <c r="J5948">
        <f t="shared" si="463"/>
        <v>3.5455000000000001</v>
      </c>
      <c r="K5948">
        <f t="shared" si="464"/>
        <v>6.0422411</v>
      </c>
      <c r="L5948" s="1" t="s">
        <v>26</v>
      </c>
      <c r="M5948" s="1" t="s">
        <v>20</v>
      </c>
      <c r="N5948" s="1" t="s">
        <v>33</v>
      </c>
      <c r="O5948" s="1" t="s">
        <v>34</v>
      </c>
      <c r="P5948" s="1" t="s">
        <v>48</v>
      </c>
      <c r="Q5948" s="1" t="s">
        <v>24</v>
      </c>
      <c r="R5948" s="2">
        <v>40618</v>
      </c>
    </row>
    <row r="5949" spans="1:18" x14ac:dyDescent="0.25">
      <c r="A5949" s="1">
        <v>8513</v>
      </c>
      <c r="B5949" s="2">
        <v>40739</v>
      </c>
      <c r="C5949" s="2" t="str">
        <f t="shared" si="461"/>
        <v>July</v>
      </c>
      <c r="D5949" s="1" t="s">
        <v>18</v>
      </c>
      <c r="E5949" s="1">
        <v>9</v>
      </c>
      <c r="F5949" s="1">
        <f t="shared" si="460"/>
        <v>18.197777777777777</v>
      </c>
      <c r="G5949" s="1">
        <v>163.78</v>
      </c>
      <c r="H5949" s="1">
        <v>8.51</v>
      </c>
      <c r="I5949">
        <f t="shared" si="462"/>
        <v>172.29</v>
      </c>
      <c r="J5949">
        <f t="shared" si="463"/>
        <v>5.3265000000000002</v>
      </c>
      <c r="K5949">
        <f t="shared" si="464"/>
        <v>8.7237416999999997</v>
      </c>
      <c r="L5949" s="1" t="s">
        <v>26</v>
      </c>
      <c r="M5949" s="1" t="s">
        <v>27</v>
      </c>
      <c r="N5949" s="1" t="s">
        <v>28</v>
      </c>
      <c r="O5949" s="1" t="s">
        <v>29</v>
      </c>
      <c r="P5949" s="1" t="s">
        <v>61</v>
      </c>
      <c r="Q5949" s="1" t="s">
        <v>31</v>
      </c>
      <c r="R5949" s="2">
        <v>40741</v>
      </c>
    </row>
    <row r="5950" spans="1:18" x14ac:dyDescent="0.25">
      <c r="A5950" s="1">
        <v>23808</v>
      </c>
      <c r="B5950" s="2">
        <v>39851</v>
      </c>
      <c r="C5950" s="2" t="str">
        <f t="shared" si="461"/>
        <v>February</v>
      </c>
      <c r="D5950" s="1" t="s">
        <v>18</v>
      </c>
      <c r="E5950" s="1">
        <v>28</v>
      </c>
      <c r="F5950" s="1">
        <f t="shared" si="460"/>
        <v>100.49458928571428</v>
      </c>
      <c r="G5950" s="1">
        <v>2813.8485000000001</v>
      </c>
      <c r="H5950" s="1">
        <v>7.69</v>
      </c>
      <c r="I5950">
        <f t="shared" si="462"/>
        <v>2821.5385000000001</v>
      </c>
      <c r="J5950">
        <f t="shared" si="463"/>
        <v>5.3265000000000002</v>
      </c>
      <c r="K5950">
        <f t="shared" si="464"/>
        <v>149.87964035250002</v>
      </c>
      <c r="L5950" s="1" t="s">
        <v>26</v>
      </c>
      <c r="M5950" s="1" t="s">
        <v>47</v>
      </c>
      <c r="N5950" s="1" t="s">
        <v>21</v>
      </c>
      <c r="O5950" s="1" t="s">
        <v>29</v>
      </c>
      <c r="P5950" s="1" t="s">
        <v>30</v>
      </c>
      <c r="Q5950" s="1" t="s">
        <v>24</v>
      </c>
      <c r="R5950" s="2">
        <v>39853</v>
      </c>
    </row>
    <row r="5951" spans="1:18" x14ac:dyDescent="0.25">
      <c r="A5951" s="1">
        <v>20261</v>
      </c>
      <c r="B5951" s="2">
        <v>39953</v>
      </c>
      <c r="C5951" s="2" t="str">
        <f t="shared" si="461"/>
        <v>May</v>
      </c>
      <c r="D5951" s="1" t="s">
        <v>41</v>
      </c>
      <c r="E5951" s="1">
        <v>25</v>
      </c>
      <c r="F5951" s="1">
        <f t="shared" si="460"/>
        <v>30.0608</v>
      </c>
      <c r="G5951" s="1">
        <v>751.52</v>
      </c>
      <c r="H5951" s="1">
        <v>12.62</v>
      </c>
      <c r="I5951">
        <f t="shared" si="462"/>
        <v>764.14</v>
      </c>
      <c r="J5951">
        <f t="shared" si="463"/>
        <v>3.5455000000000001</v>
      </c>
      <c r="K5951">
        <f t="shared" si="464"/>
        <v>26.645141600000002</v>
      </c>
      <c r="L5951" s="1" t="s">
        <v>19</v>
      </c>
      <c r="M5951" s="1" t="s">
        <v>27</v>
      </c>
      <c r="N5951" s="1" t="s">
        <v>28</v>
      </c>
      <c r="O5951" s="1" t="s">
        <v>34</v>
      </c>
      <c r="P5951" s="1" t="s">
        <v>48</v>
      </c>
      <c r="Q5951" s="1" t="s">
        <v>24</v>
      </c>
      <c r="R5951" s="2">
        <v>39953</v>
      </c>
    </row>
    <row r="5952" spans="1:18" x14ac:dyDescent="0.25">
      <c r="A5952" s="1">
        <v>13958</v>
      </c>
      <c r="B5952" s="2">
        <v>40201</v>
      </c>
      <c r="C5952" s="2" t="str">
        <f t="shared" si="461"/>
        <v>January</v>
      </c>
      <c r="D5952" s="1" t="s">
        <v>18</v>
      </c>
      <c r="E5952" s="1">
        <v>11</v>
      </c>
      <c r="F5952" s="1">
        <f t="shared" si="460"/>
        <v>73.515727272727275</v>
      </c>
      <c r="G5952" s="1">
        <v>808.673</v>
      </c>
      <c r="H5952" s="1">
        <v>0.99</v>
      </c>
      <c r="I5952">
        <f t="shared" si="462"/>
        <v>809.66300000000001</v>
      </c>
      <c r="J5952">
        <f t="shared" si="463"/>
        <v>5.3265000000000002</v>
      </c>
      <c r="K5952">
        <f t="shared" si="464"/>
        <v>43.073967345</v>
      </c>
      <c r="L5952" s="1" t="s">
        <v>26</v>
      </c>
      <c r="M5952" s="1" t="s">
        <v>47</v>
      </c>
      <c r="N5952" s="1" t="s">
        <v>21</v>
      </c>
      <c r="O5952" s="1" t="s">
        <v>29</v>
      </c>
      <c r="P5952" s="1" t="s">
        <v>30</v>
      </c>
      <c r="Q5952" s="1" t="s">
        <v>36</v>
      </c>
      <c r="R5952" s="2">
        <v>40210</v>
      </c>
    </row>
    <row r="5953" spans="1:18" x14ac:dyDescent="0.25">
      <c r="A5953" s="1">
        <v>6116</v>
      </c>
      <c r="B5953" s="2">
        <v>39892</v>
      </c>
      <c r="C5953" s="2" t="str">
        <f t="shared" si="461"/>
        <v>March</v>
      </c>
      <c r="D5953" s="1" t="s">
        <v>41</v>
      </c>
      <c r="E5953" s="1">
        <v>7</v>
      </c>
      <c r="F5953" s="1">
        <f t="shared" si="460"/>
        <v>21.53857142857143</v>
      </c>
      <c r="G5953" s="1">
        <v>150.77000000000001</v>
      </c>
      <c r="H5953" s="1">
        <v>4</v>
      </c>
      <c r="I5953">
        <f t="shared" si="462"/>
        <v>154.77000000000001</v>
      </c>
      <c r="J5953">
        <f t="shared" si="463"/>
        <v>5.3265000000000002</v>
      </c>
      <c r="K5953">
        <f t="shared" si="464"/>
        <v>8.0307640500000019</v>
      </c>
      <c r="L5953" s="1" t="s">
        <v>26</v>
      </c>
      <c r="M5953" s="1" t="s">
        <v>58</v>
      </c>
      <c r="N5953" s="1" t="s">
        <v>33</v>
      </c>
      <c r="O5953" s="1" t="s">
        <v>29</v>
      </c>
      <c r="P5953" s="1" t="s">
        <v>43</v>
      </c>
      <c r="Q5953" s="1" t="s">
        <v>24</v>
      </c>
      <c r="R5953" s="2">
        <v>39892</v>
      </c>
    </row>
    <row r="5954" spans="1:18" x14ac:dyDescent="0.25">
      <c r="A5954" s="1">
        <v>54083</v>
      </c>
      <c r="B5954" s="2">
        <v>40745</v>
      </c>
      <c r="C5954" s="2" t="str">
        <f t="shared" si="461"/>
        <v>July</v>
      </c>
      <c r="D5954" s="1" t="s">
        <v>25</v>
      </c>
      <c r="E5954" s="1">
        <v>10</v>
      </c>
      <c r="F5954" s="1">
        <f t="shared" ref="F5954:F6017" si="465">G5954/E5954</f>
        <v>270.041</v>
      </c>
      <c r="G5954" s="1">
        <v>2700.41</v>
      </c>
      <c r="H5954" s="1">
        <v>23.19</v>
      </c>
      <c r="I5954">
        <f t="shared" si="462"/>
        <v>2723.6</v>
      </c>
      <c r="J5954">
        <f t="shared" si="463"/>
        <v>3.5455000000000001</v>
      </c>
      <c r="K5954">
        <f t="shared" si="464"/>
        <v>95.743036549999999</v>
      </c>
      <c r="L5954" s="1" t="s">
        <v>38</v>
      </c>
      <c r="M5954" s="1" t="s">
        <v>44</v>
      </c>
      <c r="N5954" s="1" t="s">
        <v>42</v>
      </c>
      <c r="O5954" s="1" t="s">
        <v>34</v>
      </c>
      <c r="P5954" s="1" t="s">
        <v>68</v>
      </c>
      <c r="Q5954" s="1" t="s">
        <v>40</v>
      </c>
      <c r="R5954" s="2">
        <v>40747</v>
      </c>
    </row>
    <row r="5955" spans="1:18" x14ac:dyDescent="0.25">
      <c r="A5955" s="1">
        <v>7398</v>
      </c>
      <c r="B5955" s="2">
        <v>39965</v>
      </c>
      <c r="C5955" s="2" t="str">
        <f t="shared" ref="C5955:C6018" si="466">TEXT(B5955,"mmmm")</f>
        <v>June</v>
      </c>
      <c r="D5955" s="1" t="s">
        <v>32</v>
      </c>
      <c r="E5955" s="1">
        <v>6</v>
      </c>
      <c r="F5955" s="1">
        <f t="shared" si="465"/>
        <v>9.2949999999999999</v>
      </c>
      <c r="G5955" s="1">
        <v>55.77</v>
      </c>
      <c r="H5955" s="1">
        <v>2.25</v>
      </c>
      <c r="I5955">
        <f t="shared" ref="I5955:I6018" si="467">G5955+H5955</f>
        <v>58.02</v>
      </c>
      <c r="J5955">
        <f t="shared" ref="J5955:J6018" si="468">IF(O5955="Furniture",4.761,IF(O5955="Technology",5.3265,IF(O5955="Office Supplies",3.5455,0)))</f>
        <v>3.5455000000000001</v>
      </c>
      <c r="K5955">
        <f t="shared" ref="K5955:K6018" si="469">(J5955*G5955)/100</f>
        <v>1.9773253500000001</v>
      </c>
      <c r="L5955" s="1" t="s">
        <v>26</v>
      </c>
      <c r="M5955" s="1" t="s">
        <v>51</v>
      </c>
      <c r="N5955" s="1" t="s">
        <v>33</v>
      </c>
      <c r="O5955" s="1" t="s">
        <v>34</v>
      </c>
      <c r="P5955" s="1" t="s">
        <v>35</v>
      </c>
      <c r="Q5955" s="1" t="s">
        <v>36</v>
      </c>
      <c r="R5955" s="2">
        <v>39968</v>
      </c>
    </row>
    <row r="5956" spans="1:18" x14ac:dyDescent="0.25">
      <c r="A5956" s="1">
        <v>11719</v>
      </c>
      <c r="B5956" s="2">
        <v>40579</v>
      </c>
      <c r="C5956" s="2" t="str">
        <f t="shared" si="466"/>
        <v>February</v>
      </c>
      <c r="D5956" s="1" t="s">
        <v>32</v>
      </c>
      <c r="E5956" s="1">
        <v>30</v>
      </c>
      <c r="F5956" s="1">
        <f t="shared" si="465"/>
        <v>20.533666666666665</v>
      </c>
      <c r="G5956" s="1">
        <v>616.01</v>
      </c>
      <c r="H5956" s="1">
        <v>8.99</v>
      </c>
      <c r="I5956">
        <f t="shared" si="467"/>
        <v>625</v>
      </c>
      <c r="J5956">
        <f t="shared" si="468"/>
        <v>3.5455000000000001</v>
      </c>
      <c r="K5956">
        <f t="shared" si="469"/>
        <v>21.840634550000001</v>
      </c>
      <c r="L5956" s="1" t="s">
        <v>26</v>
      </c>
      <c r="M5956" s="1" t="s">
        <v>56</v>
      </c>
      <c r="N5956" s="1" t="s">
        <v>42</v>
      </c>
      <c r="O5956" s="1" t="s">
        <v>34</v>
      </c>
      <c r="P5956" s="1" t="s">
        <v>35</v>
      </c>
      <c r="Q5956" s="1" t="s">
        <v>46</v>
      </c>
      <c r="R5956" s="2">
        <v>40579</v>
      </c>
    </row>
    <row r="5957" spans="1:18" x14ac:dyDescent="0.25">
      <c r="A5957" s="1">
        <v>5317</v>
      </c>
      <c r="B5957" s="2">
        <v>40064</v>
      </c>
      <c r="C5957" s="2" t="str">
        <f t="shared" si="466"/>
        <v>September</v>
      </c>
      <c r="D5957" s="1" t="s">
        <v>18</v>
      </c>
      <c r="E5957" s="1">
        <v>10</v>
      </c>
      <c r="F5957" s="1">
        <f t="shared" si="465"/>
        <v>146.94800000000001</v>
      </c>
      <c r="G5957" s="1">
        <v>1469.48</v>
      </c>
      <c r="H5957" s="1">
        <v>53.48</v>
      </c>
      <c r="I5957">
        <f t="shared" si="467"/>
        <v>1522.96</v>
      </c>
      <c r="J5957">
        <f t="shared" si="468"/>
        <v>4.7610000000000001</v>
      </c>
      <c r="K5957">
        <f t="shared" si="469"/>
        <v>69.961942800000003</v>
      </c>
      <c r="L5957" s="1" t="s">
        <v>38</v>
      </c>
      <c r="M5957" s="1" t="s">
        <v>20</v>
      </c>
      <c r="N5957" s="1" t="s">
        <v>28</v>
      </c>
      <c r="O5957" s="1" t="s">
        <v>22</v>
      </c>
      <c r="P5957" s="1" t="s">
        <v>67</v>
      </c>
      <c r="Q5957" s="1" t="s">
        <v>64</v>
      </c>
      <c r="R5957" s="2">
        <v>40071</v>
      </c>
    </row>
    <row r="5958" spans="1:18" x14ac:dyDescent="0.25">
      <c r="A5958" s="1">
        <v>55335</v>
      </c>
      <c r="B5958" s="2">
        <v>41167</v>
      </c>
      <c r="C5958" s="2" t="str">
        <f t="shared" si="466"/>
        <v>September</v>
      </c>
      <c r="D5958" s="1" t="s">
        <v>32</v>
      </c>
      <c r="E5958" s="1">
        <v>30</v>
      </c>
      <c r="F5958" s="1">
        <f t="shared" si="465"/>
        <v>289.47433333333333</v>
      </c>
      <c r="G5958" s="1">
        <v>8684.23</v>
      </c>
      <c r="H5958" s="1">
        <v>35.67</v>
      </c>
      <c r="I5958">
        <f t="shared" si="467"/>
        <v>8719.9</v>
      </c>
      <c r="J5958">
        <f t="shared" si="468"/>
        <v>4.7610000000000001</v>
      </c>
      <c r="K5958">
        <f t="shared" si="469"/>
        <v>413.4561903</v>
      </c>
      <c r="L5958" s="1" t="s">
        <v>38</v>
      </c>
      <c r="M5958" s="1" t="s">
        <v>59</v>
      </c>
      <c r="N5958" s="1" t="s">
        <v>21</v>
      </c>
      <c r="O5958" s="1" t="s">
        <v>22</v>
      </c>
      <c r="P5958" s="1" t="s">
        <v>57</v>
      </c>
      <c r="Q5958" s="1" t="s">
        <v>64</v>
      </c>
      <c r="R5958" s="2">
        <v>41169</v>
      </c>
    </row>
    <row r="5959" spans="1:18" x14ac:dyDescent="0.25">
      <c r="A5959" s="1">
        <v>30150</v>
      </c>
      <c r="B5959" s="2">
        <v>40455</v>
      </c>
      <c r="C5959" s="2" t="str">
        <f t="shared" si="466"/>
        <v>October</v>
      </c>
      <c r="D5959" s="1" t="s">
        <v>37</v>
      </c>
      <c r="E5959" s="1">
        <v>30</v>
      </c>
      <c r="F5959" s="1">
        <f t="shared" si="465"/>
        <v>14.782</v>
      </c>
      <c r="G5959" s="1">
        <v>443.46</v>
      </c>
      <c r="H5959" s="1">
        <v>1.39</v>
      </c>
      <c r="I5959">
        <f t="shared" si="467"/>
        <v>444.84999999999997</v>
      </c>
      <c r="J5959">
        <f t="shared" si="468"/>
        <v>3.5455000000000001</v>
      </c>
      <c r="K5959">
        <f t="shared" si="469"/>
        <v>15.722874299999999</v>
      </c>
      <c r="L5959" s="1" t="s">
        <v>26</v>
      </c>
      <c r="M5959" s="1" t="s">
        <v>49</v>
      </c>
      <c r="N5959" s="1" t="s">
        <v>42</v>
      </c>
      <c r="O5959" s="1" t="s">
        <v>34</v>
      </c>
      <c r="P5959" s="1" t="s">
        <v>62</v>
      </c>
      <c r="Q5959" s="1" t="s">
        <v>24</v>
      </c>
      <c r="R5959" s="2">
        <v>40456</v>
      </c>
    </row>
    <row r="5960" spans="1:18" x14ac:dyDescent="0.25">
      <c r="A5960" s="1">
        <v>22338</v>
      </c>
      <c r="B5960" s="2">
        <v>40312</v>
      </c>
      <c r="C5960" s="2" t="str">
        <f t="shared" si="466"/>
        <v>May</v>
      </c>
      <c r="D5960" s="1" t="s">
        <v>41</v>
      </c>
      <c r="E5960" s="1">
        <v>36</v>
      </c>
      <c r="F5960" s="1">
        <f t="shared" si="465"/>
        <v>5.5577777777777779</v>
      </c>
      <c r="G5960" s="1">
        <v>200.08</v>
      </c>
      <c r="H5960" s="1">
        <v>5.0599999999999996</v>
      </c>
      <c r="I5960">
        <f t="shared" si="467"/>
        <v>205.14000000000001</v>
      </c>
      <c r="J5960">
        <f t="shared" si="468"/>
        <v>3.5455000000000001</v>
      </c>
      <c r="K5960">
        <f t="shared" si="469"/>
        <v>7.0938363999999998</v>
      </c>
      <c r="L5960" s="1" t="s">
        <v>26</v>
      </c>
      <c r="M5960" s="1" t="s">
        <v>58</v>
      </c>
      <c r="N5960" s="1" t="s">
        <v>21</v>
      </c>
      <c r="O5960" s="1" t="s">
        <v>34</v>
      </c>
      <c r="P5960" s="1" t="s">
        <v>45</v>
      </c>
      <c r="Q5960" s="1" t="s">
        <v>24</v>
      </c>
      <c r="R5960" s="2">
        <v>40313</v>
      </c>
    </row>
    <row r="5961" spans="1:18" x14ac:dyDescent="0.25">
      <c r="A5961" s="1">
        <v>56710</v>
      </c>
      <c r="B5961" s="2">
        <v>40309</v>
      </c>
      <c r="C5961" s="2" t="str">
        <f t="shared" si="466"/>
        <v>May</v>
      </c>
      <c r="D5961" s="1" t="s">
        <v>32</v>
      </c>
      <c r="E5961" s="1">
        <v>6</v>
      </c>
      <c r="F5961" s="1">
        <f t="shared" si="465"/>
        <v>30.439999999999998</v>
      </c>
      <c r="G5961" s="1">
        <v>182.64</v>
      </c>
      <c r="H5961" s="1">
        <v>6.5</v>
      </c>
      <c r="I5961">
        <f t="shared" si="467"/>
        <v>189.14</v>
      </c>
      <c r="J5961">
        <f t="shared" si="468"/>
        <v>5.3265000000000002</v>
      </c>
      <c r="K5961">
        <f t="shared" si="469"/>
        <v>9.728319599999999</v>
      </c>
      <c r="L5961" s="1" t="s">
        <v>26</v>
      </c>
      <c r="M5961" s="1" t="s">
        <v>27</v>
      </c>
      <c r="N5961" s="1" t="s">
        <v>21</v>
      </c>
      <c r="O5961" s="1" t="s">
        <v>29</v>
      </c>
      <c r="P5961" s="1" t="s">
        <v>43</v>
      </c>
      <c r="Q5961" s="1" t="s">
        <v>24</v>
      </c>
      <c r="R5961" s="2">
        <v>40311</v>
      </c>
    </row>
    <row r="5962" spans="1:18" x14ac:dyDescent="0.25">
      <c r="A5962" s="1">
        <v>55075</v>
      </c>
      <c r="B5962" s="2">
        <v>40575</v>
      </c>
      <c r="C5962" s="2" t="str">
        <f t="shared" si="466"/>
        <v>February</v>
      </c>
      <c r="D5962" s="1" t="s">
        <v>37</v>
      </c>
      <c r="E5962" s="1">
        <v>21</v>
      </c>
      <c r="F5962" s="1">
        <f t="shared" si="465"/>
        <v>26.49761904761905</v>
      </c>
      <c r="G5962" s="1">
        <v>556.45000000000005</v>
      </c>
      <c r="H5962" s="1">
        <v>14.36</v>
      </c>
      <c r="I5962">
        <f t="shared" si="467"/>
        <v>570.81000000000006</v>
      </c>
      <c r="J5962">
        <f t="shared" si="468"/>
        <v>4.7610000000000001</v>
      </c>
      <c r="K5962">
        <f t="shared" si="469"/>
        <v>26.492584500000003</v>
      </c>
      <c r="L5962" s="1" t="s">
        <v>38</v>
      </c>
      <c r="M5962" s="1" t="s">
        <v>58</v>
      </c>
      <c r="N5962" s="1" t="s">
        <v>42</v>
      </c>
      <c r="O5962" s="1" t="s">
        <v>22</v>
      </c>
      <c r="P5962" s="1" t="s">
        <v>39</v>
      </c>
      <c r="Q5962" s="1" t="s">
        <v>40</v>
      </c>
      <c r="R5962" s="2">
        <v>40578</v>
      </c>
    </row>
    <row r="5963" spans="1:18" x14ac:dyDescent="0.25">
      <c r="A5963" s="1">
        <v>27265</v>
      </c>
      <c r="B5963" s="2">
        <v>41035</v>
      </c>
      <c r="C5963" s="2" t="str">
        <f t="shared" si="466"/>
        <v>May</v>
      </c>
      <c r="D5963" s="1" t="s">
        <v>37</v>
      </c>
      <c r="E5963" s="1">
        <v>49</v>
      </c>
      <c r="F5963" s="1">
        <f t="shared" si="465"/>
        <v>305.74979591836734</v>
      </c>
      <c r="G5963" s="1">
        <v>14981.74</v>
      </c>
      <c r="H5963" s="1">
        <v>11.64</v>
      </c>
      <c r="I5963">
        <f t="shared" si="467"/>
        <v>14993.38</v>
      </c>
      <c r="J5963">
        <f t="shared" si="468"/>
        <v>5.3265000000000002</v>
      </c>
      <c r="K5963">
        <f t="shared" si="469"/>
        <v>798.00238110000009</v>
      </c>
      <c r="L5963" s="1" t="s">
        <v>26</v>
      </c>
      <c r="M5963" s="1" t="s">
        <v>54</v>
      </c>
      <c r="N5963" s="1" t="s">
        <v>33</v>
      </c>
      <c r="O5963" s="1" t="s">
        <v>29</v>
      </c>
      <c r="P5963" s="1" t="s">
        <v>52</v>
      </c>
      <c r="Q5963" s="1" t="s">
        <v>53</v>
      </c>
      <c r="R5963" s="2">
        <v>41035</v>
      </c>
    </row>
    <row r="5964" spans="1:18" x14ac:dyDescent="0.25">
      <c r="A5964" s="1">
        <v>43110</v>
      </c>
      <c r="B5964" s="2">
        <v>40580</v>
      </c>
      <c r="C5964" s="2" t="str">
        <f t="shared" si="466"/>
        <v>February</v>
      </c>
      <c r="D5964" s="1" t="s">
        <v>25</v>
      </c>
      <c r="E5964" s="1">
        <v>3</v>
      </c>
      <c r="F5964" s="1">
        <f t="shared" si="465"/>
        <v>7.0033333333333339</v>
      </c>
      <c r="G5964" s="1">
        <v>21.01</v>
      </c>
      <c r="H5964" s="1">
        <v>5.0199999999999996</v>
      </c>
      <c r="I5964">
        <f t="shared" si="467"/>
        <v>26.03</v>
      </c>
      <c r="J5964">
        <f t="shared" si="468"/>
        <v>3.5455000000000001</v>
      </c>
      <c r="K5964">
        <f t="shared" si="469"/>
        <v>0.74490955000000014</v>
      </c>
      <c r="L5964" s="1" t="s">
        <v>26</v>
      </c>
      <c r="M5964" s="1" t="s">
        <v>54</v>
      </c>
      <c r="N5964" s="1" t="s">
        <v>33</v>
      </c>
      <c r="O5964" s="1" t="s">
        <v>34</v>
      </c>
      <c r="P5964" s="1" t="s">
        <v>45</v>
      </c>
      <c r="Q5964" s="1" t="s">
        <v>24</v>
      </c>
      <c r="R5964" s="2">
        <v>40580</v>
      </c>
    </row>
    <row r="5965" spans="1:18" x14ac:dyDescent="0.25">
      <c r="A5965" s="1">
        <v>38786</v>
      </c>
      <c r="B5965" s="2">
        <v>40712</v>
      </c>
      <c r="C5965" s="2" t="str">
        <f t="shared" si="466"/>
        <v>June</v>
      </c>
      <c r="D5965" s="1" t="s">
        <v>41</v>
      </c>
      <c r="E5965" s="1">
        <v>10</v>
      </c>
      <c r="F5965" s="1">
        <f t="shared" si="465"/>
        <v>23.616999999999997</v>
      </c>
      <c r="G5965" s="1">
        <v>236.17</v>
      </c>
      <c r="H5965" s="1">
        <v>15.68</v>
      </c>
      <c r="I5965">
        <f t="shared" si="467"/>
        <v>251.85</v>
      </c>
      <c r="J5965">
        <f t="shared" si="468"/>
        <v>4.7610000000000001</v>
      </c>
      <c r="K5965">
        <f t="shared" si="469"/>
        <v>11.2440537</v>
      </c>
      <c r="L5965" s="1" t="s">
        <v>38</v>
      </c>
      <c r="M5965" s="1" t="s">
        <v>56</v>
      </c>
      <c r="N5965" s="1" t="s">
        <v>21</v>
      </c>
      <c r="O5965" s="1" t="s">
        <v>22</v>
      </c>
      <c r="P5965" s="1" t="s">
        <v>23</v>
      </c>
      <c r="Q5965" s="1" t="s">
        <v>40</v>
      </c>
      <c r="R5965" s="2">
        <v>40714</v>
      </c>
    </row>
    <row r="5966" spans="1:18" x14ac:dyDescent="0.25">
      <c r="A5966" s="1">
        <v>3363</v>
      </c>
      <c r="B5966" s="2">
        <v>40808</v>
      </c>
      <c r="C5966" s="2" t="str">
        <f t="shared" si="466"/>
        <v>September</v>
      </c>
      <c r="D5966" s="1" t="s">
        <v>25</v>
      </c>
      <c r="E5966" s="1">
        <v>21</v>
      </c>
      <c r="F5966" s="1">
        <f t="shared" si="465"/>
        <v>389.80428571428575</v>
      </c>
      <c r="G5966" s="1">
        <v>8185.89</v>
      </c>
      <c r="H5966" s="1">
        <v>11.37</v>
      </c>
      <c r="I5966">
        <f t="shared" si="467"/>
        <v>8197.26</v>
      </c>
      <c r="J5966">
        <f t="shared" si="468"/>
        <v>3.5455000000000001</v>
      </c>
      <c r="K5966">
        <f t="shared" si="469"/>
        <v>290.23072995000001</v>
      </c>
      <c r="L5966" s="1" t="s">
        <v>26</v>
      </c>
      <c r="M5966" s="1" t="s">
        <v>27</v>
      </c>
      <c r="N5966" s="1" t="s">
        <v>42</v>
      </c>
      <c r="O5966" s="1" t="s">
        <v>34</v>
      </c>
      <c r="P5966" s="1" t="s">
        <v>60</v>
      </c>
      <c r="Q5966" s="1" t="s">
        <v>24</v>
      </c>
      <c r="R5966" s="2">
        <v>40808</v>
      </c>
    </row>
    <row r="5967" spans="1:18" x14ac:dyDescent="0.25">
      <c r="A5967" s="1">
        <v>52673</v>
      </c>
      <c r="B5967" s="2">
        <v>41037</v>
      </c>
      <c r="C5967" s="2" t="str">
        <f t="shared" si="466"/>
        <v>May</v>
      </c>
      <c r="D5967" s="1" t="s">
        <v>41</v>
      </c>
      <c r="E5967" s="1">
        <v>14</v>
      </c>
      <c r="F5967" s="1">
        <f t="shared" si="465"/>
        <v>146.07614285714286</v>
      </c>
      <c r="G5967" s="1">
        <v>2045.066</v>
      </c>
      <c r="H5967" s="1">
        <v>8.99</v>
      </c>
      <c r="I5967">
        <f t="shared" si="467"/>
        <v>2054.056</v>
      </c>
      <c r="J5967">
        <f t="shared" si="468"/>
        <v>5.3265000000000002</v>
      </c>
      <c r="K5967">
        <f t="shared" si="469"/>
        <v>108.93044049</v>
      </c>
      <c r="L5967" s="1" t="s">
        <v>26</v>
      </c>
      <c r="M5967" s="1" t="s">
        <v>51</v>
      </c>
      <c r="N5967" s="1" t="s">
        <v>33</v>
      </c>
      <c r="O5967" s="1" t="s">
        <v>29</v>
      </c>
      <c r="P5967" s="1" t="s">
        <v>30</v>
      </c>
      <c r="Q5967" s="1" t="s">
        <v>24</v>
      </c>
      <c r="R5967" s="2">
        <v>41038</v>
      </c>
    </row>
    <row r="5968" spans="1:18" x14ac:dyDescent="0.25">
      <c r="A5968" s="1">
        <v>12483</v>
      </c>
      <c r="B5968" s="2">
        <v>40394</v>
      </c>
      <c r="C5968" s="2" t="str">
        <f t="shared" si="466"/>
        <v>August</v>
      </c>
      <c r="D5968" s="1" t="s">
        <v>37</v>
      </c>
      <c r="E5968" s="1">
        <v>14</v>
      </c>
      <c r="F5968" s="1">
        <f t="shared" si="465"/>
        <v>100.43357142857143</v>
      </c>
      <c r="G5968" s="1">
        <v>1406.07</v>
      </c>
      <c r="H5968" s="1">
        <v>57.38</v>
      </c>
      <c r="I5968">
        <f t="shared" si="467"/>
        <v>1463.45</v>
      </c>
      <c r="J5968">
        <f t="shared" si="468"/>
        <v>4.7610000000000001</v>
      </c>
      <c r="K5968">
        <f t="shared" si="469"/>
        <v>66.942992699999991</v>
      </c>
      <c r="L5968" s="1" t="s">
        <v>38</v>
      </c>
      <c r="M5968" s="1" t="s">
        <v>56</v>
      </c>
      <c r="N5968" s="1" t="s">
        <v>42</v>
      </c>
      <c r="O5968" s="1" t="s">
        <v>22</v>
      </c>
      <c r="P5968" s="1" t="s">
        <v>67</v>
      </c>
      <c r="Q5968" s="1" t="s">
        <v>64</v>
      </c>
      <c r="R5968" s="2">
        <v>40396</v>
      </c>
    </row>
    <row r="5969" spans="1:18" x14ac:dyDescent="0.25">
      <c r="A5969" s="1">
        <v>14215</v>
      </c>
      <c r="B5969" s="2">
        <v>41103</v>
      </c>
      <c r="C5969" s="2" t="str">
        <f t="shared" si="466"/>
        <v>July</v>
      </c>
      <c r="D5969" s="1" t="s">
        <v>41</v>
      </c>
      <c r="E5969" s="1">
        <v>44</v>
      </c>
      <c r="F5969" s="1">
        <f t="shared" si="465"/>
        <v>51.750681818181825</v>
      </c>
      <c r="G5969" s="1">
        <v>2277.0300000000002</v>
      </c>
      <c r="H5969" s="1">
        <v>6.79</v>
      </c>
      <c r="I5969">
        <f t="shared" si="467"/>
        <v>2283.8200000000002</v>
      </c>
      <c r="J5969">
        <f t="shared" si="468"/>
        <v>3.5455000000000001</v>
      </c>
      <c r="K5969">
        <f t="shared" si="469"/>
        <v>80.732098650000012</v>
      </c>
      <c r="L5969" s="1" t="s">
        <v>26</v>
      </c>
      <c r="M5969" s="1" t="s">
        <v>69</v>
      </c>
      <c r="N5969" s="1" t="s">
        <v>42</v>
      </c>
      <c r="O5969" s="1" t="s">
        <v>34</v>
      </c>
      <c r="P5969" s="1" t="s">
        <v>45</v>
      </c>
      <c r="Q5969" s="1" t="s">
        <v>24</v>
      </c>
      <c r="R5969" s="2">
        <v>41104</v>
      </c>
    </row>
    <row r="5970" spans="1:18" x14ac:dyDescent="0.25">
      <c r="A5970" s="1">
        <v>3460</v>
      </c>
      <c r="B5970" s="2">
        <v>40818</v>
      </c>
      <c r="C5970" s="2" t="str">
        <f t="shared" si="466"/>
        <v>October</v>
      </c>
      <c r="D5970" s="1" t="s">
        <v>25</v>
      </c>
      <c r="E5970" s="1">
        <v>27</v>
      </c>
      <c r="F5970" s="1">
        <f t="shared" si="465"/>
        <v>5.6751851851851844</v>
      </c>
      <c r="G5970" s="1">
        <v>153.22999999999999</v>
      </c>
      <c r="H5970" s="1">
        <v>4.6900000000000004</v>
      </c>
      <c r="I5970">
        <f t="shared" si="467"/>
        <v>157.91999999999999</v>
      </c>
      <c r="J5970">
        <f t="shared" si="468"/>
        <v>3.5455000000000001</v>
      </c>
      <c r="K5970">
        <f t="shared" si="469"/>
        <v>5.43276965</v>
      </c>
      <c r="L5970" s="1" t="s">
        <v>26</v>
      </c>
      <c r="M5970" s="1" t="s">
        <v>27</v>
      </c>
      <c r="N5970" s="1" t="s">
        <v>21</v>
      </c>
      <c r="O5970" s="1" t="s">
        <v>34</v>
      </c>
      <c r="P5970" s="1" t="s">
        <v>60</v>
      </c>
      <c r="Q5970" s="1" t="s">
        <v>24</v>
      </c>
      <c r="R5970" s="2">
        <v>40820</v>
      </c>
    </row>
    <row r="5971" spans="1:18" x14ac:dyDescent="0.25">
      <c r="A5971" s="1">
        <v>26726</v>
      </c>
      <c r="B5971" s="2">
        <v>41270</v>
      </c>
      <c r="C5971" s="2" t="str">
        <f t="shared" si="466"/>
        <v>December</v>
      </c>
      <c r="D5971" s="1" t="s">
        <v>25</v>
      </c>
      <c r="E5971" s="1">
        <v>11</v>
      </c>
      <c r="F5971" s="1">
        <f t="shared" si="465"/>
        <v>7.8800000000000008</v>
      </c>
      <c r="G5971" s="1">
        <v>86.68</v>
      </c>
      <c r="H5971" s="1">
        <v>49</v>
      </c>
      <c r="I5971">
        <f t="shared" si="467"/>
        <v>135.68</v>
      </c>
      <c r="J5971">
        <f t="shared" si="468"/>
        <v>3.5455000000000001</v>
      </c>
      <c r="K5971">
        <f t="shared" si="469"/>
        <v>3.0732394000000003</v>
      </c>
      <c r="L5971" s="1" t="s">
        <v>26</v>
      </c>
      <c r="M5971" s="1" t="s">
        <v>58</v>
      </c>
      <c r="N5971" s="1" t="s">
        <v>28</v>
      </c>
      <c r="O5971" s="1" t="s">
        <v>34</v>
      </c>
      <c r="P5971" s="1" t="s">
        <v>68</v>
      </c>
      <c r="Q5971" s="1" t="s">
        <v>53</v>
      </c>
      <c r="R5971" s="2">
        <v>41272</v>
      </c>
    </row>
    <row r="5972" spans="1:18" x14ac:dyDescent="0.25">
      <c r="A5972" s="1">
        <v>40454</v>
      </c>
      <c r="B5972" s="2">
        <v>40654</v>
      </c>
      <c r="C5972" s="2" t="str">
        <f t="shared" si="466"/>
        <v>April</v>
      </c>
      <c r="D5972" s="1" t="s">
        <v>32</v>
      </c>
      <c r="E5972" s="1">
        <v>43</v>
      </c>
      <c r="F5972" s="1">
        <f t="shared" si="465"/>
        <v>28.92744186046512</v>
      </c>
      <c r="G5972" s="1">
        <v>1243.8800000000001</v>
      </c>
      <c r="H5972" s="1">
        <v>8.99</v>
      </c>
      <c r="I5972">
        <f t="shared" si="467"/>
        <v>1252.8700000000001</v>
      </c>
      <c r="J5972">
        <f t="shared" si="468"/>
        <v>3.5455000000000001</v>
      </c>
      <c r="K5972">
        <f t="shared" si="469"/>
        <v>44.101765400000005</v>
      </c>
      <c r="L5972" s="1" t="s">
        <v>26</v>
      </c>
      <c r="M5972" s="1" t="s">
        <v>49</v>
      </c>
      <c r="N5972" s="1" t="s">
        <v>33</v>
      </c>
      <c r="O5972" s="1" t="s">
        <v>34</v>
      </c>
      <c r="P5972" s="1" t="s">
        <v>35</v>
      </c>
      <c r="Q5972" s="1" t="s">
        <v>46</v>
      </c>
      <c r="R5972" s="2">
        <v>40657</v>
      </c>
    </row>
    <row r="5973" spans="1:18" x14ac:dyDescent="0.25">
      <c r="A5973" s="1">
        <v>13606</v>
      </c>
      <c r="B5973" s="2">
        <v>39929</v>
      </c>
      <c r="C5973" s="2" t="str">
        <f t="shared" si="466"/>
        <v>April</v>
      </c>
      <c r="D5973" s="1" t="s">
        <v>32</v>
      </c>
      <c r="E5973" s="1">
        <v>34</v>
      </c>
      <c r="F5973" s="1">
        <f t="shared" si="465"/>
        <v>3.2311764705882351</v>
      </c>
      <c r="G5973" s="1">
        <v>109.86</v>
      </c>
      <c r="H5973" s="1">
        <v>0.85</v>
      </c>
      <c r="I5973">
        <f t="shared" si="467"/>
        <v>110.71</v>
      </c>
      <c r="J5973">
        <f t="shared" si="468"/>
        <v>3.5455000000000001</v>
      </c>
      <c r="K5973">
        <f t="shared" si="469"/>
        <v>3.8950863</v>
      </c>
      <c r="L5973" s="1" t="s">
        <v>26</v>
      </c>
      <c r="M5973" s="1" t="s">
        <v>20</v>
      </c>
      <c r="N5973" s="1" t="s">
        <v>28</v>
      </c>
      <c r="O5973" s="1" t="s">
        <v>34</v>
      </c>
      <c r="P5973" s="1" t="s">
        <v>35</v>
      </c>
      <c r="Q5973" s="1" t="s">
        <v>36</v>
      </c>
      <c r="R5973" s="2">
        <v>39931</v>
      </c>
    </row>
    <row r="5974" spans="1:18" x14ac:dyDescent="0.25">
      <c r="A5974" s="1">
        <v>28773</v>
      </c>
      <c r="B5974" s="2">
        <v>40584</v>
      </c>
      <c r="C5974" s="2" t="str">
        <f t="shared" si="466"/>
        <v>February</v>
      </c>
      <c r="D5974" s="1" t="s">
        <v>18</v>
      </c>
      <c r="E5974" s="1">
        <v>48</v>
      </c>
      <c r="F5974" s="1">
        <f t="shared" si="465"/>
        <v>45.300395833333333</v>
      </c>
      <c r="G5974" s="1">
        <v>2174.4189999999999</v>
      </c>
      <c r="H5974" s="1">
        <v>5</v>
      </c>
      <c r="I5974">
        <f t="shared" si="467"/>
        <v>2179.4189999999999</v>
      </c>
      <c r="J5974">
        <f t="shared" si="468"/>
        <v>5.3265000000000002</v>
      </c>
      <c r="K5974">
        <f t="shared" si="469"/>
        <v>115.82042803500001</v>
      </c>
      <c r="L5974" s="1" t="s">
        <v>26</v>
      </c>
      <c r="M5974" s="1" t="s">
        <v>51</v>
      </c>
      <c r="N5974" s="1" t="s">
        <v>28</v>
      </c>
      <c r="O5974" s="1" t="s">
        <v>29</v>
      </c>
      <c r="P5974" s="1" t="s">
        <v>30</v>
      </c>
      <c r="Q5974" s="1" t="s">
        <v>46</v>
      </c>
      <c r="R5974" s="2">
        <v>40591</v>
      </c>
    </row>
    <row r="5975" spans="1:18" x14ac:dyDescent="0.25">
      <c r="A5975" s="1">
        <v>38913</v>
      </c>
      <c r="B5975" s="2">
        <v>40062</v>
      </c>
      <c r="C5975" s="2" t="str">
        <f t="shared" si="466"/>
        <v>September</v>
      </c>
      <c r="D5975" s="1" t="s">
        <v>32</v>
      </c>
      <c r="E5975" s="1">
        <v>7</v>
      </c>
      <c r="F5975" s="1">
        <f t="shared" si="465"/>
        <v>32.898571428571429</v>
      </c>
      <c r="G5975" s="1">
        <v>230.29</v>
      </c>
      <c r="H5975" s="1">
        <v>12.62</v>
      </c>
      <c r="I5975">
        <f t="shared" si="467"/>
        <v>242.91</v>
      </c>
      <c r="J5975">
        <f t="shared" si="468"/>
        <v>3.5455000000000001</v>
      </c>
      <c r="K5975">
        <f t="shared" si="469"/>
        <v>8.1649319499999997</v>
      </c>
      <c r="L5975" s="1" t="s">
        <v>26</v>
      </c>
      <c r="M5975" s="1" t="s">
        <v>20</v>
      </c>
      <c r="N5975" s="1" t="s">
        <v>42</v>
      </c>
      <c r="O5975" s="1" t="s">
        <v>34</v>
      </c>
      <c r="P5975" s="1" t="s">
        <v>48</v>
      </c>
      <c r="Q5975" s="1" t="s">
        <v>24</v>
      </c>
      <c r="R5975" s="2">
        <v>40062</v>
      </c>
    </row>
    <row r="5976" spans="1:18" x14ac:dyDescent="0.25">
      <c r="A5976" s="1">
        <v>11429</v>
      </c>
      <c r="B5976" s="2">
        <v>40240</v>
      </c>
      <c r="C5976" s="2" t="str">
        <f t="shared" si="466"/>
        <v>March</v>
      </c>
      <c r="D5976" s="1" t="s">
        <v>18</v>
      </c>
      <c r="E5976" s="1">
        <v>46</v>
      </c>
      <c r="F5976" s="1">
        <f t="shared" si="465"/>
        <v>400.46086956521742</v>
      </c>
      <c r="G5976" s="1">
        <v>18421.2</v>
      </c>
      <c r="H5976" s="1">
        <v>42.52</v>
      </c>
      <c r="I5976">
        <f t="shared" si="467"/>
        <v>18463.72</v>
      </c>
      <c r="J5976">
        <f t="shared" si="468"/>
        <v>4.7610000000000001</v>
      </c>
      <c r="K5976">
        <f t="shared" si="469"/>
        <v>877.03333200000009</v>
      </c>
      <c r="L5976" s="1" t="s">
        <v>38</v>
      </c>
      <c r="M5976" s="1" t="s">
        <v>49</v>
      </c>
      <c r="N5976" s="1" t="s">
        <v>42</v>
      </c>
      <c r="O5976" s="1" t="s">
        <v>22</v>
      </c>
      <c r="P5976" s="1" t="s">
        <v>57</v>
      </c>
      <c r="Q5976" s="1" t="s">
        <v>64</v>
      </c>
      <c r="R5976" s="2">
        <v>40242</v>
      </c>
    </row>
    <row r="5977" spans="1:18" x14ac:dyDescent="0.25">
      <c r="A5977" s="1">
        <v>11650</v>
      </c>
      <c r="B5977" s="2">
        <v>41176</v>
      </c>
      <c r="C5977" s="2" t="str">
        <f t="shared" si="466"/>
        <v>September</v>
      </c>
      <c r="D5977" s="1" t="s">
        <v>32</v>
      </c>
      <c r="E5977" s="1">
        <v>26</v>
      </c>
      <c r="F5977" s="1">
        <f t="shared" si="465"/>
        <v>41.938461538461539</v>
      </c>
      <c r="G5977" s="1">
        <v>1090.4000000000001</v>
      </c>
      <c r="H5977" s="1">
        <v>8.99</v>
      </c>
      <c r="I5977">
        <f t="shared" si="467"/>
        <v>1099.3900000000001</v>
      </c>
      <c r="J5977">
        <f t="shared" si="468"/>
        <v>3.5455000000000001</v>
      </c>
      <c r="K5977">
        <f t="shared" si="469"/>
        <v>38.660132000000004</v>
      </c>
      <c r="L5977" s="1" t="s">
        <v>26</v>
      </c>
      <c r="M5977" s="1" t="s">
        <v>49</v>
      </c>
      <c r="N5977" s="1" t="s">
        <v>42</v>
      </c>
      <c r="O5977" s="1" t="s">
        <v>34</v>
      </c>
      <c r="P5977" s="1" t="s">
        <v>35</v>
      </c>
      <c r="Q5977" s="1" t="s">
        <v>46</v>
      </c>
      <c r="R5977" s="2">
        <v>41178</v>
      </c>
    </row>
    <row r="5978" spans="1:18" x14ac:dyDescent="0.25">
      <c r="A5978" s="1">
        <v>39589</v>
      </c>
      <c r="B5978" s="2">
        <v>40027</v>
      </c>
      <c r="C5978" s="2" t="str">
        <f t="shared" si="466"/>
        <v>August</v>
      </c>
      <c r="D5978" s="1" t="s">
        <v>37</v>
      </c>
      <c r="E5978" s="1">
        <v>20</v>
      </c>
      <c r="F5978" s="1">
        <f t="shared" si="465"/>
        <v>4.7539999999999996</v>
      </c>
      <c r="G5978" s="1">
        <v>95.08</v>
      </c>
      <c r="H5978" s="1">
        <v>0.5</v>
      </c>
      <c r="I5978">
        <f t="shared" si="467"/>
        <v>95.58</v>
      </c>
      <c r="J5978">
        <f t="shared" si="468"/>
        <v>3.5455000000000001</v>
      </c>
      <c r="K5978">
        <f t="shared" si="469"/>
        <v>3.3710613999999999</v>
      </c>
      <c r="L5978" s="1" t="s">
        <v>26</v>
      </c>
      <c r="M5978" s="1" t="s">
        <v>27</v>
      </c>
      <c r="N5978" s="1" t="s">
        <v>42</v>
      </c>
      <c r="O5978" s="1" t="s">
        <v>34</v>
      </c>
      <c r="P5978" s="1" t="s">
        <v>63</v>
      </c>
      <c r="Q5978" s="1" t="s">
        <v>24</v>
      </c>
      <c r="R5978" s="2">
        <v>40027</v>
      </c>
    </row>
    <row r="5979" spans="1:18" x14ac:dyDescent="0.25">
      <c r="A5979" s="1">
        <v>49952</v>
      </c>
      <c r="B5979" s="2">
        <v>40866</v>
      </c>
      <c r="C5979" s="2" t="str">
        <f t="shared" si="466"/>
        <v>November</v>
      </c>
      <c r="D5979" s="1" t="s">
        <v>25</v>
      </c>
      <c r="E5979" s="1">
        <v>12</v>
      </c>
      <c r="F5979" s="1">
        <f t="shared" si="465"/>
        <v>110.30583333333334</v>
      </c>
      <c r="G5979" s="1">
        <v>1323.67</v>
      </c>
      <c r="H5979" s="1">
        <v>5.81</v>
      </c>
      <c r="I5979">
        <f t="shared" si="467"/>
        <v>1329.48</v>
      </c>
      <c r="J5979">
        <f t="shared" si="468"/>
        <v>4.7610000000000001</v>
      </c>
      <c r="K5979">
        <f t="shared" si="469"/>
        <v>63.019928700000008</v>
      </c>
      <c r="L5979" s="1" t="s">
        <v>19</v>
      </c>
      <c r="M5979" s="1" t="s">
        <v>44</v>
      </c>
      <c r="N5979" s="1" t="s">
        <v>33</v>
      </c>
      <c r="O5979" s="1" t="s">
        <v>22</v>
      </c>
      <c r="P5979" s="1" t="s">
        <v>23</v>
      </c>
      <c r="Q5979" s="1" t="s">
        <v>31</v>
      </c>
      <c r="R5979" s="2">
        <v>40867</v>
      </c>
    </row>
    <row r="5980" spans="1:18" x14ac:dyDescent="0.25">
      <c r="A5980" s="1">
        <v>46916</v>
      </c>
      <c r="B5980" s="2">
        <v>40819</v>
      </c>
      <c r="C5980" s="2" t="str">
        <f t="shared" si="466"/>
        <v>October</v>
      </c>
      <c r="D5980" s="1" t="s">
        <v>25</v>
      </c>
      <c r="E5980" s="1">
        <v>40</v>
      </c>
      <c r="F5980" s="1">
        <f t="shared" si="465"/>
        <v>2.5947500000000003</v>
      </c>
      <c r="G5980" s="1">
        <v>103.79</v>
      </c>
      <c r="H5980" s="1">
        <v>0.5</v>
      </c>
      <c r="I5980">
        <f t="shared" si="467"/>
        <v>104.29</v>
      </c>
      <c r="J5980">
        <f t="shared" si="468"/>
        <v>3.5455000000000001</v>
      </c>
      <c r="K5980">
        <f t="shared" si="469"/>
        <v>3.6798744500000002</v>
      </c>
      <c r="L5980" s="1" t="s">
        <v>26</v>
      </c>
      <c r="M5980" s="1" t="s">
        <v>59</v>
      </c>
      <c r="N5980" s="1" t="s">
        <v>42</v>
      </c>
      <c r="O5980" s="1" t="s">
        <v>34</v>
      </c>
      <c r="P5980" s="1" t="s">
        <v>63</v>
      </c>
      <c r="Q5980" s="1" t="s">
        <v>24</v>
      </c>
      <c r="R5980" s="2">
        <v>40821</v>
      </c>
    </row>
    <row r="5981" spans="1:18" x14ac:dyDescent="0.25">
      <c r="A5981" s="1">
        <v>4645</v>
      </c>
      <c r="B5981" s="2">
        <v>40075</v>
      </c>
      <c r="C5981" s="2" t="str">
        <f t="shared" si="466"/>
        <v>September</v>
      </c>
      <c r="D5981" s="1" t="s">
        <v>37</v>
      </c>
      <c r="E5981" s="1">
        <v>30</v>
      </c>
      <c r="F5981" s="1">
        <f t="shared" si="465"/>
        <v>30.666666666666668</v>
      </c>
      <c r="G5981" s="1">
        <v>920</v>
      </c>
      <c r="H5981" s="1">
        <v>4</v>
      </c>
      <c r="I5981">
        <f t="shared" si="467"/>
        <v>924</v>
      </c>
      <c r="J5981">
        <f t="shared" si="468"/>
        <v>5.3265000000000002</v>
      </c>
      <c r="K5981">
        <f t="shared" si="469"/>
        <v>49.003799999999998</v>
      </c>
      <c r="L5981" s="1" t="s">
        <v>26</v>
      </c>
      <c r="M5981" s="1" t="s">
        <v>51</v>
      </c>
      <c r="N5981" s="1" t="s">
        <v>28</v>
      </c>
      <c r="O5981" s="1" t="s">
        <v>29</v>
      </c>
      <c r="P5981" s="1" t="s">
        <v>43</v>
      </c>
      <c r="Q5981" s="1" t="s">
        <v>24</v>
      </c>
      <c r="R5981" s="2">
        <v>40075</v>
      </c>
    </row>
    <row r="5982" spans="1:18" x14ac:dyDescent="0.25">
      <c r="A5982" s="1">
        <v>55520</v>
      </c>
      <c r="B5982" s="2">
        <v>40670</v>
      </c>
      <c r="C5982" s="2" t="str">
        <f t="shared" si="466"/>
        <v>May</v>
      </c>
      <c r="D5982" s="1" t="s">
        <v>37</v>
      </c>
      <c r="E5982" s="1">
        <v>43</v>
      </c>
      <c r="F5982" s="1">
        <f t="shared" si="465"/>
        <v>12.227209302325582</v>
      </c>
      <c r="G5982" s="1">
        <v>525.77</v>
      </c>
      <c r="H5982" s="1">
        <v>5.99</v>
      </c>
      <c r="I5982">
        <f t="shared" si="467"/>
        <v>531.76</v>
      </c>
      <c r="J5982">
        <f t="shared" si="468"/>
        <v>5.3265000000000002</v>
      </c>
      <c r="K5982">
        <f t="shared" si="469"/>
        <v>28.005139050000004</v>
      </c>
      <c r="L5982" s="1" t="s">
        <v>19</v>
      </c>
      <c r="M5982" s="1" t="s">
        <v>47</v>
      </c>
      <c r="N5982" s="1" t="s">
        <v>28</v>
      </c>
      <c r="O5982" s="1" t="s">
        <v>29</v>
      </c>
      <c r="P5982" s="1" t="s">
        <v>61</v>
      </c>
      <c r="Q5982" s="1" t="s">
        <v>31</v>
      </c>
      <c r="R5982" s="2">
        <v>40671</v>
      </c>
    </row>
    <row r="5983" spans="1:18" x14ac:dyDescent="0.25">
      <c r="A5983" s="1">
        <v>29383</v>
      </c>
      <c r="B5983" s="2">
        <v>40865</v>
      </c>
      <c r="C5983" s="2" t="str">
        <f t="shared" si="466"/>
        <v>November</v>
      </c>
      <c r="D5983" s="1" t="s">
        <v>41</v>
      </c>
      <c r="E5983" s="1">
        <v>30</v>
      </c>
      <c r="F5983" s="1">
        <f t="shared" si="465"/>
        <v>7.2473333333333327</v>
      </c>
      <c r="G5983" s="1">
        <v>217.42</v>
      </c>
      <c r="H5983" s="1">
        <v>4</v>
      </c>
      <c r="I5983">
        <f t="shared" si="467"/>
        <v>221.42</v>
      </c>
      <c r="J5983">
        <f t="shared" si="468"/>
        <v>4.7610000000000001</v>
      </c>
      <c r="K5983">
        <f t="shared" si="469"/>
        <v>10.351366199999999</v>
      </c>
      <c r="L5983" s="1" t="s">
        <v>26</v>
      </c>
      <c r="M5983" s="1" t="s">
        <v>27</v>
      </c>
      <c r="N5983" s="1" t="s">
        <v>33</v>
      </c>
      <c r="O5983" s="1" t="s">
        <v>22</v>
      </c>
      <c r="P5983" s="1" t="s">
        <v>23</v>
      </c>
      <c r="Q5983" s="1" t="s">
        <v>36</v>
      </c>
      <c r="R5983" s="2">
        <v>40866</v>
      </c>
    </row>
    <row r="5984" spans="1:18" x14ac:dyDescent="0.25">
      <c r="A5984" s="1">
        <v>27015</v>
      </c>
      <c r="B5984" s="2">
        <v>40908</v>
      </c>
      <c r="C5984" s="2" t="str">
        <f t="shared" si="466"/>
        <v>December</v>
      </c>
      <c r="D5984" s="1" t="s">
        <v>18</v>
      </c>
      <c r="E5984" s="1">
        <v>24</v>
      </c>
      <c r="F5984" s="1">
        <f t="shared" si="465"/>
        <v>55.802083333333336</v>
      </c>
      <c r="G5984" s="1">
        <v>1339.25</v>
      </c>
      <c r="H5984" s="1">
        <v>13.22</v>
      </c>
      <c r="I5984">
        <f t="shared" si="467"/>
        <v>1352.47</v>
      </c>
      <c r="J5984">
        <f t="shared" si="468"/>
        <v>3.5455000000000001</v>
      </c>
      <c r="K5984">
        <f t="shared" si="469"/>
        <v>47.48310875</v>
      </c>
      <c r="L5984" s="1" t="s">
        <v>26</v>
      </c>
      <c r="M5984" s="1" t="s">
        <v>27</v>
      </c>
      <c r="N5984" s="1" t="s">
        <v>42</v>
      </c>
      <c r="O5984" s="1" t="s">
        <v>34</v>
      </c>
      <c r="P5984" s="1" t="s">
        <v>68</v>
      </c>
      <c r="Q5984" s="1" t="s">
        <v>24</v>
      </c>
      <c r="R5984" s="2">
        <v>40908</v>
      </c>
    </row>
    <row r="5985" spans="1:18" x14ac:dyDescent="0.25">
      <c r="A5985" s="1">
        <v>33571</v>
      </c>
      <c r="B5985" s="2">
        <v>40827</v>
      </c>
      <c r="C5985" s="2" t="str">
        <f t="shared" si="466"/>
        <v>October</v>
      </c>
      <c r="D5985" s="1" t="s">
        <v>41</v>
      </c>
      <c r="E5985" s="1">
        <v>1</v>
      </c>
      <c r="F5985" s="1">
        <f t="shared" si="465"/>
        <v>7.15</v>
      </c>
      <c r="G5985" s="1">
        <v>7.15</v>
      </c>
      <c r="H5985" s="1">
        <v>2.0299999999999998</v>
      </c>
      <c r="I5985">
        <f t="shared" si="467"/>
        <v>9.18</v>
      </c>
      <c r="J5985">
        <f t="shared" si="468"/>
        <v>4.7610000000000001</v>
      </c>
      <c r="K5985">
        <f t="shared" si="469"/>
        <v>0.34041150000000003</v>
      </c>
      <c r="L5985" s="1" t="s">
        <v>26</v>
      </c>
      <c r="M5985" s="1" t="s">
        <v>56</v>
      </c>
      <c r="N5985" s="1" t="s">
        <v>21</v>
      </c>
      <c r="O5985" s="1" t="s">
        <v>22</v>
      </c>
      <c r="P5985" s="1" t="s">
        <v>23</v>
      </c>
      <c r="Q5985" s="1" t="s">
        <v>36</v>
      </c>
      <c r="R5985" s="2">
        <v>40830</v>
      </c>
    </row>
    <row r="5986" spans="1:18" x14ac:dyDescent="0.25">
      <c r="A5986" s="1">
        <v>32803</v>
      </c>
      <c r="B5986" s="2">
        <v>40893</v>
      </c>
      <c r="C5986" s="2" t="str">
        <f t="shared" si="466"/>
        <v>December</v>
      </c>
      <c r="D5986" s="1" t="s">
        <v>41</v>
      </c>
      <c r="E5986" s="1">
        <v>22</v>
      </c>
      <c r="F5986" s="1">
        <f t="shared" si="465"/>
        <v>4.3668181818181813</v>
      </c>
      <c r="G5986" s="1">
        <v>96.07</v>
      </c>
      <c r="H5986" s="1">
        <v>2.5</v>
      </c>
      <c r="I5986">
        <f t="shared" si="467"/>
        <v>98.57</v>
      </c>
      <c r="J5986">
        <f t="shared" si="468"/>
        <v>3.5455000000000001</v>
      </c>
      <c r="K5986">
        <f t="shared" si="469"/>
        <v>3.4061618499999997</v>
      </c>
      <c r="L5986" s="1" t="s">
        <v>26</v>
      </c>
      <c r="M5986" s="1" t="s">
        <v>27</v>
      </c>
      <c r="N5986" s="1" t="s">
        <v>33</v>
      </c>
      <c r="O5986" s="1" t="s">
        <v>34</v>
      </c>
      <c r="P5986" s="1" t="s">
        <v>62</v>
      </c>
      <c r="Q5986" s="1" t="s">
        <v>24</v>
      </c>
      <c r="R5986" s="2">
        <v>40895</v>
      </c>
    </row>
    <row r="5987" spans="1:18" x14ac:dyDescent="0.25">
      <c r="A5987" s="1">
        <v>24422</v>
      </c>
      <c r="B5987" s="2">
        <v>40906</v>
      </c>
      <c r="C5987" s="2" t="str">
        <f t="shared" si="466"/>
        <v>December</v>
      </c>
      <c r="D5987" s="1" t="s">
        <v>37</v>
      </c>
      <c r="E5987" s="1">
        <v>20</v>
      </c>
      <c r="F5987" s="1">
        <f t="shared" si="465"/>
        <v>173.364</v>
      </c>
      <c r="G5987" s="1">
        <v>3467.28</v>
      </c>
      <c r="H5987" s="1">
        <v>29.21</v>
      </c>
      <c r="I5987">
        <f t="shared" si="467"/>
        <v>3496.4900000000002</v>
      </c>
      <c r="J5987">
        <f t="shared" si="468"/>
        <v>4.7610000000000001</v>
      </c>
      <c r="K5987">
        <f t="shared" si="469"/>
        <v>165.07720080000001</v>
      </c>
      <c r="L5987" s="1" t="s">
        <v>38</v>
      </c>
      <c r="M5987" s="1" t="s">
        <v>58</v>
      </c>
      <c r="N5987" s="1" t="s">
        <v>33</v>
      </c>
      <c r="O5987" s="1" t="s">
        <v>22</v>
      </c>
      <c r="P5987" s="1" t="s">
        <v>57</v>
      </c>
      <c r="Q5987" s="1" t="s">
        <v>64</v>
      </c>
      <c r="R5987" s="2">
        <v>40908</v>
      </c>
    </row>
    <row r="5988" spans="1:18" x14ac:dyDescent="0.25">
      <c r="A5988" s="1">
        <v>44000</v>
      </c>
      <c r="B5988" s="2">
        <v>41186</v>
      </c>
      <c r="C5988" s="2" t="str">
        <f t="shared" si="466"/>
        <v>October</v>
      </c>
      <c r="D5988" s="1" t="s">
        <v>32</v>
      </c>
      <c r="E5988" s="1">
        <v>17</v>
      </c>
      <c r="F5988" s="1">
        <f t="shared" si="465"/>
        <v>7.03</v>
      </c>
      <c r="G5988" s="1">
        <v>119.51</v>
      </c>
      <c r="H5988" s="1">
        <v>6.05</v>
      </c>
      <c r="I5988">
        <f t="shared" si="467"/>
        <v>125.56</v>
      </c>
      <c r="J5988">
        <f t="shared" si="468"/>
        <v>3.5455000000000001</v>
      </c>
      <c r="K5988">
        <f t="shared" si="469"/>
        <v>4.2372270500000004</v>
      </c>
      <c r="L5988" s="1" t="s">
        <v>26</v>
      </c>
      <c r="M5988" s="1" t="s">
        <v>20</v>
      </c>
      <c r="N5988" s="1" t="s">
        <v>28</v>
      </c>
      <c r="O5988" s="1" t="s">
        <v>34</v>
      </c>
      <c r="P5988" s="1" t="s">
        <v>48</v>
      </c>
      <c r="Q5988" s="1" t="s">
        <v>24</v>
      </c>
      <c r="R5988" s="2">
        <v>41186</v>
      </c>
    </row>
    <row r="5989" spans="1:18" x14ac:dyDescent="0.25">
      <c r="A5989" s="1">
        <v>7367</v>
      </c>
      <c r="B5989" s="2">
        <v>40699</v>
      </c>
      <c r="C5989" s="2" t="str">
        <f t="shared" si="466"/>
        <v>June</v>
      </c>
      <c r="D5989" s="1" t="s">
        <v>18</v>
      </c>
      <c r="E5989" s="1">
        <v>48</v>
      </c>
      <c r="F5989" s="1">
        <f t="shared" si="465"/>
        <v>5.6235416666666671</v>
      </c>
      <c r="G5989" s="1">
        <v>269.93</v>
      </c>
      <c r="H5989" s="1">
        <v>0.95</v>
      </c>
      <c r="I5989">
        <f t="shared" si="467"/>
        <v>270.88</v>
      </c>
      <c r="J5989">
        <f t="shared" si="468"/>
        <v>3.5455000000000001</v>
      </c>
      <c r="K5989">
        <f t="shared" si="469"/>
        <v>9.5703681500000002</v>
      </c>
      <c r="L5989" s="1" t="s">
        <v>19</v>
      </c>
      <c r="M5989" s="1" t="s">
        <v>58</v>
      </c>
      <c r="N5989" s="1" t="s">
        <v>28</v>
      </c>
      <c r="O5989" s="1" t="s">
        <v>34</v>
      </c>
      <c r="P5989" s="1" t="s">
        <v>45</v>
      </c>
      <c r="Q5989" s="1" t="s">
        <v>36</v>
      </c>
      <c r="R5989" s="2">
        <v>40704</v>
      </c>
    </row>
    <row r="5990" spans="1:18" x14ac:dyDescent="0.25">
      <c r="A5990" s="1">
        <v>9701</v>
      </c>
      <c r="B5990" s="2">
        <v>40236</v>
      </c>
      <c r="C5990" s="2" t="str">
        <f t="shared" si="466"/>
        <v>February</v>
      </c>
      <c r="D5990" s="1" t="s">
        <v>18</v>
      </c>
      <c r="E5990" s="1">
        <v>8</v>
      </c>
      <c r="F5990" s="1">
        <f t="shared" si="465"/>
        <v>12.96875</v>
      </c>
      <c r="G5990" s="1">
        <v>103.75</v>
      </c>
      <c r="H5990" s="1">
        <v>1.49</v>
      </c>
      <c r="I5990">
        <f t="shared" si="467"/>
        <v>105.24</v>
      </c>
      <c r="J5990">
        <f t="shared" si="468"/>
        <v>3.5455000000000001</v>
      </c>
      <c r="K5990">
        <f t="shared" si="469"/>
        <v>3.67845625</v>
      </c>
      <c r="L5990" s="1" t="s">
        <v>26</v>
      </c>
      <c r="M5990" s="1" t="s">
        <v>27</v>
      </c>
      <c r="N5990" s="1" t="s">
        <v>28</v>
      </c>
      <c r="O5990" s="1" t="s">
        <v>34</v>
      </c>
      <c r="P5990" s="1" t="s">
        <v>48</v>
      </c>
      <c r="Q5990" s="1" t="s">
        <v>24</v>
      </c>
      <c r="R5990" s="2">
        <v>40241</v>
      </c>
    </row>
    <row r="5991" spans="1:18" x14ac:dyDescent="0.25">
      <c r="A5991" s="1">
        <v>57318</v>
      </c>
      <c r="B5991" s="2">
        <v>40188</v>
      </c>
      <c r="C5991" s="2" t="str">
        <f t="shared" si="466"/>
        <v>January</v>
      </c>
      <c r="D5991" s="1" t="s">
        <v>41</v>
      </c>
      <c r="E5991" s="1">
        <v>33</v>
      </c>
      <c r="F5991" s="1">
        <f t="shared" si="465"/>
        <v>4.8118181818181816</v>
      </c>
      <c r="G5991" s="1">
        <v>158.79</v>
      </c>
      <c r="H5991" s="1">
        <v>0.5</v>
      </c>
      <c r="I5991">
        <f t="shared" si="467"/>
        <v>159.29</v>
      </c>
      <c r="J5991">
        <f t="shared" si="468"/>
        <v>3.5455000000000001</v>
      </c>
      <c r="K5991">
        <f t="shared" si="469"/>
        <v>5.6298994499999999</v>
      </c>
      <c r="L5991" s="1" t="s">
        <v>26</v>
      </c>
      <c r="M5991" s="1" t="s">
        <v>20</v>
      </c>
      <c r="N5991" s="1" t="s">
        <v>28</v>
      </c>
      <c r="O5991" s="1" t="s">
        <v>34</v>
      </c>
      <c r="P5991" s="1" t="s">
        <v>63</v>
      </c>
      <c r="Q5991" s="1" t="s">
        <v>24</v>
      </c>
      <c r="R5991" s="2">
        <v>40190</v>
      </c>
    </row>
    <row r="5992" spans="1:18" x14ac:dyDescent="0.25">
      <c r="A5992" s="1">
        <v>1031</v>
      </c>
      <c r="B5992" s="2">
        <v>40056</v>
      </c>
      <c r="C5992" s="2" t="str">
        <f t="shared" si="466"/>
        <v>August</v>
      </c>
      <c r="D5992" s="1" t="s">
        <v>41</v>
      </c>
      <c r="E5992" s="1">
        <v>34</v>
      </c>
      <c r="F5992" s="1">
        <f t="shared" si="465"/>
        <v>6.6499999999999995</v>
      </c>
      <c r="G5992" s="1">
        <v>226.1</v>
      </c>
      <c r="H5992" s="1">
        <v>5.19</v>
      </c>
      <c r="I5992">
        <f t="shared" si="467"/>
        <v>231.29</v>
      </c>
      <c r="J5992">
        <f t="shared" si="468"/>
        <v>3.5455000000000001</v>
      </c>
      <c r="K5992">
        <f t="shared" si="469"/>
        <v>8.0163755000000005</v>
      </c>
      <c r="L5992" s="1" t="s">
        <v>26</v>
      </c>
      <c r="M5992" s="1" t="s">
        <v>49</v>
      </c>
      <c r="N5992" s="1" t="s">
        <v>21</v>
      </c>
      <c r="O5992" s="1" t="s">
        <v>34</v>
      </c>
      <c r="P5992" s="1" t="s">
        <v>48</v>
      </c>
      <c r="Q5992" s="1" t="s">
        <v>24</v>
      </c>
      <c r="R5992" s="2">
        <v>40058</v>
      </c>
    </row>
    <row r="5993" spans="1:18" x14ac:dyDescent="0.25">
      <c r="A5993" s="1">
        <v>23046</v>
      </c>
      <c r="B5993" s="2">
        <v>40457</v>
      </c>
      <c r="C5993" s="2" t="str">
        <f t="shared" si="466"/>
        <v>October</v>
      </c>
      <c r="D5993" s="1" t="s">
        <v>37</v>
      </c>
      <c r="E5993" s="1">
        <v>33</v>
      </c>
      <c r="F5993" s="1">
        <f t="shared" si="465"/>
        <v>8.8712121212121211</v>
      </c>
      <c r="G5993" s="1">
        <v>292.75</v>
      </c>
      <c r="H5993" s="1">
        <v>2.0099999999999998</v>
      </c>
      <c r="I5993">
        <f t="shared" si="467"/>
        <v>294.76</v>
      </c>
      <c r="J5993">
        <f t="shared" si="468"/>
        <v>3.5455000000000001</v>
      </c>
      <c r="K5993">
        <f t="shared" si="469"/>
        <v>10.379451249999999</v>
      </c>
      <c r="L5993" s="1" t="s">
        <v>26</v>
      </c>
      <c r="M5993" s="1" t="s">
        <v>51</v>
      </c>
      <c r="N5993" s="1" t="s">
        <v>33</v>
      </c>
      <c r="O5993" s="1" t="s">
        <v>34</v>
      </c>
      <c r="P5993" s="1" t="s">
        <v>45</v>
      </c>
      <c r="Q5993" s="1" t="s">
        <v>36</v>
      </c>
      <c r="R5993" s="2">
        <v>40459</v>
      </c>
    </row>
    <row r="5994" spans="1:18" x14ac:dyDescent="0.25">
      <c r="A5994" s="1">
        <v>34978</v>
      </c>
      <c r="B5994" s="2">
        <v>40578</v>
      </c>
      <c r="C5994" s="2" t="str">
        <f t="shared" si="466"/>
        <v>February</v>
      </c>
      <c r="D5994" s="1" t="s">
        <v>25</v>
      </c>
      <c r="E5994" s="1">
        <v>49</v>
      </c>
      <c r="F5994" s="1">
        <f t="shared" si="465"/>
        <v>3.3777551020408163</v>
      </c>
      <c r="G5994" s="1">
        <v>165.51</v>
      </c>
      <c r="H5994" s="1">
        <v>6.83</v>
      </c>
      <c r="I5994">
        <f t="shared" si="467"/>
        <v>172.34</v>
      </c>
      <c r="J5994">
        <f t="shared" si="468"/>
        <v>3.5455000000000001</v>
      </c>
      <c r="K5994">
        <f t="shared" si="469"/>
        <v>5.8681570499999998</v>
      </c>
      <c r="L5994" s="1" t="s">
        <v>26</v>
      </c>
      <c r="M5994" s="1" t="s">
        <v>55</v>
      </c>
      <c r="N5994" s="1" t="s">
        <v>21</v>
      </c>
      <c r="O5994" s="1" t="s">
        <v>34</v>
      </c>
      <c r="P5994" s="1" t="s">
        <v>48</v>
      </c>
      <c r="Q5994" s="1" t="s">
        <v>24</v>
      </c>
      <c r="R5994" s="2">
        <v>40580</v>
      </c>
    </row>
    <row r="5995" spans="1:18" x14ac:dyDescent="0.25">
      <c r="A5995" s="1">
        <v>46919</v>
      </c>
      <c r="B5995" s="2">
        <v>39982</v>
      </c>
      <c r="C5995" s="2" t="str">
        <f t="shared" si="466"/>
        <v>June</v>
      </c>
      <c r="D5995" s="1" t="s">
        <v>18</v>
      </c>
      <c r="E5995" s="1">
        <v>31</v>
      </c>
      <c r="F5995" s="1">
        <f t="shared" si="465"/>
        <v>144.6425806451613</v>
      </c>
      <c r="G5995" s="1">
        <v>4483.92</v>
      </c>
      <c r="H5995" s="1">
        <v>6.5</v>
      </c>
      <c r="I5995">
        <f t="shared" si="467"/>
        <v>4490.42</v>
      </c>
      <c r="J5995">
        <f t="shared" si="468"/>
        <v>5.3265000000000002</v>
      </c>
      <c r="K5995">
        <f t="shared" si="469"/>
        <v>238.83599880000003</v>
      </c>
      <c r="L5995" s="1" t="s">
        <v>26</v>
      </c>
      <c r="M5995" s="1" t="s">
        <v>27</v>
      </c>
      <c r="N5995" s="1" t="s">
        <v>28</v>
      </c>
      <c r="O5995" s="1" t="s">
        <v>29</v>
      </c>
      <c r="P5995" s="1" t="s">
        <v>43</v>
      </c>
      <c r="Q5995" s="1" t="s">
        <v>24</v>
      </c>
      <c r="R5995" s="2">
        <v>39984</v>
      </c>
    </row>
    <row r="5996" spans="1:18" x14ac:dyDescent="0.25">
      <c r="A5996" s="1">
        <v>18215</v>
      </c>
      <c r="B5996" s="2">
        <v>40440</v>
      </c>
      <c r="C5996" s="2" t="str">
        <f t="shared" si="466"/>
        <v>September</v>
      </c>
      <c r="D5996" s="1" t="s">
        <v>41</v>
      </c>
      <c r="E5996" s="1">
        <v>29</v>
      </c>
      <c r="F5996" s="1">
        <f t="shared" si="465"/>
        <v>33.304137931034482</v>
      </c>
      <c r="G5996" s="1">
        <v>965.82</v>
      </c>
      <c r="H5996" s="1">
        <v>5.5</v>
      </c>
      <c r="I5996">
        <f t="shared" si="467"/>
        <v>971.32</v>
      </c>
      <c r="J5996">
        <f t="shared" si="468"/>
        <v>5.3265000000000002</v>
      </c>
      <c r="K5996">
        <f t="shared" si="469"/>
        <v>51.4444023</v>
      </c>
      <c r="L5996" s="1" t="s">
        <v>26</v>
      </c>
      <c r="M5996" s="1" t="s">
        <v>20</v>
      </c>
      <c r="N5996" s="1" t="s">
        <v>42</v>
      </c>
      <c r="O5996" s="1" t="s">
        <v>29</v>
      </c>
      <c r="P5996" s="1" t="s">
        <v>43</v>
      </c>
      <c r="Q5996" s="1" t="s">
        <v>24</v>
      </c>
      <c r="R5996" s="2">
        <v>40441</v>
      </c>
    </row>
    <row r="5997" spans="1:18" x14ac:dyDescent="0.25">
      <c r="A5997" s="1">
        <v>6464</v>
      </c>
      <c r="B5997" s="2">
        <v>39961</v>
      </c>
      <c r="C5997" s="2" t="str">
        <f t="shared" si="466"/>
        <v>May</v>
      </c>
      <c r="D5997" s="1" t="s">
        <v>41</v>
      </c>
      <c r="E5997" s="1">
        <v>42</v>
      </c>
      <c r="F5997" s="1">
        <f t="shared" si="465"/>
        <v>95.047380952380948</v>
      </c>
      <c r="G5997" s="1">
        <v>3991.99</v>
      </c>
      <c r="H5997" s="1">
        <v>56.2</v>
      </c>
      <c r="I5997">
        <f t="shared" si="467"/>
        <v>4048.1899999999996</v>
      </c>
      <c r="J5997">
        <f t="shared" si="468"/>
        <v>4.7610000000000001</v>
      </c>
      <c r="K5997">
        <f t="shared" si="469"/>
        <v>190.05864389999999</v>
      </c>
      <c r="L5997" s="1" t="s">
        <v>26</v>
      </c>
      <c r="M5997" s="1" t="s">
        <v>49</v>
      </c>
      <c r="N5997" s="1" t="s">
        <v>21</v>
      </c>
      <c r="O5997" s="1" t="s">
        <v>22</v>
      </c>
      <c r="P5997" s="1" t="s">
        <v>23</v>
      </c>
      <c r="Q5997" s="1" t="s">
        <v>31</v>
      </c>
      <c r="R5997" s="2">
        <v>39963</v>
      </c>
    </row>
    <row r="5998" spans="1:18" x14ac:dyDescent="0.25">
      <c r="A5998" s="1">
        <v>41793</v>
      </c>
      <c r="B5998" s="2">
        <v>39948</v>
      </c>
      <c r="C5998" s="2" t="str">
        <f t="shared" si="466"/>
        <v>May</v>
      </c>
      <c r="D5998" s="1" t="s">
        <v>25</v>
      </c>
      <c r="E5998" s="1">
        <v>48</v>
      </c>
      <c r="F5998" s="1">
        <f t="shared" si="465"/>
        <v>26.809791666666666</v>
      </c>
      <c r="G5998" s="1">
        <v>1286.8699999999999</v>
      </c>
      <c r="H5998" s="1">
        <v>6.93</v>
      </c>
      <c r="I5998">
        <f t="shared" si="467"/>
        <v>1293.8</v>
      </c>
      <c r="J5998">
        <f t="shared" si="468"/>
        <v>4.7610000000000001</v>
      </c>
      <c r="K5998">
        <f t="shared" si="469"/>
        <v>61.267880699999999</v>
      </c>
      <c r="L5998" s="1" t="s">
        <v>26</v>
      </c>
      <c r="M5998" s="1" t="s">
        <v>51</v>
      </c>
      <c r="N5998" s="1" t="s">
        <v>28</v>
      </c>
      <c r="O5998" s="1" t="s">
        <v>22</v>
      </c>
      <c r="P5998" s="1" t="s">
        <v>23</v>
      </c>
      <c r="Q5998" s="1" t="s">
        <v>24</v>
      </c>
      <c r="R5998" s="2">
        <v>39949</v>
      </c>
    </row>
    <row r="5999" spans="1:18" x14ac:dyDescent="0.25">
      <c r="A5999" s="1">
        <v>34048</v>
      </c>
      <c r="B5999" s="2">
        <v>40630</v>
      </c>
      <c r="C5999" s="2" t="str">
        <f t="shared" si="466"/>
        <v>March</v>
      </c>
      <c r="D5999" s="1" t="s">
        <v>18</v>
      </c>
      <c r="E5999" s="1">
        <v>1</v>
      </c>
      <c r="F5999" s="1">
        <f t="shared" si="465"/>
        <v>26.68</v>
      </c>
      <c r="G5999" s="1">
        <v>26.68</v>
      </c>
      <c r="H5999" s="1">
        <v>3.63</v>
      </c>
      <c r="I5999">
        <f t="shared" si="467"/>
        <v>30.31</v>
      </c>
      <c r="J5999">
        <f t="shared" si="468"/>
        <v>4.7610000000000001</v>
      </c>
      <c r="K5999">
        <f t="shared" si="469"/>
        <v>1.2702348000000001</v>
      </c>
      <c r="L5999" s="1" t="s">
        <v>26</v>
      </c>
      <c r="M5999" s="1" t="s">
        <v>55</v>
      </c>
      <c r="N5999" s="1" t="s">
        <v>33</v>
      </c>
      <c r="O5999" s="1" t="s">
        <v>22</v>
      </c>
      <c r="P5999" s="1" t="s">
        <v>23</v>
      </c>
      <c r="Q5999" s="1" t="s">
        <v>46</v>
      </c>
      <c r="R5999" s="2">
        <v>40632</v>
      </c>
    </row>
    <row r="6000" spans="1:18" x14ac:dyDescent="0.25">
      <c r="A6000" s="1">
        <v>27430</v>
      </c>
      <c r="B6000" s="2">
        <v>40574</v>
      </c>
      <c r="C6000" s="2" t="str">
        <f t="shared" si="466"/>
        <v>January</v>
      </c>
      <c r="D6000" s="1" t="s">
        <v>25</v>
      </c>
      <c r="E6000" s="1">
        <v>12</v>
      </c>
      <c r="F6000" s="1">
        <f t="shared" si="465"/>
        <v>6.8866666666666667</v>
      </c>
      <c r="G6000" s="1">
        <v>82.64</v>
      </c>
      <c r="H6000" s="1">
        <v>2.35</v>
      </c>
      <c r="I6000">
        <f t="shared" si="467"/>
        <v>84.99</v>
      </c>
      <c r="J6000">
        <f t="shared" si="468"/>
        <v>3.5455000000000001</v>
      </c>
      <c r="K6000">
        <f t="shared" si="469"/>
        <v>2.9300012000000004</v>
      </c>
      <c r="L6000" s="1" t="s">
        <v>26</v>
      </c>
      <c r="M6000" s="1" t="s">
        <v>49</v>
      </c>
      <c r="N6000" s="1" t="s">
        <v>28</v>
      </c>
      <c r="O6000" s="1" t="s">
        <v>34</v>
      </c>
      <c r="P6000" s="1" t="s">
        <v>35</v>
      </c>
      <c r="Q6000" s="1" t="s">
        <v>36</v>
      </c>
      <c r="R6000" s="2">
        <v>40575</v>
      </c>
    </row>
    <row r="6001" spans="1:18" x14ac:dyDescent="0.25">
      <c r="A6001" s="1">
        <v>19047</v>
      </c>
      <c r="B6001" s="2">
        <v>39841</v>
      </c>
      <c r="C6001" s="2" t="str">
        <f t="shared" si="466"/>
        <v>January</v>
      </c>
      <c r="D6001" s="1" t="s">
        <v>25</v>
      </c>
      <c r="E6001" s="1">
        <v>1</v>
      </c>
      <c r="F6001" s="1">
        <f t="shared" si="465"/>
        <v>67.489999999999995</v>
      </c>
      <c r="G6001" s="1">
        <v>67.489999999999995</v>
      </c>
      <c r="H6001" s="1">
        <v>14.3</v>
      </c>
      <c r="I6001">
        <f t="shared" si="467"/>
        <v>81.789999999999992</v>
      </c>
      <c r="J6001">
        <f t="shared" si="468"/>
        <v>3.5455000000000001</v>
      </c>
      <c r="K6001">
        <f t="shared" si="469"/>
        <v>2.3928579499999998</v>
      </c>
      <c r="L6001" s="1" t="s">
        <v>26</v>
      </c>
      <c r="M6001" s="1" t="s">
        <v>47</v>
      </c>
      <c r="N6001" s="1" t="s">
        <v>33</v>
      </c>
      <c r="O6001" s="1" t="s">
        <v>34</v>
      </c>
      <c r="P6001" s="1" t="s">
        <v>45</v>
      </c>
      <c r="Q6001" s="1" t="s">
        <v>24</v>
      </c>
      <c r="R6001" s="2">
        <v>39842</v>
      </c>
    </row>
    <row r="6002" spans="1:18" x14ac:dyDescent="0.25">
      <c r="A6002" s="1">
        <v>22279</v>
      </c>
      <c r="B6002" s="2">
        <v>40169</v>
      </c>
      <c r="C6002" s="2" t="str">
        <f t="shared" si="466"/>
        <v>December</v>
      </c>
      <c r="D6002" s="1" t="s">
        <v>32</v>
      </c>
      <c r="E6002" s="1">
        <v>43</v>
      </c>
      <c r="F6002" s="1">
        <f t="shared" si="465"/>
        <v>57.293023255813949</v>
      </c>
      <c r="G6002" s="1">
        <v>2463.6</v>
      </c>
      <c r="H6002" s="1">
        <v>10.75</v>
      </c>
      <c r="I6002">
        <f t="shared" si="467"/>
        <v>2474.35</v>
      </c>
      <c r="J6002">
        <f t="shared" si="468"/>
        <v>3.5455000000000001</v>
      </c>
      <c r="K6002">
        <f t="shared" si="469"/>
        <v>87.346937999999994</v>
      </c>
      <c r="L6002" s="1" t="s">
        <v>26</v>
      </c>
      <c r="M6002" s="1" t="s">
        <v>27</v>
      </c>
      <c r="N6002" s="1" t="s">
        <v>28</v>
      </c>
      <c r="O6002" s="1" t="s">
        <v>34</v>
      </c>
      <c r="P6002" s="1" t="s">
        <v>45</v>
      </c>
      <c r="Q6002" s="1" t="s">
        <v>24</v>
      </c>
      <c r="R6002" s="2">
        <v>40172</v>
      </c>
    </row>
    <row r="6003" spans="1:18" x14ac:dyDescent="0.25">
      <c r="A6003" s="1">
        <v>51558</v>
      </c>
      <c r="B6003" s="2">
        <v>40266</v>
      </c>
      <c r="C6003" s="2" t="str">
        <f t="shared" si="466"/>
        <v>March</v>
      </c>
      <c r="D6003" s="1" t="s">
        <v>32</v>
      </c>
      <c r="E6003" s="1">
        <v>47</v>
      </c>
      <c r="F6003" s="1">
        <f t="shared" si="465"/>
        <v>88.886382978723404</v>
      </c>
      <c r="G6003" s="1">
        <v>4177.66</v>
      </c>
      <c r="H6003" s="1">
        <v>60</v>
      </c>
      <c r="I6003">
        <f t="shared" si="467"/>
        <v>4237.66</v>
      </c>
      <c r="J6003">
        <f t="shared" si="468"/>
        <v>4.7610000000000001</v>
      </c>
      <c r="K6003">
        <f t="shared" si="469"/>
        <v>198.89839259999999</v>
      </c>
      <c r="L6003" s="1" t="s">
        <v>38</v>
      </c>
      <c r="M6003" s="1" t="s">
        <v>56</v>
      </c>
      <c r="N6003" s="1" t="s">
        <v>33</v>
      </c>
      <c r="O6003" s="1" t="s">
        <v>22</v>
      </c>
      <c r="P6003" s="1" t="s">
        <v>57</v>
      </c>
      <c r="Q6003" s="1" t="s">
        <v>40</v>
      </c>
      <c r="R6003" s="2">
        <v>40266</v>
      </c>
    </row>
    <row r="6004" spans="1:18" x14ac:dyDescent="0.25">
      <c r="A6004" s="1">
        <v>21445</v>
      </c>
      <c r="B6004" s="2">
        <v>40134</v>
      </c>
      <c r="C6004" s="2" t="str">
        <f t="shared" si="466"/>
        <v>November</v>
      </c>
      <c r="D6004" s="1" t="s">
        <v>18</v>
      </c>
      <c r="E6004" s="1">
        <v>43</v>
      </c>
      <c r="F6004" s="1">
        <f t="shared" si="465"/>
        <v>9.3127906976744175</v>
      </c>
      <c r="G6004" s="1">
        <v>400.45</v>
      </c>
      <c r="H6004" s="1">
        <v>5.76</v>
      </c>
      <c r="I6004">
        <f t="shared" si="467"/>
        <v>406.21</v>
      </c>
      <c r="J6004">
        <f t="shared" si="468"/>
        <v>5.3265000000000002</v>
      </c>
      <c r="K6004">
        <f t="shared" si="469"/>
        <v>21.329969249999998</v>
      </c>
      <c r="L6004" s="1" t="s">
        <v>26</v>
      </c>
      <c r="M6004" s="1" t="s">
        <v>27</v>
      </c>
      <c r="N6004" s="1" t="s">
        <v>28</v>
      </c>
      <c r="O6004" s="1" t="s">
        <v>29</v>
      </c>
      <c r="P6004" s="1" t="s">
        <v>61</v>
      </c>
      <c r="Q6004" s="1" t="s">
        <v>31</v>
      </c>
      <c r="R6004" s="2">
        <v>40138</v>
      </c>
    </row>
    <row r="6005" spans="1:18" x14ac:dyDescent="0.25">
      <c r="A6005" s="1">
        <v>21346</v>
      </c>
      <c r="B6005" s="2">
        <v>40701</v>
      </c>
      <c r="C6005" s="2" t="str">
        <f t="shared" si="466"/>
        <v>June</v>
      </c>
      <c r="D6005" s="1" t="s">
        <v>25</v>
      </c>
      <c r="E6005" s="1">
        <v>46</v>
      </c>
      <c r="F6005" s="1">
        <f t="shared" si="465"/>
        <v>8.7063043478260873</v>
      </c>
      <c r="G6005" s="1">
        <v>400.49</v>
      </c>
      <c r="H6005" s="1">
        <v>9.86</v>
      </c>
      <c r="I6005">
        <f t="shared" si="467"/>
        <v>410.35</v>
      </c>
      <c r="J6005">
        <f t="shared" si="468"/>
        <v>3.5455000000000001</v>
      </c>
      <c r="K6005">
        <f t="shared" si="469"/>
        <v>14.199372950000003</v>
      </c>
      <c r="L6005" s="1" t="s">
        <v>26</v>
      </c>
      <c r="M6005" s="1" t="s">
        <v>47</v>
      </c>
      <c r="N6005" s="1" t="s">
        <v>21</v>
      </c>
      <c r="O6005" s="1" t="s">
        <v>34</v>
      </c>
      <c r="P6005" s="1" t="s">
        <v>45</v>
      </c>
      <c r="Q6005" s="1" t="s">
        <v>24</v>
      </c>
      <c r="R6005" s="2">
        <v>40701</v>
      </c>
    </row>
    <row r="6006" spans="1:18" x14ac:dyDescent="0.25">
      <c r="A6006" s="1">
        <v>59973</v>
      </c>
      <c r="B6006" s="2">
        <v>40862</v>
      </c>
      <c r="C6006" s="2" t="str">
        <f t="shared" si="466"/>
        <v>November</v>
      </c>
      <c r="D6006" s="1" t="s">
        <v>18</v>
      </c>
      <c r="E6006" s="1">
        <v>29</v>
      </c>
      <c r="F6006" s="1">
        <f t="shared" si="465"/>
        <v>380.68103448275861</v>
      </c>
      <c r="G6006" s="1">
        <v>11039.75</v>
      </c>
      <c r="H6006" s="1">
        <v>14.7</v>
      </c>
      <c r="I6006">
        <f t="shared" si="467"/>
        <v>11054.45</v>
      </c>
      <c r="J6006">
        <f t="shared" si="468"/>
        <v>5.3265000000000002</v>
      </c>
      <c r="K6006">
        <f t="shared" si="469"/>
        <v>588.03228375000003</v>
      </c>
      <c r="L6006" s="1" t="s">
        <v>38</v>
      </c>
      <c r="M6006" s="1" t="s">
        <v>54</v>
      </c>
      <c r="N6006" s="1" t="s">
        <v>28</v>
      </c>
      <c r="O6006" s="1" t="s">
        <v>29</v>
      </c>
      <c r="P6006" s="1" t="s">
        <v>61</v>
      </c>
      <c r="Q6006" s="1" t="s">
        <v>40</v>
      </c>
      <c r="R6006" s="2">
        <v>40862</v>
      </c>
    </row>
    <row r="6007" spans="1:18" x14ac:dyDescent="0.25">
      <c r="A6007" s="1">
        <v>55616</v>
      </c>
      <c r="B6007" s="2">
        <v>40671</v>
      </c>
      <c r="C6007" s="2" t="str">
        <f t="shared" si="466"/>
        <v>May</v>
      </c>
      <c r="D6007" s="1" t="s">
        <v>25</v>
      </c>
      <c r="E6007" s="1">
        <v>24</v>
      </c>
      <c r="F6007" s="1">
        <f t="shared" si="465"/>
        <v>18.228249999999999</v>
      </c>
      <c r="G6007" s="1">
        <v>437.47800000000001</v>
      </c>
      <c r="H6007" s="1">
        <v>1.25</v>
      </c>
      <c r="I6007">
        <f t="shared" si="467"/>
        <v>438.72800000000001</v>
      </c>
      <c r="J6007">
        <f t="shared" si="468"/>
        <v>5.3265000000000002</v>
      </c>
      <c r="K6007">
        <f t="shared" si="469"/>
        <v>23.302265670000001</v>
      </c>
      <c r="L6007" s="1" t="s">
        <v>26</v>
      </c>
      <c r="M6007" s="1" t="s">
        <v>49</v>
      </c>
      <c r="N6007" s="1" t="s">
        <v>21</v>
      </c>
      <c r="O6007" s="1" t="s">
        <v>29</v>
      </c>
      <c r="P6007" s="1" t="s">
        <v>30</v>
      </c>
      <c r="Q6007" s="1" t="s">
        <v>46</v>
      </c>
      <c r="R6007" s="2">
        <v>40672</v>
      </c>
    </row>
    <row r="6008" spans="1:18" x14ac:dyDescent="0.25">
      <c r="A6008" s="1">
        <v>33220</v>
      </c>
      <c r="B6008" s="2">
        <v>39918</v>
      </c>
      <c r="C6008" s="2" t="str">
        <f t="shared" si="466"/>
        <v>April</v>
      </c>
      <c r="D6008" s="1" t="s">
        <v>32</v>
      </c>
      <c r="E6008" s="1">
        <v>49</v>
      </c>
      <c r="F6008" s="1">
        <f t="shared" si="465"/>
        <v>67.165918367346947</v>
      </c>
      <c r="G6008" s="1">
        <v>3291.13</v>
      </c>
      <c r="H6008" s="1">
        <v>3.5</v>
      </c>
      <c r="I6008">
        <f t="shared" si="467"/>
        <v>3294.63</v>
      </c>
      <c r="J6008">
        <f t="shared" si="468"/>
        <v>3.5455000000000001</v>
      </c>
      <c r="K6008">
        <f t="shared" si="469"/>
        <v>116.68701415000001</v>
      </c>
      <c r="L6008" s="1" t="s">
        <v>26</v>
      </c>
      <c r="M6008" s="1" t="s">
        <v>54</v>
      </c>
      <c r="N6008" s="1" t="s">
        <v>21</v>
      </c>
      <c r="O6008" s="1" t="s">
        <v>34</v>
      </c>
      <c r="P6008" s="1" t="s">
        <v>68</v>
      </c>
      <c r="Q6008" s="1" t="s">
        <v>24</v>
      </c>
      <c r="R6008" s="2">
        <v>39918</v>
      </c>
    </row>
    <row r="6009" spans="1:18" x14ac:dyDescent="0.25">
      <c r="A6009" s="1">
        <v>26854</v>
      </c>
      <c r="B6009" s="2">
        <v>39985</v>
      </c>
      <c r="C6009" s="2" t="str">
        <f t="shared" si="466"/>
        <v>June</v>
      </c>
      <c r="D6009" s="1" t="s">
        <v>32</v>
      </c>
      <c r="E6009" s="1">
        <v>1</v>
      </c>
      <c r="F6009" s="1">
        <f t="shared" si="465"/>
        <v>34.11</v>
      </c>
      <c r="G6009" s="1">
        <v>34.11</v>
      </c>
      <c r="H6009" s="1">
        <v>8.99</v>
      </c>
      <c r="I6009">
        <f t="shared" si="467"/>
        <v>43.1</v>
      </c>
      <c r="J6009">
        <f t="shared" si="468"/>
        <v>4.7610000000000001</v>
      </c>
      <c r="K6009">
        <f t="shared" si="469"/>
        <v>1.6239770999999998</v>
      </c>
      <c r="L6009" s="1" t="s">
        <v>26</v>
      </c>
      <c r="M6009" s="1" t="s">
        <v>44</v>
      </c>
      <c r="N6009" s="1" t="s">
        <v>42</v>
      </c>
      <c r="O6009" s="1" t="s">
        <v>22</v>
      </c>
      <c r="P6009" s="1" t="s">
        <v>23</v>
      </c>
      <c r="Q6009" s="1" t="s">
        <v>46</v>
      </c>
      <c r="R6009" s="2">
        <v>39986</v>
      </c>
    </row>
    <row r="6010" spans="1:18" x14ac:dyDescent="0.25">
      <c r="A6010" s="1">
        <v>42887</v>
      </c>
      <c r="B6010" s="2">
        <v>41070</v>
      </c>
      <c r="C6010" s="2" t="str">
        <f t="shared" si="466"/>
        <v>June</v>
      </c>
      <c r="D6010" s="1" t="s">
        <v>41</v>
      </c>
      <c r="E6010" s="1">
        <v>3</v>
      </c>
      <c r="F6010" s="1">
        <f t="shared" si="465"/>
        <v>11.893333333333333</v>
      </c>
      <c r="G6010" s="1">
        <v>35.68</v>
      </c>
      <c r="H6010" s="1">
        <v>5.76</v>
      </c>
      <c r="I6010">
        <f t="shared" si="467"/>
        <v>41.44</v>
      </c>
      <c r="J6010">
        <f t="shared" si="468"/>
        <v>3.5455000000000001</v>
      </c>
      <c r="K6010">
        <f t="shared" si="469"/>
        <v>1.2650344</v>
      </c>
      <c r="L6010" s="1" t="s">
        <v>26</v>
      </c>
      <c r="M6010" s="1" t="s">
        <v>56</v>
      </c>
      <c r="N6010" s="1" t="s">
        <v>21</v>
      </c>
      <c r="O6010" s="1" t="s">
        <v>34</v>
      </c>
      <c r="P6010" s="1" t="s">
        <v>62</v>
      </c>
      <c r="Q6010" s="1" t="s">
        <v>24</v>
      </c>
      <c r="R6010" s="2">
        <v>41071</v>
      </c>
    </row>
    <row r="6011" spans="1:18" x14ac:dyDescent="0.25">
      <c r="A6011" s="1">
        <v>18147</v>
      </c>
      <c r="B6011" s="2">
        <v>40011</v>
      </c>
      <c r="C6011" s="2" t="str">
        <f t="shared" si="466"/>
        <v>July</v>
      </c>
      <c r="D6011" s="1" t="s">
        <v>32</v>
      </c>
      <c r="E6011" s="1">
        <v>42</v>
      </c>
      <c r="F6011" s="1">
        <f t="shared" si="465"/>
        <v>1.9530952380952382</v>
      </c>
      <c r="G6011" s="1">
        <v>82.03</v>
      </c>
      <c r="H6011" s="1">
        <v>1.49</v>
      </c>
      <c r="I6011">
        <f t="shared" si="467"/>
        <v>83.52</v>
      </c>
      <c r="J6011">
        <f t="shared" si="468"/>
        <v>3.5455000000000001</v>
      </c>
      <c r="K6011">
        <f t="shared" si="469"/>
        <v>2.9083736500000001</v>
      </c>
      <c r="L6011" s="1" t="s">
        <v>26</v>
      </c>
      <c r="M6011" s="1" t="s">
        <v>47</v>
      </c>
      <c r="N6011" s="1" t="s">
        <v>42</v>
      </c>
      <c r="O6011" s="1" t="s">
        <v>34</v>
      </c>
      <c r="P6011" s="1" t="s">
        <v>48</v>
      </c>
      <c r="Q6011" s="1" t="s">
        <v>24</v>
      </c>
      <c r="R6011" s="2">
        <v>40012</v>
      </c>
    </row>
    <row r="6012" spans="1:18" x14ac:dyDescent="0.25">
      <c r="A6012" s="1">
        <v>37734</v>
      </c>
      <c r="B6012" s="2">
        <v>40173</v>
      </c>
      <c r="C6012" s="2" t="str">
        <f t="shared" si="466"/>
        <v>December</v>
      </c>
      <c r="D6012" s="1" t="s">
        <v>37</v>
      </c>
      <c r="E6012" s="1">
        <v>15</v>
      </c>
      <c r="F6012" s="1">
        <f t="shared" si="465"/>
        <v>92.89266666666667</v>
      </c>
      <c r="G6012" s="1">
        <v>1393.39</v>
      </c>
      <c r="H6012" s="1">
        <v>7.18</v>
      </c>
      <c r="I6012">
        <f t="shared" si="467"/>
        <v>1400.5700000000002</v>
      </c>
      <c r="J6012">
        <f t="shared" si="468"/>
        <v>5.3265000000000002</v>
      </c>
      <c r="K6012">
        <f t="shared" si="469"/>
        <v>74.21891835000001</v>
      </c>
      <c r="L6012" s="1" t="s">
        <v>26</v>
      </c>
      <c r="M6012" s="1" t="s">
        <v>49</v>
      </c>
      <c r="N6012" s="1" t="s">
        <v>28</v>
      </c>
      <c r="O6012" s="1" t="s">
        <v>29</v>
      </c>
      <c r="P6012" s="1" t="s">
        <v>43</v>
      </c>
      <c r="Q6012" s="1" t="s">
        <v>24</v>
      </c>
      <c r="R6012" s="2">
        <v>40174</v>
      </c>
    </row>
    <row r="6013" spans="1:18" x14ac:dyDescent="0.25">
      <c r="A6013" s="1">
        <v>51009</v>
      </c>
      <c r="B6013" s="2">
        <v>40852</v>
      </c>
      <c r="C6013" s="2" t="str">
        <f t="shared" si="466"/>
        <v>November</v>
      </c>
      <c r="D6013" s="1" t="s">
        <v>32</v>
      </c>
      <c r="E6013" s="1">
        <v>10</v>
      </c>
      <c r="F6013" s="1">
        <f t="shared" si="465"/>
        <v>4.8</v>
      </c>
      <c r="G6013" s="1">
        <v>48</v>
      </c>
      <c r="H6013" s="1">
        <v>6.92</v>
      </c>
      <c r="I6013">
        <f t="shared" si="467"/>
        <v>54.92</v>
      </c>
      <c r="J6013">
        <f t="shared" si="468"/>
        <v>4.7610000000000001</v>
      </c>
      <c r="K6013">
        <f t="shared" si="469"/>
        <v>2.2852800000000002</v>
      </c>
      <c r="L6013" s="1" t="s">
        <v>26</v>
      </c>
      <c r="M6013" s="1" t="s">
        <v>56</v>
      </c>
      <c r="N6013" s="1" t="s">
        <v>33</v>
      </c>
      <c r="O6013" s="1" t="s">
        <v>22</v>
      </c>
      <c r="P6013" s="1" t="s">
        <v>23</v>
      </c>
      <c r="Q6013" s="1" t="s">
        <v>24</v>
      </c>
      <c r="R6013" s="2">
        <v>40854</v>
      </c>
    </row>
    <row r="6014" spans="1:18" x14ac:dyDescent="0.25">
      <c r="A6014" s="1">
        <v>9954</v>
      </c>
      <c r="B6014" s="2">
        <v>39983</v>
      </c>
      <c r="C6014" s="2" t="str">
        <f t="shared" si="466"/>
        <v>June</v>
      </c>
      <c r="D6014" s="1" t="s">
        <v>32</v>
      </c>
      <c r="E6014" s="1">
        <v>36</v>
      </c>
      <c r="F6014" s="1">
        <f t="shared" si="465"/>
        <v>281.18666666666667</v>
      </c>
      <c r="G6014" s="1">
        <v>10122.719999999999</v>
      </c>
      <c r="H6014" s="1">
        <v>57</v>
      </c>
      <c r="I6014">
        <f t="shared" si="467"/>
        <v>10179.719999999999</v>
      </c>
      <c r="J6014">
        <f t="shared" si="468"/>
        <v>4.7610000000000001</v>
      </c>
      <c r="K6014">
        <f t="shared" si="469"/>
        <v>481.94269919999999</v>
      </c>
      <c r="L6014" s="1" t="s">
        <v>38</v>
      </c>
      <c r="M6014" s="1" t="s">
        <v>56</v>
      </c>
      <c r="N6014" s="1" t="s">
        <v>33</v>
      </c>
      <c r="O6014" s="1" t="s">
        <v>22</v>
      </c>
      <c r="P6014" s="1" t="s">
        <v>39</v>
      </c>
      <c r="Q6014" s="1" t="s">
        <v>40</v>
      </c>
      <c r="R6014" s="2">
        <v>39984</v>
      </c>
    </row>
    <row r="6015" spans="1:18" x14ac:dyDescent="0.25">
      <c r="A6015" s="1">
        <v>19649</v>
      </c>
      <c r="B6015" s="2">
        <v>40667</v>
      </c>
      <c r="C6015" s="2" t="str">
        <f t="shared" si="466"/>
        <v>May</v>
      </c>
      <c r="D6015" s="1" t="s">
        <v>25</v>
      </c>
      <c r="E6015" s="1">
        <v>36</v>
      </c>
      <c r="F6015" s="1">
        <f t="shared" si="465"/>
        <v>30.419722222222219</v>
      </c>
      <c r="G6015" s="1">
        <v>1095.1099999999999</v>
      </c>
      <c r="H6015" s="1">
        <v>45.51</v>
      </c>
      <c r="I6015">
        <f t="shared" si="467"/>
        <v>1140.6199999999999</v>
      </c>
      <c r="J6015">
        <f t="shared" si="468"/>
        <v>4.7610000000000001</v>
      </c>
      <c r="K6015">
        <f t="shared" si="469"/>
        <v>52.138187099999996</v>
      </c>
      <c r="L6015" s="1" t="s">
        <v>38</v>
      </c>
      <c r="M6015" s="1" t="s">
        <v>54</v>
      </c>
      <c r="N6015" s="1" t="s">
        <v>21</v>
      </c>
      <c r="O6015" s="1" t="s">
        <v>22</v>
      </c>
      <c r="P6015" s="1" t="s">
        <v>57</v>
      </c>
      <c r="Q6015" s="1" t="s">
        <v>64</v>
      </c>
      <c r="R6015" s="2">
        <v>40668</v>
      </c>
    </row>
    <row r="6016" spans="1:18" x14ac:dyDescent="0.25">
      <c r="A6016" s="1">
        <v>22054</v>
      </c>
      <c r="B6016" s="2">
        <v>40388</v>
      </c>
      <c r="C6016" s="2" t="str">
        <f t="shared" si="466"/>
        <v>July</v>
      </c>
      <c r="D6016" s="1" t="s">
        <v>41</v>
      </c>
      <c r="E6016" s="1">
        <v>32</v>
      </c>
      <c r="F6016" s="1">
        <f t="shared" si="465"/>
        <v>6.7746874999999998</v>
      </c>
      <c r="G6016" s="1">
        <v>216.79</v>
      </c>
      <c r="H6016" s="1">
        <v>2.83</v>
      </c>
      <c r="I6016">
        <f t="shared" si="467"/>
        <v>219.62</v>
      </c>
      <c r="J6016">
        <f t="shared" si="468"/>
        <v>4.7610000000000001</v>
      </c>
      <c r="K6016">
        <f t="shared" si="469"/>
        <v>10.321371899999999</v>
      </c>
      <c r="L6016" s="1" t="s">
        <v>26</v>
      </c>
      <c r="M6016" s="1" t="s">
        <v>27</v>
      </c>
      <c r="N6016" s="1" t="s">
        <v>33</v>
      </c>
      <c r="O6016" s="1" t="s">
        <v>22</v>
      </c>
      <c r="P6016" s="1" t="s">
        <v>23</v>
      </c>
      <c r="Q6016" s="1" t="s">
        <v>46</v>
      </c>
      <c r="R6016" s="2">
        <v>40390</v>
      </c>
    </row>
    <row r="6017" spans="1:18" x14ac:dyDescent="0.25">
      <c r="A6017" s="1">
        <v>8388</v>
      </c>
      <c r="B6017" s="2">
        <v>40962</v>
      </c>
      <c r="C6017" s="2" t="str">
        <f t="shared" si="466"/>
        <v>February</v>
      </c>
      <c r="D6017" s="1" t="s">
        <v>18</v>
      </c>
      <c r="E6017" s="1">
        <v>37</v>
      </c>
      <c r="F6017" s="1">
        <f t="shared" si="465"/>
        <v>11.732702702702703</v>
      </c>
      <c r="G6017" s="1">
        <v>434.11</v>
      </c>
      <c r="H6017" s="1">
        <v>5.63</v>
      </c>
      <c r="I6017">
        <f t="shared" si="467"/>
        <v>439.74</v>
      </c>
      <c r="J6017">
        <f t="shared" si="468"/>
        <v>3.5455000000000001</v>
      </c>
      <c r="K6017">
        <f t="shared" si="469"/>
        <v>15.391370050000001</v>
      </c>
      <c r="L6017" s="1" t="s">
        <v>26</v>
      </c>
      <c r="M6017" s="1" t="s">
        <v>27</v>
      </c>
      <c r="N6017" s="1" t="s">
        <v>42</v>
      </c>
      <c r="O6017" s="1" t="s">
        <v>34</v>
      </c>
      <c r="P6017" s="1" t="s">
        <v>48</v>
      </c>
      <c r="Q6017" s="1" t="s">
        <v>24</v>
      </c>
      <c r="R6017" s="2">
        <v>40964</v>
      </c>
    </row>
    <row r="6018" spans="1:18" x14ac:dyDescent="0.25">
      <c r="A6018" s="1">
        <v>48836</v>
      </c>
      <c r="B6018" s="2">
        <v>39858</v>
      </c>
      <c r="C6018" s="2" t="str">
        <f t="shared" si="466"/>
        <v>February</v>
      </c>
      <c r="D6018" s="1" t="s">
        <v>37</v>
      </c>
      <c r="E6018" s="1">
        <v>8</v>
      </c>
      <c r="F6018" s="1">
        <f t="shared" ref="F6018:F6081" si="470">G6018/E6018</f>
        <v>331.40125</v>
      </c>
      <c r="G6018" s="1">
        <v>2651.21</v>
      </c>
      <c r="H6018" s="1">
        <v>40.19</v>
      </c>
      <c r="I6018">
        <f t="shared" si="467"/>
        <v>2691.4</v>
      </c>
      <c r="J6018">
        <f t="shared" si="468"/>
        <v>4.7610000000000001</v>
      </c>
      <c r="K6018">
        <f t="shared" si="469"/>
        <v>126.22410810000001</v>
      </c>
      <c r="L6018" s="1" t="s">
        <v>38</v>
      </c>
      <c r="M6018" s="1" t="s">
        <v>20</v>
      </c>
      <c r="N6018" s="1" t="s">
        <v>42</v>
      </c>
      <c r="O6018" s="1" t="s">
        <v>22</v>
      </c>
      <c r="P6018" s="1" t="s">
        <v>57</v>
      </c>
      <c r="Q6018" s="1" t="s">
        <v>64</v>
      </c>
      <c r="R6018" s="2">
        <v>39860</v>
      </c>
    </row>
    <row r="6019" spans="1:18" x14ac:dyDescent="0.25">
      <c r="A6019" s="1">
        <v>23681</v>
      </c>
      <c r="B6019" s="2">
        <v>41048</v>
      </c>
      <c r="C6019" s="2" t="str">
        <f t="shared" ref="C6019:C6082" si="471">TEXT(B6019,"mmmm")</f>
        <v>May</v>
      </c>
      <c r="D6019" s="1" t="s">
        <v>25</v>
      </c>
      <c r="E6019" s="1">
        <v>42</v>
      </c>
      <c r="F6019" s="1">
        <f t="shared" si="470"/>
        <v>99.583809523809535</v>
      </c>
      <c r="G6019" s="1">
        <v>4182.5200000000004</v>
      </c>
      <c r="H6019" s="1">
        <v>35</v>
      </c>
      <c r="I6019">
        <f t="shared" ref="I6019:I6082" si="472">G6019+H6019</f>
        <v>4217.5200000000004</v>
      </c>
      <c r="J6019">
        <f t="shared" ref="J6019:J6082" si="473">IF(O6019="Furniture",4.761,IF(O6019="Technology",5.3265,IF(O6019="Office Supplies",3.5455,0)))</f>
        <v>3.5455000000000001</v>
      </c>
      <c r="K6019">
        <f t="shared" ref="K6019:K6082" si="474">(J6019*G6019)/100</f>
        <v>148.29124660000002</v>
      </c>
      <c r="L6019" s="1" t="s">
        <v>19</v>
      </c>
      <c r="M6019" s="1" t="s">
        <v>27</v>
      </c>
      <c r="N6019" s="1" t="s">
        <v>21</v>
      </c>
      <c r="O6019" s="1" t="s">
        <v>34</v>
      </c>
      <c r="P6019" s="1" t="s">
        <v>60</v>
      </c>
      <c r="Q6019" s="1" t="s">
        <v>53</v>
      </c>
      <c r="R6019" s="2">
        <v>41050</v>
      </c>
    </row>
    <row r="6020" spans="1:18" x14ac:dyDescent="0.25">
      <c r="A6020" s="1">
        <v>33696</v>
      </c>
      <c r="B6020" s="2">
        <v>39940</v>
      </c>
      <c r="C6020" s="2" t="str">
        <f t="shared" si="471"/>
        <v>May</v>
      </c>
      <c r="D6020" s="1" t="s">
        <v>25</v>
      </c>
      <c r="E6020" s="1">
        <v>2</v>
      </c>
      <c r="F6020" s="1">
        <f t="shared" si="470"/>
        <v>28.864999999999998</v>
      </c>
      <c r="G6020" s="1">
        <v>57.73</v>
      </c>
      <c r="H6020" s="1">
        <v>4</v>
      </c>
      <c r="I6020">
        <f t="shared" si="472"/>
        <v>61.73</v>
      </c>
      <c r="J6020">
        <f t="shared" si="473"/>
        <v>5.3265000000000002</v>
      </c>
      <c r="K6020">
        <f t="shared" si="474"/>
        <v>3.0749884500000002</v>
      </c>
      <c r="L6020" s="1" t="s">
        <v>26</v>
      </c>
      <c r="M6020" s="1" t="s">
        <v>20</v>
      </c>
      <c r="N6020" s="1" t="s">
        <v>28</v>
      </c>
      <c r="O6020" s="1" t="s">
        <v>29</v>
      </c>
      <c r="P6020" s="1" t="s">
        <v>43</v>
      </c>
      <c r="Q6020" s="1" t="s">
        <v>24</v>
      </c>
      <c r="R6020" s="2">
        <v>39942</v>
      </c>
    </row>
    <row r="6021" spans="1:18" x14ac:dyDescent="0.25">
      <c r="A6021" s="1">
        <v>26499</v>
      </c>
      <c r="B6021" s="2">
        <v>40230</v>
      </c>
      <c r="C6021" s="2" t="str">
        <f t="shared" si="471"/>
        <v>February</v>
      </c>
      <c r="D6021" s="1" t="s">
        <v>41</v>
      </c>
      <c r="E6021" s="1">
        <v>11</v>
      </c>
      <c r="F6021" s="1">
        <f t="shared" si="470"/>
        <v>2.9454545454545453</v>
      </c>
      <c r="G6021" s="1">
        <v>32.4</v>
      </c>
      <c r="H6021" s="1">
        <v>0.5</v>
      </c>
      <c r="I6021">
        <f t="shared" si="472"/>
        <v>32.9</v>
      </c>
      <c r="J6021">
        <f t="shared" si="473"/>
        <v>3.5455000000000001</v>
      </c>
      <c r="K6021">
        <f t="shared" si="474"/>
        <v>1.1487419999999999</v>
      </c>
      <c r="L6021" s="1" t="s">
        <v>26</v>
      </c>
      <c r="M6021" s="1" t="s">
        <v>44</v>
      </c>
      <c r="N6021" s="1" t="s">
        <v>33</v>
      </c>
      <c r="O6021" s="1" t="s">
        <v>34</v>
      </c>
      <c r="P6021" s="1" t="s">
        <v>63</v>
      </c>
      <c r="Q6021" s="1" t="s">
        <v>24</v>
      </c>
      <c r="R6021" s="2">
        <v>40231</v>
      </c>
    </row>
    <row r="6022" spans="1:18" x14ac:dyDescent="0.25">
      <c r="A6022" s="1">
        <v>45413</v>
      </c>
      <c r="B6022" s="2">
        <v>40337</v>
      </c>
      <c r="C6022" s="2" t="str">
        <f t="shared" si="471"/>
        <v>June</v>
      </c>
      <c r="D6022" s="1" t="s">
        <v>25</v>
      </c>
      <c r="E6022" s="1">
        <v>18</v>
      </c>
      <c r="F6022" s="1">
        <f t="shared" si="470"/>
        <v>4.7633333333333328</v>
      </c>
      <c r="G6022" s="1">
        <v>85.74</v>
      </c>
      <c r="H6022" s="1">
        <v>6.21</v>
      </c>
      <c r="I6022">
        <f t="shared" si="472"/>
        <v>91.949999999999989</v>
      </c>
      <c r="J6022">
        <f t="shared" si="473"/>
        <v>3.5455000000000001</v>
      </c>
      <c r="K6022">
        <f t="shared" si="474"/>
        <v>3.0399117000000002</v>
      </c>
      <c r="L6022" s="1" t="s">
        <v>26</v>
      </c>
      <c r="M6022" s="1" t="s">
        <v>56</v>
      </c>
      <c r="N6022" s="1" t="s">
        <v>28</v>
      </c>
      <c r="O6022" s="1" t="s">
        <v>34</v>
      </c>
      <c r="P6022" s="1" t="s">
        <v>48</v>
      </c>
      <c r="Q6022" s="1" t="s">
        <v>24</v>
      </c>
      <c r="R6022" s="2">
        <v>40338</v>
      </c>
    </row>
    <row r="6023" spans="1:18" x14ac:dyDescent="0.25">
      <c r="A6023" s="1">
        <v>31330</v>
      </c>
      <c r="B6023" s="2">
        <v>40330</v>
      </c>
      <c r="C6023" s="2" t="str">
        <f t="shared" si="471"/>
        <v>June</v>
      </c>
      <c r="D6023" s="1" t="s">
        <v>25</v>
      </c>
      <c r="E6023" s="1">
        <v>2</v>
      </c>
      <c r="F6023" s="1">
        <f t="shared" si="470"/>
        <v>6.75</v>
      </c>
      <c r="G6023" s="1">
        <v>13.5</v>
      </c>
      <c r="H6023" s="1">
        <v>1.67</v>
      </c>
      <c r="I6023">
        <f t="shared" si="472"/>
        <v>15.17</v>
      </c>
      <c r="J6023">
        <f t="shared" si="473"/>
        <v>3.5455000000000001</v>
      </c>
      <c r="K6023">
        <f t="shared" si="474"/>
        <v>0.47864249999999997</v>
      </c>
      <c r="L6023" s="1" t="s">
        <v>26</v>
      </c>
      <c r="M6023" s="1" t="s">
        <v>54</v>
      </c>
      <c r="N6023" s="1" t="s">
        <v>33</v>
      </c>
      <c r="O6023" s="1" t="s">
        <v>34</v>
      </c>
      <c r="P6023" s="1" t="s">
        <v>35</v>
      </c>
      <c r="Q6023" s="1" t="s">
        <v>36</v>
      </c>
      <c r="R6023" s="2">
        <v>40331</v>
      </c>
    </row>
    <row r="6024" spans="1:18" x14ac:dyDescent="0.25">
      <c r="A6024" s="1">
        <v>13126</v>
      </c>
      <c r="B6024" s="2">
        <v>40835</v>
      </c>
      <c r="C6024" s="2" t="str">
        <f t="shared" si="471"/>
        <v>October</v>
      </c>
      <c r="D6024" s="1" t="s">
        <v>32</v>
      </c>
      <c r="E6024" s="1">
        <v>45</v>
      </c>
      <c r="F6024" s="1">
        <f t="shared" si="470"/>
        <v>140.57</v>
      </c>
      <c r="G6024" s="1">
        <v>6325.65</v>
      </c>
      <c r="H6024" s="1">
        <v>28.63</v>
      </c>
      <c r="I6024">
        <f t="shared" si="472"/>
        <v>6354.28</v>
      </c>
      <c r="J6024">
        <f t="shared" si="473"/>
        <v>4.7610000000000001</v>
      </c>
      <c r="K6024">
        <f t="shared" si="474"/>
        <v>301.1641965</v>
      </c>
      <c r="L6024" s="1" t="s">
        <v>38</v>
      </c>
      <c r="M6024" s="1" t="s">
        <v>51</v>
      </c>
      <c r="N6024" s="1" t="s">
        <v>21</v>
      </c>
      <c r="O6024" s="1" t="s">
        <v>22</v>
      </c>
      <c r="P6024" s="1" t="s">
        <v>39</v>
      </c>
      <c r="Q6024" s="1" t="s">
        <v>40</v>
      </c>
      <c r="R6024" s="2">
        <v>40837</v>
      </c>
    </row>
    <row r="6025" spans="1:18" x14ac:dyDescent="0.25">
      <c r="A6025" s="1">
        <v>28867</v>
      </c>
      <c r="B6025" s="2">
        <v>40746</v>
      </c>
      <c r="C6025" s="2" t="str">
        <f t="shared" si="471"/>
        <v>July</v>
      </c>
      <c r="D6025" s="1" t="s">
        <v>41</v>
      </c>
      <c r="E6025" s="1">
        <v>43</v>
      </c>
      <c r="F6025" s="1">
        <f t="shared" si="470"/>
        <v>20.156511627906976</v>
      </c>
      <c r="G6025" s="1">
        <v>866.73</v>
      </c>
      <c r="H6025" s="1">
        <v>6.5</v>
      </c>
      <c r="I6025">
        <f t="shared" si="472"/>
        <v>873.23</v>
      </c>
      <c r="J6025">
        <f t="shared" si="473"/>
        <v>5.3265000000000002</v>
      </c>
      <c r="K6025">
        <f t="shared" si="474"/>
        <v>46.166373450000002</v>
      </c>
      <c r="L6025" s="1" t="s">
        <v>26</v>
      </c>
      <c r="M6025" s="1" t="s">
        <v>54</v>
      </c>
      <c r="N6025" s="1" t="s">
        <v>33</v>
      </c>
      <c r="O6025" s="1" t="s">
        <v>29</v>
      </c>
      <c r="P6025" s="1" t="s">
        <v>43</v>
      </c>
      <c r="Q6025" s="1" t="s">
        <v>24</v>
      </c>
      <c r="R6025" s="2">
        <v>40747</v>
      </c>
    </row>
    <row r="6026" spans="1:18" x14ac:dyDescent="0.25">
      <c r="A6026" s="1">
        <v>45029</v>
      </c>
      <c r="B6026" s="2">
        <v>40362</v>
      </c>
      <c r="C6026" s="2" t="str">
        <f t="shared" si="471"/>
        <v>July</v>
      </c>
      <c r="D6026" s="1" t="s">
        <v>25</v>
      </c>
      <c r="E6026" s="1">
        <v>20</v>
      </c>
      <c r="F6026" s="1">
        <f t="shared" si="470"/>
        <v>265.221</v>
      </c>
      <c r="G6026" s="1">
        <v>5304.42</v>
      </c>
      <c r="H6026" s="1">
        <v>62.74</v>
      </c>
      <c r="I6026">
        <f t="shared" si="472"/>
        <v>5367.16</v>
      </c>
      <c r="J6026">
        <f t="shared" si="473"/>
        <v>4.7610000000000001</v>
      </c>
      <c r="K6026">
        <f t="shared" si="474"/>
        <v>252.5434362</v>
      </c>
      <c r="L6026" s="1" t="s">
        <v>38</v>
      </c>
      <c r="M6026" s="1" t="s">
        <v>27</v>
      </c>
      <c r="N6026" s="1" t="s">
        <v>21</v>
      </c>
      <c r="O6026" s="1" t="s">
        <v>22</v>
      </c>
      <c r="P6026" s="1" t="s">
        <v>57</v>
      </c>
      <c r="Q6026" s="1" t="s">
        <v>64</v>
      </c>
      <c r="R6026" s="2">
        <v>40362</v>
      </c>
    </row>
    <row r="6027" spans="1:18" x14ac:dyDescent="0.25">
      <c r="A6027" s="1">
        <v>44256</v>
      </c>
      <c r="B6027" s="2">
        <v>40866</v>
      </c>
      <c r="C6027" s="2" t="str">
        <f t="shared" si="471"/>
        <v>November</v>
      </c>
      <c r="D6027" s="1" t="s">
        <v>18</v>
      </c>
      <c r="E6027" s="1">
        <v>17</v>
      </c>
      <c r="F6027" s="1">
        <f t="shared" si="470"/>
        <v>6.7223529411764709</v>
      </c>
      <c r="G6027" s="1">
        <v>114.28</v>
      </c>
      <c r="H6027" s="1">
        <v>5.84</v>
      </c>
      <c r="I6027">
        <f t="shared" si="472"/>
        <v>120.12</v>
      </c>
      <c r="J6027">
        <f t="shared" si="473"/>
        <v>3.5455000000000001</v>
      </c>
      <c r="K6027">
        <f t="shared" si="474"/>
        <v>4.0517974000000008</v>
      </c>
      <c r="L6027" s="1" t="s">
        <v>26</v>
      </c>
      <c r="M6027" s="1" t="s">
        <v>20</v>
      </c>
      <c r="N6027" s="1" t="s">
        <v>33</v>
      </c>
      <c r="O6027" s="1" t="s">
        <v>34</v>
      </c>
      <c r="P6027" s="1" t="s">
        <v>45</v>
      </c>
      <c r="Q6027" s="1" t="s">
        <v>24</v>
      </c>
      <c r="R6027" s="2">
        <v>40871</v>
      </c>
    </row>
    <row r="6028" spans="1:18" x14ac:dyDescent="0.25">
      <c r="A6028" s="1">
        <v>4004</v>
      </c>
      <c r="B6028" s="2">
        <v>40304</v>
      </c>
      <c r="C6028" s="2" t="str">
        <f t="shared" si="471"/>
        <v>May</v>
      </c>
      <c r="D6028" s="1" t="s">
        <v>41</v>
      </c>
      <c r="E6028" s="1">
        <v>44</v>
      </c>
      <c r="F6028" s="1">
        <f t="shared" si="470"/>
        <v>34.36931818181818</v>
      </c>
      <c r="G6028" s="1">
        <v>1512.25</v>
      </c>
      <c r="H6028" s="1">
        <v>8.99</v>
      </c>
      <c r="I6028">
        <f t="shared" si="472"/>
        <v>1521.24</v>
      </c>
      <c r="J6028">
        <f t="shared" si="473"/>
        <v>3.5455000000000001</v>
      </c>
      <c r="K6028">
        <f t="shared" si="474"/>
        <v>53.616823750000002</v>
      </c>
      <c r="L6028" s="1" t="s">
        <v>26</v>
      </c>
      <c r="M6028" s="1" t="s">
        <v>49</v>
      </c>
      <c r="N6028" s="1" t="s">
        <v>33</v>
      </c>
      <c r="O6028" s="1" t="s">
        <v>34</v>
      </c>
      <c r="P6028" s="1" t="s">
        <v>35</v>
      </c>
      <c r="Q6028" s="1" t="s">
        <v>46</v>
      </c>
      <c r="R6028" s="2">
        <v>40305</v>
      </c>
    </row>
    <row r="6029" spans="1:18" x14ac:dyDescent="0.25">
      <c r="A6029" s="1">
        <v>24099</v>
      </c>
      <c r="B6029" s="2">
        <v>40683</v>
      </c>
      <c r="C6029" s="2" t="str">
        <f t="shared" si="471"/>
        <v>May</v>
      </c>
      <c r="D6029" s="1" t="s">
        <v>32</v>
      </c>
      <c r="E6029" s="1">
        <v>36</v>
      </c>
      <c r="F6029" s="1">
        <f t="shared" si="470"/>
        <v>22.939444444444447</v>
      </c>
      <c r="G6029" s="1">
        <v>825.82</v>
      </c>
      <c r="H6029" s="1">
        <v>35</v>
      </c>
      <c r="I6029">
        <f t="shared" si="472"/>
        <v>860.82</v>
      </c>
      <c r="J6029">
        <f t="shared" si="473"/>
        <v>3.5455000000000001</v>
      </c>
      <c r="K6029">
        <f t="shared" si="474"/>
        <v>29.279448100000003</v>
      </c>
      <c r="L6029" s="1" t="s">
        <v>26</v>
      </c>
      <c r="M6029" s="1" t="s">
        <v>49</v>
      </c>
      <c r="N6029" s="1" t="s">
        <v>33</v>
      </c>
      <c r="O6029" s="1" t="s">
        <v>34</v>
      </c>
      <c r="P6029" s="1" t="s">
        <v>60</v>
      </c>
      <c r="Q6029" s="1" t="s">
        <v>53</v>
      </c>
      <c r="R6029" s="2">
        <v>40684</v>
      </c>
    </row>
    <row r="6030" spans="1:18" x14ac:dyDescent="0.25">
      <c r="A6030" s="1">
        <v>49319</v>
      </c>
      <c r="B6030" s="2">
        <v>40780</v>
      </c>
      <c r="C6030" s="2" t="str">
        <f t="shared" si="471"/>
        <v>August</v>
      </c>
      <c r="D6030" s="1" t="s">
        <v>18</v>
      </c>
      <c r="E6030" s="1">
        <v>13</v>
      </c>
      <c r="F6030" s="1">
        <f t="shared" si="470"/>
        <v>7.6015384615384614</v>
      </c>
      <c r="G6030" s="1">
        <v>98.82</v>
      </c>
      <c r="H6030" s="1">
        <v>5.53</v>
      </c>
      <c r="I6030">
        <f t="shared" si="472"/>
        <v>104.35</v>
      </c>
      <c r="J6030">
        <f t="shared" si="473"/>
        <v>5.3265000000000002</v>
      </c>
      <c r="K6030">
        <f t="shared" si="474"/>
        <v>5.2636472999999997</v>
      </c>
      <c r="L6030" s="1" t="s">
        <v>26</v>
      </c>
      <c r="M6030" s="1" t="s">
        <v>54</v>
      </c>
      <c r="N6030" s="1" t="s">
        <v>33</v>
      </c>
      <c r="O6030" s="1" t="s">
        <v>29</v>
      </c>
      <c r="P6030" s="1" t="s">
        <v>43</v>
      </c>
      <c r="Q6030" s="1" t="s">
        <v>46</v>
      </c>
      <c r="R6030" s="2">
        <v>40782</v>
      </c>
    </row>
    <row r="6031" spans="1:18" x14ac:dyDescent="0.25">
      <c r="A6031" s="1">
        <v>41921</v>
      </c>
      <c r="B6031" s="2">
        <v>40962</v>
      </c>
      <c r="C6031" s="2" t="str">
        <f t="shared" si="471"/>
        <v>February</v>
      </c>
      <c r="D6031" s="1" t="s">
        <v>41</v>
      </c>
      <c r="E6031" s="1">
        <v>29</v>
      </c>
      <c r="F6031" s="1">
        <f t="shared" si="470"/>
        <v>11.633793103448276</v>
      </c>
      <c r="G6031" s="1">
        <v>337.38</v>
      </c>
      <c r="H6031" s="1">
        <v>6.97</v>
      </c>
      <c r="I6031">
        <f t="shared" si="472"/>
        <v>344.35</v>
      </c>
      <c r="J6031">
        <f t="shared" si="473"/>
        <v>3.5455000000000001</v>
      </c>
      <c r="K6031">
        <f t="shared" si="474"/>
        <v>11.961807900000002</v>
      </c>
      <c r="L6031" s="1" t="s">
        <v>19</v>
      </c>
      <c r="M6031" s="1" t="s">
        <v>51</v>
      </c>
      <c r="N6031" s="1" t="s">
        <v>21</v>
      </c>
      <c r="O6031" s="1" t="s">
        <v>34</v>
      </c>
      <c r="P6031" s="1" t="s">
        <v>62</v>
      </c>
      <c r="Q6031" s="1" t="s">
        <v>24</v>
      </c>
      <c r="R6031" s="2">
        <v>40963</v>
      </c>
    </row>
    <row r="6032" spans="1:18" x14ac:dyDescent="0.25">
      <c r="A6032" s="1">
        <v>16102</v>
      </c>
      <c r="B6032" s="2">
        <v>40160</v>
      </c>
      <c r="C6032" s="2" t="str">
        <f t="shared" si="471"/>
        <v>December</v>
      </c>
      <c r="D6032" s="1" t="s">
        <v>32</v>
      </c>
      <c r="E6032" s="1">
        <v>25</v>
      </c>
      <c r="F6032" s="1">
        <f t="shared" si="470"/>
        <v>530.23720000000003</v>
      </c>
      <c r="G6032" s="1">
        <v>13255.93</v>
      </c>
      <c r="H6032" s="1">
        <v>26</v>
      </c>
      <c r="I6032">
        <f t="shared" si="472"/>
        <v>13281.93</v>
      </c>
      <c r="J6032">
        <f t="shared" si="473"/>
        <v>4.7610000000000001</v>
      </c>
      <c r="K6032">
        <f t="shared" si="474"/>
        <v>631.1148273</v>
      </c>
      <c r="L6032" s="1" t="s">
        <v>38</v>
      </c>
      <c r="M6032" s="1" t="s">
        <v>47</v>
      </c>
      <c r="N6032" s="1" t="s">
        <v>42</v>
      </c>
      <c r="O6032" s="1" t="s">
        <v>22</v>
      </c>
      <c r="P6032" s="1" t="s">
        <v>39</v>
      </c>
      <c r="Q6032" s="1" t="s">
        <v>40</v>
      </c>
      <c r="R6032" s="2">
        <v>40162</v>
      </c>
    </row>
    <row r="6033" spans="1:18" x14ac:dyDescent="0.25">
      <c r="A6033" s="1">
        <v>193</v>
      </c>
      <c r="B6033" s="2">
        <v>40397</v>
      </c>
      <c r="C6033" s="2" t="str">
        <f t="shared" si="471"/>
        <v>August</v>
      </c>
      <c r="D6033" s="1" t="s">
        <v>37</v>
      </c>
      <c r="E6033" s="1">
        <v>14</v>
      </c>
      <c r="F6033" s="1">
        <f t="shared" si="470"/>
        <v>12.492142857142856</v>
      </c>
      <c r="G6033" s="1">
        <v>174.89</v>
      </c>
      <c r="H6033" s="1">
        <v>6.27</v>
      </c>
      <c r="I6033">
        <f t="shared" si="472"/>
        <v>181.16</v>
      </c>
      <c r="J6033">
        <f t="shared" si="473"/>
        <v>3.5455000000000001</v>
      </c>
      <c r="K6033">
        <f t="shared" si="474"/>
        <v>6.2007249499999997</v>
      </c>
      <c r="L6033" s="1" t="s">
        <v>26</v>
      </c>
      <c r="M6033" s="1" t="s">
        <v>49</v>
      </c>
      <c r="N6033" s="1" t="s">
        <v>21</v>
      </c>
      <c r="O6033" s="1" t="s">
        <v>34</v>
      </c>
      <c r="P6033" s="1" t="s">
        <v>60</v>
      </c>
      <c r="Q6033" s="1" t="s">
        <v>31</v>
      </c>
      <c r="R6033" s="2">
        <v>40399</v>
      </c>
    </row>
    <row r="6034" spans="1:18" x14ac:dyDescent="0.25">
      <c r="A6034" s="1">
        <v>20103</v>
      </c>
      <c r="B6034" s="2">
        <v>40220</v>
      </c>
      <c r="C6034" s="2" t="str">
        <f t="shared" si="471"/>
        <v>February</v>
      </c>
      <c r="D6034" s="1" t="s">
        <v>41</v>
      </c>
      <c r="E6034" s="1">
        <v>30</v>
      </c>
      <c r="F6034" s="1">
        <f t="shared" si="470"/>
        <v>10.497666666666667</v>
      </c>
      <c r="G6034" s="1">
        <v>314.93</v>
      </c>
      <c r="H6034" s="1">
        <v>6.24</v>
      </c>
      <c r="I6034">
        <f t="shared" si="472"/>
        <v>321.17</v>
      </c>
      <c r="J6034">
        <f t="shared" si="473"/>
        <v>5.3265000000000002</v>
      </c>
      <c r="K6034">
        <f t="shared" si="474"/>
        <v>16.774746449999999</v>
      </c>
      <c r="L6034" s="1" t="s">
        <v>26</v>
      </c>
      <c r="M6034" s="1" t="s">
        <v>56</v>
      </c>
      <c r="N6034" s="1" t="s">
        <v>28</v>
      </c>
      <c r="O6034" s="1" t="s">
        <v>29</v>
      </c>
      <c r="P6034" s="1" t="s">
        <v>61</v>
      </c>
      <c r="Q6034" s="1" t="s">
        <v>31</v>
      </c>
      <c r="R6034" s="2">
        <v>40221</v>
      </c>
    </row>
    <row r="6035" spans="1:18" x14ac:dyDescent="0.25">
      <c r="A6035" s="1">
        <v>20037</v>
      </c>
      <c r="B6035" s="2">
        <v>39823</v>
      </c>
      <c r="C6035" s="2" t="str">
        <f t="shared" si="471"/>
        <v>January</v>
      </c>
      <c r="D6035" s="1" t="s">
        <v>18</v>
      </c>
      <c r="E6035" s="1">
        <v>35</v>
      </c>
      <c r="F6035" s="1">
        <f t="shared" si="470"/>
        <v>28.840571428571426</v>
      </c>
      <c r="G6035" s="1">
        <v>1009.42</v>
      </c>
      <c r="H6035" s="1">
        <v>8.5500000000000007</v>
      </c>
      <c r="I6035">
        <f t="shared" si="472"/>
        <v>1017.9699999999999</v>
      </c>
      <c r="J6035">
        <f t="shared" si="473"/>
        <v>4.7610000000000001</v>
      </c>
      <c r="K6035">
        <f t="shared" si="474"/>
        <v>48.058486199999997</v>
      </c>
      <c r="L6035" s="1" t="s">
        <v>26</v>
      </c>
      <c r="M6035" s="1" t="s">
        <v>54</v>
      </c>
      <c r="N6035" s="1" t="s">
        <v>33</v>
      </c>
      <c r="O6035" s="1" t="s">
        <v>22</v>
      </c>
      <c r="P6035" s="1" t="s">
        <v>23</v>
      </c>
      <c r="Q6035" s="1" t="s">
        <v>24</v>
      </c>
      <c r="R6035" s="2">
        <v>39828</v>
      </c>
    </row>
    <row r="6036" spans="1:18" x14ac:dyDescent="0.25">
      <c r="A6036" s="1">
        <v>16166</v>
      </c>
      <c r="B6036" s="2">
        <v>40209</v>
      </c>
      <c r="C6036" s="2" t="str">
        <f t="shared" si="471"/>
        <v>January</v>
      </c>
      <c r="D6036" s="1" t="s">
        <v>37</v>
      </c>
      <c r="E6036" s="1">
        <v>36</v>
      </c>
      <c r="F6036" s="1">
        <f t="shared" si="470"/>
        <v>2.1808333333333336</v>
      </c>
      <c r="G6036" s="1">
        <v>78.510000000000005</v>
      </c>
      <c r="H6036" s="1">
        <v>1.38</v>
      </c>
      <c r="I6036">
        <f t="shared" si="472"/>
        <v>79.89</v>
      </c>
      <c r="J6036">
        <f t="shared" si="473"/>
        <v>3.5455000000000001</v>
      </c>
      <c r="K6036">
        <f t="shared" si="474"/>
        <v>2.7835720500000001</v>
      </c>
      <c r="L6036" s="1" t="s">
        <v>26</v>
      </c>
      <c r="M6036" s="1" t="s">
        <v>20</v>
      </c>
      <c r="N6036" s="1" t="s">
        <v>28</v>
      </c>
      <c r="O6036" s="1" t="s">
        <v>34</v>
      </c>
      <c r="P6036" s="1" t="s">
        <v>66</v>
      </c>
      <c r="Q6036" s="1" t="s">
        <v>36</v>
      </c>
      <c r="R6036" s="2">
        <v>40210</v>
      </c>
    </row>
    <row r="6037" spans="1:18" x14ac:dyDescent="0.25">
      <c r="A6037" s="1">
        <v>32450</v>
      </c>
      <c r="B6037" s="2">
        <v>40896</v>
      </c>
      <c r="C6037" s="2" t="str">
        <f t="shared" si="471"/>
        <v>December</v>
      </c>
      <c r="D6037" s="1" t="s">
        <v>41</v>
      </c>
      <c r="E6037" s="1">
        <v>37</v>
      </c>
      <c r="F6037" s="1">
        <f t="shared" si="470"/>
        <v>71.318648648648647</v>
      </c>
      <c r="G6037" s="1">
        <v>2638.79</v>
      </c>
      <c r="H6037" s="1">
        <v>89.3</v>
      </c>
      <c r="I6037">
        <f t="shared" si="472"/>
        <v>2728.09</v>
      </c>
      <c r="J6037">
        <f t="shared" si="473"/>
        <v>4.7610000000000001</v>
      </c>
      <c r="K6037">
        <f t="shared" si="474"/>
        <v>125.63279189999999</v>
      </c>
      <c r="L6037" s="1" t="s">
        <v>38</v>
      </c>
      <c r="M6037" s="1" t="s">
        <v>49</v>
      </c>
      <c r="N6037" s="1" t="s">
        <v>28</v>
      </c>
      <c r="O6037" s="1" t="s">
        <v>22</v>
      </c>
      <c r="P6037" s="1" t="s">
        <v>57</v>
      </c>
      <c r="Q6037" s="1" t="s">
        <v>64</v>
      </c>
      <c r="R6037" s="2">
        <v>40896</v>
      </c>
    </row>
    <row r="6038" spans="1:18" x14ac:dyDescent="0.25">
      <c r="A6038" s="1">
        <v>50310</v>
      </c>
      <c r="B6038" s="2">
        <v>40040</v>
      </c>
      <c r="C6038" s="2" t="str">
        <f t="shared" si="471"/>
        <v>August</v>
      </c>
      <c r="D6038" s="1" t="s">
        <v>41</v>
      </c>
      <c r="E6038" s="1">
        <v>42</v>
      </c>
      <c r="F6038" s="1">
        <f t="shared" si="470"/>
        <v>43.126190476190473</v>
      </c>
      <c r="G6038" s="1">
        <v>1811.3</v>
      </c>
      <c r="H6038" s="1">
        <v>4.62</v>
      </c>
      <c r="I6038">
        <f t="shared" si="472"/>
        <v>1815.9199999999998</v>
      </c>
      <c r="J6038">
        <f t="shared" si="473"/>
        <v>3.5455000000000001</v>
      </c>
      <c r="K6038">
        <f t="shared" si="474"/>
        <v>64.219641499999994</v>
      </c>
      <c r="L6038" s="1" t="s">
        <v>19</v>
      </c>
      <c r="M6038" s="1" t="s">
        <v>20</v>
      </c>
      <c r="N6038" s="1" t="s">
        <v>33</v>
      </c>
      <c r="O6038" s="1" t="s">
        <v>34</v>
      </c>
      <c r="P6038" s="1" t="s">
        <v>68</v>
      </c>
      <c r="Q6038" s="1" t="s">
        <v>24</v>
      </c>
      <c r="R6038" s="2">
        <v>40042</v>
      </c>
    </row>
    <row r="6039" spans="1:18" x14ac:dyDescent="0.25">
      <c r="A6039" s="1">
        <v>43909</v>
      </c>
      <c r="B6039" s="2">
        <v>39820</v>
      </c>
      <c r="C6039" s="2" t="str">
        <f t="shared" si="471"/>
        <v>January</v>
      </c>
      <c r="D6039" s="1" t="s">
        <v>25</v>
      </c>
      <c r="E6039" s="1">
        <v>46</v>
      </c>
      <c r="F6039" s="1">
        <f t="shared" si="470"/>
        <v>16.027173913043477</v>
      </c>
      <c r="G6039" s="1">
        <v>737.25</v>
      </c>
      <c r="H6039" s="1">
        <v>13.18</v>
      </c>
      <c r="I6039">
        <f t="shared" si="472"/>
        <v>750.43</v>
      </c>
      <c r="J6039">
        <f t="shared" si="473"/>
        <v>3.5455000000000001</v>
      </c>
      <c r="K6039">
        <f t="shared" si="474"/>
        <v>26.139198750000002</v>
      </c>
      <c r="L6039" s="1" t="s">
        <v>26</v>
      </c>
      <c r="M6039" s="1" t="s">
        <v>51</v>
      </c>
      <c r="N6039" s="1" t="s">
        <v>21</v>
      </c>
      <c r="O6039" s="1" t="s">
        <v>34</v>
      </c>
      <c r="P6039" s="1" t="s">
        <v>48</v>
      </c>
      <c r="Q6039" s="1" t="s">
        <v>24</v>
      </c>
      <c r="R6039" s="2">
        <v>39821</v>
      </c>
    </row>
    <row r="6040" spans="1:18" x14ac:dyDescent="0.25">
      <c r="A6040" s="1">
        <v>32610</v>
      </c>
      <c r="B6040" s="2">
        <v>41140</v>
      </c>
      <c r="C6040" s="2" t="str">
        <f t="shared" si="471"/>
        <v>August</v>
      </c>
      <c r="D6040" s="1" t="s">
        <v>32</v>
      </c>
      <c r="E6040" s="1">
        <v>20</v>
      </c>
      <c r="F6040" s="1">
        <f t="shared" si="470"/>
        <v>99.594925000000003</v>
      </c>
      <c r="G6040" s="1">
        <v>1991.8985</v>
      </c>
      <c r="H6040" s="1">
        <v>7.69</v>
      </c>
      <c r="I6040">
        <f t="shared" si="472"/>
        <v>1999.5885000000001</v>
      </c>
      <c r="J6040">
        <f t="shared" si="473"/>
        <v>5.3265000000000002</v>
      </c>
      <c r="K6040">
        <f t="shared" si="474"/>
        <v>106.09847360249999</v>
      </c>
      <c r="L6040" s="1" t="s">
        <v>26</v>
      </c>
      <c r="M6040" s="1" t="s">
        <v>51</v>
      </c>
      <c r="N6040" s="1" t="s">
        <v>21</v>
      </c>
      <c r="O6040" s="1" t="s">
        <v>29</v>
      </c>
      <c r="P6040" s="1" t="s">
        <v>30</v>
      </c>
      <c r="Q6040" s="1" t="s">
        <v>24</v>
      </c>
      <c r="R6040" s="2">
        <v>41141</v>
      </c>
    </row>
    <row r="6041" spans="1:18" x14ac:dyDescent="0.25">
      <c r="A6041" s="1">
        <v>6465</v>
      </c>
      <c r="B6041" s="2">
        <v>40767</v>
      </c>
      <c r="C6041" s="2" t="str">
        <f t="shared" si="471"/>
        <v>August</v>
      </c>
      <c r="D6041" s="1" t="s">
        <v>18</v>
      </c>
      <c r="E6041" s="1">
        <v>36</v>
      </c>
      <c r="F6041" s="1">
        <f t="shared" si="470"/>
        <v>6.6705555555555556</v>
      </c>
      <c r="G6041" s="1">
        <v>240.14</v>
      </c>
      <c r="H6041" s="1">
        <v>2</v>
      </c>
      <c r="I6041">
        <f t="shared" si="472"/>
        <v>242.14</v>
      </c>
      <c r="J6041">
        <f t="shared" si="473"/>
        <v>3.5455000000000001</v>
      </c>
      <c r="K6041">
        <f t="shared" si="474"/>
        <v>8.514163700000001</v>
      </c>
      <c r="L6041" s="1" t="s">
        <v>19</v>
      </c>
      <c r="M6041" s="1" t="s">
        <v>58</v>
      </c>
      <c r="N6041" s="1" t="s">
        <v>28</v>
      </c>
      <c r="O6041" s="1" t="s">
        <v>34</v>
      </c>
      <c r="P6041" s="1" t="s">
        <v>45</v>
      </c>
      <c r="Q6041" s="1" t="s">
        <v>36</v>
      </c>
      <c r="R6041" s="2">
        <v>40774</v>
      </c>
    </row>
    <row r="6042" spans="1:18" x14ac:dyDescent="0.25">
      <c r="A6042" s="1">
        <v>49313</v>
      </c>
      <c r="B6042" s="2">
        <v>40090</v>
      </c>
      <c r="C6042" s="2" t="str">
        <f t="shared" si="471"/>
        <v>October</v>
      </c>
      <c r="D6042" s="1" t="s">
        <v>41</v>
      </c>
      <c r="E6042" s="1">
        <v>34</v>
      </c>
      <c r="F6042" s="1">
        <f t="shared" si="470"/>
        <v>9.051764705882352</v>
      </c>
      <c r="G6042" s="1">
        <v>307.76</v>
      </c>
      <c r="H6042" s="1">
        <v>4.93</v>
      </c>
      <c r="I6042">
        <f t="shared" si="472"/>
        <v>312.69</v>
      </c>
      <c r="J6042">
        <f t="shared" si="473"/>
        <v>4.7610000000000001</v>
      </c>
      <c r="K6042">
        <f t="shared" si="474"/>
        <v>14.652453599999999</v>
      </c>
      <c r="L6042" s="1" t="s">
        <v>19</v>
      </c>
      <c r="M6042" s="1" t="s">
        <v>27</v>
      </c>
      <c r="N6042" s="1" t="s">
        <v>28</v>
      </c>
      <c r="O6042" s="1" t="s">
        <v>22</v>
      </c>
      <c r="P6042" s="1" t="s">
        <v>23</v>
      </c>
      <c r="Q6042" s="1" t="s">
        <v>24</v>
      </c>
      <c r="R6042" s="2">
        <v>40090</v>
      </c>
    </row>
    <row r="6043" spans="1:18" x14ac:dyDescent="0.25">
      <c r="A6043" s="1">
        <v>50852</v>
      </c>
      <c r="B6043" s="2">
        <v>40706</v>
      </c>
      <c r="C6043" s="2" t="str">
        <f t="shared" si="471"/>
        <v>June</v>
      </c>
      <c r="D6043" s="1" t="s">
        <v>41</v>
      </c>
      <c r="E6043" s="1">
        <v>24</v>
      </c>
      <c r="F6043" s="1">
        <f t="shared" si="470"/>
        <v>7.8529166666666663</v>
      </c>
      <c r="G6043" s="1">
        <v>188.47</v>
      </c>
      <c r="H6043" s="1">
        <v>11.51</v>
      </c>
      <c r="I6043">
        <f t="shared" si="472"/>
        <v>199.98</v>
      </c>
      <c r="J6043">
        <f t="shared" si="473"/>
        <v>3.5455000000000001</v>
      </c>
      <c r="K6043">
        <f t="shared" si="474"/>
        <v>6.6822038499999996</v>
      </c>
      <c r="L6043" s="1" t="s">
        <v>26</v>
      </c>
      <c r="M6043" s="1" t="s">
        <v>54</v>
      </c>
      <c r="N6043" s="1" t="s">
        <v>28</v>
      </c>
      <c r="O6043" s="1" t="s">
        <v>34</v>
      </c>
      <c r="P6043" s="1" t="s">
        <v>48</v>
      </c>
      <c r="Q6043" s="1" t="s">
        <v>24</v>
      </c>
      <c r="R6043" s="2">
        <v>40707</v>
      </c>
    </row>
    <row r="6044" spans="1:18" x14ac:dyDescent="0.25">
      <c r="A6044" s="1">
        <v>32000</v>
      </c>
      <c r="B6044" s="2">
        <v>41165</v>
      </c>
      <c r="C6044" s="2" t="str">
        <f t="shared" si="471"/>
        <v>September</v>
      </c>
      <c r="D6044" s="1" t="s">
        <v>18</v>
      </c>
      <c r="E6044" s="1">
        <v>49</v>
      </c>
      <c r="F6044" s="1">
        <f t="shared" si="470"/>
        <v>3.3093877551020405</v>
      </c>
      <c r="G6044" s="1">
        <v>162.16</v>
      </c>
      <c r="H6044" s="1">
        <v>1.35</v>
      </c>
      <c r="I6044">
        <f t="shared" si="472"/>
        <v>163.51</v>
      </c>
      <c r="J6044">
        <f t="shared" si="473"/>
        <v>3.5455000000000001</v>
      </c>
      <c r="K6044">
        <f t="shared" si="474"/>
        <v>5.7493827999999993</v>
      </c>
      <c r="L6044" s="1" t="s">
        <v>26</v>
      </c>
      <c r="M6044" s="1" t="s">
        <v>27</v>
      </c>
      <c r="N6044" s="1" t="s">
        <v>42</v>
      </c>
      <c r="O6044" s="1" t="s">
        <v>34</v>
      </c>
      <c r="P6044" s="1" t="s">
        <v>66</v>
      </c>
      <c r="Q6044" s="1" t="s">
        <v>36</v>
      </c>
      <c r="R6044" s="2">
        <v>41167</v>
      </c>
    </row>
    <row r="6045" spans="1:18" x14ac:dyDescent="0.25">
      <c r="A6045" s="1">
        <v>20033</v>
      </c>
      <c r="B6045" s="2">
        <v>40319</v>
      </c>
      <c r="C6045" s="2" t="str">
        <f t="shared" si="471"/>
        <v>May</v>
      </c>
      <c r="D6045" s="1" t="s">
        <v>37</v>
      </c>
      <c r="E6045" s="1">
        <v>5</v>
      </c>
      <c r="F6045" s="1">
        <f t="shared" si="470"/>
        <v>508.78999999999996</v>
      </c>
      <c r="G6045" s="1">
        <v>2543.9499999999998</v>
      </c>
      <c r="H6045" s="1">
        <v>24.49</v>
      </c>
      <c r="I6045">
        <f t="shared" si="472"/>
        <v>2568.4399999999996</v>
      </c>
      <c r="J6045">
        <f t="shared" si="473"/>
        <v>5.3265000000000002</v>
      </c>
      <c r="K6045">
        <f t="shared" si="474"/>
        <v>135.50349674999998</v>
      </c>
      <c r="L6045" s="1" t="s">
        <v>26</v>
      </c>
      <c r="M6045" s="1" t="s">
        <v>55</v>
      </c>
      <c r="N6045" s="1" t="s">
        <v>33</v>
      </c>
      <c r="O6045" s="1" t="s">
        <v>29</v>
      </c>
      <c r="P6045" s="1" t="s">
        <v>52</v>
      </c>
      <c r="Q6045" s="1" t="s">
        <v>53</v>
      </c>
      <c r="R6045" s="2">
        <v>40321</v>
      </c>
    </row>
    <row r="6046" spans="1:18" x14ac:dyDescent="0.25">
      <c r="A6046" s="1">
        <v>13602</v>
      </c>
      <c r="B6046" s="2">
        <v>39826</v>
      </c>
      <c r="C6046" s="2" t="str">
        <f t="shared" si="471"/>
        <v>January</v>
      </c>
      <c r="D6046" s="1" t="s">
        <v>18</v>
      </c>
      <c r="E6046" s="1">
        <v>13</v>
      </c>
      <c r="F6046" s="1">
        <f t="shared" si="470"/>
        <v>50.845384615384617</v>
      </c>
      <c r="G6046" s="1">
        <v>660.99</v>
      </c>
      <c r="H6046" s="1">
        <v>5.09</v>
      </c>
      <c r="I6046">
        <f t="shared" si="472"/>
        <v>666.08</v>
      </c>
      <c r="J6046">
        <f t="shared" si="473"/>
        <v>3.5455000000000001</v>
      </c>
      <c r="K6046">
        <f t="shared" si="474"/>
        <v>23.435400450000003</v>
      </c>
      <c r="L6046" s="1" t="s">
        <v>26</v>
      </c>
      <c r="M6046" s="1" t="s">
        <v>47</v>
      </c>
      <c r="N6046" s="1" t="s">
        <v>33</v>
      </c>
      <c r="O6046" s="1" t="s">
        <v>34</v>
      </c>
      <c r="P6046" s="1" t="s">
        <v>45</v>
      </c>
      <c r="Q6046" s="1" t="s">
        <v>24</v>
      </c>
      <c r="R6046" s="2">
        <v>39826</v>
      </c>
    </row>
    <row r="6047" spans="1:18" x14ac:dyDescent="0.25">
      <c r="A6047" s="1">
        <v>18789</v>
      </c>
      <c r="B6047" s="2">
        <v>40618</v>
      </c>
      <c r="C6047" s="2" t="str">
        <f t="shared" si="471"/>
        <v>March</v>
      </c>
      <c r="D6047" s="1" t="s">
        <v>25</v>
      </c>
      <c r="E6047" s="1">
        <v>50</v>
      </c>
      <c r="F6047" s="1">
        <f t="shared" si="470"/>
        <v>31.163600000000002</v>
      </c>
      <c r="G6047" s="1">
        <v>1558.18</v>
      </c>
      <c r="H6047" s="1">
        <v>9.18</v>
      </c>
      <c r="I6047">
        <f t="shared" si="472"/>
        <v>1567.3600000000001</v>
      </c>
      <c r="J6047">
        <f t="shared" si="473"/>
        <v>3.5455000000000001</v>
      </c>
      <c r="K6047">
        <f t="shared" si="474"/>
        <v>55.245271900000006</v>
      </c>
      <c r="L6047" s="1" t="s">
        <v>26</v>
      </c>
      <c r="M6047" s="1" t="s">
        <v>54</v>
      </c>
      <c r="N6047" s="1" t="s">
        <v>28</v>
      </c>
      <c r="O6047" s="1" t="s">
        <v>34</v>
      </c>
      <c r="P6047" s="1" t="s">
        <v>45</v>
      </c>
      <c r="Q6047" s="1" t="s">
        <v>24</v>
      </c>
      <c r="R6047" s="2">
        <v>40620</v>
      </c>
    </row>
    <row r="6048" spans="1:18" x14ac:dyDescent="0.25">
      <c r="A6048" s="1">
        <v>39492</v>
      </c>
      <c r="B6048" s="2">
        <v>40650</v>
      </c>
      <c r="C6048" s="2" t="str">
        <f t="shared" si="471"/>
        <v>April</v>
      </c>
      <c r="D6048" s="1" t="s">
        <v>32</v>
      </c>
      <c r="E6048" s="1">
        <v>40</v>
      </c>
      <c r="F6048" s="1">
        <f t="shared" si="470"/>
        <v>4.2370000000000001</v>
      </c>
      <c r="G6048" s="1">
        <v>169.48</v>
      </c>
      <c r="H6048" s="1">
        <v>5.68</v>
      </c>
      <c r="I6048">
        <f t="shared" si="472"/>
        <v>175.16</v>
      </c>
      <c r="J6048">
        <f t="shared" si="473"/>
        <v>3.5455000000000001</v>
      </c>
      <c r="K6048">
        <f t="shared" si="474"/>
        <v>6.0089134</v>
      </c>
      <c r="L6048" s="1" t="s">
        <v>26</v>
      </c>
      <c r="M6048" s="1" t="s">
        <v>27</v>
      </c>
      <c r="N6048" s="1" t="s">
        <v>33</v>
      </c>
      <c r="O6048" s="1" t="s">
        <v>34</v>
      </c>
      <c r="P6048" s="1" t="s">
        <v>45</v>
      </c>
      <c r="Q6048" s="1" t="s">
        <v>24</v>
      </c>
      <c r="R6048" s="2">
        <v>40652</v>
      </c>
    </row>
    <row r="6049" spans="1:18" x14ac:dyDescent="0.25">
      <c r="A6049" s="1">
        <v>11111</v>
      </c>
      <c r="B6049" s="2">
        <v>40560</v>
      </c>
      <c r="C6049" s="2" t="str">
        <f t="shared" si="471"/>
        <v>January</v>
      </c>
      <c r="D6049" s="1" t="s">
        <v>41</v>
      </c>
      <c r="E6049" s="1">
        <v>7</v>
      </c>
      <c r="F6049" s="1">
        <f t="shared" si="470"/>
        <v>44.074285714285715</v>
      </c>
      <c r="G6049" s="1">
        <v>308.52</v>
      </c>
      <c r="H6049" s="1">
        <v>34.200000000000003</v>
      </c>
      <c r="I6049">
        <f t="shared" si="472"/>
        <v>342.71999999999997</v>
      </c>
      <c r="J6049">
        <f t="shared" si="473"/>
        <v>4.7610000000000001</v>
      </c>
      <c r="K6049">
        <f t="shared" si="474"/>
        <v>14.688637200000001</v>
      </c>
      <c r="L6049" s="1" t="s">
        <v>26</v>
      </c>
      <c r="M6049" s="1" t="s">
        <v>27</v>
      </c>
      <c r="N6049" s="1" t="s">
        <v>33</v>
      </c>
      <c r="O6049" s="1" t="s">
        <v>22</v>
      </c>
      <c r="P6049" s="1" t="s">
        <v>23</v>
      </c>
      <c r="Q6049" s="1" t="s">
        <v>36</v>
      </c>
      <c r="R6049" s="2">
        <v>40562</v>
      </c>
    </row>
    <row r="6050" spans="1:18" x14ac:dyDescent="0.25">
      <c r="A6050" s="1">
        <v>21478</v>
      </c>
      <c r="B6050" s="2">
        <v>40970</v>
      </c>
      <c r="C6050" s="2" t="str">
        <f t="shared" si="471"/>
        <v>March</v>
      </c>
      <c r="D6050" s="1" t="s">
        <v>18</v>
      </c>
      <c r="E6050" s="1">
        <v>33</v>
      </c>
      <c r="F6050" s="1">
        <f t="shared" si="470"/>
        <v>48.551818181818184</v>
      </c>
      <c r="G6050" s="1">
        <v>1602.21</v>
      </c>
      <c r="H6050" s="1">
        <v>5.79</v>
      </c>
      <c r="I6050">
        <f t="shared" si="472"/>
        <v>1608</v>
      </c>
      <c r="J6050">
        <f t="shared" si="473"/>
        <v>3.5455000000000001</v>
      </c>
      <c r="K6050">
        <f t="shared" si="474"/>
        <v>56.806355549999999</v>
      </c>
      <c r="L6050" s="1" t="s">
        <v>26</v>
      </c>
      <c r="M6050" s="1" t="s">
        <v>56</v>
      </c>
      <c r="N6050" s="1" t="s">
        <v>42</v>
      </c>
      <c r="O6050" s="1" t="s">
        <v>34</v>
      </c>
      <c r="P6050" s="1" t="s">
        <v>45</v>
      </c>
      <c r="Q6050" s="1" t="s">
        <v>24</v>
      </c>
      <c r="R6050" s="2">
        <v>40974</v>
      </c>
    </row>
    <row r="6051" spans="1:18" x14ac:dyDescent="0.25">
      <c r="A6051" s="1">
        <v>31620</v>
      </c>
      <c r="B6051" s="2">
        <v>40766</v>
      </c>
      <c r="C6051" s="2" t="str">
        <f t="shared" si="471"/>
        <v>August</v>
      </c>
      <c r="D6051" s="1" t="s">
        <v>37</v>
      </c>
      <c r="E6051" s="1">
        <v>20</v>
      </c>
      <c r="F6051" s="1">
        <f t="shared" si="470"/>
        <v>55.418300000000002</v>
      </c>
      <c r="G6051" s="1">
        <v>1108.366</v>
      </c>
      <c r="H6051" s="1">
        <v>2.5</v>
      </c>
      <c r="I6051">
        <f t="shared" si="472"/>
        <v>1110.866</v>
      </c>
      <c r="J6051">
        <f t="shared" si="473"/>
        <v>5.3265000000000002</v>
      </c>
      <c r="K6051">
        <f t="shared" si="474"/>
        <v>59.037114989999999</v>
      </c>
      <c r="L6051" s="1" t="s">
        <v>26</v>
      </c>
      <c r="M6051" s="1" t="s">
        <v>54</v>
      </c>
      <c r="N6051" s="1" t="s">
        <v>42</v>
      </c>
      <c r="O6051" s="1" t="s">
        <v>29</v>
      </c>
      <c r="P6051" s="1" t="s">
        <v>30</v>
      </c>
      <c r="Q6051" s="1" t="s">
        <v>24</v>
      </c>
      <c r="R6051" s="2">
        <v>40768</v>
      </c>
    </row>
    <row r="6052" spans="1:18" x14ac:dyDescent="0.25">
      <c r="A6052" s="1">
        <v>24996</v>
      </c>
      <c r="B6052" s="2">
        <v>40811</v>
      </c>
      <c r="C6052" s="2" t="str">
        <f t="shared" si="471"/>
        <v>September</v>
      </c>
      <c r="D6052" s="1" t="s">
        <v>37</v>
      </c>
      <c r="E6052" s="1">
        <v>36</v>
      </c>
      <c r="F6052" s="1">
        <f t="shared" si="470"/>
        <v>49.812222222222225</v>
      </c>
      <c r="G6052" s="1">
        <v>1793.24</v>
      </c>
      <c r="H6052" s="1">
        <v>5.0999999999999996</v>
      </c>
      <c r="I6052">
        <f t="shared" si="472"/>
        <v>1798.34</v>
      </c>
      <c r="J6052">
        <f t="shared" si="473"/>
        <v>3.5455000000000001</v>
      </c>
      <c r="K6052">
        <f t="shared" si="474"/>
        <v>63.579324200000002</v>
      </c>
      <c r="L6052" s="1" t="s">
        <v>26</v>
      </c>
      <c r="M6052" s="1" t="s">
        <v>51</v>
      </c>
      <c r="N6052" s="1" t="s">
        <v>21</v>
      </c>
      <c r="O6052" s="1" t="s">
        <v>34</v>
      </c>
      <c r="P6052" s="1" t="s">
        <v>68</v>
      </c>
      <c r="Q6052" s="1" t="s">
        <v>31</v>
      </c>
      <c r="R6052" s="2">
        <v>40812</v>
      </c>
    </row>
    <row r="6053" spans="1:18" x14ac:dyDescent="0.25">
      <c r="A6053" s="1">
        <v>8995</v>
      </c>
      <c r="B6053" s="2">
        <v>40680</v>
      </c>
      <c r="C6053" s="2" t="str">
        <f t="shared" si="471"/>
        <v>May</v>
      </c>
      <c r="D6053" s="1" t="s">
        <v>25</v>
      </c>
      <c r="E6053" s="1">
        <v>46</v>
      </c>
      <c r="F6053" s="1">
        <f t="shared" si="470"/>
        <v>1.943695652173913</v>
      </c>
      <c r="G6053" s="1">
        <v>89.41</v>
      </c>
      <c r="H6053" s="1">
        <v>0.76</v>
      </c>
      <c r="I6053">
        <f t="shared" si="472"/>
        <v>90.17</v>
      </c>
      <c r="J6053">
        <f t="shared" si="473"/>
        <v>3.5455000000000001</v>
      </c>
      <c r="K6053">
        <f t="shared" si="474"/>
        <v>3.17003155</v>
      </c>
      <c r="L6053" s="1" t="s">
        <v>26</v>
      </c>
      <c r="M6053" s="1" t="s">
        <v>44</v>
      </c>
      <c r="N6053" s="1" t="s">
        <v>21</v>
      </c>
      <c r="O6053" s="1" t="s">
        <v>34</v>
      </c>
      <c r="P6053" s="1" t="s">
        <v>66</v>
      </c>
      <c r="Q6053" s="1" t="s">
        <v>36</v>
      </c>
      <c r="R6053" s="2">
        <v>40682</v>
      </c>
    </row>
    <row r="6054" spans="1:18" x14ac:dyDescent="0.25">
      <c r="A6054" s="1">
        <v>54368</v>
      </c>
      <c r="B6054" s="2">
        <v>40848</v>
      </c>
      <c r="C6054" s="2" t="str">
        <f t="shared" si="471"/>
        <v>November</v>
      </c>
      <c r="D6054" s="1" t="s">
        <v>32</v>
      </c>
      <c r="E6054" s="1">
        <v>43</v>
      </c>
      <c r="F6054" s="1">
        <f t="shared" si="470"/>
        <v>39.092488372093023</v>
      </c>
      <c r="G6054" s="1">
        <v>1680.9770000000001</v>
      </c>
      <c r="H6054" s="1">
        <v>4.99</v>
      </c>
      <c r="I6054">
        <f t="shared" si="472"/>
        <v>1685.9670000000001</v>
      </c>
      <c r="J6054">
        <f t="shared" si="473"/>
        <v>5.3265000000000002</v>
      </c>
      <c r="K6054">
        <f t="shared" si="474"/>
        <v>89.537239905000007</v>
      </c>
      <c r="L6054" s="1" t="s">
        <v>26</v>
      </c>
      <c r="M6054" s="1" t="s">
        <v>49</v>
      </c>
      <c r="N6054" s="1" t="s">
        <v>28</v>
      </c>
      <c r="O6054" s="1" t="s">
        <v>29</v>
      </c>
      <c r="P6054" s="1" t="s">
        <v>30</v>
      </c>
      <c r="Q6054" s="1" t="s">
        <v>24</v>
      </c>
      <c r="R6054" s="2">
        <v>40849</v>
      </c>
    </row>
    <row r="6055" spans="1:18" x14ac:dyDescent="0.25">
      <c r="A6055" s="1">
        <v>31204</v>
      </c>
      <c r="B6055" s="2">
        <v>40411</v>
      </c>
      <c r="C6055" s="2" t="str">
        <f t="shared" si="471"/>
        <v>August</v>
      </c>
      <c r="D6055" s="1" t="s">
        <v>18</v>
      </c>
      <c r="E6055" s="1">
        <v>14</v>
      </c>
      <c r="F6055" s="1">
        <f t="shared" si="470"/>
        <v>15.394285714285715</v>
      </c>
      <c r="G6055" s="1">
        <v>215.52</v>
      </c>
      <c r="H6055" s="1">
        <v>5</v>
      </c>
      <c r="I6055">
        <f t="shared" si="472"/>
        <v>220.52</v>
      </c>
      <c r="J6055">
        <f t="shared" si="473"/>
        <v>4.7610000000000001</v>
      </c>
      <c r="K6055">
        <f t="shared" si="474"/>
        <v>10.260907200000002</v>
      </c>
      <c r="L6055" s="1" t="s">
        <v>26</v>
      </c>
      <c r="M6055" s="1" t="s">
        <v>20</v>
      </c>
      <c r="N6055" s="1" t="s">
        <v>28</v>
      </c>
      <c r="O6055" s="1" t="s">
        <v>22</v>
      </c>
      <c r="P6055" s="1" t="s">
        <v>23</v>
      </c>
      <c r="Q6055" s="1" t="s">
        <v>46</v>
      </c>
      <c r="R6055" s="2">
        <v>40416</v>
      </c>
    </row>
    <row r="6056" spans="1:18" x14ac:dyDescent="0.25">
      <c r="A6056" s="1">
        <v>55458</v>
      </c>
      <c r="B6056" s="2">
        <v>40984</v>
      </c>
      <c r="C6056" s="2" t="str">
        <f t="shared" si="471"/>
        <v>March</v>
      </c>
      <c r="D6056" s="1" t="s">
        <v>25</v>
      </c>
      <c r="E6056" s="1">
        <v>13</v>
      </c>
      <c r="F6056" s="1">
        <f t="shared" si="470"/>
        <v>16.170769230769231</v>
      </c>
      <c r="G6056" s="1">
        <v>210.22</v>
      </c>
      <c r="H6056" s="1">
        <v>7.69</v>
      </c>
      <c r="I6056">
        <f t="shared" si="472"/>
        <v>217.91</v>
      </c>
      <c r="J6056">
        <f t="shared" si="473"/>
        <v>3.5455000000000001</v>
      </c>
      <c r="K6056">
        <f t="shared" si="474"/>
        <v>7.4533500999999998</v>
      </c>
      <c r="L6056" s="1" t="s">
        <v>26</v>
      </c>
      <c r="M6056" s="1" t="s">
        <v>27</v>
      </c>
      <c r="N6056" s="1" t="s">
        <v>42</v>
      </c>
      <c r="O6056" s="1" t="s">
        <v>34</v>
      </c>
      <c r="P6056" s="1" t="s">
        <v>60</v>
      </c>
      <c r="Q6056" s="1" t="s">
        <v>24</v>
      </c>
      <c r="R6056" s="2">
        <v>40986</v>
      </c>
    </row>
    <row r="6057" spans="1:18" x14ac:dyDescent="0.25">
      <c r="A6057" s="1">
        <v>5957</v>
      </c>
      <c r="B6057" s="2">
        <v>40538</v>
      </c>
      <c r="C6057" s="2" t="str">
        <f t="shared" si="471"/>
        <v>December</v>
      </c>
      <c r="D6057" s="1" t="s">
        <v>25</v>
      </c>
      <c r="E6057" s="1">
        <v>15</v>
      </c>
      <c r="F6057" s="1">
        <f t="shared" si="470"/>
        <v>4.554666666666666</v>
      </c>
      <c r="G6057" s="1">
        <v>68.319999999999993</v>
      </c>
      <c r="H6057" s="1">
        <v>6.72</v>
      </c>
      <c r="I6057">
        <f t="shared" si="472"/>
        <v>75.039999999999992</v>
      </c>
      <c r="J6057">
        <f t="shared" si="473"/>
        <v>3.5455000000000001</v>
      </c>
      <c r="K6057">
        <f t="shared" si="474"/>
        <v>2.4222855999999999</v>
      </c>
      <c r="L6057" s="1" t="s">
        <v>26</v>
      </c>
      <c r="M6057" s="1" t="s">
        <v>59</v>
      </c>
      <c r="N6057" s="1" t="s">
        <v>28</v>
      </c>
      <c r="O6057" s="1" t="s">
        <v>34</v>
      </c>
      <c r="P6057" s="1" t="s">
        <v>45</v>
      </c>
      <c r="Q6057" s="1" t="s">
        <v>24</v>
      </c>
      <c r="R6057" s="2">
        <v>40539</v>
      </c>
    </row>
    <row r="6058" spans="1:18" x14ac:dyDescent="0.25">
      <c r="A6058" s="1">
        <v>51269</v>
      </c>
      <c r="B6058" s="2">
        <v>40920</v>
      </c>
      <c r="C6058" s="2" t="str">
        <f t="shared" si="471"/>
        <v>January</v>
      </c>
      <c r="D6058" s="1" t="s">
        <v>37</v>
      </c>
      <c r="E6058" s="1">
        <v>20</v>
      </c>
      <c r="F6058" s="1">
        <f t="shared" si="470"/>
        <v>21.520500000000002</v>
      </c>
      <c r="G6058" s="1">
        <v>430.41</v>
      </c>
      <c r="H6058" s="1">
        <v>7.58</v>
      </c>
      <c r="I6058">
        <f t="shared" si="472"/>
        <v>437.99</v>
      </c>
      <c r="J6058">
        <f t="shared" si="473"/>
        <v>4.7610000000000001</v>
      </c>
      <c r="K6058">
        <f t="shared" si="474"/>
        <v>20.491820099999998</v>
      </c>
      <c r="L6058" s="1" t="s">
        <v>26</v>
      </c>
      <c r="M6058" s="1" t="s">
        <v>51</v>
      </c>
      <c r="N6058" s="1" t="s">
        <v>28</v>
      </c>
      <c r="O6058" s="1" t="s">
        <v>22</v>
      </c>
      <c r="P6058" s="1" t="s">
        <v>23</v>
      </c>
      <c r="Q6058" s="1" t="s">
        <v>24</v>
      </c>
      <c r="R6058" s="2">
        <v>40921</v>
      </c>
    </row>
    <row r="6059" spans="1:18" x14ac:dyDescent="0.25">
      <c r="A6059" s="1">
        <v>9187</v>
      </c>
      <c r="B6059" s="2">
        <v>40046</v>
      </c>
      <c r="C6059" s="2" t="str">
        <f t="shared" si="471"/>
        <v>August</v>
      </c>
      <c r="D6059" s="1" t="s">
        <v>25</v>
      </c>
      <c r="E6059" s="1">
        <v>40</v>
      </c>
      <c r="F6059" s="1">
        <f t="shared" si="470"/>
        <v>4.3659999999999997</v>
      </c>
      <c r="G6059" s="1">
        <v>174.64</v>
      </c>
      <c r="H6059" s="1">
        <v>5.15</v>
      </c>
      <c r="I6059">
        <f t="shared" si="472"/>
        <v>179.79</v>
      </c>
      <c r="J6059">
        <f t="shared" si="473"/>
        <v>3.5455000000000001</v>
      </c>
      <c r="K6059">
        <f t="shared" si="474"/>
        <v>6.1918612</v>
      </c>
      <c r="L6059" s="1" t="s">
        <v>26</v>
      </c>
      <c r="M6059" s="1" t="s">
        <v>51</v>
      </c>
      <c r="N6059" s="1" t="s">
        <v>28</v>
      </c>
      <c r="O6059" s="1" t="s">
        <v>34</v>
      </c>
      <c r="P6059" s="1" t="s">
        <v>68</v>
      </c>
      <c r="Q6059" s="1" t="s">
        <v>24</v>
      </c>
      <c r="R6059" s="2">
        <v>40047</v>
      </c>
    </row>
    <row r="6060" spans="1:18" x14ac:dyDescent="0.25">
      <c r="A6060" s="1">
        <v>21057</v>
      </c>
      <c r="B6060" s="2">
        <v>40577</v>
      </c>
      <c r="C6060" s="2" t="str">
        <f t="shared" si="471"/>
        <v>February</v>
      </c>
      <c r="D6060" s="1" t="s">
        <v>18</v>
      </c>
      <c r="E6060" s="1">
        <v>28</v>
      </c>
      <c r="F6060" s="1">
        <f t="shared" si="470"/>
        <v>39.416785714285716</v>
      </c>
      <c r="G6060" s="1">
        <v>1103.67</v>
      </c>
      <c r="H6060" s="1">
        <v>1.99</v>
      </c>
      <c r="I6060">
        <f t="shared" si="472"/>
        <v>1105.6600000000001</v>
      </c>
      <c r="J6060">
        <f t="shared" si="473"/>
        <v>5.3265000000000002</v>
      </c>
      <c r="K6060">
        <f t="shared" si="474"/>
        <v>58.786982550000005</v>
      </c>
      <c r="L6060" s="1" t="s">
        <v>26</v>
      </c>
      <c r="M6060" s="1" t="s">
        <v>49</v>
      </c>
      <c r="N6060" s="1" t="s">
        <v>33</v>
      </c>
      <c r="O6060" s="1" t="s">
        <v>29</v>
      </c>
      <c r="P6060" s="1" t="s">
        <v>43</v>
      </c>
      <c r="Q6060" s="1" t="s">
        <v>46</v>
      </c>
      <c r="R6060" s="2">
        <v>40584</v>
      </c>
    </row>
    <row r="6061" spans="1:18" x14ac:dyDescent="0.25">
      <c r="A6061" s="1">
        <v>8070</v>
      </c>
      <c r="B6061" s="2">
        <v>40936</v>
      </c>
      <c r="C6061" s="2" t="str">
        <f t="shared" si="471"/>
        <v>January</v>
      </c>
      <c r="D6061" s="1" t="s">
        <v>41</v>
      </c>
      <c r="E6061" s="1">
        <v>14</v>
      </c>
      <c r="F6061" s="1">
        <f t="shared" si="470"/>
        <v>44.480000000000004</v>
      </c>
      <c r="G6061" s="1">
        <v>622.72</v>
      </c>
      <c r="H6061" s="1">
        <v>8.99</v>
      </c>
      <c r="I6061">
        <f t="shared" si="472"/>
        <v>631.71</v>
      </c>
      <c r="J6061">
        <f t="shared" si="473"/>
        <v>3.5455000000000001</v>
      </c>
      <c r="K6061">
        <f t="shared" si="474"/>
        <v>22.078537600000001</v>
      </c>
      <c r="L6061" s="1" t="s">
        <v>26</v>
      </c>
      <c r="M6061" s="1" t="s">
        <v>54</v>
      </c>
      <c r="N6061" s="1" t="s">
        <v>42</v>
      </c>
      <c r="O6061" s="1" t="s">
        <v>34</v>
      </c>
      <c r="P6061" s="1" t="s">
        <v>35</v>
      </c>
      <c r="Q6061" s="1" t="s">
        <v>46</v>
      </c>
      <c r="R6061" s="2">
        <v>40937</v>
      </c>
    </row>
    <row r="6062" spans="1:18" x14ac:dyDescent="0.25">
      <c r="A6062" s="1">
        <v>59207</v>
      </c>
      <c r="B6062" s="2">
        <v>39951</v>
      </c>
      <c r="C6062" s="2" t="str">
        <f t="shared" si="471"/>
        <v>May</v>
      </c>
      <c r="D6062" s="1" t="s">
        <v>37</v>
      </c>
      <c r="E6062" s="1">
        <v>3</v>
      </c>
      <c r="F6062" s="1">
        <f t="shared" si="470"/>
        <v>3.3733333333333331</v>
      </c>
      <c r="G6062" s="1">
        <v>10.119999999999999</v>
      </c>
      <c r="H6062" s="1">
        <v>1.58</v>
      </c>
      <c r="I6062">
        <f t="shared" si="472"/>
        <v>11.7</v>
      </c>
      <c r="J6062">
        <f t="shared" si="473"/>
        <v>3.5455000000000001</v>
      </c>
      <c r="K6062">
        <f t="shared" si="474"/>
        <v>0.35880459999999997</v>
      </c>
      <c r="L6062" s="1" t="s">
        <v>26</v>
      </c>
      <c r="M6062" s="1" t="s">
        <v>54</v>
      </c>
      <c r="N6062" s="1" t="s">
        <v>33</v>
      </c>
      <c r="O6062" s="1" t="s">
        <v>34</v>
      </c>
      <c r="P6062" s="1" t="s">
        <v>66</v>
      </c>
      <c r="Q6062" s="1" t="s">
        <v>36</v>
      </c>
      <c r="R6062" s="2">
        <v>39952</v>
      </c>
    </row>
    <row r="6063" spans="1:18" x14ac:dyDescent="0.25">
      <c r="A6063" s="1">
        <v>12449</v>
      </c>
      <c r="B6063" s="2">
        <v>40209</v>
      </c>
      <c r="C6063" s="2" t="str">
        <f t="shared" si="471"/>
        <v>January</v>
      </c>
      <c r="D6063" s="1" t="s">
        <v>41</v>
      </c>
      <c r="E6063" s="1">
        <v>36</v>
      </c>
      <c r="F6063" s="1">
        <f t="shared" si="470"/>
        <v>38.891666666666666</v>
      </c>
      <c r="G6063" s="1">
        <v>1400.1</v>
      </c>
      <c r="H6063" s="1">
        <v>4</v>
      </c>
      <c r="I6063">
        <f t="shared" si="472"/>
        <v>1404.1</v>
      </c>
      <c r="J6063">
        <f t="shared" si="473"/>
        <v>5.3265000000000002</v>
      </c>
      <c r="K6063">
        <f t="shared" si="474"/>
        <v>74.576326499999993</v>
      </c>
      <c r="L6063" s="1" t="s">
        <v>26</v>
      </c>
      <c r="M6063" s="1" t="s">
        <v>20</v>
      </c>
      <c r="N6063" s="1" t="s">
        <v>28</v>
      </c>
      <c r="O6063" s="1" t="s">
        <v>29</v>
      </c>
      <c r="P6063" s="1" t="s">
        <v>43</v>
      </c>
      <c r="Q6063" s="1" t="s">
        <v>24</v>
      </c>
      <c r="R6063" s="2">
        <v>40211</v>
      </c>
    </row>
    <row r="6064" spans="1:18" x14ac:dyDescent="0.25">
      <c r="A6064" s="1">
        <v>5509</v>
      </c>
      <c r="B6064" s="2">
        <v>39910</v>
      </c>
      <c r="C6064" s="2" t="str">
        <f t="shared" si="471"/>
        <v>April</v>
      </c>
      <c r="D6064" s="1" t="s">
        <v>18</v>
      </c>
      <c r="E6064" s="1">
        <v>11</v>
      </c>
      <c r="F6064" s="1">
        <f t="shared" si="470"/>
        <v>6.2236363636363627</v>
      </c>
      <c r="G6064" s="1">
        <v>68.459999999999994</v>
      </c>
      <c r="H6064" s="1">
        <v>5.3</v>
      </c>
      <c r="I6064">
        <f t="shared" si="472"/>
        <v>73.759999999999991</v>
      </c>
      <c r="J6064">
        <f t="shared" si="473"/>
        <v>3.5455000000000001</v>
      </c>
      <c r="K6064">
        <f t="shared" si="474"/>
        <v>2.4272492999999997</v>
      </c>
      <c r="L6064" s="1" t="s">
        <v>26</v>
      </c>
      <c r="M6064" s="1" t="s">
        <v>47</v>
      </c>
      <c r="N6064" s="1" t="s">
        <v>42</v>
      </c>
      <c r="O6064" s="1" t="s">
        <v>34</v>
      </c>
      <c r="P6064" s="1" t="s">
        <v>62</v>
      </c>
      <c r="Q6064" s="1" t="s">
        <v>24</v>
      </c>
      <c r="R6064" s="2">
        <v>39915</v>
      </c>
    </row>
    <row r="6065" spans="1:18" x14ac:dyDescent="0.25">
      <c r="A6065" s="1">
        <v>58470</v>
      </c>
      <c r="B6065" s="2">
        <v>40702</v>
      </c>
      <c r="C6065" s="2" t="str">
        <f t="shared" si="471"/>
        <v>June</v>
      </c>
      <c r="D6065" s="1" t="s">
        <v>25</v>
      </c>
      <c r="E6065" s="1">
        <v>36</v>
      </c>
      <c r="F6065" s="1">
        <f t="shared" si="470"/>
        <v>6.5608333333333331</v>
      </c>
      <c r="G6065" s="1">
        <v>236.19</v>
      </c>
      <c r="H6065" s="1">
        <v>5.94</v>
      </c>
      <c r="I6065">
        <f t="shared" si="472"/>
        <v>242.13</v>
      </c>
      <c r="J6065">
        <f t="shared" si="473"/>
        <v>3.5455000000000001</v>
      </c>
      <c r="K6065">
        <f t="shared" si="474"/>
        <v>8.3741164500000007</v>
      </c>
      <c r="L6065" s="1" t="s">
        <v>26</v>
      </c>
      <c r="M6065" s="1" t="s">
        <v>20</v>
      </c>
      <c r="N6065" s="1" t="s">
        <v>28</v>
      </c>
      <c r="O6065" s="1" t="s">
        <v>34</v>
      </c>
      <c r="P6065" s="1" t="s">
        <v>45</v>
      </c>
      <c r="Q6065" s="1" t="s">
        <v>24</v>
      </c>
      <c r="R6065" s="2">
        <v>40703</v>
      </c>
    </row>
    <row r="6066" spans="1:18" x14ac:dyDescent="0.25">
      <c r="A6066" s="1">
        <v>11782</v>
      </c>
      <c r="B6066" s="2">
        <v>41118</v>
      </c>
      <c r="C6066" s="2" t="str">
        <f t="shared" si="471"/>
        <v>July</v>
      </c>
      <c r="D6066" s="1" t="s">
        <v>18</v>
      </c>
      <c r="E6066" s="1">
        <v>27</v>
      </c>
      <c r="F6066" s="1">
        <f t="shared" si="470"/>
        <v>57.103000000000002</v>
      </c>
      <c r="G6066" s="1">
        <v>1541.7809999999999</v>
      </c>
      <c r="H6066" s="1">
        <v>13.99</v>
      </c>
      <c r="I6066">
        <f t="shared" si="472"/>
        <v>1555.771</v>
      </c>
      <c r="J6066">
        <f t="shared" si="473"/>
        <v>5.3265000000000002</v>
      </c>
      <c r="K6066">
        <f t="shared" si="474"/>
        <v>82.122964964999994</v>
      </c>
      <c r="L6066" s="1" t="s">
        <v>26</v>
      </c>
      <c r="M6066" s="1" t="s">
        <v>20</v>
      </c>
      <c r="N6066" s="1" t="s">
        <v>33</v>
      </c>
      <c r="O6066" s="1" t="s">
        <v>29</v>
      </c>
      <c r="P6066" s="1" t="s">
        <v>30</v>
      </c>
      <c r="Q6066" s="1" t="s">
        <v>31</v>
      </c>
      <c r="R6066" s="2">
        <v>41125</v>
      </c>
    </row>
    <row r="6067" spans="1:18" x14ac:dyDescent="0.25">
      <c r="A6067" s="1">
        <v>30023</v>
      </c>
      <c r="B6067" s="2">
        <v>40466</v>
      </c>
      <c r="C6067" s="2" t="str">
        <f t="shared" si="471"/>
        <v>October</v>
      </c>
      <c r="D6067" s="1" t="s">
        <v>18</v>
      </c>
      <c r="E6067" s="1">
        <v>28</v>
      </c>
      <c r="F6067" s="1">
        <f t="shared" si="470"/>
        <v>366.20535714285717</v>
      </c>
      <c r="G6067" s="1">
        <v>10253.75</v>
      </c>
      <c r="H6067" s="1">
        <v>48.26</v>
      </c>
      <c r="I6067">
        <f t="shared" si="472"/>
        <v>10302.01</v>
      </c>
      <c r="J6067">
        <f t="shared" si="473"/>
        <v>5.3265000000000002</v>
      </c>
      <c r="K6067">
        <f t="shared" si="474"/>
        <v>546.1659937500001</v>
      </c>
      <c r="L6067" s="1" t="s">
        <v>38</v>
      </c>
      <c r="M6067" s="1" t="s">
        <v>58</v>
      </c>
      <c r="N6067" s="1" t="s">
        <v>21</v>
      </c>
      <c r="O6067" s="1" t="s">
        <v>29</v>
      </c>
      <c r="P6067" s="1" t="s">
        <v>61</v>
      </c>
      <c r="Q6067" s="1" t="s">
        <v>64</v>
      </c>
      <c r="R6067" s="2">
        <v>40468</v>
      </c>
    </row>
    <row r="6068" spans="1:18" x14ac:dyDescent="0.25">
      <c r="A6068" s="1">
        <v>30786</v>
      </c>
      <c r="B6068" s="2">
        <v>41106</v>
      </c>
      <c r="C6068" s="2" t="str">
        <f t="shared" si="471"/>
        <v>July</v>
      </c>
      <c r="D6068" s="1" t="s">
        <v>41</v>
      </c>
      <c r="E6068" s="1">
        <v>23</v>
      </c>
      <c r="F6068" s="1">
        <f t="shared" si="470"/>
        <v>2.8656521739130434</v>
      </c>
      <c r="G6068" s="1">
        <v>65.91</v>
      </c>
      <c r="H6068" s="1">
        <v>1.34</v>
      </c>
      <c r="I6068">
        <f t="shared" si="472"/>
        <v>67.25</v>
      </c>
      <c r="J6068">
        <f t="shared" si="473"/>
        <v>3.5455000000000001</v>
      </c>
      <c r="K6068">
        <f t="shared" si="474"/>
        <v>2.33683905</v>
      </c>
      <c r="L6068" s="1" t="s">
        <v>26</v>
      </c>
      <c r="M6068" s="1" t="s">
        <v>51</v>
      </c>
      <c r="N6068" s="1" t="s">
        <v>28</v>
      </c>
      <c r="O6068" s="1" t="s">
        <v>34</v>
      </c>
      <c r="P6068" s="1" t="s">
        <v>35</v>
      </c>
      <c r="Q6068" s="1" t="s">
        <v>36</v>
      </c>
      <c r="R6068" s="2">
        <v>41106</v>
      </c>
    </row>
    <row r="6069" spans="1:18" x14ac:dyDescent="0.25">
      <c r="A6069" s="1">
        <v>26784</v>
      </c>
      <c r="B6069" s="2">
        <v>40382</v>
      </c>
      <c r="C6069" s="2" t="str">
        <f t="shared" si="471"/>
        <v>July</v>
      </c>
      <c r="D6069" s="1" t="s">
        <v>37</v>
      </c>
      <c r="E6069" s="1">
        <v>12</v>
      </c>
      <c r="F6069" s="1">
        <f t="shared" si="470"/>
        <v>122.24583333333334</v>
      </c>
      <c r="G6069" s="1">
        <v>1466.95</v>
      </c>
      <c r="H6069" s="1">
        <v>30</v>
      </c>
      <c r="I6069">
        <f t="shared" si="472"/>
        <v>1496.95</v>
      </c>
      <c r="J6069">
        <f t="shared" si="473"/>
        <v>4.7610000000000001</v>
      </c>
      <c r="K6069">
        <f t="shared" si="474"/>
        <v>69.841489500000009</v>
      </c>
      <c r="L6069" s="1" t="s">
        <v>38</v>
      </c>
      <c r="M6069" s="1" t="s">
        <v>49</v>
      </c>
      <c r="N6069" s="1" t="s">
        <v>21</v>
      </c>
      <c r="O6069" s="1" t="s">
        <v>22</v>
      </c>
      <c r="P6069" s="1" t="s">
        <v>39</v>
      </c>
      <c r="Q6069" s="1" t="s">
        <v>40</v>
      </c>
      <c r="R6069" s="2">
        <v>40383</v>
      </c>
    </row>
    <row r="6070" spans="1:18" x14ac:dyDescent="0.25">
      <c r="A6070" s="1">
        <v>5441</v>
      </c>
      <c r="B6070" s="2">
        <v>40014</v>
      </c>
      <c r="C6070" s="2" t="str">
        <f t="shared" si="471"/>
        <v>July</v>
      </c>
      <c r="D6070" s="1" t="s">
        <v>32</v>
      </c>
      <c r="E6070" s="1">
        <v>16</v>
      </c>
      <c r="F6070" s="1">
        <f t="shared" si="470"/>
        <v>17.432500000000001</v>
      </c>
      <c r="G6070" s="1">
        <v>278.92</v>
      </c>
      <c r="H6070" s="1">
        <v>4.96</v>
      </c>
      <c r="I6070">
        <f t="shared" si="472"/>
        <v>283.88</v>
      </c>
      <c r="J6070">
        <f t="shared" si="473"/>
        <v>3.5455000000000001</v>
      </c>
      <c r="K6070">
        <f t="shared" si="474"/>
        <v>9.8891086000000001</v>
      </c>
      <c r="L6070" s="1" t="s">
        <v>26</v>
      </c>
      <c r="M6070" s="1" t="s">
        <v>51</v>
      </c>
      <c r="N6070" s="1" t="s">
        <v>21</v>
      </c>
      <c r="O6070" s="1" t="s">
        <v>34</v>
      </c>
      <c r="P6070" s="1" t="s">
        <v>60</v>
      </c>
      <c r="Q6070" s="1" t="s">
        <v>24</v>
      </c>
      <c r="R6070" s="2">
        <v>40015</v>
      </c>
    </row>
    <row r="6071" spans="1:18" x14ac:dyDescent="0.25">
      <c r="A6071" s="1">
        <v>43488</v>
      </c>
      <c r="B6071" s="2">
        <v>41078</v>
      </c>
      <c r="C6071" s="2" t="str">
        <f t="shared" si="471"/>
        <v>June</v>
      </c>
      <c r="D6071" s="1" t="s">
        <v>37</v>
      </c>
      <c r="E6071" s="1">
        <v>13</v>
      </c>
      <c r="F6071" s="1">
        <f t="shared" si="470"/>
        <v>14.803076923076922</v>
      </c>
      <c r="G6071" s="1">
        <v>192.44</v>
      </c>
      <c r="H6071" s="1">
        <v>6.46</v>
      </c>
      <c r="I6071">
        <f t="shared" si="472"/>
        <v>198.9</v>
      </c>
      <c r="J6071">
        <f t="shared" si="473"/>
        <v>3.5455000000000001</v>
      </c>
      <c r="K6071">
        <f t="shared" si="474"/>
        <v>6.8229601999999998</v>
      </c>
      <c r="L6071" s="1" t="s">
        <v>26</v>
      </c>
      <c r="M6071" s="1" t="s">
        <v>49</v>
      </c>
      <c r="N6071" s="1" t="s">
        <v>42</v>
      </c>
      <c r="O6071" s="1" t="s">
        <v>34</v>
      </c>
      <c r="P6071" s="1" t="s">
        <v>48</v>
      </c>
      <c r="Q6071" s="1" t="s">
        <v>24</v>
      </c>
      <c r="R6071" s="2">
        <v>41080</v>
      </c>
    </row>
    <row r="6072" spans="1:18" x14ac:dyDescent="0.25">
      <c r="A6072" s="1">
        <v>55040</v>
      </c>
      <c r="B6072" s="2">
        <v>39915</v>
      </c>
      <c r="C6072" s="2" t="str">
        <f t="shared" si="471"/>
        <v>April</v>
      </c>
      <c r="D6072" s="1" t="s">
        <v>25</v>
      </c>
      <c r="E6072" s="1">
        <v>8</v>
      </c>
      <c r="F6072" s="1">
        <f t="shared" si="470"/>
        <v>36.547499999999999</v>
      </c>
      <c r="G6072" s="1">
        <v>292.38</v>
      </c>
      <c r="H6072" s="1">
        <v>6.31</v>
      </c>
      <c r="I6072">
        <f t="shared" si="472"/>
        <v>298.69</v>
      </c>
      <c r="J6072">
        <f t="shared" si="473"/>
        <v>3.5455000000000001</v>
      </c>
      <c r="K6072">
        <f t="shared" si="474"/>
        <v>10.3663329</v>
      </c>
      <c r="L6072" s="1" t="s">
        <v>26</v>
      </c>
      <c r="M6072" s="1" t="s">
        <v>20</v>
      </c>
      <c r="N6072" s="1" t="s">
        <v>21</v>
      </c>
      <c r="O6072" s="1" t="s">
        <v>34</v>
      </c>
      <c r="P6072" s="1" t="s">
        <v>60</v>
      </c>
      <c r="Q6072" s="1" t="s">
        <v>24</v>
      </c>
      <c r="R6072" s="2">
        <v>39917</v>
      </c>
    </row>
    <row r="6073" spans="1:18" x14ac:dyDescent="0.25">
      <c r="A6073" s="1">
        <v>19559</v>
      </c>
      <c r="B6073" s="2">
        <v>40283</v>
      </c>
      <c r="C6073" s="2" t="str">
        <f t="shared" si="471"/>
        <v>April</v>
      </c>
      <c r="D6073" s="1" t="s">
        <v>25</v>
      </c>
      <c r="E6073" s="1">
        <v>18</v>
      </c>
      <c r="F6073" s="1">
        <f t="shared" si="470"/>
        <v>135.84511111111112</v>
      </c>
      <c r="G6073" s="1">
        <v>2445.212</v>
      </c>
      <c r="H6073" s="1">
        <v>8.99</v>
      </c>
      <c r="I6073">
        <f t="shared" si="472"/>
        <v>2454.2019999999998</v>
      </c>
      <c r="J6073">
        <f t="shared" si="473"/>
        <v>5.3265000000000002</v>
      </c>
      <c r="K6073">
        <f t="shared" si="474"/>
        <v>130.24421718000002</v>
      </c>
      <c r="L6073" s="1" t="s">
        <v>19</v>
      </c>
      <c r="M6073" s="1" t="s">
        <v>51</v>
      </c>
      <c r="N6073" s="1" t="s">
        <v>28</v>
      </c>
      <c r="O6073" s="1" t="s">
        <v>29</v>
      </c>
      <c r="P6073" s="1" t="s">
        <v>30</v>
      </c>
      <c r="Q6073" s="1" t="s">
        <v>24</v>
      </c>
      <c r="R6073" s="2">
        <v>40284</v>
      </c>
    </row>
    <row r="6074" spans="1:18" x14ac:dyDescent="0.25">
      <c r="A6074" s="1">
        <v>29350</v>
      </c>
      <c r="B6074" s="2">
        <v>40050</v>
      </c>
      <c r="C6074" s="2" t="str">
        <f t="shared" si="471"/>
        <v>August</v>
      </c>
      <c r="D6074" s="1" t="s">
        <v>25</v>
      </c>
      <c r="E6074" s="1">
        <v>46</v>
      </c>
      <c r="F6074" s="1">
        <f t="shared" si="470"/>
        <v>35.525434782608698</v>
      </c>
      <c r="G6074" s="1">
        <v>1634.17</v>
      </c>
      <c r="H6074" s="1">
        <v>13.89</v>
      </c>
      <c r="I6074">
        <f t="shared" si="472"/>
        <v>1648.0600000000002</v>
      </c>
      <c r="J6074">
        <f t="shared" si="473"/>
        <v>3.5455000000000001</v>
      </c>
      <c r="K6074">
        <f t="shared" si="474"/>
        <v>57.939497350000003</v>
      </c>
      <c r="L6074" s="1" t="s">
        <v>19</v>
      </c>
      <c r="M6074" s="1" t="s">
        <v>49</v>
      </c>
      <c r="N6074" s="1" t="s">
        <v>21</v>
      </c>
      <c r="O6074" s="1" t="s">
        <v>34</v>
      </c>
      <c r="P6074" s="1" t="s">
        <v>35</v>
      </c>
      <c r="Q6074" s="1" t="s">
        <v>36</v>
      </c>
      <c r="R6074" s="2">
        <v>40051</v>
      </c>
    </row>
    <row r="6075" spans="1:18" x14ac:dyDescent="0.25">
      <c r="A6075" s="1">
        <v>10114</v>
      </c>
      <c r="B6075" s="2">
        <v>40217</v>
      </c>
      <c r="C6075" s="2" t="str">
        <f t="shared" si="471"/>
        <v>February</v>
      </c>
      <c r="D6075" s="1" t="s">
        <v>37</v>
      </c>
      <c r="E6075" s="1">
        <v>39</v>
      </c>
      <c r="F6075" s="1">
        <f t="shared" si="470"/>
        <v>3.7917948717948717</v>
      </c>
      <c r="G6075" s="1">
        <v>147.88</v>
      </c>
      <c r="H6075" s="1">
        <v>5.47</v>
      </c>
      <c r="I6075">
        <f t="shared" si="472"/>
        <v>153.35</v>
      </c>
      <c r="J6075">
        <f t="shared" si="473"/>
        <v>3.5455000000000001</v>
      </c>
      <c r="K6075">
        <f t="shared" si="474"/>
        <v>5.2430854</v>
      </c>
      <c r="L6075" s="1" t="s">
        <v>26</v>
      </c>
      <c r="M6075" s="1" t="s">
        <v>49</v>
      </c>
      <c r="N6075" s="1" t="s">
        <v>28</v>
      </c>
      <c r="O6075" s="1" t="s">
        <v>34</v>
      </c>
      <c r="P6075" s="1" t="s">
        <v>48</v>
      </c>
      <c r="Q6075" s="1" t="s">
        <v>24</v>
      </c>
      <c r="R6075" s="2">
        <v>40219</v>
      </c>
    </row>
    <row r="6076" spans="1:18" x14ac:dyDescent="0.25">
      <c r="A6076" s="1">
        <v>10658</v>
      </c>
      <c r="B6076" s="2">
        <v>40052</v>
      </c>
      <c r="C6076" s="2" t="str">
        <f t="shared" si="471"/>
        <v>August</v>
      </c>
      <c r="D6076" s="1" t="s">
        <v>18</v>
      </c>
      <c r="E6076" s="1">
        <v>12</v>
      </c>
      <c r="F6076" s="1">
        <f t="shared" si="470"/>
        <v>15.894166666666665</v>
      </c>
      <c r="G6076" s="1">
        <v>190.73</v>
      </c>
      <c r="H6076" s="1">
        <v>9.4</v>
      </c>
      <c r="I6076">
        <f t="shared" si="472"/>
        <v>200.13</v>
      </c>
      <c r="J6076">
        <f t="shared" si="473"/>
        <v>5.3265000000000002</v>
      </c>
      <c r="K6076">
        <f t="shared" si="474"/>
        <v>10.15923345</v>
      </c>
      <c r="L6076" s="1" t="s">
        <v>26</v>
      </c>
      <c r="M6076" s="1" t="s">
        <v>47</v>
      </c>
      <c r="N6076" s="1" t="s">
        <v>21</v>
      </c>
      <c r="O6076" s="1" t="s">
        <v>29</v>
      </c>
      <c r="P6076" s="1" t="s">
        <v>61</v>
      </c>
      <c r="Q6076" s="1" t="s">
        <v>24</v>
      </c>
      <c r="R6076" s="2">
        <v>40052</v>
      </c>
    </row>
    <row r="6077" spans="1:18" x14ac:dyDescent="0.25">
      <c r="A6077" s="1">
        <v>454</v>
      </c>
      <c r="B6077" s="2">
        <v>40903</v>
      </c>
      <c r="C6077" s="2" t="str">
        <f t="shared" si="471"/>
        <v>December</v>
      </c>
      <c r="D6077" s="1" t="s">
        <v>18</v>
      </c>
      <c r="E6077" s="1">
        <v>42</v>
      </c>
      <c r="F6077" s="1">
        <f t="shared" si="470"/>
        <v>5.5761904761904759</v>
      </c>
      <c r="G6077" s="1">
        <v>234.2</v>
      </c>
      <c r="H6077" s="1">
        <v>1.82</v>
      </c>
      <c r="I6077">
        <f t="shared" si="472"/>
        <v>236.01999999999998</v>
      </c>
      <c r="J6077">
        <f t="shared" si="473"/>
        <v>3.5455000000000001</v>
      </c>
      <c r="K6077">
        <f t="shared" si="474"/>
        <v>8.3035610000000002</v>
      </c>
      <c r="L6077" s="1" t="s">
        <v>26</v>
      </c>
      <c r="M6077" s="1" t="s">
        <v>27</v>
      </c>
      <c r="N6077" s="1" t="s">
        <v>28</v>
      </c>
      <c r="O6077" s="1" t="s">
        <v>34</v>
      </c>
      <c r="P6077" s="1" t="s">
        <v>66</v>
      </c>
      <c r="Q6077" s="1" t="s">
        <v>36</v>
      </c>
      <c r="R6077" s="2">
        <v>40905</v>
      </c>
    </row>
    <row r="6078" spans="1:18" x14ac:dyDescent="0.25">
      <c r="A6078" s="1">
        <v>14530</v>
      </c>
      <c r="B6078" s="2">
        <v>39909</v>
      </c>
      <c r="C6078" s="2" t="str">
        <f t="shared" si="471"/>
        <v>April</v>
      </c>
      <c r="D6078" s="1" t="s">
        <v>25</v>
      </c>
      <c r="E6078" s="1">
        <v>44</v>
      </c>
      <c r="F6078" s="1">
        <f t="shared" si="470"/>
        <v>110.26142045454544</v>
      </c>
      <c r="G6078" s="1">
        <v>4851.5024999999996</v>
      </c>
      <c r="H6078" s="1">
        <v>7.69</v>
      </c>
      <c r="I6078">
        <f t="shared" si="472"/>
        <v>4859.1924999999992</v>
      </c>
      <c r="J6078">
        <f t="shared" si="473"/>
        <v>5.3265000000000002</v>
      </c>
      <c r="K6078">
        <f t="shared" si="474"/>
        <v>258.41528066249998</v>
      </c>
      <c r="L6078" s="1" t="s">
        <v>26</v>
      </c>
      <c r="M6078" s="1" t="s">
        <v>54</v>
      </c>
      <c r="N6078" s="1" t="s">
        <v>42</v>
      </c>
      <c r="O6078" s="1" t="s">
        <v>29</v>
      </c>
      <c r="P6078" s="1" t="s">
        <v>30</v>
      </c>
      <c r="Q6078" s="1" t="s">
        <v>24</v>
      </c>
      <c r="R6078" s="2">
        <v>39909</v>
      </c>
    </row>
    <row r="6079" spans="1:18" x14ac:dyDescent="0.25">
      <c r="A6079" s="1">
        <v>24646</v>
      </c>
      <c r="B6079" s="2">
        <v>40648</v>
      </c>
      <c r="C6079" s="2" t="str">
        <f t="shared" si="471"/>
        <v>April</v>
      </c>
      <c r="D6079" s="1" t="s">
        <v>32</v>
      </c>
      <c r="E6079" s="1">
        <v>21</v>
      </c>
      <c r="F6079" s="1">
        <f t="shared" si="470"/>
        <v>2.9133333333333331</v>
      </c>
      <c r="G6079" s="1">
        <v>61.18</v>
      </c>
      <c r="H6079" s="1">
        <v>0.7</v>
      </c>
      <c r="I6079">
        <f t="shared" si="472"/>
        <v>61.88</v>
      </c>
      <c r="J6079">
        <f t="shared" si="473"/>
        <v>3.5455000000000001</v>
      </c>
      <c r="K6079">
        <f t="shared" si="474"/>
        <v>2.1691368999999998</v>
      </c>
      <c r="L6079" s="1" t="s">
        <v>26</v>
      </c>
      <c r="M6079" s="1" t="s">
        <v>54</v>
      </c>
      <c r="N6079" s="1" t="s">
        <v>28</v>
      </c>
      <c r="O6079" s="1" t="s">
        <v>34</v>
      </c>
      <c r="P6079" s="1" t="s">
        <v>35</v>
      </c>
      <c r="Q6079" s="1" t="s">
        <v>36</v>
      </c>
      <c r="R6079" s="2">
        <v>40650</v>
      </c>
    </row>
    <row r="6080" spans="1:18" x14ac:dyDescent="0.25">
      <c r="A6080" s="1">
        <v>33541</v>
      </c>
      <c r="B6080" s="2">
        <v>41079</v>
      </c>
      <c r="C6080" s="2" t="str">
        <f t="shared" si="471"/>
        <v>June</v>
      </c>
      <c r="D6080" s="1" t="s">
        <v>37</v>
      </c>
      <c r="E6080" s="1">
        <v>43</v>
      </c>
      <c r="F6080" s="1">
        <f t="shared" si="470"/>
        <v>11.925116279069767</v>
      </c>
      <c r="G6080" s="1">
        <v>512.78</v>
      </c>
      <c r="H6080" s="1">
        <v>6.02</v>
      </c>
      <c r="I6080">
        <f t="shared" si="472"/>
        <v>518.79999999999995</v>
      </c>
      <c r="J6080">
        <f t="shared" si="473"/>
        <v>4.7610000000000001</v>
      </c>
      <c r="K6080">
        <f t="shared" si="474"/>
        <v>24.413455800000001</v>
      </c>
      <c r="L6080" s="1" t="s">
        <v>26</v>
      </c>
      <c r="M6080" s="1" t="s">
        <v>27</v>
      </c>
      <c r="N6080" s="1" t="s">
        <v>28</v>
      </c>
      <c r="O6080" s="1" t="s">
        <v>22</v>
      </c>
      <c r="P6080" s="1" t="s">
        <v>23</v>
      </c>
      <c r="Q6080" s="1" t="s">
        <v>46</v>
      </c>
      <c r="R6080" s="2">
        <v>41079</v>
      </c>
    </row>
    <row r="6081" spans="1:18" x14ac:dyDescent="0.25">
      <c r="A6081" s="1">
        <v>6</v>
      </c>
      <c r="B6081" s="2">
        <v>40959</v>
      </c>
      <c r="C6081" s="2" t="str">
        <f t="shared" si="471"/>
        <v>February</v>
      </c>
      <c r="D6081" s="1" t="s">
        <v>32</v>
      </c>
      <c r="E6081" s="1">
        <v>2</v>
      </c>
      <c r="F6081" s="1">
        <f t="shared" si="470"/>
        <v>3.4649999999999999</v>
      </c>
      <c r="G6081" s="1">
        <v>6.93</v>
      </c>
      <c r="H6081" s="1">
        <v>2.56</v>
      </c>
      <c r="I6081">
        <f t="shared" si="472"/>
        <v>9.49</v>
      </c>
      <c r="J6081">
        <f t="shared" si="473"/>
        <v>3.5455000000000001</v>
      </c>
      <c r="K6081">
        <f t="shared" si="474"/>
        <v>0.24570315000000001</v>
      </c>
      <c r="L6081" s="1" t="s">
        <v>26</v>
      </c>
      <c r="M6081" s="1" t="s">
        <v>51</v>
      </c>
      <c r="N6081" s="1" t="s">
        <v>33</v>
      </c>
      <c r="O6081" s="1" t="s">
        <v>34</v>
      </c>
      <c r="P6081" s="1" t="s">
        <v>50</v>
      </c>
      <c r="Q6081" s="1" t="s">
        <v>46</v>
      </c>
      <c r="R6081" s="2">
        <v>40960</v>
      </c>
    </row>
    <row r="6082" spans="1:18" x14ac:dyDescent="0.25">
      <c r="A6082" s="1">
        <v>15397</v>
      </c>
      <c r="B6082" s="2">
        <v>40215</v>
      </c>
      <c r="C6082" s="2" t="str">
        <f t="shared" si="471"/>
        <v>February</v>
      </c>
      <c r="D6082" s="1" t="s">
        <v>37</v>
      </c>
      <c r="E6082" s="1">
        <v>29</v>
      </c>
      <c r="F6082" s="1">
        <f t="shared" ref="F6082:F6145" si="475">G6082/E6082</f>
        <v>40.622068965517244</v>
      </c>
      <c r="G6082" s="1">
        <v>1178.04</v>
      </c>
      <c r="H6082" s="1">
        <v>6.5</v>
      </c>
      <c r="I6082">
        <f t="shared" si="472"/>
        <v>1184.54</v>
      </c>
      <c r="J6082">
        <f t="shared" si="473"/>
        <v>5.3265000000000002</v>
      </c>
      <c r="K6082">
        <f t="shared" si="474"/>
        <v>62.7483006</v>
      </c>
      <c r="L6082" s="1" t="s">
        <v>26</v>
      </c>
      <c r="M6082" s="1" t="s">
        <v>27</v>
      </c>
      <c r="N6082" s="1" t="s">
        <v>42</v>
      </c>
      <c r="O6082" s="1" t="s">
        <v>29</v>
      </c>
      <c r="P6082" s="1" t="s">
        <v>43</v>
      </c>
      <c r="Q6082" s="1" t="s">
        <v>24</v>
      </c>
      <c r="R6082" s="2">
        <v>40215</v>
      </c>
    </row>
    <row r="6083" spans="1:18" x14ac:dyDescent="0.25">
      <c r="A6083" s="1">
        <v>31687</v>
      </c>
      <c r="B6083" s="2">
        <v>40682</v>
      </c>
      <c r="C6083" s="2" t="str">
        <f t="shared" ref="C6083:C6146" si="476">TEXT(B6083,"mmmm")</f>
        <v>May</v>
      </c>
      <c r="D6083" s="1" t="s">
        <v>25</v>
      </c>
      <c r="E6083" s="1">
        <v>44</v>
      </c>
      <c r="F6083" s="1">
        <f t="shared" si="475"/>
        <v>2.7968181818181819</v>
      </c>
      <c r="G6083" s="1">
        <v>123.06</v>
      </c>
      <c r="H6083" s="1">
        <v>1.34</v>
      </c>
      <c r="I6083">
        <f t="shared" ref="I6083:I6146" si="477">G6083+H6083</f>
        <v>124.4</v>
      </c>
      <c r="J6083">
        <f t="shared" ref="J6083:J6146" si="478">IF(O6083="Furniture",4.761,IF(O6083="Technology",5.3265,IF(O6083="Office Supplies",3.5455,0)))</f>
        <v>3.5455000000000001</v>
      </c>
      <c r="K6083">
        <f t="shared" ref="K6083:K6146" si="479">(J6083*G6083)/100</f>
        <v>4.3630922999999999</v>
      </c>
      <c r="L6083" s="1" t="s">
        <v>26</v>
      </c>
      <c r="M6083" s="1" t="s">
        <v>54</v>
      </c>
      <c r="N6083" s="1" t="s">
        <v>33</v>
      </c>
      <c r="O6083" s="1" t="s">
        <v>34</v>
      </c>
      <c r="P6083" s="1" t="s">
        <v>35</v>
      </c>
      <c r="Q6083" s="1" t="s">
        <v>36</v>
      </c>
      <c r="R6083" s="2">
        <v>40682</v>
      </c>
    </row>
    <row r="6084" spans="1:18" x14ac:dyDescent="0.25">
      <c r="A6084" s="1">
        <v>7106</v>
      </c>
      <c r="B6084" s="2">
        <v>41039</v>
      </c>
      <c r="C6084" s="2" t="str">
        <f t="shared" si="476"/>
        <v>May</v>
      </c>
      <c r="D6084" s="1" t="s">
        <v>18</v>
      </c>
      <c r="E6084" s="1">
        <v>8</v>
      </c>
      <c r="F6084" s="1">
        <f t="shared" si="475"/>
        <v>14.8725</v>
      </c>
      <c r="G6084" s="1">
        <v>118.98</v>
      </c>
      <c r="H6084" s="1">
        <v>7.27</v>
      </c>
      <c r="I6084">
        <f t="shared" si="477"/>
        <v>126.25</v>
      </c>
      <c r="J6084">
        <f t="shared" si="478"/>
        <v>3.5455000000000001</v>
      </c>
      <c r="K6084">
        <f t="shared" si="479"/>
        <v>4.2184359000000002</v>
      </c>
      <c r="L6084" s="1" t="s">
        <v>26</v>
      </c>
      <c r="M6084" s="1" t="s">
        <v>58</v>
      </c>
      <c r="N6084" s="1" t="s">
        <v>42</v>
      </c>
      <c r="O6084" s="1" t="s">
        <v>34</v>
      </c>
      <c r="P6084" s="1" t="s">
        <v>48</v>
      </c>
      <c r="Q6084" s="1" t="s">
        <v>24</v>
      </c>
      <c r="R6084" s="2">
        <v>41041</v>
      </c>
    </row>
    <row r="6085" spans="1:18" x14ac:dyDescent="0.25">
      <c r="A6085" s="1">
        <v>41664</v>
      </c>
      <c r="B6085" s="2">
        <v>40881</v>
      </c>
      <c r="C6085" s="2" t="str">
        <f t="shared" si="476"/>
        <v>December</v>
      </c>
      <c r="D6085" s="1" t="s">
        <v>37</v>
      </c>
      <c r="E6085" s="1">
        <v>40</v>
      </c>
      <c r="F6085" s="1">
        <f t="shared" si="475"/>
        <v>25.954750000000001</v>
      </c>
      <c r="G6085" s="1">
        <v>1038.19</v>
      </c>
      <c r="H6085" s="1">
        <v>4.08</v>
      </c>
      <c r="I6085">
        <f t="shared" si="477"/>
        <v>1042.27</v>
      </c>
      <c r="J6085">
        <f t="shared" si="478"/>
        <v>3.5455000000000001</v>
      </c>
      <c r="K6085">
        <f t="shared" si="479"/>
        <v>36.809026450000005</v>
      </c>
      <c r="L6085" s="1" t="s">
        <v>26</v>
      </c>
      <c r="M6085" s="1" t="s">
        <v>27</v>
      </c>
      <c r="N6085" s="1" t="s">
        <v>33</v>
      </c>
      <c r="O6085" s="1" t="s">
        <v>34</v>
      </c>
      <c r="P6085" s="1" t="s">
        <v>35</v>
      </c>
      <c r="Q6085" s="1" t="s">
        <v>46</v>
      </c>
      <c r="R6085" s="2">
        <v>40883</v>
      </c>
    </row>
    <row r="6086" spans="1:18" x14ac:dyDescent="0.25">
      <c r="A6086" s="1">
        <v>57666</v>
      </c>
      <c r="B6086" s="2">
        <v>39955</v>
      </c>
      <c r="C6086" s="2" t="str">
        <f t="shared" si="476"/>
        <v>May</v>
      </c>
      <c r="D6086" s="1" t="s">
        <v>32</v>
      </c>
      <c r="E6086" s="1">
        <v>45</v>
      </c>
      <c r="F6086" s="1">
        <f t="shared" si="475"/>
        <v>26.803333333333335</v>
      </c>
      <c r="G6086" s="1">
        <v>1206.1500000000001</v>
      </c>
      <c r="H6086" s="1">
        <v>4.08</v>
      </c>
      <c r="I6086">
        <f t="shared" si="477"/>
        <v>1210.23</v>
      </c>
      <c r="J6086">
        <f t="shared" si="478"/>
        <v>3.5455000000000001</v>
      </c>
      <c r="K6086">
        <f t="shared" si="479"/>
        <v>42.764048250000002</v>
      </c>
      <c r="L6086" s="1" t="s">
        <v>26</v>
      </c>
      <c r="M6086" s="1" t="s">
        <v>49</v>
      </c>
      <c r="N6086" s="1" t="s">
        <v>28</v>
      </c>
      <c r="O6086" s="1" t="s">
        <v>34</v>
      </c>
      <c r="P6086" s="1" t="s">
        <v>35</v>
      </c>
      <c r="Q6086" s="1" t="s">
        <v>46</v>
      </c>
      <c r="R6086" s="2">
        <v>39958</v>
      </c>
    </row>
    <row r="6087" spans="1:18" x14ac:dyDescent="0.25">
      <c r="A6087" s="1">
        <v>35776</v>
      </c>
      <c r="B6087" s="2">
        <v>39848</v>
      </c>
      <c r="C6087" s="2" t="str">
        <f t="shared" si="476"/>
        <v>February</v>
      </c>
      <c r="D6087" s="1" t="s">
        <v>41</v>
      </c>
      <c r="E6087" s="1">
        <v>36</v>
      </c>
      <c r="F6087" s="1">
        <f t="shared" si="475"/>
        <v>5.9372222222222222</v>
      </c>
      <c r="G6087" s="1">
        <v>213.74</v>
      </c>
      <c r="H6087" s="1">
        <v>3.37</v>
      </c>
      <c r="I6087">
        <f t="shared" si="477"/>
        <v>217.11</v>
      </c>
      <c r="J6087">
        <f t="shared" si="478"/>
        <v>3.5455000000000001</v>
      </c>
      <c r="K6087">
        <f t="shared" si="479"/>
        <v>7.5781517000000012</v>
      </c>
      <c r="L6087" s="1" t="s">
        <v>26</v>
      </c>
      <c r="M6087" s="1" t="s">
        <v>56</v>
      </c>
      <c r="N6087" s="1" t="s">
        <v>21</v>
      </c>
      <c r="O6087" s="1" t="s">
        <v>34</v>
      </c>
      <c r="P6087" s="1" t="s">
        <v>66</v>
      </c>
      <c r="Q6087" s="1" t="s">
        <v>36</v>
      </c>
      <c r="R6087" s="2">
        <v>39850</v>
      </c>
    </row>
    <row r="6088" spans="1:18" x14ac:dyDescent="0.25">
      <c r="A6088" s="1">
        <v>48067</v>
      </c>
      <c r="B6088" s="2">
        <v>41089</v>
      </c>
      <c r="C6088" s="2" t="str">
        <f t="shared" si="476"/>
        <v>June</v>
      </c>
      <c r="D6088" s="1" t="s">
        <v>18</v>
      </c>
      <c r="E6088" s="1">
        <v>31</v>
      </c>
      <c r="F6088" s="1">
        <f t="shared" si="475"/>
        <v>104.18258064516128</v>
      </c>
      <c r="G6088" s="1">
        <v>3229.66</v>
      </c>
      <c r="H6088" s="1">
        <v>3</v>
      </c>
      <c r="I6088">
        <f t="shared" si="477"/>
        <v>3232.66</v>
      </c>
      <c r="J6088">
        <f t="shared" si="478"/>
        <v>5.3265000000000002</v>
      </c>
      <c r="K6088">
        <f t="shared" si="479"/>
        <v>172.0278399</v>
      </c>
      <c r="L6088" s="1" t="s">
        <v>19</v>
      </c>
      <c r="M6088" s="1" t="s">
        <v>55</v>
      </c>
      <c r="N6088" s="1" t="s">
        <v>28</v>
      </c>
      <c r="O6088" s="1" t="s">
        <v>29</v>
      </c>
      <c r="P6088" s="1" t="s">
        <v>30</v>
      </c>
      <c r="Q6088" s="1" t="s">
        <v>24</v>
      </c>
      <c r="R6088" s="2">
        <v>41091</v>
      </c>
    </row>
    <row r="6089" spans="1:18" x14ac:dyDescent="0.25">
      <c r="A6089" s="1">
        <v>17510</v>
      </c>
      <c r="B6089" s="2">
        <v>41212</v>
      </c>
      <c r="C6089" s="2" t="str">
        <f t="shared" si="476"/>
        <v>October</v>
      </c>
      <c r="D6089" s="1" t="s">
        <v>37</v>
      </c>
      <c r="E6089" s="1">
        <v>28</v>
      </c>
      <c r="F6089" s="1">
        <f t="shared" si="475"/>
        <v>16.504285714285714</v>
      </c>
      <c r="G6089" s="1">
        <v>462.12</v>
      </c>
      <c r="H6089" s="1">
        <v>1.39</v>
      </c>
      <c r="I6089">
        <f t="shared" si="477"/>
        <v>463.51</v>
      </c>
      <c r="J6089">
        <f t="shared" si="478"/>
        <v>3.5455000000000001</v>
      </c>
      <c r="K6089">
        <f t="shared" si="479"/>
        <v>16.384464600000001</v>
      </c>
      <c r="L6089" s="1" t="s">
        <v>26</v>
      </c>
      <c r="M6089" s="1" t="s">
        <v>47</v>
      </c>
      <c r="N6089" s="1" t="s">
        <v>28</v>
      </c>
      <c r="O6089" s="1" t="s">
        <v>34</v>
      </c>
      <c r="P6089" s="1" t="s">
        <v>62</v>
      </c>
      <c r="Q6089" s="1" t="s">
        <v>24</v>
      </c>
      <c r="R6089" s="2">
        <v>41213</v>
      </c>
    </row>
    <row r="6090" spans="1:18" x14ac:dyDescent="0.25">
      <c r="A6090" s="1">
        <v>31910</v>
      </c>
      <c r="B6090" s="2">
        <v>40115</v>
      </c>
      <c r="C6090" s="2" t="str">
        <f t="shared" si="476"/>
        <v>October</v>
      </c>
      <c r="D6090" s="1" t="s">
        <v>41</v>
      </c>
      <c r="E6090" s="1">
        <v>6</v>
      </c>
      <c r="F6090" s="1">
        <f t="shared" si="475"/>
        <v>31.272916666666664</v>
      </c>
      <c r="G6090" s="1">
        <v>187.63749999999999</v>
      </c>
      <c r="H6090" s="1">
        <v>5</v>
      </c>
      <c r="I6090">
        <f t="shared" si="477"/>
        <v>192.63749999999999</v>
      </c>
      <c r="J6090">
        <f t="shared" si="478"/>
        <v>5.3265000000000002</v>
      </c>
      <c r="K6090">
        <f t="shared" si="479"/>
        <v>9.9945114374999999</v>
      </c>
      <c r="L6090" s="1" t="s">
        <v>26</v>
      </c>
      <c r="M6090" s="1" t="s">
        <v>56</v>
      </c>
      <c r="N6090" s="1" t="s">
        <v>28</v>
      </c>
      <c r="O6090" s="1" t="s">
        <v>29</v>
      </c>
      <c r="P6090" s="1" t="s">
        <v>30</v>
      </c>
      <c r="Q6090" s="1" t="s">
        <v>24</v>
      </c>
      <c r="R6090" s="2">
        <v>40116</v>
      </c>
    </row>
    <row r="6091" spans="1:18" x14ac:dyDescent="0.25">
      <c r="A6091" s="1">
        <v>50883</v>
      </c>
      <c r="B6091" s="2">
        <v>41061</v>
      </c>
      <c r="C6091" s="2" t="str">
        <f t="shared" si="476"/>
        <v>June</v>
      </c>
      <c r="D6091" s="1" t="s">
        <v>18</v>
      </c>
      <c r="E6091" s="1">
        <v>35</v>
      </c>
      <c r="F6091" s="1">
        <f t="shared" si="475"/>
        <v>192.56914285714285</v>
      </c>
      <c r="G6091" s="1">
        <v>6739.92</v>
      </c>
      <c r="H6091" s="1">
        <v>30</v>
      </c>
      <c r="I6091">
        <f t="shared" si="477"/>
        <v>6769.92</v>
      </c>
      <c r="J6091">
        <f t="shared" si="478"/>
        <v>4.7610000000000001</v>
      </c>
      <c r="K6091">
        <f t="shared" si="479"/>
        <v>320.88759120000003</v>
      </c>
      <c r="L6091" s="1" t="s">
        <v>38</v>
      </c>
      <c r="M6091" s="1" t="s">
        <v>27</v>
      </c>
      <c r="N6091" s="1" t="s">
        <v>33</v>
      </c>
      <c r="O6091" s="1" t="s">
        <v>22</v>
      </c>
      <c r="P6091" s="1" t="s">
        <v>39</v>
      </c>
      <c r="Q6091" s="1" t="s">
        <v>40</v>
      </c>
      <c r="R6091" s="2">
        <v>41061</v>
      </c>
    </row>
    <row r="6092" spans="1:18" x14ac:dyDescent="0.25">
      <c r="A6092" s="1">
        <v>57921</v>
      </c>
      <c r="B6092" s="2">
        <v>40408</v>
      </c>
      <c r="C6092" s="2" t="str">
        <f t="shared" si="476"/>
        <v>August</v>
      </c>
      <c r="D6092" s="1" t="s">
        <v>41</v>
      </c>
      <c r="E6092" s="1">
        <v>8</v>
      </c>
      <c r="F6092" s="1">
        <f t="shared" si="475"/>
        <v>5.6550000000000002</v>
      </c>
      <c r="G6092" s="1">
        <v>45.24</v>
      </c>
      <c r="H6092" s="1">
        <v>4.62</v>
      </c>
      <c r="I6092">
        <f t="shared" si="477"/>
        <v>49.86</v>
      </c>
      <c r="J6092">
        <f t="shared" si="478"/>
        <v>5.3265000000000002</v>
      </c>
      <c r="K6092">
        <f t="shared" si="479"/>
        <v>2.4097086000000001</v>
      </c>
      <c r="L6092" s="1" t="s">
        <v>26</v>
      </c>
      <c r="M6092" s="1" t="s">
        <v>56</v>
      </c>
      <c r="N6092" s="1" t="s">
        <v>21</v>
      </c>
      <c r="O6092" s="1" t="s">
        <v>29</v>
      </c>
      <c r="P6092" s="1" t="s">
        <v>43</v>
      </c>
      <c r="Q6092" s="1" t="s">
        <v>46</v>
      </c>
      <c r="R6092" s="2">
        <v>40408</v>
      </c>
    </row>
    <row r="6093" spans="1:18" x14ac:dyDescent="0.25">
      <c r="A6093" s="1">
        <v>45570</v>
      </c>
      <c r="B6093" s="2">
        <v>40399</v>
      </c>
      <c r="C6093" s="2" t="str">
        <f t="shared" si="476"/>
        <v>August</v>
      </c>
      <c r="D6093" s="1" t="s">
        <v>37</v>
      </c>
      <c r="E6093" s="1">
        <v>19</v>
      </c>
      <c r="F6093" s="1">
        <f t="shared" si="475"/>
        <v>4.0826315789473684</v>
      </c>
      <c r="G6093" s="1">
        <v>77.569999999999993</v>
      </c>
      <c r="H6093" s="1">
        <v>5.47</v>
      </c>
      <c r="I6093">
        <f t="shared" si="477"/>
        <v>83.039999999999992</v>
      </c>
      <c r="J6093">
        <f t="shared" si="478"/>
        <v>3.5455000000000001</v>
      </c>
      <c r="K6093">
        <f t="shared" si="479"/>
        <v>2.75024435</v>
      </c>
      <c r="L6093" s="1" t="s">
        <v>26</v>
      </c>
      <c r="M6093" s="1" t="s">
        <v>56</v>
      </c>
      <c r="N6093" s="1" t="s">
        <v>33</v>
      </c>
      <c r="O6093" s="1" t="s">
        <v>34</v>
      </c>
      <c r="P6093" s="1" t="s">
        <v>48</v>
      </c>
      <c r="Q6093" s="1" t="s">
        <v>24</v>
      </c>
      <c r="R6093" s="2">
        <v>40400</v>
      </c>
    </row>
    <row r="6094" spans="1:18" x14ac:dyDescent="0.25">
      <c r="A6094" s="1">
        <v>24775</v>
      </c>
      <c r="B6094" s="2">
        <v>40956</v>
      </c>
      <c r="C6094" s="2" t="str">
        <f t="shared" si="476"/>
        <v>February</v>
      </c>
      <c r="D6094" s="1" t="s">
        <v>37</v>
      </c>
      <c r="E6094" s="1">
        <v>15</v>
      </c>
      <c r="F6094" s="1">
        <f t="shared" si="475"/>
        <v>107.77733333333335</v>
      </c>
      <c r="G6094" s="1">
        <v>1616.66</v>
      </c>
      <c r="H6094" s="1">
        <v>56.22</v>
      </c>
      <c r="I6094">
        <f t="shared" si="477"/>
        <v>1672.88</v>
      </c>
      <c r="J6094">
        <f t="shared" si="478"/>
        <v>4.7610000000000001</v>
      </c>
      <c r="K6094">
        <f t="shared" si="479"/>
        <v>76.969182600000011</v>
      </c>
      <c r="L6094" s="1" t="s">
        <v>38</v>
      </c>
      <c r="M6094" s="1" t="s">
        <v>54</v>
      </c>
      <c r="N6094" s="1" t="s">
        <v>42</v>
      </c>
      <c r="O6094" s="1" t="s">
        <v>22</v>
      </c>
      <c r="P6094" s="1" t="s">
        <v>67</v>
      </c>
      <c r="Q6094" s="1" t="s">
        <v>64</v>
      </c>
      <c r="R6094" s="2">
        <v>40958</v>
      </c>
    </row>
    <row r="6095" spans="1:18" x14ac:dyDescent="0.25">
      <c r="A6095" s="1">
        <v>51463</v>
      </c>
      <c r="B6095" s="2">
        <v>40894</v>
      </c>
      <c r="C6095" s="2" t="str">
        <f t="shared" si="476"/>
        <v>December</v>
      </c>
      <c r="D6095" s="1" t="s">
        <v>18</v>
      </c>
      <c r="E6095" s="1">
        <v>4</v>
      </c>
      <c r="F6095" s="1">
        <f t="shared" si="475"/>
        <v>7.085</v>
      </c>
      <c r="G6095" s="1">
        <v>28.34</v>
      </c>
      <c r="H6095" s="1">
        <v>7.44</v>
      </c>
      <c r="I6095">
        <f t="shared" si="477"/>
        <v>35.78</v>
      </c>
      <c r="J6095">
        <f t="shared" si="478"/>
        <v>3.5455000000000001</v>
      </c>
      <c r="K6095">
        <f t="shared" si="479"/>
        <v>1.0047947000000002</v>
      </c>
      <c r="L6095" s="1" t="s">
        <v>26</v>
      </c>
      <c r="M6095" s="1" t="s">
        <v>49</v>
      </c>
      <c r="N6095" s="1" t="s">
        <v>33</v>
      </c>
      <c r="O6095" s="1" t="s">
        <v>34</v>
      </c>
      <c r="P6095" s="1" t="s">
        <v>45</v>
      </c>
      <c r="Q6095" s="1" t="s">
        <v>24</v>
      </c>
      <c r="R6095" s="2">
        <v>40903</v>
      </c>
    </row>
    <row r="6096" spans="1:18" x14ac:dyDescent="0.25">
      <c r="A6096" s="1">
        <v>13507</v>
      </c>
      <c r="B6096" s="2">
        <v>41272</v>
      </c>
      <c r="C6096" s="2" t="str">
        <f t="shared" si="476"/>
        <v>December</v>
      </c>
      <c r="D6096" s="1" t="s">
        <v>41</v>
      </c>
      <c r="E6096" s="1">
        <v>27</v>
      </c>
      <c r="F6096" s="1">
        <f t="shared" si="475"/>
        <v>6.5222222222222221</v>
      </c>
      <c r="G6096" s="1">
        <v>176.1</v>
      </c>
      <c r="H6096" s="1">
        <v>6.18</v>
      </c>
      <c r="I6096">
        <f t="shared" si="477"/>
        <v>182.28</v>
      </c>
      <c r="J6096">
        <f t="shared" si="478"/>
        <v>3.5455000000000001</v>
      </c>
      <c r="K6096">
        <f t="shared" si="479"/>
        <v>6.2436254999999994</v>
      </c>
      <c r="L6096" s="1" t="s">
        <v>26</v>
      </c>
      <c r="M6096" s="1" t="s">
        <v>20</v>
      </c>
      <c r="N6096" s="1" t="s">
        <v>28</v>
      </c>
      <c r="O6096" s="1" t="s">
        <v>34</v>
      </c>
      <c r="P6096" s="1" t="s">
        <v>45</v>
      </c>
      <c r="Q6096" s="1" t="s">
        <v>24</v>
      </c>
      <c r="R6096" s="2">
        <v>41273</v>
      </c>
    </row>
    <row r="6097" spans="1:18" x14ac:dyDescent="0.25">
      <c r="A6097" s="1">
        <v>43076</v>
      </c>
      <c r="B6097" s="2">
        <v>40345</v>
      </c>
      <c r="C6097" s="2" t="str">
        <f t="shared" si="476"/>
        <v>June</v>
      </c>
      <c r="D6097" s="1" t="s">
        <v>32</v>
      </c>
      <c r="E6097" s="1">
        <v>33</v>
      </c>
      <c r="F6097" s="1">
        <f t="shared" si="475"/>
        <v>110.1930303030303</v>
      </c>
      <c r="G6097" s="1">
        <v>3636.37</v>
      </c>
      <c r="H6097" s="1">
        <v>30</v>
      </c>
      <c r="I6097">
        <f t="shared" si="477"/>
        <v>3666.37</v>
      </c>
      <c r="J6097">
        <f t="shared" si="478"/>
        <v>4.7610000000000001</v>
      </c>
      <c r="K6097">
        <f t="shared" si="479"/>
        <v>173.12757570000002</v>
      </c>
      <c r="L6097" s="1" t="s">
        <v>38</v>
      </c>
      <c r="M6097" s="1" t="s">
        <v>49</v>
      </c>
      <c r="N6097" s="1" t="s">
        <v>42</v>
      </c>
      <c r="O6097" s="1" t="s">
        <v>22</v>
      </c>
      <c r="P6097" s="1" t="s">
        <v>39</v>
      </c>
      <c r="Q6097" s="1" t="s">
        <v>40</v>
      </c>
      <c r="R6097" s="2">
        <v>40345</v>
      </c>
    </row>
    <row r="6098" spans="1:18" x14ac:dyDescent="0.25">
      <c r="A6098" s="1">
        <v>12516</v>
      </c>
      <c r="B6098" s="2">
        <v>39957</v>
      </c>
      <c r="C6098" s="2" t="str">
        <f t="shared" si="476"/>
        <v>May</v>
      </c>
      <c r="D6098" s="1" t="s">
        <v>18</v>
      </c>
      <c r="E6098" s="1">
        <v>31</v>
      </c>
      <c r="F6098" s="1">
        <f t="shared" si="475"/>
        <v>76.14290322580645</v>
      </c>
      <c r="G6098" s="1">
        <v>2360.4299999999998</v>
      </c>
      <c r="H6098" s="1">
        <v>33.6</v>
      </c>
      <c r="I6098">
        <f t="shared" si="477"/>
        <v>2394.0299999999997</v>
      </c>
      <c r="J6098">
        <f t="shared" si="478"/>
        <v>5.3265000000000002</v>
      </c>
      <c r="K6098">
        <f t="shared" si="479"/>
        <v>125.72830395</v>
      </c>
      <c r="L6098" s="1" t="s">
        <v>38</v>
      </c>
      <c r="M6098" s="1" t="s">
        <v>27</v>
      </c>
      <c r="N6098" s="1" t="s">
        <v>42</v>
      </c>
      <c r="O6098" s="1" t="s">
        <v>29</v>
      </c>
      <c r="P6098" s="1" t="s">
        <v>61</v>
      </c>
      <c r="Q6098" s="1" t="s">
        <v>40</v>
      </c>
      <c r="R6098" s="2">
        <v>39962</v>
      </c>
    </row>
    <row r="6099" spans="1:18" x14ac:dyDescent="0.25">
      <c r="A6099" s="1">
        <v>57600</v>
      </c>
      <c r="B6099" s="2">
        <v>41224</v>
      </c>
      <c r="C6099" s="2" t="str">
        <f t="shared" si="476"/>
        <v>November</v>
      </c>
      <c r="D6099" s="1" t="s">
        <v>37</v>
      </c>
      <c r="E6099" s="1">
        <v>12</v>
      </c>
      <c r="F6099" s="1">
        <f t="shared" si="475"/>
        <v>33.93333333333333</v>
      </c>
      <c r="G6099" s="1">
        <v>407.2</v>
      </c>
      <c r="H6099" s="1">
        <v>17.079999999999998</v>
      </c>
      <c r="I6099">
        <f t="shared" si="477"/>
        <v>424.28</v>
      </c>
      <c r="J6099">
        <f t="shared" si="478"/>
        <v>3.5455000000000001</v>
      </c>
      <c r="K6099">
        <f t="shared" si="479"/>
        <v>14.437275999999999</v>
      </c>
      <c r="L6099" s="1" t="s">
        <v>26</v>
      </c>
      <c r="M6099" s="1" t="s">
        <v>55</v>
      </c>
      <c r="N6099" s="1" t="s">
        <v>28</v>
      </c>
      <c r="O6099" s="1" t="s">
        <v>34</v>
      </c>
      <c r="P6099" s="1" t="s">
        <v>45</v>
      </c>
      <c r="Q6099" s="1" t="s">
        <v>24</v>
      </c>
      <c r="R6099" s="2">
        <v>41226</v>
      </c>
    </row>
    <row r="6100" spans="1:18" x14ac:dyDescent="0.25">
      <c r="A6100" s="1">
        <v>19522</v>
      </c>
      <c r="B6100" s="2">
        <v>40106</v>
      </c>
      <c r="C6100" s="2" t="str">
        <f t="shared" si="476"/>
        <v>October</v>
      </c>
      <c r="D6100" s="1" t="s">
        <v>41</v>
      </c>
      <c r="E6100" s="1">
        <v>37</v>
      </c>
      <c r="F6100" s="1">
        <f t="shared" si="475"/>
        <v>1.7394594594594595</v>
      </c>
      <c r="G6100" s="1">
        <v>64.36</v>
      </c>
      <c r="H6100" s="1">
        <v>0.7</v>
      </c>
      <c r="I6100">
        <f t="shared" si="477"/>
        <v>65.06</v>
      </c>
      <c r="J6100">
        <f t="shared" si="478"/>
        <v>3.5455000000000001</v>
      </c>
      <c r="K6100">
        <f t="shared" si="479"/>
        <v>2.2818838000000001</v>
      </c>
      <c r="L6100" s="1" t="s">
        <v>26</v>
      </c>
      <c r="M6100" s="1" t="s">
        <v>49</v>
      </c>
      <c r="N6100" s="1" t="s">
        <v>21</v>
      </c>
      <c r="O6100" s="1" t="s">
        <v>34</v>
      </c>
      <c r="P6100" s="1" t="s">
        <v>35</v>
      </c>
      <c r="Q6100" s="1" t="s">
        <v>36</v>
      </c>
      <c r="R6100" s="2">
        <v>40107</v>
      </c>
    </row>
    <row r="6101" spans="1:18" x14ac:dyDescent="0.25">
      <c r="A6101" s="1">
        <v>36224</v>
      </c>
      <c r="B6101" s="2">
        <v>39936</v>
      </c>
      <c r="C6101" s="2" t="str">
        <f t="shared" si="476"/>
        <v>May</v>
      </c>
      <c r="D6101" s="1" t="s">
        <v>41</v>
      </c>
      <c r="E6101" s="1">
        <v>15</v>
      </c>
      <c r="F6101" s="1">
        <f t="shared" si="475"/>
        <v>117.69666666666667</v>
      </c>
      <c r="G6101" s="1">
        <v>1765.45</v>
      </c>
      <c r="H6101" s="1">
        <v>3.99</v>
      </c>
      <c r="I6101">
        <f t="shared" si="477"/>
        <v>1769.44</v>
      </c>
      <c r="J6101">
        <f t="shared" si="478"/>
        <v>3.5455000000000001</v>
      </c>
      <c r="K6101">
        <f t="shared" si="479"/>
        <v>62.594029749999997</v>
      </c>
      <c r="L6101" s="1" t="s">
        <v>19</v>
      </c>
      <c r="M6101" s="1" t="s">
        <v>54</v>
      </c>
      <c r="N6101" s="1" t="s">
        <v>33</v>
      </c>
      <c r="O6101" s="1" t="s">
        <v>34</v>
      </c>
      <c r="P6101" s="1" t="s">
        <v>68</v>
      </c>
      <c r="Q6101" s="1" t="s">
        <v>24</v>
      </c>
      <c r="R6101" s="2">
        <v>39938</v>
      </c>
    </row>
    <row r="6102" spans="1:18" x14ac:dyDescent="0.25">
      <c r="A6102" s="1">
        <v>45440</v>
      </c>
      <c r="B6102" s="2">
        <v>41130</v>
      </c>
      <c r="C6102" s="2" t="str">
        <f t="shared" si="476"/>
        <v>August</v>
      </c>
      <c r="D6102" s="1" t="s">
        <v>37</v>
      </c>
      <c r="E6102" s="1">
        <v>5</v>
      </c>
      <c r="F6102" s="1">
        <f t="shared" si="475"/>
        <v>149.65799999999999</v>
      </c>
      <c r="G6102" s="1">
        <v>748.29</v>
      </c>
      <c r="H6102" s="1">
        <v>28.63</v>
      </c>
      <c r="I6102">
        <f t="shared" si="477"/>
        <v>776.92</v>
      </c>
      <c r="J6102">
        <f t="shared" si="478"/>
        <v>4.7610000000000001</v>
      </c>
      <c r="K6102">
        <f t="shared" si="479"/>
        <v>35.626086899999997</v>
      </c>
      <c r="L6102" s="1" t="s">
        <v>38</v>
      </c>
      <c r="M6102" s="1" t="s">
        <v>44</v>
      </c>
      <c r="N6102" s="1" t="s">
        <v>33</v>
      </c>
      <c r="O6102" s="1" t="s">
        <v>22</v>
      </c>
      <c r="P6102" s="1" t="s">
        <v>39</v>
      </c>
      <c r="Q6102" s="1" t="s">
        <v>40</v>
      </c>
      <c r="R6102" s="2">
        <v>41132</v>
      </c>
    </row>
    <row r="6103" spans="1:18" x14ac:dyDescent="0.25">
      <c r="A6103" s="1">
        <v>20098</v>
      </c>
      <c r="B6103" s="2">
        <v>40885</v>
      </c>
      <c r="C6103" s="2" t="str">
        <f t="shared" si="476"/>
        <v>December</v>
      </c>
      <c r="D6103" s="1" t="s">
        <v>41</v>
      </c>
      <c r="E6103" s="1">
        <v>8</v>
      </c>
      <c r="F6103" s="1">
        <f t="shared" si="475"/>
        <v>24.263750000000002</v>
      </c>
      <c r="G6103" s="1">
        <v>194.11</v>
      </c>
      <c r="H6103" s="1">
        <v>8.99</v>
      </c>
      <c r="I6103">
        <f t="shared" si="477"/>
        <v>203.10000000000002</v>
      </c>
      <c r="J6103">
        <f t="shared" si="478"/>
        <v>4.7610000000000001</v>
      </c>
      <c r="K6103">
        <f t="shared" si="479"/>
        <v>9.2415771000000007</v>
      </c>
      <c r="L6103" s="1" t="s">
        <v>26</v>
      </c>
      <c r="M6103" s="1" t="s">
        <v>58</v>
      </c>
      <c r="N6103" s="1" t="s">
        <v>21</v>
      </c>
      <c r="O6103" s="1" t="s">
        <v>22</v>
      </c>
      <c r="P6103" s="1" t="s">
        <v>23</v>
      </c>
      <c r="Q6103" s="1" t="s">
        <v>46</v>
      </c>
      <c r="R6103" s="2">
        <v>40885</v>
      </c>
    </row>
    <row r="6104" spans="1:18" x14ac:dyDescent="0.25">
      <c r="A6104" s="1">
        <v>12097</v>
      </c>
      <c r="B6104" s="2">
        <v>40491</v>
      </c>
      <c r="C6104" s="2" t="str">
        <f t="shared" si="476"/>
        <v>November</v>
      </c>
      <c r="D6104" s="1" t="s">
        <v>37</v>
      </c>
      <c r="E6104" s="1">
        <v>9</v>
      </c>
      <c r="F6104" s="1">
        <f t="shared" si="475"/>
        <v>5.543333333333333</v>
      </c>
      <c r="G6104" s="1">
        <v>49.89</v>
      </c>
      <c r="H6104" s="1">
        <v>6.07</v>
      </c>
      <c r="I6104">
        <f t="shared" si="477"/>
        <v>55.96</v>
      </c>
      <c r="J6104">
        <f t="shared" si="478"/>
        <v>3.5455000000000001</v>
      </c>
      <c r="K6104">
        <f t="shared" si="479"/>
        <v>1.7688499500000001</v>
      </c>
      <c r="L6104" s="1" t="s">
        <v>26</v>
      </c>
      <c r="M6104" s="1" t="s">
        <v>56</v>
      </c>
      <c r="N6104" s="1" t="s">
        <v>21</v>
      </c>
      <c r="O6104" s="1" t="s">
        <v>34</v>
      </c>
      <c r="P6104" s="1" t="s">
        <v>45</v>
      </c>
      <c r="Q6104" s="1" t="s">
        <v>24</v>
      </c>
      <c r="R6104" s="2">
        <v>40493</v>
      </c>
    </row>
    <row r="6105" spans="1:18" x14ac:dyDescent="0.25">
      <c r="A6105" s="1">
        <v>32642</v>
      </c>
      <c r="B6105" s="2">
        <v>40997</v>
      </c>
      <c r="C6105" s="2" t="str">
        <f t="shared" si="476"/>
        <v>March</v>
      </c>
      <c r="D6105" s="1" t="s">
        <v>41</v>
      </c>
      <c r="E6105" s="1">
        <v>50</v>
      </c>
      <c r="F6105" s="1">
        <f t="shared" si="475"/>
        <v>30.1432</v>
      </c>
      <c r="G6105" s="1">
        <v>1507.16</v>
      </c>
      <c r="H6105" s="1">
        <v>1.99</v>
      </c>
      <c r="I6105">
        <f t="shared" si="477"/>
        <v>1509.15</v>
      </c>
      <c r="J6105">
        <f t="shared" si="478"/>
        <v>5.3265000000000002</v>
      </c>
      <c r="K6105">
        <f t="shared" si="479"/>
        <v>80.278877400000013</v>
      </c>
      <c r="L6105" s="1" t="s">
        <v>26</v>
      </c>
      <c r="M6105" s="1" t="s">
        <v>27</v>
      </c>
      <c r="N6105" s="1" t="s">
        <v>33</v>
      </c>
      <c r="O6105" s="1" t="s">
        <v>29</v>
      </c>
      <c r="P6105" s="1" t="s">
        <v>43</v>
      </c>
      <c r="Q6105" s="1" t="s">
        <v>46</v>
      </c>
      <c r="R6105" s="2">
        <v>40999</v>
      </c>
    </row>
    <row r="6106" spans="1:18" x14ac:dyDescent="0.25">
      <c r="A6106" s="1">
        <v>18884</v>
      </c>
      <c r="B6106" s="2">
        <v>40718</v>
      </c>
      <c r="C6106" s="2" t="str">
        <f t="shared" si="476"/>
        <v>June</v>
      </c>
      <c r="D6106" s="1" t="s">
        <v>32</v>
      </c>
      <c r="E6106" s="1">
        <v>29</v>
      </c>
      <c r="F6106" s="1">
        <f t="shared" si="475"/>
        <v>467.98965517241379</v>
      </c>
      <c r="G6106" s="1">
        <v>13571.7</v>
      </c>
      <c r="H6106" s="1">
        <v>24.49</v>
      </c>
      <c r="I6106">
        <f t="shared" si="477"/>
        <v>13596.19</v>
      </c>
      <c r="J6106">
        <f t="shared" si="478"/>
        <v>5.3265000000000002</v>
      </c>
      <c r="K6106">
        <f t="shared" si="479"/>
        <v>722.89660050000009</v>
      </c>
      <c r="L6106" s="1" t="s">
        <v>26</v>
      </c>
      <c r="M6106" s="1" t="s">
        <v>56</v>
      </c>
      <c r="N6106" s="1" t="s">
        <v>42</v>
      </c>
      <c r="O6106" s="1" t="s">
        <v>29</v>
      </c>
      <c r="P6106" s="1" t="s">
        <v>52</v>
      </c>
      <c r="Q6106" s="1" t="s">
        <v>53</v>
      </c>
      <c r="R6106" s="2">
        <v>40720</v>
      </c>
    </row>
    <row r="6107" spans="1:18" x14ac:dyDescent="0.25">
      <c r="A6107" s="1">
        <v>30757</v>
      </c>
      <c r="B6107" s="2">
        <v>40538</v>
      </c>
      <c r="C6107" s="2" t="str">
        <f t="shared" si="476"/>
        <v>December</v>
      </c>
      <c r="D6107" s="1" t="s">
        <v>41</v>
      </c>
      <c r="E6107" s="1">
        <v>5</v>
      </c>
      <c r="F6107" s="1">
        <f t="shared" si="475"/>
        <v>4.2640000000000002</v>
      </c>
      <c r="G6107" s="1">
        <v>21.32</v>
      </c>
      <c r="H6107" s="1">
        <v>0.85</v>
      </c>
      <c r="I6107">
        <f t="shared" si="477"/>
        <v>22.17</v>
      </c>
      <c r="J6107">
        <f t="shared" si="478"/>
        <v>3.5455000000000001</v>
      </c>
      <c r="K6107">
        <f t="shared" si="479"/>
        <v>0.75590060000000003</v>
      </c>
      <c r="L6107" s="1" t="s">
        <v>19</v>
      </c>
      <c r="M6107" s="1" t="s">
        <v>51</v>
      </c>
      <c r="N6107" s="1" t="s">
        <v>42</v>
      </c>
      <c r="O6107" s="1" t="s">
        <v>34</v>
      </c>
      <c r="P6107" s="1" t="s">
        <v>35</v>
      </c>
      <c r="Q6107" s="1" t="s">
        <v>36</v>
      </c>
      <c r="R6107" s="2">
        <v>40538</v>
      </c>
    </row>
    <row r="6108" spans="1:18" x14ac:dyDescent="0.25">
      <c r="A6108" s="1">
        <v>24451</v>
      </c>
      <c r="B6108" s="2">
        <v>41246</v>
      </c>
      <c r="C6108" s="2" t="str">
        <f t="shared" si="476"/>
        <v>December</v>
      </c>
      <c r="D6108" s="1" t="s">
        <v>37</v>
      </c>
      <c r="E6108" s="1">
        <v>24</v>
      </c>
      <c r="F6108" s="1">
        <f t="shared" si="475"/>
        <v>70.415416666666673</v>
      </c>
      <c r="G6108" s="1">
        <v>1689.97</v>
      </c>
      <c r="H6108" s="1">
        <v>60</v>
      </c>
      <c r="I6108">
        <f t="shared" si="477"/>
        <v>1749.97</v>
      </c>
      <c r="J6108">
        <f t="shared" si="478"/>
        <v>3.5455000000000001</v>
      </c>
      <c r="K6108">
        <f t="shared" si="479"/>
        <v>59.917886349999996</v>
      </c>
      <c r="L6108" s="1" t="s">
        <v>38</v>
      </c>
      <c r="M6108" s="1" t="s">
        <v>55</v>
      </c>
      <c r="N6108" s="1" t="s">
        <v>33</v>
      </c>
      <c r="O6108" s="1" t="s">
        <v>34</v>
      </c>
      <c r="P6108" s="1" t="s">
        <v>68</v>
      </c>
      <c r="Q6108" s="1" t="s">
        <v>40</v>
      </c>
      <c r="R6108" s="2">
        <v>41247</v>
      </c>
    </row>
    <row r="6109" spans="1:18" x14ac:dyDescent="0.25">
      <c r="A6109" s="1">
        <v>2823</v>
      </c>
      <c r="B6109" s="2">
        <v>40794</v>
      </c>
      <c r="C6109" s="2" t="str">
        <f t="shared" si="476"/>
        <v>September</v>
      </c>
      <c r="D6109" s="1" t="s">
        <v>25</v>
      </c>
      <c r="E6109" s="1">
        <v>17</v>
      </c>
      <c r="F6109" s="1">
        <f t="shared" si="475"/>
        <v>21.025294117647061</v>
      </c>
      <c r="G6109" s="1">
        <v>357.43</v>
      </c>
      <c r="H6109" s="1">
        <v>6.5</v>
      </c>
      <c r="I6109">
        <f t="shared" si="477"/>
        <v>363.93</v>
      </c>
      <c r="J6109">
        <f t="shared" si="478"/>
        <v>5.3265000000000002</v>
      </c>
      <c r="K6109">
        <f t="shared" si="479"/>
        <v>19.038508950000001</v>
      </c>
      <c r="L6109" s="1" t="s">
        <v>26</v>
      </c>
      <c r="M6109" s="1" t="s">
        <v>56</v>
      </c>
      <c r="N6109" s="1" t="s">
        <v>42</v>
      </c>
      <c r="O6109" s="1" t="s">
        <v>29</v>
      </c>
      <c r="P6109" s="1" t="s">
        <v>43</v>
      </c>
      <c r="Q6109" s="1" t="s">
        <v>24</v>
      </c>
      <c r="R6109" s="2">
        <v>40795</v>
      </c>
    </row>
    <row r="6110" spans="1:18" x14ac:dyDescent="0.25">
      <c r="A6110" s="1">
        <v>17924</v>
      </c>
      <c r="B6110" s="2">
        <v>40781</v>
      </c>
      <c r="C6110" s="2" t="str">
        <f t="shared" si="476"/>
        <v>August</v>
      </c>
      <c r="D6110" s="1" t="s">
        <v>37</v>
      </c>
      <c r="E6110" s="1">
        <v>42</v>
      </c>
      <c r="F6110" s="1">
        <f t="shared" si="475"/>
        <v>59.701904761904764</v>
      </c>
      <c r="G6110" s="1">
        <v>2507.48</v>
      </c>
      <c r="H6110" s="1">
        <v>4.5</v>
      </c>
      <c r="I6110">
        <f t="shared" si="477"/>
        <v>2511.98</v>
      </c>
      <c r="J6110">
        <f t="shared" si="478"/>
        <v>3.5455000000000001</v>
      </c>
      <c r="K6110">
        <f t="shared" si="479"/>
        <v>88.902703400000007</v>
      </c>
      <c r="L6110" s="1" t="s">
        <v>26</v>
      </c>
      <c r="M6110" s="1" t="s">
        <v>54</v>
      </c>
      <c r="N6110" s="1" t="s">
        <v>21</v>
      </c>
      <c r="O6110" s="1" t="s">
        <v>34</v>
      </c>
      <c r="P6110" s="1" t="s">
        <v>68</v>
      </c>
      <c r="Q6110" s="1" t="s">
        <v>24</v>
      </c>
      <c r="R6110" s="2">
        <v>40781</v>
      </c>
    </row>
    <row r="6111" spans="1:18" x14ac:dyDescent="0.25">
      <c r="A6111" s="1">
        <v>46052</v>
      </c>
      <c r="B6111" s="2">
        <v>40140</v>
      </c>
      <c r="C6111" s="2" t="str">
        <f t="shared" si="476"/>
        <v>November</v>
      </c>
      <c r="D6111" s="1" t="s">
        <v>41</v>
      </c>
      <c r="E6111" s="1">
        <v>37</v>
      </c>
      <c r="F6111" s="1">
        <f t="shared" si="475"/>
        <v>64.171621621621625</v>
      </c>
      <c r="G6111" s="1">
        <v>2374.35</v>
      </c>
      <c r="H6111" s="1">
        <v>14.48</v>
      </c>
      <c r="I6111">
        <f t="shared" si="477"/>
        <v>2388.83</v>
      </c>
      <c r="J6111">
        <f t="shared" si="478"/>
        <v>4.7610000000000001</v>
      </c>
      <c r="K6111">
        <f t="shared" si="479"/>
        <v>113.04280349999999</v>
      </c>
      <c r="L6111" s="1" t="s">
        <v>26</v>
      </c>
      <c r="M6111" s="1" t="s">
        <v>27</v>
      </c>
      <c r="N6111" s="1" t="s">
        <v>33</v>
      </c>
      <c r="O6111" s="1" t="s">
        <v>22</v>
      </c>
      <c r="P6111" s="1" t="s">
        <v>23</v>
      </c>
      <c r="Q6111" s="1" t="s">
        <v>24</v>
      </c>
      <c r="R6111" s="2">
        <v>40142</v>
      </c>
    </row>
    <row r="6112" spans="1:18" x14ac:dyDescent="0.25">
      <c r="A6112" s="1">
        <v>25120</v>
      </c>
      <c r="B6112" s="2">
        <v>39848</v>
      </c>
      <c r="C6112" s="2" t="str">
        <f t="shared" si="476"/>
        <v>February</v>
      </c>
      <c r="D6112" s="1" t="s">
        <v>41</v>
      </c>
      <c r="E6112" s="1">
        <v>22</v>
      </c>
      <c r="F6112" s="1">
        <f t="shared" si="475"/>
        <v>8.1463636363636365</v>
      </c>
      <c r="G6112" s="1">
        <v>179.22</v>
      </c>
      <c r="H6112" s="1">
        <v>11.15</v>
      </c>
      <c r="I6112">
        <f t="shared" si="477"/>
        <v>190.37</v>
      </c>
      <c r="J6112">
        <f t="shared" si="478"/>
        <v>3.5455000000000001</v>
      </c>
      <c r="K6112">
        <f t="shared" si="479"/>
        <v>6.3542451000000009</v>
      </c>
      <c r="L6112" s="1" t="s">
        <v>26</v>
      </c>
      <c r="M6112" s="1" t="s">
        <v>54</v>
      </c>
      <c r="N6112" s="1" t="s">
        <v>33</v>
      </c>
      <c r="O6112" s="1" t="s">
        <v>34</v>
      </c>
      <c r="P6112" s="1" t="s">
        <v>45</v>
      </c>
      <c r="Q6112" s="1" t="s">
        <v>24</v>
      </c>
      <c r="R6112" s="2">
        <v>39849</v>
      </c>
    </row>
    <row r="6113" spans="1:18" x14ac:dyDescent="0.25">
      <c r="A6113" s="1">
        <v>29573</v>
      </c>
      <c r="B6113" s="2">
        <v>40924</v>
      </c>
      <c r="C6113" s="2" t="str">
        <f t="shared" si="476"/>
        <v>January</v>
      </c>
      <c r="D6113" s="1" t="s">
        <v>37</v>
      </c>
      <c r="E6113" s="1">
        <v>43</v>
      </c>
      <c r="F6113" s="1">
        <f t="shared" si="475"/>
        <v>18.423488372093026</v>
      </c>
      <c r="G6113" s="1">
        <v>792.21</v>
      </c>
      <c r="H6113" s="1">
        <v>9.5399999999999991</v>
      </c>
      <c r="I6113">
        <f t="shared" si="477"/>
        <v>801.75</v>
      </c>
      <c r="J6113">
        <f t="shared" si="478"/>
        <v>3.5455000000000001</v>
      </c>
      <c r="K6113">
        <f t="shared" si="479"/>
        <v>28.087805550000002</v>
      </c>
      <c r="L6113" s="1" t="s">
        <v>26</v>
      </c>
      <c r="M6113" s="1" t="s">
        <v>27</v>
      </c>
      <c r="N6113" s="1" t="s">
        <v>42</v>
      </c>
      <c r="O6113" s="1" t="s">
        <v>34</v>
      </c>
      <c r="P6113" s="1" t="s">
        <v>45</v>
      </c>
      <c r="Q6113" s="1" t="s">
        <v>24</v>
      </c>
      <c r="R6113" s="2">
        <v>40926</v>
      </c>
    </row>
    <row r="6114" spans="1:18" x14ac:dyDescent="0.25">
      <c r="A6114" s="1">
        <v>32929</v>
      </c>
      <c r="B6114" s="2">
        <v>40665</v>
      </c>
      <c r="C6114" s="2" t="str">
        <f t="shared" si="476"/>
        <v>May</v>
      </c>
      <c r="D6114" s="1" t="s">
        <v>18</v>
      </c>
      <c r="E6114" s="1">
        <v>8</v>
      </c>
      <c r="F6114" s="1">
        <f t="shared" si="475"/>
        <v>5.57</v>
      </c>
      <c r="G6114" s="1">
        <v>44.56</v>
      </c>
      <c r="H6114" s="1">
        <v>1.39</v>
      </c>
      <c r="I6114">
        <f t="shared" si="477"/>
        <v>45.95</v>
      </c>
      <c r="J6114">
        <f t="shared" si="478"/>
        <v>3.5455000000000001</v>
      </c>
      <c r="K6114">
        <f t="shared" si="479"/>
        <v>1.5798748</v>
      </c>
      <c r="L6114" s="1" t="s">
        <v>26</v>
      </c>
      <c r="M6114" s="1" t="s">
        <v>59</v>
      </c>
      <c r="N6114" s="1" t="s">
        <v>33</v>
      </c>
      <c r="O6114" s="1" t="s">
        <v>34</v>
      </c>
      <c r="P6114" s="1" t="s">
        <v>62</v>
      </c>
      <c r="Q6114" s="1" t="s">
        <v>24</v>
      </c>
      <c r="R6114" s="2">
        <v>40669</v>
      </c>
    </row>
    <row r="6115" spans="1:18" x14ac:dyDescent="0.25">
      <c r="A6115" s="1">
        <v>9639</v>
      </c>
      <c r="B6115" s="2">
        <v>40426</v>
      </c>
      <c r="C6115" s="2" t="str">
        <f t="shared" si="476"/>
        <v>September</v>
      </c>
      <c r="D6115" s="1" t="s">
        <v>32</v>
      </c>
      <c r="E6115" s="1">
        <v>11</v>
      </c>
      <c r="F6115" s="1">
        <f t="shared" si="475"/>
        <v>3.9609090909090909</v>
      </c>
      <c r="G6115" s="1">
        <v>43.57</v>
      </c>
      <c r="H6115" s="1">
        <v>0.99</v>
      </c>
      <c r="I6115">
        <f t="shared" si="477"/>
        <v>44.56</v>
      </c>
      <c r="J6115">
        <f t="shared" si="478"/>
        <v>3.5455000000000001</v>
      </c>
      <c r="K6115">
        <f t="shared" si="479"/>
        <v>1.5447743500000002</v>
      </c>
      <c r="L6115" s="1" t="s">
        <v>26</v>
      </c>
      <c r="M6115" s="1" t="s">
        <v>51</v>
      </c>
      <c r="N6115" s="1" t="s">
        <v>33</v>
      </c>
      <c r="O6115" s="1" t="s">
        <v>34</v>
      </c>
      <c r="P6115" s="1" t="s">
        <v>63</v>
      </c>
      <c r="Q6115" s="1" t="s">
        <v>24</v>
      </c>
      <c r="R6115" s="2">
        <v>40426</v>
      </c>
    </row>
    <row r="6116" spans="1:18" x14ac:dyDescent="0.25">
      <c r="A6116" s="1">
        <v>28389</v>
      </c>
      <c r="B6116" s="2">
        <v>40120</v>
      </c>
      <c r="C6116" s="2" t="str">
        <f t="shared" si="476"/>
        <v>November</v>
      </c>
      <c r="D6116" s="1" t="s">
        <v>25</v>
      </c>
      <c r="E6116" s="1">
        <v>7</v>
      </c>
      <c r="F6116" s="1">
        <f t="shared" si="475"/>
        <v>299.70571428571429</v>
      </c>
      <c r="G6116" s="1">
        <v>2097.94</v>
      </c>
      <c r="H6116" s="1">
        <v>54.12</v>
      </c>
      <c r="I6116">
        <f t="shared" si="477"/>
        <v>2152.06</v>
      </c>
      <c r="J6116">
        <f t="shared" si="478"/>
        <v>4.7610000000000001</v>
      </c>
      <c r="K6116">
        <f t="shared" si="479"/>
        <v>99.882923399999996</v>
      </c>
      <c r="L6116" s="1" t="s">
        <v>38</v>
      </c>
      <c r="M6116" s="1" t="s">
        <v>20</v>
      </c>
      <c r="N6116" s="1" t="s">
        <v>42</v>
      </c>
      <c r="O6116" s="1" t="s">
        <v>22</v>
      </c>
      <c r="P6116" s="1" t="s">
        <v>57</v>
      </c>
      <c r="Q6116" s="1" t="s">
        <v>64</v>
      </c>
      <c r="R6116" s="2">
        <v>40122</v>
      </c>
    </row>
    <row r="6117" spans="1:18" x14ac:dyDescent="0.25">
      <c r="A6117" s="1">
        <v>38087</v>
      </c>
      <c r="B6117" s="2">
        <v>39865</v>
      </c>
      <c r="C6117" s="2" t="str">
        <f t="shared" si="476"/>
        <v>February</v>
      </c>
      <c r="D6117" s="1" t="s">
        <v>37</v>
      </c>
      <c r="E6117" s="1">
        <v>18</v>
      </c>
      <c r="F6117" s="1">
        <f t="shared" si="475"/>
        <v>50.100555555555552</v>
      </c>
      <c r="G6117" s="1">
        <v>901.81</v>
      </c>
      <c r="H6117" s="1">
        <v>19.989999999999998</v>
      </c>
      <c r="I6117">
        <f t="shared" si="477"/>
        <v>921.8</v>
      </c>
      <c r="J6117">
        <f t="shared" si="478"/>
        <v>5.3265000000000002</v>
      </c>
      <c r="K6117">
        <f t="shared" si="479"/>
        <v>48.034909650000003</v>
      </c>
      <c r="L6117" s="1" t="s">
        <v>26</v>
      </c>
      <c r="M6117" s="1" t="s">
        <v>58</v>
      </c>
      <c r="N6117" s="1" t="s">
        <v>28</v>
      </c>
      <c r="O6117" s="1" t="s">
        <v>29</v>
      </c>
      <c r="P6117" s="1" t="s">
        <v>43</v>
      </c>
      <c r="Q6117" s="1" t="s">
        <v>24</v>
      </c>
      <c r="R6117" s="2">
        <v>39865</v>
      </c>
    </row>
    <row r="6118" spans="1:18" x14ac:dyDescent="0.25">
      <c r="A6118" s="1">
        <v>10661</v>
      </c>
      <c r="B6118" s="2">
        <v>39836</v>
      </c>
      <c r="C6118" s="2" t="str">
        <f t="shared" si="476"/>
        <v>January</v>
      </c>
      <c r="D6118" s="1" t="s">
        <v>32</v>
      </c>
      <c r="E6118" s="1">
        <v>18</v>
      </c>
      <c r="F6118" s="1">
        <f t="shared" si="475"/>
        <v>7.5783333333333331</v>
      </c>
      <c r="G6118" s="1">
        <v>136.41</v>
      </c>
      <c r="H6118" s="1">
        <v>8.3699999999999992</v>
      </c>
      <c r="I6118">
        <f t="shared" si="477"/>
        <v>144.78</v>
      </c>
      <c r="J6118">
        <f t="shared" si="478"/>
        <v>3.5455000000000001</v>
      </c>
      <c r="K6118">
        <f t="shared" si="479"/>
        <v>4.83641655</v>
      </c>
      <c r="L6118" s="1" t="s">
        <v>26</v>
      </c>
      <c r="M6118" s="1" t="s">
        <v>20</v>
      </c>
      <c r="N6118" s="1" t="s">
        <v>21</v>
      </c>
      <c r="O6118" s="1" t="s">
        <v>34</v>
      </c>
      <c r="P6118" s="1" t="s">
        <v>50</v>
      </c>
      <c r="Q6118" s="1" t="s">
        <v>46</v>
      </c>
      <c r="R6118" s="2">
        <v>39837</v>
      </c>
    </row>
    <row r="6119" spans="1:18" x14ac:dyDescent="0.25">
      <c r="A6119" s="1">
        <v>15744</v>
      </c>
      <c r="B6119" s="2">
        <v>40258</v>
      </c>
      <c r="C6119" s="2" t="str">
        <f t="shared" si="476"/>
        <v>March</v>
      </c>
      <c r="D6119" s="1" t="s">
        <v>37</v>
      </c>
      <c r="E6119" s="1">
        <v>16</v>
      </c>
      <c r="F6119" s="1">
        <f t="shared" si="475"/>
        <v>52.425624999999997</v>
      </c>
      <c r="G6119" s="1">
        <v>838.81</v>
      </c>
      <c r="H6119" s="1">
        <v>6.79</v>
      </c>
      <c r="I6119">
        <f t="shared" si="477"/>
        <v>845.59999999999991</v>
      </c>
      <c r="J6119">
        <f t="shared" si="478"/>
        <v>3.5455000000000001</v>
      </c>
      <c r="K6119">
        <f t="shared" si="479"/>
        <v>29.740008549999999</v>
      </c>
      <c r="L6119" s="1" t="s">
        <v>26</v>
      </c>
      <c r="M6119" s="1" t="s">
        <v>27</v>
      </c>
      <c r="N6119" s="1" t="s">
        <v>33</v>
      </c>
      <c r="O6119" s="1" t="s">
        <v>34</v>
      </c>
      <c r="P6119" s="1" t="s">
        <v>45</v>
      </c>
      <c r="Q6119" s="1" t="s">
        <v>24</v>
      </c>
      <c r="R6119" s="2">
        <v>40259</v>
      </c>
    </row>
    <row r="6120" spans="1:18" x14ac:dyDescent="0.25">
      <c r="A6120" s="1">
        <v>26182</v>
      </c>
      <c r="B6120" s="2">
        <v>40194</v>
      </c>
      <c r="C6120" s="2" t="str">
        <f t="shared" si="476"/>
        <v>January</v>
      </c>
      <c r="D6120" s="1" t="s">
        <v>32</v>
      </c>
      <c r="E6120" s="1">
        <v>4</v>
      </c>
      <c r="F6120" s="1">
        <f t="shared" si="475"/>
        <v>192.69</v>
      </c>
      <c r="G6120" s="1">
        <v>770.76</v>
      </c>
      <c r="H6120" s="1">
        <v>23.76</v>
      </c>
      <c r="I6120">
        <f t="shared" si="477"/>
        <v>794.52</v>
      </c>
      <c r="J6120">
        <f t="shared" si="478"/>
        <v>4.7610000000000001</v>
      </c>
      <c r="K6120">
        <f t="shared" si="479"/>
        <v>36.695883600000002</v>
      </c>
      <c r="L6120" s="1" t="s">
        <v>38</v>
      </c>
      <c r="M6120" s="1" t="s">
        <v>27</v>
      </c>
      <c r="N6120" s="1" t="s">
        <v>33</v>
      </c>
      <c r="O6120" s="1" t="s">
        <v>22</v>
      </c>
      <c r="P6120" s="1" t="s">
        <v>39</v>
      </c>
      <c r="Q6120" s="1" t="s">
        <v>40</v>
      </c>
      <c r="R6120" s="2">
        <v>40194</v>
      </c>
    </row>
    <row r="6121" spans="1:18" x14ac:dyDescent="0.25">
      <c r="A6121" s="1">
        <v>21477</v>
      </c>
      <c r="B6121" s="2">
        <v>40684</v>
      </c>
      <c r="C6121" s="2" t="str">
        <f t="shared" si="476"/>
        <v>May</v>
      </c>
      <c r="D6121" s="1" t="s">
        <v>18</v>
      </c>
      <c r="E6121" s="1">
        <v>7</v>
      </c>
      <c r="F6121" s="1">
        <f t="shared" si="475"/>
        <v>27.104285714285712</v>
      </c>
      <c r="G6121" s="1">
        <v>189.73</v>
      </c>
      <c r="H6121" s="1">
        <v>2.99</v>
      </c>
      <c r="I6121">
        <f t="shared" si="477"/>
        <v>192.72</v>
      </c>
      <c r="J6121">
        <f t="shared" si="478"/>
        <v>3.5455000000000001</v>
      </c>
      <c r="K6121">
        <f t="shared" si="479"/>
        <v>6.72687715</v>
      </c>
      <c r="L6121" s="1" t="s">
        <v>26</v>
      </c>
      <c r="M6121" s="1" t="s">
        <v>54</v>
      </c>
      <c r="N6121" s="1" t="s">
        <v>42</v>
      </c>
      <c r="O6121" s="1" t="s">
        <v>34</v>
      </c>
      <c r="P6121" s="1" t="s">
        <v>48</v>
      </c>
      <c r="Q6121" s="1" t="s">
        <v>24</v>
      </c>
      <c r="R6121" s="2">
        <v>40684</v>
      </c>
    </row>
    <row r="6122" spans="1:18" x14ac:dyDescent="0.25">
      <c r="A6122" s="1">
        <v>40933</v>
      </c>
      <c r="B6122" s="2">
        <v>41056</v>
      </c>
      <c r="C6122" s="2" t="str">
        <f t="shared" si="476"/>
        <v>May</v>
      </c>
      <c r="D6122" s="1" t="s">
        <v>25</v>
      </c>
      <c r="E6122" s="1">
        <v>37</v>
      </c>
      <c r="F6122" s="1">
        <f t="shared" si="475"/>
        <v>2.5791891891891892</v>
      </c>
      <c r="G6122" s="1">
        <v>95.43</v>
      </c>
      <c r="H6122" s="1">
        <v>4.28</v>
      </c>
      <c r="I6122">
        <f t="shared" si="477"/>
        <v>99.710000000000008</v>
      </c>
      <c r="J6122">
        <f t="shared" si="478"/>
        <v>3.5455000000000001</v>
      </c>
      <c r="K6122">
        <f t="shared" si="479"/>
        <v>3.3834706500000005</v>
      </c>
      <c r="L6122" s="1" t="s">
        <v>26</v>
      </c>
      <c r="M6122" s="1" t="s">
        <v>51</v>
      </c>
      <c r="N6122" s="1" t="s">
        <v>21</v>
      </c>
      <c r="O6122" s="1" t="s">
        <v>34</v>
      </c>
      <c r="P6122" s="1" t="s">
        <v>35</v>
      </c>
      <c r="Q6122" s="1" t="s">
        <v>36</v>
      </c>
      <c r="R6122" s="2">
        <v>41057</v>
      </c>
    </row>
    <row r="6123" spans="1:18" x14ac:dyDescent="0.25">
      <c r="A6123" s="1">
        <v>8224</v>
      </c>
      <c r="B6123" s="2">
        <v>40946</v>
      </c>
      <c r="C6123" s="2" t="str">
        <f t="shared" si="476"/>
        <v>February</v>
      </c>
      <c r="D6123" s="1" t="s">
        <v>32</v>
      </c>
      <c r="E6123" s="1">
        <v>41</v>
      </c>
      <c r="F6123" s="1">
        <f t="shared" si="475"/>
        <v>2.1895121951219512</v>
      </c>
      <c r="G6123" s="1">
        <v>89.77</v>
      </c>
      <c r="H6123" s="1">
        <v>1</v>
      </c>
      <c r="I6123">
        <f t="shared" si="477"/>
        <v>90.77</v>
      </c>
      <c r="J6123">
        <f t="shared" si="478"/>
        <v>3.5455000000000001</v>
      </c>
      <c r="K6123">
        <f t="shared" si="479"/>
        <v>3.1827953500000001</v>
      </c>
      <c r="L6123" s="1" t="s">
        <v>26</v>
      </c>
      <c r="M6123" s="1" t="s">
        <v>27</v>
      </c>
      <c r="N6123" s="1" t="s">
        <v>33</v>
      </c>
      <c r="O6123" s="1" t="s">
        <v>34</v>
      </c>
      <c r="P6123" s="1" t="s">
        <v>35</v>
      </c>
      <c r="Q6123" s="1" t="s">
        <v>36</v>
      </c>
      <c r="R6123" s="2">
        <v>40948</v>
      </c>
    </row>
    <row r="6124" spans="1:18" x14ac:dyDescent="0.25">
      <c r="A6124" s="1">
        <v>28736</v>
      </c>
      <c r="B6124" s="2">
        <v>39924</v>
      </c>
      <c r="C6124" s="2" t="str">
        <f t="shared" si="476"/>
        <v>April</v>
      </c>
      <c r="D6124" s="1" t="s">
        <v>25</v>
      </c>
      <c r="E6124" s="1">
        <v>26</v>
      </c>
      <c r="F6124" s="1">
        <f t="shared" si="475"/>
        <v>39.588076923076919</v>
      </c>
      <c r="G6124" s="1">
        <v>1029.29</v>
      </c>
      <c r="H6124" s="1">
        <v>17.48</v>
      </c>
      <c r="I6124">
        <f t="shared" si="477"/>
        <v>1046.77</v>
      </c>
      <c r="J6124">
        <f t="shared" si="478"/>
        <v>3.5455000000000001</v>
      </c>
      <c r="K6124">
        <f t="shared" si="479"/>
        <v>36.493476950000002</v>
      </c>
      <c r="L6124" s="1" t="s">
        <v>26</v>
      </c>
      <c r="M6124" s="1" t="s">
        <v>49</v>
      </c>
      <c r="N6124" s="1" t="s">
        <v>28</v>
      </c>
      <c r="O6124" s="1" t="s">
        <v>34</v>
      </c>
      <c r="P6124" s="1" t="s">
        <v>45</v>
      </c>
      <c r="Q6124" s="1" t="s">
        <v>24</v>
      </c>
      <c r="R6124" s="2">
        <v>39924</v>
      </c>
    </row>
    <row r="6125" spans="1:18" x14ac:dyDescent="0.25">
      <c r="A6125" s="1">
        <v>13795</v>
      </c>
      <c r="B6125" s="2">
        <v>40643</v>
      </c>
      <c r="C6125" s="2" t="str">
        <f t="shared" si="476"/>
        <v>April</v>
      </c>
      <c r="D6125" s="1" t="s">
        <v>32</v>
      </c>
      <c r="E6125" s="1">
        <v>23</v>
      </c>
      <c r="F6125" s="1">
        <f t="shared" si="475"/>
        <v>11.963478260869566</v>
      </c>
      <c r="G6125" s="1">
        <v>275.16000000000003</v>
      </c>
      <c r="H6125" s="1">
        <v>5.01</v>
      </c>
      <c r="I6125">
        <f t="shared" si="477"/>
        <v>280.17</v>
      </c>
      <c r="J6125">
        <f t="shared" si="478"/>
        <v>3.5455000000000001</v>
      </c>
      <c r="K6125">
        <f t="shared" si="479"/>
        <v>9.7557978000000016</v>
      </c>
      <c r="L6125" s="1" t="s">
        <v>19</v>
      </c>
      <c r="M6125" s="1" t="s">
        <v>44</v>
      </c>
      <c r="N6125" s="1" t="s">
        <v>28</v>
      </c>
      <c r="O6125" s="1" t="s">
        <v>34</v>
      </c>
      <c r="P6125" s="1" t="s">
        <v>45</v>
      </c>
      <c r="Q6125" s="1" t="s">
        <v>24</v>
      </c>
      <c r="R6125" s="2">
        <v>40646</v>
      </c>
    </row>
    <row r="6126" spans="1:18" x14ac:dyDescent="0.25">
      <c r="A6126" s="1">
        <v>26050</v>
      </c>
      <c r="B6126" s="2">
        <v>40710</v>
      </c>
      <c r="C6126" s="2" t="str">
        <f t="shared" si="476"/>
        <v>June</v>
      </c>
      <c r="D6126" s="1" t="s">
        <v>25</v>
      </c>
      <c r="E6126" s="1">
        <v>44</v>
      </c>
      <c r="F6126" s="1">
        <f t="shared" si="475"/>
        <v>8.3009090909090908</v>
      </c>
      <c r="G6126" s="1">
        <v>365.24</v>
      </c>
      <c r="H6126" s="1">
        <v>8.2899999999999991</v>
      </c>
      <c r="I6126">
        <f t="shared" si="477"/>
        <v>373.53000000000003</v>
      </c>
      <c r="J6126">
        <f t="shared" si="478"/>
        <v>3.5455000000000001</v>
      </c>
      <c r="K6126">
        <f t="shared" si="479"/>
        <v>12.949584200000002</v>
      </c>
      <c r="L6126" s="1" t="s">
        <v>26</v>
      </c>
      <c r="M6126" s="1" t="s">
        <v>27</v>
      </c>
      <c r="N6126" s="1" t="s">
        <v>42</v>
      </c>
      <c r="O6126" s="1" t="s">
        <v>34</v>
      </c>
      <c r="P6126" s="1" t="s">
        <v>62</v>
      </c>
      <c r="Q6126" s="1" t="s">
        <v>24</v>
      </c>
      <c r="R6126" s="2">
        <v>40711</v>
      </c>
    </row>
    <row r="6127" spans="1:18" x14ac:dyDescent="0.25">
      <c r="A6127" s="1">
        <v>15718</v>
      </c>
      <c r="B6127" s="2">
        <v>39840</v>
      </c>
      <c r="C6127" s="2" t="str">
        <f t="shared" si="476"/>
        <v>January</v>
      </c>
      <c r="D6127" s="1" t="s">
        <v>37</v>
      </c>
      <c r="E6127" s="1">
        <v>41</v>
      </c>
      <c r="F6127" s="1">
        <f t="shared" si="475"/>
        <v>45.439512195121949</v>
      </c>
      <c r="G6127" s="1">
        <v>1863.02</v>
      </c>
      <c r="H6127" s="1">
        <v>8.99</v>
      </c>
      <c r="I6127">
        <f t="shared" si="477"/>
        <v>1872.01</v>
      </c>
      <c r="J6127">
        <f t="shared" si="478"/>
        <v>3.5455000000000001</v>
      </c>
      <c r="K6127">
        <f t="shared" si="479"/>
        <v>66.053374099999999</v>
      </c>
      <c r="L6127" s="1" t="s">
        <v>26</v>
      </c>
      <c r="M6127" s="1" t="s">
        <v>27</v>
      </c>
      <c r="N6127" s="1" t="s">
        <v>33</v>
      </c>
      <c r="O6127" s="1" t="s">
        <v>34</v>
      </c>
      <c r="P6127" s="1" t="s">
        <v>35</v>
      </c>
      <c r="Q6127" s="1" t="s">
        <v>46</v>
      </c>
      <c r="R6127" s="2">
        <v>39842</v>
      </c>
    </row>
    <row r="6128" spans="1:18" x14ac:dyDescent="0.25">
      <c r="A6128" s="1">
        <v>53445</v>
      </c>
      <c r="B6128" s="2">
        <v>41206</v>
      </c>
      <c r="C6128" s="2" t="str">
        <f t="shared" si="476"/>
        <v>October</v>
      </c>
      <c r="D6128" s="1" t="s">
        <v>25</v>
      </c>
      <c r="E6128" s="1">
        <v>21</v>
      </c>
      <c r="F6128" s="1">
        <f t="shared" si="475"/>
        <v>3.5142857142857142</v>
      </c>
      <c r="G6128" s="1">
        <v>73.8</v>
      </c>
      <c r="H6128" s="1">
        <v>1.35</v>
      </c>
      <c r="I6128">
        <f t="shared" si="477"/>
        <v>75.149999999999991</v>
      </c>
      <c r="J6128">
        <f t="shared" si="478"/>
        <v>3.5455000000000001</v>
      </c>
      <c r="K6128">
        <f t="shared" si="479"/>
        <v>2.6165789999999998</v>
      </c>
      <c r="L6128" s="1" t="s">
        <v>26</v>
      </c>
      <c r="M6128" s="1" t="s">
        <v>27</v>
      </c>
      <c r="N6128" s="1" t="s">
        <v>28</v>
      </c>
      <c r="O6128" s="1" t="s">
        <v>34</v>
      </c>
      <c r="P6128" s="1" t="s">
        <v>66</v>
      </c>
      <c r="Q6128" s="1" t="s">
        <v>36</v>
      </c>
      <c r="R6128" s="2">
        <v>41208</v>
      </c>
    </row>
    <row r="6129" spans="1:18" x14ac:dyDescent="0.25">
      <c r="A6129" s="1">
        <v>10530</v>
      </c>
      <c r="B6129" s="2">
        <v>39840</v>
      </c>
      <c r="C6129" s="2" t="str">
        <f t="shared" si="476"/>
        <v>January</v>
      </c>
      <c r="D6129" s="1" t="s">
        <v>41</v>
      </c>
      <c r="E6129" s="1">
        <v>4</v>
      </c>
      <c r="F6129" s="1">
        <f t="shared" si="475"/>
        <v>94.303250000000006</v>
      </c>
      <c r="G6129" s="1">
        <v>377.21300000000002</v>
      </c>
      <c r="H6129" s="1">
        <v>2.5</v>
      </c>
      <c r="I6129">
        <f t="shared" si="477"/>
        <v>379.71300000000002</v>
      </c>
      <c r="J6129">
        <f t="shared" si="478"/>
        <v>5.3265000000000002</v>
      </c>
      <c r="K6129">
        <f t="shared" si="479"/>
        <v>20.092250445000001</v>
      </c>
      <c r="L6129" s="1" t="s">
        <v>26</v>
      </c>
      <c r="M6129" s="1" t="s">
        <v>56</v>
      </c>
      <c r="N6129" s="1" t="s">
        <v>21</v>
      </c>
      <c r="O6129" s="1" t="s">
        <v>29</v>
      </c>
      <c r="P6129" s="1" t="s">
        <v>30</v>
      </c>
      <c r="Q6129" s="1" t="s">
        <v>24</v>
      </c>
      <c r="R6129" s="2">
        <v>39842</v>
      </c>
    </row>
    <row r="6130" spans="1:18" x14ac:dyDescent="0.25">
      <c r="A6130" s="1">
        <v>25254</v>
      </c>
      <c r="B6130" s="2">
        <v>40438</v>
      </c>
      <c r="C6130" s="2" t="str">
        <f t="shared" si="476"/>
        <v>September</v>
      </c>
      <c r="D6130" s="1" t="s">
        <v>37</v>
      </c>
      <c r="E6130" s="1">
        <v>35</v>
      </c>
      <c r="F6130" s="1">
        <f t="shared" si="475"/>
        <v>8.5622857142857143</v>
      </c>
      <c r="G6130" s="1">
        <v>299.68</v>
      </c>
      <c r="H6130" s="1">
        <v>5.6</v>
      </c>
      <c r="I6130">
        <f t="shared" si="477"/>
        <v>305.28000000000003</v>
      </c>
      <c r="J6130">
        <f t="shared" si="478"/>
        <v>3.5455000000000001</v>
      </c>
      <c r="K6130">
        <f t="shared" si="479"/>
        <v>10.625154400000001</v>
      </c>
      <c r="L6130" s="1" t="s">
        <v>26</v>
      </c>
      <c r="M6130" s="1" t="s">
        <v>27</v>
      </c>
      <c r="N6130" s="1" t="s">
        <v>28</v>
      </c>
      <c r="O6130" s="1" t="s">
        <v>34</v>
      </c>
      <c r="P6130" s="1" t="s">
        <v>48</v>
      </c>
      <c r="Q6130" s="1" t="s">
        <v>24</v>
      </c>
      <c r="R6130" s="2">
        <v>40440</v>
      </c>
    </row>
    <row r="6131" spans="1:18" x14ac:dyDescent="0.25">
      <c r="A6131" s="1">
        <v>39110</v>
      </c>
      <c r="B6131" s="2">
        <v>40214</v>
      </c>
      <c r="C6131" s="2" t="str">
        <f t="shared" si="476"/>
        <v>February</v>
      </c>
      <c r="D6131" s="1" t="s">
        <v>41</v>
      </c>
      <c r="E6131" s="1">
        <v>14</v>
      </c>
      <c r="F6131" s="1">
        <f t="shared" si="475"/>
        <v>185.36214285714286</v>
      </c>
      <c r="G6131" s="1">
        <v>2595.0700000000002</v>
      </c>
      <c r="H6131" s="1">
        <v>11.54</v>
      </c>
      <c r="I6131">
        <f t="shared" si="477"/>
        <v>2606.61</v>
      </c>
      <c r="J6131">
        <f t="shared" si="478"/>
        <v>4.7610000000000001</v>
      </c>
      <c r="K6131">
        <f t="shared" si="479"/>
        <v>123.55128270000002</v>
      </c>
      <c r="L6131" s="1" t="s">
        <v>26</v>
      </c>
      <c r="M6131" s="1" t="s">
        <v>20</v>
      </c>
      <c r="N6131" s="1" t="s">
        <v>42</v>
      </c>
      <c r="O6131" s="1" t="s">
        <v>22</v>
      </c>
      <c r="P6131" s="1" t="s">
        <v>23</v>
      </c>
      <c r="Q6131" s="1" t="s">
        <v>53</v>
      </c>
      <c r="R6131" s="2">
        <v>40214</v>
      </c>
    </row>
    <row r="6132" spans="1:18" x14ac:dyDescent="0.25">
      <c r="A6132" s="1">
        <v>47462</v>
      </c>
      <c r="B6132" s="2">
        <v>40703</v>
      </c>
      <c r="C6132" s="2" t="str">
        <f t="shared" si="476"/>
        <v>June</v>
      </c>
      <c r="D6132" s="1" t="s">
        <v>25</v>
      </c>
      <c r="E6132" s="1">
        <v>41</v>
      </c>
      <c r="F6132" s="1">
        <f t="shared" si="475"/>
        <v>3.3539024390243899</v>
      </c>
      <c r="G6132" s="1">
        <v>137.51</v>
      </c>
      <c r="H6132" s="1">
        <v>1.35</v>
      </c>
      <c r="I6132">
        <f t="shared" si="477"/>
        <v>138.85999999999999</v>
      </c>
      <c r="J6132">
        <f t="shared" si="478"/>
        <v>3.5455000000000001</v>
      </c>
      <c r="K6132">
        <f t="shared" si="479"/>
        <v>4.8754170499999994</v>
      </c>
      <c r="L6132" s="1" t="s">
        <v>26</v>
      </c>
      <c r="M6132" s="1" t="s">
        <v>44</v>
      </c>
      <c r="N6132" s="1" t="s">
        <v>33</v>
      </c>
      <c r="O6132" s="1" t="s">
        <v>34</v>
      </c>
      <c r="P6132" s="1" t="s">
        <v>66</v>
      </c>
      <c r="Q6132" s="1" t="s">
        <v>36</v>
      </c>
      <c r="R6132" s="2">
        <v>40705</v>
      </c>
    </row>
    <row r="6133" spans="1:18" x14ac:dyDescent="0.25">
      <c r="A6133" s="1">
        <v>12483</v>
      </c>
      <c r="B6133" s="2">
        <v>40394</v>
      </c>
      <c r="C6133" s="2" t="str">
        <f t="shared" si="476"/>
        <v>August</v>
      </c>
      <c r="D6133" s="1" t="s">
        <v>37</v>
      </c>
      <c r="E6133" s="1">
        <v>30</v>
      </c>
      <c r="F6133" s="1">
        <f t="shared" si="475"/>
        <v>59.055666666666667</v>
      </c>
      <c r="G6133" s="1">
        <v>1771.67</v>
      </c>
      <c r="H6133" s="1">
        <v>9.7100000000000009</v>
      </c>
      <c r="I6133">
        <f t="shared" si="477"/>
        <v>1781.38</v>
      </c>
      <c r="J6133">
        <f t="shared" si="478"/>
        <v>3.5455000000000001</v>
      </c>
      <c r="K6133">
        <f t="shared" si="479"/>
        <v>62.814559850000002</v>
      </c>
      <c r="L6133" s="1" t="s">
        <v>26</v>
      </c>
      <c r="M6133" s="1" t="s">
        <v>56</v>
      </c>
      <c r="N6133" s="1" t="s">
        <v>42</v>
      </c>
      <c r="O6133" s="1" t="s">
        <v>34</v>
      </c>
      <c r="P6133" s="1" t="s">
        <v>60</v>
      </c>
      <c r="Q6133" s="1" t="s">
        <v>24</v>
      </c>
      <c r="R6133" s="2">
        <v>40395</v>
      </c>
    </row>
    <row r="6134" spans="1:18" x14ac:dyDescent="0.25">
      <c r="A6134" s="1">
        <v>38976</v>
      </c>
      <c r="B6134" s="2">
        <v>40537</v>
      </c>
      <c r="C6134" s="2" t="str">
        <f t="shared" si="476"/>
        <v>December</v>
      </c>
      <c r="D6134" s="1" t="s">
        <v>37</v>
      </c>
      <c r="E6134" s="1">
        <v>16</v>
      </c>
      <c r="F6134" s="1">
        <f t="shared" si="475"/>
        <v>425.87062500000002</v>
      </c>
      <c r="G6134" s="1">
        <v>6813.93</v>
      </c>
      <c r="H6134" s="1">
        <v>49</v>
      </c>
      <c r="I6134">
        <f t="shared" si="477"/>
        <v>6862.93</v>
      </c>
      <c r="J6134">
        <f t="shared" si="478"/>
        <v>5.3265000000000002</v>
      </c>
      <c r="K6134">
        <f t="shared" si="479"/>
        <v>362.94398145000008</v>
      </c>
      <c r="L6134" s="1" t="s">
        <v>38</v>
      </c>
      <c r="M6134" s="1" t="s">
        <v>58</v>
      </c>
      <c r="N6134" s="1" t="s">
        <v>33</v>
      </c>
      <c r="O6134" s="1" t="s">
        <v>29</v>
      </c>
      <c r="P6134" s="1" t="s">
        <v>52</v>
      </c>
      <c r="Q6134" s="1" t="s">
        <v>40</v>
      </c>
      <c r="R6134" s="2">
        <v>40538</v>
      </c>
    </row>
    <row r="6135" spans="1:18" x14ac:dyDescent="0.25">
      <c r="A6135" s="1">
        <v>21863</v>
      </c>
      <c r="B6135" s="2">
        <v>40503</v>
      </c>
      <c r="C6135" s="2" t="str">
        <f t="shared" si="476"/>
        <v>November</v>
      </c>
      <c r="D6135" s="1" t="s">
        <v>32</v>
      </c>
      <c r="E6135" s="1">
        <v>13</v>
      </c>
      <c r="F6135" s="1">
        <f t="shared" si="475"/>
        <v>11.485384615384616</v>
      </c>
      <c r="G6135" s="1">
        <v>149.31</v>
      </c>
      <c r="H6135" s="1">
        <v>5.14</v>
      </c>
      <c r="I6135">
        <f t="shared" si="477"/>
        <v>154.44999999999999</v>
      </c>
      <c r="J6135">
        <f t="shared" si="478"/>
        <v>3.5455000000000001</v>
      </c>
      <c r="K6135">
        <f t="shared" si="479"/>
        <v>5.2937860499999996</v>
      </c>
      <c r="L6135" s="1" t="s">
        <v>26</v>
      </c>
      <c r="M6135" s="1" t="s">
        <v>56</v>
      </c>
      <c r="N6135" s="1" t="s">
        <v>28</v>
      </c>
      <c r="O6135" s="1" t="s">
        <v>34</v>
      </c>
      <c r="P6135" s="1" t="s">
        <v>48</v>
      </c>
      <c r="Q6135" s="1" t="s">
        <v>24</v>
      </c>
      <c r="R6135" s="2">
        <v>40504</v>
      </c>
    </row>
    <row r="6136" spans="1:18" x14ac:dyDescent="0.25">
      <c r="A6136" s="1">
        <v>30405</v>
      </c>
      <c r="B6136" s="2">
        <v>41027</v>
      </c>
      <c r="C6136" s="2" t="str">
        <f t="shared" si="476"/>
        <v>April</v>
      </c>
      <c r="D6136" s="1" t="s">
        <v>18</v>
      </c>
      <c r="E6136" s="1">
        <v>7</v>
      </c>
      <c r="F6136" s="1">
        <f t="shared" si="475"/>
        <v>398.43285714285719</v>
      </c>
      <c r="G6136" s="1">
        <v>2789.03</v>
      </c>
      <c r="H6136" s="1">
        <v>42.52</v>
      </c>
      <c r="I6136">
        <f t="shared" si="477"/>
        <v>2831.55</v>
      </c>
      <c r="J6136">
        <f t="shared" si="478"/>
        <v>4.7610000000000001</v>
      </c>
      <c r="K6136">
        <f t="shared" si="479"/>
        <v>132.78571830000001</v>
      </c>
      <c r="L6136" s="1" t="s">
        <v>38</v>
      </c>
      <c r="M6136" s="1" t="s">
        <v>54</v>
      </c>
      <c r="N6136" s="1" t="s">
        <v>42</v>
      </c>
      <c r="O6136" s="1" t="s">
        <v>22</v>
      </c>
      <c r="P6136" s="1" t="s">
        <v>57</v>
      </c>
      <c r="Q6136" s="1" t="s">
        <v>64</v>
      </c>
      <c r="R6136" s="2">
        <v>41032</v>
      </c>
    </row>
    <row r="6137" spans="1:18" x14ac:dyDescent="0.25">
      <c r="A6137" s="1">
        <v>58054</v>
      </c>
      <c r="B6137" s="2">
        <v>40547</v>
      </c>
      <c r="C6137" s="2" t="str">
        <f t="shared" si="476"/>
        <v>January</v>
      </c>
      <c r="D6137" s="1" t="s">
        <v>25</v>
      </c>
      <c r="E6137" s="1">
        <v>26</v>
      </c>
      <c r="F6137" s="1">
        <f t="shared" si="475"/>
        <v>2.3615384615384616</v>
      </c>
      <c r="G6137" s="1">
        <v>61.4</v>
      </c>
      <c r="H6137" s="1">
        <v>5.33</v>
      </c>
      <c r="I6137">
        <f t="shared" si="477"/>
        <v>66.73</v>
      </c>
      <c r="J6137">
        <f t="shared" si="478"/>
        <v>4.7610000000000001</v>
      </c>
      <c r="K6137">
        <f t="shared" si="479"/>
        <v>2.923254</v>
      </c>
      <c r="L6137" s="1" t="s">
        <v>26</v>
      </c>
      <c r="M6137" s="1" t="s">
        <v>27</v>
      </c>
      <c r="N6137" s="1" t="s">
        <v>21</v>
      </c>
      <c r="O6137" s="1" t="s">
        <v>22</v>
      </c>
      <c r="P6137" s="1" t="s">
        <v>23</v>
      </c>
      <c r="Q6137" s="1" t="s">
        <v>24</v>
      </c>
      <c r="R6137" s="2">
        <v>40547</v>
      </c>
    </row>
    <row r="6138" spans="1:18" x14ac:dyDescent="0.25">
      <c r="A6138" s="1">
        <v>47714</v>
      </c>
      <c r="B6138" s="2">
        <v>40612</v>
      </c>
      <c r="C6138" s="2" t="str">
        <f t="shared" si="476"/>
        <v>March</v>
      </c>
      <c r="D6138" s="1" t="s">
        <v>41</v>
      </c>
      <c r="E6138" s="1">
        <v>30</v>
      </c>
      <c r="F6138" s="1">
        <f t="shared" si="475"/>
        <v>5.871666666666667</v>
      </c>
      <c r="G6138" s="1">
        <v>176.15</v>
      </c>
      <c r="H6138" s="1">
        <v>6.98</v>
      </c>
      <c r="I6138">
        <f t="shared" si="477"/>
        <v>183.13</v>
      </c>
      <c r="J6138">
        <f t="shared" si="478"/>
        <v>3.5455000000000001</v>
      </c>
      <c r="K6138">
        <f t="shared" si="479"/>
        <v>6.2453982500000009</v>
      </c>
      <c r="L6138" s="1" t="s">
        <v>26</v>
      </c>
      <c r="M6138" s="1" t="s">
        <v>55</v>
      </c>
      <c r="N6138" s="1" t="s">
        <v>33</v>
      </c>
      <c r="O6138" s="1" t="s">
        <v>34</v>
      </c>
      <c r="P6138" s="1" t="s">
        <v>48</v>
      </c>
      <c r="Q6138" s="1" t="s">
        <v>24</v>
      </c>
      <c r="R6138" s="2">
        <v>40613</v>
      </c>
    </row>
    <row r="6139" spans="1:18" x14ac:dyDescent="0.25">
      <c r="A6139" s="1">
        <v>34599</v>
      </c>
      <c r="B6139" s="2">
        <v>40240</v>
      </c>
      <c r="C6139" s="2" t="str">
        <f t="shared" si="476"/>
        <v>March</v>
      </c>
      <c r="D6139" s="1" t="s">
        <v>18</v>
      </c>
      <c r="E6139" s="1">
        <v>29</v>
      </c>
      <c r="F6139" s="1">
        <f t="shared" si="475"/>
        <v>32.374482758620687</v>
      </c>
      <c r="G6139" s="1">
        <v>938.86</v>
      </c>
      <c r="H6139" s="1">
        <v>17.079999999999998</v>
      </c>
      <c r="I6139">
        <f t="shared" si="477"/>
        <v>955.94</v>
      </c>
      <c r="J6139">
        <f t="shared" si="478"/>
        <v>3.5455000000000001</v>
      </c>
      <c r="K6139">
        <f t="shared" si="479"/>
        <v>33.287281299999997</v>
      </c>
      <c r="L6139" s="1" t="s">
        <v>26</v>
      </c>
      <c r="M6139" s="1" t="s">
        <v>20</v>
      </c>
      <c r="N6139" s="1" t="s">
        <v>28</v>
      </c>
      <c r="O6139" s="1" t="s">
        <v>34</v>
      </c>
      <c r="P6139" s="1" t="s">
        <v>45</v>
      </c>
      <c r="Q6139" s="1" t="s">
        <v>24</v>
      </c>
      <c r="R6139" s="2">
        <v>40244</v>
      </c>
    </row>
    <row r="6140" spans="1:18" x14ac:dyDescent="0.25">
      <c r="A6140" s="1">
        <v>9505</v>
      </c>
      <c r="B6140" s="2">
        <v>41067</v>
      </c>
      <c r="C6140" s="2" t="str">
        <f t="shared" si="476"/>
        <v>June</v>
      </c>
      <c r="D6140" s="1" t="s">
        <v>25</v>
      </c>
      <c r="E6140" s="1">
        <v>5</v>
      </c>
      <c r="F6140" s="1">
        <f t="shared" si="475"/>
        <v>31.077999999999996</v>
      </c>
      <c r="G6140" s="1">
        <v>155.38999999999999</v>
      </c>
      <c r="H6140" s="1">
        <v>5.5</v>
      </c>
      <c r="I6140">
        <f t="shared" si="477"/>
        <v>160.88999999999999</v>
      </c>
      <c r="J6140">
        <f t="shared" si="478"/>
        <v>5.3265000000000002</v>
      </c>
      <c r="K6140">
        <f t="shared" si="479"/>
        <v>8.2768483499999999</v>
      </c>
      <c r="L6140" s="1" t="s">
        <v>26</v>
      </c>
      <c r="M6140" s="1" t="s">
        <v>20</v>
      </c>
      <c r="N6140" s="1" t="s">
        <v>42</v>
      </c>
      <c r="O6140" s="1" t="s">
        <v>29</v>
      </c>
      <c r="P6140" s="1" t="s">
        <v>43</v>
      </c>
      <c r="Q6140" s="1" t="s">
        <v>24</v>
      </c>
      <c r="R6140" s="2">
        <v>41070</v>
      </c>
    </row>
    <row r="6141" spans="1:18" x14ac:dyDescent="0.25">
      <c r="A6141" s="1">
        <v>56002</v>
      </c>
      <c r="B6141" s="2">
        <v>39998</v>
      </c>
      <c r="C6141" s="2" t="str">
        <f t="shared" si="476"/>
        <v>July</v>
      </c>
      <c r="D6141" s="1" t="s">
        <v>18</v>
      </c>
      <c r="E6141" s="1">
        <v>21</v>
      </c>
      <c r="F6141" s="1">
        <f t="shared" si="475"/>
        <v>24.501428571428569</v>
      </c>
      <c r="G6141" s="1">
        <v>514.53</v>
      </c>
      <c r="H6141" s="1">
        <v>6.71</v>
      </c>
      <c r="I6141">
        <f t="shared" si="477"/>
        <v>521.24</v>
      </c>
      <c r="J6141">
        <f t="shared" si="478"/>
        <v>3.5455000000000001</v>
      </c>
      <c r="K6141">
        <f t="shared" si="479"/>
        <v>18.24266115</v>
      </c>
      <c r="L6141" s="1" t="s">
        <v>26</v>
      </c>
      <c r="M6141" s="1" t="s">
        <v>27</v>
      </c>
      <c r="N6141" s="1" t="s">
        <v>33</v>
      </c>
      <c r="O6141" s="1" t="s">
        <v>34</v>
      </c>
      <c r="P6141" s="1" t="s">
        <v>62</v>
      </c>
      <c r="Q6141" s="1" t="s">
        <v>24</v>
      </c>
      <c r="R6141" s="2">
        <v>40000</v>
      </c>
    </row>
    <row r="6142" spans="1:18" x14ac:dyDescent="0.25">
      <c r="A6142" s="1">
        <v>37763</v>
      </c>
      <c r="B6142" s="2">
        <v>40947</v>
      </c>
      <c r="C6142" s="2" t="str">
        <f t="shared" si="476"/>
        <v>February</v>
      </c>
      <c r="D6142" s="1" t="s">
        <v>32</v>
      </c>
      <c r="E6142" s="1">
        <v>24</v>
      </c>
      <c r="F6142" s="1">
        <f t="shared" si="475"/>
        <v>51.996979166666669</v>
      </c>
      <c r="G6142" s="1">
        <v>1247.9275</v>
      </c>
      <c r="H6142" s="1">
        <v>2.5</v>
      </c>
      <c r="I6142">
        <f t="shared" si="477"/>
        <v>1250.4275</v>
      </c>
      <c r="J6142">
        <f t="shared" si="478"/>
        <v>5.3265000000000002</v>
      </c>
      <c r="K6142">
        <f t="shared" si="479"/>
        <v>66.470858287500008</v>
      </c>
      <c r="L6142" s="1" t="s">
        <v>26</v>
      </c>
      <c r="M6142" s="1" t="s">
        <v>49</v>
      </c>
      <c r="N6142" s="1" t="s">
        <v>21</v>
      </c>
      <c r="O6142" s="1" t="s">
        <v>29</v>
      </c>
      <c r="P6142" s="1" t="s">
        <v>30</v>
      </c>
      <c r="Q6142" s="1" t="s">
        <v>24</v>
      </c>
      <c r="R6142" s="2">
        <v>40948</v>
      </c>
    </row>
    <row r="6143" spans="1:18" x14ac:dyDescent="0.25">
      <c r="A6143" s="1">
        <v>46624</v>
      </c>
      <c r="B6143" s="2">
        <v>40294</v>
      </c>
      <c r="C6143" s="2" t="str">
        <f t="shared" si="476"/>
        <v>April</v>
      </c>
      <c r="D6143" s="1" t="s">
        <v>32</v>
      </c>
      <c r="E6143" s="1">
        <v>28</v>
      </c>
      <c r="F6143" s="1">
        <f t="shared" si="475"/>
        <v>3.9357142857142859</v>
      </c>
      <c r="G6143" s="1">
        <v>110.2</v>
      </c>
      <c r="H6143" s="1">
        <v>0.5</v>
      </c>
      <c r="I6143">
        <f t="shared" si="477"/>
        <v>110.7</v>
      </c>
      <c r="J6143">
        <f t="shared" si="478"/>
        <v>3.5455000000000001</v>
      </c>
      <c r="K6143">
        <f t="shared" si="479"/>
        <v>3.9071410000000002</v>
      </c>
      <c r="L6143" s="1" t="s">
        <v>26</v>
      </c>
      <c r="M6143" s="1" t="s">
        <v>56</v>
      </c>
      <c r="N6143" s="1" t="s">
        <v>42</v>
      </c>
      <c r="O6143" s="1" t="s">
        <v>34</v>
      </c>
      <c r="P6143" s="1" t="s">
        <v>63</v>
      </c>
      <c r="Q6143" s="1" t="s">
        <v>24</v>
      </c>
      <c r="R6143" s="2">
        <v>40295</v>
      </c>
    </row>
    <row r="6144" spans="1:18" x14ac:dyDescent="0.25">
      <c r="A6144" s="1">
        <v>59396</v>
      </c>
      <c r="B6144" s="2">
        <v>40131</v>
      </c>
      <c r="C6144" s="2" t="str">
        <f t="shared" si="476"/>
        <v>November</v>
      </c>
      <c r="D6144" s="1" t="s">
        <v>37</v>
      </c>
      <c r="E6144" s="1">
        <v>41</v>
      </c>
      <c r="F6144" s="1">
        <f t="shared" si="475"/>
        <v>144.64243902439026</v>
      </c>
      <c r="G6144" s="1">
        <v>5930.34</v>
      </c>
      <c r="H6144" s="1">
        <v>6.5</v>
      </c>
      <c r="I6144">
        <f t="shared" si="477"/>
        <v>5936.84</v>
      </c>
      <c r="J6144">
        <f t="shared" si="478"/>
        <v>5.3265000000000002</v>
      </c>
      <c r="K6144">
        <f t="shared" si="479"/>
        <v>315.87956009999999</v>
      </c>
      <c r="L6144" s="1" t="s">
        <v>26</v>
      </c>
      <c r="M6144" s="1" t="s">
        <v>54</v>
      </c>
      <c r="N6144" s="1" t="s">
        <v>28</v>
      </c>
      <c r="O6144" s="1" t="s">
        <v>29</v>
      </c>
      <c r="P6144" s="1" t="s">
        <v>43</v>
      </c>
      <c r="Q6144" s="1" t="s">
        <v>24</v>
      </c>
      <c r="R6144" s="2">
        <v>40133</v>
      </c>
    </row>
    <row r="6145" spans="1:18" x14ac:dyDescent="0.25">
      <c r="A6145" s="1">
        <v>36131</v>
      </c>
      <c r="B6145" s="2">
        <v>39950</v>
      </c>
      <c r="C6145" s="2" t="str">
        <f t="shared" si="476"/>
        <v>May</v>
      </c>
      <c r="D6145" s="1" t="s">
        <v>25</v>
      </c>
      <c r="E6145" s="1">
        <v>26</v>
      </c>
      <c r="F6145" s="1">
        <f t="shared" si="475"/>
        <v>18.978076923076923</v>
      </c>
      <c r="G6145" s="1">
        <v>493.43</v>
      </c>
      <c r="H6145" s="1">
        <v>4.0999999999999996</v>
      </c>
      <c r="I6145">
        <f t="shared" si="477"/>
        <v>497.53000000000003</v>
      </c>
      <c r="J6145">
        <f t="shared" si="478"/>
        <v>3.5455000000000001</v>
      </c>
      <c r="K6145">
        <f t="shared" si="479"/>
        <v>17.49456065</v>
      </c>
      <c r="L6145" s="1" t="s">
        <v>26</v>
      </c>
      <c r="M6145" s="1" t="s">
        <v>20</v>
      </c>
      <c r="N6145" s="1" t="s">
        <v>42</v>
      </c>
      <c r="O6145" s="1" t="s">
        <v>34</v>
      </c>
      <c r="P6145" s="1" t="s">
        <v>35</v>
      </c>
      <c r="Q6145" s="1" t="s">
        <v>36</v>
      </c>
      <c r="R6145" s="2">
        <v>39951</v>
      </c>
    </row>
    <row r="6146" spans="1:18" x14ac:dyDescent="0.25">
      <c r="A6146" s="1">
        <v>42405</v>
      </c>
      <c r="B6146" s="2">
        <v>40199</v>
      </c>
      <c r="C6146" s="2" t="str">
        <f t="shared" si="476"/>
        <v>January</v>
      </c>
      <c r="D6146" s="1" t="s">
        <v>25</v>
      </c>
      <c r="E6146" s="1">
        <v>13</v>
      </c>
      <c r="F6146" s="1">
        <f t="shared" ref="F6146:F6209" si="480">G6146/E6146</f>
        <v>6.2830769230769237</v>
      </c>
      <c r="G6146" s="1">
        <v>81.680000000000007</v>
      </c>
      <c r="H6146" s="1">
        <v>5.15</v>
      </c>
      <c r="I6146">
        <f t="shared" si="477"/>
        <v>86.830000000000013</v>
      </c>
      <c r="J6146">
        <f t="shared" si="478"/>
        <v>3.5455000000000001</v>
      </c>
      <c r="K6146">
        <f t="shared" si="479"/>
        <v>2.8959644000000004</v>
      </c>
      <c r="L6146" s="1" t="s">
        <v>26</v>
      </c>
      <c r="M6146" s="1" t="s">
        <v>27</v>
      </c>
      <c r="N6146" s="1" t="s">
        <v>42</v>
      </c>
      <c r="O6146" s="1" t="s">
        <v>34</v>
      </c>
      <c r="P6146" s="1" t="s">
        <v>45</v>
      </c>
      <c r="Q6146" s="1" t="s">
        <v>24</v>
      </c>
      <c r="R6146" s="2">
        <v>40201</v>
      </c>
    </row>
    <row r="6147" spans="1:18" x14ac:dyDescent="0.25">
      <c r="A6147" s="1">
        <v>19078</v>
      </c>
      <c r="B6147" s="2">
        <v>40021</v>
      </c>
      <c r="C6147" s="2" t="str">
        <f t="shared" ref="C6147:C6210" si="481">TEXT(B6147,"mmmm")</f>
        <v>July</v>
      </c>
      <c r="D6147" s="1" t="s">
        <v>37</v>
      </c>
      <c r="E6147" s="1">
        <v>21</v>
      </c>
      <c r="F6147" s="1">
        <f t="shared" si="480"/>
        <v>12.196190476190477</v>
      </c>
      <c r="G6147" s="1">
        <v>256.12</v>
      </c>
      <c r="H6147" s="1">
        <v>4.9800000000000004</v>
      </c>
      <c r="I6147">
        <f t="shared" ref="I6147:I6210" si="482">G6147+H6147</f>
        <v>261.10000000000002</v>
      </c>
      <c r="J6147">
        <f t="shared" ref="J6147:J6210" si="483">IF(O6147="Furniture",4.761,IF(O6147="Technology",5.3265,IF(O6147="Office Supplies",3.5455,0)))</f>
        <v>3.5455000000000001</v>
      </c>
      <c r="K6147">
        <f t="shared" ref="K6147:K6210" si="484">(J6147*G6147)/100</f>
        <v>9.0807346000000013</v>
      </c>
      <c r="L6147" s="1" t="s">
        <v>26</v>
      </c>
      <c r="M6147" s="1" t="s">
        <v>44</v>
      </c>
      <c r="N6147" s="1" t="s">
        <v>33</v>
      </c>
      <c r="O6147" s="1" t="s">
        <v>34</v>
      </c>
      <c r="P6147" s="1" t="s">
        <v>68</v>
      </c>
      <c r="Q6147" s="1" t="s">
        <v>24</v>
      </c>
      <c r="R6147" s="2">
        <v>40022</v>
      </c>
    </row>
    <row r="6148" spans="1:18" x14ac:dyDescent="0.25">
      <c r="A6148" s="1">
        <v>29058</v>
      </c>
      <c r="B6148" s="2">
        <v>40181</v>
      </c>
      <c r="C6148" s="2" t="str">
        <f t="shared" si="481"/>
        <v>January</v>
      </c>
      <c r="D6148" s="1" t="s">
        <v>25</v>
      </c>
      <c r="E6148" s="1">
        <v>23</v>
      </c>
      <c r="F6148" s="1">
        <f t="shared" si="480"/>
        <v>5.5878260869565226</v>
      </c>
      <c r="G6148" s="1">
        <v>128.52000000000001</v>
      </c>
      <c r="H6148" s="1">
        <v>1</v>
      </c>
      <c r="I6148">
        <f t="shared" si="482"/>
        <v>129.52000000000001</v>
      </c>
      <c r="J6148">
        <f t="shared" si="483"/>
        <v>3.5455000000000001</v>
      </c>
      <c r="K6148">
        <f t="shared" si="484"/>
        <v>4.5566766000000003</v>
      </c>
      <c r="L6148" s="1" t="s">
        <v>26</v>
      </c>
      <c r="M6148" s="1" t="s">
        <v>56</v>
      </c>
      <c r="N6148" s="1" t="s">
        <v>21</v>
      </c>
      <c r="O6148" s="1" t="s">
        <v>34</v>
      </c>
      <c r="P6148" s="1" t="s">
        <v>35</v>
      </c>
      <c r="Q6148" s="1" t="s">
        <v>36</v>
      </c>
      <c r="R6148" s="2">
        <v>40182</v>
      </c>
    </row>
    <row r="6149" spans="1:18" x14ac:dyDescent="0.25">
      <c r="A6149" s="1">
        <v>58210</v>
      </c>
      <c r="B6149" s="2">
        <v>41249</v>
      </c>
      <c r="C6149" s="2" t="str">
        <f t="shared" si="481"/>
        <v>December</v>
      </c>
      <c r="D6149" s="1" t="s">
        <v>41</v>
      </c>
      <c r="E6149" s="1">
        <v>38</v>
      </c>
      <c r="F6149" s="1">
        <f t="shared" si="480"/>
        <v>3.7902631578947368</v>
      </c>
      <c r="G6149" s="1">
        <v>144.03</v>
      </c>
      <c r="H6149" s="1">
        <v>5.47</v>
      </c>
      <c r="I6149">
        <f t="shared" si="482"/>
        <v>149.5</v>
      </c>
      <c r="J6149">
        <f t="shared" si="483"/>
        <v>3.5455000000000001</v>
      </c>
      <c r="K6149">
        <f t="shared" si="484"/>
        <v>5.1065836500000001</v>
      </c>
      <c r="L6149" s="1" t="s">
        <v>26</v>
      </c>
      <c r="M6149" s="1" t="s">
        <v>27</v>
      </c>
      <c r="N6149" s="1" t="s">
        <v>42</v>
      </c>
      <c r="O6149" s="1" t="s">
        <v>34</v>
      </c>
      <c r="P6149" s="1" t="s">
        <v>48</v>
      </c>
      <c r="Q6149" s="1" t="s">
        <v>24</v>
      </c>
      <c r="R6149" s="2">
        <v>41250</v>
      </c>
    </row>
    <row r="6150" spans="1:18" x14ac:dyDescent="0.25">
      <c r="A6150" s="1">
        <v>55776</v>
      </c>
      <c r="B6150" s="2">
        <v>39894</v>
      </c>
      <c r="C6150" s="2" t="str">
        <f t="shared" si="481"/>
        <v>March</v>
      </c>
      <c r="D6150" s="1" t="s">
        <v>32</v>
      </c>
      <c r="E6150" s="1">
        <v>32</v>
      </c>
      <c r="F6150" s="1">
        <f t="shared" si="480"/>
        <v>151.75312500000001</v>
      </c>
      <c r="G6150" s="1">
        <v>4856.1000000000004</v>
      </c>
      <c r="H6150" s="1">
        <v>17.850000000000001</v>
      </c>
      <c r="I6150">
        <f t="shared" si="482"/>
        <v>4873.9500000000007</v>
      </c>
      <c r="J6150">
        <f t="shared" si="483"/>
        <v>5.3265000000000002</v>
      </c>
      <c r="K6150">
        <f t="shared" si="484"/>
        <v>258.6601665</v>
      </c>
      <c r="L6150" s="1" t="s">
        <v>38</v>
      </c>
      <c r="M6150" s="1" t="s">
        <v>27</v>
      </c>
      <c r="N6150" s="1" t="s">
        <v>33</v>
      </c>
      <c r="O6150" s="1" t="s">
        <v>29</v>
      </c>
      <c r="P6150" s="1" t="s">
        <v>61</v>
      </c>
      <c r="Q6150" s="1" t="s">
        <v>40</v>
      </c>
      <c r="R6150" s="2">
        <v>39895</v>
      </c>
    </row>
    <row r="6151" spans="1:18" x14ac:dyDescent="0.25">
      <c r="A6151" s="1">
        <v>53536</v>
      </c>
      <c r="B6151" s="2">
        <v>41212</v>
      </c>
      <c r="C6151" s="2" t="str">
        <f t="shared" si="481"/>
        <v>October</v>
      </c>
      <c r="D6151" s="1" t="s">
        <v>25</v>
      </c>
      <c r="E6151" s="1">
        <v>5</v>
      </c>
      <c r="F6151" s="1">
        <f t="shared" si="480"/>
        <v>203.07999999999998</v>
      </c>
      <c r="G6151" s="1">
        <v>1015.4</v>
      </c>
      <c r="H6151" s="1">
        <v>56.2</v>
      </c>
      <c r="I6151">
        <f t="shared" si="482"/>
        <v>1071.5999999999999</v>
      </c>
      <c r="J6151">
        <f t="shared" si="483"/>
        <v>4.7610000000000001</v>
      </c>
      <c r="K6151">
        <f t="shared" si="484"/>
        <v>48.343194000000004</v>
      </c>
      <c r="L6151" s="1" t="s">
        <v>38</v>
      </c>
      <c r="M6151" s="1" t="s">
        <v>20</v>
      </c>
      <c r="N6151" s="1" t="s">
        <v>42</v>
      </c>
      <c r="O6151" s="1" t="s">
        <v>22</v>
      </c>
      <c r="P6151" s="1" t="s">
        <v>57</v>
      </c>
      <c r="Q6151" s="1" t="s">
        <v>64</v>
      </c>
      <c r="R6151" s="2">
        <v>41214</v>
      </c>
    </row>
    <row r="6152" spans="1:18" x14ac:dyDescent="0.25">
      <c r="A6152" s="1">
        <v>31845</v>
      </c>
      <c r="B6152" s="2">
        <v>41204</v>
      </c>
      <c r="C6152" s="2" t="str">
        <f t="shared" si="481"/>
        <v>October</v>
      </c>
      <c r="D6152" s="1" t="s">
        <v>18</v>
      </c>
      <c r="E6152" s="1">
        <v>36</v>
      </c>
      <c r="F6152" s="1">
        <f t="shared" si="480"/>
        <v>101.25333333333333</v>
      </c>
      <c r="G6152" s="1">
        <v>3645.12</v>
      </c>
      <c r="H6152" s="1">
        <v>15.66</v>
      </c>
      <c r="I6152">
        <f t="shared" si="482"/>
        <v>3660.7799999999997</v>
      </c>
      <c r="J6152">
        <f t="shared" si="483"/>
        <v>3.5455000000000001</v>
      </c>
      <c r="K6152">
        <f t="shared" si="484"/>
        <v>129.23772959999999</v>
      </c>
      <c r="L6152" s="1" t="s">
        <v>38</v>
      </c>
      <c r="M6152" s="1" t="s">
        <v>58</v>
      </c>
      <c r="N6152" s="1" t="s">
        <v>33</v>
      </c>
      <c r="O6152" s="1" t="s">
        <v>34</v>
      </c>
      <c r="P6152" s="1" t="s">
        <v>68</v>
      </c>
      <c r="Q6152" s="1" t="s">
        <v>40</v>
      </c>
      <c r="R6152" s="2">
        <v>41204</v>
      </c>
    </row>
    <row r="6153" spans="1:18" x14ac:dyDescent="0.25">
      <c r="A6153" s="1">
        <v>17252</v>
      </c>
      <c r="B6153" s="2">
        <v>40662</v>
      </c>
      <c r="C6153" s="2" t="str">
        <f t="shared" si="481"/>
        <v>April</v>
      </c>
      <c r="D6153" s="1" t="s">
        <v>32</v>
      </c>
      <c r="E6153" s="1">
        <v>48</v>
      </c>
      <c r="F6153" s="1">
        <f t="shared" si="480"/>
        <v>47.567083333333329</v>
      </c>
      <c r="G6153" s="1">
        <v>2283.2199999999998</v>
      </c>
      <c r="H6153" s="1">
        <v>5.97</v>
      </c>
      <c r="I6153">
        <f t="shared" si="482"/>
        <v>2289.1899999999996</v>
      </c>
      <c r="J6153">
        <f t="shared" si="483"/>
        <v>3.5455000000000001</v>
      </c>
      <c r="K6153">
        <f t="shared" si="484"/>
        <v>80.951565099999996</v>
      </c>
      <c r="L6153" s="1" t="s">
        <v>26</v>
      </c>
      <c r="M6153" s="1" t="s">
        <v>27</v>
      </c>
      <c r="N6153" s="1" t="s">
        <v>21</v>
      </c>
      <c r="O6153" s="1" t="s">
        <v>34</v>
      </c>
      <c r="P6153" s="1" t="s">
        <v>45</v>
      </c>
      <c r="Q6153" s="1" t="s">
        <v>24</v>
      </c>
      <c r="R6153" s="2">
        <v>40663</v>
      </c>
    </row>
    <row r="6154" spans="1:18" x14ac:dyDescent="0.25">
      <c r="A6154" s="1">
        <v>9857</v>
      </c>
      <c r="B6154" s="2">
        <v>40309</v>
      </c>
      <c r="C6154" s="2" t="str">
        <f t="shared" si="481"/>
        <v>May</v>
      </c>
      <c r="D6154" s="1" t="s">
        <v>25</v>
      </c>
      <c r="E6154" s="1">
        <v>50</v>
      </c>
      <c r="F6154" s="1">
        <f t="shared" si="480"/>
        <v>72.31680999999999</v>
      </c>
      <c r="G6154" s="1">
        <v>3615.8404999999998</v>
      </c>
      <c r="H6154" s="1">
        <v>3.3</v>
      </c>
      <c r="I6154">
        <f t="shared" si="482"/>
        <v>3619.1405</v>
      </c>
      <c r="J6154">
        <f t="shared" si="483"/>
        <v>5.3265000000000002</v>
      </c>
      <c r="K6154">
        <f t="shared" si="484"/>
        <v>192.59774423250002</v>
      </c>
      <c r="L6154" s="1" t="s">
        <v>26</v>
      </c>
      <c r="M6154" s="1" t="s">
        <v>47</v>
      </c>
      <c r="N6154" s="1" t="s">
        <v>42</v>
      </c>
      <c r="O6154" s="1" t="s">
        <v>29</v>
      </c>
      <c r="P6154" s="1" t="s">
        <v>30</v>
      </c>
      <c r="Q6154" s="1" t="s">
        <v>46</v>
      </c>
      <c r="R6154" s="2">
        <v>40311</v>
      </c>
    </row>
    <row r="6155" spans="1:18" x14ac:dyDescent="0.25">
      <c r="A6155" s="1">
        <v>30947</v>
      </c>
      <c r="B6155" s="2">
        <v>40373</v>
      </c>
      <c r="C6155" s="2" t="str">
        <f t="shared" si="481"/>
        <v>July</v>
      </c>
      <c r="D6155" s="1" t="s">
        <v>18</v>
      </c>
      <c r="E6155" s="1">
        <v>17</v>
      </c>
      <c r="F6155" s="1">
        <f t="shared" si="480"/>
        <v>40.681764705882358</v>
      </c>
      <c r="G6155" s="1">
        <v>691.59</v>
      </c>
      <c r="H6155" s="1">
        <v>2.99</v>
      </c>
      <c r="I6155">
        <f t="shared" si="482"/>
        <v>694.58</v>
      </c>
      <c r="J6155">
        <f t="shared" si="483"/>
        <v>3.5455000000000001</v>
      </c>
      <c r="K6155">
        <f t="shared" si="484"/>
        <v>24.520323449999999</v>
      </c>
      <c r="L6155" s="1" t="s">
        <v>26</v>
      </c>
      <c r="M6155" s="1" t="s">
        <v>44</v>
      </c>
      <c r="N6155" s="1" t="s">
        <v>33</v>
      </c>
      <c r="O6155" s="1" t="s">
        <v>34</v>
      </c>
      <c r="P6155" s="1" t="s">
        <v>48</v>
      </c>
      <c r="Q6155" s="1" t="s">
        <v>24</v>
      </c>
      <c r="R6155" s="2">
        <v>40377</v>
      </c>
    </row>
    <row r="6156" spans="1:18" x14ac:dyDescent="0.25">
      <c r="A6156" s="1">
        <v>38944</v>
      </c>
      <c r="B6156" s="2">
        <v>40288</v>
      </c>
      <c r="C6156" s="2" t="str">
        <f t="shared" si="481"/>
        <v>April</v>
      </c>
      <c r="D6156" s="1" t="s">
        <v>41</v>
      </c>
      <c r="E6156" s="1">
        <v>32</v>
      </c>
      <c r="F6156" s="1">
        <f t="shared" si="480"/>
        <v>28.790624999999999</v>
      </c>
      <c r="G6156" s="1">
        <v>921.3</v>
      </c>
      <c r="H6156" s="1">
        <v>4.8600000000000003</v>
      </c>
      <c r="I6156">
        <f t="shared" si="482"/>
        <v>926.16</v>
      </c>
      <c r="J6156">
        <f t="shared" si="483"/>
        <v>3.5455000000000001</v>
      </c>
      <c r="K6156">
        <f t="shared" si="484"/>
        <v>32.664691499999996</v>
      </c>
      <c r="L6156" s="1" t="s">
        <v>26</v>
      </c>
      <c r="M6156" s="1" t="s">
        <v>51</v>
      </c>
      <c r="N6156" s="1" t="s">
        <v>28</v>
      </c>
      <c r="O6156" s="1" t="s">
        <v>34</v>
      </c>
      <c r="P6156" s="1" t="s">
        <v>45</v>
      </c>
      <c r="Q6156" s="1" t="s">
        <v>36</v>
      </c>
      <c r="R6156" s="2">
        <v>40290</v>
      </c>
    </row>
    <row r="6157" spans="1:18" x14ac:dyDescent="0.25">
      <c r="A6157" s="1">
        <v>57190</v>
      </c>
      <c r="B6157" s="2">
        <v>40326</v>
      </c>
      <c r="C6157" s="2" t="str">
        <f t="shared" si="481"/>
        <v>May</v>
      </c>
      <c r="D6157" s="1" t="s">
        <v>41</v>
      </c>
      <c r="E6157" s="1">
        <v>48</v>
      </c>
      <c r="F6157" s="1">
        <f t="shared" si="480"/>
        <v>42.767291666666665</v>
      </c>
      <c r="G6157" s="1">
        <v>2052.83</v>
      </c>
      <c r="H6157" s="1">
        <v>8.9700000000000006</v>
      </c>
      <c r="I6157">
        <f t="shared" si="482"/>
        <v>2061.7999999999997</v>
      </c>
      <c r="J6157">
        <f t="shared" si="483"/>
        <v>5.3265000000000002</v>
      </c>
      <c r="K6157">
        <f t="shared" si="484"/>
        <v>109.34398994999999</v>
      </c>
      <c r="L6157" s="1" t="s">
        <v>26</v>
      </c>
      <c r="M6157" s="1" t="s">
        <v>20</v>
      </c>
      <c r="N6157" s="1" t="s">
        <v>28</v>
      </c>
      <c r="O6157" s="1" t="s">
        <v>29</v>
      </c>
      <c r="P6157" s="1" t="s">
        <v>61</v>
      </c>
      <c r="Q6157" s="1" t="s">
        <v>24</v>
      </c>
      <c r="R6157" s="2">
        <v>40326</v>
      </c>
    </row>
    <row r="6158" spans="1:18" x14ac:dyDescent="0.25">
      <c r="A6158" s="1">
        <v>39943</v>
      </c>
      <c r="B6158" s="2">
        <v>41067</v>
      </c>
      <c r="C6158" s="2" t="str">
        <f t="shared" si="481"/>
        <v>June</v>
      </c>
      <c r="D6158" s="1" t="s">
        <v>25</v>
      </c>
      <c r="E6158" s="1">
        <v>16</v>
      </c>
      <c r="F6158" s="1">
        <f t="shared" si="480"/>
        <v>1.7906249999999999</v>
      </c>
      <c r="G6158" s="1">
        <v>28.65</v>
      </c>
      <c r="H6158" s="1">
        <v>1.99</v>
      </c>
      <c r="I6158">
        <f t="shared" si="482"/>
        <v>30.639999999999997</v>
      </c>
      <c r="J6158">
        <f t="shared" si="483"/>
        <v>5.3265000000000002</v>
      </c>
      <c r="K6158">
        <f t="shared" si="484"/>
        <v>1.5260422499999999</v>
      </c>
      <c r="L6158" s="1" t="s">
        <v>26</v>
      </c>
      <c r="M6158" s="1" t="s">
        <v>27</v>
      </c>
      <c r="N6158" s="1" t="s">
        <v>21</v>
      </c>
      <c r="O6158" s="1" t="s">
        <v>29</v>
      </c>
      <c r="P6158" s="1" t="s">
        <v>43</v>
      </c>
      <c r="Q6158" s="1" t="s">
        <v>46</v>
      </c>
      <c r="R6158" s="2">
        <v>41068</v>
      </c>
    </row>
    <row r="6159" spans="1:18" x14ac:dyDescent="0.25">
      <c r="A6159" s="1">
        <v>54215</v>
      </c>
      <c r="B6159" s="2">
        <v>40837</v>
      </c>
      <c r="C6159" s="2" t="str">
        <f t="shared" si="481"/>
        <v>October</v>
      </c>
      <c r="D6159" s="1" t="s">
        <v>25</v>
      </c>
      <c r="E6159" s="1">
        <v>14</v>
      </c>
      <c r="F6159" s="1">
        <f t="shared" si="480"/>
        <v>22.943571428571428</v>
      </c>
      <c r="G6159" s="1">
        <v>321.20999999999998</v>
      </c>
      <c r="H6159" s="1">
        <v>1.99</v>
      </c>
      <c r="I6159">
        <f t="shared" si="482"/>
        <v>323.2</v>
      </c>
      <c r="J6159">
        <f t="shared" si="483"/>
        <v>5.3265000000000002</v>
      </c>
      <c r="K6159">
        <f t="shared" si="484"/>
        <v>17.10925065</v>
      </c>
      <c r="L6159" s="1" t="s">
        <v>26</v>
      </c>
      <c r="M6159" s="1" t="s">
        <v>20</v>
      </c>
      <c r="N6159" s="1" t="s">
        <v>28</v>
      </c>
      <c r="O6159" s="1" t="s">
        <v>29</v>
      </c>
      <c r="P6159" s="1" t="s">
        <v>43</v>
      </c>
      <c r="Q6159" s="1" t="s">
        <v>46</v>
      </c>
      <c r="R6159" s="2">
        <v>40839</v>
      </c>
    </row>
    <row r="6160" spans="1:18" x14ac:dyDescent="0.25">
      <c r="A6160" s="1">
        <v>41696</v>
      </c>
      <c r="B6160" s="2">
        <v>40007</v>
      </c>
      <c r="C6160" s="2" t="str">
        <f t="shared" si="481"/>
        <v>July</v>
      </c>
      <c r="D6160" s="1" t="s">
        <v>32</v>
      </c>
      <c r="E6160" s="1">
        <v>45</v>
      </c>
      <c r="F6160" s="1">
        <f t="shared" si="480"/>
        <v>5.2728888888888887</v>
      </c>
      <c r="G6160" s="1">
        <v>237.28</v>
      </c>
      <c r="H6160" s="1">
        <v>49</v>
      </c>
      <c r="I6160">
        <f t="shared" si="482"/>
        <v>286.27999999999997</v>
      </c>
      <c r="J6160">
        <f t="shared" si="483"/>
        <v>3.5455000000000001</v>
      </c>
      <c r="K6160">
        <f t="shared" si="484"/>
        <v>8.4127624000000001</v>
      </c>
      <c r="L6160" s="1" t="s">
        <v>19</v>
      </c>
      <c r="M6160" s="1" t="s">
        <v>44</v>
      </c>
      <c r="N6160" s="1" t="s">
        <v>28</v>
      </c>
      <c r="O6160" s="1" t="s">
        <v>34</v>
      </c>
      <c r="P6160" s="1" t="s">
        <v>68</v>
      </c>
      <c r="Q6160" s="1" t="s">
        <v>53</v>
      </c>
      <c r="R6160" s="2">
        <v>40009</v>
      </c>
    </row>
    <row r="6161" spans="1:18" x14ac:dyDescent="0.25">
      <c r="A6161" s="1">
        <v>5538</v>
      </c>
      <c r="B6161" s="2">
        <v>40536</v>
      </c>
      <c r="C6161" s="2" t="str">
        <f t="shared" si="481"/>
        <v>December</v>
      </c>
      <c r="D6161" s="1" t="s">
        <v>37</v>
      </c>
      <c r="E6161" s="1">
        <v>4</v>
      </c>
      <c r="F6161" s="1">
        <f t="shared" si="480"/>
        <v>107.712</v>
      </c>
      <c r="G6161" s="1">
        <v>430.84800000000001</v>
      </c>
      <c r="H6161" s="1">
        <v>5.63</v>
      </c>
      <c r="I6161">
        <f t="shared" si="482"/>
        <v>436.47800000000001</v>
      </c>
      <c r="J6161">
        <f t="shared" si="483"/>
        <v>5.3265000000000002</v>
      </c>
      <c r="K6161">
        <f t="shared" si="484"/>
        <v>22.949118720000001</v>
      </c>
      <c r="L6161" s="1" t="s">
        <v>26</v>
      </c>
      <c r="M6161" s="1" t="s">
        <v>56</v>
      </c>
      <c r="N6161" s="1" t="s">
        <v>21</v>
      </c>
      <c r="O6161" s="1" t="s">
        <v>29</v>
      </c>
      <c r="P6161" s="1" t="s">
        <v>30</v>
      </c>
      <c r="Q6161" s="1" t="s">
        <v>24</v>
      </c>
      <c r="R6161" s="2">
        <v>40539</v>
      </c>
    </row>
    <row r="6162" spans="1:18" x14ac:dyDescent="0.25">
      <c r="A6162" s="1">
        <v>33184</v>
      </c>
      <c r="B6162" s="2">
        <v>40952</v>
      </c>
      <c r="C6162" s="2" t="str">
        <f t="shared" si="481"/>
        <v>February</v>
      </c>
      <c r="D6162" s="1" t="s">
        <v>32</v>
      </c>
      <c r="E6162" s="1">
        <v>32</v>
      </c>
      <c r="F6162" s="1">
        <f t="shared" si="480"/>
        <v>12.5778125</v>
      </c>
      <c r="G6162" s="1">
        <v>402.49</v>
      </c>
      <c r="H6162" s="1">
        <v>5.63</v>
      </c>
      <c r="I6162">
        <f t="shared" si="482"/>
        <v>408.12</v>
      </c>
      <c r="J6162">
        <f t="shared" si="483"/>
        <v>3.5455000000000001</v>
      </c>
      <c r="K6162">
        <f t="shared" si="484"/>
        <v>14.27028295</v>
      </c>
      <c r="L6162" s="1" t="s">
        <v>26</v>
      </c>
      <c r="M6162" s="1" t="s">
        <v>54</v>
      </c>
      <c r="N6162" s="1" t="s">
        <v>28</v>
      </c>
      <c r="O6162" s="1" t="s">
        <v>34</v>
      </c>
      <c r="P6162" s="1" t="s">
        <v>48</v>
      </c>
      <c r="Q6162" s="1" t="s">
        <v>24</v>
      </c>
      <c r="R6162" s="2">
        <v>40954</v>
      </c>
    </row>
    <row r="6163" spans="1:18" x14ac:dyDescent="0.25">
      <c r="A6163" s="1">
        <v>54528</v>
      </c>
      <c r="B6163" s="2">
        <v>40547</v>
      </c>
      <c r="C6163" s="2" t="str">
        <f t="shared" si="481"/>
        <v>January</v>
      </c>
      <c r="D6163" s="1" t="s">
        <v>41</v>
      </c>
      <c r="E6163" s="1">
        <v>8</v>
      </c>
      <c r="F6163" s="1">
        <f t="shared" si="480"/>
        <v>11</v>
      </c>
      <c r="G6163" s="1">
        <v>88</v>
      </c>
      <c r="H6163" s="1">
        <v>2.89</v>
      </c>
      <c r="I6163">
        <f t="shared" si="482"/>
        <v>90.89</v>
      </c>
      <c r="J6163">
        <f t="shared" si="483"/>
        <v>3.5455000000000001</v>
      </c>
      <c r="K6163">
        <f t="shared" si="484"/>
        <v>3.1200400000000004</v>
      </c>
      <c r="L6163" s="1" t="s">
        <v>26</v>
      </c>
      <c r="M6163" s="1" t="s">
        <v>44</v>
      </c>
      <c r="N6163" s="1" t="s">
        <v>21</v>
      </c>
      <c r="O6163" s="1" t="s">
        <v>34</v>
      </c>
      <c r="P6163" s="1" t="s">
        <v>35</v>
      </c>
      <c r="Q6163" s="1" t="s">
        <v>46</v>
      </c>
      <c r="R6163" s="2">
        <v>40549</v>
      </c>
    </row>
    <row r="6164" spans="1:18" x14ac:dyDescent="0.25">
      <c r="A6164" s="1">
        <v>22787</v>
      </c>
      <c r="B6164" s="2">
        <v>40638</v>
      </c>
      <c r="C6164" s="2" t="str">
        <f t="shared" si="481"/>
        <v>April</v>
      </c>
      <c r="D6164" s="1" t="s">
        <v>41</v>
      </c>
      <c r="E6164" s="1">
        <v>35</v>
      </c>
      <c r="F6164" s="1">
        <f t="shared" si="480"/>
        <v>1.3268571428571427</v>
      </c>
      <c r="G6164" s="1">
        <v>46.44</v>
      </c>
      <c r="H6164" s="1">
        <v>0.7</v>
      </c>
      <c r="I6164">
        <f t="shared" si="482"/>
        <v>47.14</v>
      </c>
      <c r="J6164">
        <f t="shared" si="483"/>
        <v>3.5455000000000001</v>
      </c>
      <c r="K6164">
        <f t="shared" si="484"/>
        <v>1.6465301999999999</v>
      </c>
      <c r="L6164" s="1" t="s">
        <v>19</v>
      </c>
      <c r="M6164" s="1" t="s">
        <v>51</v>
      </c>
      <c r="N6164" s="1" t="s">
        <v>33</v>
      </c>
      <c r="O6164" s="1" t="s">
        <v>34</v>
      </c>
      <c r="P6164" s="1" t="s">
        <v>66</v>
      </c>
      <c r="Q6164" s="1" t="s">
        <v>36</v>
      </c>
      <c r="R6164" s="2">
        <v>40638</v>
      </c>
    </row>
    <row r="6165" spans="1:18" x14ac:dyDescent="0.25">
      <c r="A6165" s="1">
        <v>28485</v>
      </c>
      <c r="B6165" s="2">
        <v>40920</v>
      </c>
      <c r="C6165" s="2" t="str">
        <f t="shared" si="481"/>
        <v>January</v>
      </c>
      <c r="D6165" s="1" t="s">
        <v>25</v>
      </c>
      <c r="E6165" s="1">
        <v>12</v>
      </c>
      <c r="F6165" s="1">
        <f t="shared" si="480"/>
        <v>4.0983333333333336</v>
      </c>
      <c r="G6165" s="1">
        <v>49.18</v>
      </c>
      <c r="H6165" s="1">
        <v>0.94</v>
      </c>
      <c r="I6165">
        <f t="shared" si="482"/>
        <v>50.12</v>
      </c>
      <c r="J6165">
        <f t="shared" si="483"/>
        <v>3.5455000000000001</v>
      </c>
      <c r="K6165">
        <f t="shared" si="484"/>
        <v>1.7436769000000001</v>
      </c>
      <c r="L6165" s="1" t="s">
        <v>26</v>
      </c>
      <c r="M6165" s="1" t="s">
        <v>47</v>
      </c>
      <c r="N6165" s="1" t="s">
        <v>21</v>
      </c>
      <c r="O6165" s="1" t="s">
        <v>34</v>
      </c>
      <c r="P6165" s="1" t="s">
        <v>35</v>
      </c>
      <c r="Q6165" s="1" t="s">
        <v>36</v>
      </c>
      <c r="R6165" s="2">
        <v>40920</v>
      </c>
    </row>
    <row r="6166" spans="1:18" x14ac:dyDescent="0.25">
      <c r="A6166" s="1">
        <v>26981</v>
      </c>
      <c r="B6166" s="2">
        <v>41151</v>
      </c>
      <c r="C6166" s="2" t="str">
        <f t="shared" si="481"/>
        <v>August</v>
      </c>
      <c r="D6166" s="1" t="s">
        <v>41</v>
      </c>
      <c r="E6166" s="1">
        <v>13</v>
      </c>
      <c r="F6166" s="1">
        <f t="shared" si="480"/>
        <v>46.411307692307687</v>
      </c>
      <c r="G6166" s="1">
        <v>603.34699999999998</v>
      </c>
      <c r="H6166" s="1">
        <v>1.25</v>
      </c>
      <c r="I6166">
        <f t="shared" si="482"/>
        <v>604.59699999999998</v>
      </c>
      <c r="J6166">
        <f t="shared" si="483"/>
        <v>5.3265000000000002</v>
      </c>
      <c r="K6166">
        <f t="shared" si="484"/>
        <v>32.137277955000002</v>
      </c>
      <c r="L6166" s="1" t="s">
        <v>26</v>
      </c>
      <c r="M6166" s="1" t="s">
        <v>20</v>
      </c>
      <c r="N6166" s="1" t="s">
        <v>42</v>
      </c>
      <c r="O6166" s="1" t="s">
        <v>29</v>
      </c>
      <c r="P6166" s="1" t="s">
        <v>30</v>
      </c>
      <c r="Q6166" s="1" t="s">
        <v>46</v>
      </c>
      <c r="R6166" s="2">
        <v>41151</v>
      </c>
    </row>
    <row r="6167" spans="1:18" x14ac:dyDescent="0.25">
      <c r="A6167" s="1">
        <v>14529</v>
      </c>
      <c r="B6167" s="2">
        <v>40441</v>
      </c>
      <c r="C6167" s="2" t="str">
        <f t="shared" si="481"/>
        <v>September</v>
      </c>
      <c r="D6167" s="1" t="s">
        <v>18</v>
      </c>
      <c r="E6167" s="1">
        <v>44</v>
      </c>
      <c r="F6167" s="1">
        <f t="shared" si="480"/>
        <v>86.805000000000007</v>
      </c>
      <c r="G6167" s="1">
        <v>3819.42</v>
      </c>
      <c r="H6167" s="1">
        <v>42</v>
      </c>
      <c r="I6167">
        <f t="shared" si="482"/>
        <v>3861.42</v>
      </c>
      <c r="J6167">
        <f t="shared" si="483"/>
        <v>4.7610000000000001</v>
      </c>
      <c r="K6167">
        <f t="shared" si="484"/>
        <v>181.8425862</v>
      </c>
      <c r="L6167" s="1" t="s">
        <v>38</v>
      </c>
      <c r="M6167" s="1" t="s">
        <v>20</v>
      </c>
      <c r="N6167" s="1" t="s">
        <v>42</v>
      </c>
      <c r="O6167" s="1" t="s">
        <v>22</v>
      </c>
      <c r="P6167" s="1" t="s">
        <v>39</v>
      </c>
      <c r="Q6167" s="1" t="s">
        <v>40</v>
      </c>
      <c r="R6167" s="2">
        <v>40445</v>
      </c>
    </row>
    <row r="6168" spans="1:18" x14ac:dyDescent="0.25">
      <c r="A6168" s="1">
        <v>57509</v>
      </c>
      <c r="B6168" s="2">
        <v>39865</v>
      </c>
      <c r="C6168" s="2" t="str">
        <f t="shared" si="481"/>
        <v>February</v>
      </c>
      <c r="D6168" s="1" t="s">
        <v>18</v>
      </c>
      <c r="E6168" s="1">
        <v>11</v>
      </c>
      <c r="F6168" s="1">
        <f t="shared" si="480"/>
        <v>251.85</v>
      </c>
      <c r="G6168" s="1">
        <v>2770.35</v>
      </c>
      <c r="H6168" s="1">
        <v>66.67</v>
      </c>
      <c r="I6168">
        <f t="shared" si="482"/>
        <v>2837.02</v>
      </c>
      <c r="J6168">
        <f t="shared" si="483"/>
        <v>4.7610000000000001</v>
      </c>
      <c r="K6168">
        <f t="shared" si="484"/>
        <v>131.89636350000001</v>
      </c>
      <c r="L6168" s="1" t="s">
        <v>38</v>
      </c>
      <c r="M6168" s="1" t="s">
        <v>44</v>
      </c>
      <c r="N6168" s="1" t="s">
        <v>42</v>
      </c>
      <c r="O6168" s="1" t="s">
        <v>22</v>
      </c>
      <c r="P6168" s="1" t="s">
        <v>57</v>
      </c>
      <c r="Q6168" s="1" t="s">
        <v>64</v>
      </c>
      <c r="R6168" s="2">
        <v>39870</v>
      </c>
    </row>
    <row r="6169" spans="1:18" x14ac:dyDescent="0.25">
      <c r="A6169" s="1">
        <v>28451</v>
      </c>
      <c r="B6169" s="2">
        <v>39818</v>
      </c>
      <c r="C6169" s="2" t="str">
        <f t="shared" si="481"/>
        <v>January</v>
      </c>
      <c r="D6169" s="1" t="s">
        <v>37</v>
      </c>
      <c r="E6169" s="1">
        <v>33</v>
      </c>
      <c r="F6169" s="1">
        <f t="shared" si="480"/>
        <v>148.9</v>
      </c>
      <c r="G6169" s="1">
        <v>4913.7</v>
      </c>
      <c r="H6169" s="1">
        <v>17.850000000000001</v>
      </c>
      <c r="I6169">
        <f t="shared" si="482"/>
        <v>4931.55</v>
      </c>
      <c r="J6169">
        <f t="shared" si="483"/>
        <v>5.3265000000000002</v>
      </c>
      <c r="K6169">
        <f t="shared" si="484"/>
        <v>261.7282305</v>
      </c>
      <c r="L6169" s="1" t="s">
        <v>38</v>
      </c>
      <c r="M6169" s="1" t="s">
        <v>27</v>
      </c>
      <c r="N6169" s="1" t="s">
        <v>28</v>
      </c>
      <c r="O6169" s="1" t="s">
        <v>29</v>
      </c>
      <c r="P6169" s="1" t="s">
        <v>61</v>
      </c>
      <c r="Q6169" s="1" t="s">
        <v>40</v>
      </c>
      <c r="R6169" s="2">
        <v>39820</v>
      </c>
    </row>
    <row r="6170" spans="1:18" x14ac:dyDescent="0.25">
      <c r="A6170" s="1">
        <v>27936</v>
      </c>
      <c r="B6170" s="2">
        <v>40731</v>
      </c>
      <c r="C6170" s="2" t="str">
        <f t="shared" si="481"/>
        <v>July</v>
      </c>
      <c r="D6170" s="1" t="s">
        <v>25</v>
      </c>
      <c r="E6170" s="1">
        <v>23</v>
      </c>
      <c r="F6170" s="1">
        <f t="shared" si="480"/>
        <v>44.702608695652181</v>
      </c>
      <c r="G6170" s="1">
        <v>1028.1600000000001</v>
      </c>
      <c r="H6170" s="1">
        <v>1.25</v>
      </c>
      <c r="I6170">
        <f t="shared" si="482"/>
        <v>1029.4100000000001</v>
      </c>
      <c r="J6170">
        <f t="shared" si="483"/>
        <v>5.3265000000000002</v>
      </c>
      <c r="K6170">
        <f t="shared" si="484"/>
        <v>54.76494240000001</v>
      </c>
      <c r="L6170" s="1" t="s">
        <v>26</v>
      </c>
      <c r="M6170" s="1" t="s">
        <v>56</v>
      </c>
      <c r="N6170" s="1" t="s">
        <v>21</v>
      </c>
      <c r="O6170" s="1" t="s">
        <v>29</v>
      </c>
      <c r="P6170" s="1" t="s">
        <v>30</v>
      </c>
      <c r="Q6170" s="1" t="s">
        <v>46</v>
      </c>
      <c r="R6170" s="2">
        <v>40733</v>
      </c>
    </row>
    <row r="6171" spans="1:18" x14ac:dyDescent="0.25">
      <c r="A6171" s="1">
        <v>27879</v>
      </c>
      <c r="B6171" s="2">
        <v>40235</v>
      </c>
      <c r="C6171" s="2" t="str">
        <f t="shared" si="481"/>
        <v>February</v>
      </c>
      <c r="D6171" s="1" t="s">
        <v>41</v>
      </c>
      <c r="E6171" s="1">
        <v>30</v>
      </c>
      <c r="F6171" s="1">
        <f t="shared" si="480"/>
        <v>10.053333333333335</v>
      </c>
      <c r="G6171" s="1">
        <v>301.60000000000002</v>
      </c>
      <c r="H6171" s="1">
        <v>6.22</v>
      </c>
      <c r="I6171">
        <f t="shared" si="482"/>
        <v>307.82000000000005</v>
      </c>
      <c r="J6171">
        <f t="shared" si="483"/>
        <v>4.7610000000000001</v>
      </c>
      <c r="K6171">
        <f t="shared" si="484"/>
        <v>14.359176000000001</v>
      </c>
      <c r="L6171" s="1" t="s">
        <v>19</v>
      </c>
      <c r="M6171" s="1" t="s">
        <v>59</v>
      </c>
      <c r="N6171" s="1" t="s">
        <v>28</v>
      </c>
      <c r="O6171" s="1" t="s">
        <v>22</v>
      </c>
      <c r="P6171" s="1" t="s">
        <v>23</v>
      </c>
      <c r="Q6171" s="1" t="s">
        <v>24</v>
      </c>
      <c r="R6171" s="2">
        <v>40237</v>
      </c>
    </row>
    <row r="6172" spans="1:18" x14ac:dyDescent="0.25">
      <c r="A6172" s="1">
        <v>28929</v>
      </c>
      <c r="B6172" s="2">
        <v>41191</v>
      </c>
      <c r="C6172" s="2" t="str">
        <f t="shared" si="481"/>
        <v>October</v>
      </c>
      <c r="D6172" s="1" t="s">
        <v>41</v>
      </c>
      <c r="E6172" s="1">
        <v>46</v>
      </c>
      <c r="F6172" s="1">
        <f t="shared" si="480"/>
        <v>15.721086956521738</v>
      </c>
      <c r="G6172" s="1">
        <v>723.17</v>
      </c>
      <c r="H6172" s="1">
        <v>12.39</v>
      </c>
      <c r="I6172">
        <f t="shared" si="482"/>
        <v>735.56</v>
      </c>
      <c r="J6172">
        <f t="shared" si="483"/>
        <v>3.5455000000000001</v>
      </c>
      <c r="K6172">
        <f t="shared" si="484"/>
        <v>25.639992349999996</v>
      </c>
      <c r="L6172" s="1" t="s">
        <v>26</v>
      </c>
      <c r="M6172" s="1" t="s">
        <v>54</v>
      </c>
      <c r="N6172" s="1" t="s">
        <v>33</v>
      </c>
      <c r="O6172" s="1" t="s">
        <v>34</v>
      </c>
      <c r="P6172" s="1" t="s">
        <v>62</v>
      </c>
      <c r="Q6172" s="1" t="s">
        <v>24</v>
      </c>
      <c r="R6172" s="2">
        <v>41193</v>
      </c>
    </row>
    <row r="6173" spans="1:18" x14ac:dyDescent="0.25">
      <c r="A6173" s="1">
        <v>52293</v>
      </c>
      <c r="B6173" s="2">
        <v>40648</v>
      </c>
      <c r="C6173" s="2" t="str">
        <f t="shared" si="481"/>
        <v>April</v>
      </c>
      <c r="D6173" s="1" t="s">
        <v>25</v>
      </c>
      <c r="E6173" s="1">
        <v>4</v>
      </c>
      <c r="F6173" s="1">
        <f t="shared" si="480"/>
        <v>7.7850000000000001</v>
      </c>
      <c r="G6173" s="1">
        <v>31.14</v>
      </c>
      <c r="H6173" s="1">
        <v>5.86</v>
      </c>
      <c r="I6173">
        <f t="shared" si="482"/>
        <v>37</v>
      </c>
      <c r="J6173">
        <f t="shared" si="483"/>
        <v>3.5455000000000001</v>
      </c>
      <c r="K6173">
        <f t="shared" si="484"/>
        <v>1.1040687</v>
      </c>
      <c r="L6173" s="1" t="s">
        <v>26</v>
      </c>
      <c r="M6173" s="1" t="s">
        <v>51</v>
      </c>
      <c r="N6173" s="1" t="s">
        <v>21</v>
      </c>
      <c r="O6173" s="1" t="s">
        <v>34</v>
      </c>
      <c r="P6173" s="1" t="s">
        <v>45</v>
      </c>
      <c r="Q6173" s="1" t="s">
        <v>24</v>
      </c>
      <c r="R6173" s="2">
        <v>40649</v>
      </c>
    </row>
    <row r="6174" spans="1:18" x14ac:dyDescent="0.25">
      <c r="A6174" s="1">
        <v>37414</v>
      </c>
      <c r="B6174" s="2">
        <v>40795</v>
      </c>
      <c r="C6174" s="2" t="str">
        <f t="shared" si="481"/>
        <v>September</v>
      </c>
      <c r="D6174" s="1" t="s">
        <v>18</v>
      </c>
      <c r="E6174" s="1">
        <v>39</v>
      </c>
      <c r="F6174" s="1">
        <f t="shared" si="480"/>
        <v>528.11743589743594</v>
      </c>
      <c r="G6174" s="1">
        <v>20596.580000000002</v>
      </c>
      <c r="H6174" s="1">
        <v>64.59</v>
      </c>
      <c r="I6174">
        <f t="shared" si="482"/>
        <v>20661.170000000002</v>
      </c>
      <c r="J6174">
        <f t="shared" si="483"/>
        <v>4.7610000000000001</v>
      </c>
      <c r="K6174">
        <f t="shared" si="484"/>
        <v>980.60317380000004</v>
      </c>
      <c r="L6174" s="1" t="s">
        <v>38</v>
      </c>
      <c r="M6174" s="1" t="s">
        <v>49</v>
      </c>
      <c r="N6174" s="1" t="s">
        <v>42</v>
      </c>
      <c r="O6174" s="1" t="s">
        <v>22</v>
      </c>
      <c r="P6174" s="1" t="s">
        <v>57</v>
      </c>
      <c r="Q6174" s="1" t="s">
        <v>64</v>
      </c>
      <c r="R6174" s="2">
        <v>40797</v>
      </c>
    </row>
    <row r="6175" spans="1:18" x14ac:dyDescent="0.25">
      <c r="A6175" s="1">
        <v>7458</v>
      </c>
      <c r="B6175" s="2">
        <v>41003</v>
      </c>
      <c r="C6175" s="2" t="str">
        <f t="shared" si="481"/>
        <v>April</v>
      </c>
      <c r="D6175" s="1" t="s">
        <v>37</v>
      </c>
      <c r="E6175" s="1">
        <v>9</v>
      </c>
      <c r="F6175" s="1">
        <f t="shared" si="480"/>
        <v>37.482222222222219</v>
      </c>
      <c r="G6175" s="1">
        <v>337.34</v>
      </c>
      <c r="H6175" s="1">
        <v>1.99</v>
      </c>
      <c r="I6175">
        <f t="shared" si="482"/>
        <v>339.33</v>
      </c>
      <c r="J6175">
        <f t="shared" si="483"/>
        <v>5.3265000000000002</v>
      </c>
      <c r="K6175">
        <f t="shared" si="484"/>
        <v>17.968415100000001</v>
      </c>
      <c r="L6175" s="1" t="s">
        <v>26</v>
      </c>
      <c r="M6175" s="1" t="s">
        <v>47</v>
      </c>
      <c r="N6175" s="1" t="s">
        <v>33</v>
      </c>
      <c r="O6175" s="1" t="s">
        <v>29</v>
      </c>
      <c r="P6175" s="1" t="s">
        <v>43</v>
      </c>
      <c r="Q6175" s="1" t="s">
        <v>46</v>
      </c>
      <c r="R6175" s="2">
        <v>41005</v>
      </c>
    </row>
    <row r="6176" spans="1:18" x14ac:dyDescent="0.25">
      <c r="A6176" s="1">
        <v>23174</v>
      </c>
      <c r="B6176" s="2">
        <v>41116</v>
      </c>
      <c r="C6176" s="2" t="str">
        <f t="shared" si="481"/>
        <v>July</v>
      </c>
      <c r="D6176" s="1" t="s">
        <v>18</v>
      </c>
      <c r="E6176" s="1">
        <v>16</v>
      </c>
      <c r="F6176" s="1">
        <f t="shared" si="480"/>
        <v>221.86875000000001</v>
      </c>
      <c r="G6176" s="1">
        <v>3549.9</v>
      </c>
      <c r="H6176" s="1">
        <v>64.2</v>
      </c>
      <c r="I6176">
        <f t="shared" si="482"/>
        <v>3614.1</v>
      </c>
      <c r="J6176">
        <f t="shared" si="483"/>
        <v>4.7610000000000001</v>
      </c>
      <c r="K6176">
        <f t="shared" si="484"/>
        <v>169.010739</v>
      </c>
      <c r="L6176" s="1" t="s">
        <v>38</v>
      </c>
      <c r="M6176" s="1" t="s">
        <v>27</v>
      </c>
      <c r="N6176" s="1" t="s">
        <v>21</v>
      </c>
      <c r="O6176" s="1" t="s">
        <v>22</v>
      </c>
      <c r="P6176" s="1" t="s">
        <v>39</v>
      </c>
      <c r="Q6176" s="1" t="s">
        <v>40</v>
      </c>
      <c r="R6176" s="2">
        <v>41118</v>
      </c>
    </row>
    <row r="6177" spans="1:18" x14ac:dyDescent="0.25">
      <c r="A6177" s="1">
        <v>40194</v>
      </c>
      <c r="B6177" s="2">
        <v>40457</v>
      </c>
      <c r="C6177" s="2" t="str">
        <f t="shared" si="481"/>
        <v>October</v>
      </c>
      <c r="D6177" s="1" t="s">
        <v>32</v>
      </c>
      <c r="E6177" s="1">
        <v>16</v>
      </c>
      <c r="F6177" s="1">
        <f t="shared" si="480"/>
        <v>131.89812499999999</v>
      </c>
      <c r="G6177" s="1">
        <v>2110.37</v>
      </c>
      <c r="H6177" s="1">
        <v>56.14</v>
      </c>
      <c r="I6177">
        <f t="shared" si="482"/>
        <v>2166.5099999999998</v>
      </c>
      <c r="J6177">
        <f t="shared" si="483"/>
        <v>5.3265000000000002</v>
      </c>
      <c r="K6177">
        <f t="shared" si="484"/>
        <v>112.40885804999999</v>
      </c>
      <c r="L6177" s="1" t="s">
        <v>38</v>
      </c>
      <c r="M6177" s="1" t="s">
        <v>49</v>
      </c>
      <c r="N6177" s="1" t="s">
        <v>21</v>
      </c>
      <c r="O6177" s="1" t="s">
        <v>29</v>
      </c>
      <c r="P6177" s="1" t="s">
        <v>61</v>
      </c>
      <c r="Q6177" s="1" t="s">
        <v>64</v>
      </c>
      <c r="R6177" s="2">
        <v>40459</v>
      </c>
    </row>
    <row r="6178" spans="1:18" x14ac:dyDescent="0.25">
      <c r="A6178" s="1">
        <v>26370</v>
      </c>
      <c r="B6178" s="2">
        <v>40763</v>
      </c>
      <c r="C6178" s="2" t="str">
        <f t="shared" si="481"/>
        <v>August</v>
      </c>
      <c r="D6178" s="1" t="s">
        <v>32</v>
      </c>
      <c r="E6178" s="1">
        <v>12</v>
      </c>
      <c r="F6178" s="1">
        <f t="shared" si="480"/>
        <v>22.519166666666667</v>
      </c>
      <c r="G6178" s="1">
        <v>270.23</v>
      </c>
      <c r="H6178" s="1">
        <v>5.47</v>
      </c>
      <c r="I6178">
        <f t="shared" si="482"/>
        <v>275.70000000000005</v>
      </c>
      <c r="J6178">
        <f t="shared" si="483"/>
        <v>3.5455000000000001</v>
      </c>
      <c r="K6178">
        <f t="shared" si="484"/>
        <v>9.5810046500000006</v>
      </c>
      <c r="L6178" s="1" t="s">
        <v>26</v>
      </c>
      <c r="M6178" s="1" t="s">
        <v>44</v>
      </c>
      <c r="N6178" s="1" t="s">
        <v>42</v>
      </c>
      <c r="O6178" s="1" t="s">
        <v>34</v>
      </c>
      <c r="P6178" s="1" t="s">
        <v>45</v>
      </c>
      <c r="Q6178" s="1" t="s">
        <v>24</v>
      </c>
      <c r="R6178" s="2">
        <v>40765</v>
      </c>
    </row>
    <row r="6179" spans="1:18" x14ac:dyDescent="0.25">
      <c r="A6179" s="1">
        <v>39078</v>
      </c>
      <c r="B6179" s="2">
        <v>39987</v>
      </c>
      <c r="C6179" s="2" t="str">
        <f t="shared" si="481"/>
        <v>June</v>
      </c>
      <c r="D6179" s="1" t="s">
        <v>18</v>
      </c>
      <c r="E6179" s="1">
        <v>26</v>
      </c>
      <c r="F6179" s="1">
        <f t="shared" si="480"/>
        <v>6.7411538461538463</v>
      </c>
      <c r="G6179" s="1">
        <v>175.27</v>
      </c>
      <c r="H6179" s="1">
        <v>5.14</v>
      </c>
      <c r="I6179">
        <f t="shared" si="482"/>
        <v>180.41</v>
      </c>
      <c r="J6179">
        <f t="shared" si="483"/>
        <v>3.5455000000000001</v>
      </c>
      <c r="K6179">
        <f t="shared" si="484"/>
        <v>6.2141978500000006</v>
      </c>
      <c r="L6179" s="1" t="s">
        <v>26</v>
      </c>
      <c r="M6179" s="1" t="s">
        <v>27</v>
      </c>
      <c r="N6179" s="1" t="s">
        <v>33</v>
      </c>
      <c r="O6179" s="1" t="s">
        <v>34</v>
      </c>
      <c r="P6179" s="1" t="s">
        <v>45</v>
      </c>
      <c r="Q6179" s="1" t="s">
        <v>24</v>
      </c>
      <c r="R6179" s="2">
        <v>39989</v>
      </c>
    </row>
    <row r="6180" spans="1:18" x14ac:dyDescent="0.25">
      <c r="A6180" s="1">
        <v>16807</v>
      </c>
      <c r="B6180" s="2">
        <v>40923</v>
      </c>
      <c r="C6180" s="2" t="str">
        <f t="shared" si="481"/>
        <v>January</v>
      </c>
      <c r="D6180" s="1" t="s">
        <v>41</v>
      </c>
      <c r="E6180" s="1">
        <v>30</v>
      </c>
      <c r="F6180" s="1">
        <f t="shared" si="480"/>
        <v>7.1949999999999994</v>
      </c>
      <c r="G6180" s="1">
        <v>215.85</v>
      </c>
      <c r="H6180" s="1">
        <v>1.71</v>
      </c>
      <c r="I6180">
        <f t="shared" si="482"/>
        <v>217.56</v>
      </c>
      <c r="J6180">
        <f t="shared" si="483"/>
        <v>3.5455000000000001</v>
      </c>
      <c r="K6180">
        <f t="shared" si="484"/>
        <v>7.6529617499999993</v>
      </c>
      <c r="L6180" s="1" t="s">
        <v>26</v>
      </c>
      <c r="M6180" s="1" t="s">
        <v>47</v>
      </c>
      <c r="N6180" s="1" t="s">
        <v>28</v>
      </c>
      <c r="O6180" s="1" t="s">
        <v>34</v>
      </c>
      <c r="P6180" s="1" t="s">
        <v>45</v>
      </c>
      <c r="Q6180" s="1" t="s">
        <v>36</v>
      </c>
      <c r="R6180" s="2">
        <v>40925</v>
      </c>
    </row>
    <row r="6181" spans="1:18" x14ac:dyDescent="0.25">
      <c r="A6181" s="1">
        <v>34816</v>
      </c>
      <c r="B6181" s="2">
        <v>40487</v>
      </c>
      <c r="C6181" s="2" t="str">
        <f t="shared" si="481"/>
        <v>November</v>
      </c>
      <c r="D6181" s="1" t="s">
        <v>32</v>
      </c>
      <c r="E6181" s="1">
        <v>43</v>
      </c>
      <c r="F6181" s="1">
        <f t="shared" si="480"/>
        <v>59.737441860465118</v>
      </c>
      <c r="G6181" s="1">
        <v>2568.71</v>
      </c>
      <c r="H6181" s="1">
        <v>19.989999999999998</v>
      </c>
      <c r="I6181">
        <f t="shared" si="482"/>
        <v>2588.6999999999998</v>
      </c>
      <c r="J6181">
        <f t="shared" si="483"/>
        <v>3.5455000000000001</v>
      </c>
      <c r="K6181">
        <f t="shared" si="484"/>
        <v>91.073613050000006</v>
      </c>
      <c r="L6181" s="1" t="s">
        <v>26</v>
      </c>
      <c r="M6181" s="1" t="s">
        <v>20</v>
      </c>
      <c r="N6181" s="1" t="s">
        <v>33</v>
      </c>
      <c r="O6181" s="1" t="s">
        <v>34</v>
      </c>
      <c r="P6181" s="1" t="s">
        <v>62</v>
      </c>
      <c r="Q6181" s="1" t="s">
        <v>24</v>
      </c>
      <c r="R6181" s="2">
        <v>40489</v>
      </c>
    </row>
    <row r="6182" spans="1:18" x14ac:dyDescent="0.25">
      <c r="A6182" s="1">
        <v>45218</v>
      </c>
      <c r="B6182" s="2">
        <v>39943</v>
      </c>
      <c r="C6182" s="2" t="str">
        <f t="shared" si="481"/>
        <v>May</v>
      </c>
      <c r="D6182" s="1" t="s">
        <v>18</v>
      </c>
      <c r="E6182" s="1">
        <v>49</v>
      </c>
      <c r="F6182" s="1">
        <f t="shared" si="480"/>
        <v>6.3155102040816322</v>
      </c>
      <c r="G6182" s="1">
        <v>309.45999999999998</v>
      </c>
      <c r="H6182" s="1">
        <v>2.74</v>
      </c>
      <c r="I6182">
        <f t="shared" si="482"/>
        <v>312.2</v>
      </c>
      <c r="J6182">
        <f t="shared" si="483"/>
        <v>5.3265000000000002</v>
      </c>
      <c r="K6182">
        <f t="shared" si="484"/>
        <v>16.483386899999999</v>
      </c>
      <c r="L6182" s="1" t="s">
        <v>26</v>
      </c>
      <c r="M6182" s="1" t="s">
        <v>27</v>
      </c>
      <c r="N6182" s="1" t="s">
        <v>42</v>
      </c>
      <c r="O6182" s="1" t="s">
        <v>29</v>
      </c>
      <c r="P6182" s="1" t="s">
        <v>43</v>
      </c>
      <c r="Q6182" s="1" t="s">
        <v>46</v>
      </c>
      <c r="R6182" s="2">
        <v>39945</v>
      </c>
    </row>
    <row r="6183" spans="1:18" x14ac:dyDescent="0.25">
      <c r="A6183" s="1">
        <v>6979</v>
      </c>
      <c r="B6183" s="2">
        <v>39871</v>
      </c>
      <c r="C6183" s="2" t="str">
        <f t="shared" si="481"/>
        <v>February</v>
      </c>
      <c r="D6183" s="1" t="s">
        <v>37</v>
      </c>
      <c r="E6183" s="1">
        <v>28</v>
      </c>
      <c r="F6183" s="1">
        <f t="shared" si="480"/>
        <v>11.960357142857143</v>
      </c>
      <c r="G6183" s="1">
        <v>334.89</v>
      </c>
      <c r="H6183" s="1">
        <v>5.99</v>
      </c>
      <c r="I6183">
        <f t="shared" si="482"/>
        <v>340.88</v>
      </c>
      <c r="J6183">
        <f t="shared" si="483"/>
        <v>5.3265000000000002</v>
      </c>
      <c r="K6183">
        <f t="shared" si="484"/>
        <v>17.837915849999998</v>
      </c>
      <c r="L6183" s="1" t="s">
        <v>26</v>
      </c>
      <c r="M6183" s="1" t="s">
        <v>56</v>
      </c>
      <c r="N6183" s="1" t="s">
        <v>42</v>
      </c>
      <c r="O6183" s="1" t="s">
        <v>29</v>
      </c>
      <c r="P6183" s="1" t="s">
        <v>61</v>
      </c>
      <c r="Q6183" s="1" t="s">
        <v>31</v>
      </c>
      <c r="R6183" s="2">
        <v>39872</v>
      </c>
    </row>
    <row r="6184" spans="1:18" x14ac:dyDescent="0.25">
      <c r="A6184" s="1">
        <v>20455</v>
      </c>
      <c r="B6184" s="2">
        <v>40357</v>
      </c>
      <c r="C6184" s="2" t="str">
        <f t="shared" si="481"/>
        <v>June</v>
      </c>
      <c r="D6184" s="1" t="s">
        <v>37</v>
      </c>
      <c r="E6184" s="1">
        <v>7</v>
      </c>
      <c r="F6184" s="1">
        <f t="shared" si="480"/>
        <v>54.457071428571432</v>
      </c>
      <c r="G6184" s="1">
        <v>381.1995</v>
      </c>
      <c r="H6184" s="1">
        <v>8.99</v>
      </c>
      <c r="I6184">
        <f t="shared" si="482"/>
        <v>390.18950000000001</v>
      </c>
      <c r="J6184">
        <f t="shared" si="483"/>
        <v>5.3265000000000002</v>
      </c>
      <c r="K6184">
        <f t="shared" si="484"/>
        <v>20.304591367500002</v>
      </c>
      <c r="L6184" s="1" t="s">
        <v>19</v>
      </c>
      <c r="M6184" s="1" t="s">
        <v>58</v>
      </c>
      <c r="N6184" s="1" t="s">
        <v>33</v>
      </c>
      <c r="O6184" s="1" t="s">
        <v>29</v>
      </c>
      <c r="P6184" s="1" t="s">
        <v>30</v>
      </c>
      <c r="Q6184" s="1" t="s">
        <v>24</v>
      </c>
      <c r="R6184" s="2">
        <v>40358</v>
      </c>
    </row>
    <row r="6185" spans="1:18" x14ac:dyDescent="0.25">
      <c r="A6185" s="1">
        <v>42279</v>
      </c>
      <c r="B6185" s="2">
        <v>39994</v>
      </c>
      <c r="C6185" s="2" t="str">
        <f t="shared" si="481"/>
        <v>June</v>
      </c>
      <c r="D6185" s="1" t="s">
        <v>32</v>
      </c>
      <c r="E6185" s="1">
        <v>44</v>
      </c>
      <c r="F6185" s="1">
        <f t="shared" si="480"/>
        <v>32.522727272727273</v>
      </c>
      <c r="G6185" s="1">
        <v>1431</v>
      </c>
      <c r="H6185" s="1">
        <v>6.5</v>
      </c>
      <c r="I6185">
        <f t="shared" si="482"/>
        <v>1437.5</v>
      </c>
      <c r="J6185">
        <f t="shared" si="483"/>
        <v>5.3265000000000002</v>
      </c>
      <c r="K6185">
        <f t="shared" si="484"/>
        <v>76.222215000000006</v>
      </c>
      <c r="L6185" s="1" t="s">
        <v>19</v>
      </c>
      <c r="M6185" s="1" t="s">
        <v>27</v>
      </c>
      <c r="N6185" s="1" t="s">
        <v>42</v>
      </c>
      <c r="O6185" s="1" t="s">
        <v>29</v>
      </c>
      <c r="P6185" s="1" t="s">
        <v>43</v>
      </c>
      <c r="Q6185" s="1" t="s">
        <v>24</v>
      </c>
      <c r="R6185" s="2">
        <v>39995</v>
      </c>
    </row>
    <row r="6186" spans="1:18" x14ac:dyDescent="0.25">
      <c r="A6186" s="1">
        <v>20646</v>
      </c>
      <c r="B6186" s="2">
        <v>40632</v>
      </c>
      <c r="C6186" s="2" t="str">
        <f t="shared" si="481"/>
        <v>March</v>
      </c>
      <c r="D6186" s="1" t="s">
        <v>41</v>
      </c>
      <c r="E6186" s="1">
        <v>41</v>
      </c>
      <c r="F6186" s="1">
        <f t="shared" si="480"/>
        <v>29.367914634146342</v>
      </c>
      <c r="G6186" s="1">
        <v>1204.0844999999999</v>
      </c>
      <c r="H6186" s="1">
        <v>1.1000000000000001</v>
      </c>
      <c r="I6186">
        <f t="shared" si="482"/>
        <v>1205.1844999999998</v>
      </c>
      <c r="J6186">
        <f t="shared" si="483"/>
        <v>5.3265000000000002</v>
      </c>
      <c r="K6186">
        <f t="shared" si="484"/>
        <v>64.135560892499996</v>
      </c>
      <c r="L6186" s="1" t="s">
        <v>26</v>
      </c>
      <c r="M6186" s="1" t="s">
        <v>20</v>
      </c>
      <c r="N6186" s="1" t="s">
        <v>33</v>
      </c>
      <c r="O6186" s="1" t="s">
        <v>29</v>
      </c>
      <c r="P6186" s="1" t="s">
        <v>30</v>
      </c>
      <c r="Q6186" s="1" t="s">
        <v>24</v>
      </c>
      <c r="R6186" s="2">
        <v>40634</v>
      </c>
    </row>
    <row r="6187" spans="1:18" x14ac:dyDescent="0.25">
      <c r="A6187" s="1">
        <v>42500</v>
      </c>
      <c r="B6187" s="2">
        <v>40214</v>
      </c>
      <c r="C6187" s="2" t="str">
        <f t="shared" si="481"/>
        <v>February</v>
      </c>
      <c r="D6187" s="1" t="s">
        <v>32</v>
      </c>
      <c r="E6187" s="1">
        <v>39</v>
      </c>
      <c r="F6187" s="1">
        <f t="shared" si="480"/>
        <v>47.078461538461539</v>
      </c>
      <c r="G6187" s="1">
        <v>1836.06</v>
      </c>
      <c r="H6187" s="1">
        <v>4.5</v>
      </c>
      <c r="I6187">
        <f t="shared" si="482"/>
        <v>1840.56</v>
      </c>
      <c r="J6187">
        <f t="shared" si="483"/>
        <v>3.5455000000000001</v>
      </c>
      <c r="K6187">
        <f t="shared" si="484"/>
        <v>65.097507300000004</v>
      </c>
      <c r="L6187" s="1" t="s">
        <v>26</v>
      </c>
      <c r="M6187" s="1" t="s">
        <v>20</v>
      </c>
      <c r="N6187" s="1" t="s">
        <v>42</v>
      </c>
      <c r="O6187" s="1" t="s">
        <v>34</v>
      </c>
      <c r="P6187" s="1" t="s">
        <v>68</v>
      </c>
      <c r="Q6187" s="1" t="s">
        <v>24</v>
      </c>
      <c r="R6187" s="2">
        <v>40216</v>
      </c>
    </row>
    <row r="6188" spans="1:18" x14ac:dyDescent="0.25">
      <c r="A6188" s="1">
        <v>55270</v>
      </c>
      <c r="B6188" s="2">
        <v>40200</v>
      </c>
      <c r="C6188" s="2" t="str">
        <f t="shared" si="481"/>
        <v>January</v>
      </c>
      <c r="D6188" s="1" t="s">
        <v>41</v>
      </c>
      <c r="E6188" s="1">
        <v>1</v>
      </c>
      <c r="F6188" s="1">
        <f t="shared" si="480"/>
        <v>35.14</v>
      </c>
      <c r="G6188" s="1">
        <v>35.14</v>
      </c>
      <c r="H6188" s="1">
        <v>6.27</v>
      </c>
      <c r="I6188">
        <f t="shared" si="482"/>
        <v>41.41</v>
      </c>
      <c r="J6188">
        <f t="shared" si="483"/>
        <v>3.5455000000000001</v>
      </c>
      <c r="K6188">
        <f t="shared" si="484"/>
        <v>1.2458887000000001</v>
      </c>
      <c r="L6188" s="1" t="s">
        <v>26</v>
      </c>
      <c r="M6188" s="1" t="s">
        <v>27</v>
      </c>
      <c r="N6188" s="1" t="s">
        <v>42</v>
      </c>
      <c r="O6188" s="1" t="s">
        <v>34</v>
      </c>
      <c r="P6188" s="1" t="s">
        <v>48</v>
      </c>
      <c r="Q6188" s="1" t="s">
        <v>24</v>
      </c>
      <c r="R6188" s="2">
        <v>40201</v>
      </c>
    </row>
    <row r="6189" spans="1:18" x14ac:dyDescent="0.25">
      <c r="A6189" s="1">
        <v>31844</v>
      </c>
      <c r="B6189" s="2">
        <v>40726</v>
      </c>
      <c r="C6189" s="2" t="str">
        <f t="shared" si="481"/>
        <v>July</v>
      </c>
      <c r="D6189" s="1" t="s">
        <v>32</v>
      </c>
      <c r="E6189" s="1">
        <v>14</v>
      </c>
      <c r="F6189" s="1">
        <f t="shared" si="480"/>
        <v>148.99499999999998</v>
      </c>
      <c r="G6189" s="1">
        <v>2085.9299999999998</v>
      </c>
      <c r="H6189" s="1">
        <v>66.27</v>
      </c>
      <c r="I6189">
        <f t="shared" si="482"/>
        <v>2152.1999999999998</v>
      </c>
      <c r="J6189">
        <f t="shared" si="483"/>
        <v>4.7610000000000001</v>
      </c>
      <c r="K6189">
        <f t="shared" si="484"/>
        <v>99.311127299999995</v>
      </c>
      <c r="L6189" s="1" t="s">
        <v>38</v>
      </c>
      <c r="M6189" s="1" t="s">
        <v>51</v>
      </c>
      <c r="N6189" s="1" t="s">
        <v>28</v>
      </c>
      <c r="O6189" s="1" t="s">
        <v>22</v>
      </c>
      <c r="P6189" s="1" t="s">
        <v>67</v>
      </c>
      <c r="Q6189" s="1" t="s">
        <v>64</v>
      </c>
      <c r="R6189" s="2">
        <v>40726</v>
      </c>
    </row>
    <row r="6190" spans="1:18" x14ac:dyDescent="0.25">
      <c r="A6190" s="1">
        <v>43270</v>
      </c>
      <c r="B6190" s="2">
        <v>41153</v>
      </c>
      <c r="C6190" s="2" t="str">
        <f t="shared" si="481"/>
        <v>September</v>
      </c>
      <c r="D6190" s="1" t="s">
        <v>37</v>
      </c>
      <c r="E6190" s="1">
        <v>35</v>
      </c>
      <c r="F6190" s="1">
        <f t="shared" si="480"/>
        <v>9.8262857142857154</v>
      </c>
      <c r="G6190" s="1">
        <v>343.92</v>
      </c>
      <c r="H6190" s="1">
        <v>0.99</v>
      </c>
      <c r="I6190">
        <f t="shared" si="482"/>
        <v>344.91</v>
      </c>
      <c r="J6190">
        <f t="shared" si="483"/>
        <v>3.5455000000000001</v>
      </c>
      <c r="K6190">
        <f t="shared" si="484"/>
        <v>12.193683600000002</v>
      </c>
      <c r="L6190" s="1" t="s">
        <v>26</v>
      </c>
      <c r="M6190" s="1" t="s">
        <v>49</v>
      </c>
      <c r="N6190" s="1" t="s">
        <v>21</v>
      </c>
      <c r="O6190" s="1" t="s">
        <v>34</v>
      </c>
      <c r="P6190" s="1" t="s">
        <v>63</v>
      </c>
      <c r="Q6190" s="1" t="s">
        <v>24</v>
      </c>
      <c r="R6190" s="2">
        <v>41155</v>
      </c>
    </row>
    <row r="6191" spans="1:18" x14ac:dyDescent="0.25">
      <c r="A6191" s="1">
        <v>2275</v>
      </c>
      <c r="B6191" s="2">
        <v>41203</v>
      </c>
      <c r="C6191" s="2" t="str">
        <f t="shared" si="481"/>
        <v>October</v>
      </c>
      <c r="D6191" s="1" t="s">
        <v>32</v>
      </c>
      <c r="E6191" s="1">
        <v>49</v>
      </c>
      <c r="F6191" s="1">
        <f t="shared" si="480"/>
        <v>5.6734693877551017</v>
      </c>
      <c r="G6191" s="1">
        <v>278</v>
      </c>
      <c r="H6191" s="1">
        <v>1.17</v>
      </c>
      <c r="I6191">
        <f t="shared" si="482"/>
        <v>279.17</v>
      </c>
      <c r="J6191">
        <f t="shared" si="483"/>
        <v>3.5455000000000001</v>
      </c>
      <c r="K6191">
        <f t="shared" si="484"/>
        <v>9.8564900000000009</v>
      </c>
      <c r="L6191" s="1" t="s">
        <v>26</v>
      </c>
      <c r="M6191" s="1" t="s">
        <v>65</v>
      </c>
      <c r="N6191" s="1" t="s">
        <v>28</v>
      </c>
      <c r="O6191" s="1" t="s">
        <v>34</v>
      </c>
      <c r="P6191" s="1" t="s">
        <v>35</v>
      </c>
      <c r="Q6191" s="1" t="s">
        <v>36</v>
      </c>
      <c r="R6191" s="2">
        <v>41204</v>
      </c>
    </row>
    <row r="6192" spans="1:18" x14ac:dyDescent="0.25">
      <c r="A6192" s="1">
        <v>49831</v>
      </c>
      <c r="B6192" s="2">
        <v>40413</v>
      </c>
      <c r="C6192" s="2" t="str">
        <f t="shared" si="481"/>
        <v>August</v>
      </c>
      <c r="D6192" s="1" t="s">
        <v>37</v>
      </c>
      <c r="E6192" s="1">
        <v>18</v>
      </c>
      <c r="F6192" s="1">
        <f t="shared" si="480"/>
        <v>15.24</v>
      </c>
      <c r="G6192" s="1">
        <v>274.32</v>
      </c>
      <c r="H6192" s="1">
        <v>4.53</v>
      </c>
      <c r="I6192">
        <f t="shared" si="482"/>
        <v>278.84999999999997</v>
      </c>
      <c r="J6192">
        <f t="shared" si="483"/>
        <v>3.5455000000000001</v>
      </c>
      <c r="K6192">
        <f t="shared" si="484"/>
        <v>9.7260156000000002</v>
      </c>
      <c r="L6192" s="1" t="s">
        <v>26</v>
      </c>
      <c r="M6192" s="1" t="s">
        <v>49</v>
      </c>
      <c r="N6192" s="1" t="s">
        <v>28</v>
      </c>
      <c r="O6192" s="1" t="s">
        <v>34</v>
      </c>
      <c r="P6192" s="1" t="s">
        <v>60</v>
      </c>
      <c r="Q6192" s="1" t="s">
        <v>24</v>
      </c>
      <c r="R6192" s="2">
        <v>40415</v>
      </c>
    </row>
    <row r="6193" spans="1:18" x14ac:dyDescent="0.25">
      <c r="A6193" s="1">
        <v>42884</v>
      </c>
      <c r="B6193" s="2">
        <v>40249</v>
      </c>
      <c r="C6193" s="2" t="str">
        <f t="shared" si="481"/>
        <v>March</v>
      </c>
      <c r="D6193" s="1" t="s">
        <v>32</v>
      </c>
      <c r="E6193" s="1">
        <v>29</v>
      </c>
      <c r="F6193" s="1">
        <f t="shared" si="480"/>
        <v>417.20241379310346</v>
      </c>
      <c r="G6193" s="1">
        <v>12098.87</v>
      </c>
      <c r="H6193" s="1">
        <v>42.52</v>
      </c>
      <c r="I6193">
        <f t="shared" si="482"/>
        <v>12141.390000000001</v>
      </c>
      <c r="J6193">
        <f t="shared" si="483"/>
        <v>4.7610000000000001</v>
      </c>
      <c r="K6193">
        <f t="shared" si="484"/>
        <v>576.02720069999998</v>
      </c>
      <c r="L6193" s="1" t="s">
        <v>38</v>
      </c>
      <c r="M6193" s="1" t="s">
        <v>69</v>
      </c>
      <c r="N6193" s="1" t="s">
        <v>21</v>
      </c>
      <c r="O6193" s="1" t="s">
        <v>22</v>
      </c>
      <c r="P6193" s="1" t="s">
        <v>57</v>
      </c>
      <c r="Q6193" s="1" t="s">
        <v>64</v>
      </c>
      <c r="R6193" s="2">
        <v>40249</v>
      </c>
    </row>
    <row r="6194" spans="1:18" x14ac:dyDescent="0.25">
      <c r="A6194" s="1">
        <v>6531</v>
      </c>
      <c r="B6194" s="2">
        <v>40376</v>
      </c>
      <c r="C6194" s="2" t="str">
        <f t="shared" si="481"/>
        <v>July</v>
      </c>
      <c r="D6194" s="1" t="s">
        <v>25</v>
      </c>
      <c r="E6194" s="1">
        <v>28</v>
      </c>
      <c r="F6194" s="1">
        <f t="shared" si="480"/>
        <v>19.355357142857144</v>
      </c>
      <c r="G6194" s="1">
        <v>541.95000000000005</v>
      </c>
      <c r="H6194" s="1">
        <v>4.0999999999999996</v>
      </c>
      <c r="I6194">
        <f t="shared" si="482"/>
        <v>546.05000000000007</v>
      </c>
      <c r="J6194">
        <f t="shared" si="483"/>
        <v>3.5455000000000001</v>
      </c>
      <c r="K6194">
        <f t="shared" si="484"/>
        <v>19.214837250000002</v>
      </c>
      <c r="L6194" s="1" t="s">
        <v>26</v>
      </c>
      <c r="M6194" s="1" t="s">
        <v>47</v>
      </c>
      <c r="N6194" s="1" t="s">
        <v>42</v>
      </c>
      <c r="O6194" s="1" t="s">
        <v>34</v>
      </c>
      <c r="P6194" s="1" t="s">
        <v>35</v>
      </c>
      <c r="Q6194" s="1" t="s">
        <v>36</v>
      </c>
      <c r="R6194" s="2">
        <v>40378</v>
      </c>
    </row>
    <row r="6195" spans="1:18" x14ac:dyDescent="0.25">
      <c r="A6195" s="1">
        <v>44900</v>
      </c>
      <c r="B6195" s="2">
        <v>40218</v>
      </c>
      <c r="C6195" s="2" t="str">
        <f t="shared" si="481"/>
        <v>February</v>
      </c>
      <c r="D6195" s="1" t="s">
        <v>41</v>
      </c>
      <c r="E6195" s="1">
        <v>4</v>
      </c>
      <c r="F6195" s="1">
        <f t="shared" si="480"/>
        <v>11.7575</v>
      </c>
      <c r="G6195" s="1">
        <v>47.03</v>
      </c>
      <c r="H6195" s="1">
        <v>5.03</v>
      </c>
      <c r="I6195">
        <f t="shared" si="482"/>
        <v>52.06</v>
      </c>
      <c r="J6195">
        <f t="shared" si="483"/>
        <v>3.5455000000000001</v>
      </c>
      <c r="K6195">
        <f t="shared" si="484"/>
        <v>1.6674486500000001</v>
      </c>
      <c r="L6195" s="1" t="s">
        <v>26</v>
      </c>
      <c r="M6195" s="1" t="s">
        <v>27</v>
      </c>
      <c r="N6195" s="1" t="s">
        <v>42</v>
      </c>
      <c r="O6195" s="1" t="s">
        <v>34</v>
      </c>
      <c r="P6195" s="1" t="s">
        <v>45</v>
      </c>
      <c r="Q6195" s="1" t="s">
        <v>24</v>
      </c>
      <c r="R6195" s="2">
        <v>40219</v>
      </c>
    </row>
    <row r="6196" spans="1:18" x14ac:dyDescent="0.25">
      <c r="A6196" s="1">
        <v>35042</v>
      </c>
      <c r="B6196" s="2">
        <v>40514</v>
      </c>
      <c r="C6196" s="2" t="str">
        <f t="shared" si="481"/>
        <v>December</v>
      </c>
      <c r="D6196" s="1" t="s">
        <v>32</v>
      </c>
      <c r="E6196" s="1">
        <v>23</v>
      </c>
      <c r="F6196" s="1">
        <f t="shared" si="480"/>
        <v>52.037391304347821</v>
      </c>
      <c r="G6196" s="1">
        <v>1196.8599999999999</v>
      </c>
      <c r="H6196" s="1">
        <v>6.5</v>
      </c>
      <c r="I6196">
        <f t="shared" si="482"/>
        <v>1203.3599999999999</v>
      </c>
      <c r="J6196">
        <f t="shared" si="483"/>
        <v>5.3265000000000002</v>
      </c>
      <c r="K6196">
        <f t="shared" si="484"/>
        <v>63.750747899999993</v>
      </c>
      <c r="L6196" s="1" t="s">
        <v>26</v>
      </c>
      <c r="M6196" s="1" t="s">
        <v>27</v>
      </c>
      <c r="N6196" s="1" t="s">
        <v>42</v>
      </c>
      <c r="O6196" s="1" t="s">
        <v>29</v>
      </c>
      <c r="P6196" s="1" t="s">
        <v>43</v>
      </c>
      <c r="Q6196" s="1" t="s">
        <v>24</v>
      </c>
      <c r="R6196" s="2">
        <v>40515</v>
      </c>
    </row>
    <row r="6197" spans="1:18" x14ac:dyDescent="0.25">
      <c r="A6197" s="1">
        <v>36706</v>
      </c>
      <c r="B6197" s="2">
        <v>39914</v>
      </c>
      <c r="C6197" s="2" t="str">
        <f t="shared" si="481"/>
        <v>April</v>
      </c>
      <c r="D6197" s="1" t="s">
        <v>32</v>
      </c>
      <c r="E6197" s="1">
        <v>47</v>
      </c>
      <c r="F6197" s="1">
        <f t="shared" si="480"/>
        <v>18.881914893617022</v>
      </c>
      <c r="G6197" s="1">
        <v>887.45</v>
      </c>
      <c r="H6197" s="1">
        <v>1.49</v>
      </c>
      <c r="I6197">
        <f t="shared" si="482"/>
        <v>888.94</v>
      </c>
      <c r="J6197">
        <f t="shared" si="483"/>
        <v>3.5455000000000001</v>
      </c>
      <c r="K6197">
        <f t="shared" si="484"/>
        <v>31.464539750000004</v>
      </c>
      <c r="L6197" s="1" t="s">
        <v>26</v>
      </c>
      <c r="M6197" s="1" t="s">
        <v>27</v>
      </c>
      <c r="N6197" s="1" t="s">
        <v>28</v>
      </c>
      <c r="O6197" s="1" t="s">
        <v>34</v>
      </c>
      <c r="P6197" s="1" t="s">
        <v>48</v>
      </c>
      <c r="Q6197" s="1" t="s">
        <v>24</v>
      </c>
      <c r="R6197" s="2">
        <v>39916</v>
      </c>
    </row>
    <row r="6198" spans="1:18" x14ac:dyDescent="0.25">
      <c r="A6198" s="1">
        <v>37447</v>
      </c>
      <c r="B6198" s="2">
        <v>40002</v>
      </c>
      <c r="C6198" s="2" t="str">
        <f t="shared" si="481"/>
        <v>July</v>
      </c>
      <c r="D6198" s="1" t="s">
        <v>18</v>
      </c>
      <c r="E6198" s="1">
        <v>23</v>
      </c>
      <c r="F6198" s="1">
        <f t="shared" si="480"/>
        <v>6.0630434782608686</v>
      </c>
      <c r="G6198" s="1">
        <v>139.44999999999999</v>
      </c>
      <c r="H6198" s="1">
        <v>8.49</v>
      </c>
      <c r="I6198">
        <f t="shared" si="482"/>
        <v>147.94</v>
      </c>
      <c r="J6198">
        <f t="shared" si="483"/>
        <v>3.5455000000000001</v>
      </c>
      <c r="K6198">
        <f t="shared" si="484"/>
        <v>4.9441997499999992</v>
      </c>
      <c r="L6198" s="1" t="s">
        <v>26</v>
      </c>
      <c r="M6198" s="1" t="s">
        <v>58</v>
      </c>
      <c r="N6198" s="1" t="s">
        <v>42</v>
      </c>
      <c r="O6198" s="1" t="s">
        <v>34</v>
      </c>
      <c r="P6198" s="1" t="s">
        <v>48</v>
      </c>
      <c r="Q6198" s="1" t="s">
        <v>24</v>
      </c>
      <c r="R6198" s="2">
        <v>40006</v>
      </c>
    </row>
    <row r="6199" spans="1:18" x14ac:dyDescent="0.25">
      <c r="A6199" s="1">
        <v>29280</v>
      </c>
      <c r="B6199" s="2">
        <v>40996</v>
      </c>
      <c r="C6199" s="2" t="str">
        <f t="shared" si="481"/>
        <v>March</v>
      </c>
      <c r="D6199" s="1" t="s">
        <v>41</v>
      </c>
      <c r="E6199" s="1">
        <v>30</v>
      </c>
      <c r="F6199" s="1">
        <f t="shared" si="480"/>
        <v>28.544666666666668</v>
      </c>
      <c r="G6199" s="1">
        <v>856.34</v>
      </c>
      <c r="H6199" s="1">
        <v>1.99</v>
      </c>
      <c r="I6199">
        <f t="shared" si="482"/>
        <v>858.33</v>
      </c>
      <c r="J6199">
        <f t="shared" si="483"/>
        <v>5.3265000000000002</v>
      </c>
      <c r="K6199">
        <f t="shared" si="484"/>
        <v>45.612950100000006</v>
      </c>
      <c r="L6199" s="1" t="s">
        <v>26</v>
      </c>
      <c r="M6199" s="1" t="s">
        <v>58</v>
      </c>
      <c r="N6199" s="1" t="s">
        <v>28</v>
      </c>
      <c r="O6199" s="1" t="s">
        <v>29</v>
      </c>
      <c r="P6199" s="1" t="s">
        <v>43</v>
      </c>
      <c r="Q6199" s="1" t="s">
        <v>46</v>
      </c>
      <c r="R6199" s="2">
        <v>40997</v>
      </c>
    </row>
    <row r="6200" spans="1:18" x14ac:dyDescent="0.25">
      <c r="A6200" s="1">
        <v>26240</v>
      </c>
      <c r="B6200" s="2">
        <v>40166</v>
      </c>
      <c r="C6200" s="2" t="str">
        <f t="shared" si="481"/>
        <v>December</v>
      </c>
      <c r="D6200" s="1" t="s">
        <v>37</v>
      </c>
      <c r="E6200" s="1">
        <v>39</v>
      </c>
      <c r="F6200" s="1">
        <f t="shared" si="480"/>
        <v>3.7353846153846155</v>
      </c>
      <c r="G6200" s="1">
        <v>145.68</v>
      </c>
      <c r="H6200" s="1">
        <v>1.61</v>
      </c>
      <c r="I6200">
        <f t="shared" si="482"/>
        <v>147.29000000000002</v>
      </c>
      <c r="J6200">
        <f t="shared" si="483"/>
        <v>4.7610000000000001</v>
      </c>
      <c r="K6200">
        <f t="shared" si="484"/>
        <v>6.9358248000000007</v>
      </c>
      <c r="L6200" s="1" t="s">
        <v>26</v>
      </c>
      <c r="M6200" s="1" t="s">
        <v>55</v>
      </c>
      <c r="N6200" s="1" t="s">
        <v>21</v>
      </c>
      <c r="O6200" s="1" t="s">
        <v>22</v>
      </c>
      <c r="P6200" s="1" t="s">
        <v>23</v>
      </c>
      <c r="Q6200" s="1" t="s">
        <v>36</v>
      </c>
      <c r="R6200" s="2">
        <v>40167</v>
      </c>
    </row>
    <row r="6201" spans="1:18" x14ac:dyDescent="0.25">
      <c r="A6201" s="1">
        <v>27776</v>
      </c>
      <c r="B6201" s="2">
        <v>40302</v>
      </c>
      <c r="C6201" s="2" t="str">
        <f t="shared" si="481"/>
        <v>May</v>
      </c>
      <c r="D6201" s="1" t="s">
        <v>18</v>
      </c>
      <c r="E6201" s="1">
        <v>41</v>
      </c>
      <c r="F6201" s="1">
        <f t="shared" si="480"/>
        <v>5.5287804878048785</v>
      </c>
      <c r="G6201" s="1">
        <v>226.68</v>
      </c>
      <c r="H6201" s="1">
        <v>7.28</v>
      </c>
      <c r="I6201">
        <f t="shared" si="482"/>
        <v>233.96</v>
      </c>
      <c r="J6201">
        <f t="shared" si="483"/>
        <v>3.5455000000000001</v>
      </c>
      <c r="K6201">
        <f t="shared" si="484"/>
        <v>8.0369393999999996</v>
      </c>
      <c r="L6201" s="1" t="s">
        <v>19</v>
      </c>
      <c r="M6201" s="1" t="s">
        <v>54</v>
      </c>
      <c r="N6201" s="1" t="s">
        <v>33</v>
      </c>
      <c r="O6201" s="1" t="s">
        <v>34</v>
      </c>
      <c r="P6201" s="1" t="s">
        <v>45</v>
      </c>
      <c r="Q6201" s="1" t="s">
        <v>24</v>
      </c>
      <c r="R6201" s="2">
        <v>40306</v>
      </c>
    </row>
    <row r="6202" spans="1:18" x14ac:dyDescent="0.25">
      <c r="A6202" s="1">
        <v>14976</v>
      </c>
      <c r="B6202" s="2">
        <v>40746</v>
      </c>
      <c r="C6202" s="2" t="str">
        <f t="shared" si="481"/>
        <v>July</v>
      </c>
      <c r="D6202" s="1" t="s">
        <v>25</v>
      </c>
      <c r="E6202" s="1">
        <v>46</v>
      </c>
      <c r="F6202" s="1">
        <f t="shared" si="480"/>
        <v>5.0293478260869566</v>
      </c>
      <c r="G6202" s="1">
        <v>231.35</v>
      </c>
      <c r="H6202" s="1">
        <v>4.7</v>
      </c>
      <c r="I6202">
        <f t="shared" si="482"/>
        <v>236.04999999999998</v>
      </c>
      <c r="J6202">
        <f t="shared" si="483"/>
        <v>3.5455000000000001</v>
      </c>
      <c r="K6202">
        <f t="shared" si="484"/>
        <v>8.2025142500000001</v>
      </c>
      <c r="L6202" s="1" t="s">
        <v>26</v>
      </c>
      <c r="M6202" s="1" t="s">
        <v>59</v>
      </c>
      <c r="N6202" s="1" t="s">
        <v>33</v>
      </c>
      <c r="O6202" s="1" t="s">
        <v>34</v>
      </c>
      <c r="P6202" s="1" t="s">
        <v>45</v>
      </c>
      <c r="Q6202" s="1" t="s">
        <v>24</v>
      </c>
      <c r="R6202" s="2">
        <v>40748</v>
      </c>
    </row>
    <row r="6203" spans="1:18" x14ac:dyDescent="0.25">
      <c r="A6203" s="1">
        <v>45542</v>
      </c>
      <c r="B6203" s="2">
        <v>40216</v>
      </c>
      <c r="C6203" s="2" t="str">
        <f t="shared" si="481"/>
        <v>February</v>
      </c>
      <c r="D6203" s="1" t="s">
        <v>25</v>
      </c>
      <c r="E6203" s="1">
        <v>40</v>
      </c>
      <c r="F6203" s="1">
        <f t="shared" si="480"/>
        <v>101.60679999999999</v>
      </c>
      <c r="G6203" s="1">
        <v>4064.2719999999999</v>
      </c>
      <c r="H6203" s="1">
        <v>51.94</v>
      </c>
      <c r="I6203">
        <f t="shared" si="482"/>
        <v>4116.2119999999995</v>
      </c>
      <c r="J6203">
        <f t="shared" si="483"/>
        <v>4.7610000000000001</v>
      </c>
      <c r="K6203">
        <f t="shared" si="484"/>
        <v>193.49998992000002</v>
      </c>
      <c r="L6203" s="1" t="s">
        <v>38</v>
      </c>
      <c r="M6203" s="1" t="s">
        <v>27</v>
      </c>
      <c r="N6203" s="1" t="s">
        <v>33</v>
      </c>
      <c r="O6203" s="1" t="s">
        <v>22</v>
      </c>
      <c r="P6203" s="1" t="s">
        <v>57</v>
      </c>
      <c r="Q6203" s="1" t="s">
        <v>64</v>
      </c>
      <c r="R6203" s="2">
        <v>40217</v>
      </c>
    </row>
    <row r="6204" spans="1:18" x14ac:dyDescent="0.25">
      <c r="A6204" s="1">
        <v>50054</v>
      </c>
      <c r="B6204" s="2">
        <v>40427</v>
      </c>
      <c r="C6204" s="2" t="str">
        <f t="shared" si="481"/>
        <v>September</v>
      </c>
      <c r="D6204" s="1" t="s">
        <v>32</v>
      </c>
      <c r="E6204" s="1">
        <v>41</v>
      </c>
      <c r="F6204" s="1">
        <f t="shared" si="480"/>
        <v>35.120975609756101</v>
      </c>
      <c r="G6204" s="1">
        <v>1439.96</v>
      </c>
      <c r="H6204" s="1">
        <v>8.74</v>
      </c>
      <c r="I6204">
        <f t="shared" si="482"/>
        <v>1448.7</v>
      </c>
      <c r="J6204">
        <f t="shared" si="483"/>
        <v>3.5455000000000001</v>
      </c>
      <c r="K6204">
        <f t="shared" si="484"/>
        <v>51.053781800000003</v>
      </c>
      <c r="L6204" s="1" t="s">
        <v>26</v>
      </c>
      <c r="M6204" s="1" t="s">
        <v>56</v>
      </c>
      <c r="N6204" s="1" t="s">
        <v>33</v>
      </c>
      <c r="O6204" s="1" t="s">
        <v>34</v>
      </c>
      <c r="P6204" s="1" t="s">
        <v>60</v>
      </c>
      <c r="Q6204" s="1" t="s">
        <v>24</v>
      </c>
      <c r="R6204" s="2">
        <v>40429</v>
      </c>
    </row>
    <row r="6205" spans="1:18" x14ac:dyDescent="0.25">
      <c r="A6205" s="1">
        <v>36994</v>
      </c>
      <c r="B6205" s="2">
        <v>40711</v>
      </c>
      <c r="C6205" s="2" t="str">
        <f t="shared" si="481"/>
        <v>June</v>
      </c>
      <c r="D6205" s="1" t="s">
        <v>37</v>
      </c>
      <c r="E6205" s="1">
        <v>40</v>
      </c>
      <c r="F6205" s="1">
        <f t="shared" si="480"/>
        <v>131.61199999999999</v>
      </c>
      <c r="G6205" s="1">
        <v>5264.48</v>
      </c>
      <c r="H6205" s="1">
        <v>30</v>
      </c>
      <c r="I6205">
        <f t="shared" si="482"/>
        <v>5294.48</v>
      </c>
      <c r="J6205">
        <f t="shared" si="483"/>
        <v>4.7610000000000001</v>
      </c>
      <c r="K6205">
        <f t="shared" si="484"/>
        <v>250.64189279999999</v>
      </c>
      <c r="L6205" s="1" t="s">
        <v>38</v>
      </c>
      <c r="M6205" s="1" t="s">
        <v>51</v>
      </c>
      <c r="N6205" s="1" t="s">
        <v>33</v>
      </c>
      <c r="O6205" s="1" t="s">
        <v>22</v>
      </c>
      <c r="P6205" s="1" t="s">
        <v>39</v>
      </c>
      <c r="Q6205" s="1" t="s">
        <v>40</v>
      </c>
      <c r="R6205" s="2">
        <v>40711</v>
      </c>
    </row>
    <row r="6206" spans="1:18" x14ac:dyDescent="0.25">
      <c r="A6206" s="1">
        <v>930</v>
      </c>
      <c r="B6206" s="2">
        <v>40163</v>
      </c>
      <c r="C6206" s="2" t="str">
        <f t="shared" si="481"/>
        <v>December</v>
      </c>
      <c r="D6206" s="1" t="s">
        <v>37</v>
      </c>
      <c r="E6206" s="1">
        <v>22</v>
      </c>
      <c r="F6206" s="1">
        <f t="shared" si="480"/>
        <v>41.926818181818184</v>
      </c>
      <c r="G6206" s="1">
        <v>922.39</v>
      </c>
      <c r="H6206" s="1">
        <v>58.66</v>
      </c>
      <c r="I6206">
        <f t="shared" si="482"/>
        <v>981.05</v>
      </c>
      <c r="J6206">
        <f t="shared" si="483"/>
        <v>4.7610000000000001</v>
      </c>
      <c r="K6206">
        <f t="shared" si="484"/>
        <v>43.9149879</v>
      </c>
      <c r="L6206" s="1" t="s">
        <v>19</v>
      </c>
      <c r="M6206" s="1" t="s">
        <v>59</v>
      </c>
      <c r="N6206" s="1" t="s">
        <v>28</v>
      </c>
      <c r="O6206" s="1" t="s">
        <v>22</v>
      </c>
      <c r="P6206" s="1" t="s">
        <v>23</v>
      </c>
      <c r="Q6206" s="1" t="s">
        <v>31</v>
      </c>
      <c r="R6206" s="2">
        <v>40164</v>
      </c>
    </row>
    <row r="6207" spans="1:18" x14ac:dyDescent="0.25">
      <c r="A6207" s="1">
        <v>47303</v>
      </c>
      <c r="B6207" s="2">
        <v>40882</v>
      </c>
      <c r="C6207" s="2" t="str">
        <f t="shared" si="481"/>
        <v>December</v>
      </c>
      <c r="D6207" s="1" t="s">
        <v>41</v>
      </c>
      <c r="E6207" s="1">
        <v>45</v>
      </c>
      <c r="F6207" s="1">
        <f t="shared" si="480"/>
        <v>6.8648888888888893</v>
      </c>
      <c r="G6207" s="1">
        <v>308.92</v>
      </c>
      <c r="H6207" s="1">
        <v>7.37</v>
      </c>
      <c r="I6207">
        <f t="shared" si="482"/>
        <v>316.29000000000002</v>
      </c>
      <c r="J6207">
        <f t="shared" si="483"/>
        <v>3.5455000000000001</v>
      </c>
      <c r="K6207">
        <f t="shared" si="484"/>
        <v>10.952758600000003</v>
      </c>
      <c r="L6207" s="1" t="s">
        <v>19</v>
      </c>
      <c r="M6207" s="1" t="s">
        <v>27</v>
      </c>
      <c r="N6207" s="1" t="s">
        <v>33</v>
      </c>
      <c r="O6207" s="1" t="s">
        <v>34</v>
      </c>
      <c r="P6207" s="1" t="s">
        <v>45</v>
      </c>
      <c r="Q6207" s="1" t="s">
        <v>24</v>
      </c>
      <c r="R6207" s="2">
        <v>40884</v>
      </c>
    </row>
    <row r="6208" spans="1:18" x14ac:dyDescent="0.25">
      <c r="A6208" s="1">
        <v>20166</v>
      </c>
      <c r="B6208" s="2">
        <v>39876</v>
      </c>
      <c r="C6208" s="2" t="str">
        <f t="shared" si="481"/>
        <v>March</v>
      </c>
      <c r="D6208" s="1" t="s">
        <v>18</v>
      </c>
      <c r="E6208" s="1">
        <v>6</v>
      </c>
      <c r="F6208" s="1">
        <f t="shared" si="480"/>
        <v>162.31033333333332</v>
      </c>
      <c r="G6208" s="1">
        <v>973.86199999999997</v>
      </c>
      <c r="H6208" s="1">
        <v>8.99</v>
      </c>
      <c r="I6208">
        <f t="shared" si="482"/>
        <v>982.85199999999998</v>
      </c>
      <c r="J6208">
        <f t="shared" si="483"/>
        <v>5.3265000000000002</v>
      </c>
      <c r="K6208">
        <f t="shared" si="484"/>
        <v>51.872759429999995</v>
      </c>
      <c r="L6208" s="1" t="s">
        <v>26</v>
      </c>
      <c r="M6208" s="1" t="s">
        <v>56</v>
      </c>
      <c r="N6208" s="1" t="s">
        <v>33</v>
      </c>
      <c r="O6208" s="1" t="s">
        <v>29</v>
      </c>
      <c r="P6208" s="1" t="s">
        <v>30</v>
      </c>
      <c r="Q6208" s="1" t="s">
        <v>24</v>
      </c>
      <c r="R6208" s="2">
        <v>39880</v>
      </c>
    </row>
    <row r="6209" spans="1:18" x14ac:dyDescent="0.25">
      <c r="A6209" s="1">
        <v>16802</v>
      </c>
      <c r="B6209" s="2">
        <v>40653</v>
      </c>
      <c r="C6209" s="2" t="str">
        <f t="shared" si="481"/>
        <v>April</v>
      </c>
      <c r="D6209" s="1" t="s">
        <v>41</v>
      </c>
      <c r="E6209" s="1">
        <v>26</v>
      </c>
      <c r="F6209" s="1">
        <f t="shared" si="480"/>
        <v>103.97884615384615</v>
      </c>
      <c r="G6209" s="1">
        <v>2703.45</v>
      </c>
      <c r="H6209" s="1">
        <v>35</v>
      </c>
      <c r="I6209">
        <f t="shared" si="482"/>
        <v>2738.45</v>
      </c>
      <c r="J6209">
        <f t="shared" si="483"/>
        <v>3.5455000000000001</v>
      </c>
      <c r="K6209">
        <f t="shared" si="484"/>
        <v>95.850819749999985</v>
      </c>
      <c r="L6209" s="1" t="s">
        <v>26</v>
      </c>
      <c r="M6209" s="1" t="s">
        <v>59</v>
      </c>
      <c r="N6209" s="1" t="s">
        <v>42</v>
      </c>
      <c r="O6209" s="1" t="s">
        <v>34</v>
      </c>
      <c r="P6209" s="1" t="s">
        <v>60</v>
      </c>
      <c r="Q6209" s="1" t="s">
        <v>53</v>
      </c>
      <c r="R6209" s="2">
        <v>40655</v>
      </c>
    </row>
    <row r="6210" spans="1:18" x14ac:dyDescent="0.25">
      <c r="A6210" s="1">
        <v>52868</v>
      </c>
      <c r="B6210" s="2">
        <v>40590</v>
      </c>
      <c r="C6210" s="2" t="str">
        <f t="shared" si="481"/>
        <v>February</v>
      </c>
      <c r="D6210" s="1" t="s">
        <v>18</v>
      </c>
      <c r="E6210" s="1">
        <v>19</v>
      </c>
      <c r="F6210" s="1">
        <f t="shared" ref="F6210:F6273" si="485">G6210/E6210</f>
        <v>7.2657894736842108</v>
      </c>
      <c r="G6210" s="1">
        <v>138.05000000000001</v>
      </c>
      <c r="H6210" s="1">
        <v>5.53</v>
      </c>
      <c r="I6210">
        <f t="shared" si="482"/>
        <v>143.58000000000001</v>
      </c>
      <c r="J6210">
        <f t="shared" si="483"/>
        <v>5.3265000000000002</v>
      </c>
      <c r="K6210">
        <f t="shared" si="484"/>
        <v>7.3532332500000006</v>
      </c>
      <c r="L6210" s="1" t="s">
        <v>26</v>
      </c>
      <c r="M6210" s="1" t="s">
        <v>56</v>
      </c>
      <c r="N6210" s="1" t="s">
        <v>33</v>
      </c>
      <c r="O6210" s="1" t="s">
        <v>29</v>
      </c>
      <c r="P6210" s="1" t="s">
        <v>43</v>
      </c>
      <c r="Q6210" s="1" t="s">
        <v>46</v>
      </c>
      <c r="R6210" s="2">
        <v>40592</v>
      </c>
    </row>
    <row r="6211" spans="1:18" x14ac:dyDescent="0.25">
      <c r="A6211" s="1">
        <v>24038</v>
      </c>
      <c r="B6211" s="2">
        <v>40714</v>
      </c>
      <c r="C6211" s="2" t="str">
        <f t="shared" ref="C6211:C6274" si="486">TEXT(B6211,"mmmm")</f>
        <v>June</v>
      </c>
      <c r="D6211" s="1" t="s">
        <v>25</v>
      </c>
      <c r="E6211" s="1">
        <v>38</v>
      </c>
      <c r="F6211" s="1">
        <f t="shared" si="485"/>
        <v>2.7123684210526315</v>
      </c>
      <c r="G6211" s="1">
        <v>103.07</v>
      </c>
      <c r="H6211" s="1">
        <v>1.34</v>
      </c>
      <c r="I6211">
        <f t="shared" ref="I6211:I6274" si="487">G6211+H6211</f>
        <v>104.41</v>
      </c>
      <c r="J6211">
        <f t="shared" ref="J6211:J6274" si="488">IF(O6211="Furniture",4.761,IF(O6211="Technology",5.3265,IF(O6211="Office Supplies",3.5455,0)))</f>
        <v>3.5455000000000001</v>
      </c>
      <c r="K6211">
        <f t="shared" ref="K6211:K6274" si="489">(J6211*G6211)/100</f>
        <v>3.65434685</v>
      </c>
      <c r="L6211" s="1" t="s">
        <v>26</v>
      </c>
      <c r="M6211" s="1" t="s">
        <v>44</v>
      </c>
      <c r="N6211" s="1" t="s">
        <v>33</v>
      </c>
      <c r="O6211" s="1" t="s">
        <v>34</v>
      </c>
      <c r="P6211" s="1" t="s">
        <v>35</v>
      </c>
      <c r="Q6211" s="1" t="s">
        <v>36</v>
      </c>
      <c r="R6211" s="2">
        <v>40716</v>
      </c>
    </row>
    <row r="6212" spans="1:18" x14ac:dyDescent="0.25">
      <c r="A6212" s="1">
        <v>26726</v>
      </c>
      <c r="B6212" s="2">
        <v>41270</v>
      </c>
      <c r="C6212" s="2" t="str">
        <f t="shared" si="486"/>
        <v>December</v>
      </c>
      <c r="D6212" s="1" t="s">
        <v>25</v>
      </c>
      <c r="E6212" s="1">
        <v>41</v>
      </c>
      <c r="F6212" s="1">
        <f t="shared" si="485"/>
        <v>20.32951219512195</v>
      </c>
      <c r="G6212" s="1">
        <v>833.51</v>
      </c>
      <c r="H6212" s="1">
        <v>1.49</v>
      </c>
      <c r="I6212">
        <f t="shared" si="487"/>
        <v>835</v>
      </c>
      <c r="J6212">
        <f t="shared" si="488"/>
        <v>3.5455000000000001</v>
      </c>
      <c r="K6212">
        <f t="shared" si="489"/>
        <v>29.55209705</v>
      </c>
      <c r="L6212" s="1" t="s">
        <v>26</v>
      </c>
      <c r="M6212" s="1" t="s">
        <v>58</v>
      </c>
      <c r="N6212" s="1" t="s">
        <v>28</v>
      </c>
      <c r="O6212" s="1" t="s">
        <v>34</v>
      </c>
      <c r="P6212" s="1" t="s">
        <v>48</v>
      </c>
      <c r="Q6212" s="1" t="s">
        <v>24</v>
      </c>
      <c r="R6212" s="2">
        <v>41271</v>
      </c>
    </row>
    <row r="6213" spans="1:18" x14ac:dyDescent="0.25">
      <c r="A6213" s="1">
        <v>54119</v>
      </c>
      <c r="B6213" s="2">
        <v>40320</v>
      </c>
      <c r="C6213" s="2" t="str">
        <f t="shared" si="486"/>
        <v>May</v>
      </c>
      <c r="D6213" s="1" t="s">
        <v>41</v>
      </c>
      <c r="E6213" s="1">
        <v>45</v>
      </c>
      <c r="F6213" s="1">
        <f t="shared" si="485"/>
        <v>5.8</v>
      </c>
      <c r="G6213" s="1">
        <v>261</v>
      </c>
      <c r="H6213" s="1">
        <v>3.37</v>
      </c>
      <c r="I6213">
        <f t="shared" si="487"/>
        <v>264.37</v>
      </c>
      <c r="J6213">
        <f t="shared" si="488"/>
        <v>3.5455000000000001</v>
      </c>
      <c r="K6213">
        <f t="shared" si="489"/>
        <v>9.253755</v>
      </c>
      <c r="L6213" s="1" t="s">
        <v>19</v>
      </c>
      <c r="M6213" s="1" t="s">
        <v>20</v>
      </c>
      <c r="N6213" s="1" t="s">
        <v>33</v>
      </c>
      <c r="O6213" s="1" t="s">
        <v>34</v>
      </c>
      <c r="P6213" s="1" t="s">
        <v>66</v>
      </c>
      <c r="Q6213" s="1" t="s">
        <v>36</v>
      </c>
      <c r="R6213" s="2">
        <v>40321</v>
      </c>
    </row>
    <row r="6214" spans="1:18" x14ac:dyDescent="0.25">
      <c r="A6214" s="1">
        <v>31718</v>
      </c>
      <c r="B6214" s="2">
        <v>40509</v>
      </c>
      <c r="C6214" s="2" t="str">
        <f t="shared" si="486"/>
        <v>November</v>
      </c>
      <c r="D6214" s="1" t="s">
        <v>18</v>
      </c>
      <c r="E6214" s="1">
        <v>24</v>
      </c>
      <c r="F6214" s="1">
        <f t="shared" si="485"/>
        <v>57.945562500000001</v>
      </c>
      <c r="G6214" s="1">
        <v>1390.6935000000001</v>
      </c>
      <c r="H6214" s="1">
        <v>7.69</v>
      </c>
      <c r="I6214">
        <f t="shared" si="487"/>
        <v>1398.3835000000001</v>
      </c>
      <c r="J6214">
        <f t="shared" si="488"/>
        <v>5.3265000000000002</v>
      </c>
      <c r="K6214">
        <f t="shared" si="489"/>
        <v>74.075289277500005</v>
      </c>
      <c r="L6214" s="1" t="s">
        <v>26</v>
      </c>
      <c r="M6214" s="1" t="s">
        <v>59</v>
      </c>
      <c r="N6214" s="1" t="s">
        <v>33</v>
      </c>
      <c r="O6214" s="1" t="s">
        <v>29</v>
      </c>
      <c r="P6214" s="1" t="s">
        <v>30</v>
      </c>
      <c r="Q6214" s="1" t="s">
        <v>24</v>
      </c>
      <c r="R6214" s="2">
        <v>40513</v>
      </c>
    </row>
    <row r="6215" spans="1:18" x14ac:dyDescent="0.25">
      <c r="A6215" s="1">
        <v>29383</v>
      </c>
      <c r="B6215" s="2">
        <v>40865</v>
      </c>
      <c r="C6215" s="2" t="str">
        <f t="shared" si="486"/>
        <v>November</v>
      </c>
      <c r="D6215" s="1" t="s">
        <v>41</v>
      </c>
      <c r="E6215" s="1">
        <v>20</v>
      </c>
      <c r="F6215" s="1">
        <f t="shared" si="485"/>
        <v>7.8564999999999996</v>
      </c>
      <c r="G6215" s="1">
        <v>157.13</v>
      </c>
      <c r="H6215" s="1">
        <v>2.38</v>
      </c>
      <c r="I6215">
        <f t="shared" si="487"/>
        <v>159.51</v>
      </c>
      <c r="J6215">
        <f t="shared" si="488"/>
        <v>5.3265000000000002</v>
      </c>
      <c r="K6215">
        <f t="shared" si="489"/>
        <v>8.3695294499999999</v>
      </c>
      <c r="L6215" s="1" t="s">
        <v>26</v>
      </c>
      <c r="M6215" s="1" t="s">
        <v>27</v>
      </c>
      <c r="N6215" s="1" t="s">
        <v>33</v>
      </c>
      <c r="O6215" s="1" t="s">
        <v>29</v>
      </c>
      <c r="P6215" s="1" t="s">
        <v>43</v>
      </c>
      <c r="Q6215" s="1" t="s">
        <v>46</v>
      </c>
      <c r="R6215" s="2">
        <v>40867</v>
      </c>
    </row>
    <row r="6216" spans="1:18" x14ac:dyDescent="0.25">
      <c r="A6216" s="1">
        <v>9952</v>
      </c>
      <c r="B6216" s="2">
        <v>41030</v>
      </c>
      <c r="C6216" s="2" t="str">
        <f t="shared" si="486"/>
        <v>May</v>
      </c>
      <c r="D6216" s="1" t="s">
        <v>25</v>
      </c>
      <c r="E6216" s="1">
        <v>47</v>
      </c>
      <c r="F6216" s="1">
        <f t="shared" si="485"/>
        <v>167.8912765957447</v>
      </c>
      <c r="G6216" s="1">
        <v>7890.89</v>
      </c>
      <c r="H6216" s="1">
        <v>35</v>
      </c>
      <c r="I6216">
        <f t="shared" si="487"/>
        <v>7925.89</v>
      </c>
      <c r="J6216">
        <f t="shared" si="488"/>
        <v>3.5455000000000001</v>
      </c>
      <c r="K6216">
        <f t="shared" si="489"/>
        <v>279.77150495000001</v>
      </c>
      <c r="L6216" s="1" t="s">
        <v>19</v>
      </c>
      <c r="M6216" s="1" t="s">
        <v>59</v>
      </c>
      <c r="N6216" s="1" t="s">
        <v>42</v>
      </c>
      <c r="O6216" s="1" t="s">
        <v>34</v>
      </c>
      <c r="P6216" s="1" t="s">
        <v>60</v>
      </c>
      <c r="Q6216" s="1" t="s">
        <v>53</v>
      </c>
      <c r="R6216" s="2">
        <v>41032</v>
      </c>
    </row>
    <row r="6217" spans="1:18" x14ac:dyDescent="0.25">
      <c r="A6217" s="1">
        <v>17826</v>
      </c>
      <c r="B6217" s="2">
        <v>41090</v>
      </c>
      <c r="C6217" s="2" t="str">
        <f t="shared" si="486"/>
        <v>June</v>
      </c>
      <c r="D6217" s="1" t="s">
        <v>25</v>
      </c>
      <c r="E6217" s="1">
        <v>18</v>
      </c>
      <c r="F6217" s="1">
        <f t="shared" si="485"/>
        <v>4.3850000000000007</v>
      </c>
      <c r="G6217" s="1">
        <v>78.930000000000007</v>
      </c>
      <c r="H6217" s="1">
        <v>7.01</v>
      </c>
      <c r="I6217">
        <f t="shared" si="487"/>
        <v>85.940000000000012</v>
      </c>
      <c r="J6217">
        <f t="shared" si="488"/>
        <v>3.5455000000000001</v>
      </c>
      <c r="K6217">
        <f t="shared" si="489"/>
        <v>2.7984631499999999</v>
      </c>
      <c r="L6217" s="1" t="s">
        <v>26</v>
      </c>
      <c r="M6217" s="1" t="s">
        <v>20</v>
      </c>
      <c r="N6217" s="1" t="s">
        <v>42</v>
      </c>
      <c r="O6217" s="1" t="s">
        <v>34</v>
      </c>
      <c r="P6217" s="1" t="s">
        <v>48</v>
      </c>
      <c r="Q6217" s="1" t="s">
        <v>24</v>
      </c>
      <c r="R6217" s="2">
        <v>41091</v>
      </c>
    </row>
    <row r="6218" spans="1:18" x14ac:dyDescent="0.25">
      <c r="A6218" s="1">
        <v>1985</v>
      </c>
      <c r="B6218" s="2">
        <v>40057</v>
      </c>
      <c r="C6218" s="2" t="str">
        <f t="shared" si="486"/>
        <v>September</v>
      </c>
      <c r="D6218" s="1" t="s">
        <v>32</v>
      </c>
      <c r="E6218" s="1">
        <v>33</v>
      </c>
      <c r="F6218" s="1">
        <f t="shared" si="485"/>
        <v>468.60636363636365</v>
      </c>
      <c r="G6218" s="1">
        <v>15464.01</v>
      </c>
      <c r="H6218" s="1">
        <v>14.7</v>
      </c>
      <c r="I6218">
        <f t="shared" si="487"/>
        <v>15478.710000000001</v>
      </c>
      <c r="J6218">
        <f t="shared" si="488"/>
        <v>5.3265000000000002</v>
      </c>
      <c r="K6218">
        <f t="shared" si="489"/>
        <v>823.69049265000012</v>
      </c>
      <c r="L6218" s="1" t="s">
        <v>38</v>
      </c>
      <c r="M6218" s="1" t="s">
        <v>27</v>
      </c>
      <c r="N6218" s="1" t="s">
        <v>42</v>
      </c>
      <c r="O6218" s="1" t="s">
        <v>29</v>
      </c>
      <c r="P6218" s="1" t="s">
        <v>61</v>
      </c>
      <c r="Q6218" s="1" t="s">
        <v>40</v>
      </c>
      <c r="R6218" s="2">
        <v>40059</v>
      </c>
    </row>
    <row r="6219" spans="1:18" x14ac:dyDescent="0.25">
      <c r="A6219" s="1">
        <v>23911</v>
      </c>
      <c r="B6219" s="2">
        <v>41061</v>
      </c>
      <c r="C6219" s="2" t="str">
        <f t="shared" si="486"/>
        <v>June</v>
      </c>
      <c r="D6219" s="1" t="s">
        <v>37</v>
      </c>
      <c r="E6219" s="1">
        <v>3</v>
      </c>
      <c r="F6219" s="1">
        <f t="shared" si="485"/>
        <v>40.42</v>
      </c>
      <c r="G6219" s="1">
        <v>121.26</v>
      </c>
      <c r="H6219" s="1">
        <v>7.5</v>
      </c>
      <c r="I6219">
        <f t="shared" si="487"/>
        <v>128.76</v>
      </c>
      <c r="J6219">
        <f t="shared" si="488"/>
        <v>3.5455000000000001</v>
      </c>
      <c r="K6219">
        <f t="shared" si="489"/>
        <v>4.2992733000000003</v>
      </c>
      <c r="L6219" s="1" t="s">
        <v>26</v>
      </c>
      <c r="M6219" s="1" t="s">
        <v>51</v>
      </c>
      <c r="N6219" s="1" t="s">
        <v>42</v>
      </c>
      <c r="O6219" s="1" t="s">
        <v>34</v>
      </c>
      <c r="P6219" s="1" t="s">
        <v>45</v>
      </c>
      <c r="Q6219" s="1" t="s">
        <v>24</v>
      </c>
      <c r="R6219" s="2">
        <v>41062</v>
      </c>
    </row>
    <row r="6220" spans="1:18" x14ac:dyDescent="0.25">
      <c r="A6220" s="1">
        <v>48161</v>
      </c>
      <c r="B6220" s="2">
        <v>40686</v>
      </c>
      <c r="C6220" s="2" t="str">
        <f t="shared" si="486"/>
        <v>May</v>
      </c>
      <c r="D6220" s="1" t="s">
        <v>32</v>
      </c>
      <c r="E6220" s="1">
        <v>39</v>
      </c>
      <c r="F6220" s="1">
        <f t="shared" si="485"/>
        <v>154.63025641025641</v>
      </c>
      <c r="G6220" s="1">
        <v>6030.58</v>
      </c>
      <c r="H6220" s="1">
        <v>8.99</v>
      </c>
      <c r="I6220">
        <f t="shared" si="487"/>
        <v>6039.57</v>
      </c>
      <c r="J6220">
        <f t="shared" si="488"/>
        <v>5.3265000000000002</v>
      </c>
      <c r="K6220">
        <f t="shared" si="489"/>
        <v>321.21884369999998</v>
      </c>
      <c r="L6220" s="1" t="s">
        <v>26</v>
      </c>
      <c r="M6220" s="1" t="s">
        <v>49</v>
      </c>
      <c r="N6220" s="1" t="s">
        <v>42</v>
      </c>
      <c r="O6220" s="1" t="s">
        <v>29</v>
      </c>
      <c r="P6220" s="1" t="s">
        <v>30</v>
      </c>
      <c r="Q6220" s="1" t="s">
        <v>24</v>
      </c>
      <c r="R6220" s="2">
        <v>40687</v>
      </c>
    </row>
    <row r="6221" spans="1:18" x14ac:dyDescent="0.25">
      <c r="A6221" s="1">
        <v>55234</v>
      </c>
      <c r="B6221" s="2">
        <v>40387</v>
      </c>
      <c r="C6221" s="2" t="str">
        <f t="shared" si="486"/>
        <v>July</v>
      </c>
      <c r="D6221" s="1" t="s">
        <v>18</v>
      </c>
      <c r="E6221" s="1">
        <v>5</v>
      </c>
      <c r="F6221" s="1">
        <f t="shared" si="485"/>
        <v>3.4119999999999999</v>
      </c>
      <c r="G6221" s="1">
        <v>17.059999999999999</v>
      </c>
      <c r="H6221" s="1">
        <v>2.0299999999999998</v>
      </c>
      <c r="I6221">
        <f t="shared" si="487"/>
        <v>19.09</v>
      </c>
      <c r="J6221">
        <f t="shared" si="488"/>
        <v>3.5455000000000001</v>
      </c>
      <c r="K6221">
        <f t="shared" si="489"/>
        <v>0.60486229999999996</v>
      </c>
      <c r="L6221" s="1" t="s">
        <v>26</v>
      </c>
      <c r="M6221" s="1" t="s">
        <v>54</v>
      </c>
      <c r="N6221" s="1" t="s">
        <v>33</v>
      </c>
      <c r="O6221" s="1" t="s">
        <v>34</v>
      </c>
      <c r="P6221" s="1" t="s">
        <v>35</v>
      </c>
      <c r="Q6221" s="1" t="s">
        <v>36</v>
      </c>
      <c r="R6221" s="2">
        <v>40389</v>
      </c>
    </row>
    <row r="6222" spans="1:18" x14ac:dyDescent="0.25">
      <c r="A6222" s="1">
        <v>28228</v>
      </c>
      <c r="B6222" s="2">
        <v>41101</v>
      </c>
      <c r="C6222" s="2" t="str">
        <f t="shared" si="486"/>
        <v>July</v>
      </c>
      <c r="D6222" s="1" t="s">
        <v>32</v>
      </c>
      <c r="E6222" s="1">
        <v>5</v>
      </c>
      <c r="F6222" s="1">
        <f t="shared" si="485"/>
        <v>69.246000000000009</v>
      </c>
      <c r="G6222" s="1">
        <v>346.23</v>
      </c>
      <c r="H6222" s="1">
        <v>19.989999999999998</v>
      </c>
      <c r="I6222">
        <f t="shared" si="487"/>
        <v>366.22</v>
      </c>
      <c r="J6222">
        <f t="shared" si="488"/>
        <v>3.5455000000000001</v>
      </c>
      <c r="K6222">
        <f t="shared" si="489"/>
        <v>12.275584650000001</v>
      </c>
      <c r="L6222" s="1" t="s">
        <v>26</v>
      </c>
      <c r="M6222" s="1" t="s">
        <v>56</v>
      </c>
      <c r="N6222" s="1" t="s">
        <v>28</v>
      </c>
      <c r="O6222" s="1" t="s">
        <v>34</v>
      </c>
      <c r="P6222" s="1" t="s">
        <v>62</v>
      </c>
      <c r="Q6222" s="1" t="s">
        <v>24</v>
      </c>
      <c r="R6222" s="2">
        <v>41102</v>
      </c>
    </row>
    <row r="6223" spans="1:18" x14ac:dyDescent="0.25">
      <c r="A6223" s="1">
        <v>4805</v>
      </c>
      <c r="B6223" s="2">
        <v>41023</v>
      </c>
      <c r="C6223" s="2" t="str">
        <f t="shared" si="486"/>
        <v>April</v>
      </c>
      <c r="D6223" s="1" t="s">
        <v>32</v>
      </c>
      <c r="E6223" s="1">
        <v>7</v>
      </c>
      <c r="F6223" s="1">
        <f t="shared" si="485"/>
        <v>7.9114285714285719</v>
      </c>
      <c r="G6223" s="1">
        <v>55.38</v>
      </c>
      <c r="H6223" s="1">
        <v>7.37</v>
      </c>
      <c r="I6223">
        <f t="shared" si="487"/>
        <v>62.75</v>
      </c>
      <c r="J6223">
        <f t="shared" si="488"/>
        <v>3.5455000000000001</v>
      </c>
      <c r="K6223">
        <f t="shared" si="489"/>
        <v>1.9634979000000001</v>
      </c>
      <c r="L6223" s="1" t="s">
        <v>26</v>
      </c>
      <c r="M6223" s="1" t="s">
        <v>51</v>
      </c>
      <c r="N6223" s="1" t="s">
        <v>28</v>
      </c>
      <c r="O6223" s="1" t="s">
        <v>34</v>
      </c>
      <c r="P6223" s="1" t="s">
        <v>45</v>
      </c>
      <c r="Q6223" s="1" t="s">
        <v>24</v>
      </c>
      <c r="R6223" s="2">
        <v>41026</v>
      </c>
    </row>
    <row r="6224" spans="1:18" x14ac:dyDescent="0.25">
      <c r="A6224" s="1">
        <v>9792</v>
      </c>
      <c r="B6224" s="2">
        <v>40747</v>
      </c>
      <c r="C6224" s="2" t="str">
        <f t="shared" si="486"/>
        <v>July</v>
      </c>
      <c r="D6224" s="1" t="s">
        <v>18</v>
      </c>
      <c r="E6224" s="1">
        <v>14</v>
      </c>
      <c r="F6224" s="1">
        <f t="shared" si="485"/>
        <v>6.0064285714285717</v>
      </c>
      <c r="G6224" s="1">
        <v>84.09</v>
      </c>
      <c r="H6224" s="1">
        <v>7.78</v>
      </c>
      <c r="I6224">
        <f t="shared" si="487"/>
        <v>91.87</v>
      </c>
      <c r="J6224">
        <f t="shared" si="488"/>
        <v>3.5455000000000001</v>
      </c>
      <c r="K6224">
        <f t="shared" si="489"/>
        <v>2.9814109499999999</v>
      </c>
      <c r="L6224" s="1" t="s">
        <v>26</v>
      </c>
      <c r="M6224" s="1" t="s">
        <v>20</v>
      </c>
      <c r="N6224" s="1" t="s">
        <v>21</v>
      </c>
      <c r="O6224" s="1" t="s">
        <v>34</v>
      </c>
      <c r="P6224" s="1" t="s">
        <v>48</v>
      </c>
      <c r="Q6224" s="1" t="s">
        <v>24</v>
      </c>
      <c r="R6224" s="2">
        <v>40747</v>
      </c>
    </row>
    <row r="6225" spans="1:18" x14ac:dyDescent="0.25">
      <c r="A6225" s="1">
        <v>994</v>
      </c>
      <c r="B6225" s="2">
        <v>39922</v>
      </c>
      <c r="C6225" s="2" t="str">
        <f t="shared" si="486"/>
        <v>April</v>
      </c>
      <c r="D6225" s="1" t="s">
        <v>18</v>
      </c>
      <c r="E6225" s="1">
        <v>38</v>
      </c>
      <c r="F6225" s="1">
        <f t="shared" si="485"/>
        <v>3.4755263157894736</v>
      </c>
      <c r="G6225" s="1">
        <v>132.07</v>
      </c>
      <c r="H6225" s="1">
        <v>1.63</v>
      </c>
      <c r="I6225">
        <f t="shared" si="487"/>
        <v>133.69999999999999</v>
      </c>
      <c r="J6225">
        <f t="shared" si="488"/>
        <v>3.5455000000000001</v>
      </c>
      <c r="K6225">
        <f t="shared" si="489"/>
        <v>4.6825418499999998</v>
      </c>
      <c r="L6225" s="1" t="s">
        <v>26</v>
      </c>
      <c r="M6225" s="1" t="s">
        <v>27</v>
      </c>
      <c r="N6225" s="1" t="s">
        <v>33</v>
      </c>
      <c r="O6225" s="1" t="s">
        <v>34</v>
      </c>
      <c r="P6225" s="1" t="s">
        <v>66</v>
      </c>
      <c r="Q6225" s="1" t="s">
        <v>36</v>
      </c>
      <c r="R6225" s="2">
        <v>39926</v>
      </c>
    </row>
    <row r="6226" spans="1:18" x14ac:dyDescent="0.25">
      <c r="A6226" s="1">
        <v>11044</v>
      </c>
      <c r="B6226" s="2">
        <v>41084</v>
      </c>
      <c r="C6226" s="2" t="str">
        <f t="shared" si="486"/>
        <v>June</v>
      </c>
      <c r="D6226" s="1" t="s">
        <v>41</v>
      </c>
      <c r="E6226" s="1">
        <v>3</v>
      </c>
      <c r="F6226" s="1">
        <f t="shared" si="485"/>
        <v>4.83</v>
      </c>
      <c r="G6226" s="1">
        <v>14.49</v>
      </c>
      <c r="H6226" s="1">
        <v>5</v>
      </c>
      <c r="I6226">
        <f t="shared" si="487"/>
        <v>19.490000000000002</v>
      </c>
      <c r="J6226">
        <f t="shared" si="488"/>
        <v>3.5455000000000001</v>
      </c>
      <c r="K6226">
        <f t="shared" si="489"/>
        <v>0.51374295000000003</v>
      </c>
      <c r="L6226" s="1" t="s">
        <v>26</v>
      </c>
      <c r="M6226" s="1" t="s">
        <v>27</v>
      </c>
      <c r="N6226" s="1" t="s">
        <v>42</v>
      </c>
      <c r="O6226" s="1" t="s">
        <v>34</v>
      </c>
      <c r="P6226" s="1" t="s">
        <v>35</v>
      </c>
      <c r="Q6226" s="1" t="s">
        <v>36</v>
      </c>
      <c r="R6226" s="2">
        <v>41085</v>
      </c>
    </row>
    <row r="6227" spans="1:18" x14ac:dyDescent="0.25">
      <c r="A6227" s="1">
        <v>56960</v>
      </c>
      <c r="B6227" s="2">
        <v>40031</v>
      </c>
      <c r="C6227" s="2" t="str">
        <f t="shared" si="486"/>
        <v>August</v>
      </c>
      <c r="D6227" s="1" t="s">
        <v>25</v>
      </c>
      <c r="E6227" s="1">
        <v>48</v>
      </c>
      <c r="F6227" s="1">
        <f t="shared" si="485"/>
        <v>58.017281249999996</v>
      </c>
      <c r="G6227" s="1">
        <v>2784.8294999999998</v>
      </c>
      <c r="H6227" s="1">
        <v>4.2</v>
      </c>
      <c r="I6227">
        <f t="shared" si="487"/>
        <v>2789.0294999999996</v>
      </c>
      <c r="J6227">
        <f t="shared" si="488"/>
        <v>5.3265000000000002</v>
      </c>
      <c r="K6227">
        <f t="shared" si="489"/>
        <v>148.3339433175</v>
      </c>
      <c r="L6227" s="1" t="s">
        <v>19</v>
      </c>
      <c r="M6227" s="1" t="s">
        <v>59</v>
      </c>
      <c r="N6227" s="1" t="s">
        <v>28</v>
      </c>
      <c r="O6227" s="1" t="s">
        <v>29</v>
      </c>
      <c r="P6227" s="1" t="s">
        <v>30</v>
      </c>
      <c r="Q6227" s="1" t="s">
        <v>24</v>
      </c>
      <c r="R6227" s="2">
        <v>40033</v>
      </c>
    </row>
    <row r="6228" spans="1:18" x14ac:dyDescent="0.25">
      <c r="A6228" s="1">
        <v>3461</v>
      </c>
      <c r="B6228" s="2">
        <v>40208</v>
      </c>
      <c r="C6228" s="2" t="str">
        <f t="shared" si="486"/>
        <v>January</v>
      </c>
      <c r="D6228" s="1" t="s">
        <v>37</v>
      </c>
      <c r="E6228" s="1">
        <v>35</v>
      </c>
      <c r="F6228" s="1">
        <f t="shared" si="485"/>
        <v>91.6113</v>
      </c>
      <c r="G6228" s="1">
        <v>3206.3955000000001</v>
      </c>
      <c r="H6228" s="1">
        <v>2.5</v>
      </c>
      <c r="I6228">
        <f t="shared" si="487"/>
        <v>3208.8955000000001</v>
      </c>
      <c r="J6228">
        <f t="shared" si="488"/>
        <v>5.3265000000000002</v>
      </c>
      <c r="K6228">
        <f t="shared" si="489"/>
        <v>170.78865630750002</v>
      </c>
      <c r="L6228" s="1" t="s">
        <v>26</v>
      </c>
      <c r="M6228" s="1" t="s">
        <v>54</v>
      </c>
      <c r="N6228" s="1" t="s">
        <v>42</v>
      </c>
      <c r="O6228" s="1" t="s">
        <v>29</v>
      </c>
      <c r="P6228" s="1" t="s">
        <v>30</v>
      </c>
      <c r="Q6228" s="1" t="s">
        <v>24</v>
      </c>
      <c r="R6228" s="2">
        <v>40210</v>
      </c>
    </row>
    <row r="6229" spans="1:18" x14ac:dyDescent="0.25">
      <c r="A6229" s="1">
        <v>54177</v>
      </c>
      <c r="B6229" s="2">
        <v>40933</v>
      </c>
      <c r="C6229" s="2" t="str">
        <f t="shared" si="486"/>
        <v>January</v>
      </c>
      <c r="D6229" s="1" t="s">
        <v>37</v>
      </c>
      <c r="E6229" s="1">
        <v>12</v>
      </c>
      <c r="F6229" s="1">
        <f t="shared" si="485"/>
        <v>40.060833333333335</v>
      </c>
      <c r="G6229" s="1">
        <v>480.73</v>
      </c>
      <c r="H6229" s="1">
        <v>2.99</v>
      </c>
      <c r="I6229">
        <f t="shared" si="487"/>
        <v>483.72</v>
      </c>
      <c r="J6229">
        <f t="shared" si="488"/>
        <v>3.5455000000000001</v>
      </c>
      <c r="K6229">
        <f t="shared" si="489"/>
        <v>17.044282150000001</v>
      </c>
      <c r="L6229" s="1" t="s">
        <v>26</v>
      </c>
      <c r="M6229" s="1" t="s">
        <v>27</v>
      </c>
      <c r="N6229" s="1" t="s">
        <v>42</v>
      </c>
      <c r="O6229" s="1" t="s">
        <v>34</v>
      </c>
      <c r="P6229" s="1" t="s">
        <v>48</v>
      </c>
      <c r="Q6229" s="1" t="s">
        <v>24</v>
      </c>
      <c r="R6229" s="2">
        <v>40933</v>
      </c>
    </row>
    <row r="6230" spans="1:18" x14ac:dyDescent="0.25">
      <c r="A6230" s="1">
        <v>25669</v>
      </c>
      <c r="B6230" s="2">
        <v>40559</v>
      </c>
      <c r="C6230" s="2" t="str">
        <f t="shared" si="486"/>
        <v>January</v>
      </c>
      <c r="D6230" s="1" t="s">
        <v>37</v>
      </c>
      <c r="E6230" s="1">
        <v>12</v>
      </c>
      <c r="F6230" s="1">
        <f t="shared" si="485"/>
        <v>3.8025000000000002</v>
      </c>
      <c r="G6230" s="1">
        <v>45.63</v>
      </c>
      <c r="H6230" s="1">
        <v>0.5</v>
      </c>
      <c r="I6230">
        <f t="shared" si="487"/>
        <v>46.13</v>
      </c>
      <c r="J6230">
        <f t="shared" si="488"/>
        <v>3.5455000000000001</v>
      </c>
      <c r="K6230">
        <f t="shared" si="489"/>
        <v>1.6178116500000002</v>
      </c>
      <c r="L6230" s="1" t="s">
        <v>26</v>
      </c>
      <c r="M6230" s="1" t="s">
        <v>58</v>
      </c>
      <c r="N6230" s="1" t="s">
        <v>28</v>
      </c>
      <c r="O6230" s="1" t="s">
        <v>34</v>
      </c>
      <c r="P6230" s="1" t="s">
        <v>63</v>
      </c>
      <c r="Q6230" s="1" t="s">
        <v>24</v>
      </c>
      <c r="R6230" s="2">
        <v>40559</v>
      </c>
    </row>
    <row r="6231" spans="1:18" x14ac:dyDescent="0.25">
      <c r="A6231" s="1">
        <v>25191</v>
      </c>
      <c r="B6231" s="2">
        <v>40632</v>
      </c>
      <c r="C6231" s="2" t="str">
        <f t="shared" si="486"/>
        <v>March</v>
      </c>
      <c r="D6231" s="1" t="s">
        <v>41</v>
      </c>
      <c r="E6231" s="1">
        <v>42</v>
      </c>
      <c r="F6231" s="1">
        <f t="shared" si="485"/>
        <v>97.408380952380952</v>
      </c>
      <c r="G6231" s="1">
        <v>4091.152</v>
      </c>
      <c r="H6231" s="1">
        <v>2.5</v>
      </c>
      <c r="I6231">
        <f t="shared" si="487"/>
        <v>4093.652</v>
      </c>
      <c r="J6231">
        <f t="shared" si="488"/>
        <v>5.3265000000000002</v>
      </c>
      <c r="K6231">
        <f t="shared" si="489"/>
        <v>217.91521127999999</v>
      </c>
      <c r="L6231" s="1" t="s">
        <v>26</v>
      </c>
      <c r="M6231" s="1" t="s">
        <v>51</v>
      </c>
      <c r="N6231" s="1" t="s">
        <v>28</v>
      </c>
      <c r="O6231" s="1" t="s">
        <v>29</v>
      </c>
      <c r="P6231" s="1" t="s">
        <v>30</v>
      </c>
      <c r="Q6231" s="1" t="s">
        <v>24</v>
      </c>
      <c r="R6231" s="2">
        <v>40632</v>
      </c>
    </row>
    <row r="6232" spans="1:18" x14ac:dyDescent="0.25">
      <c r="A6232" s="1">
        <v>37669</v>
      </c>
      <c r="B6232" s="2">
        <v>40480</v>
      </c>
      <c r="C6232" s="2" t="str">
        <f t="shared" si="486"/>
        <v>October</v>
      </c>
      <c r="D6232" s="1" t="s">
        <v>32</v>
      </c>
      <c r="E6232" s="1">
        <v>31</v>
      </c>
      <c r="F6232" s="1">
        <f t="shared" si="485"/>
        <v>26.002580645161292</v>
      </c>
      <c r="G6232" s="1">
        <v>806.08</v>
      </c>
      <c r="H6232" s="1">
        <v>1.39</v>
      </c>
      <c r="I6232">
        <f t="shared" si="487"/>
        <v>807.47</v>
      </c>
      <c r="J6232">
        <f t="shared" si="488"/>
        <v>3.5455000000000001</v>
      </c>
      <c r="K6232">
        <f t="shared" si="489"/>
        <v>28.579566400000004</v>
      </c>
      <c r="L6232" s="1" t="s">
        <v>26</v>
      </c>
      <c r="M6232" s="1" t="s">
        <v>27</v>
      </c>
      <c r="N6232" s="1" t="s">
        <v>33</v>
      </c>
      <c r="O6232" s="1" t="s">
        <v>34</v>
      </c>
      <c r="P6232" s="1" t="s">
        <v>62</v>
      </c>
      <c r="Q6232" s="1" t="s">
        <v>24</v>
      </c>
      <c r="R6232" s="2">
        <v>40482</v>
      </c>
    </row>
    <row r="6233" spans="1:18" x14ac:dyDescent="0.25">
      <c r="A6233" s="1">
        <v>31777</v>
      </c>
      <c r="B6233" s="2">
        <v>40835</v>
      </c>
      <c r="C6233" s="2" t="str">
        <f t="shared" si="486"/>
        <v>October</v>
      </c>
      <c r="D6233" s="1" t="s">
        <v>32</v>
      </c>
      <c r="E6233" s="1">
        <v>10</v>
      </c>
      <c r="F6233" s="1">
        <f t="shared" si="485"/>
        <v>13.777000000000001</v>
      </c>
      <c r="G6233" s="1">
        <v>137.77000000000001</v>
      </c>
      <c r="H6233" s="1">
        <v>6.47</v>
      </c>
      <c r="I6233">
        <f t="shared" si="487"/>
        <v>144.24</v>
      </c>
      <c r="J6233">
        <f t="shared" si="488"/>
        <v>3.5455000000000001</v>
      </c>
      <c r="K6233">
        <f t="shared" si="489"/>
        <v>4.8846353499999999</v>
      </c>
      <c r="L6233" s="1" t="s">
        <v>26</v>
      </c>
      <c r="M6233" s="1" t="s">
        <v>56</v>
      </c>
      <c r="N6233" s="1" t="s">
        <v>28</v>
      </c>
      <c r="O6233" s="1" t="s">
        <v>34</v>
      </c>
      <c r="P6233" s="1" t="s">
        <v>45</v>
      </c>
      <c r="Q6233" s="1" t="s">
        <v>24</v>
      </c>
      <c r="R6233" s="2">
        <v>40835</v>
      </c>
    </row>
    <row r="6234" spans="1:18" x14ac:dyDescent="0.25">
      <c r="A6234" s="1">
        <v>34275</v>
      </c>
      <c r="B6234" s="2">
        <v>39995</v>
      </c>
      <c r="C6234" s="2" t="str">
        <f t="shared" si="486"/>
        <v>July</v>
      </c>
      <c r="D6234" s="1" t="s">
        <v>18</v>
      </c>
      <c r="E6234" s="1">
        <v>3</v>
      </c>
      <c r="F6234" s="1">
        <f t="shared" si="485"/>
        <v>2013.67</v>
      </c>
      <c r="G6234" s="1">
        <v>6041.01</v>
      </c>
      <c r="H6234" s="1">
        <v>14.7</v>
      </c>
      <c r="I6234">
        <f t="shared" si="487"/>
        <v>6055.71</v>
      </c>
      <c r="J6234">
        <f t="shared" si="488"/>
        <v>5.3265000000000002</v>
      </c>
      <c r="K6234">
        <f t="shared" si="489"/>
        <v>321.77439765000003</v>
      </c>
      <c r="L6234" s="1" t="s">
        <v>38</v>
      </c>
      <c r="M6234" s="1" t="s">
        <v>20</v>
      </c>
      <c r="N6234" s="1" t="s">
        <v>28</v>
      </c>
      <c r="O6234" s="1" t="s">
        <v>29</v>
      </c>
      <c r="P6234" s="1" t="s">
        <v>61</v>
      </c>
      <c r="Q6234" s="1" t="s">
        <v>40</v>
      </c>
      <c r="R6234" s="2">
        <v>40000</v>
      </c>
    </row>
    <row r="6235" spans="1:18" x14ac:dyDescent="0.25">
      <c r="A6235" s="1">
        <v>4772</v>
      </c>
      <c r="B6235" s="2">
        <v>40069</v>
      </c>
      <c r="C6235" s="2" t="str">
        <f t="shared" si="486"/>
        <v>September</v>
      </c>
      <c r="D6235" s="1" t="s">
        <v>37</v>
      </c>
      <c r="E6235" s="1">
        <v>28</v>
      </c>
      <c r="F6235" s="1">
        <f t="shared" si="485"/>
        <v>55.736321428571429</v>
      </c>
      <c r="G6235" s="1">
        <v>1560.617</v>
      </c>
      <c r="H6235" s="1">
        <v>8.99</v>
      </c>
      <c r="I6235">
        <f t="shared" si="487"/>
        <v>1569.607</v>
      </c>
      <c r="J6235">
        <f t="shared" si="488"/>
        <v>5.3265000000000002</v>
      </c>
      <c r="K6235">
        <f t="shared" si="489"/>
        <v>83.126264504999995</v>
      </c>
      <c r="L6235" s="1" t="s">
        <v>26</v>
      </c>
      <c r="M6235" s="1" t="s">
        <v>54</v>
      </c>
      <c r="N6235" s="1" t="s">
        <v>33</v>
      </c>
      <c r="O6235" s="1" t="s">
        <v>29</v>
      </c>
      <c r="P6235" s="1" t="s">
        <v>30</v>
      </c>
      <c r="Q6235" s="1" t="s">
        <v>24</v>
      </c>
      <c r="R6235" s="2">
        <v>40070</v>
      </c>
    </row>
    <row r="6236" spans="1:18" x14ac:dyDescent="0.25">
      <c r="A6236" s="1">
        <v>32070</v>
      </c>
      <c r="B6236" s="2">
        <v>40011</v>
      </c>
      <c r="C6236" s="2" t="str">
        <f t="shared" si="486"/>
        <v>July</v>
      </c>
      <c r="D6236" s="1" t="s">
        <v>41</v>
      </c>
      <c r="E6236" s="1">
        <v>50</v>
      </c>
      <c r="F6236" s="1">
        <f t="shared" si="485"/>
        <v>1.734</v>
      </c>
      <c r="G6236" s="1">
        <v>86.7</v>
      </c>
      <c r="H6236" s="1">
        <v>4.8600000000000003</v>
      </c>
      <c r="I6236">
        <f t="shared" si="487"/>
        <v>91.56</v>
      </c>
      <c r="J6236">
        <f t="shared" si="488"/>
        <v>4.7610000000000001</v>
      </c>
      <c r="K6236">
        <f t="shared" si="489"/>
        <v>4.1277870000000005</v>
      </c>
      <c r="L6236" s="1" t="s">
        <v>26</v>
      </c>
      <c r="M6236" s="1" t="s">
        <v>59</v>
      </c>
      <c r="N6236" s="1" t="s">
        <v>42</v>
      </c>
      <c r="O6236" s="1" t="s">
        <v>22</v>
      </c>
      <c r="P6236" s="1" t="s">
        <v>23</v>
      </c>
      <c r="Q6236" s="1" t="s">
        <v>24</v>
      </c>
      <c r="R6236" s="2">
        <v>40011</v>
      </c>
    </row>
    <row r="6237" spans="1:18" x14ac:dyDescent="0.25">
      <c r="A6237" s="1">
        <v>48998</v>
      </c>
      <c r="B6237" s="2">
        <v>39860</v>
      </c>
      <c r="C6237" s="2" t="str">
        <f t="shared" si="486"/>
        <v>February</v>
      </c>
      <c r="D6237" s="1" t="s">
        <v>18</v>
      </c>
      <c r="E6237" s="1">
        <v>15</v>
      </c>
      <c r="F6237" s="1">
        <f t="shared" si="485"/>
        <v>12.026</v>
      </c>
      <c r="G6237" s="1">
        <v>180.39</v>
      </c>
      <c r="H6237" s="1">
        <v>6.97</v>
      </c>
      <c r="I6237">
        <f t="shared" si="487"/>
        <v>187.35999999999999</v>
      </c>
      <c r="J6237">
        <f t="shared" si="488"/>
        <v>3.5455000000000001</v>
      </c>
      <c r="K6237">
        <f t="shared" si="489"/>
        <v>6.395727449999999</v>
      </c>
      <c r="L6237" s="1" t="s">
        <v>26</v>
      </c>
      <c r="M6237" s="1" t="s">
        <v>51</v>
      </c>
      <c r="N6237" s="1" t="s">
        <v>42</v>
      </c>
      <c r="O6237" s="1" t="s">
        <v>34</v>
      </c>
      <c r="P6237" s="1" t="s">
        <v>62</v>
      </c>
      <c r="Q6237" s="1" t="s">
        <v>24</v>
      </c>
      <c r="R6237" s="2">
        <v>39862</v>
      </c>
    </row>
    <row r="6238" spans="1:18" x14ac:dyDescent="0.25">
      <c r="A6238" s="1">
        <v>2240</v>
      </c>
      <c r="B6238" s="2">
        <v>40973</v>
      </c>
      <c r="C6238" s="2" t="str">
        <f t="shared" si="486"/>
        <v>March</v>
      </c>
      <c r="D6238" s="1" t="s">
        <v>32</v>
      </c>
      <c r="E6238" s="1">
        <v>5</v>
      </c>
      <c r="F6238" s="1">
        <f t="shared" si="485"/>
        <v>28.488</v>
      </c>
      <c r="G6238" s="1">
        <v>142.44</v>
      </c>
      <c r="H6238" s="1">
        <v>6.17</v>
      </c>
      <c r="I6238">
        <f t="shared" si="487"/>
        <v>148.60999999999999</v>
      </c>
      <c r="J6238">
        <f t="shared" si="488"/>
        <v>3.5455000000000001</v>
      </c>
      <c r="K6238">
        <f t="shared" si="489"/>
        <v>5.0502102000000004</v>
      </c>
      <c r="L6238" s="1" t="s">
        <v>26</v>
      </c>
      <c r="M6238" s="1" t="s">
        <v>54</v>
      </c>
      <c r="N6238" s="1" t="s">
        <v>21</v>
      </c>
      <c r="O6238" s="1" t="s">
        <v>34</v>
      </c>
      <c r="P6238" s="1" t="s">
        <v>35</v>
      </c>
      <c r="Q6238" s="1" t="s">
        <v>46</v>
      </c>
      <c r="R6238" s="2">
        <v>40974</v>
      </c>
    </row>
    <row r="6239" spans="1:18" x14ac:dyDescent="0.25">
      <c r="A6239" s="1">
        <v>11491</v>
      </c>
      <c r="B6239" s="2">
        <v>40407</v>
      </c>
      <c r="C6239" s="2" t="str">
        <f t="shared" si="486"/>
        <v>August</v>
      </c>
      <c r="D6239" s="1" t="s">
        <v>18</v>
      </c>
      <c r="E6239" s="1">
        <v>38</v>
      </c>
      <c r="F6239" s="1">
        <f t="shared" si="485"/>
        <v>46.993157894736839</v>
      </c>
      <c r="G6239" s="1">
        <v>1785.74</v>
      </c>
      <c r="H6239" s="1">
        <v>7.23</v>
      </c>
      <c r="I6239">
        <f t="shared" si="487"/>
        <v>1792.97</v>
      </c>
      <c r="J6239">
        <f t="shared" si="488"/>
        <v>4.7610000000000001</v>
      </c>
      <c r="K6239">
        <f t="shared" si="489"/>
        <v>85.01908139999999</v>
      </c>
      <c r="L6239" s="1" t="s">
        <v>19</v>
      </c>
      <c r="M6239" s="1" t="s">
        <v>27</v>
      </c>
      <c r="N6239" s="1" t="s">
        <v>42</v>
      </c>
      <c r="O6239" s="1" t="s">
        <v>22</v>
      </c>
      <c r="P6239" s="1" t="s">
        <v>23</v>
      </c>
      <c r="Q6239" s="1" t="s">
        <v>24</v>
      </c>
      <c r="R6239" s="2">
        <v>40409</v>
      </c>
    </row>
    <row r="6240" spans="1:18" x14ac:dyDescent="0.25">
      <c r="A6240" s="1">
        <v>55906</v>
      </c>
      <c r="B6240" s="2">
        <v>40143</v>
      </c>
      <c r="C6240" s="2" t="str">
        <f t="shared" si="486"/>
        <v>November</v>
      </c>
      <c r="D6240" s="1" t="s">
        <v>37</v>
      </c>
      <c r="E6240" s="1">
        <v>15</v>
      </c>
      <c r="F6240" s="1">
        <f t="shared" si="485"/>
        <v>8.0346666666666664</v>
      </c>
      <c r="G6240" s="1">
        <v>120.52</v>
      </c>
      <c r="H6240" s="1">
        <v>1.25</v>
      </c>
      <c r="I6240">
        <f t="shared" si="487"/>
        <v>121.77</v>
      </c>
      <c r="J6240">
        <f t="shared" si="488"/>
        <v>3.5455000000000001</v>
      </c>
      <c r="K6240">
        <f t="shared" si="489"/>
        <v>4.2730366000000002</v>
      </c>
      <c r="L6240" s="1" t="s">
        <v>26</v>
      </c>
      <c r="M6240" s="1" t="s">
        <v>54</v>
      </c>
      <c r="N6240" s="1" t="s">
        <v>21</v>
      </c>
      <c r="O6240" s="1" t="s">
        <v>34</v>
      </c>
      <c r="P6240" s="1" t="s">
        <v>45</v>
      </c>
      <c r="Q6240" s="1" t="s">
        <v>36</v>
      </c>
      <c r="R6240" s="2">
        <v>40144</v>
      </c>
    </row>
    <row r="6241" spans="1:18" x14ac:dyDescent="0.25">
      <c r="A6241" s="1">
        <v>1221</v>
      </c>
      <c r="B6241" s="2">
        <v>41017</v>
      </c>
      <c r="C6241" s="2" t="str">
        <f t="shared" si="486"/>
        <v>April</v>
      </c>
      <c r="D6241" s="1" t="s">
        <v>32</v>
      </c>
      <c r="E6241" s="1">
        <v>1</v>
      </c>
      <c r="F6241" s="1">
        <f t="shared" si="485"/>
        <v>14.68</v>
      </c>
      <c r="G6241" s="1">
        <v>14.68</v>
      </c>
      <c r="H6241" s="1">
        <v>6.19</v>
      </c>
      <c r="I6241">
        <f t="shared" si="487"/>
        <v>20.87</v>
      </c>
      <c r="J6241">
        <f t="shared" si="488"/>
        <v>3.5455000000000001</v>
      </c>
      <c r="K6241">
        <f t="shared" si="489"/>
        <v>0.52047939999999993</v>
      </c>
      <c r="L6241" s="1" t="s">
        <v>26</v>
      </c>
      <c r="M6241" s="1" t="s">
        <v>20</v>
      </c>
      <c r="N6241" s="1" t="s">
        <v>33</v>
      </c>
      <c r="O6241" s="1" t="s">
        <v>34</v>
      </c>
      <c r="P6241" s="1" t="s">
        <v>48</v>
      </c>
      <c r="Q6241" s="1" t="s">
        <v>24</v>
      </c>
      <c r="R6241" s="2">
        <v>41017</v>
      </c>
    </row>
    <row r="6242" spans="1:18" x14ac:dyDescent="0.25">
      <c r="A6242" s="1">
        <v>38182</v>
      </c>
      <c r="B6242" s="2">
        <v>41051</v>
      </c>
      <c r="C6242" s="2" t="str">
        <f t="shared" si="486"/>
        <v>May</v>
      </c>
      <c r="D6242" s="1" t="s">
        <v>25</v>
      </c>
      <c r="E6242" s="1">
        <v>45</v>
      </c>
      <c r="F6242" s="1">
        <f t="shared" si="485"/>
        <v>63.307333333333332</v>
      </c>
      <c r="G6242" s="1">
        <v>2848.83</v>
      </c>
      <c r="H6242" s="1">
        <v>35</v>
      </c>
      <c r="I6242">
        <f t="shared" si="487"/>
        <v>2883.83</v>
      </c>
      <c r="J6242">
        <f t="shared" si="488"/>
        <v>3.5455000000000001</v>
      </c>
      <c r="K6242">
        <f t="shared" si="489"/>
        <v>101.00526765000001</v>
      </c>
      <c r="L6242" s="1" t="s">
        <v>26</v>
      </c>
      <c r="M6242" s="1" t="s">
        <v>54</v>
      </c>
      <c r="N6242" s="1" t="s">
        <v>42</v>
      </c>
      <c r="O6242" s="1" t="s">
        <v>34</v>
      </c>
      <c r="P6242" s="1" t="s">
        <v>60</v>
      </c>
      <c r="Q6242" s="1" t="s">
        <v>53</v>
      </c>
      <c r="R6242" s="2">
        <v>41051</v>
      </c>
    </row>
    <row r="6243" spans="1:18" x14ac:dyDescent="0.25">
      <c r="A6243" s="1">
        <v>15009</v>
      </c>
      <c r="B6243" s="2">
        <v>40898</v>
      </c>
      <c r="C6243" s="2" t="str">
        <f t="shared" si="486"/>
        <v>December</v>
      </c>
      <c r="D6243" s="1" t="s">
        <v>32</v>
      </c>
      <c r="E6243" s="1">
        <v>28</v>
      </c>
      <c r="F6243" s="1">
        <f t="shared" si="485"/>
        <v>8.1939285714285717</v>
      </c>
      <c r="G6243" s="1">
        <v>229.43</v>
      </c>
      <c r="H6243" s="1">
        <v>2.5</v>
      </c>
      <c r="I6243">
        <f t="shared" si="487"/>
        <v>231.93</v>
      </c>
      <c r="J6243">
        <f t="shared" si="488"/>
        <v>3.5455000000000001</v>
      </c>
      <c r="K6243">
        <f t="shared" si="489"/>
        <v>8.1344406500000002</v>
      </c>
      <c r="L6243" s="1" t="s">
        <v>19</v>
      </c>
      <c r="M6243" s="1" t="s">
        <v>58</v>
      </c>
      <c r="N6243" s="1" t="s">
        <v>28</v>
      </c>
      <c r="O6243" s="1" t="s">
        <v>34</v>
      </c>
      <c r="P6243" s="1" t="s">
        <v>62</v>
      </c>
      <c r="Q6243" s="1" t="s">
        <v>24</v>
      </c>
      <c r="R6243" s="2">
        <v>40899</v>
      </c>
    </row>
    <row r="6244" spans="1:18" x14ac:dyDescent="0.25">
      <c r="A6244" s="1">
        <v>32131</v>
      </c>
      <c r="B6244" s="2">
        <v>40539</v>
      </c>
      <c r="C6244" s="2" t="str">
        <f t="shared" si="486"/>
        <v>December</v>
      </c>
      <c r="D6244" s="1" t="s">
        <v>37</v>
      </c>
      <c r="E6244" s="1">
        <v>34</v>
      </c>
      <c r="F6244" s="1">
        <f t="shared" si="485"/>
        <v>3.7241176470588235</v>
      </c>
      <c r="G6244" s="1">
        <v>126.62</v>
      </c>
      <c r="H6244" s="1">
        <v>0.71</v>
      </c>
      <c r="I6244">
        <f t="shared" si="487"/>
        <v>127.33</v>
      </c>
      <c r="J6244">
        <f t="shared" si="488"/>
        <v>3.5455000000000001</v>
      </c>
      <c r="K6244">
        <f t="shared" si="489"/>
        <v>4.4893121000000002</v>
      </c>
      <c r="L6244" s="1" t="s">
        <v>26</v>
      </c>
      <c r="M6244" s="1" t="s">
        <v>27</v>
      </c>
      <c r="N6244" s="1" t="s">
        <v>28</v>
      </c>
      <c r="O6244" s="1" t="s">
        <v>34</v>
      </c>
      <c r="P6244" s="1" t="s">
        <v>66</v>
      </c>
      <c r="Q6244" s="1" t="s">
        <v>36</v>
      </c>
      <c r="R6244" s="2">
        <v>40541</v>
      </c>
    </row>
    <row r="6245" spans="1:18" x14ac:dyDescent="0.25">
      <c r="A6245" s="1">
        <v>50756</v>
      </c>
      <c r="B6245" s="2">
        <v>40430</v>
      </c>
      <c r="C6245" s="2" t="str">
        <f t="shared" si="486"/>
        <v>September</v>
      </c>
      <c r="D6245" s="1" t="s">
        <v>32</v>
      </c>
      <c r="E6245" s="1">
        <v>2</v>
      </c>
      <c r="F6245" s="1">
        <f t="shared" si="485"/>
        <v>7.52</v>
      </c>
      <c r="G6245" s="1">
        <v>15.04</v>
      </c>
      <c r="H6245" s="1">
        <v>0.49</v>
      </c>
      <c r="I6245">
        <f t="shared" si="487"/>
        <v>15.53</v>
      </c>
      <c r="J6245">
        <f t="shared" si="488"/>
        <v>3.5455000000000001</v>
      </c>
      <c r="K6245">
        <f t="shared" si="489"/>
        <v>0.53324320000000003</v>
      </c>
      <c r="L6245" s="1" t="s">
        <v>26</v>
      </c>
      <c r="M6245" s="1" t="s">
        <v>54</v>
      </c>
      <c r="N6245" s="1" t="s">
        <v>42</v>
      </c>
      <c r="O6245" s="1" t="s">
        <v>34</v>
      </c>
      <c r="P6245" s="1" t="s">
        <v>63</v>
      </c>
      <c r="Q6245" s="1" t="s">
        <v>24</v>
      </c>
      <c r="R6245" s="2">
        <v>40430</v>
      </c>
    </row>
    <row r="6246" spans="1:18" x14ac:dyDescent="0.25">
      <c r="A6246" s="1">
        <v>59329</v>
      </c>
      <c r="B6246" s="2">
        <v>41247</v>
      </c>
      <c r="C6246" s="2" t="str">
        <f t="shared" si="486"/>
        <v>December</v>
      </c>
      <c r="D6246" s="1" t="s">
        <v>37</v>
      </c>
      <c r="E6246" s="1">
        <v>35</v>
      </c>
      <c r="F6246" s="1">
        <f t="shared" si="485"/>
        <v>3.6605714285714286</v>
      </c>
      <c r="G6246" s="1">
        <v>128.12</v>
      </c>
      <c r="H6246" s="1">
        <v>5.44</v>
      </c>
      <c r="I6246">
        <f t="shared" si="487"/>
        <v>133.56</v>
      </c>
      <c r="J6246">
        <f t="shared" si="488"/>
        <v>3.5455000000000001</v>
      </c>
      <c r="K6246">
        <f t="shared" si="489"/>
        <v>4.5424946000000004</v>
      </c>
      <c r="L6246" s="1" t="s">
        <v>26</v>
      </c>
      <c r="M6246" s="1" t="s">
        <v>51</v>
      </c>
      <c r="N6246" s="1" t="s">
        <v>33</v>
      </c>
      <c r="O6246" s="1" t="s">
        <v>34</v>
      </c>
      <c r="P6246" s="1" t="s">
        <v>48</v>
      </c>
      <c r="Q6246" s="1" t="s">
        <v>24</v>
      </c>
      <c r="R6246" s="2">
        <v>41249</v>
      </c>
    </row>
    <row r="6247" spans="1:18" x14ac:dyDescent="0.25">
      <c r="A6247" s="1">
        <v>6529</v>
      </c>
      <c r="B6247" s="2">
        <v>41239</v>
      </c>
      <c r="C6247" s="2" t="str">
        <f t="shared" si="486"/>
        <v>November</v>
      </c>
      <c r="D6247" s="1" t="s">
        <v>41</v>
      </c>
      <c r="E6247" s="1">
        <v>35</v>
      </c>
      <c r="F6247" s="1">
        <f t="shared" si="485"/>
        <v>2.5631428571428572</v>
      </c>
      <c r="G6247" s="1">
        <v>89.71</v>
      </c>
      <c r="H6247" s="1">
        <v>0.8</v>
      </c>
      <c r="I6247">
        <f t="shared" si="487"/>
        <v>90.509999999999991</v>
      </c>
      <c r="J6247">
        <f t="shared" si="488"/>
        <v>3.5455000000000001</v>
      </c>
      <c r="K6247">
        <f t="shared" si="489"/>
        <v>3.18066805</v>
      </c>
      <c r="L6247" s="1" t="s">
        <v>26</v>
      </c>
      <c r="M6247" s="1" t="s">
        <v>54</v>
      </c>
      <c r="N6247" s="1" t="s">
        <v>28</v>
      </c>
      <c r="O6247" s="1" t="s">
        <v>34</v>
      </c>
      <c r="P6247" s="1" t="s">
        <v>66</v>
      </c>
      <c r="Q6247" s="1" t="s">
        <v>36</v>
      </c>
      <c r="R6247" s="2">
        <v>41241</v>
      </c>
    </row>
    <row r="6248" spans="1:18" x14ac:dyDescent="0.25">
      <c r="A6248" s="1">
        <v>13633</v>
      </c>
      <c r="B6248" s="2">
        <v>41002</v>
      </c>
      <c r="C6248" s="2" t="str">
        <f t="shared" si="486"/>
        <v>April</v>
      </c>
      <c r="D6248" s="1" t="s">
        <v>32</v>
      </c>
      <c r="E6248" s="1">
        <v>18</v>
      </c>
      <c r="F6248" s="1">
        <f t="shared" si="485"/>
        <v>150.1872222222222</v>
      </c>
      <c r="G6248" s="1">
        <v>2703.37</v>
      </c>
      <c r="H6248" s="1">
        <v>57.2</v>
      </c>
      <c r="I6248">
        <f t="shared" si="487"/>
        <v>2760.5699999999997</v>
      </c>
      <c r="J6248">
        <f t="shared" si="488"/>
        <v>4.7610000000000001</v>
      </c>
      <c r="K6248">
        <f t="shared" si="489"/>
        <v>128.70744569999999</v>
      </c>
      <c r="L6248" s="1" t="s">
        <v>38</v>
      </c>
      <c r="M6248" s="1" t="s">
        <v>27</v>
      </c>
      <c r="N6248" s="1" t="s">
        <v>33</v>
      </c>
      <c r="O6248" s="1" t="s">
        <v>22</v>
      </c>
      <c r="P6248" s="1" t="s">
        <v>39</v>
      </c>
      <c r="Q6248" s="1" t="s">
        <v>40</v>
      </c>
      <c r="R6248" s="2">
        <v>41003</v>
      </c>
    </row>
    <row r="6249" spans="1:18" x14ac:dyDescent="0.25">
      <c r="A6249" s="1">
        <v>58308</v>
      </c>
      <c r="B6249" s="2">
        <v>40319</v>
      </c>
      <c r="C6249" s="2" t="str">
        <f t="shared" si="486"/>
        <v>May</v>
      </c>
      <c r="D6249" s="1" t="s">
        <v>32</v>
      </c>
      <c r="E6249" s="1">
        <v>2</v>
      </c>
      <c r="F6249" s="1">
        <f t="shared" si="485"/>
        <v>20.170000000000002</v>
      </c>
      <c r="G6249" s="1">
        <v>40.340000000000003</v>
      </c>
      <c r="H6249" s="1">
        <v>7.74</v>
      </c>
      <c r="I6249">
        <f t="shared" si="487"/>
        <v>48.080000000000005</v>
      </c>
      <c r="J6249">
        <f t="shared" si="488"/>
        <v>4.7610000000000001</v>
      </c>
      <c r="K6249">
        <f t="shared" si="489"/>
        <v>1.9205874000000003</v>
      </c>
      <c r="L6249" s="1" t="s">
        <v>26</v>
      </c>
      <c r="M6249" s="1" t="s">
        <v>54</v>
      </c>
      <c r="N6249" s="1" t="s">
        <v>33</v>
      </c>
      <c r="O6249" s="1" t="s">
        <v>22</v>
      </c>
      <c r="P6249" s="1" t="s">
        <v>23</v>
      </c>
      <c r="Q6249" s="1" t="s">
        <v>24</v>
      </c>
      <c r="R6249" s="2">
        <v>40321</v>
      </c>
    </row>
    <row r="6250" spans="1:18" x14ac:dyDescent="0.25">
      <c r="A6250" s="1">
        <v>23271</v>
      </c>
      <c r="B6250" s="2">
        <v>40485</v>
      </c>
      <c r="C6250" s="2" t="str">
        <f t="shared" si="486"/>
        <v>November</v>
      </c>
      <c r="D6250" s="1" t="s">
        <v>25</v>
      </c>
      <c r="E6250" s="1">
        <v>1</v>
      </c>
      <c r="F6250" s="1">
        <f t="shared" si="485"/>
        <v>794.58</v>
      </c>
      <c r="G6250" s="1">
        <v>794.58</v>
      </c>
      <c r="H6250" s="1">
        <v>55.3</v>
      </c>
      <c r="I6250">
        <f t="shared" si="487"/>
        <v>849.88</v>
      </c>
      <c r="J6250">
        <f t="shared" si="488"/>
        <v>5.3265000000000002</v>
      </c>
      <c r="K6250">
        <f t="shared" si="489"/>
        <v>42.323303700000004</v>
      </c>
      <c r="L6250" s="1" t="s">
        <v>38</v>
      </c>
      <c r="M6250" s="1" t="s">
        <v>58</v>
      </c>
      <c r="N6250" s="1" t="s">
        <v>28</v>
      </c>
      <c r="O6250" s="1" t="s">
        <v>29</v>
      </c>
      <c r="P6250" s="1" t="s">
        <v>61</v>
      </c>
      <c r="Q6250" s="1" t="s">
        <v>40</v>
      </c>
      <c r="R6250" s="2">
        <v>40486</v>
      </c>
    </row>
    <row r="6251" spans="1:18" x14ac:dyDescent="0.25">
      <c r="A6251" s="1">
        <v>32965</v>
      </c>
      <c r="B6251" s="2">
        <v>40598</v>
      </c>
      <c r="C6251" s="2" t="str">
        <f t="shared" si="486"/>
        <v>February</v>
      </c>
      <c r="D6251" s="1" t="s">
        <v>25</v>
      </c>
      <c r="E6251" s="1">
        <v>2</v>
      </c>
      <c r="F6251" s="1">
        <f t="shared" si="485"/>
        <v>5.5750000000000002</v>
      </c>
      <c r="G6251" s="1">
        <v>11.15</v>
      </c>
      <c r="H6251" s="1">
        <v>2.97</v>
      </c>
      <c r="I6251">
        <f t="shared" si="487"/>
        <v>14.120000000000001</v>
      </c>
      <c r="J6251">
        <f t="shared" si="488"/>
        <v>3.5455000000000001</v>
      </c>
      <c r="K6251">
        <f t="shared" si="489"/>
        <v>0.39532325000000001</v>
      </c>
      <c r="L6251" s="1" t="s">
        <v>26</v>
      </c>
      <c r="M6251" s="1" t="s">
        <v>58</v>
      </c>
      <c r="N6251" s="1" t="s">
        <v>28</v>
      </c>
      <c r="O6251" s="1" t="s">
        <v>34</v>
      </c>
      <c r="P6251" s="1" t="s">
        <v>45</v>
      </c>
      <c r="Q6251" s="1" t="s">
        <v>36</v>
      </c>
      <c r="R6251" s="2">
        <v>40599</v>
      </c>
    </row>
    <row r="6252" spans="1:18" x14ac:dyDescent="0.25">
      <c r="A6252" s="1">
        <v>40005</v>
      </c>
      <c r="B6252" s="2">
        <v>40384</v>
      </c>
      <c r="C6252" s="2" t="str">
        <f t="shared" si="486"/>
        <v>July</v>
      </c>
      <c r="D6252" s="1" t="s">
        <v>25</v>
      </c>
      <c r="E6252" s="1">
        <v>20</v>
      </c>
      <c r="F6252" s="1">
        <f t="shared" si="485"/>
        <v>43.691000000000003</v>
      </c>
      <c r="G6252" s="1">
        <v>873.82</v>
      </c>
      <c r="H6252" s="1">
        <v>4.8</v>
      </c>
      <c r="I6252">
        <f t="shared" si="487"/>
        <v>878.62</v>
      </c>
      <c r="J6252">
        <f t="shared" si="488"/>
        <v>4.7610000000000001</v>
      </c>
      <c r="K6252">
        <f t="shared" si="489"/>
        <v>41.602570200000002</v>
      </c>
      <c r="L6252" s="1" t="s">
        <v>26</v>
      </c>
      <c r="M6252" s="1" t="s">
        <v>58</v>
      </c>
      <c r="N6252" s="1" t="s">
        <v>28</v>
      </c>
      <c r="O6252" s="1" t="s">
        <v>22</v>
      </c>
      <c r="P6252" s="1" t="s">
        <v>23</v>
      </c>
      <c r="Q6252" s="1" t="s">
        <v>36</v>
      </c>
      <c r="R6252" s="2">
        <v>40387</v>
      </c>
    </row>
    <row r="6253" spans="1:18" x14ac:dyDescent="0.25">
      <c r="A6253" s="1">
        <v>41632</v>
      </c>
      <c r="B6253" s="2">
        <v>40513</v>
      </c>
      <c r="C6253" s="2" t="str">
        <f t="shared" si="486"/>
        <v>December</v>
      </c>
      <c r="D6253" s="1" t="s">
        <v>18</v>
      </c>
      <c r="E6253" s="1">
        <v>34</v>
      </c>
      <c r="F6253" s="1">
        <f t="shared" si="485"/>
        <v>45.337000000000003</v>
      </c>
      <c r="G6253" s="1">
        <v>1541.4580000000001</v>
      </c>
      <c r="H6253" s="1">
        <v>5</v>
      </c>
      <c r="I6253">
        <f t="shared" si="487"/>
        <v>1546.4580000000001</v>
      </c>
      <c r="J6253">
        <f t="shared" si="488"/>
        <v>5.3265000000000002</v>
      </c>
      <c r="K6253">
        <f t="shared" si="489"/>
        <v>82.105760370000013</v>
      </c>
      <c r="L6253" s="1" t="s">
        <v>26</v>
      </c>
      <c r="M6253" s="1" t="s">
        <v>59</v>
      </c>
      <c r="N6253" s="1" t="s">
        <v>42</v>
      </c>
      <c r="O6253" s="1" t="s">
        <v>29</v>
      </c>
      <c r="P6253" s="1" t="s">
        <v>30</v>
      </c>
      <c r="Q6253" s="1" t="s">
        <v>46</v>
      </c>
      <c r="R6253" s="2">
        <v>40520</v>
      </c>
    </row>
    <row r="6254" spans="1:18" x14ac:dyDescent="0.25">
      <c r="A6254" s="1">
        <v>18530</v>
      </c>
      <c r="B6254" s="2">
        <v>40543</v>
      </c>
      <c r="C6254" s="2" t="str">
        <f t="shared" si="486"/>
        <v>December</v>
      </c>
      <c r="D6254" s="1" t="s">
        <v>32</v>
      </c>
      <c r="E6254" s="1">
        <v>2</v>
      </c>
      <c r="F6254" s="1">
        <f t="shared" si="485"/>
        <v>28.065000000000001</v>
      </c>
      <c r="G6254" s="1">
        <v>56.13</v>
      </c>
      <c r="H6254" s="1">
        <v>14.39</v>
      </c>
      <c r="I6254">
        <f t="shared" si="487"/>
        <v>70.52000000000001</v>
      </c>
      <c r="J6254">
        <f t="shared" si="488"/>
        <v>4.7610000000000001</v>
      </c>
      <c r="K6254">
        <f t="shared" si="489"/>
        <v>2.6723493</v>
      </c>
      <c r="L6254" s="1" t="s">
        <v>26</v>
      </c>
      <c r="M6254" s="1" t="s">
        <v>47</v>
      </c>
      <c r="N6254" s="1" t="s">
        <v>33</v>
      </c>
      <c r="O6254" s="1" t="s">
        <v>22</v>
      </c>
      <c r="P6254" s="1" t="s">
        <v>23</v>
      </c>
      <c r="Q6254" s="1" t="s">
        <v>24</v>
      </c>
      <c r="R6254" s="2">
        <v>40543</v>
      </c>
    </row>
    <row r="6255" spans="1:18" x14ac:dyDescent="0.25">
      <c r="A6255" s="1">
        <v>29539</v>
      </c>
      <c r="B6255" s="2">
        <v>40656</v>
      </c>
      <c r="C6255" s="2" t="str">
        <f t="shared" si="486"/>
        <v>April</v>
      </c>
      <c r="D6255" s="1" t="s">
        <v>25</v>
      </c>
      <c r="E6255" s="1">
        <v>24</v>
      </c>
      <c r="F6255" s="1">
        <f t="shared" si="485"/>
        <v>9.2999999999999989</v>
      </c>
      <c r="G6255" s="1">
        <v>223.2</v>
      </c>
      <c r="H6255" s="1">
        <v>1.39</v>
      </c>
      <c r="I6255">
        <f t="shared" si="487"/>
        <v>224.58999999999997</v>
      </c>
      <c r="J6255">
        <f t="shared" si="488"/>
        <v>3.5455000000000001</v>
      </c>
      <c r="K6255">
        <f t="shared" si="489"/>
        <v>7.9135559999999998</v>
      </c>
      <c r="L6255" s="1" t="s">
        <v>26</v>
      </c>
      <c r="M6255" s="1" t="s">
        <v>54</v>
      </c>
      <c r="N6255" s="1" t="s">
        <v>33</v>
      </c>
      <c r="O6255" s="1" t="s">
        <v>34</v>
      </c>
      <c r="P6255" s="1" t="s">
        <v>62</v>
      </c>
      <c r="Q6255" s="1" t="s">
        <v>24</v>
      </c>
      <c r="R6255" s="2">
        <v>40657</v>
      </c>
    </row>
    <row r="6256" spans="1:18" x14ac:dyDescent="0.25">
      <c r="A6256" s="1">
        <v>51424</v>
      </c>
      <c r="B6256" s="2">
        <v>40917</v>
      </c>
      <c r="C6256" s="2" t="str">
        <f t="shared" si="486"/>
        <v>January</v>
      </c>
      <c r="D6256" s="1" t="s">
        <v>32</v>
      </c>
      <c r="E6256" s="1">
        <v>48</v>
      </c>
      <c r="F6256" s="1">
        <f t="shared" si="485"/>
        <v>2.3745833333333333</v>
      </c>
      <c r="G6256" s="1">
        <v>113.98</v>
      </c>
      <c r="H6256" s="1">
        <v>0.8</v>
      </c>
      <c r="I6256">
        <f t="shared" si="487"/>
        <v>114.78</v>
      </c>
      <c r="J6256">
        <f t="shared" si="488"/>
        <v>3.5455000000000001</v>
      </c>
      <c r="K6256">
        <f t="shared" si="489"/>
        <v>4.0411609000000004</v>
      </c>
      <c r="L6256" s="1" t="s">
        <v>26</v>
      </c>
      <c r="M6256" s="1" t="s">
        <v>51</v>
      </c>
      <c r="N6256" s="1" t="s">
        <v>42</v>
      </c>
      <c r="O6256" s="1" t="s">
        <v>34</v>
      </c>
      <c r="P6256" s="1" t="s">
        <v>66</v>
      </c>
      <c r="Q6256" s="1" t="s">
        <v>36</v>
      </c>
      <c r="R6256" s="2">
        <v>40918</v>
      </c>
    </row>
    <row r="6257" spans="1:18" x14ac:dyDescent="0.25">
      <c r="A6257" s="1">
        <v>11202</v>
      </c>
      <c r="B6257" s="2">
        <v>40985</v>
      </c>
      <c r="C6257" s="2" t="str">
        <f t="shared" si="486"/>
        <v>March</v>
      </c>
      <c r="D6257" s="1" t="s">
        <v>41</v>
      </c>
      <c r="E6257" s="1">
        <v>8</v>
      </c>
      <c r="F6257" s="1">
        <f t="shared" si="485"/>
        <v>42.47625</v>
      </c>
      <c r="G6257" s="1">
        <v>339.81</v>
      </c>
      <c r="H6257" s="1">
        <v>2.99</v>
      </c>
      <c r="I6257">
        <f t="shared" si="487"/>
        <v>342.8</v>
      </c>
      <c r="J6257">
        <f t="shared" si="488"/>
        <v>3.5455000000000001</v>
      </c>
      <c r="K6257">
        <f t="shared" si="489"/>
        <v>12.047963549999999</v>
      </c>
      <c r="L6257" s="1" t="s">
        <v>26</v>
      </c>
      <c r="M6257" s="1" t="s">
        <v>44</v>
      </c>
      <c r="N6257" s="1" t="s">
        <v>33</v>
      </c>
      <c r="O6257" s="1" t="s">
        <v>34</v>
      </c>
      <c r="P6257" s="1" t="s">
        <v>48</v>
      </c>
      <c r="Q6257" s="1" t="s">
        <v>24</v>
      </c>
      <c r="R6257" s="2">
        <v>40986</v>
      </c>
    </row>
    <row r="6258" spans="1:18" x14ac:dyDescent="0.25">
      <c r="A6258" s="1">
        <v>12803</v>
      </c>
      <c r="B6258" s="2">
        <v>40234</v>
      </c>
      <c r="C6258" s="2" t="str">
        <f t="shared" si="486"/>
        <v>February</v>
      </c>
      <c r="D6258" s="1" t="s">
        <v>32</v>
      </c>
      <c r="E6258" s="1">
        <v>32</v>
      </c>
      <c r="F6258" s="1">
        <f t="shared" si="485"/>
        <v>11.9940625</v>
      </c>
      <c r="G6258" s="1">
        <v>383.81</v>
      </c>
      <c r="H6258" s="1">
        <v>4.8099999999999996</v>
      </c>
      <c r="I6258">
        <f t="shared" si="487"/>
        <v>388.62</v>
      </c>
      <c r="J6258">
        <f t="shared" si="488"/>
        <v>3.5455000000000001</v>
      </c>
      <c r="K6258">
        <f t="shared" si="489"/>
        <v>13.607983550000002</v>
      </c>
      <c r="L6258" s="1" t="s">
        <v>26</v>
      </c>
      <c r="M6258" s="1" t="s">
        <v>59</v>
      </c>
      <c r="N6258" s="1" t="s">
        <v>42</v>
      </c>
      <c r="O6258" s="1" t="s">
        <v>34</v>
      </c>
      <c r="P6258" s="1" t="s">
        <v>60</v>
      </c>
      <c r="Q6258" s="1" t="s">
        <v>24</v>
      </c>
      <c r="R6258" s="2">
        <v>40236</v>
      </c>
    </row>
    <row r="6259" spans="1:18" x14ac:dyDescent="0.25">
      <c r="A6259" s="1">
        <v>8295</v>
      </c>
      <c r="B6259" s="2">
        <v>39904</v>
      </c>
      <c r="C6259" s="2" t="str">
        <f t="shared" si="486"/>
        <v>April</v>
      </c>
      <c r="D6259" s="1" t="s">
        <v>25</v>
      </c>
      <c r="E6259" s="1">
        <v>7</v>
      </c>
      <c r="F6259" s="1">
        <f t="shared" si="485"/>
        <v>110.26199999999999</v>
      </c>
      <c r="G6259" s="1">
        <v>771.83399999999995</v>
      </c>
      <c r="H6259" s="1">
        <v>2.5</v>
      </c>
      <c r="I6259">
        <f t="shared" si="487"/>
        <v>774.33399999999995</v>
      </c>
      <c r="J6259">
        <f t="shared" si="488"/>
        <v>5.3265000000000002</v>
      </c>
      <c r="K6259">
        <f t="shared" si="489"/>
        <v>41.111738009999996</v>
      </c>
      <c r="L6259" s="1" t="s">
        <v>26</v>
      </c>
      <c r="M6259" s="1" t="s">
        <v>59</v>
      </c>
      <c r="N6259" s="1" t="s">
        <v>21</v>
      </c>
      <c r="O6259" s="1" t="s">
        <v>29</v>
      </c>
      <c r="P6259" s="1" t="s">
        <v>30</v>
      </c>
      <c r="Q6259" s="1" t="s">
        <v>24</v>
      </c>
      <c r="R6259" s="2">
        <v>39905</v>
      </c>
    </row>
    <row r="6260" spans="1:18" x14ac:dyDescent="0.25">
      <c r="A6260" s="1">
        <v>9095</v>
      </c>
      <c r="B6260" s="2">
        <v>40704</v>
      </c>
      <c r="C6260" s="2" t="str">
        <f t="shared" si="486"/>
        <v>June</v>
      </c>
      <c r="D6260" s="1" t="s">
        <v>25</v>
      </c>
      <c r="E6260" s="1">
        <v>23</v>
      </c>
      <c r="F6260" s="1">
        <f t="shared" si="485"/>
        <v>12.82217391304348</v>
      </c>
      <c r="G6260" s="1">
        <v>294.91000000000003</v>
      </c>
      <c r="H6260" s="1">
        <v>6.27</v>
      </c>
      <c r="I6260">
        <f t="shared" si="487"/>
        <v>301.18</v>
      </c>
      <c r="J6260">
        <f t="shared" si="488"/>
        <v>3.5455000000000001</v>
      </c>
      <c r="K6260">
        <f t="shared" si="489"/>
        <v>10.456034050000001</v>
      </c>
      <c r="L6260" s="1" t="s">
        <v>26</v>
      </c>
      <c r="M6260" s="1" t="s">
        <v>54</v>
      </c>
      <c r="N6260" s="1" t="s">
        <v>28</v>
      </c>
      <c r="O6260" s="1" t="s">
        <v>34</v>
      </c>
      <c r="P6260" s="1" t="s">
        <v>60</v>
      </c>
      <c r="Q6260" s="1" t="s">
        <v>31</v>
      </c>
      <c r="R6260" s="2">
        <v>40706</v>
      </c>
    </row>
    <row r="6261" spans="1:18" x14ac:dyDescent="0.25">
      <c r="A6261" s="1">
        <v>55847</v>
      </c>
      <c r="B6261" s="2">
        <v>40014</v>
      </c>
      <c r="C6261" s="2" t="str">
        <f t="shared" si="486"/>
        <v>July</v>
      </c>
      <c r="D6261" s="1" t="s">
        <v>32</v>
      </c>
      <c r="E6261" s="1">
        <v>21</v>
      </c>
      <c r="F6261" s="1">
        <f t="shared" si="485"/>
        <v>6.340476190476191</v>
      </c>
      <c r="G6261" s="1">
        <v>133.15</v>
      </c>
      <c r="H6261" s="1">
        <v>5.36</v>
      </c>
      <c r="I6261">
        <f t="shared" si="487"/>
        <v>138.51000000000002</v>
      </c>
      <c r="J6261">
        <f t="shared" si="488"/>
        <v>3.5455000000000001</v>
      </c>
      <c r="K6261">
        <f t="shared" si="489"/>
        <v>4.720833250000001</v>
      </c>
      <c r="L6261" s="1" t="s">
        <v>26</v>
      </c>
      <c r="M6261" s="1" t="s">
        <v>54</v>
      </c>
      <c r="N6261" s="1" t="s">
        <v>21</v>
      </c>
      <c r="O6261" s="1" t="s">
        <v>34</v>
      </c>
      <c r="P6261" s="1" t="s">
        <v>48</v>
      </c>
      <c r="Q6261" s="1" t="s">
        <v>24</v>
      </c>
      <c r="R6261" s="2">
        <v>40017</v>
      </c>
    </row>
    <row r="6262" spans="1:18" x14ac:dyDescent="0.25">
      <c r="A6262" s="1">
        <v>16545</v>
      </c>
      <c r="B6262" s="2">
        <v>40307</v>
      </c>
      <c r="C6262" s="2" t="str">
        <f t="shared" si="486"/>
        <v>May</v>
      </c>
      <c r="D6262" s="1" t="s">
        <v>32</v>
      </c>
      <c r="E6262" s="1">
        <v>10</v>
      </c>
      <c r="F6262" s="1">
        <f t="shared" si="485"/>
        <v>5.0969999999999995</v>
      </c>
      <c r="G6262" s="1">
        <v>50.97</v>
      </c>
      <c r="H6262" s="1">
        <v>0.73</v>
      </c>
      <c r="I6262">
        <f t="shared" si="487"/>
        <v>51.699999999999996</v>
      </c>
      <c r="J6262">
        <f t="shared" si="488"/>
        <v>3.5455000000000001</v>
      </c>
      <c r="K6262">
        <f t="shared" si="489"/>
        <v>1.80714135</v>
      </c>
      <c r="L6262" s="1" t="s">
        <v>26</v>
      </c>
      <c r="M6262" s="1" t="s">
        <v>44</v>
      </c>
      <c r="N6262" s="1" t="s">
        <v>28</v>
      </c>
      <c r="O6262" s="1" t="s">
        <v>34</v>
      </c>
      <c r="P6262" s="1" t="s">
        <v>35</v>
      </c>
      <c r="Q6262" s="1" t="s">
        <v>36</v>
      </c>
      <c r="R6262" s="2">
        <v>40309</v>
      </c>
    </row>
    <row r="6263" spans="1:18" x14ac:dyDescent="0.25">
      <c r="A6263" s="1">
        <v>44737</v>
      </c>
      <c r="B6263" s="2">
        <v>41232</v>
      </c>
      <c r="C6263" s="2" t="str">
        <f t="shared" si="486"/>
        <v>November</v>
      </c>
      <c r="D6263" s="1" t="s">
        <v>41</v>
      </c>
      <c r="E6263" s="1">
        <v>16</v>
      </c>
      <c r="F6263" s="1">
        <f t="shared" si="485"/>
        <v>18.88328125</v>
      </c>
      <c r="G6263" s="1">
        <v>302.13249999999999</v>
      </c>
      <c r="H6263" s="1">
        <v>0.99</v>
      </c>
      <c r="I6263">
        <f t="shared" si="487"/>
        <v>303.1225</v>
      </c>
      <c r="J6263">
        <f t="shared" si="488"/>
        <v>5.3265000000000002</v>
      </c>
      <c r="K6263">
        <f t="shared" si="489"/>
        <v>16.0930876125</v>
      </c>
      <c r="L6263" s="1" t="s">
        <v>26</v>
      </c>
      <c r="M6263" s="1" t="s">
        <v>27</v>
      </c>
      <c r="N6263" s="1" t="s">
        <v>42</v>
      </c>
      <c r="O6263" s="1" t="s">
        <v>29</v>
      </c>
      <c r="P6263" s="1" t="s">
        <v>30</v>
      </c>
      <c r="Q6263" s="1" t="s">
        <v>36</v>
      </c>
      <c r="R6263" s="2">
        <v>41234</v>
      </c>
    </row>
    <row r="6264" spans="1:18" x14ac:dyDescent="0.25">
      <c r="A6264" s="1">
        <v>34723</v>
      </c>
      <c r="B6264" s="2">
        <v>41252</v>
      </c>
      <c r="C6264" s="2" t="str">
        <f t="shared" si="486"/>
        <v>December</v>
      </c>
      <c r="D6264" s="1" t="s">
        <v>41</v>
      </c>
      <c r="E6264" s="1">
        <v>29</v>
      </c>
      <c r="F6264" s="1">
        <f t="shared" si="485"/>
        <v>51.306879310344826</v>
      </c>
      <c r="G6264" s="1">
        <v>1487.8995</v>
      </c>
      <c r="H6264" s="1">
        <v>8.99</v>
      </c>
      <c r="I6264">
        <f t="shared" si="487"/>
        <v>1496.8895</v>
      </c>
      <c r="J6264">
        <f t="shared" si="488"/>
        <v>5.3265000000000002</v>
      </c>
      <c r="K6264">
        <f t="shared" si="489"/>
        <v>79.252966867499993</v>
      </c>
      <c r="L6264" s="1" t="s">
        <v>26</v>
      </c>
      <c r="M6264" s="1" t="s">
        <v>54</v>
      </c>
      <c r="N6264" s="1" t="s">
        <v>28</v>
      </c>
      <c r="O6264" s="1" t="s">
        <v>29</v>
      </c>
      <c r="P6264" s="1" t="s">
        <v>30</v>
      </c>
      <c r="Q6264" s="1" t="s">
        <v>24</v>
      </c>
      <c r="R6264" s="2">
        <v>41254</v>
      </c>
    </row>
    <row r="6265" spans="1:18" x14ac:dyDescent="0.25">
      <c r="A6265" s="1">
        <v>33764</v>
      </c>
      <c r="B6265" s="2">
        <v>40584</v>
      </c>
      <c r="C6265" s="2" t="str">
        <f t="shared" si="486"/>
        <v>February</v>
      </c>
      <c r="D6265" s="1" t="s">
        <v>37</v>
      </c>
      <c r="E6265" s="1">
        <v>4</v>
      </c>
      <c r="F6265" s="1">
        <f t="shared" si="485"/>
        <v>134.95500000000001</v>
      </c>
      <c r="G6265" s="1">
        <v>539.82000000000005</v>
      </c>
      <c r="H6265" s="1">
        <v>19.989999999999998</v>
      </c>
      <c r="I6265">
        <f t="shared" si="487"/>
        <v>559.81000000000006</v>
      </c>
      <c r="J6265">
        <f t="shared" si="488"/>
        <v>3.5455000000000001</v>
      </c>
      <c r="K6265">
        <f t="shared" si="489"/>
        <v>19.139318100000004</v>
      </c>
      <c r="L6265" s="1" t="s">
        <v>26</v>
      </c>
      <c r="M6265" s="1" t="s">
        <v>51</v>
      </c>
      <c r="N6265" s="1" t="s">
        <v>28</v>
      </c>
      <c r="O6265" s="1" t="s">
        <v>34</v>
      </c>
      <c r="P6265" s="1" t="s">
        <v>60</v>
      </c>
      <c r="Q6265" s="1" t="s">
        <v>24</v>
      </c>
      <c r="R6265" s="2">
        <v>40586</v>
      </c>
    </row>
    <row r="6266" spans="1:18" x14ac:dyDescent="0.25">
      <c r="A6266" s="1">
        <v>46497</v>
      </c>
      <c r="B6266" s="2">
        <v>41079</v>
      </c>
      <c r="C6266" s="2" t="str">
        <f t="shared" si="486"/>
        <v>June</v>
      </c>
      <c r="D6266" s="1" t="s">
        <v>25</v>
      </c>
      <c r="E6266" s="1">
        <v>30</v>
      </c>
      <c r="F6266" s="1">
        <f t="shared" si="485"/>
        <v>21.017999999999997</v>
      </c>
      <c r="G6266" s="1">
        <v>630.54</v>
      </c>
      <c r="H6266" s="1">
        <v>8.99</v>
      </c>
      <c r="I6266">
        <f t="shared" si="487"/>
        <v>639.53</v>
      </c>
      <c r="J6266">
        <f t="shared" si="488"/>
        <v>3.5455000000000001</v>
      </c>
      <c r="K6266">
        <f t="shared" si="489"/>
        <v>22.355795699999998</v>
      </c>
      <c r="L6266" s="1" t="s">
        <v>26</v>
      </c>
      <c r="M6266" s="1" t="s">
        <v>27</v>
      </c>
      <c r="N6266" s="1" t="s">
        <v>33</v>
      </c>
      <c r="O6266" s="1" t="s">
        <v>34</v>
      </c>
      <c r="P6266" s="1" t="s">
        <v>35</v>
      </c>
      <c r="Q6266" s="1" t="s">
        <v>46</v>
      </c>
      <c r="R6266" s="2">
        <v>41080</v>
      </c>
    </row>
    <row r="6267" spans="1:18" x14ac:dyDescent="0.25">
      <c r="A6267" s="1">
        <v>5441</v>
      </c>
      <c r="B6267" s="2">
        <v>40014</v>
      </c>
      <c r="C6267" s="2" t="str">
        <f t="shared" si="486"/>
        <v>July</v>
      </c>
      <c r="D6267" s="1" t="s">
        <v>32</v>
      </c>
      <c r="E6267" s="1">
        <v>34</v>
      </c>
      <c r="F6267" s="1">
        <f t="shared" si="485"/>
        <v>6.6714705882352945</v>
      </c>
      <c r="G6267" s="1">
        <v>226.83</v>
      </c>
      <c r="H6267" s="1">
        <v>6.6</v>
      </c>
      <c r="I6267">
        <f t="shared" si="487"/>
        <v>233.43</v>
      </c>
      <c r="J6267">
        <f t="shared" si="488"/>
        <v>3.5455000000000001</v>
      </c>
      <c r="K6267">
        <f t="shared" si="489"/>
        <v>8.0422576499999998</v>
      </c>
      <c r="L6267" s="1" t="s">
        <v>26</v>
      </c>
      <c r="M6267" s="1" t="s">
        <v>51</v>
      </c>
      <c r="N6267" s="1" t="s">
        <v>21</v>
      </c>
      <c r="O6267" s="1" t="s">
        <v>34</v>
      </c>
      <c r="P6267" s="1" t="s">
        <v>45</v>
      </c>
      <c r="Q6267" s="1" t="s">
        <v>24</v>
      </c>
      <c r="R6267" s="2">
        <v>40016</v>
      </c>
    </row>
    <row r="6268" spans="1:18" x14ac:dyDescent="0.25">
      <c r="A6268" s="1">
        <v>54214</v>
      </c>
      <c r="B6268" s="2">
        <v>40910</v>
      </c>
      <c r="C6268" s="2" t="str">
        <f t="shared" si="486"/>
        <v>January</v>
      </c>
      <c r="D6268" s="1" t="s">
        <v>41</v>
      </c>
      <c r="E6268" s="1">
        <v>38</v>
      </c>
      <c r="F6268" s="1">
        <f t="shared" si="485"/>
        <v>192.77973684210528</v>
      </c>
      <c r="G6268" s="1">
        <v>7325.63</v>
      </c>
      <c r="H6268" s="1">
        <v>24.49</v>
      </c>
      <c r="I6268">
        <f t="shared" si="487"/>
        <v>7350.12</v>
      </c>
      <c r="J6268">
        <f t="shared" si="488"/>
        <v>5.3265000000000002</v>
      </c>
      <c r="K6268">
        <f t="shared" si="489"/>
        <v>390.19968195000001</v>
      </c>
      <c r="L6268" s="1" t="s">
        <v>19</v>
      </c>
      <c r="M6268" s="1" t="s">
        <v>51</v>
      </c>
      <c r="N6268" s="1" t="s">
        <v>28</v>
      </c>
      <c r="O6268" s="1" t="s">
        <v>29</v>
      </c>
      <c r="P6268" s="1" t="s">
        <v>52</v>
      </c>
      <c r="Q6268" s="1" t="s">
        <v>53</v>
      </c>
      <c r="R6268" s="2">
        <v>40913</v>
      </c>
    </row>
    <row r="6269" spans="1:18" x14ac:dyDescent="0.25">
      <c r="A6269" s="1">
        <v>26439</v>
      </c>
      <c r="B6269" s="2">
        <v>40801</v>
      </c>
      <c r="C6269" s="2" t="str">
        <f t="shared" si="486"/>
        <v>September</v>
      </c>
      <c r="D6269" s="1" t="s">
        <v>41</v>
      </c>
      <c r="E6269" s="1">
        <v>23</v>
      </c>
      <c r="F6269" s="1">
        <f t="shared" si="485"/>
        <v>51.171478260869563</v>
      </c>
      <c r="G6269" s="1">
        <v>1176.944</v>
      </c>
      <c r="H6269" s="1">
        <v>4.99</v>
      </c>
      <c r="I6269">
        <f t="shared" si="487"/>
        <v>1181.934</v>
      </c>
      <c r="J6269">
        <f t="shared" si="488"/>
        <v>5.3265000000000002</v>
      </c>
      <c r="K6269">
        <f t="shared" si="489"/>
        <v>62.689922159999995</v>
      </c>
      <c r="L6269" s="1" t="s">
        <v>26</v>
      </c>
      <c r="M6269" s="1" t="s">
        <v>54</v>
      </c>
      <c r="N6269" s="1" t="s">
        <v>33</v>
      </c>
      <c r="O6269" s="1" t="s">
        <v>29</v>
      </c>
      <c r="P6269" s="1" t="s">
        <v>30</v>
      </c>
      <c r="Q6269" s="1" t="s">
        <v>24</v>
      </c>
      <c r="R6269" s="2">
        <v>40803</v>
      </c>
    </row>
    <row r="6270" spans="1:18" x14ac:dyDescent="0.25">
      <c r="A6270" s="1">
        <v>47171</v>
      </c>
      <c r="B6270" s="2">
        <v>40185</v>
      </c>
      <c r="C6270" s="2" t="str">
        <f t="shared" si="486"/>
        <v>January</v>
      </c>
      <c r="D6270" s="1" t="s">
        <v>41</v>
      </c>
      <c r="E6270" s="1">
        <v>32</v>
      </c>
      <c r="F6270" s="1">
        <f t="shared" si="485"/>
        <v>218.2146875</v>
      </c>
      <c r="G6270" s="1">
        <v>6982.87</v>
      </c>
      <c r="H6270" s="1">
        <v>29.1</v>
      </c>
      <c r="I6270">
        <f t="shared" si="487"/>
        <v>7011.97</v>
      </c>
      <c r="J6270">
        <f t="shared" si="488"/>
        <v>4.7610000000000001</v>
      </c>
      <c r="K6270">
        <f t="shared" si="489"/>
        <v>332.45444069999996</v>
      </c>
      <c r="L6270" s="1" t="s">
        <v>38</v>
      </c>
      <c r="M6270" s="1" t="s">
        <v>27</v>
      </c>
      <c r="N6270" s="1" t="s">
        <v>42</v>
      </c>
      <c r="O6270" s="1" t="s">
        <v>22</v>
      </c>
      <c r="P6270" s="1" t="s">
        <v>57</v>
      </c>
      <c r="Q6270" s="1" t="s">
        <v>64</v>
      </c>
      <c r="R6270" s="2">
        <v>40185</v>
      </c>
    </row>
    <row r="6271" spans="1:18" x14ac:dyDescent="0.25">
      <c r="A6271" s="1">
        <v>28389</v>
      </c>
      <c r="B6271" s="2">
        <v>40120</v>
      </c>
      <c r="C6271" s="2" t="str">
        <f t="shared" si="486"/>
        <v>November</v>
      </c>
      <c r="D6271" s="1" t="s">
        <v>25</v>
      </c>
      <c r="E6271" s="1">
        <v>16</v>
      </c>
      <c r="F6271" s="1">
        <f t="shared" si="485"/>
        <v>291.08437500000002</v>
      </c>
      <c r="G6271" s="1">
        <v>4657.3500000000004</v>
      </c>
      <c r="H6271" s="1">
        <v>18.059999999999999</v>
      </c>
      <c r="I6271">
        <f t="shared" si="487"/>
        <v>4675.4100000000008</v>
      </c>
      <c r="J6271">
        <f t="shared" si="488"/>
        <v>5.3265000000000002</v>
      </c>
      <c r="K6271">
        <f t="shared" si="489"/>
        <v>248.07374775000005</v>
      </c>
      <c r="L6271" s="1" t="s">
        <v>38</v>
      </c>
      <c r="M6271" s="1" t="s">
        <v>20</v>
      </c>
      <c r="N6271" s="1" t="s">
        <v>42</v>
      </c>
      <c r="O6271" s="1" t="s">
        <v>29</v>
      </c>
      <c r="P6271" s="1" t="s">
        <v>61</v>
      </c>
      <c r="Q6271" s="1" t="s">
        <v>40</v>
      </c>
      <c r="R6271" s="2">
        <v>40121</v>
      </c>
    </row>
    <row r="6272" spans="1:18" x14ac:dyDescent="0.25">
      <c r="A6272" s="1">
        <v>50054</v>
      </c>
      <c r="B6272" s="2">
        <v>40427</v>
      </c>
      <c r="C6272" s="2" t="str">
        <f t="shared" si="486"/>
        <v>September</v>
      </c>
      <c r="D6272" s="1" t="s">
        <v>32</v>
      </c>
      <c r="E6272" s="1">
        <v>50</v>
      </c>
      <c r="F6272" s="1">
        <f t="shared" si="485"/>
        <v>107.3892</v>
      </c>
      <c r="G6272" s="1">
        <v>5369.46</v>
      </c>
      <c r="H6272" s="1">
        <v>19.989999999999998</v>
      </c>
      <c r="I6272">
        <f t="shared" si="487"/>
        <v>5389.45</v>
      </c>
      <c r="J6272">
        <f t="shared" si="488"/>
        <v>5.3265000000000002</v>
      </c>
      <c r="K6272">
        <f t="shared" si="489"/>
        <v>286.00428690000001</v>
      </c>
      <c r="L6272" s="1" t="s">
        <v>26</v>
      </c>
      <c r="M6272" s="1" t="s">
        <v>56</v>
      </c>
      <c r="N6272" s="1" t="s">
        <v>33</v>
      </c>
      <c r="O6272" s="1" t="s">
        <v>29</v>
      </c>
      <c r="P6272" s="1" t="s">
        <v>61</v>
      </c>
      <c r="Q6272" s="1" t="s">
        <v>24</v>
      </c>
      <c r="R6272" s="2">
        <v>40429</v>
      </c>
    </row>
    <row r="6273" spans="1:18" x14ac:dyDescent="0.25">
      <c r="A6273" s="1">
        <v>24672</v>
      </c>
      <c r="B6273" s="2">
        <v>40985</v>
      </c>
      <c r="C6273" s="2" t="str">
        <f t="shared" si="486"/>
        <v>March</v>
      </c>
      <c r="D6273" s="1" t="s">
        <v>41</v>
      </c>
      <c r="E6273" s="1">
        <v>37</v>
      </c>
      <c r="F6273" s="1">
        <f t="shared" si="485"/>
        <v>284.67405405405407</v>
      </c>
      <c r="G6273" s="1">
        <v>10532.94</v>
      </c>
      <c r="H6273" s="1">
        <v>35</v>
      </c>
      <c r="I6273">
        <f t="shared" si="487"/>
        <v>10567.94</v>
      </c>
      <c r="J6273">
        <f t="shared" si="488"/>
        <v>3.5455000000000001</v>
      </c>
      <c r="K6273">
        <f t="shared" si="489"/>
        <v>373.44538769999997</v>
      </c>
      <c r="L6273" s="1" t="s">
        <v>26</v>
      </c>
      <c r="M6273" s="1" t="s">
        <v>49</v>
      </c>
      <c r="N6273" s="1" t="s">
        <v>21</v>
      </c>
      <c r="O6273" s="1" t="s">
        <v>34</v>
      </c>
      <c r="P6273" s="1" t="s">
        <v>60</v>
      </c>
      <c r="Q6273" s="1" t="s">
        <v>53</v>
      </c>
      <c r="R6273" s="2">
        <v>40987</v>
      </c>
    </row>
    <row r="6274" spans="1:18" x14ac:dyDescent="0.25">
      <c r="A6274" s="1">
        <v>17634</v>
      </c>
      <c r="B6274" s="2">
        <v>41111</v>
      </c>
      <c r="C6274" s="2" t="str">
        <f t="shared" si="486"/>
        <v>July</v>
      </c>
      <c r="D6274" s="1" t="s">
        <v>25</v>
      </c>
      <c r="E6274" s="1">
        <v>5</v>
      </c>
      <c r="F6274" s="1">
        <f t="shared" ref="F6274:F6337" si="490">G6274/E6274</f>
        <v>97.813999999999993</v>
      </c>
      <c r="G6274" s="1">
        <v>489.07</v>
      </c>
      <c r="H6274" s="1">
        <v>42</v>
      </c>
      <c r="I6274">
        <f t="shared" si="487"/>
        <v>531.06999999999994</v>
      </c>
      <c r="J6274">
        <f t="shared" si="488"/>
        <v>4.7610000000000001</v>
      </c>
      <c r="K6274">
        <f t="shared" si="489"/>
        <v>23.2846227</v>
      </c>
      <c r="L6274" s="1" t="s">
        <v>38</v>
      </c>
      <c r="M6274" s="1" t="s">
        <v>27</v>
      </c>
      <c r="N6274" s="1" t="s">
        <v>33</v>
      </c>
      <c r="O6274" s="1" t="s">
        <v>22</v>
      </c>
      <c r="P6274" s="1" t="s">
        <v>39</v>
      </c>
      <c r="Q6274" s="1" t="s">
        <v>40</v>
      </c>
      <c r="R6274" s="2">
        <v>41111</v>
      </c>
    </row>
    <row r="6275" spans="1:18" x14ac:dyDescent="0.25">
      <c r="A6275" s="1">
        <v>14755</v>
      </c>
      <c r="B6275" s="2">
        <v>40183</v>
      </c>
      <c r="C6275" s="2" t="str">
        <f t="shared" ref="C6275:C6338" si="491">TEXT(B6275,"mmmm")</f>
        <v>January</v>
      </c>
      <c r="D6275" s="1" t="s">
        <v>25</v>
      </c>
      <c r="E6275" s="1">
        <v>31</v>
      </c>
      <c r="F6275" s="1">
        <f t="shared" si="490"/>
        <v>3.5961290322580646</v>
      </c>
      <c r="G6275" s="1">
        <v>111.48</v>
      </c>
      <c r="H6275" s="1">
        <v>0.7</v>
      </c>
      <c r="I6275">
        <f t="shared" ref="I6275:I6338" si="492">G6275+H6275</f>
        <v>112.18</v>
      </c>
      <c r="J6275">
        <f t="shared" ref="J6275:J6338" si="493">IF(O6275="Furniture",4.761,IF(O6275="Technology",5.3265,IF(O6275="Office Supplies",3.5455,0)))</f>
        <v>3.5455000000000001</v>
      </c>
      <c r="K6275">
        <f t="shared" ref="K6275:K6338" si="494">(J6275*G6275)/100</f>
        <v>3.9525234</v>
      </c>
      <c r="L6275" s="1" t="s">
        <v>26</v>
      </c>
      <c r="M6275" s="1" t="s">
        <v>27</v>
      </c>
      <c r="N6275" s="1" t="s">
        <v>21</v>
      </c>
      <c r="O6275" s="1" t="s">
        <v>34</v>
      </c>
      <c r="P6275" s="1" t="s">
        <v>35</v>
      </c>
      <c r="Q6275" s="1" t="s">
        <v>36</v>
      </c>
      <c r="R6275" s="2">
        <v>40183</v>
      </c>
    </row>
    <row r="6276" spans="1:18" x14ac:dyDescent="0.25">
      <c r="A6276" s="1">
        <v>24390</v>
      </c>
      <c r="B6276" s="2">
        <v>41066</v>
      </c>
      <c r="C6276" s="2" t="str">
        <f t="shared" si="491"/>
        <v>June</v>
      </c>
      <c r="D6276" s="1" t="s">
        <v>18</v>
      </c>
      <c r="E6276" s="1">
        <v>2</v>
      </c>
      <c r="F6276" s="1">
        <f t="shared" si="490"/>
        <v>53.835000000000001</v>
      </c>
      <c r="G6276" s="1">
        <v>107.67</v>
      </c>
      <c r="H6276" s="1">
        <v>6.5</v>
      </c>
      <c r="I6276">
        <f t="shared" si="492"/>
        <v>114.17</v>
      </c>
      <c r="J6276">
        <f t="shared" si="493"/>
        <v>5.3265000000000002</v>
      </c>
      <c r="K6276">
        <f t="shared" si="494"/>
        <v>5.7350425500000002</v>
      </c>
      <c r="L6276" s="1" t="s">
        <v>19</v>
      </c>
      <c r="M6276" s="1" t="s">
        <v>27</v>
      </c>
      <c r="N6276" s="1" t="s">
        <v>42</v>
      </c>
      <c r="O6276" s="1" t="s">
        <v>29</v>
      </c>
      <c r="P6276" s="1" t="s">
        <v>43</v>
      </c>
      <c r="Q6276" s="1" t="s">
        <v>24</v>
      </c>
      <c r="R6276" s="2">
        <v>41068</v>
      </c>
    </row>
    <row r="6277" spans="1:18" x14ac:dyDescent="0.25">
      <c r="A6277" s="1">
        <v>58914</v>
      </c>
      <c r="B6277" s="2">
        <v>39912</v>
      </c>
      <c r="C6277" s="2" t="str">
        <f t="shared" si="491"/>
        <v>April</v>
      </c>
      <c r="D6277" s="1" t="s">
        <v>18</v>
      </c>
      <c r="E6277" s="1">
        <v>11</v>
      </c>
      <c r="F6277" s="1">
        <f t="shared" si="490"/>
        <v>1.7</v>
      </c>
      <c r="G6277" s="1">
        <v>18.7</v>
      </c>
      <c r="H6277" s="1">
        <v>0.7</v>
      </c>
      <c r="I6277">
        <f t="shared" si="492"/>
        <v>19.399999999999999</v>
      </c>
      <c r="J6277">
        <f t="shared" si="493"/>
        <v>3.5455000000000001</v>
      </c>
      <c r="K6277">
        <f t="shared" si="494"/>
        <v>0.6630085</v>
      </c>
      <c r="L6277" s="1" t="s">
        <v>26</v>
      </c>
      <c r="M6277" s="1" t="s">
        <v>51</v>
      </c>
      <c r="N6277" s="1" t="s">
        <v>42</v>
      </c>
      <c r="O6277" s="1" t="s">
        <v>34</v>
      </c>
      <c r="P6277" s="1" t="s">
        <v>35</v>
      </c>
      <c r="Q6277" s="1" t="s">
        <v>36</v>
      </c>
      <c r="R6277" s="2">
        <v>39919</v>
      </c>
    </row>
    <row r="6278" spans="1:18" x14ac:dyDescent="0.25">
      <c r="A6278" s="1">
        <v>24386</v>
      </c>
      <c r="B6278" s="2">
        <v>41086</v>
      </c>
      <c r="C6278" s="2" t="str">
        <f t="shared" si="491"/>
        <v>June</v>
      </c>
      <c r="D6278" s="1" t="s">
        <v>25</v>
      </c>
      <c r="E6278" s="1">
        <v>41</v>
      </c>
      <c r="F6278" s="1">
        <f t="shared" si="490"/>
        <v>103.81731707317074</v>
      </c>
      <c r="G6278" s="1">
        <v>4256.51</v>
      </c>
      <c r="H6278" s="1">
        <v>7.18</v>
      </c>
      <c r="I6278">
        <f t="shared" si="492"/>
        <v>4263.6900000000005</v>
      </c>
      <c r="J6278">
        <f t="shared" si="493"/>
        <v>5.3265000000000002</v>
      </c>
      <c r="K6278">
        <f t="shared" si="494"/>
        <v>226.72300515000003</v>
      </c>
      <c r="L6278" s="1" t="s">
        <v>26</v>
      </c>
      <c r="M6278" s="1" t="s">
        <v>56</v>
      </c>
      <c r="N6278" s="1" t="s">
        <v>33</v>
      </c>
      <c r="O6278" s="1" t="s">
        <v>29</v>
      </c>
      <c r="P6278" s="1" t="s">
        <v>43</v>
      </c>
      <c r="Q6278" s="1" t="s">
        <v>24</v>
      </c>
      <c r="R6278" s="2">
        <v>41088</v>
      </c>
    </row>
    <row r="6279" spans="1:18" x14ac:dyDescent="0.25">
      <c r="A6279" s="1">
        <v>17317</v>
      </c>
      <c r="B6279" s="2">
        <v>40150</v>
      </c>
      <c r="C6279" s="2" t="str">
        <f t="shared" si="491"/>
        <v>December</v>
      </c>
      <c r="D6279" s="1" t="s">
        <v>32</v>
      </c>
      <c r="E6279" s="1">
        <v>7</v>
      </c>
      <c r="F6279" s="1">
        <f t="shared" si="490"/>
        <v>4.9514285714285711</v>
      </c>
      <c r="G6279" s="1">
        <v>34.659999999999997</v>
      </c>
      <c r="H6279" s="1">
        <v>4.99</v>
      </c>
      <c r="I6279">
        <f t="shared" si="492"/>
        <v>39.65</v>
      </c>
      <c r="J6279">
        <f t="shared" si="493"/>
        <v>3.5455000000000001</v>
      </c>
      <c r="K6279">
        <f t="shared" si="494"/>
        <v>1.2288702999999999</v>
      </c>
      <c r="L6279" s="1" t="s">
        <v>26</v>
      </c>
      <c r="M6279" s="1" t="s">
        <v>49</v>
      </c>
      <c r="N6279" s="1" t="s">
        <v>33</v>
      </c>
      <c r="O6279" s="1" t="s">
        <v>34</v>
      </c>
      <c r="P6279" s="1" t="s">
        <v>62</v>
      </c>
      <c r="Q6279" s="1" t="s">
        <v>24</v>
      </c>
      <c r="R6279" s="2">
        <v>40152</v>
      </c>
    </row>
    <row r="6280" spans="1:18" x14ac:dyDescent="0.25">
      <c r="A6280" s="1">
        <v>3556</v>
      </c>
      <c r="B6280" s="2">
        <v>41174</v>
      </c>
      <c r="C6280" s="2" t="str">
        <f t="shared" si="491"/>
        <v>September</v>
      </c>
      <c r="D6280" s="1" t="s">
        <v>32</v>
      </c>
      <c r="E6280" s="1">
        <v>41</v>
      </c>
      <c r="F6280" s="1">
        <f t="shared" si="490"/>
        <v>120.34121951219511</v>
      </c>
      <c r="G6280" s="1">
        <v>4933.99</v>
      </c>
      <c r="H6280" s="1">
        <v>12.65</v>
      </c>
      <c r="I6280">
        <f t="shared" si="492"/>
        <v>4946.6399999999994</v>
      </c>
      <c r="J6280">
        <f t="shared" si="493"/>
        <v>4.7610000000000001</v>
      </c>
      <c r="K6280">
        <f t="shared" si="494"/>
        <v>234.9072639</v>
      </c>
      <c r="L6280" s="1" t="s">
        <v>26</v>
      </c>
      <c r="M6280" s="1" t="s">
        <v>58</v>
      </c>
      <c r="N6280" s="1" t="s">
        <v>42</v>
      </c>
      <c r="O6280" s="1" t="s">
        <v>22</v>
      </c>
      <c r="P6280" s="1" t="s">
        <v>39</v>
      </c>
      <c r="Q6280" s="1" t="s">
        <v>31</v>
      </c>
      <c r="R6280" s="2">
        <v>41174</v>
      </c>
    </row>
    <row r="6281" spans="1:18" x14ac:dyDescent="0.25">
      <c r="A6281" s="1">
        <v>47461</v>
      </c>
      <c r="B6281" s="2">
        <v>40293</v>
      </c>
      <c r="C6281" s="2" t="str">
        <f t="shared" si="491"/>
        <v>April</v>
      </c>
      <c r="D6281" s="1" t="s">
        <v>25</v>
      </c>
      <c r="E6281" s="1">
        <v>45</v>
      </c>
      <c r="F6281" s="1">
        <f t="shared" si="490"/>
        <v>7.1733333333333338</v>
      </c>
      <c r="G6281" s="1">
        <v>322.8</v>
      </c>
      <c r="H6281" s="1">
        <v>2.35</v>
      </c>
      <c r="I6281">
        <f t="shared" si="492"/>
        <v>325.15000000000003</v>
      </c>
      <c r="J6281">
        <f t="shared" si="493"/>
        <v>3.5455000000000001</v>
      </c>
      <c r="K6281">
        <f t="shared" si="494"/>
        <v>11.444874</v>
      </c>
      <c r="L6281" s="1" t="s">
        <v>26</v>
      </c>
      <c r="M6281" s="1" t="s">
        <v>20</v>
      </c>
      <c r="N6281" s="1" t="s">
        <v>28</v>
      </c>
      <c r="O6281" s="1" t="s">
        <v>34</v>
      </c>
      <c r="P6281" s="1" t="s">
        <v>35</v>
      </c>
      <c r="Q6281" s="1" t="s">
        <v>36</v>
      </c>
      <c r="R6281" s="2">
        <v>40295</v>
      </c>
    </row>
    <row r="6282" spans="1:18" x14ac:dyDescent="0.25">
      <c r="A6282" s="1">
        <v>57699</v>
      </c>
      <c r="B6282" s="2">
        <v>41223</v>
      </c>
      <c r="C6282" s="2" t="str">
        <f t="shared" si="491"/>
        <v>November</v>
      </c>
      <c r="D6282" s="1" t="s">
        <v>18</v>
      </c>
      <c r="E6282" s="1">
        <v>36</v>
      </c>
      <c r="F6282" s="1">
        <f t="shared" si="490"/>
        <v>60.023055555555551</v>
      </c>
      <c r="G6282" s="1">
        <v>2160.83</v>
      </c>
      <c r="H6282" s="1">
        <v>19.989999999999998</v>
      </c>
      <c r="I6282">
        <f t="shared" si="492"/>
        <v>2180.8199999999997</v>
      </c>
      <c r="J6282">
        <f t="shared" si="493"/>
        <v>3.5455000000000001</v>
      </c>
      <c r="K6282">
        <f t="shared" si="494"/>
        <v>76.612227649999994</v>
      </c>
      <c r="L6282" s="1" t="s">
        <v>26</v>
      </c>
      <c r="M6282" s="1" t="s">
        <v>27</v>
      </c>
      <c r="N6282" s="1" t="s">
        <v>33</v>
      </c>
      <c r="O6282" s="1" t="s">
        <v>34</v>
      </c>
      <c r="P6282" s="1" t="s">
        <v>62</v>
      </c>
      <c r="Q6282" s="1" t="s">
        <v>24</v>
      </c>
      <c r="R6282" s="2">
        <v>41227</v>
      </c>
    </row>
    <row r="6283" spans="1:18" x14ac:dyDescent="0.25">
      <c r="A6283" s="1">
        <v>2791</v>
      </c>
      <c r="B6283" s="2">
        <v>40095</v>
      </c>
      <c r="C6283" s="2" t="str">
        <f t="shared" si="491"/>
        <v>October</v>
      </c>
      <c r="D6283" s="1" t="s">
        <v>25</v>
      </c>
      <c r="E6283" s="1">
        <v>49</v>
      </c>
      <c r="F6283" s="1">
        <f t="shared" si="490"/>
        <v>114.00673469387755</v>
      </c>
      <c r="G6283" s="1">
        <v>5586.33</v>
      </c>
      <c r="H6283" s="1">
        <v>30</v>
      </c>
      <c r="I6283">
        <f t="shared" si="492"/>
        <v>5616.33</v>
      </c>
      <c r="J6283">
        <f t="shared" si="493"/>
        <v>4.7610000000000001</v>
      </c>
      <c r="K6283">
        <f t="shared" si="494"/>
        <v>265.96517130000001</v>
      </c>
      <c r="L6283" s="1" t="s">
        <v>38</v>
      </c>
      <c r="M6283" s="1" t="s">
        <v>65</v>
      </c>
      <c r="N6283" s="1" t="s">
        <v>33</v>
      </c>
      <c r="O6283" s="1" t="s">
        <v>22</v>
      </c>
      <c r="P6283" s="1" t="s">
        <v>39</v>
      </c>
      <c r="Q6283" s="1" t="s">
        <v>40</v>
      </c>
      <c r="R6283" s="2">
        <v>40097</v>
      </c>
    </row>
    <row r="6284" spans="1:18" x14ac:dyDescent="0.25">
      <c r="A6284" s="1">
        <v>24097</v>
      </c>
      <c r="B6284" s="2">
        <v>40394</v>
      </c>
      <c r="C6284" s="2" t="str">
        <f t="shared" si="491"/>
        <v>August</v>
      </c>
      <c r="D6284" s="1" t="s">
        <v>25</v>
      </c>
      <c r="E6284" s="1">
        <v>1</v>
      </c>
      <c r="F6284" s="1">
        <f t="shared" si="490"/>
        <v>17.190000000000001</v>
      </c>
      <c r="G6284" s="1">
        <v>17.190000000000001</v>
      </c>
      <c r="H6284" s="1">
        <v>1.99</v>
      </c>
      <c r="I6284">
        <f t="shared" si="492"/>
        <v>19.18</v>
      </c>
      <c r="J6284">
        <f t="shared" si="493"/>
        <v>5.3265000000000002</v>
      </c>
      <c r="K6284">
        <f t="shared" si="494"/>
        <v>0.91562535000000012</v>
      </c>
      <c r="L6284" s="1" t="s">
        <v>26</v>
      </c>
      <c r="M6284" s="1" t="s">
        <v>44</v>
      </c>
      <c r="N6284" s="1" t="s">
        <v>28</v>
      </c>
      <c r="O6284" s="1" t="s">
        <v>29</v>
      </c>
      <c r="P6284" s="1" t="s">
        <v>43</v>
      </c>
      <c r="Q6284" s="1" t="s">
        <v>46</v>
      </c>
      <c r="R6284" s="2">
        <v>40394</v>
      </c>
    </row>
    <row r="6285" spans="1:18" x14ac:dyDescent="0.25">
      <c r="A6285" s="1">
        <v>45893</v>
      </c>
      <c r="B6285" s="2">
        <v>40689</v>
      </c>
      <c r="C6285" s="2" t="str">
        <f t="shared" si="491"/>
        <v>May</v>
      </c>
      <c r="D6285" s="1" t="s">
        <v>25</v>
      </c>
      <c r="E6285" s="1">
        <v>15</v>
      </c>
      <c r="F6285" s="1">
        <f t="shared" si="490"/>
        <v>4.535333333333333</v>
      </c>
      <c r="G6285" s="1">
        <v>68.03</v>
      </c>
      <c r="H6285" s="1">
        <v>1.49</v>
      </c>
      <c r="I6285">
        <f t="shared" si="492"/>
        <v>69.52</v>
      </c>
      <c r="J6285">
        <f t="shared" si="493"/>
        <v>3.5455000000000001</v>
      </c>
      <c r="K6285">
        <f t="shared" si="494"/>
        <v>2.4120036499999999</v>
      </c>
      <c r="L6285" s="1" t="s">
        <v>26</v>
      </c>
      <c r="M6285" s="1" t="s">
        <v>54</v>
      </c>
      <c r="N6285" s="1" t="s">
        <v>33</v>
      </c>
      <c r="O6285" s="1" t="s">
        <v>34</v>
      </c>
      <c r="P6285" s="1" t="s">
        <v>48</v>
      </c>
      <c r="Q6285" s="1" t="s">
        <v>24</v>
      </c>
      <c r="R6285" s="2">
        <v>40690</v>
      </c>
    </row>
    <row r="6286" spans="1:18" x14ac:dyDescent="0.25">
      <c r="A6286" s="1">
        <v>9509</v>
      </c>
      <c r="B6286" s="2">
        <v>41189</v>
      </c>
      <c r="C6286" s="2" t="str">
        <f t="shared" si="491"/>
        <v>October</v>
      </c>
      <c r="D6286" s="1" t="s">
        <v>32</v>
      </c>
      <c r="E6286" s="1">
        <v>36</v>
      </c>
      <c r="F6286" s="1">
        <f t="shared" si="490"/>
        <v>338.21722222222223</v>
      </c>
      <c r="G6286" s="1">
        <v>12175.82</v>
      </c>
      <c r="H6286" s="1">
        <v>58.95</v>
      </c>
      <c r="I6286">
        <f t="shared" si="492"/>
        <v>12234.77</v>
      </c>
      <c r="J6286">
        <f t="shared" si="493"/>
        <v>4.7610000000000001</v>
      </c>
      <c r="K6286">
        <f t="shared" si="494"/>
        <v>579.69079019999992</v>
      </c>
      <c r="L6286" s="1" t="s">
        <v>38</v>
      </c>
      <c r="M6286" s="1" t="s">
        <v>44</v>
      </c>
      <c r="N6286" s="1" t="s">
        <v>42</v>
      </c>
      <c r="O6286" s="1" t="s">
        <v>22</v>
      </c>
      <c r="P6286" s="1" t="s">
        <v>39</v>
      </c>
      <c r="Q6286" s="1" t="s">
        <v>40</v>
      </c>
      <c r="R6286" s="2">
        <v>41190</v>
      </c>
    </row>
    <row r="6287" spans="1:18" x14ac:dyDescent="0.25">
      <c r="A6287" s="1">
        <v>36805</v>
      </c>
      <c r="B6287" s="2">
        <v>40526</v>
      </c>
      <c r="C6287" s="2" t="str">
        <f t="shared" si="491"/>
        <v>December</v>
      </c>
      <c r="D6287" s="1" t="s">
        <v>41</v>
      </c>
      <c r="E6287" s="1">
        <v>28</v>
      </c>
      <c r="F6287" s="1">
        <f t="shared" si="490"/>
        <v>55.228446428571431</v>
      </c>
      <c r="G6287" s="1">
        <v>1546.3965000000001</v>
      </c>
      <c r="H6287" s="1">
        <v>5.26</v>
      </c>
      <c r="I6287">
        <f t="shared" si="492"/>
        <v>1551.6565000000001</v>
      </c>
      <c r="J6287">
        <f t="shared" si="493"/>
        <v>5.3265000000000002</v>
      </c>
      <c r="K6287">
        <f t="shared" si="494"/>
        <v>82.368809572500012</v>
      </c>
      <c r="L6287" s="1" t="s">
        <v>19</v>
      </c>
      <c r="M6287" s="1" t="s">
        <v>20</v>
      </c>
      <c r="N6287" s="1" t="s">
        <v>33</v>
      </c>
      <c r="O6287" s="1" t="s">
        <v>29</v>
      </c>
      <c r="P6287" s="1" t="s">
        <v>30</v>
      </c>
      <c r="Q6287" s="1" t="s">
        <v>24</v>
      </c>
      <c r="R6287" s="2">
        <v>40528</v>
      </c>
    </row>
    <row r="6288" spans="1:18" x14ac:dyDescent="0.25">
      <c r="A6288" s="1">
        <v>34182</v>
      </c>
      <c r="B6288" s="2">
        <v>41199</v>
      </c>
      <c r="C6288" s="2" t="str">
        <f t="shared" si="491"/>
        <v>October</v>
      </c>
      <c r="D6288" s="1" t="s">
        <v>37</v>
      </c>
      <c r="E6288" s="1">
        <v>31</v>
      </c>
      <c r="F6288" s="1">
        <f t="shared" si="490"/>
        <v>10.849677419354839</v>
      </c>
      <c r="G6288" s="1">
        <v>336.34</v>
      </c>
      <c r="H6288" s="1">
        <v>7.94</v>
      </c>
      <c r="I6288">
        <f t="shared" si="492"/>
        <v>344.28</v>
      </c>
      <c r="J6288">
        <f t="shared" si="493"/>
        <v>4.7610000000000001</v>
      </c>
      <c r="K6288">
        <f t="shared" si="494"/>
        <v>16.013147400000001</v>
      </c>
      <c r="L6288" s="1" t="s">
        <v>26</v>
      </c>
      <c r="M6288" s="1" t="s">
        <v>49</v>
      </c>
      <c r="N6288" s="1" t="s">
        <v>42</v>
      </c>
      <c r="O6288" s="1" t="s">
        <v>22</v>
      </c>
      <c r="P6288" s="1" t="s">
        <v>23</v>
      </c>
      <c r="Q6288" s="1" t="s">
        <v>46</v>
      </c>
      <c r="R6288" s="2">
        <v>41201</v>
      </c>
    </row>
    <row r="6289" spans="1:18" x14ac:dyDescent="0.25">
      <c r="A6289" s="1">
        <v>21089</v>
      </c>
      <c r="B6289" s="2">
        <v>40752</v>
      </c>
      <c r="C6289" s="2" t="str">
        <f t="shared" si="491"/>
        <v>July</v>
      </c>
      <c r="D6289" s="1" t="s">
        <v>41</v>
      </c>
      <c r="E6289" s="1">
        <v>4</v>
      </c>
      <c r="F6289" s="1">
        <f t="shared" si="490"/>
        <v>139.9375</v>
      </c>
      <c r="G6289" s="1">
        <v>559.75</v>
      </c>
      <c r="H6289" s="1">
        <v>70.2</v>
      </c>
      <c r="I6289">
        <f t="shared" si="492"/>
        <v>629.95000000000005</v>
      </c>
      <c r="J6289">
        <f t="shared" si="493"/>
        <v>4.7610000000000001</v>
      </c>
      <c r="K6289">
        <f t="shared" si="494"/>
        <v>26.649697500000002</v>
      </c>
      <c r="L6289" s="1" t="s">
        <v>38</v>
      </c>
      <c r="M6289" s="1" t="s">
        <v>27</v>
      </c>
      <c r="N6289" s="1" t="s">
        <v>33</v>
      </c>
      <c r="O6289" s="1" t="s">
        <v>22</v>
      </c>
      <c r="P6289" s="1" t="s">
        <v>39</v>
      </c>
      <c r="Q6289" s="1" t="s">
        <v>40</v>
      </c>
      <c r="R6289" s="2">
        <v>40754</v>
      </c>
    </row>
    <row r="6290" spans="1:18" x14ac:dyDescent="0.25">
      <c r="A6290" s="1">
        <v>21121</v>
      </c>
      <c r="B6290" s="2">
        <v>40072</v>
      </c>
      <c r="C6290" s="2" t="str">
        <f t="shared" si="491"/>
        <v>September</v>
      </c>
      <c r="D6290" s="1" t="s">
        <v>32</v>
      </c>
      <c r="E6290" s="1">
        <v>50</v>
      </c>
      <c r="F6290" s="1">
        <f t="shared" si="490"/>
        <v>403.50959999999998</v>
      </c>
      <c r="G6290" s="1">
        <v>20175.48</v>
      </c>
      <c r="H6290" s="1">
        <v>19.989999999999998</v>
      </c>
      <c r="I6290">
        <f t="shared" si="492"/>
        <v>20195.47</v>
      </c>
      <c r="J6290">
        <f t="shared" si="493"/>
        <v>3.5455000000000001</v>
      </c>
      <c r="K6290">
        <f t="shared" si="494"/>
        <v>715.32164340000008</v>
      </c>
      <c r="L6290" s="1" t="s">
        <v>26</v>
      </c>
      <c r="M6290" s="1" t="s">
        <v>59</v>
      </c>
      <c r="N6290" s="1" t="s">
        <v>33</v>
      </c>
      <c r="O6290" s="1" t="s">
        <v>34</v>
      </c>
      <c r="P6290" s="1" t="s">
        <v>48</v>
      </c>
      <c r="Q6290" s="1" t="s">
        <v>24</v>
      </c>
      <c r="R6290" s="2">
        <v>40073</v>
      </c>
    </row>
    <row r="6291" spans="1:18" x14ac:dyDescent="0.25">
      <c r="A6291" s="1">
        <v>38784</v>
      </c>
      <c r="B6291" s="2">
        <v>40577</v>
      </c>
      <c r="C6291" s="2" t="str">
        <f t="shared" si="491"/>
        <v>February</v>
      </c>
      <c r="D6291" s="1" t="s">
        <v>41</v>
      </c>
      <c r="E6291" s="1">
        <v>50</v>
      </c>
      <c r="F6291" s="1">
        <f t="shared" si="490"/>
        <v>5.9623999999999997</v>
      </c>
      <c r="G6291" s="1">
        <v>298.12</v>
      </c>
      <c r="H6291" s="1">
        <v>0.5</v>
      </c>
      <c r="I6291">
        <f t="shared" si="492"/>
        <v>298.62</v>
      </c>
      <c r="J6291">
        <f t="shared" si="493"/>
        <v>3.5455000000000001</v>
      </c>
      <c r="K6291">
        <f t="shared" si="494"/>
        <v>10.569844600000001</v>
      </c>
      <c r="L6291" s="1" t="s">
        <v>26</v>
      </c>
      <c r="M6291" s="1" t="s">
        <v>20</v>
      </c>
      <c r="N6291" s="1" t="s">
        <v>42</v>
      </c>
      <c r="O6291" s="1" t="s">
        <v>34</v>
      </c>
      <c r="P6291" s="1" t="s">
        <v>63</v>
      </c>
      <c r="Q6291" s="1" t="s">
        <v>24</v>
      </c>
      <c r="R6291" s="2">
        <v>40579</v>
      </c>
    </row>
    <row r="6292" spans="1:18" x14ac:dyDescent="0.25">
      <c r="A6292" s="1">
        <v>40547</v>
      </c>
      <c r="B6292" s="2">
        <v>40003</v>
      </c>
      <c r="C6292" s="2" t="str">
        <f t="shared" si="491"/>
        <v>July</v>
      </c>
      <c r="D6292" s="1" t="s">
        <v>37</v>
      </c>
      <c r="E6292" s="1">
        <v>45</v>
      </c>
      <c r="F6292" s="1">
        <f t="shared" si="490"/>
        <v>154.31315555555554</v>
      </c>
      <c r="G6292" s="1">
        <v>6944.0919999999996</v>
      </c>
      <c r="H6292" s="1">
        <v>13.99</v>
      </c>
      <c r="I6292">
        <f t="shared" si="492"/>
        <v>6958.0819999999994</v>
      </c>
      <c r="J6292">
        <f t="shared" si="493"/>
        <v>5.3265000000000002</v>
      </c>
      <c r="K6292">
        <f t="shared" si="494"/>
        <v>369.87706037999999</v>
      </c>
      <c r="L6292" s="1" t="s">
        <v>19</v>
      </c>
      <c r="M6292" s="1" t="s">
        <v>54</v>
      </c>
      <c r="N6292" s="1" t="s">
        <v>28</v>
      </c>
      <c r="O6292" s="1" t="s">
        <v>29</v>
      </c>
      <c r="P6292" s="1" t="s">
        <v>30</v>
      </c>
      <c r="Q6292" s="1" t="s">
        <v>31</v>
      </c>
      <c r="R6292" s="2">
        <v>40005</v>
      </c>
    </row>
    <row r="6293" spans="1:18" x14ac:dyDescent="0.25">
      <c r="A6293" s="1">
        <v>46374</v>
      </c>
      <c r="B6293" s="2">
        <v>40366</v>
      </c>
      <c r="C6293" s="2" t="str">
        <f t="shared" si="491"/>
        <v>July</v>
      </c>
      <c r="D6293" s="1" t="s">
        <v>25</v>
      </c>
      <c r="E6293" s="1">
        <v>7</v>
      </c>
      <c r="F6293" s="1">
        <f t="shared" si="490"/>
        <v>260.40428571428572</v>
      </c>
      <c r="G6293" s="1">
        <v>1822.83</v>
      </c>
      <c r="H6293" s="1">
        <v>66.67</v>
      </c>
      <c r="I6293">
        <f t="shared" si="492"/>
        <v>1889.5</v>
      </c>
      <c r="J6293">
        <f t="shared" si="493"/>
        <v>4.7610000000000001</v>
      </c>
      <c r="K6293">
        <f t="shared" si="494"/>
        <v>86.784936299999984</v>
      </c>
      <c r="L6293" s="1" t="s">
        <v>38</v>
      </c>
      <c r="M6293" s="1" t="s">
        <v>27</v>
      </c>
      <c r="N6293" s="1" t="s">
        <v>28</v>
      </c>
      <c r="O6293" s="1" t="s">
        <v>22</v>
      </c>
      <c r="P6293" s="1" t="s">
        <v>57</v>
      </c>
      <c r="Q6293" s="1" t="s">
        <v>64</v>
      </c>
      <c r="R6293" s="2">
        <v>40368</v>
      </c>
    </row>
    <row r="6294" spans="1:18" x14ac:dyDescent="0.25">
      <c r="A6294" s="1">
        <v>32869</v>
      </c>
      <c r="B6294" s="2">
        <v>39899</v>
      </c>
      <c r="C6294" s="2" t="str">
        <f t="shared" si="491"/>
        <v>March</v>
      </c>
      <c r="D6294" s="1" t="s">
        <v>41</v>
      </c>
      <c r="E6294" s="1">
        <v>2</v>
      </c>
      <c r="F6294" s="1">
        <f t="shared" si="490"/>
        <v>7.63</v>
      </c>
      <c r="G6294" s="1">
        <v>15.26</v>
      </c>
      <c r="H6294" s="1">
        <v>1.5</v>
      </c>
      <c r="I6294">
        <f t="shared" si="492"/>
        <v>16.759999999999998</v>
      </c>
      <c r="J6294">
        <f t="shared" si="493"/>
        <v>3.5455000000000001</v>
      </c>
      <c r="K6294">
        <f t="shared" si="494"/>
        <v>0.5410433</v>
      </c>
      <c r="L6294" s="1" t="s">
        <v>26</v>
      </c>
      <c r="M6294" s="1" t="s">
        <v>55</v>
      </c>
      <c r="N6294" s="1" t="s">
        <v>33</v>
      </c>
      <c r="O6294" s="1" t="s">
        <v>34</v>
      </c>
      <c r="P6294" s="1" t="s">
        <v>35</v>
      </c>
      <c r="Q6294" s="1" t="s">
        <v>36</v>
      </c>
      <c r="R6294" s="2">
        <v>39900</v>
      </c>
    </row>
    <row r="6295" spans="1:18" x14ac:dyDescent="0.25">
      <c r="A6295" s="1">
        <v>28899</v>
      </c>
      <c r="B6295" s="2">
        <v>41074</v>
      </c>
      <c r="C6295" s="2" t="str">
        <f t="shared" si="491"/>
        <v>June</v>
      </c>
      <c r="D6295" s="1" t="s">
        <v>18</v>
      </c>
      <c r="E6295" s="1">
        <v>27</v>
      </c>
      <c r="F6295" s="1">
        <f t="shared" si="490"/>
        <v>166.23198148148148</v>
      </c>
      <c r="G6295" s="1">
        <v>4488.2635</v>
      </c>
      <c r="H6295" s="1">
        <v>5</v>
      </c>
      <c r="I6295">
        <f t="shared" si="492"/>
        <v>4493.2635</v>
      </c>
      <c r="J6295">
        <f t="shared" si="493"/>
        <v>5.3265000000000002</v>
      </c>
      <c r="K6295">
        <f t="shared" si="494"/>
        <v>239.0673553275</v>
      </c>
      <c r="L6295" s="1" t="s">
        <v>26</v>
      </c>
      <c r="M6295" s="1" t="s">
        <v>54</v>
      </c>
      <c r="N6295" s="1" t="s">
        <v>21</v>
      </c>
      <c r="O6295" s="1" t="s">
        <v>29</v>
      </c>
      <c r="P6295" s="1" t="s">
        <v>30</v>
      </c>
      <c r="Q6295" s="1" t="s">
        <v>24</v>
      </c>
      <c r="R6295" s="2">
        <v>41076</v>
      </c>
    </row>
    <row r="6296" spans="1:18" x14ac:dyDescent="0.25">
      <c r="A6296" s="1">
        <v>20261</v>
      </c>
      <c r="B6296" s="2">
        <v>39953</v>
      </c>
      <c r="C6296" s="2" t="str">
        <f t="shared" si="491"/>
        <v>May</v>
      </c>
      <c r="D6296" s="1" t="s">
        <v>41</v>
      </c>
      <c r="E6296" s="1">
        <v>36</v>
      </c>
      <c r="F6296" s="1">
        <f t="shared" si="490"/>
        <v>6.1244444444444444</v>
      </c>
      <c r="G6296" s="1">
        <v>220.48</v>
      </c>
      <c r="H6296" s="1">
        <v>1.02</v>
      </c>
      <c r="I6296">
        <f t="shared" si="492"/>
        <v>221.5</v>
      </c>
      <c r="J6296">
        <f t="shared" si="493"/>
        <v>3.5455000000000001</v>
      </c>
      <c r="K6296">
        <f t="shared" si="494"/>
        <v>7.8171183999999991</v>
      </c>
      <c r="L6296" s="1" t="s">
        <v>26</v>
      </c>
      <c r="M6296" s="1" t="s">
        <v>27</v>
      </c>
      <c r="N6296" s="1" t="s">
        <v>28</v>
      </c>
      <c r="O6296" s="1" t="s">
        <v>34</v>
      </c>
      <c r="P6296" s="1" t="s">
        <v>45</v>
      </c>
      <c r="Q6296" s="1" t="s">
        <v>36</v>
      </c>
      <c r="R6296" s="2">
        <v>39956</v>
      </c>
    </row>
    <row r="6297" spans="1:18" x14ac:dyDescent="0.25">
      <c r="A6297" s="1">
        <v>23940</v>
      </c>
      <c r="B6297" s="2">
        <v>40641</v>
      </c>
      <c r="C6297" s="2" t="str">
        <f t="shared" si="491"/>
        <v>April</v>
      </c>
      <c r="D6297" s="1" t="s">
        <v>41</v>
      </c>
      <c r="E6297" s="1">
        <v>11</v>
      </c>
      <c r="F6297" s="1">
        <f t="shared" si="490"/>
        <v>157.78090909090909</v>
      </c>
      <c r="G6297" s="1">
        <v>1735.59</v>
      </c>
      <c r="H6297" s="1">
        <v>60.2</v>
      </c>
      <c r="I6297">
        <f t="shared" si="492"/>
        <v>1795.79</v>
      </c>
      <c r="J6297">
        <f t="shared" si="493"/>
        <v>4.7610000000000001</v>
      </c>
      <c r="K6297">
        <f t="shared" si="494"/>
        <v>82.631439900000004</v>
      </c>
      <c r="L6297" s="1" t="s">
        <v>38</v>
      </c>
      <c r="M6297" s="1" t="s">
        <v>20</v>
      </c>
      <c r="N6297" s="1" t="s">
        <v>42</v>
      </c>
      <c r="O6297" s="1" t="s">
        <v>22</v>
      </c>
      <c r="P6297" s="1" t="s">
        <v>39</v>
      </c>
      <c r="Q6297" s="1" t="s">
        <v>40</v>
      </c>
      <c r="R6297" s="2">
        <v>40644</v>
      </c>
    </row>
    <row r="6298" spans="1:18" x14ac:dyDescent="0.25">
      <c r="A6298" s="1">
        <v>37223</v>
      </c>
      <c r="B6298" s="2">
        <v>40857</v>
      </c>
      <c r="C6298" s="2" t="str">
        <f t="shared" si="491"/>
        <v>November</v>
      </c>
      <c r="D6298" s="1" t="s">
        <v>18</v>
      </c>
      <c r="E6298" s="1">
        <v>21</v>
      </c>
      <c r="F6298" s="1">
        <f t="shared" si="490"/>
        <v>130.08238095238096</v>
      </c>
      <c r="G6298" s="1">
        <v>2731.73</v>
      </c>
      <c r="H6298" s="1">
        <v>8.99</v>
      </c>
      <c r="I6298">
        <f t="shared" si="492"/>
        <v>2740.72</v>
      </c>
      <c r="J6298">
        <f t="shared" si="493"/>
        <v>5.3265000000000002</v>
      </c>
      <c r="K6298">
        <f t="shared" si="494"/>
        <v>145.50559845000001</v>
      </c>
      <c r="L6298" s="1" t="s">
        <v>19</v>
      </c>
      <c r="M6298" s="1" t="s">
        <v>27</v>
      </c>
      <c r="N6298" s="1" t="s">
        <v>42</v>
      </c>
      <c r="O6298" s="1" t="s">
        <v>29</v>
      </c>
      <c r="P6298" s="1" t="s">
        <v>30</v>
      </c>
      <c r="Q6298" s="1" t="s">
        <v>24</v>
      </c>
      <c r="R6298" s="2">
        <v>40861</v>
      </c>
    </row>
    <row r="6299" spans="1:18" x14ac:dyDescent="0.25">
      <c r="A6299" s="1">
        <v>48902</v>
      </c>
      <c r="B6299" s="2">
        <v>41205</v>
      </c>
      <c r="C6299" s="2" t="str">
        <f t="shared" si="491"/>
        <v>October</v>
      </c>
      <c r="D6299" s="1" t="s">
        <v>41</v>
      </c>
      <c r="E6299" s="1">
        <v>7</v>
      </c>
      <c r="F6299" s="1">
        <f t="shared" si="490"/>
        <v>7.612857142857143</v>
      </c>
      <c r="G6299" s="1">
        <v>53.29</v>
      </c>
      <c r="H6299" s="1">
        <v>7.49</v>
      </c>
      <c r="I6299">
        <f t="shared" si="492"/>
        <v>60.78</v>
      </c>
      <c r="J6299">
        <f t="shared" si="493"/>
        <v>3.5455000000000001</v>
      </c>
      <c r="K6299">
        <f t="shared" si="494"/>
        <v>1.8893969500000001</v>
      </c>
      <c r="L6299" s="1" t="s">
        <v>26</v>
      </c>
      <c r="M6299" s="1" t="s">
        <v>27</v>
      </c>
      <c r="N6299" s="1" t="s">
        <v>33</v>
      </c>
      <c r="O6299" s="1" t="s">
        <v>34</v>
      </c>
      <c r="P6299" s="1" t="s">
        <v>45</v>
      </c>
      <c r="Q6299" s="1" t="s">
        <v>24</v>
      </c>
      <c r="R6299" s="2">
        <v>41207</v>
      </c>
    </row>
    <row r="6300" spans="1:18" x14ac:dyDescent="0.25">
      <c r="A6300" s="1">
        <v>42882</v>
      </c>
      <c r="B6300" s="2">
        <v>40478</v>
      </c>
      <c r="C6300" s="2" t="str">
        <f t="shared" si="491"/>
        <v>October</v>
      </c>
      <c r="D6300" s="1" t="s">
        <v>18</v>
      </c>
      <c r="E6300" s="1">
        <v>17</v>
      </c>
      <c r="F6300" s="1">
        <f t="shared" si="490"/>
        <v>12.004117647058823</v>
      </c>
      <c r="G6300" s="1">
        <v>204.07</v>
      </c>
      <c r="H6300" s="1">
        <v>4.9800000000000004</v>
      </c>
      <c r="I6300">
        <f t="shared" si="492"/>
        <v>209.04999999999998</v>
      </c>
      <c r="J6300">
        <f t="shared" si="493"/>
        <v>3.5455000000000001</v>
      </c>
      <c r="K6300">
        <f t="shared" si="494"/>
        <v>7.2353018499999999</v>
      </c>
      <c r="L6300" s="1" t="s">
        <v>19</v>
      </c>
      <c r="M6300" s="1" t="s">
        <v>27</v>
      </c>
      <c r="N6300" s="1" t="s">
        <v>42</v>
      </c>
      <c r="O6300" s="1" t="s">
        <v>34</v>
      </c>
      <c r="P6300" s="1" t="s">
        <v>68</v>
      </c>
      <c r="Q6300" s="1" t="s">
        <v>24</v>
      </c>
      <c r="R6300" s="2">
        <v>40480</v>
      </c>
    </row>
    <row r="6301" spans="1:18" x14ac:dyDescent="0.25">
      <c r="A6301" s="1">
        <v>43745</v>
      </c>
      <c r="B6301" s="2">
        <v>40483</v>
      </c>
      <c r="C6301" s="2" t="str">
        <f t="shared" si="491"/>
        <v>November</v>
      </c>
      <c r="D6301" s="1" t="s">
        <v>18</v>
      </c>
      <c r="E6301" s="1">
        <v>5</v>
      </c>
      <c r="F6301" s="1">
        <f t="shared" si="490"/>
        <v>25.718</v>
      </c>
      <c r="G6301" s="1">
        <v>128.59</v>
      </c>
      <c r="H6301" s="1">
        <v>5.37</v>
      </c>
      <c r="I6301">
        <f t="shared" si="492"/>
        <v>133.96</v>
      </c>
      <c r="J6301">
        <f t="shared" si="493"/>
        <v>3.5455000000000001</v>
      </c>
      <c r="K6301">
        <f t="shared" si="494"/>
        <v>4.5591584500000009</v>
      </c>
      <c r="L6301" s="1" t="s">
        <v>26</v>
      </c>
      <c r="M6301" s="1" t="s">
        <v>59</v>
      </c>
      <c r="N6301" s="1" t="s">
        <v>33</v>
      </c>
      <c r="O6301" s="1" t="s">
        <v>34</v>
      </c>
      <c r="P6301" s="1" t="s">
        <v>68</v>
      </c>
      <c r="Q6301" s="1" t="s">
        <v>31</v>
      </c>
      <c r="R6301" s="2">
        <v>40490</v>
      </c>
    </row>
    <row r="6302" spans="1:18" x14ac:dyDescent="0.25">
      <c r="A6302" s="1">
        <v>37606</v>
      </c>
      <c r="B6302" s="2">
        <v>40231</v>
      </c>
      <c r="C6302" s="2" t="str">
        <f t="shared" si="491"/>
        <v>February</v>
      </c>
      <c r="D6302" s="1" t="s">
        <v>37</v>
      </c>
      <c r="E6302" s="1">
        <v>1</v>
      </c>
      <c r="F6302" s="1">
        <f t="shared" si="490"/>
        <v>19.96</v>
      </c>
      <c r="G6302" s="1">
        <v>19.96</v>
      </c>
      <c r="H6302" s="1">
        <v>4.8600000000000003</v>
      </c>
      <c r="I6302">
        <f t="shared" si="492"/>
        <v>24.82</v>
      </c>
      <c r="J6302">
        <f t="shared" si="493"/>
        <v>3.5455000000000001</v>
      </c>
      <c r="K6302">
        <f t="shared" si="494"/>
        <v>0.70768180000000003</v>
      </c>
      <c r="L6302" s="1" t="s">
        <v>19</v>
      </c>
      <c r="M6302" s="1" t="s">
        <v>20</v>
      </c>
      <c r="N6302" s="1" t="s">
        <v>21</v>
      </c>
      <c r="O6302" s="1" t="s">
        <v>34</v>
      </c>
      <c r="P6302" s="1" t="s">
        <v>45</v>
      </c>
      <c r="Q6302" s="1" t="s">
        <v>24</v>
      </c>
      <c r="R6302" s="2">
        <v>40232</v>
      </c>
    </row>
    <row r="6303" spans="1:18" x14ac:dyDescent="0.25">
      <c r="A6303" s="1">
        <v>12613</v>
      </c>
      <c r="B6303" s="2">
        <v>40278</v>
      </c>
      <c r="C6303" s="2" t="str">
        <f t="shared" si="491"/>
        <v>April</v>
      </c>
      <c r="D6303" s="1" t="s">
        <v>41</v>
      </c>
      <c r="E6303" s="1">
        <v>18</v>
      </c>
      <c r="F6303" s="1">
        <f t="shared" si="490"/>
        <v>12.520555555555555</v>
      </c>
      <c r="G6303" s="1">
        <v>225.37</v>
      </c>
      <c r="H6303" s="1">
        <v>2.85</v>
      </c>
      <c r="I6303">
        <f t="shared" si="492"/>
        <v>228.22</v>
      </c>
      <c r="J6303">
        <f t="shared" si="493"/>
        <v>4.7610000000000001</v>
      </c>
      <c r="K6303">
        <f t="shared" si="494"/>
        <v>10.7298657</v>
      </c>
      <c r="L6303" s="1" t="s">
        <v>19</v>
      </c>
      <c r="M6303" s="1" t="s">
        <v>54</v>
      </c>
      <c r="N6303" s="1" t="s">
        <v>21</v>
      </c>
      <c r="O6303" s="1" t="s">
        <v>22</v>
      </c>
      <c r="P6303" s="1" t="s">
        <v>23</v>
      </c>
      <c r="Q6303" s="1" t="s">
        <v>46</v>
      </c>
      <c r="R6303" s="2">
        <v>40279</v>
      </c>
    </row>
    <row r="6304" spans="1:18" x14ac:dyDescent="0.25">
      <c r="A6304" s="1">
        <v>5569</v>
      </c>
      <c r="B6304" s="2">
        <v>40297</v>
      </c>
      <c r="C6304" s="2" t="str">
        <f t="shared" si="491"/>
        <v>April</v>
      </c>
      <c r="D6304" s="1" t="s">
        <v>32</v>
      </c>
      <c r="E6304" s="1">
        <v>12</v>
      </c>
      <c r="F6304" s="1">
        <f t="shared" si="490"/>
        <v>9.9141666666666666</v>
      </c>
      <c r="G6304" s="1">
        <v>118.97</v>
      </c>
      <c r="H6304" s="1">
        <v>6.22</v>
      </c>
      <c r="I6304">
        <f t="shared" si="492"/>
        <v>125.19</v>
      </c>
      <c r="J6304">
        <f t="shared" si="493"/>
        <v>4.7610000000000001</v>
      </c>
      <c r="K6304">
        <f t="shared" si="494"/>
        <v>5.6641616999999993</v>
      </c>
      <c r="L6304" s="1" t="s">
        <v>26</v>
      </c>
      <c r="M6304" s="1" t="s">
        <v>65</v>
      </c>
      <c r="N6304" s="1" t="s">
        <v>33</v>
      </c>
      <c r="O6304" s="1" t="s">
        <v>22</v>
      </c>
      <c r="P6304" s="1" t="s">
        <v>23</v>
      </c>
      <c r="Q6304" s="1" t="s">
        <v>24</v>
      </c>
      <c r="R6304" s="2">
        <v>40299</v>
      </c>
    </row>
    <row r="6305" spans="1:18" x14ac:dyDescent="0.25">
      <c r="A6305" s="1">
        <v>33670</v>
      </c>
      <c r="B6305" s="2">
        <v>41026</v>
      </c>
      <c r="C6305" s="2" t="str">
        <f t="shared" si="491"/>
        <v>April</v>
      </c>
      <c r="D6305" s="1" t="s">
        <v>25</v>
      </c>
      <c r="E6305" s="1">
        <v>50</v>
      </c>
      <c r="F6305" s="1">
        <f t="shared" si="490"/>
        <v>4.1508000000000003</v>
      </c>
      <c r="G6305" s="1">
        <v>207.54</v>
      </c>
      <c r="H6305" s="1">
        <v>1.23</v>
      </c>
      <c r="I6305">
        <f t="shared" si="492"/>
        <v>208.76999999999998</v>
      </c>
      <c r="J6305">
        <f t="shared" si="493"/>
        <v>3.5455000000000001</v>
      </c>
      <c r="K6305">
        <f t="shared" si="494"/>
        <v>7.3583306999999998</v>
      </c>
      <c r="L6305" s="1" t="s">
        <v>26</v>
      </c>
      <c r="M6305" s="1" t="s">
        <v>56</v>
      </c>
      <c r="N6305" s="1" t="s">
        <v>42</v>
      </c>
      <c r="O6305" s="1" t="s">
        <v>34</v>
      </c>
      <c r="P6305" s="1" t="s">
        <v>35</v>
      </c>
      <c r="Q6305" s="1" t="s">
        <v>36</v>
      </c>
      <c r="R6305" s="2">
        <v>41028</v>
      </c>
    </row>
    <row r="6306" spans="1:18" x14ac:dyDescent="0.25">
      <c r="A6306" s="1">
        <v>30147</v>
      </c>
      <c r="B6306" s="2">
        <v>41077</v>
      </c>
      <c r="C6306" s="2" t="str">
        <f t="shared" si="491"/>
        <v>June</v>
      </c>
      <c r="D6306" s="1" t="s">
        <v>32</v>
      </c>
      <c r="E6306" s="1">
        <v>37</v>
      </c>
      <c r="F6306" s="1">
        <f t="shared" si="490"/>
        <v>20.003783783783785</v>
      </c>
      <c r="G6306" s="1">
        <v>740.14</v>
      </c>
      <c r="H6306" s="1">
        <v>10.49</v>
      </c>
      <c r="I6306">
        <f t="shared" si="492"/>
        <v>750.63</v>
      </c>
      <c r="J6306">
        <f t="shared" si="493"/>
        <v>4.7610000000000001</v>
      </c>
      <c r="K6306">
        <f t="shared" si="494"/>
        <v>35.238065400000004</v>
      </c>
      <c r="L6306" s="1" t="s">
        <v>26</v>
      </c>
      <c r="M6306" s="1" t="s">
        <v>20</v>
      </c>
      <c r="N6306" s="1" t="s">
        <v>21</v>
      </c>
      <c r="O6306" s="1" t="s">
        <v>22</v>
      </c>
      <c r="P6306" s="1" t="s">
        <v>23</v>
      </c>
      <c r="Q6306" s="1" t="s">
        <v>24</v>
      </c>
      <c r="R6306" s="2">
        <v>41079</v>
      </c>
    </row>
    <row r="6307" spans="1:18" x14ac:dyDescent="0.25">
      <c r="A6307" s="1">
        <v>26053</v>
      </c>
      <c r="B6307" s="2">
        <v>40932</v>
      </c>
      <c r="C6307" s="2" t="str">
        <f t="shared" si="491"/>
        <v>January</v>
      </c>
      <c r="D6307" s="1" t="s">
        <v>18</v>
      </c>
      <c r="E6307" s="1">
        <v>48</v>
      </c>
      <c r="F6307" s="1">
        <f t="shared" si="490"/>
        <v>18.307291666666668</v>
      </c>
      <c r="G6307" s="1">
        <v>878.75</v>
      </c>
      <c r="H6307" s="1">
        <v>9.0299999999999994</v>
      </c>
      <c r="I6307">
        <f t="shared" si="492"/>
        <v>887.78</v>
      </c>
      <c r="J6307">
        <f t="shared" si="493"/>
        <v>3.5455000000000001</v>
      </c>
      <c r="K6307">
        <f t="shared" si="494"/>
        <v>31.156081250000003</v>
      </c>
      <c r="L6307" s="1" t="s">
        <v>19</v>
      </c>
      <c r="M6307" s="1" t="s">
        <v>20</v>
      </c>
      <c r="N6307" s="1" t="s">
        <v>33</v>
      </c>
      <c r="O6307" s="1" t="s">
        <v>34</v>
      </c>
      <c r="P6307" s="1" t="s">
        <v>45</v>
      </c>
      <c r="Q6307" s="1" t="s">
        <v>24</v>
      </c>
      <c r="R6307" s="2">
        <v>40932</v>
      </c>
    </row>
    <row r="6308" spans="1:18" x14ac:dyDescent="0.25">
      <c r="A6308" s="1">
        <v>51872</v>
      </c>
      <c r="B6308" s="2">
        <v>41022</v>
      </c>
      <c r="C6308" s="2" t="str">
        <f t="shared" si="491"/>
        <v>April</v>
      </c>
      <c r="D6308" s="1" t="s">
        <v>41</v>
      </c>
      <c r="E6308" s="1">
        <v>10</v>
      </c>
      <c r="F6308" s="1">
        <f t="shared" si="490"/>
        <v>219.39299999999997</v>
      </c>
      <c r="G6308" s="1">
        <v>2193.9299999999998</v>
      </c>
      <c r="H6308" s="1">
        <v>24.49</v>
      </c>
      <c r="I6308">
        <f t="shared" si="492"/>
        <v>2218.4199999999996</v>
      </c>
      <c r="J6308">
        <f t="shared" si="493"/>
        <v>4.7610000000000001</v>
      </c>
      <c r="K6308">
        <f t="shared" si="494"/>
        <v>104.4530073</v>
      </c>
      <c r="L6308" s="1" t="s">
        <v>26</v>
      </c>
      <c r="M6308" s="1" t="s">
        <v>51</v>
      </c>
      <c r="N6308" s="1" t="s">
        <v>21</v>
      </c>
      <c r="O6308" s="1" t="s">
        <v>22</v>
      </c>
      <c r="P6308" s="1" t="s">
        <v>39</v>
      </c>
      <c r="Q6308" s="1" t="s">
        <v>53</v>
      </c>
      <c r="R6308" s="2">
        <v>41023</v>
      </c>
    </row>
    <row r="6309" spans="1:18" x14ac:dyDescent="0.25">
      <c r="A6309" s="1">
        <v>40800</v>
      </c>
      <c r="B6309" s="2">
        <v>40516</v>
      </c>
      <c r="C6309" s="2" t="str">
        <f t="shared" si="491"/>
        <v>December</v>
      </c>
      <c r="D6309" s="1" t="s">
        <v>32</v>
      </c>
      <c r="E6309" s="1">
        <v>18</v>
      </c>
      <c r="F6309" s="1">
        <f t="shared" si="490"/>
        <v>5.63</v>
      </c>
      <c r="G6309" s="1">
        <v>101.34</v>
      </c>
      <c r="H6309" s="1">
        <v>1.39</v>
      </c>
      <c r="I6309">
        <f t="shared" si="492"/>
        <v>102.73</v>
      </c>
      <c r="J6309">
        <f t="shared" si="493"/>
        <v>3.5455000000000001</v>
      </c>
      <c r="K6309">
        <f t="shared" si="494"/>
        <v>3.5930097000000001</v>
      </c>
      <c r="L6309" s="1" t="s">
        <v>26</v>
      </c>
      <c r="M6309" s="1" t="s">
        <v>55</v>
      </c>
      <c r="N6309" s="1" t="s">
        <v>33</v>
      </c>
      <c r="O6309" s="1" t="s">
        <v>34</v>
      </c>
      <c r="P6309" s="1" t="s">
        <v>62</v>
      </c>
      <c r="Q6309" s="1" t="s">
        <v>24</v>
      </c>
      <c r="R6309" s="2">
        <v>40518</v>
      </c>
    </row>
    <row r="6310" spans="1:18" x14ac:dyDescent="0.25">
      <c r="A6310" s="1">
        <v>54181</v>
      </c>
      <c r="B6310" s="2">
        <v>41047</v>
      </c>
      <c r="C6310" s="2" t="str">
        <f t="shared" si="491"/>
        <v>May</v>
      </c>
      <c r="D6310" s="1" t="s">
        <v>25</v>
      </c>
      <c r="E6310" s="1">
        <v>12</v>
      </c>
      <c r="F6310" s="1">
        <f t="shared" si="490"/>
        <v>217.39916666666667</v>
      </c>
      <c r="G6310" s="1">
        <v>2608.79</v>
      </c>
      <c r="H6310" s="1">
        <v>14.7</v>
      </c>
      <c r="I6310">
        <f t="shared" si="492"/>
        <v>2623.49</v>
      </c>
      <c r="J6310">
        <f t="shared" si="493"/>
        <v>5.3265000000000002</v>
      </c>
      <c r="K6310">
        <f t="shared" si="494"/>
        <v>138.95719935</v>
      </c>
      <c r="L6310" s="1" t="s">
        <v>38</v>
      </c>
      <c r="M6310" s="1" t="s">
        <v>27</v>
      </c>
      <c r="N6310" s="1" t="s">
        <v>42</v>
      </c>
      <c r="O6310" s="1" t="s">
        <v>29</v>
      </c>
      <c r="P6310" s="1" t="s">
        <v>61</v>
      </c>
      <c r="Q6310" s="1" t="s">
        <v>40</v>
      </c>
      <c r="R6310" s="2">
        <v>41049</v>
      </c>
    </row>
    <row r="6311" spans="1:18" x14ac:dyDescent="0.25">
      <c r="A6311" s="1">
        <v>5543</v>
      </c>
      <c r="B6311" s="2">
        <v>40445</v>
      </c>
      <c r="C6311" s="2" t="str">
        <f t="shared" si="491"/>
        <v>September</v>
      </c>
      <c r="D6311" s="1" t="s">
        <v>41</v>
      </c>
      <c r="E6311" s="1">
        <v>27</v>
      </c>
      <c r="F6311" s="1">
        <f t="shared" si="490"/>
        <v>2.4925925925925925</v>
      </c>
      <c r="G6311" s="1">
        <v>67.3</v>
      </c>
      <c r="H6311" s="1">
        <v>5</v>
      </c>
      <c r="I6311">
        <f t="shared" si="492"/>
        <v>72.3</v>
      </c>
      <c r="J6311">
        <f t="shared" si="493"/>
        <v>3.5455000000000001</v>
      </c>
      <c r="K6311">
        <f t="shared" si="494"/>
        <v>2.3861214999999998</v>
      </c>
      <c r="L6311" s="1" t="s">
        <v>26</v>
      </c>
      <c r="M6311" s="1" t="s">
        <v>49</v>
      </c>
      <c r="N6311" s="1" t="s">
        <v>33</v>
      </c>
      <c r="O6311" s="1" t="s">
        <v>34</v>
      </c>
      <c r="P6311" s="1" t="s">
        <v>50</v>
      </c>
      <c r="Q6311" s="1" t="s">
        <v>36</v>
      </c>
      <c r="R6311" s="2">
        <v>40447</v>
      </c>
    </row>
    <row r="6312" spans="1:18" x14ac:dyDescent="0.25">
      <c r="A6312" s="1">
        <v>37668</v>
      </c>
      <c r="B6312" s="2">
        <v>40186</v>
      </c>
      <c r="C6312" s="2" t="str">
        <f t="shared" si="491"/>
        <v>January</v>
      </c>
      <c r="D6312" s="1" t="s">
        <v>18</v>
      </c>
      <c r="E6312" s="1">
        <v>33</v>
      </c>
      <c r="F6312" s="1">
        <f t="shared" si="490"/>
        <v>14.493030303030302</v>
      </c>
      <c r="G6312" s="1">
        <v>478.27</v>
      </c>
      <c r="H6312" s="1">
        <v>7.51</v>
      </c>
      <c r="I6312">
        <f t="shared" si="492"/>
        <v>485.78</v>
      </c>
      <c r="J6312">
        <f t="shared" si="493"/>
        <v>5.3265000000000002</v>
      </c>
      <c r="K6312">
        <f t="shared" si="494"/>
        <v>25.47505155</v>
      </c>
      <c r="L6312" s="1" t="s">
        <v>26</v>
      </c>
      <c r="M6312" s="1" t="s">
        <v>20</v>
      </c>
      <c r="N6312" s="1" t="s">
        <v>33</v>
      </c>
      <c r="O6312" s="1" t="s">
        <v>29</v>
      </c>
      <c r="P6312" s="1" t="s">
        <v>61</v>
      </c>
      <c r="Q6312" s="1" t="s">
        <v>31</v>
      </c>
      <c r="R6312" s="2">
        <v>40186</v>
      </c>
    </row>
    <row r="6313" spans="1:18" x14ac:dyDescent="0.25">
      <c r="A6313" s="1">
        <v>28741</v>
      </c>
      <c r="B6313" s="2">
        <v>40602</v>
      </c>
      <c r="C6313" s="2" t="str">
        <f t="shared" si="491"/>
        <v>February</v>
      </c>
      <c r="D6313" s="1" t="s">
        <v>32</v>
      </c>
      <c r="E6313" s="1">
        <v>5</v>
      </c>
      <c r="F6313" s="1">
        <f t="shared" si="490"/>
        <v>11.952</v>
      </c>
      <c r="G6313" s="1">
        <v>59.76</v>
      </c>
      <c r="H6313" s="1">
        <v>3.37</v>
      </c>
      <c r="I6313">
        <f t="shared" si="492"/>
        <v>63.129999999999995</v>
      </c>
      <c r="J6313">
        <f t="shared" si="493"/>
        <v>3.5455000000000001</v>
      </c>
      <c r="K6313">
        <f t="shared" si="494"/>
        <v>2.1187907999999998</v>
      </c>
      <c r="L6313" s="1" t="s">
        <v>26</v>
      </c>
      <c r="M6313" s="1" t="s">
        <v>56</v>
      </c>
      <c r="N6313" s="1" t="s">
        <v>28</v>
      </c>
      <c r="O6313" s="1" t="s">
        <v>34</v>
      </c>
      <c r="P6313" s="1" t="s">
        <v>50</v>
      </c>
      <c r="Q6313" s="1" t="s">
        <v>46</v>
      </c>
      <c r="R6313" s="2">
        <v>40603</v>
      </c>
    </row>
    <row r="6314" spans="1:18" x14ac:dyDescent="0.25">
      <c r="A6314" s="1">
        <v>35142</v>
      </c>
      <c r="B6314" s="2">
        <v>40290</v>
      </c>
      <c r="C6314" s="2" t="str">
        <f t="shared" si="491"/>
        <v>April</v>
      </c>
      <c r="D6314" s="1" t="s">
        <v>18</v>
      </c>
      <c r="E6314" s="1">
        <v>11</v>
      </c>
      <c r="F6314" s="1">
        <f t="shared" si="490"/>
        <v>21.024545454545457</v>
      </c>
      <c r="G6314" s="1">
        <v>231.27</v>
      </c>
      <c r="H6314" s="1">
        <v>6.67</v>
      </c>
      <c r="I6314">
        <f t="shared" si="492"/>
        <v>237.94</v>
      </c>
      <c r="J6314">
        <f t="shared" si="493"/>
        <v>4.7610000000000001</v>
      </c>
      <c r="K6314">
        <f t="shared" si="494"/>
        <v>11.010764699999999</v>
      </c>
      <c r="L6314" s="1" t="s">
        <v>26</v>
      </c>
      <c r="M6314" s="1" t="s">
        <v>27</v>
      </c>
      <c r="N6314" s="1" t="s">
        <v>33</v>
      </c>
      <c r="O6314" s="1" t="s">
        <v>22</v>
      </c>
      <c r="P6314" s="1" t="s">
        <v>23</v>
      </c>
      <c r="Q6314" s="1" t="s">
        <v>46</v>
      </c>
      <c r="R6314" s="2">
        <v>40292</v>
      </c>
    </row>
    <row r="6315" spans="1:18" x14ac:dyDescent="0.25">
      <c r="A6315" s="1">
        <v>43392</v>
      </c>
      <c r="B6315" s="2">
        <v>40543</v>
      </c>
      <c r="C6315" s="2" t="str">
        <f t="shared" si="491"/>
        <v>December</v>
      </c>
      <c r="D6315" s="1" t="s">
        <v>41</v>
      </c>
      <c r="E6315" s="1">
        <v>39</v>
      </c>
      <c r="F6315" s="1">
        <f t="shared" si="490"/>
        <v>168.03717948717949</v>
      </c>
      <c r="G6315" s="1">
        <v>6553.45</v>
      </c>
      <c r="H6315" s="1">
        <v>19.989999999999998</v>
      </c>
      <c r="I6315">
        <f t="shared" si="492"/>
        <v>6573.44</v>
      </c>
      <c r="J6315">
        <f t="shared" si="493"/>
        <v>3.5455000000000001</v>
      </c>
      <c r="K6315">
        <f t="shared" si="494"/>
        <v>232.35256975000001</v>
      </c>
      <c r="L6315" s="1" t="s">
        <v>26</v>
      </c>
      <c r="M6315" s="1" t="s">
        <v>44</v>
      </c>
      <c r="N6315" s="1" t="s">
        <v>28</v>
      </c>
      <c r="O6315" s="1" t="s">
        <v>34</v>
      </c>
      <c r="P6315" s="1" t="s">
        <v>62</v>
      </c>
      <c r="Q6315" s="1" t="s">
        <v>24</v>
      </c>
      <c r="R6315" s="2">
        <v>40545</v>
      </c>
    </row>
    <row r="6316" spans="1:18" x14ac:dyDescent="0.25">
      <c r="A6316" s="1">
        <v>24450</v>
      </c>
      <c r="B6316" s="2">
        <v>41099</v>
      </c>
      <c r="C6316" s="2" t="str">
        <f t="shared" si="491"/>
        <v>July</v>
      </c>
      <c r="D6316" s="1" t="s">
        <v>37</v>
      </c>
      <c r="E6316" s="1">
        <v>41</v>
      </c>
      <c r="F6316" s="1">
        <f t="shared" si="490"/>
        <v>9.5758536585365857</v>
      </c>
      <c r="G6316" s="1">
        <v>392.61</v>
      </c>
      <c r="H6316" s="1">
        <v>7.29</v>
      </c>
      <c r="I6316">
        <f t="shared" si="492"/>
        <v>399.90000000000003</v>
      </c>
      <c r="J6316">
        <f t="shared" si="493"/>
        <v>4.7610000000000001</v>
      </c>
      <c r="K6316">
        <f t="shared" si="494"/>
        <v>18.692162100000001</v>
      </c>
      <c r="L6316" s="1" t="s">
        <v>19</v>
      </c>
      <c r="M6316" s="1" t="s">
        <v>20</v>
      </c>
      <c r="N6316" s="1" t="s">
        <v>21</v>
      </c>
      <c r="O6316" s="1" t="s">
        <v>22</v>
      </c>
      <c r="P6316" s="1" t="s">
        <v>23</v>
      </c>
      <c r="Q6316" s="1" t="s">
        <v>46</v>
      </c>
      <c r="R6316" s="2">
        <v>41102</v>
      </c>
    </row>
    <row r="6317" spans="1:18" x14ac:dyDescent="0.25">
      <c r="A6317" s="1">
        <v>35813</v>
      </c>
      <c r="B6317" s="2">
        <v>39924</v>
      </c>
      <c r="C6317" s="2" t="str">
        <f t="shared" si="491"/>
        <v>April</v>
      </c>
      <c r="D6317" s="1" t="s">
        <v>37</v>
      </c>
      <c r="E6317" s="1">
        <v>21</v>
      </c>
      <c r="F6317" s="1">
        <f t="shared" si="490"/>
        <v>7.4433333333333334</v>
      </c>
      <c r="G6317" s="1">
        <v>156.31</v>
      </c>
      <c r="H6317" s="1">
        <v>4</v>
      </c>
      <c r="I6317">
        <f t="shared" si="492"/>
        <v>160.31</v>
      </c>
      <c r="J6317">
        <f t="shared" si="493"/>
        <v>4.7610000000000001</v>
      </c>
      <c r="K6317">
        <f t="shared" si="494"/>
        <v>7.4419190999999998</v>
      </c>
      <c r="L6317" s="1" t="s">
        <v>19</v>
      </c>
      <c r="M6317" s="1" t="s">
        <v>56</v>
      </c>
      <c r="N6317" s="1" t="s">
        <v>33</v>
      </c>
      <c r="O6317" s="1" t="s">
        <v>22</v>
      </c>
      <c r="P6317" s="1" t="s">
        <v>23</v>
      </c>
      <c r="Q6317" s="1" t="s">
        <v>36</v>
      </c>
      <c r="R6317" s="2">
        <v>39924</v>
      </c>
    </row>
    <row r="6318" spans="1:18" x14ac:dyDescent="0.25">
      <c r="A6318" s="1">
        <v>20225</v>
      </c>
      <c r="B6318" s="2">
        <v>40385</v>
      </c>
      <c r="C6318" s="2" t="str">
        <f t="shared" si="491"/>
        <v>July</v>
      </c>
      <c r="D6318" s="1" t="s">
        <v>18</v>
      </c>
      <c r="E6318" s="1">
        <v>22</v>
      </c>
      <c r="F6318" s="1">
        <f t="shared" si="490"/>
        <v>5.6090909090909093</v>
      </c>
      <c r="G6318" s="1">
        <v>123.4</v>
      </c>
      <c r="H6318" s="1">
        <v>0.83</v>
      </c>
      <c r="I6318">
        <f t="shared" si="492"/>
        <v>124.23</v>
      </c>
      <c r="J6318">
        <f t="shared" si="493"/>
        <v>3.5455000000000001</v>
      </c>
      <c r="K6318">
        <f t="shared" si="494"/>
        <v>4.3751470000000001</v>
      </c>
      <c r="L6318" s="1" t="s">
        <v>26</v>
      </c>
      <c r="M6318" s="1" t="s">
        <v>47</v>
      </c>
      <c r="N6318" s="1" t="s">
        <v>33</v>
      </c>
      <c r="O6318" s="1" t="s">
        <v>34</v>
      </c>
      <c r="P6318" s="1" t="s">
        <v>35</v>
      </c>
      <c r="Q6318" s="1" t="s">
        <v>36</v>
      </c>
      <c r="R6318" s="2">
        <v>40392</v>
      </c>
    </row>
    <row r="6319" spans="1:18" x14ac:dyDescent="0.25">
      <c r="A6319" s="1">
        <v>26978</v>
      </c>
      <c r="B6319" s="2">
        <v>40354</v>
      </c>
      <c r="C6319" s="2" t="str">
        <f t="shared" si="491"/>
        <v>June</v>
      </c>
      <c r="D6319" s="1" t="s">
        <v>41</v>
      </c>
      <c r="E6319" s="1">
        <v>2</v>
      </c>
      <c r="F6319" s="1">
        <f t="shared" si="490"/>
        <v>24.42</v>
      </c>
      <c r="G6319" s="1">
        <v>48.84</v>
      </c>
      <c r="H6319" s="1">
        <v>9.0299999999999994</v>
      </c>
      <c r="I6319">
        <f t="shared" si="492"/>
        <v>57.870000000000005</v>
      </c>
      <c r="J6319">
        <f t="shared" si="493"/>
        <v>3.5455000000000001</v>
      </c>
      <c r="K6319">
        <f t="shared" si="494"/>
        <v>1.7316222000000001</v>
      </c>
      <c r="L6319" s="1" t="s">
        <v>26</v>
      </c>
      <c r="M6319" s="1" t="s">
        <v>20</v>
      </c>
      <c r="N6319" s="1" t="s">
        <v>42</v>
      </c>
      <c r="O6319" s="1" t="s">
        <v>34</v>
      </c>
      <c r="P6319" s="1" t="s">
        <v>45</v>
      </c>
      <c r="Q6319" s="1" t="s">
        <v>24</v>
      </c>
      <c r="R6319" s="2">
        <v>40355</v>
      </c>
    </row>
    <row r="6320" spans="1:18" x14ac:dyDescent="0.25">
      <c r="A6320" s="1">
        <v>5984</v>
      </c>
      <c r="B6320" s="2">
        <v>39981</v>
      </c>
      <c r="C6320" s="2" t="str">
        <f t="shared" si="491"/>
        <v>June</v>
      </c>
      <c r="D6320" s="1" t="s">
        <v>18</v>
      </c>
      <c r="E6320" s="1">
        <v>37</v>
      </c>
      <c r="F6320" s="1">
        <f t="shared" si="490"/>
        <v>10.665405405405405</v>
      </c>
      <c r="G6320" s="1">
        <v>394.62</v>
      </c>
      <c r="H6320" s="1">
        <v>4.5</v>
      </c>
      <c r="I6320">
        <f t="shared" si="492"/>
        <v>399.12</v>
      </c>
      <c r="J6320">
        <f t="shared" si="493"/>
        <v>3.5455000000000001</v>
      </c>
      <c r="K6320">
        <f t="shared" si="494"/>
        <v>13.991252100000002</v>
      </c>
      <c r="L6320" s="1" t="s">
        <v>26</v>
      </c>
      <c r="M6320" s="1" t="s">
        <v>47</v>
      </c>
      <c r="N6320" s="1" t="s">
        <v>21</v>
      </c>
      <c r="O6320" s="1" t="s">
        <v>34</v>
      </c>
      <c r="P6320" s="1" t="s">
        <v>68</v>
      </c>
      <c r="Q6320" s="1" t="s">
        <v>24</v>
      </c>
      <c r="R6320" s="2">
        <v>39986</v>
      </c>
    </row>
    <row r="6321" spans="1:18" x14ac:dyDescent="0.25">
      <c r="A6321" s="1">
        <v>51650</v>
      </c>
      <c r="B6321" s="2">
        <v>40695</v>
      </c>
      <c r="C6321" s="2" t="str">
        <f t="shared" si="491"/>
        <v>June</v>
      </c>
      <c r="D6321" s="1" t="s">
        <v>25</v>
      </c>
      <c r="E6321" s="1">
        <v>43</v>
      </c>
      <c r="F6321" s="1">
        <f t="shared" si="490"/>
        <v>252.43790697674419</v>
      </c>
      <c r="G6321" s="1">
        <v>10854.83</v>
      </c>
      <c r="H6321" s="1">
        <v>28.06</v>
      </c>
      <c r="I6321">
        <f t="shared" si="492"/>
        <v>10882.89</v>
      </c>
      <c r="J6321">
        <f t="shared" si="493"/>
        <v>5.3265000000000002</v>
      </c>
      <c r="K6321">
        <f t="shared" si="494"/>
        <v>578.18251995000003</v>
      </c>
      <c r="L6321" s="1" t="s">
        <v>38</v>
      </c>
      <c r="M6321" s="1" t="s">
        <v>56</v>
      </c>
      <c r="N6321" s="1" t="s">
        <v>21</v>
      </c>
      <c r="O6321" s="1" t="s">
        <v>29</v>
      </c>
      <c r="P6321" s="1" t="s">
        <v>61</v>
      </c>
      <c r="Q6321" s="1" t="s">
        <v>40</v>
      </c>
      <c r="R6321" s="2">
        <v>40697</v>
      </c>
    </row>
    <row r="6322" spans="1:18" x14ac:dyDescent="0.25">
      <c r="A6322" s="1">
        <v>30915</v>
      </c>
      <c r="B6322" s="2">
        <v>39829</v>
      </c>
      <c r="C6322" s="2" t="str">
        <f t="shared" si="491"/>
        <v>January</v>
      </c>
      <c r="D6322" s="1" t="s">
        <v>18</v>
      </c>
      <c r="E6322" s="1">
        <v>25</v>
      </c>
      <c r="F6322" s="1">
        <f t="shared" si="490"/>
        <v>113.44202</v>
      </c>
      <c r="G6322" s="1">
        <v>2836.0504999999998</v>
      </c>
      <c r="H6322" s="1">
        <v>8.99</v>
      </c>
      <c r="I6322">
        <f t="shared" si="492"/>
        <v>2845.0404999999996</v>
      </c>
      <c r="J6322">
        <f t="shared" si="493"/>
        <v>5.3265000000000002</v>
      </c>
      <c r="K6322">
        <f t="shared" si="494"/>
        <v>151.06222988249999</v>
      </c>
      <c r="L6322" s="1" t="s">
        <v>26</v>
      </c>
      <c r="M6322" s="1" t="s">
        <v>27</v>
      </c>
      <c r="N6322" s="1" t="s">
        <v>33</v>
      </c>
      <c r="O6322" s="1" t="s">
        <v>29</v>
      </c>
      <c r="P6322" s="1" t="s">
        <v>30</v>
      </c>
      <c r="Q6322" s="1" t="s">
        <v>24</v>
      </c>
      <c r="R6322" s="2">
        <v>39834</v>
      </c>
    </row>
    <row r="6323" spans="1:18" x14ac:dyDescent="0.25">
      <c r="A6323" s="1">
        <v>56838</v>
      </c>
      <c r="B6323" s="2">
        <v>40753</v>
      </c>
      <c r="C6323" s="2" t="str">
        <f t="shared" si="491"/>
        <v>July</v>
      </c>
      <c r="D6323" s="1" t="s">
        <v>37</v>
      </c>
      <c r="E6323" s="1">
        <v>44</v>
      </c>
      <c r="F6323" s="1">
        <f t="shared" si="490"/>
        <v>98.324318181818185</v>
      </c>
      <c r="G6323" s="1">
        <v>4326.2700000000004</v>
      </c>
      <c r="H6323" s="1">
        <v>7.18</v>
      </c>
      <c r="I6323">
        <f t="shared" si="492"/>
        <v>4333.4500000000007</v>
      </c>
      <c r="J6323">
        <f t="shared" si="493"/>
        <v>5.3265000000000002</v>
      </c>
      <c r="K6323">
        <f t="shared" si="494"/>
        <v>230.43877155000001</v>
      </c>
      <c r="L6323" s="1" t="s">
        <v>26</v>
      </c>
      <c r="M6323" s="1" t="s">
        <v>54</v>
      </c>
      <c r="N6323" s="1" t="s">
        <v>33</v>
      </c>
      <c r="O6323" s="1" t="s">
        <v>29</v>
      </c>
      <c r="P6323" s="1" t="s">
        <v>43</v>
      </c>
      <c r="Q6323" s="1" t="s">
        <v>24</v>
      </c>
      <c r="R6323" s="2">
        <v>40754</v>
      </c>
    </row>
    <row r="6324" spans="1:18" x14ac:dyDescent="0.25">
      <c r="A6324" s="1">
        <v>2595</v>
      </c>
      <c r="B6324" s="2">
        <v>40890</v>
      </c>
      <c r="C6324" s="2" t="str">
        <f t="shared" si="491"/>
        <v>December</v>
      </c>
      <c r="D6324" s="1" t="s">
        <v>32</v>
      </c>
      <c r="E6324" s="1">
        <v>4</v>
      </c>
      <c r="F6324" s="1">
        <f t="shared" si="490"/>
        <v>6.2925000000000004</v>
      </c>
      <c r="G6324" s="1">
        <v>25.17</v>
      </c>
      <c r="H6324" s="1">
        <v>5.26</v>
      </c>
      <c r="I6324">
        <f t="shared" si="492"/>
        <v>30.43</v>
      </c>
      <c r="J6324">
        <f t="shared" si="493"/>
        <v>4.7610000000000001</v>
      </c>
      <c r="K6324">
        <f t="shared" si="494"/>
        <v>1.1983437000000001</v>
      </c>
      <c r="L6324" s="1" t="s">
        <v>26</v>
      </c>
      <c r="M6324" s="1" t="s">
        <v>20</v>
      </c>
      <c r="N6324" s="1" t="s">
        <v>33</v>
      </c>
      <c r="O6324" s="1" t="s">
        <v>22</v>
      </c>
      <c r="P6324" s="1" t="s">
        <v>23</v>
      </c>
      <c r="Q6324" s="1" t="s">
        <v>46</v>
      </c>
      <c r="R6324" s="2">
        <v>40892</v>
      </c>
    </row>
    <row r="6325" spans="1:18" x14ac:dyDescent="0.25">
      <c r="A6325" s="1">
        <v>30497</v>
      </c>
      <c r="B6325" s="2">
        <v>40580</v>
      </c>
      <c r="C6325" s="2" t="str">
        <f t="shared" si="491"/>
        <v>February</v>
      </c>
      <c r="D6325" s="1" t="s">
        <v>37</v>
      </c>
      <c r="E6325" s="1">
        <v>31</v>
      </c>
      <c r="F6325" s="1">
        <f t="shared" si="490"/>
        <v>6.1309677419354838</v>
      </c>
      <c r="G6325" s="1">
        <v>190.06</v>
      </c>
      <c r="H6325" s="1">
        <v>5.35</v>
      </c>
      <c r="I6325">
        <f t="shared" si="492"/>
        <v>195.41</v>
      </c>
      <c r="J6325">
        <f t="shared" si="493"/>
        <v>3.5455000000000001</v>
      </c>
      <c r="K6325">
        <f t="shared" si="494"/>
        <v>6.7385773000000002</v>
      </c>
      <c r="L6325" s="1" t="s">
        <v>26</v>
      </c>
      <c r="M6325" s="1" t="s">
        <v>56</v>
      </c>
      <c r="N6325" s="1" t="s">
        <v>33</v>
      </c>
      <c r="O6325" s="1" t="s">
        <v>34</v>
      </c>
      <c r="P6325" s="1" t="s">
        <v>45</v>
      </c>
      <c r="Q6325" s="1" t="s">
        <v>24</v>
      </c>
      <c r="R6325" s="2">
        <v>40582</v>
      </c>
    </row>
    <row r="6326" spans="1:18" x14ac:dyDescent="0.25">
      <c r="A6326" s="1">
        <v>47873</v>
      </c>
      <c r="B6326" s="2">
        <v>40495</v>
      </c>
      <c r="C6326" s="2" t="str">
        <f t="shared" si="491"/>
        <v>November</v>
      </c>
      <c r="D6326" s="1" t="s">
        <v>37</v>
      </c>
      <c r="E6326" s="1">
        <v>8</v>
      </c>
      <c r="F6326" s="1">
        <f t="shared" si="490"/>
        <v>6.5487500000000001</v>
      </c>
      <c r="G6326" s="1">
        <v>52.39</v>
      </c>
      <c r="H6326" s="1">
        <v>5.57</v>
      </c>
      <c r="I6326">
        <f t="shared" si="492"/>
        <v>57.96</v>
      </c>
      <c r="J6326">
        <f t="shared" si="493"/>
        <v>4.7610000000000001</v>
      </c>
      <c r="K6326">
        <f t="shared" si="494"/>
        <v>2.4942879000000002</v>
      </c>
      <c r="L6326" s="1" t="s">
        <v>26</v>
      </c>
      <c r="M6326" s="1" t="s">
        <v>44</v>
      </c>
      <c r="N6326" s="1" t="s">
        <v>33</v>
      </c>
      <c r="O6326" s="1" t="s">
        <v>22</v>
      </c>
      <c r="P6326" s="1" t="s">
        <v>23</v>
      </c>
      <c r="Q6326" s="1" t="s">
        <v>24</v>
      </c>
      <c r="R6326" s="2">
        <v>40497</v>
      </c>
    </row>
    <row r="6327" spans="1:18" x14ac:dyDescent="0.25">
      <c r="A6327" s="1">
        <v>8293</v>
      </c>
      <c r="B6327" s="2">
        <v>41131</v>
      </c>
      <c r="C6327" s="2" t="str">
        <f t="shared" si="491"/>
        <v>August</v>
      </c>
      <c r="D6327" s="1" t="s">
        <v>18</v>
      </c>
      <c r="E6327" s="1">
        <v>50</v>
      </c>
      <c r="F6327" s="1">
        <f t="shared" si="490"/>
        <v>29.955189999999998</v>
      </c>
      <c r="G6327" s="1">
        <v>1497.7594999999999</v>
      </c>
      <c r="H6327" s="1">
        <v>1.1000000000000001</v>
      </c>
      <c r="I6327">
        <f t="shared" si="492"/>
        <v>1498.8594999999998</v>
      </c>
      <c r="J6327">
        <f t="shared" si="493"/>
        <v>5.3265000000000002</v>
      </c>
      <c r="K6327">
        <f t="shared" si="494"/>
        <v>79.7781597675</v>
      </c>
      <c r="L6327" s="1" t="s">
        <v>26</v>
      </c>
      <c r="M6327" s="1" t="s">
        <v>49</v>
      </c>
      <c r="N6327" s="1" t="s">
        <v>28</v>
      </c>
      <c r="O6327" s="1" t="s">
        <v>29</v>
      </c>
      <c r="P6327" s="1" t="s">
        <v>30</v>
      </c>
      <c r="Q6327" s="1" t="s">
        <v>24</v>
      </c>
      <c r="R6327" s="2">
        <v>41136</v>
      </c>
    </row>
    <row r="6328" spans="1:18" x14ac:dyDescent="0.25">
      <c r="A6328" s="1">
        <v>23008</v>
      </c>
      <c r="B6328" s="2">
        <v>40095</v>
      </c>
      <c r="C6328" s="2" t="str">
        <f t="shared" si="491"/>
        <v>October</v>
      </c>
      <c r="D6328" s="1" t="s">
        <v>37</v>
      </c>
      <c r="E6328" s="1">
        <v>2</v>
      </c>
      <c r="F6328" s="1">
        <f t="shared" si="490"/>
        <v>162.905</v>
      </c>
      <c r="G6328" s="1">
        <v>325.81</v>
      </c>
      <c r="H6328" s="1">
        <v>6.5</v>
      </c>
      <c r="I6328">
        <f t="shared" si="492"/>
        <v>332.31</v>
      </c>
      <c r="J6328">
        <f t="shared" si="493"/>
        <v>5.3265000000000002</v>
      </c>
      <c r="K6328">
        <f t="shared" si="494"/>
        <v>17.354269650000003</v>
      </c>
      <c r="L6328" s="1" t="s">
        <v>19</v>
      </c>
      <c r="M6328" s="1" t="s">
        <v>27</v>
      </c>
      <c r="N6328" s="1" t="s">
        <v>21</v>
      </c>
      <c r="O6328" s="1" t="s">
        <v>29</v>
      </c>
      <c r="P6328" s="1" t="s">
        <v>43</v>
      </c>
      <c r="Q6328" s="1" t="s">
        <v>24</v>
      </c>
      <c r="R6328" s="2">
        <v>40097</v>
      </c>
    </row>
    <row r="6329" spans="1:18" x14ac:dyDescent="0.25">
      <c r="A6329" s="1">
        <v>26146</v>
      </c>
      <c r="B6329" s="2">
        <v>40097</v>
      </c>
      <c r="C6329" s="2" t="str">
        <f t="shared" si="491"/>
        <v>October</v>
      </c>
      <c r="D6329" s="1" t="s">
        <v>18</v>
      </c>
      <c r="E6329" s="1">
        <v>49</v>
      </c>
      <c r="F6329" s="1">
        <f t="shared" si="490"/>
        <v>12.151020408163264</v>
      </c>
      <c r="G6329" s="1">
        <v>595.4</v>
      </c>
      <c r="H6329" s="1">
        <v>7.95</v>
      </c>
      <c r="I6329">
        <f t="shared" si="492"/>
        <v>603.35</v>
      </c>
      <c r="J6329">
        <f t="shared" si="493"/>
        <v>3.5455000000000001</v>
      </c>
      <c r="K6329">
        <f t="shared" si="494"/>
        <v>21.109907</v>
      </c>
      <c r="L6329" s="1" t="s">
        <v>26</v>
      </c>
      <c r="M6329" s="1" t="s">
        <v>54</v>
      </c>
      <c r="N6329" s="1" t="s">
        <v>33</v>
      </c>
      <c r="O6329" s="1" t="s">
        <v>34</v>
      </c>
      <c r="P6329" s="1" t="s">
        <v>35</v>
      </c>
      <c r="Q6329" s="1" t="s">
        <v>46</v>
      </c>
      <c r="R6329" s="2">
        <v>40106</v>
      </c>
    </row>
    <row r="6330" spans="1:18" x14ac:dyDescent="0.25">
      <c r="A6330" s="1">
        <v>51266</v>
      </c>
      <c r="B6330" s="2">
        <v>39897</v>
      </c>
      <c r="C6330" s="2" t="str">
        <f t="shared" si="491"/>
        <v>March</v>
      </c>
      <c r="D6330" s="1" t="s">
        <v>32</v>
      </c>
      <c r="E6330" s="1">
        <v>11</v>
      </c>
      <c r="F6330" s="1">
        <f t="shared" si="490"/>
        <v>146.38999999999999</v>
      </c>
      <c r="G6330" s="1">
        <v>1610.29</v>
      </c>
      <c r="H6330" s="1">
        <v>13.99</v>
      </c>
      <c r="I6330">
        <f t="shared" si="492"/>
        <v>1624.28</v>
      </c>
      <c r="J6330">
        <f t="shared" si="493"/>
        <v>5.3265000000000002</v>
      </c>
      <c r="K6330">
        <f t="shared" si="494"/>
        <v>85.772096849999997</v>
      </c>
      <c r="L6330" s="1" t="s">
        <v>26</v>
      </c>
      <c r="M6330" s="1" t="s">
        <v>54</v>
      </c>
      <c r="N6330" s="1" t="s">
        <v>33</v>
      </c>
      <c r="O6330" s="1" t="s">
        <v>29</v>
      </c>
      <c r="P6330" s="1" t="s">
        <v>61</v>
      </c>
      <c r="Q6330" s="1" t="s">
        <v>31</v>
      </c>
      <c r="R6330" s="2">
        <v>39899</v>
      </c>
    </row>
    <row r="6331" spans="1:18" x14ac:dyDescent="0.25">
      <c r="A6331" s="1">
        <v>26276</v>
      </c>
      <c r="B6331" s="2">
        <v>40433</v>
      </c>
      <c r="C6331" s="2" t="str">
        <f t="shared" si="491"/>
        <v>September</v>
      </c>
      <c r="D6331" s="1" t="s">
        <v>18</v>
      </c>
      <c r="E6331" s="1">
        <v>21</v>
      </c>
      <c r="F6331" s="1">
        <f t="shared" si="490"/>
        <v>175.49428571428572</v>
      </c>
      <c r="G6331" s="1">
        <v>3685.38</v>
      </c>
      <c r="H6331" s="1">
        <v>13.99</v>
      </c>
      <c r="I6331">
        <f t="shared" si="492"/>
        <v>3699.37</v>
      </c>
      <c r="J6331">
        <f t="shared" si="493"/>
        <v>4.7610000000000001</v>
      </c>
      <c r="K6331">
        <f t="shared" si="494"/>
        <v>175.4609418</v>
      </c>
      <c r="L6331" s="1" t="s">
        <v>19</v>
      </c>
      <c r="M6331" s="1" t="s">
        <v>58</v>
      </c>
      <c r="N6331" s="1" t="s">
        <v>33</v>
      </c>
      <c r="O6331" s="1" t="s">
        <v>22</v>
      </c>
      <c r="P6331" s="1" t="s">
        <v>23</v>
      </c>
      <c r="Q6331" s="1" t="s">
        <v>31</v>
      </c>
      <c r="R6331" s="2">
        <v>40440</v>
      </c>
    </row>
    <row r="6332" spans="1:18" x14ac:dyDescent="0.25">
      <c r="A6332" s="1">
        <v>29216</v>
      </c>
      <c r="B6332" s="2">
        <v>41272</v>
      </c>
      <c r="C6332" s="2" t="str">
        <f t="shared" si="491"/>
        <v>December</v>
      </c>
      <c r="D6332" s="1" t="s">
        <v>37</v>
      </c>
      <c r="E6332" s="1">
        <v>46</v>
      </c>
      <c r="F6332" s="1">
        <f t="shared" si="490"/>
        <v>42.096739130434784</v>
      </c>
      <c r="G6332" s="1">
        <v>1936.45</v>
      </c>
      <c r="H6332" s="1">
        <v>4</v>
      </c>
      <c r="I6332">
        <f t="shared" si="492"/>
        <v>1940.45</v>
      </c>
      <c r="J6332">
        <f t="shared" si="493"/>
        <v>5.3265000000000002</v>
      </c>
      <c r="K6332">
        <f t="shared" si="494"/>
        <v>103.14500925</v>
      </c>
      <c r="L6332" s="1" t="s">
        <v>26</v>
      </c>
      <c r="M6332" s="1" t="s">
        <v>54</v>
      </c>
      <c r="N6332" s="1" t="s">
        <v>42</v>
      </c>
      <c r="O6332" s="1" t="s">
        <v>29</v>
      </c>
      <c r="P6332" s="1" t="s">
        <v>43</v>
      </c>
      <c r="Q6332" s="1" t="s">
        <v>24</v>
      </c>
      <c r="R6332" s="2">
        <v>41273</v>
      </c>
    </row>
    <row r="6333" spans="1:18" x14ac:dyDescent="0.25">
      <c r="A6333" s="1">
        <v>24608</v>
      </c>
      <c r="B6333" s="2">
        <v>41135</v>
      </c>
      <c r="C6333" s="2" t="str">
        <f t="shared" si="491"/>
        <v>August</v>
      </c>
      <c r="D6333" s="1" t="s">
        <v>41</v>
      </c>
      <c r="E6333" s="1">
        <v>50</v>
      </c>
      <c r="F6333" s="1">
        <f t="shared" si="490"/>
        <v>3.9472000000000005</v>
      </c>
      <c r="G6333" s="1">
        <v>197.36</v>
      </c>
      <c r="H6333" s="1">
        <v>2.99</v>
      </c>
      <c r="I6333">
        <f t="shared" si="492"/>
        <v>200.35000000000002</v>
      </c>
      <c r="J6333">
        <f t="shared" si="493"/>
        <v>3.5455000000000001</v>
      </c>
      <c r="K6333">
        <f t="shared" si="494"/>
        <v>6.9973988000000009</v>
      </c>
      <c r="L6333" s="1" t="s">
        <v>26</v>
      </c>
      <c r="M6333" s="1" t="s">
        <v>47</v>
      </c>
      <c r="N6333" s="1" t="s">
        <v>42</v>
      </c>
      <c r="O6333" s="1" t="s">
        <v>34</v>
      </c>
      <c r="P6333" s="1" t="s">
        <v>48</v>
      </c>
      <c r="Q6333" s="1" t="s">
        <v>24</v>
      </c>
      <c r="R6333" s="2">
        <v>41136</v>
      </c>
    </row>
    <row r="6334" spans="1:18" x14ac:dyDescent="0.25">
      <c r="A6334" s="1">
        <v>24705</v>
      </c>
      <c r="B6334" s="2">
        <v>40801</v>
      </c>
      <c r="C6334" s="2" t="str">
        <f t="shared" si="491"/>
        <v>September</v>
      </c>
      <c r="D6334" s="1" t="s">
        <v>37</v>
      </c>
      <c r="E6334" s="1">
        <v>34</v>
      </c>
      <c r="F6334" s="1">
        <f t="shared" si="490"/>
        <v>7.6620588235294118</v>
      </c>
      <c r="G6334" s="1">
        <v>260.51</v>
      </c>
      <c r="H6334" s="1">
        <v>7.72</v>
      </c>
      <c r="I6334">
        <f t="shared" si="492"/>
        <v>268.23</v>
      </c>
      <c r="J6334">
        <f t="shared" si="493"/>
        <v>3.5455000000000001</v>
      </c>
      <c r="K6334">
        <f t="shared" si="494"/>
        <v>9.2363820499999996</v>
      </c>
      <c r="L6334" s="1" t="s">
        <v>26</v>
      </c>
      <c r="M6334" s="1" t="s">
        <v>51</v>
      </c>
      <c r="N6334" s="1" t="s">
        <v>21</v>
      </c>
      <c r="O6334" s="1" t="s">
        <v>34</v>
      </c>
      <c r="P6334" s="1" t="s">
        <v>48</v>
      </c>
      <c r="Q6334" s="1" t="s">
        <v>24</v>
      </c>
      <c r="R6334" s="2">
        <v>40803</v>
      </c>
    </row>
    <row r="6335" spans="1:18" x14ac:dyDescent="0.25">
      <c r="A6335" s="1">
        <v>26724</v>
      </c>
      <c r="B6335" s="2">
        <v>39850</v>
      </c>
      <c r="C6335" s="2" t="str">
        <f t="shared" si="491"/>
        <v>February</v>
      </c>
      <c r="D6335" s="1" t="s">
        <v>37</v>
      </c>
      <c r="E6335" s="1">
        <v>2</v>
      </c>
      <c r="F6335" s="1">
        <f t="shared" si="490"/>
        <v>919.09</v>
      </c>
      <c r="G6335" s="1">
        <v>1838.18</v>
      </c>
      <c r="H6335" s="1">
        <v>13.99</v>
      </c>
      <c r="I6335">
        <f t="shared" si="492"/>
        <v>1852.17</v>
      </c>
      <c r="J6335">
        <f t="shared" si="493"/>
        <v>5.3265000000000002</v>
      </c>
      <c r="K6335">
        <f t="shared" si="494"/>
        <v>97.910657700000016</v>
      </c>
      <c r="L6335" s="1" t="s">
        <v>26</v>
      </c>
      <c r="M6335" s="1" t="s">
        <v>49</v>
      </c>
      <c r="N6335" s="1" t="s">
        <v>28</v>
      </c>
      <c r="O6335" s="1" t="s">
        <v>29</v>
      </c>
      <c r="P6335" s="1" t="s">
        <v>61</v>
      </c>
      <c r="Q6335" s="1" t="s">
        <v>31</v>
      </c>
      <c r="R6335" s="2">
        <v>39852</v>
      </c>
    </row>
    <row r="6336" spans="1:18" x14ac:dyDescent="0.25">
      <c r="A6336" s="1">
        <v>9537</v>
      </c>
      <c r="B6336" s="2">
        <v>40587</v>
      </c>
      <c r="C6336" s="2" t="str">
        <f t="shared" si="491"/>
        <v>February</v>
      </c>
      <c r="D6336" s="1" t="s">
        <v>32</v>
      </c>
      <c r="E6336" s="1">
        <v>43</v>
      </c>
      <c r="F6336" s="1">
        <f t="shared" si="490"/>
        <v>3.9739534883720928</v>
      </c>
      <c r="G6336" s="1">
        <v>170.88</v>
      </c>
      <c r="H6336" s="1">
        <v>5.44</v>
      </c>
      <c r="I6336">
        <f t="shared" si="492"/>
        <v>176.32</v>
      </c>
      <c r="J6336">
        <f t="shared" si="493"/>
        <v>3.5455000000000001</v>
      </c>
      <c r="K6336">
        <f t="shared" si="494"/>
        <v>6.0585504000000006</v>
      </c>
      <c r="L6336" s="1" t="s">
        <v>26</v>
      </c>
      <c r="M6336" s="1" t="s">
        <v>55</v>
      </c>
      <c r="N6336" s="1" t="s">
        <v>28</v>
      </c>
      <c r="O6336" s="1" t="s">
        <v>34</v>
      </c>
      <c r="P6336" s="1" t="s">
        <v>48</v>
      </c>
      <c r="Q6336" s="1" t="s">
        <v>24</v>
      </c>
      <c r="R6336" s="2">
        <v>40589</v>
      </c>
    </row>
    <row r="6337" spans="1:18" x14ac:dyDescent="0.25">
      <c r="A6337" s="1">
        <v>4642</v>
      </c>
      <c r="B6337" s="2">
        <v>40600</v>
      </c>
      <c r="C6337" s="2" t="str">
        <f t="shared" si="491"/>
        <v>February</v>
      </c>
      <c r="D6337" s="1" t="s">
        <v>37</v>
      </c>
      <c r="E6337" s="1">
        <v>9</v>
      </c>
      <c r="F6337" s="1">
        <f t="shared" si="490"/>
        <v>7.29</v>
      </c>
      <c r="G6337" s="1">
        <v>65.61</v>
      </c>
      <c r="H6337" s="1">
        <v>3.52</v>
      </c>
      <c r="I6337">
        <f t="shared" si="492"/>
        <v>69.13</v>
      </c>
      <c r="J6337">
        <f t="shared" si="493"/>
        <v>5.3265000000000002</v>
      </c>
      <c r="K6337">
        <f t="shared" si="494"/>
        <v>3.4947166500000004</v>
      </c>
      <c r="L6337" s="1" t="s">
        <v>26</v>
      </c>
      <c r="M6337" s="1" t="s">
        <v>20</v>
      </c>
      <c r="N6337" s="1" t="s">
        <v>33</v>
      </c>
      <c r="O6337" s="1" t="s">
        <v>29</v>
      </c>
      <c r="P6337" s="1" t="s">
        <v>43</v>
      </c>
      <c r="Q6337" s="1" t="s">
        <v>46</v>
      </c>
      <c r="R6337" s="2">
        <v>40601</v>
      </c>
    </row>
    <row r="6338" spans="1:18" x14ac:dyDescent="0.25">
      <c r="A6338" s="1">
        <v>23078</v>
      </c>
      <c r="B6338" s="2">
        <v>40801</v>
      </c>
      <c r="C6338" s="2" t="str">
        <f t="shared" si="491"/>
        <v>September</v>
      </c>
      <c r="D6338" s="1" t="s">
        <v>41</v>
      </c>
      <c r="E6338" s="1">
        <v>39</v>
      </c>
      <c r="F6338" s="1">
        <f t="shared" ref="F6338:F6401" si="495">G6338/E6338</f>
        <v>14.819230769230771</v>
      </c>
      <c r="G6338" s="1">
        <v>577.95000000000005</v>
      </c>
      <c r="H6338" s="1">
        <v>7.42</v>
      </c>
      <c r="I6338">
        <f t="shared" si="492"/>
        <v>585.37</v>
      </c>
      <c r="J6338">
        <f t="shared" si="493"/>
        <v>3.5455000000000001</v>
      </c>
      <c r="K6338">
        <f t="shared" si="494"/>
        <v>20.491217250000005</v>
      </c>
      <c r="L6338" s="1" t="s">
        <v>26</v>
      </c>
      <c r="M6338" s="1" t="s">
        <v>58</v>
      </c>
      <c r="N6338" s="1" t="s">
        <v>21</v>
      </c>
      <c r="O6338" s="1" t="s">
        <v>34</v>
      </c>
      <c r="P6338" s="1" t="s">
        <v>50</v>
      </c>
      <c r="Q6338" s="1" t="s">
        <v>46</v>
      </c>
      <c r="R6338" s="2">
        <v>40803</v>
      </c>
    </row>
    <row r="6339" spans="1:18" x14ac:dyDescent="0.25">
      <c r="A6339" s="1">
        <v>53894</v>
      </c>
      <c r="B6339" s="2">
        <v>40001</v>
      </c>
      <c r="C6339" s="2" t="str">
        <f t="shared" ref="C6339:C6402" si="496">TEXT(B6339,"mmmm")</f>
        <v>July</v>
      </c>
      <c r="D6339" s="1" t="s">
        <v>37</v>
      </c>
      <c r="E6339" s="1">
        <v>29</v>
      </c>
      <c r="F6339" s="1">
        <f t="shared" si="495"/>
        <v>177.90939655172414</v>
      </c>
      <c r="G6339" s="1">
        <v>5159.3725000000004</v>
      </c>
      <c r="H6339" s="1">
        <v>8.08</v>
      </c>
      <c r="I6339">
        <f t="shared" ref="I6339:I6402" si="497">G6339+H6339</f>
        <v>5167.4525000000003</v>
      </c>
      <c r="J6339">
        <f t="shared" ref="J6339:J6402" si="498">IF(O6339="Furniture",4.761,IF(O6339="Technology",5.3265,IF(O6339="Office Supplies",3.5455,0)))</f>
        <v>5.3265000000000002</v>
      </c>
      <c r="K6339">
        <f t="shared" ref="K6339:K6402" si="499">(J6339*G6339)/100</f>
        <v>274.81397621249999</v>
      </c>
      <c r="L6339" s="1" t="s">
        <v>19</v>
      </c>
      <c r="M6339" s="1" t="s">
        <v>58</v>
      </c>
      <c r="N6339" s="1" t="s">
        <v>21</v>
      </c>
      <c r="O6339" s="1" t="s">
        <v>29</v>
      </c>
      <c r="P6339" s="1" t="s">
        <v>30</v>
      </c>
      <c r="Q6339" s="1" t="s">
        <v>24</v>
      </c>
      <c r="R6339" s="2">
        <v>40001</v>
      </c>
    </row>
    <row r="6340" spans="1:18" x14ac:dyDescent="0.25">
      <c r="A6340" s="1">
        <v>1637</v>
      </c>
      <c r="B6340" s="2">
        <v>40581</v>
      </c>
      <c r="C6340" s="2" t="str">
        <f t="shared" si="496"/>
        <v>February</v>
      </c>
      <c r="D6340" s="1" t="s">
        <v>32</v>
      </c>
      <c r="E6340" s="1">
        <v>36</v>
      </c>
      <c r="F6340" s="1">
        <f t="shared" si="495"/>
        <v>34.042222222222222</v>
      </c>
      <c r="G6340" s="1">
        <v>1225.52</v>
      </c>
      <c r="H6340" s="1">
        <v>35</v>
      </c>
      <c r="I6340">
        <f t="shared" si="497"/>
        <v>1260.52</v>
      </c>
      <c r="J6340">
        <f t="shared" si="498"/>
        <v>3.5455000000000001</v>
      </c>
      <c r="K6340">
        <f t="shared" si="499"/>
        <v>43.450811599999994</v>
      </c>
      <c r="L6340" s="1" t="s">
        <v>19</v>
      </c>
      <c r="M6340" s="1" t="s">
        <v>47</v>
      </c>
      <c r="N6340" s="1" t="s">
        <v>33</v>
      </c>
      <c r="O6340" s="1" t="s">
        <v>34</v>
      </c>
      <c r="P6340" s="1" t="s">
        <v>60</v>
      </c>
      <c r="Q6340" s="1" t="s">
        <v>53</v>
      </c>
      <c r="R6340" s="2">
        <v>40581</v>
      </c>
    </row>
    <row r="6341" spans="1:18" x14ac:dyDescent="0.25">
      <c r="A6341" s="1">
        <v>29249</v>
      </c>
      <c r="B6341" s="2">
        <v>40707</v>
      </c>
      <c r="C6341" s="2" t="str">
        <f t="shared" si="496"/>
        <v>June</v>
      </c>
      <c r="D6341" s="1" t="s">
        <v>18</v>
      </c>
      <c r="E6341" s="1">
        <v>47</v>
      </c>
      <c r="F6341" s="1">
        <f t="shared" si="495"/>
        <v>6.4402127659574466</v>
      </c>
      <c r="G6341" s="1">
        <v>302.69</v>
      </c>
      <c r="H6341" s="1">
        <v>1.02</v>
      </c>
      <c r="I6341">
        <f t="shared" si="497"/>
        <v>303.70999999999998</v>
      </c>
      <c r="J6341">
        <f t="shared" si="498"/>
        <v>3.5455000000000001</v>
      </c>
      <c r="K6341">
        <f t="shared" si="499"/>
        <v>10.731873949999999</v>
      </c>
      <c r="L6341" s="1" t="s">
        <v>19</v>
      </c>
      <c r="M6341" s="1" t="s">
        <v>56</v>
      </c>
      <c r="N6341" s="1" t="s">
        <v>33</v>
      </c>
      <c r="O6341" s="1" t="s">
        <v>34</v>
      </c>
      <c r="P6341" s="1" t="s">
        <v>45</v>
      </c>
      <c r="Q6341" s="1" t="s">
        <v>36</v>
      </c>
      <c r="R6341" s="2">
        <v>40712</v>
      </c>
    </row>
    <row r="6342" spans="1:18" x14ac:dyDescent="0.25">
      <c r="A6342" s="1">
        <v>10373</v>
      </c>
      <c r="B6342" s="2">
        <v>40354</v>
      </c>
      <c r="C6342" s="2" t="str">
        <f t="shared" si="496"/>
        <v>June</v>
      </c>
      <c r="D6342" s="1" t="s">
        <v>37</v>
      </c>
      <c r="E6342" s="1">
        <v>28</v>
      </c>
      <c r="F6342" s="1">
        <f t="shared" si="495"/>
        <v>6.8985714285714286</v>
      </c>
      <c r="G6342" s="1">
        <v>193.16</v>
      </c>
      <c r="H6342" s="1">
        <v>6.6</v>
      </c>
      <c r="I6342">
        <f t="shared" si="497"/>
        <v>199.76</v>
      </c>
      <c r="J6342">
        <f t="shared" si="498"/>
        <v>3.5455000000000001</v>
      </c>
      <c r="K6342">
        <f t="shared" si="499"/>
        <v>6.8484878</v>
      </c>
      <c r="L6342" s="1" t="s">
        <v>26</v>
      </c>
      <c r="M6342" s="1" t="s">
        <v>27</v>
      </c>
      <c r="N6342" s="1" t="s">
        <v>21</v>
      </c>
      <c r="O6342" s="1" t="s">
        <v>34</v>
      </c>
      <c r="P6342" s="1" t="s">
        <v>45</v>
      </c>
      <c r="Q6342" s="1" t="s">
        <v>24</v>
      </c>
      <c r="R6342" s="2">
        <v>40356</v>
      </c>
    </row>
    <row r="6343" spans="1:18" x14ac:dyDescent="0.25">
      <c r="A6343" s="1">
        <v>50532</v>
      </c>
      <c r="B6343" s="2">
        <v>41135</v>
      </c>
      <c r="C6343" s="2" t="str">
        <f t="shared" si="496"/>
        <v>August</v>
      </c>
      <c r="D6343" s="1" t="s">
        <v>41</v>
      </c>
      <c r="E6343" s="1">
        <v>22</v>
      </c>
      <c r="F6343" s="1">
        <f t="shared" si="495"/>
        <v>3.771818181818182</v>
      </c>
      <c r="G6343" s="1">
        <v>82.98</v>
      </c>
      <c r="H6343" s="1">
        <v>1.3</v>
      </c>
      <c r="I6343">
        <f t="shared" si="497"/>
        <v>84.28</v>
      </c>
      <c r="J6343">
        <f t="shared" si="498"/>
        <v>3.5455000000000001</v>
      </c>
      <c r="K6343">
        <f t="shared" si="499"/>
        <v>2.9420559000000002</v>
      </c>
      <c r="L6343" s="1" t="s">
        <v>26</v>
      </c>
      <c r="M6343" s="1" t="s">
        <v>54</v>
      </c>
      <c r="N6343" s="1" t="s">
        <v>28</v>
      </c>
      <c r="O6343" s="1" t="s">
        <v>34</v>
      </c>
      <c r="P6343" s="1" t="s">
        <v>45</v>
      </c>
      <c r="Q6343" s="1" t="s">
        <v>36</v>
      </c>
      <c r="R6343" s="2">
        <v>41136</v>
      </c>
    </row>
    <row r="6344" spans="1:18" x14ac:dyDescent="0.25">
      <c r="A6344" s="1">
        <v>58725</v>
      </c>
      <c r="B6344" s="2">
        <v>40318</v>
      </c>
      <c r="C6344" s="2" t="str">
        <f t="shared" si="496"/>
        <v>May</v>
      </c>
      <c r="D6344" s="1" t="s">
        <v>32</v>
      </c>
      <c r="E6344" s="1">
        <v>39</v>
      </c>
      <c r="F6344" s="1">
        <f t="shared" si="495"/>
        <v>8.5987179487179493</v>
      </c>
      <c r="G6344" s="1">
        <v>335.35</v>
      </c>
      <c r="H6344" s="1">
        <v>8.2899999999999991</v>
      </c>
      <c r="I6344">
        <f t="shared" si="497"/>
        <v>343.64000000000004</v>
      </c>
      <c r="J6344">
        <f t="shared" si="498"/>
        <v>3.5455000000000001</v>
      </c>
      <c r="K6344">
        <f t="shared" si="499"/>
        <v>11.889834250000002</v>
      </c>
      <c r="L6344" s="1" t="s">
        <v>26</v>
      </c>
      <c r="M6344" s="1" t="s">
        <v>56</v>
      </c>
      <c r="N6344" s="1" t="s">
        <v>33</v>
      </c>
      <c r="O6344" s="1" t="s">
        <v>34</v>
      </c>
      <c r="P6344" s="1" t="s">
        <v>62</v>
      </c>
      <c r="Q6344" s="1" t="s">
        <v>24</v>
      </c>
      <c r="R6344" s="2">
        <v>40319</v>
      </c>
    </row>
    <row r="6345" spans="1:18" x14ac:dyDescent="0.25">
      <c r="A6345" s="1">
        <v>55296</v>
      </c>
      <c r="B6345" s="2">
        <v>41200</v>
      </c>
      <c r="C6345" s="2" t="str">
        <f t="shared" si="496"/>
        <v>October</v>
      </c>
      <c r="D6345" s="1" t="s">
        <v>18</v>
      </c>
      <c r="E6345" s="1">
        <v>32</v>
      </c>
      <c r="F6345" s="1">
        <f t="shared" si="495"/>
        <v>9.9081250000000001</v>
      </c>
      <c r="G6345" s="1">
        <v>317.06</v>
      </c>
      <c r="H6345" s="1">
        <v>2.06</v>
      </c>
      <c r="I6345">
        <f t="shared" si="497"/>
        <v>319.12</v>
      </c>
      <c r="J6345">
        <f t="shared" si="498"/>
        <v>3.5455000000000001</v>
      </c>
      <c r="K6345">
        <f t="shared" si="499"/>
        <v>11.2413623</v>
      </c>
      <c r="L6345" s="1" t="s">
        <v>26</v>
      </c>
      <c r="M6345" s="1" t="s">
        <v>54</v>
      </c>
      <c r="N6345" s="1" t="s">
        <v>33</v>
      </c>
      <c r="O6345" s="1" t="s">
        <v>34</v>
      </c>
      <c r="P6345" s="1" t="s">
        <v>45</v>
      </c>
      <c r="Q6345" s="1" t="s">
        <v>36</v>
      </c>
      <c r="R6345" s="2">
        <v>41204</v>
      </c>
    </row>
    <row r="6346" spans="1:18" x14ac:dyDescent="0.25">
      <c r="A6346" s="1">
        <v>28582</v>
      </c>
      <c r="B6346" s="2">
        <v>40930</v>
      </c>
      <c r="C6346" s="2" t="str">
        <f t="shared" si="496"/>
        <v>January</v>
      </c>
      <c r="D6346" s="1" t="s">
        <v>32</v>
      </c>
      <c r="E6346" s="1">
        <v>40</v>
      </c>
      <c r="F6346" s="1">
        <f t="shared" si="495"/>
        <v>37.504249999999999</v>
      </c>
      <c r="G6346" s="1">
        <v>1500.17</v>
      </c>
      <c r="H6346" s="1">
        <v>1.99</v>
      </c>
      <c r="I6346">
        <f t="shared" si="497"/>
        <v>1502.16</v>
      </c>
      <c r="J6346">
        <f t="shared" si="498"/>
        <v>5.3265000000000002</v>
      </c>
      <c r="K6346">
        <f t="shared" si="499"/>
        <v>79.906555050000009</v>
      </c>
      <c r="L6346" s="1" t="s">
        <v>19</v>
      </c>
      <c r="M6346" s="1" t="s">
        <v>20</v>
      </c>
      <c r="N6346" s="1" t="s">
        <v>42</v>
      </c>
      <c r="O6346" s="1" t="s">
        <v>29</v>
      </c>
      <c r="P6346" s="1" t="s">
        <v>43</v>
      </c>
      <c r="Q6346" s="1" t="s">
        <v>46</v>
      </c>
      <c r="R6346" s="2">
        <v>40931</v>
      </c>
    </row>
    <row r="6347" spans="1:18" x14ac:dyDescent="0.25">
      <c r="A6347" s="1">
        <v>28225</v>
      </c>
      <c r="B6347" s="2">
        <v>39835</v>
      </c>
      <c r="C6347" s="2" t="str">
        <f t="shared" si="496"/>
        <v>January</v>
      </c>
      <c r="D6347" s="1" t="s">
        <v>37</v>
      </c>
      <c r="E6347" s="1">
        <v>13</v>
      </c>
      <c r="F6347" s="1">
        <f t="shared" si="495"/>
        <v>89.276153846153846</v>
      </c>
      <c r="G6347" s="1">
        <v>1160.5899999999999</v>
      </c>
      <c r="H6347" s="1">
        <v>35</v>
      </c>
      <c r="I6347">
        <f t="shared" si="497"/>
        <v>1195.5899999999999</v>
      </c>
      <c r="J6347">
        <f t="shared" si="498"/>
        <v>3.5455000000000001</v>
      </c>
      <c r="K6347">
        <f t="shared" si="499"/>
        <v>41.148718449999997</v>
      </c>
      <c r="L6347" s="1" t="s">
        <v>26</v>
      </c>
      <c r="M6347" s="1" t="s">
        <v>27</v>
      </c>
      <c r="N6347" s="1" t="s">
        <v>33</v>
      </c>
      <c r="O6347" s="1" t="s">
        <v>34</v>
      </c>
      <c r="P6347" s="1" t="s">
        <v>60</v>
      </c>
      <c r="Q6347" s="1" t="s">
        <v>53</v>
      </c>
      <c r="R6347" s="2">
        <v>39837</v>
      </c>
    </row>
    <row r="6348" spans="1:18" x14ac:dyDescent="0.25">
      <c r="A6348" s="1">
        <v>41157</v>
      </c>
      <c r="B6348" s="2">
        <v>40649</v>
      </c>
      <c r="C6348" s="2" t="str">
        <f t="shared" si="496"/>
        <v>April</v>
      </c>
      <c r="D6348" s="1" t="s">
        <v>41</v>
      </c>
      <c r="E6348" s="1">
        <v>39</v>
      </c>
      <c r="F6348" s="1">
        <f t="shared" si="495"/>
        <v>98.830769230769235</v>
      </c>
      <c r="G6348" s="1">
        <v>3854.4</v>
      </c>
      <c r="H6348" s="1">
        <v>5.81</v>
      </c>
      <c r="I6348">
        <f t="shared" si="497"/>
        <v>3860.21</v>
      </c>
      <c r="J6348">
        <f t="shared" si="498"/>
        <v>4.7610000000000001</v>
      </c>
      <c r="K6348">
        <f t="shared" si="499"/>
        <v>183.50798399999999</v>
      </c>
      <c r="L6348" s="1" t="s">
        <v>26</v>
      </c>
      <c r="M6348" s="1" t="s">
        <v>20</v>
      </c>
      <c r="N6348" s="1" t="s">
        <v>42</v>
      </c>
      <c r="O6348" s="1" t="s">
        <v>22</v>
      </c>
      <c r="P6348" s="1" t="s">
        <v>23</v>
      </c>
      <c r="Q6348" s="1" t="s">
        <v>31</v>
      </c>
      <c r="R6348" s="2">
        <v>40651</v>
      </c>
    </row>
    <row r="6349" spans="1:18" x14ac:dyDescent="0.25">
      <c r="A6349" s="1">
        <v>22466</v>
      </c>
      <c r="B6349" s="2">
        <v>40996</v>
      </c>
      <c r="C6349" s="2" t="str">
        <f t="shared" si="496"/>
        <v>March</v>
      </c>
      <c r="D6349" s="1" t="s">
        <v>18</v>
      </c>
      <c r="E6349" s="1">
        <v>31</v>
      </c>
      <c r="F6349" s="1">
        <f t="shared" si="495"/>
        <v>174.32838709677421</v>
      </c>
      <c r="G6349" s="1">
        <v>5404.18</v>
      </c>
      <c r="H6349" s="1">
        <v>30</v>
      </c>
      <c r="I6349">
        <f t="shared" si="497"/>
        <v>5434.18</v>
      </c>
      <c r="J6349">
        <f t="shared" si="498"/>
        <v>4.7610000000000001</v>
      </c>
      <c r="K6349">
        <f t="shared" si="499"/>
        <v>257.29300980000005</v>
      </c>
      <c r="L6349" s="1" t="s">
        <v>38</v>
      </c>
      <c r="M6349" s="1" t="s">
        <v>47</v>
      </c>
      <c r="N6349" s="1" t="s">
        <v>33</v>
      </c>
      <c r="O6349" s="1" t="s">
        <v>22</v>
      </c>
      <c r="P6349" s="1" t="s">
        <v>39</v>
      </c>
      <c r="Q6349" s="1" t="s">
        <v>40</v>
      </c>
      <c r="R6349" s="2">
        <v>41003</v>
      </c>
    </row>
    <row r="6350" spans="1:18" x14ac:dyDescent="0.25">
      <c r="A6350" s="1">
        <v>23232</v>
      </c>
      <c r="B6350" s="2">
        <v>40284</v>
      </c>
      <c r="C6350" s="2" t="str">
        <f t="shared" si="496"/>
        <v>April</v>
      </c>
      <c r="D6350" s="1" t="s">
        <v>25</v>
      </c>
      <c r="E6350" s="1">
        <v>31</v>
      </c>
      <c r="F6350" s="1">
        <f t="shared" si="495"/>
        <v>4.975483870967742</v>
      </c>
      <c r="G6350" s="1">
        <v>154.24</v>
      </c>
      <c r="H6350" s="1">
        <v>0.49</v>
      </c>
      <c r="I6350">
        <f t="shared" si="497"/>
        <v>154.73000000000002</v>
      </c>
      <c r="J6350">
        <f t="shared" si="498"/>
        <v>3.5455000000000001</v>
      </c>
      <c r="K6350">
        <f t="shared" si="499"/>
        <v>5.4685792000000006</v>
      </c>
      <c r="L6350" s="1" t="s">
        <v>26</v>
      </c>
      <c r="M6350" s="1" t="s">
        <v>56</v>
      </c>
      <c r="N6350" s="1" t="s">
        <v>42</v>
      </c>
      <c r="O6350" s="1" t="s">
        <v>34</v>
      </c>
      <c r="P6350" s="1" t="s">
        <v>63</v>
      </c>
      <c r="Q6350" s="1" t="s">
        <v>24</v>
      </c>
      <c r="R6350" s="2">
        <v>40285</v>
      </c>
    </row>
    <row r="6351" spans="1:18" x14ac:dyDescent="0.25">
      <c r="A6351" s="1">
        <v>27364</v>
      </c>
      <c r="B6351" s="2">
        <v>40683</v>
      </c>
      <c r="C6351" s="2" t="str">
        <f t="shared" si="496"/>
        <v>May</v>
      </c>
      <c r="D6351" s="1" t="s">
        <v>41</v>
      </c>
      <c r="E6351" s="1">
        <v>29</v>
      </c>
      <c r="F6351" s="1">
        <f t="shared" si="495"/>
        <v>52.726086206896547</v>
      </c>
      <c r="G6351" s="1">
        <v>1529.0564999999999</v>
      </c>
      <c r="H6351" s="1">
        <v>3.99</v>
      </c>
      <c r="I6351">
        <f t="shared" si="497"/>
        <v>1533.0464999999999</v>
      </c>
      <c r="J6351">
        <f t="shared" si="498"/>
        <v>5.3265000000000002</v>
      </c>
      <c r="K6351">
        <f t="shared" si="499"/>
        <v>81.445194472499992</v>
      </c>
      <c r="L6351" s="1" t="s">
        <v>26</v>
      </c>
      <c r="M6351" s="1" t="s">
        <v>56</v>
      </c>
      <c r="N6351" s="1" t="s">
        <v>33</v>
      </c>
      <c r="O6351" s="1" t="s">
        <v>29</v>
      </c>
      <c r="P6351" s="1" t="s">
        <v>30</v>
      </c>
      <c r="Q6351" s="1" t="s">
        <v>24</v>
      </c>
      <c r="R6351" s="2">
        <v>40685</v>
      </c>
    </row>
    <row r="6352" spans="1:18" x14ac:dyDescent="0.25">
      <c r="A6352" s="1">
        <v>2305</v>
      </c>
      <c r="B6352" s="2">
        <v>40203</v>
      </c>
      <c r="C6352" s="2" t="str">
        <f t="shared" si="496"/>
        <v>January</v>
      </c>
      <c r="D6352" s="1" t="s">
        <v>25</v>
      </c>
      <c r="E6352" s="1">
        <v>11</v>
      </c>
      <c r="F6352" s="1">
        <f t="shared" si="495"/>
        <v>125.7090909090909</v>
      </c>
      <c r="G6352" s="1">
        <v>1382.8</v>
      </c>
      <c r="H6352" s="1">
        <v>19.989999999999998</v>
      </c>
      <c r="I6352">
        <f t="shared" si="497"/>
        <v>1402.79</v>
      </c>
      <c r="J6352">
        <f t="shared" si="498"/>
        <v>3.5455000000000001</v>
      </c>
      <c r="K6352">
        <f t="shared" si="499"/>
        <v>49.027173999999995</v>
      </c>
      <c r="L6352" s="1" t="s">
        <v>26</v>
      </c>
      <c r="M6352" s="1" t="s">
        <v>49</v>
      </c>
      <c r="N6352" s="1" t="s">
        <v>42</v>
      </c>
      <c r="O6352" s="1" t="s">
        <v>34</v>
      </c>
      <c r="P6352" s="1" t="s">
        <v>60</v>
      </c>
      <c r="Q6352" s="1" t="s">
        <v>24</v>
      </c>
      <c r="R6352" s="2">
        <v>40203</v>
      </c>
    </row>
    <row r="6353" spans="1:18" x14ac:dyDescent="0.25">
      <c r="A6353" s="1">
        <v>49984</v>
      </c>
      <c r="B6353" s="2">
        <v>39944</v>
      </c>
      <c r="C6353" s="2" t="str">
        <f t="shared" si="496"/>
        <v>May</v>
      </c>
      <c r="D6353" s="1" t="s">
        <v>18</v>
      </c>
      <c r="E6353" s="1">
        <v>32</v>
      </c>
      <c r="F6353" s="1">
        <f t="shared" si="495"/>
        <v>7.1209375000000001</v>
      </c>
      <c r="G6353" s="1">
        <v>227.87</v>
      </c>
      <c r="H6353" s="1">
        <v>8.4</v>
      </c>
      <c r="I6353">
        <f t="shared" si="497"/>
        <v>236.27</v>
      </c>
      <c r="J6353">
        <f t="shared" si="498"/>
        <v>3.5455000000000001</v>
      </c>
      <c r="K6353">
        <f t="shared" si="499"/>
        <v>8.0791308500000003</v>
      </c>
      <c r="L6353" s="1" t="s">
        <v>26</v>
      </c>
      <c r="M6353" s="1" t="s">
        <v>58</v>
      </c>
      <c r="N6353" s="1" t="s">
        <v>28</v>
      </c>
      <c r="O6353" s="1" t="s">
        <v>34</v>
      </c>
      <c r="P6353" s="1" t="s">
        <v>45</v>
      </c>
      <c r="Q6353" s="1" t="s">
        <v>24</v>
      </c>
      <c r="R6353" s="2">
        <v>39944</v>
      </c>
    </row>
    <row r="6354" spans="1:18" x14ac:dyDescent="0.25">
      <c r="A6354" s="1">
        <v>19494</v>
      </c>
      <c r="B6354" s="2">
        <v>40190</v>
      </c>
      <c r="C6354" s="2" t="str">
        <f t="shared" si="496"/>
        <v>January</v>
      </c>
      <c r="D6354" s="1" t="s">
        <v>25</v>
      </c>
      <c r="E6354" s="1">
        <v>2</v>
      </c>
      <c r="F6354" s="1">
        <f t="shared" si="495"/>
        <v>4.4349999999999996</v>
      </c>
      <c r="G6354" s="1">
        <v>8.8699999999999992</v>
      </c>
      <c r="H6354" s="1">
        <v>3.5</v>
      </c>
      <c r="I6354">
        <f t="shared" si="497"/>
        <v>12.37</v>
      </c>
      <c r="J6354">
        <f t="shared" si="498"/>
        <v>3.5455000000000001</v>
      </c>
      <c r="K6354">
        <f t="shared" si="499"/>
        <v>0.31448584999999996</v>
      </c>
      <c r="L6354" s="1" t="s">
        <v>26</v>
      </c>
      <c r="M6354" s="1" t="s">
        <v>27</v>
      </c>
      <c r="N6354" s="1" t="s">
        <v>28</v>
      </c>
      <c r="O6354" s="1" t="s">
        <v>34</v>
      </c>
      <c r="P6354" s="1" t="s">
        <v>35</v>
      </c>
      <c r="Q6354" s="1" t="s">
        <v>46</v>
      </c>
      <c r="R6354" s="2">
        <v>40193</v>
      </c>
    </row>
    <row r="6355" spans="1:18" x14ac:dyDescent="0.25">
      <c r="A6355" s="1">
        <v>46597</v>
      </c>
      <c r="B6355" s="2">
        <v>40178</v>
      </c>
      <c r="C6355" s="2" t="str">
        <f t="shared" si="496"/>
        <v>December</v>
      </c>
      <c r="D6355" s="1" t="s">
        <v>32</v>
      </c>
      <c r="E6355" s="1">
        <v>1</v>
      </c>
      <c r="F6355" s="1">
        <f t="shared" si="495"/>
        <v>200.57</v>
      </c>
      <c r="G6355" s="1">
        <v>200.57</v>
      </c>
      <c r="H6355" s="1">
        <v>70.2</v>
      </c>
      <c r="I6355">
        <f t="shared" si="497"/>
        <v>270.77</v>
      </c>
      <c r="J6355">
        <f t="shared" si="498"/>
        <v>4.7610000000000001</v>
      </c>
      <c r="K6355">
        <f t="shared" si="499"/>
        <v>9.5491376999999993</v>
      </c>
      <c r="L6355" s="1" t="s">
        <v>38</v>
      </c>
      <c r="M6355" s="1" t="s">
        <v>49</v>
      </c>
      <c r="N6355" s="1" t="s">
        <v>21</v>
      </c>
      <c r="O6355" s="1" t="s">
        <v>22</v>
      </c>
      <c r="P6355" s="1" t="s">
        <v>39</v>
      </c>
      <c r="Q6355" s="1" t="s">
        <v>40</v>
      </c>
      <c r="R6355" s="2">
        <v>40180</v>
      </c>
    </row>
    <row r="6356" spans="1:18" x14ac:dyDescent="0.25">
      <c r="A6356" s="1">
        <v>59943</v>
      </c>
      <c r="B6356" s="2">
        <v>40338</v>
      </c>
      <c r="C6356" s="2" t="str">
        <f t="shared" si="496"/>
        <v>June</v>
      </c>
      <c r="D6356" s="1" t="s">
        <v>37</v>
      </c>
      <c r="E6356" s="1">
        <v>43</v>
      </c>
      <c r="F6356" s="1">
        <f t="shared" si="495"/>
        <v>15.805813953488371</v>
      </c>
      <c r="G6356" s="1">
        <v>679.65</v>
      </c>
      <c r="H6356" s="1">
        <v>8.4</v>
      </c>
      <c r="I6356">
        <f t="shared" si="497"/>
        <v>688.05</v>
      </c>
      <c r="J6356">
        <f t="shared" si="498"/>
        <v>3.5455000000000001</v>
      </c>
      <c r="K6356">
        <f t="shared" si="499"/>
        <v>24.09699075</v>
      </c>
      <c r="L6356" s="1" t="s">
        <v>26</v>
      </c>
      <c r="M6356" s="1" t="s">
        <v>54</v>
      </c>
      <c r="N6356" s="1" t="s">
        <v>42</v>
      </c>
      <c r="O6356" s="1" t="s">
        <v>34</v>
      </c>
      <c r="P6356" s="1" t="s">
        <v>48</v>
      </c>
      <c r="Q6356" s="1" t="s">
        <v>24</v>
      </c>
      <c r="R6356" s="2">
        <v>40339</v>
      </c>
    </row>
    <row r="6357" spans="1:18" x14ac:dyDescent="0.25">
      <c r="A6357" s="1">
        <v>26145</v>
      </c>
      <c r="B6357" s="2">
        <v>40728</v>
      </c>
      <c r="C6357" s="2" t="str">
        <f t="shared" si="496"/>
        <v>July</v>
      </c>
      <c r="D6357" s="1" t="s">
        <v>18</v>
      </c>
      <c r="E6357" s="1">
        <v>18</v>
      </c>
      <c r="F6357" s="1">
        <f t="shared" si="495"/>
        <v>5.52</v>
      </c>
      <c r="G6357" s="1">
        <v>99.36</v>
      </c>
      <c r="H6357" s="1">
        <v>5.68</v>
      </c>
      <c r="I6357">
        <f t="shared" si="497"/>
        <v>105.03999999999999</v>
      </c>
      <c r="J6357">
        <f t="shared" si="498"/>
        <v>3.5455000000000001</v>
      </c>
      <c r="K6357">
        <f t="shared" si="499"/>
        <v>3.5228088000000004</v>
      </c>
      <c r="L6357" s="1" t="s">
        <v>26</v>
      </c>
      <c r="M6357" s="1" t="s">
        <v>27</v>
      </c>
      <c r="N6357" s="1" t="s">
        <v>33</v>
      </c>
      <c r="O6357" s="1" t="s">
        <v>34</v>
      </c>
      <c r="P6357" s="1" t="s">
        <v>48</v>
      </c>
      <c r="Q6357" s="1" t="s">
        <v>24</v>
      </c>
      <c r="R6357" s="2">
        <v>40732</v>
      </c>
    </row>
    <row r="6358" spans="1:18" x14ac:dyDescent="0.25">
      <c r="A6358" s="1">
        <v>10627</v>
      </c>
      <c r="B6358" s="2">
        <v>40233</v>
      </c>
      <c r="C6358" s="2" t="str">
        <f t="shared" si="496"/>
        <v>February</v>
      </c>
      <c r="D6358" s="1" t="s">
        <v>18</v>
      </c>
      <c r="E6358" s="1">
        <v>4</v>
      </c>
      <c r="F6358" s="1">
        <f t="shared" si="495"/>
        <v>10.057499999999999</v>
      </c>
      <c r="G6358" s="1">
        <v>40.229999999999997</v>
      </c>
      <c r="H6358" s="1">
        <v>9.23</v>
      </c>
      <c r="I6358">
        <f t="shared" si="497"/>
        <v>49.459999999999994</v>
      </c>
      <c r="J6358">
        <f t="shared" si="498"/>
        <v>3.5455000000000001</v>
      </c>
      <c r="K6358">
        <f t="shared" si="499"/>
        <v>1.4263546499999997</v>
      </c>
      <c r="L6358" s="1" t="s">
        <v>26</v>
      </c>
      <c r="M6358" s="1" t="s">
        <v>49</v>
      </c>
      <c r="N6358" s="1" t="s">
        <v>42</v>
      </c>
      <c r="O6358" s="1" t="s">
        <v>34</v>
      </c>
      <c r="P6358" s="1" t="s">
        <v>68</v>
      </c>
      <c r="Q6358" s="1" t="s">
        <v>24</v>
      </c>
      <c r="R6358" s="2">
        <v>40238</v>
      </c>
    </row>
    <row r="6359" spans="1:18" x14ac:dyDescent="0.25">
      <c r="A6359" s="1">
        <v>34244</v>
      </c>
      <c r="B6359" s="2">
        <v>40450</v>
      </c>
      <c r="C6359" s="2" t="str">
        <f t="shared" si="496"/>
        <v>September</v>
      </c>
      <c r="D6359" s="1" t="s">
        <v>18</v>
      </c>
      <c r="E6359" s="1">
        <v>4</v>
      </c>
      <c r="F6359" s="1">
        <f t="shared" si="495"/>
        <v>31.425000000000001</v>
      </c>
      <c r="G6359" s="1">
        <v>125.7</v>
      </c>
      <c r="H6359" s="1">
        <v>1.99</v>
      </c>
      <c r="I6359">
        <f t="shared" si="497"/>
        <v>127.69</v>
      </c>
      <c r="J6359">
        <f t="shared" si="498"/>
        <v>5.3265000000000002</v>
      </c>
      <c r="K6359">
        <f t="shared" si="499"/>
        <v>6.6954105000000004</v>
      </c>
      <c r="L6359" s="1" t="s">
        <v>26</v>
      </c>
      <c r="M6359" s="1" t="s">
        <v>27</v>
      </c>
      <c r="N6359" s="1" t="s">
        <v>21</v>
      </c>
      <c r="O6359" s="1" t="s">
        <v>29</v>
      </c>
      <c r="P6359" s="1" t="s">
        <v>43</v>
      </c>
      <c r="Q6359" s="1" t="s">
        <v>46</v>
      </c>
      <c r="R6359" s="2">
        <v>40452</v>
      </c>
    </row>
    <row r="6360" spans="1:18" x14ac:dyDescent="0.25">
      <c r="A6360" s="1">
        <v>44450</v>
      </c>
      <c r="B6360" s="2">
        <v>40460</v>
      </c>
      <c r="C6360" s="2" t="str">
        <f t="shared" si="496"/>
        <v>October</v>
      </c>
      <c r="D6360" s="1" t="s">
        <v>37</v>
      </c>
      <c r="E6360" s="1">
        <v>14</v>
      </c>
      <c r="F6360" s="1">
        <f t="shared" si="495"/>
        <v>17.373571428571427</v>
      </c>
      <c r="G6360" s="1">
        <v>243.23</v>
      </c>
      <c r="H6360" s="1">
        <v>1.99</v>
      </c>
      <c r="I6360">
        <f t="shared" si="497"/>
        <v>245.22</v>
      </c>
      <c r="J6360">
        <f t="shared" si="498"/>
        <v>5.3265000000000002</v>
      </c>
      <c r="K6360">
        <f t="shared" si="499"/>
        <v>12.955645950000001</v>
      </c>
      <c r="L6360" s="1" t="s">
        <v>26</v>
      </c>
      <c r="M6360" s="1" t="s">
        <v>20</v>
      </c>
      <c r="N6360" s="1" t="s">
        <v>33</v>
      </c>
      <c r="O6360" s="1" t="s">
        <v>29</v>
      </c>
      <c r="P6360" s="1" t="s">
        <v>43</v>
      </c>
      <c r="Q6360" s="1" t="s">
        <v>46</v>
      </c>
      <c r="R6360" s="2">
        <v>40461</v>
      </c>
    </row>
    <row r="6361" spans="1:18" x14ac:dyDescent="0.25">
      <c r="A6361" s="1">
        <v>15014</v>
      </c>
      <c r="B6361" s="2">
        <v>40219</v>
      </c>
      <c r="C6361" s="2" t="str">
        <f t="shared" si="496"/>
        <v>February</v>
      </c>
      <c r="D6361" s="1" t="s">
        <v>41</v>
      </c>
      <c r="E6361" s="1">
        <v>10</v>
      </c>
      <c r="F6361" s="1">
        <f t="shared" si="495"/>
        <v>63.313000000000002</v>
      </c>
      <c r="G6361" s="1">
        <v>633.13</v>
      </c>
      <c r="H6361" s="1">
        <v>36.61</v>
      </c>
      <c r="I6361">
        <f t="shared" si="497"/>
        <v>669.74</v>
      </c>
      <c r="J6361">
        <f t="shared" si="498"/>
        <v>4.7610000000000001</v>
      </c>
      <c r="K6361">
        <f t="shared" si="499"/>
        <v>30.143319299999998</v>
      </c>
      <c r="L6361" s="1" t="s">
        <v>38</v>
      </c>
      <c r="M6361" s="1" t="s">
        <v>27</v>
      </c>
      <c r="N6361" s="1" t="s">
        <v>33</v>
      </c>
      <c r="O6361" s="1" t="s">
        <v>22</v>
      </c>
      <c r="P6361" s="1" t="s">
        <v>67</v>
      </c>
      <c r="Q6361" s="1" t="s">
        <v>64</v>
      </c>
      <c r="R6361" s="2">
        <v>40222</v>
      </c>
    </row>
    <row r="6362" spans="1:18" x14ac:dyDescent="0.25">
      <c r="A6362" s="1">
        <v>11712</v>
      </c>
      <c r="B6362" s="2">
        <v>39929</v>
      </c>
      <c r="C6362" s="2" t="str">
        <f t="shared" si="496"/>
        <v>April</v>
      </c>
      <c r="D6362" s="1" t="s">
        <v>18</v>
      </c>
      <c r="E6362" s="1">
        <v>9</v>
      </c>
      <c r="F6362" s="1">
        <f t="shared" si="495"/>
        <v>4.3288888888888888</v>
      </c>
      <c r="G6362" s="1">
        <v>38.96</v>
      </c>
      <c r="H6362" s="1">
        <v>0.94</v>
      </c>
      <c r="I6362">
        <f t="shared" si="497"/>
        <v>39.9</v>
      </c>
      <c r="J6362">
        <f t="shared" si="498"/>
        <v>3.5455000000000001</v>
      </c>
      <c r="K6362">
        <f t="shared" si="499"/>
        <v>1.3813267999999999</v>
      </c>
      <c r="L6362" s="1" t="s">
        <v>26</v>
      </c>
      <c r="M6362" s="1" t="s">
        <v>51</v>
      </c>
      <c r="N6362" s="1" t="s">
        <v>21</v>
      </c>
      <c r="O6362" s="1" t="s">
        <v>34</v>
      </c>
      <c r="P6362" s="1" t="s">
        <v>35</v>
      </c>
      <c r="Q6362" s="1" t="s">
        <v>36</v>
      </c>
      <c r="R6362" s="2">
        <v>39931</v>
      </c>
    </row>
    <row r="6363" spans="1:18" x14ac:dyDescent="0.25">
      <c r="A6363" s="1">
        <v>48294</v>
      </c>
      <c r="B6363" s="2">
        <v>40324</v>
      </c>
      <c r="C6363" s="2" t="str">
        <f t="shared" si="496"/>
        <v>May</v>
      </c>
      <c r="D6363" s="1" t="s">
        <v>25</v>
      </c>
      <c r="E6363" s="1">
        <v>43</v>
      </c>
      <c r="F6363" s="1">
        <f t="shared" si="495"/>
        <v>94.697906976744193</v>
      </c>
      <c r="G6363" s="1">
        <v>4072.01</v>
      </c>
      <c r="H6363" s="1">
        <v>0.99</v>
      </c>
      <c r="I6363">
        <f t="shared" si="497"/>
        <v>4073</v>
      </c>
      <c r="J6363">
        <f t="shared" si="498"/>
        <v>3.5455000000000001</v>
      </c>
      <c r="K6363">
        <f t="shared" si="499"/>
        <v>144.37311455</v>
      </c>
      <c r="L6363" s="1" t="s">
        <v>26</v>
      </c>
      <c r="M6363" s="1" t="s">
        <v>20</v>
      </c>
      <c r="N6363" s="1" t="s">
        <v>42</v>
      </c>
      <c r="O6363" s="1" t="s">
        <v>34</v>
      </c>
      <c r="P6363" s="1" t="s">
        <v>68</v>
      </c>
      <c r="Q6363" s="1" t="s">
        <v>24</v>
      </c>
      <c r="R6363" s="2">
        <v>40324</v>
      </c>
    </row>
    <row r="6364" spans="1:18" x14ac:dyDescent="0.25">
      <c r="A6364" s="1">
        <v>14819</v>
      </c>
      <c r="B6364" s="2">
        <v>40203</v>
      </c>
      <c r="C6364" s="2" t="str">
        <f t="shared" si="496"/>
        <v>January</v>
      </c>
      <c r="D6364" s="1" t="s">
        <v>32</v>
      </c>
      <c r="E6364" s="1">
        <v>48</v>
      </c>
      <c r="F6364" s="1">
        <f t="shared" si="495"/>
        <v>188.80687499999999</v>
      </c>
      <c r="G6364" s="1">
        <v>9062.73</v>
      </c>
      <c r="H6364" s="1">
        <v>0.99</v>
      </c>
      <c r="I6364">
        <f t="shared" si="497"/>
        <v>9063.7199999999993</v>
      </c>
      <c r="J6364">
        <f t="shared" si="498"/>
        <v>3.5455000000000001</v>
      </c>
      <c r="K6364">
        <f t="shared" si="499"/>
        <v>321.31909215000002</v>
      </c>
      <c r="L6364" s="1" t="s">
        <v>26</v>
      </c>
      <c r="M6364" s="1" t="s">
        <v>44</v>
      </c>
      <c r="N6364" s="1" t="s">
        <v>42</v>
      </c>
      <c r="O6364" s="1" t="s">
        <v>34</v>
      </c>
      <c r="P6364" s="1" t="s">
        <v>68</v>
      </c>
      <c r="Q6364" s="1" t="s">
        <v>24</v>
      </c>
      <c r="R6364" s="2">
        <v>40205</v>
      </c>
    </row>
    <row r="6365" spans="1:18" x14ac:dyDescent="0.25">
      <c r="A6365" s="1">
        <v>48448</v>
      </c>
      <c r="B6365" s="2">
        <v>41229</v>
      </c>
      <c r="C6365" s="2" t="str">
        <f t="shared" si="496"/>
        <v>November</v>
      </c>
      <c r="D6365" s="1" t="s">
        <v>18</v>
      </c>
      <c r="E6365" s="1">
        <v>20</v>
      </c>
      <c r="F6365" s="1">
        <f t="shared" si="495"/>
        <v>17.047599999999999</v>
      </c>
      <c r="G6365" s="1">
        <v>340.952</v>
      </c>
      <c r="H6365" s="1">
        <v>0.99</v>
      </c>
      <c r="I6365">
        <f t="shared" si="497"/>
        <v>341.94200000000001</v>
      </c>
      <c r="J6365">
        <f t="shared" si="498"/>
        <v>5.3265000000000002</v>
      </c>
      <c r="K6365">
        <f t="shared" si="499"/>
        <v>18.160808280000001</v>
      </c>
      <c r="L6365" s="1" t="s">
        <v>26</v>
      </c>
      <c r="M6365" s="1" t="s">
        <v>54</v>
      </c>
      <c r="N6365" s="1" t="s">
        <v>42</v>
      </c>
      <c r="O6365" s="1" t="s">
        <v>29</v>
      </c>
      <c r="P6365" s="1" t="s">
        <v>30</v>
      </c>
      <c r="Q6365" s="1" t="s">
        <v>36</v>
      </c>
      <c r="R6365" s="2">
        <v>41229</v>
      </c>
    </row>
    <row r="6366" spans="1:18" x14ac:dyDescent="0.25">
      <c r="A6366" s="1">
        <v>14274</v>
      </c>
      <c r="B6366" s="2">
        <v>39819</v>
      </c>
      <c r="C6366" s="2" t="str">
        <f t="shared" si="496"/>
        <v>January</v>
      </c>
      <c r="D6366" s="1" t="s">
        <v>32</v>
      </c>
      <c r="E6366" s="1">
        <v>2</v>
      </c>
      <c r="F6366" s="1">
        <f t="shared" si="495"/>
        <v>30.859249999999999</v>
      </c>
      <c r="G6366" s="1">
        <v>61.718499999999999</v>
      </c>
      <c r="H6366" s="1">
        <v>1.1000000000000001</v>
      </c>
      <c r="I6366">
        <f t="shared" si="497"/>
        <v>62.8185</v>
      </c>
      <c r="J6366">
        <f t="shared" si="498"/>
        <v>5.3265000000000002</v>
      </c>
      <c r="K6366">
        <f t="shared" si="499"/>
        <v>3.2874359025</v>
      </c>
      <c r="L6366" s="1" t="s">
        <v>26</v>
      </c>
      <c r="M6366" s="1" t="s">
        <v>54</v>
      </c>
      <c r="N6366" s="1" t="s">
        <v>21</v>
      </c>
      <c r="O6366" s="1" t="s">
        <v>29</v>
      </c>
      <c r="P6366" s="1" t="s">
        <v>30</v>
      </c>
      <c r="Q6366" s="1" t="s">
        <v>24</v>
      </c>
      <c r="R6366" s="2">
        <v>39820</v>
      </c>
    </row>
    <row r="6367" spans="1:18" x14ac:dyDescent="0.25">
      <c r="A6367" s="1">
        <v>21671</v>
      </c>
      <c r="B6367" s="2">
        <v>40344</v>
      </c>
      <c r="C6367" s="2" t="str">
        <f t="shared" si="496"/>
        <v>June</v>
      </c>
      <c r="D6367" s="1" t="s">
        <v>25</v>
      </c>
      <c r="E6367" s="1">
        <v>15</v>
      </c>
      <c r="F6367" s="1">
        <f t="shared" si="495"/>
        <v>44.729333333333336</v>
      </c>
      <c r="G6367" s="1">
        <v>670.94</v>
      </c>
      <c r="H6367" s="1">
        <v>1.99</v>
      </c>
      <c r="I6367">
        <f t="shared" si="497"/>
        <v>672.93000000000006</v>
      </c>
      <c r="J6367">
        <f t="shared" si="498"/>
        <v>5.3265000000000002</v>
      </c>
      <c r="K6367">
        <f t="shared" si="499"/>
        <v>35.737619100000003</v>
      </c>
      <c r="L6367" s="1" t="s">
        <v>26</v>
      </c>
      <c r="M6367" s="1" t="s">
        <v>20</v>
      </c>
      <c r="N6367" s="1" t="s">
        <v>21</v>
      </c>
      <c r="O6367" s="1" t="s">
        <v>29</v>
      </c>
      <c r="P6367" s="1" t="s">
        <v>43</v>
      </c>
      <c r="Q6367" s="1" t="s">
        <v>46</v>
      </c>
      <c r="R6367" s="2">
        <v>40347</v>
      </c>
    </row>
    <row r="6368" spans="1:18" x14ac:dyDescent="0.25">
      <c r="A6368" s="1">
        <v>25476</v>
      </c>
      <c r="B6368" s="2">
        <v>41184</v>
      </c>
      <c r="C6368" s="2" t="str">
        <f t="shared" si="496"/>
        <v>October</v>
      </c>
      <c r="D6368" s="1" t="s">
        <v>32</v>
      </c>
      <c r="E6368" s="1">
        <v>4</v>
      </c>
      <c r="F6368" s="1">
        <f t="shared" si="495"/>
        <v>3424.74</v>
      </c>
      <c r="G6368" s="1">
        <v>13698.96</v>
      </c>
      <c r="H6368" s="1">
        <v>24.49</v>
      </c>
      <c r="I6368">
        <f t="shared" si="497"/>
        <v>13723.449999999999</v>
      </c>
      <c r="J6368">
        <f t="shared" si="498"/>
        <v>5.3265000000000002</v>
      </c>
      <c r="K6368">
        <f t="shared" si="499"/>
        <v>729.67510440000001</v>
      </c>
      <c r="L6368" s="1" t="s">
        <v>26</v>
      </c>
      <c r="M6368" s="1" t="s">
        <v>47</v>
      </c>
      <c r="N6368" s="1" t="s">
        <v>21</v>
      </c>
      <c r="O6368" s="1" t="s">
        <v>29</v>
      </c>
      <c r="P6368" s="1" t="s">
        <v>52</v>
      </c>
      <c r="Q6368" s="1" t="s">
        <v>53</v>
      </c>
      <c r="R6368" s="2">
        <v>41185</v>
      </c>
    </row>
    <row r="6369" spans="1:18" x14ac:dyDescent="0.25">
      <c r="A6369" s="1">
        <v>13413</v>
      </c>
      <c r="B6369" s="2">
        <v>40207</v>
      </c>
      <c r="C6369" s="2" t="str">
        <f t="shared" si="496"/>
        <v>January</v>
      </c>
      <c r="D6369" s="1" t="s">
        <v>37</v>
      </c>
      <c r="E6369" s="1">
        <v>29</v>
      </c>
      <c r="F6369" s="1">
        <f t="shared" si="495"/>
        <v>5.1820689655172414</v>
      </c>
      <c r="G6369" s="1">
        <v>150.28</v>
      </c>
      <c r="H6369" s="1">
        <v>4.7</v>
      </c>
      <c r="I6369">
        <f t="shared" si="497"/>
        <v>154.97999999999999</v>
      </c>
      <c r="J6369">
        <f t="shared" si="498"/>
        <v>3.5455000000000001</v>
      </c>
      <c r="K6369">
        <f t="shared" si="499"/>
        <v>5.3281774000000004</v>
      </c>
      <c r="L6369" s="1" t="s">
        <v>26</v>
      </c>
      <c r="M6369" s="1" t="s">
        <v>27</v>
      </c>
      <c r="N6369" s="1" t="s">
        <v>21</v>
      </c>
      <c r="O6369" s="1" t="s">
        <v>34</v>
      </c>
      <c r="P6369" s="1" t="s">
        <v>45</v>
      </c>
      <c r="Q6369" s="1" t="s">
        <v>24</v>
      </c>
      <c r="R6369" s="2">
        <v>40209</v>
      </c>
    </row>
    <row r="6370" spans="1:18" x14ac:dyDescent="0.25">
      <c r="A6370" s="1">
        <v>41316</v>
      </c>
      <c r="B6370" s="2">
        <v>40015</v>
      </c>
      <c r="C6370" s="2" t="str">
        <f t="shared" si="496"/>
        <v>July</v>
      </c>
      <c r="D6370" s="1" t="s">
        <v>32</v>
      </c>
      <c r="E6370" s="1">
        <v>4</v>
      </c>
      <c r="F6370" s="1">
        <f t="shared" si="495"/>
        <v>175.0915</v>
      </c>
      <c r="G6370" s="1">
        <v>700.36599999999999</v>
      </c>
      <c r="H6370" s="1">
        <v>5.99</v>
      </c>
      <c r="I6370">
        <f t="shared" si="497"/>
        <v>706.35599999999999</v>
      </c>
      <c r="J6370">
        <f t="shared" si="498"/>
        <v>5.3265000000000002</v>
      </c>
      <c r="K6370">
        <f t="shared" si="499"/>
        <v>37.304994989999997</v>
      </c>
      <c r="L6370" s="1" t="s">
        <v>26</v>
      </c>
      <c r="M6370" s="1" t="s">
        <v>27</v>
      </c>
      <c r="N6370" s="1" t="s">
        <v>21</v>
      </c>
      <c r="O6370" s="1" t="s">
        <v>29</v>
      </c>
      <c r="P6370" s="1" t="s">
        <v>30</v>
      </c>
      <c r="Q6370" s="1" t="s">
        <v>24</v>
      </c>
      <c r="R6370" s="2">
        <v>40018</v>
      </c>
    </row>
    <row r="6371" spans="1:18" x14ac:dyDescent="0.25">
      <c r="A6371" s="1">
        <v>46053</v>
      </c>
      <c r="B6371" s="2">
        <v>41165</v>
      </c>
      <c r="C6371" s="2" t="str">
        <f t="shared" si="496"/>
        <v>September</v>
      </c>
      <c r="D6371" s="1" t="s">
        <v>25</v>
      </c>
      <c r="E6371" s="1">
        <v>31</v>
      </c>
      <c r="F6371" s="1">
        <f t="shared" si="495"/>
        <v>78.938951612903224</v>
      </c>
      <c r="G6371" s="1">
        <v>2447.1075000000001</v>
      </c>
      <c r="H6371" s="1">
        <v>0.99</v>
      </c>
      <c r="I6371">
        <f t="shared" si="497"/>
        <v>2448.0974999999999</v>
      </c>
      <c r="J6371">
        <f t="shared" si="498"/>
        <v>5.3265000000000002</v>
      </c>
      <c r="K6371">
        <f t="shared" si="499"/>
        <v>130.34518098750002</v>
      </c>
      <c r="L6371" s="1" t="s">
        <v>26</v>
      </c>
      <c r="M6371" s="1" t="s">
        <v>20</v>
      </c>
      <c r="N6371" s="1" t="s">
        <v>21</v>
      </c>
      <c r="O6371" s="1" t="s">
        <v>29</v>
      </c>
      <c r="P6371" s="1" t="s">
        <v>30</v>
      </c>
      <c r="Q6371" s="1" t="s">
        <v>36</v>
      </c>
      <c r="R6371" s="2">
        <v>41166</v>
      </c>
    </row>
    <row r="6372" spans="1:18" x14ac:dyDescent="0.25">
      <c r="A6372" s="1">
        <v>14400</v>
      </c>
      <c r="B6372" s="2">
        <v>39848</v>
      </c>
      <c r="C6372" s="2" t="str">
        <f t="shared" si="496"/>
        <v>February</v>
      </c>
      <c r="D6372" s="1" t="s">
        <v>41</v>
      </c>
      <c r="E6372" s="1">
        <v>32</v>
      </c>
      <c r="F6372" s="1">
        <f t="shared" si="495"/>
        <v>2.3231250000000001</v>
      </c>
      <c r="G6372" s="1">
        <v>74.34</v>
      </c>
      <c r="H6372" s="1">
        <v>6.05</v>
      </c>
      <c r="I6372">
        <f t="shared" si="497"/>
        <v>80.39</v>
      </c>
      <c r="J6372">
        <f t="shared" si="498"/>
        <v>3.5455000000000001</v>
      </c>
      <c r="K6372">
        <f t="shared" si="499"/>
        <v>2.6357246999999999</v>
      </c>
      <c r="L6372" s="1" t="s">
        <v>26</v>
      </c>
      <c r="M6372" s="1" t="s">
        <v>56</v>
      </c>
      <c r="N6372" s="1" t="s">
        <v>42</v>
      </c>
      <c r="O6372" s="1" t="s">
        <v>34</v>
      </c>
      <c r="P6372" s="1" t="s">
        <v>48</v>
      </c>
      <c r="Q6372" s="1" t="s">
        <v>24</v>
      </c>
      <c r="R6372" s="2">
        <v>39849</v>
      </c>
    </row>
    <row r="6373" spans="1:18" x14ac:dyDescent="0.25">
      <c r="A6373" s="1">
        <v>50532</v>
      </c>
      <c r="B6373" s="2">
        <v>41135</v>
      </c>
      <c r="C6373" s="2" t="str">
        <f t="shared" si="496"/>
        <v>August</v>
      </c>
      <c r="D6373" s="1" t="s">
        <v>41</v>
      </c>
      <c r="E6373" s="1">
        <v>10</v>
      </c>
      <c r="F6373" s="1">
        <f t="shared" si="495"/>
        <v>26.706</v>
      </c>
      <c r="G6373" s="1">
        <v>267.06</v>
      </c>
      <c r="H6373" s="1">
        <v>2.99</v>
      </c>
      <c r="I6373">
        <f t="shared" si="497"/>
        <v>270.05</v>
      </c>
      <c r="J6373">
        <f t="shared" si="498"/>
        <v>3.5455000000000001</v>
      </c>
      <c r="K6373">
        <f t="shared" si="499"/>
        <v>9.4686123000000002</v>
      </c>
      <c r="L6373" s="1" t="s">
        <v>26</v>
      </c>
      <c r="M6373" s="1" t="s">
        <v>54</v>
      </c>
      <c r="N6373" s="1" t="s">
        <v>28</v>
      </c>
      <c r="O6373" s="1" t="s">
        <v>34</v>
      </c>
      <c r="P6373" s="1" t="s">
        <v>48</v>
      </c>
      <c r="Q6373" s="1" t="s">
        <v>24</v>
      </c>
      <c r="R6373" s="2">
        <v>41137</v>
      </c>
    </row>
    <row r="6374" spans="1:18" x14ac:dyDescent="0.25">
      <c r="A6374" s="1">
        <v>57890</v>
      </c>
      <c r="B6374" s="2">
        <v>39870</v>
      </c>
      <c r="C6374" s="2" t="str">
        <f t="shared" si="496"/>
        <v>February</v>
      </c>
      <c r="D6374" s="1" t="s">
        <v>37</v>
      </c>
      <c r="E6374" s="1">
        <v>15</v>
      </c>
      <c r="F6374" s="1">
        <f t="shared" si="495"/>
        <v>53.535999999999994</v>
      </c>
      <c r="G6374" s="1">
        <v>803.04</v>
      </c>
      <c r="H6374" s="1">
        <v>6.79</v>
      </c>
      <c r="I6374">
        <f t="shared" si="497"/>
        <v>809.82999999999993</v>
      </c>
      <c r="J6374">
        <f t="shared" si="498"/>
        <v>3.5455000000000001</v>
      </c>
      <c r="K6374">
        <f t="shared" si="499"/>
        <v>28.471783200000001</v>
      </c>
      <c r="L6374" s="1" t="s">
        <v>26</v>
      </c>
      <c r="M6374" s="1" t="s">
        <v>69</v>
      </c>
      <c r="N6374" s="1" t="s">
        <v>42</v>
      </c>
      <c r="O6374" s="1" t="s">
        <v>34</v>
      </c>
      <c r="P6374" s="1" t="s">
        <v>45</v>
      </c>
      <c r="Q6374" s="1" t="s">
        <v>24</v>
      </c>
      <c r="R6374" s="2">
        <v>39872</v>
      </c>
    </row>
    <row r="6375" spans="1:18" x14ac:dyDescent="0.25">
      <c r="A6375" s="1">
        <v>36294</v>
      </c>
      <c r="B6375" s="2">
        <v>41141</v>
      </c>
      <c r="C6375" s="2" t="str">
        <f t="shared" si="496"/>
        <v>August</v>
      </c>
      <c r="D6375" s="1" t="s">
        <v>41</v>
      </c>
      <c r="E6375" s="1">
        <v>46</v>
      </c>
      <c r="F6375" s="1">
        <f t="shared" si="495"/>
        <v>13.286086956521739</v>
      </c>
      <c r="G6375" s="1">
        <v>611.16</v>
      </c>
      <c r="H6375" s="1">
        <v>4.9800000000000004</v>
      </c>
      <c r="I6375">
        <f t="shared" si="497"/>
        <v>616.14</v>
      </c>
      <c r="J6375">
        <f t="shared" si="498"/>
        <v>3.5455000000000001</v>
      </c>
      <c r="K6375">
        <f t="shared" si="499"/>
        <v>21.668677800000001</v>
      </c>
      <c r="L6375" s="1" t="s">
        <v>26</v>
      </c>
      <c r="M6375" s="1" t="s">
        <v>69</v>
      </c>
      <c r="N6375" s="1" t="s">
        <v>33</v>
      </c>
      <c r="O6375" s="1" t="s">
        <v>34</v>
      </c>
      <c r="P6375" s="1" t="s">
        <v>48</v>
      </c>
      <c r="Q6375" s="1" t="s">
        <v>24</v>
      </c>
      <c r="R6375" s="2">
        <v>41143</v>
      </c>
    </row>
    <row r="6376" spans="1:18" x14ac:dyDescent="0.25">
      <c r="A6376" s="1">
        <v>9606</v>
      </c>
      <c r="B6376" s="2">
        <v>40021</v>
      </c>
      <c r="C6376" s="2" t="str">
        <f t="shared" si="496"/>
        <v>July</v>
      </c>
      <c r="D6376" s="1" t="s">
        <v>32</v>
      </c>
      <c r="E6376" s="1">
        <v>37</v>
      </c>
      <c r="F6376" s="1">
        <f t="shared" si="495"/>
        <v>5.1932432432432432</v>
      </c>
      <c r="G6376" s="1">
        <v>192.15</v>
      </c>
      <c r="H6376" s="1">
        <v>2.04</v>
      </c>
      <c r="I6376">
        <f t="shared" si="497"/>
        <v>194.19</v>
      </c>
      <c r="J6376">
        <f t="shared" si="498"/>
        <v>3.5455000000000001</v>
      </c>
      <c r="K6376">
        <f t="shared" si="499"/>
        <v>6.8126782500000003</v>
      </c>
      <c r="L6376" s="1" t="s">
        <v>19</v>
      </c>
      <c r="M6376" s="1" t="s">
        <v>27</v>
      </c>
      <c r="N6376" s="1" t="s">
        <v>28</v>
      </c>
      <c r="O6376" s="1" t="s">
        <v>34</v>
      </c>
      <c r="P6376" s="1" t="s">
        <v>45</v>
      </c>
      <c r="Q6376" s="1" t="s">
        <v>36</v>
      </c>
      <c r="R6376" s="2">
        <v>40023</v>
      </c>
    </row>
    <row r="6377" spans="1:18" x14ac:dyDescent="0.25">
      <c r="A6377" s="1">
        <v>4708</v>
      </c>
      <c r="B6377" s="2">
        <v>40086</v>
      </c>
      <c r="C6377" s="2" t="str">
        <f t="shared" si="496"/>
        <v>September</v>
      </c>
      <c r="D6377" s="1" t="s">
        <v>37</v>
      </c>
      <c r="E6377" s="1">
        <v>29</v>
      </c>
      <c r="F6377" s="1">
        <f t="shared" si="495"/>
        <v>6.22</v>
      </c>
      <c r="G6377" s="1">
        <v>180.38</v>
      </c>
      <c r="H6377" s="1">
        <v>7.49</v>
      </c>
      <c r="I6377">
        <f t="shared" si="497"/>
        <v>187.87</v>
      </c>
      <c r="J6377">
        <f t="shared" si="498"/>
        <v>3.5455000000000001</v>
      </c>
      <c r="K6377">
        <f t="shared" si="499"/>
        <v>6.3953728999999999</v>
      </c>
      <c r="L6377" s="1" t="s">
        <v>26</v>
      </c>
      <c r="M6377" s="1" t="s">
        <v>49</v>
      </c>
      <c r="N6377" s="1" t="s">
        <v>33</v>
      </c>
      <c r="O6377" s="1" t="s">
        <v>34</v>
      </c>
      <c r="P6377" s="1" t="s">
        <v>45</v>
      </c>
      <c r="Q6377" s="1" t="s">
        <v>24</v>
      </c>
      <c r="R6377" s="2">
        <v>40088</v>
      </c>
    </row>
    <row r="6378" spans="1:18" x14ac:dyDescent="0.25">
      <c r="A6378" s="1">
        <v>43779</v>
      </c>
      <c r="B6378" s="2">
        <v>40046</v>
      </c>
      <c r="C6378" s="2" t="str">
        <f t="shared" si="496"/>
        <v>August</v>
      </c>
      <c r="D6378" s="1" t="s">
        <v>25</v>
      </c>
      <c r="E6378" s="1">
        <v>20</v>
      </c>
      <c r="F6378" s="1">
        <f t="shared" si="495"/>
        <v>193.92449999999999</v>
      </c>
      <c r="G6378" s="1">
        <v>3878.49</v>
      </c>
      <c r="H6378" s="1">
        <v>21.21</v>
      </c>
      <c r="I6378">
        <f t="shared" si="497"/>
        <v>3899.7</v>
      </c>
      <c r="J6378">
        <f t="shared" si="498"/>
        <v>4.7610000000000001</v>
      </c>
      <c r="K6378">
        <f t="shared" si="499"/>
        <v>184.65490890000001</v>
      </c>
      <c r="L6378" s="1" t="s">
        <v>26</v>
      </c>
      <c r="M6378" s="1" t="s">
        <v>49</v>
      </c>
      <c r="N6378" s="1" t="s">
        <v>33</v>
      </c>
      <c r="O6378" s="1" t="s">
        <v>22</v>
      </c>
      <c r="P6378" s="1" t="s">
        <v>23</v>
      </c>
      <c r="Q6378" s="1" t="s">
        <v>53</v>
      </c>
      <c r="R6378" s="2">
        <v>40049</v>
      </c>
    </row>
    <row r="6379" spans="1:18" x14ac:dyDescent="0.25">
      <c r="A6379" s="1">
        <v>35</v>
      </c>
      <c r="B6379" s="2">
        <v>40838</v>
      </c>
      <c r="C6379" s="2" t="str">
        <f t="shared" si="496"/>
        <v>October</v>
      </c>
      <c r="D6379" s="1" t="s">
        <v>32</v>
      </c>
      <c r="E6379" s="1">
        <v>14</v>
      </c>
      <c r="F6379" s="1">
        <f t="shared" si="495"/>
        <v>135.20342857142856</v>
      </c>
      <c r="G6379" s="1">
        <v>1892.848</v>
      </c>
      <c r="H6379" s="1">
        <v>8.99</v>
      </c>
      <c r="I6379">
        <f t="shared" si="497"/>
        <v>1901.838</v>
      </c>
      <c r="J6379">
        <f t="shared" si="498"/>
        <v>5.3265000000000002</v>
      </c>
      <c r="K6379">
        <f t="shared" si="499"/>
        <v>100.82254872</v>
      </c>
      <c r="L6379" s="1" t="s">
        <v>26</v>
      </c>
      <c r="M6379" s="1" t="s">
        <v>20</v>
      </c>
      <c r="N6379" s="1" t="s">
        <v>33</v>
      </c>
      <c r="O6379" s="1" t="s">
        <v>29</v>
      </c>
      <c r="P6379" s="1" t="s">
        <v>30</v>
      </c>
      <c r="Q6379" s="1" t="s">
        <v>24</v>
      </c>
      <c r="R6379" s="2">
        <v>40840</v>
      </c>
    </row>
    <row r="6380" spans="1:18" x14ac:dyDescent="0.25">
      <c r="A6380" s="1">
        <v>5925</v>
      </c>
      <c r="B6380" s="2">
        <v>40859</v>
      </c>
      <c r="C6380" s="2" t="str">
        <f t="shared" si="496"/>
        <v>November</v>
      </c>
      <c r="D6380" s="1" t="s">
        <v>18</v>
      </c>
      <c r="E6380" s="1">
        <v>44</v>
      </c>
      <c r="F6380" s="1">
        <f t="shared" si="495"/>
        <v>89.145909090909086</v>
      </c>
      <c r="G6380" s="1">
        <v>3922.42</v>
      </c>
      <c r="H6380" s="1">
        <v>39.61</v>
      </c>
      <c r="I6380">
        <f t="shared" si="497"/>
        <v>3962.03</v>
      </c>
      <c r="J6380">
        <f t="shared" si="498"/>
        <v>4.7610000000000001</v>
      </c>
      <c r="K6380">
        <f t="shared" si="499"/>
        <v>186.74641620000003</v>
      </c>
      <c r="L6380" s="1" t="s">
        <v>26</v>
      </c>
      <c r="M6380" s="1" t="s">
        <v>65</v>
      </c>
      <c r="N6380" s="1" t="s">
        <v>42</v>
      </c>
      <c r="O6380" s="1" t="s">
        <v>22</v>
      </c>
      <c r="P6380" s="1" t="s">
        <v>23</v>
      </c>
      <c r="Q6380" s="1" t="s">
        <v>31</v>
      </c>
      <c r="R6380" s="2">
        <v>40866</v>
      </c>
    </row>
    <row r="6381" spans="1:18" x14ac:dyDescent="0.25">
      <c r="A6381" s="1">
        <v>31046</v>
      </c>
      <c r="B6381" s="2">
        <v>40581</v>
      </c>
      <c r="C6381" s="2" t="str">
        <f t="shared" si="496"/>
        <v>February</v>
      </c>
      <c r="D6381" s="1" t="s">
        <v>37</v>
      </c>
      <c r="E6381" s="1">
        <v>42</v>
      </c>
      <c r="F6381" s="1">
        <f t="shared" si="495"/>
        <v>92.869785714285712</v>
      </c>
      <c r="G6381" s="1">
        <v>3900.5309999999999</v>
      </c>
      <c r="H6381" s="1">
        <v>2.5</v>
      </c>
      <c r="I6381">
        <f t="shared" si="497"/>
        <v>3903.0309999999999</v>
      </c>
      <c r="J6381">
        <f t="shared" si="498"/>
        <v>5.3265000000000002</v>
      </c>
      <c r="K6381">
        <f t="shared" si="499"/>
        <v>207.76178371500001</v>
      </c>
      <c r="L6381" s="1" t="s">
        <v>26</v>
      </c>
      <c r="M6381" s="1" t="s">
        <v>27</v>
      </c>
      <c r="N6381" s="1" t="s">
        <v>33</v>
      </c>
      <c r="O6381" s="1" t="s">
        <v>29</v>
      </c>
      <c r="P6381" s="1" t="s">
        <v>30</v>
      </c>
      <c r="Q6381" s="1" t="s">
        <v>24</v>
      </c>
      <c r="R6381" s="2">
        <v>40582</v>
      </c>
    </row>
    <row r="6382" spans="1:18" x14ac:dyDescent="0.25">
      <c r="A6382" s="1">
        <v>21223</v>
      </c>
      <c r="B6382" s="2">
        <v>40983</v>
      </c>
      <c r="C6382" s="2" t="str">
        <f t="shared" si="496"/>
        <v>March</v>
      </c>
      <c r="D6382" s="1" t="s">
        <v>32</v>
      </c>
      <c r="E6382" s="1">
        <v>3</v>
      </c>
      <c r="F6382" s="1">
        <f t="shared" si="495"/>
        <v>105.98333333333333</v>
      </c>
      <c r="G6382" s="1">
        <v>317.95</v>
      </c>
      <c r="H6382" s="1">
        <v>26.22</v>
      </c>
      <c r="I6382">
        <f t="shared" si="497"/>
        <v>344.16999999999996</v>
      </c>
      <c r="J6382">
        <f t="shared" si="498"/>
        <v>4.7610000000000001</v>
      </c>
      <c r="K6382">
        <f t="shared" si="499"/>
        <v>15.137599499999999</v>
      </c>
      <c r="L6382" s="1" t="s">
        <v>38</v>
      </c>
      <c r="M6382" s="1" t="s">
        <v>55</v>
      </c>
      <c r="N6382" s="1" t="s">
        <v>21</v>
      </c>
      <c r="O6382" s="1" t="s">
        <v>22</v>
      </c>
      <c r="P6382" s="1" t="s">
        <v>67</v>
      </c>
      <c r="Q6382" s="1" t="s">
        <v>64</v>
      </c>
      <c r="R6382" s="2">
        <v>40984</v>
      </c>
    </row>
    <row r="6383" spans="1:18" x14ac:dyDescent="0.25">
      <c r="A6383" s="1">
        <v>59878</v>
      </c>
      <c r="B6383" s="2">
        <v>41057</v>
      </c>
      <c r="C6383" s="2" t="str">
        <f t="shared" si="496"/>
        <v>May</v>
      </c>
      <c r="D6383" s="1" t="s">
        <v>25</v>
      </c>
      <c r="E6383" s="1">
        <v>23</v>
      </c>
      <c r="F6383" s="1">
        <f t="shared" si="495"/>
        <v>10.85391304347826</v>
      </c>
      <c r="G6383" s="1">
        <v>249.64</v>
      </c>
      <c r="H6383" s="1">
        <v>7.46</v>
      </c>
      <c r="I6383">
        <f t="shared" si="497"/>
        <v>257.09999999999997</v>
      </c>
      <c r="J6383">
        <f t="shared" si="498"/>
        <v>3.5455000000000001</v>
      </c>
      <c r="K6383">
        <f t="shared" si="499"/>
        <v>8.8509861999999995</v>
      </c>
      <c r="L6383" s="1" t="s">
        <v>26</v>
      </c>
      <c r="M6383" s="1" t="s">
        <v>27</v>
      </c>
      <c r="N6383" s="1" t="s">
        <v>33</v>
      </c>
      <c r="O6383" s="1" t="s">
        <v>34</v>
      </c>
      <c r="P6383" s="1" t="s">
        <v>60</v>
      </c>
      <c r="Q6383" s="1" t="s">
        <v>24</v>
      </c>
      <c r="R6383" s="2">
        <v>41058</v>
      </c>
    </row>
    <row r="6384" spans="1:18" x14ac:dyDescent="0.25">
      <c r="A6384" s="1">
        <v>28741</v>
      </c>
      <c r="B6384" s="2">
        <v>40602</v>
      </c>
      <c r="C6384" s="2" t="str">
        <f t="shared" si="496"/>
        <v>February</v>
      </c>
      <c r="D6384" s="1" t="s">
        <v>32</v>
      </c>
      <c r="E6384" s="1">
        <v>13</v>
      </c>
      <c r="F6384" s="1">
        <f t="shared" si="495"/>
        <v>5.3946153846153839</v>
      </c>
      <c r="G6384" s="1">
        <v>70.13</v>
      </c>
      <c r="H6384" s="1">
        <v>0.95</v>
      </c>
      <c r="I6384">
        <f t="shared" si="497"/>
        <v>71.08</v>
      </c>
      <c r="J6384">
        <f t="shared" si="498"/>
        <v>3.5455000000000001</v>
      </c>
      <c r="K6384">
        <f t="shared" si="499"/>
        <v>2.48645915</v>
      </c>
      <c r="L6384" s="1" t="s">
        <v>26</v>
      </c>
      <c r="M6384" s="1" t="s">
        <v>56</v>
      </c>
      <c r="N6384" s="1" t="s">
        <v>28</v>
      </c>
      <c r="O6384" s="1" t="s">
        <v>34</v>
      </c>
      <c r="P6384" s="1" t="s">
        <v>45</v>
      </c>
      <c r="Q6384" s="1" t="s">
        <v>36</v>
      </c>
      <c r="R6384" s="2">
        <v>40603</v>
      </c>
    </row>
    <row r="6385" spans="1:18" x14ac:dyDescent="0.25">
      <c r="A6385" s="1">
        <v>1286</v>
      </c>
      <c r="B6385" s="2">
        <v>40311</v>
      </c>
      <c r="C6385" s="2" t="str">
        <f t="shared" si="496"/>
        <v>May</v>
      </c>
      <c r="D6385" s="1" t="s">
        <v>32</v>
      </c>
      <c r="E6385" s="1">
        <v>14</v>
      </c>
      <c r="F6385" s="1">
        <f t="shared" si="495"/>
        <v>71.454035714285709</v>
      </c>
      <c r="G6385" s="1">
        <v>1000.3565</v>
      </c>
      <c r="H6385" s="1">
        <v>3.3</v>
      </c>
      <c r="I6385">
        <f t="shared" si="497"/>
        <v>1003.6564999999999</v>
      </c>
      <c r="J6385">
        <f t="shared" si="498"/>
        <v>5.3265000000000002</v>
      </c>
      <c r="K6385">
        <f t="shared" si="499"/>
        <v>53.283988972499998</v>
      </c>
      <c r="L6385" s="1" t="s">
        <v>26</v>
      </c>
      <c r="M6385" s="1" t="s">
        <v>27</v>
      </c>
      <c r="N6385" s="1" t="s">
        <v>42</v>
      </c>
      <c r="O6385" s="1" t="s">
        <v>29</v>
      </c>
      <c r="P6385" s="1" t="s">
        <v>30</v>
      </c>
      <c r="Q6385" s="1" t="s">
        <v>46</v>
      </c>
      <c r="R6385" s="2">
        <v>40313</v>
      </c>
    </row>
    <row r="6386" spans="1:18" x14ac:dyDescent="0.25">
      <c r="A6386" s="1">
        <v>37510</v>
      </c>
      <c r="B6386" s="2">
        <v>39880</v>
      </c>
      <c r="C6386" s="2" t="str">
        <f t="shared" si="496"/>
        <v>March</v>
      </c>
      <c r="D6386" s="1" t="s">
        <v>37</v>
      </c>
      <c r="E6386" s="1">
        <v>15</v>
      </c>
      <c r="F6386" s="1">
        <f t="shared" si="495"/>
        <v>164.40133333333333</v>
      </c>
      <c r="G6386" s="1">
        <v>2466.02</v>
      </c>
      <c r="H6386" s="1">
        <v>19.989999999999998</v>
      </c>
      <c r="I6386">
        <f t="shared" si="497"/>
        <v>2486.0099999999998</v>
      </c>
      <c r="J6386">
        <f t="shared" si="498"/>
        <v>3.5455000000000001</v>
      </c>
      <c r="K6386">
        <f t="shared" si="499"/>
        <v>87.432739099999992</v>
      </c>
      <c r="L6386" s="1" t="s">
        <v>26</v>
      </c>
      <c r="M6386" s="1" t="s">
        <v>59</v>
      </c>
      <c r="N6386" s="1" t="s">
        <v>28</v>
      </c>
      <c r="O6386" s="1" t="s">
        <v>34</v>
      </c>
      <c r="P6386" s="1" t="s">
        <v>60</v>
      </c>
      <c r="Q6386" s="1" t="s">
        <v>24</v>
      </c>
      <c r="R6386" s="2">
        <v>39880</v>
      </c>
    </row>
    <row r="6387" spans="1:18" x14ac:dyDescent="0.25">
      <c r="A6387" s="1">
        <v>40804</v>
      </c>
      <c r="B6387" s="2">
        <v>40249</v>
      </c>
      <c r="C6387" s="2" t="str">
        <f t="shared" si="496"/>
        <v>March</v>
      </c>
      <c r="D6387" s="1" t="s">
        <v>41</v>
      </c>
      <c r="E6387" s="1">
        <v>36</v>
      </c>
      <c r="F6387" s="1">
        <f t="shared" si="495"/>
        <v>118.71666666666667</v>
      </c>
      <c r="G6387" s="1">
        <v>4273.8</v>
      </c>
      <c r="H6387" s="1">
        <v>70.2</v>
      </c>
      <c r="I6387">
        <f t="shared" si="497"/>
        <v>4344</v>
      </c>
      <c r="J6387">
        <f t="shared" si="498"/>
        <v>4.7610000000000001</v>
      </c>
      <c r="K6387">
        <f t="shared" si="499"/>
        <v>203.47561800000003</v>
      </c>
      <c r="L6387" s="1" t="s">
        <v>38</v>
      </c>
      <c r="M6387" s="1" t="s">
        <v>44</v>
      </c>
      <c r="N6387" s="1" t="s">
        <v>21</v>
      </c>
      <c r="O6387" s="1" t="s">
        <v>22</v>
      </c>
      <c r="P6387" s="1" t="s">
        <v>39</v>
      </c>
      <c r="Q6387" s="1" t="s">
        <v>40</v>
      </c>
      <c r="R6387" s="2">
        <v>40251</v>
      </c>
    </row>
    <row r="6388" spans="1:18" x14ac:dyDescent="0.25">
      <c r="A6388" s="1">
        <v>56769</v>
      </c>
      <c r="B6388" s="2">
        <v>40511</v>
      </c>
      <c r="C6388" s="2" t="str">
        <f t="shared" si="496"/>
        <v>November</v>
      </c>
      <c r="D6388" s="1" t="s">
        <v>41</v>
      </c>
      <c r="E6388" s="1">
        <v>11</v>
      </c>
      <c r="F6388" s="1">
        <f t="shared" si="495"/>
        <v>41.417272727272724</v>
      </c>
      <c r="G6388" s="1">
        <v>455.59</v>
      </c>
      <c r="H6388" s="1">
        <v>13.99</v>
      </c>
      <c r="I6388">
        <f t="shared" si="497"/>
        <v>469.58</v>
      </c>
      <c r="J6388">
        <f t="shared" si="498"/>
        <v>4.7610000000000001</v>
      </c>
      <c r="K6388">
        <f t="shared" si="499"/>
        <v>21.690639900000001</v>
      </c>
      <c r="L6388" s="1" t="s">
        <v>26</v>
      </c>
      <c r="M6388" s="1" t="s">
        <v>47</v>
      </c>
      <c r="N6388" s="1" t="s">
        <v>21</v>
      </c>
      <c r="O6388" s="1" t="s">
        <v>22</v>
      </c>
      <c r="P6388" s="1" t="s">
        <v>23</v>
      </c>
      <c r="Q6388" s="1" t="s">
        <v>36</v>
      </c>
      <c r="R6388" s="2">
        <v>40513</v>
      </c>
    </row>
    <row r="6389" spans="1:18" x14ac:dyDescent="0.25">
      <c r="A6389" s="1">
        <v>16098</v>
      </c>
      <c r="B6389" s="2">
        <v>41111</v>
      </c>
      <c r="C6389" s="2" t="str">
        <f t="shared" si="496"/>
        <v>July</v>
      </c>
      <c r="D6389" s="1" t="s">
        <v>18</v>
      </c>
      <c r="E6389" s="1">
        <v>31</v>
      </c>
      <c r="F6389" s="1">
        <f t="shared" si="495"/>
        <v>15.497741935483871</v>
      </c>
      <c r="G6389" s="1">
        <v>480.43</v>
      </c>
      <c r="H6389" s="1">
        <v>8.99</v>
      </c>
      <c r="I6389">
        <f t="shared" si="497"/>
        <v>489.42</v>
      </c>
      <c r="J6389">
        <f t="shared" si="498"/>
        <v>4.7610000000000001</v>
      </c>
      <c r="K6389">
        <f t="shared" si="499"/>
        <v>22.8732723</v>
      </c>
      <c r="L6389" s="1" t="s">
        <v>26</v>
      </c>
      <c r="M6389" s="1" t="s">
        <v>27</v>
      </c>
      <c r="N6389" s="1" t="s">
        <v>42</v>
      </c>
      <c r="O6389" s="1" t="s">
        <v>22</v>
      </c>
      <c r="P6389" s="1" t="s">
        <v>23</v>
      </c>
      <c r="Q6389" s="1" t="s">
        <v>46</v>
      </c>
      <c r="R6389" s="2">
        <v>41115</v>
      </c>
    </row>
    <row r="6390" spans="1:18" x14ac:dyDescent="0.25">
      <c r="A6390" s="1">
        <v>54464</v>
      </c>
      <c r="B6390" s="2">
        <v>40057</v>
      </c>
      <c r="C6390" s="2" t="str">
        <f t="shared" si="496"/>
        <v>September</v>
      </c>
      <c r="D6390" s="1" t="s">
        <v>25</v>
      </c>
      <c r="E6390" s="1">
        <v>50</v>
      </c>
      <c r="F6390" s="1">
        <f t="shared" si="495"/>
        <v>1.7487999999999999</v>
      </c>
      <c r="G6390" s="1">
        <v>87.44</v>
      </c>
      <c r="H6390" s="1">
        <v>4.8600000000000003</v>
      </c>
      <c r="I6390">
        <f t="shared" si="497"/>
        <v>92.3</v>
      </c>
      <c r="J6390">
        <f t="shared" si="498"/>
        <v>4.7610000000000001</v>
      </c>
      <c r="K6390">
        <f t="shared" si="499"/>
        <v>4.1630184000000003</v>
      </c>
      <c r="L6390" s="1" t="s">
        <v>26</v>
      </c>
      <c r="M6390" s="1" t="s">
        <v>56</v>
      </c>
      <c r="N6390" s="1" t="s">
        <v>21</v>
      </c>
      <c r="O6390" s="1" t="s">
        <v>22</v>
      </c>
      <c r="P6390" s="1" t="s">
        <v>23</v>
      </c>
      <c r="Q6390" s="1" t="s">
        <v>24</v>
      </c>
      <c r="R6390" s="2">
        <v>40058</v>
      </c>
    </row>
    <row r="6391" spans="1:18" x14ac:dyDescent="0.25">
      <c r="A6391" s="1">
        <v>15111</v>
      </c>
      <c r="B6391" s="2">
        <v>40164</v>
      </c>
      <c r="C6391" s="2" t="str">
        <f t="shared" si="496"/>
        <v>December</v>
      </c>
      <c r="D6391" s="1" t="s">
        <v>32</v>
      </c>
      <c r="E6391" s="1">
        <v>13</v>
      </c>
      <c r="F6391" s="1">
        <f t="shared" si="495"/>
        <v>74.651538461538465</v>
      </c>
      <c r="G6391" s="1">
        <v>970.47</v>
      </c>
      <c r="H6391" s="1">
        <v>0.99</v>
      </c>
      <c r="I6391">
        <f t="shared" si="497"/>
        <v>971.46</v>
      </c>
      <c r="J6391">
        <f t="shared" si="498"/>
        <v>3.5455000000000001</v>
      </c>
      <c r="K6391">
        <f t="shared" si="499"/>
        <v>34.408013850000003</v>
      </c>
      <c r="L6391" s="1" t="s">
        <v>26</v>
      </c>
      <c r="M6391" s="1" t="s">
        <v>47</v>
      </c>
      <c r="N6391" s="1" t="s">
        <v>33</v>
      </c>
      <c r="O6391" s="1" t="s">
        <v>34</v>
      </c>
      <c r="P6391" s="1" t="s">
        <v>68</v>
      </c>
      <c r="Q6391" s="1" t="s">
        <v>24</v>
      </c>
      <c r="R6391" s="2">
        <v>40166</v>
      </c>
    </row>
    <row r="6392" spans="1:18" x14ac:dyDescent="0.25">
      <c r="A6392" s="1">
        <v>39907</v>
      </c>
      <c r="B6392" s="2">
        <v>40419</v>
      </c>
      <c r="C6392" s="2" t="str">
        <f t="shared" si="496"/>
        <v>August</v>
      </c>
      <c r="D6392" s="1" t="s">
        <v>18</v>
      </c>
      <c r="E6392" s="1">
        <v>12</v>
      </c>
      <c r="F6392" s="1">
        <f t="shared" si="495"/>
        <v>31.569999999999997</v>
      </c>
      <c r="G6392" s="1">
        <v>378.84</v>
      </c>
      <c r="H6392" s="1">
        <v>4</v>
      </c>
      <c r="I6392">
        <f t="shared" si="497"/>
        <v>382.84</v>
      </c>
      <c r="J6392">
        <f t="shared" si="498"/>
        <v>5.3265000000000002</v>
      </c>
      <c r="K6392">
        <f t="shared" si="499"/>
        <v>20.1789126</v>
      </c>
      <c r="L6392" s="1" t="s">
        <v>26</v>
      </c>
      <c r="M6392" s="1" t="s">
        <v>20</v>
      </c>
      <c r="N6392" s="1" t="s">
        <v>42</v>
      </c>
      <c r="O6392" s="1" t="s">
        <v>29</v>
      </c>
      <c r="P6392" s="1" t="s">
        <v>43</v>
      </c>
      <c r="Q6392" s="1" t="s">
        <v>24</v>
      </c>
      <c r="R6392" s="2">
        <v>40428</v>
      </c>
    </row>
    <row r="6393" spans="1:18" x14ac:dyDescent="0.25">
      <c r="A6393" s="1">
        <v>10272</v>
      </c>
      <c r="B6393" s="2">
        <v>39830</v>
      </c>
      <c r="C6393" s="2" t="str">
        <f t="shared" si="496"/>
        <v>January</v>
      </c>
      <c r="D6393" s="1" t="s">
        <v>41</v>
      </c>
      <c r="E6393" s="1">
        <v>3</v>
      </c>
      <c r="F6393" s="1">
        <f t="shared" si="495"/>
        <v>99.693333333333328</v>
      </c>
      <c r="G6393" s="1">
        <v>299.08</v>
      </c>
      <c r="H6393" s="1">
        <v>19.989999999999998</v>
      </c>
      <c r="I6393">
        <f t="shared" si="497"/>
        <v>319.07</v>
      </c>
      <c r="J6393">
        <f t="shared" si="498"/>
        <v>3.5455000000000001</v>
      </c>
      <c r="K6393">
        <f t="shared" si="499"/>
        <v>10.603881400000001</v>
      </c>
      <c r="L6393" s="1" t="s">
        <v>26</v>
      </c>
      <c r="M6393" s="1" t="s">
        <v>56</v>
      </c>
      <c r="N6393" s="1" t="s">
        <v>33</v>
      </c>
      <c r="O6393" s="1" t="s">
        <v>34</v>
      </c>
      <c r="P6393" s="1" t="s">
        <v>62</v>
      </c>
      <c r="Q6393" s="1" t="s">
        <v>24</v>
      </c>
      <c r="R6393" s="2">
        <v>39832</v>
      </c>
    </row>
    <row r="6394" spans="1:18" x14ac:dyDescent="0.25">
      <c r="A6394" s="1">
        <v>45984</v>
      </c>
      <c r="B6394" s="2">
        <v>40935</v>
      </c>
      <c r="C6394" s="2" t="str">
        <f t="shared" si="496"/>
        <v>January</v>
      </c>
      <c r="D6394" s="1" t="s">
        <v>41</v>
      </c>
      <c r="E6394" s="1">
        <v>27</v>
      </c>
      <c r="F6394" s="1">
        <f t="shared" si="495"/>
        <v>2.9751851851851852</v>
      </c>
      <c r="G6394" s="1">
        <v>80.33</v>
      </c>
      <c r="H6394" s="1">
        <v>0.96</v>
      </c>
      <c r="I6394">
        <f t="shared" si="497"/>
        <v>81.289999999999992</v>
      </c>
      <c r="J6394">
        <f t="shared" si="498"/>
        <v>3.5455000000000001</v>
      </c>
      <c r="K6394">
        <f t="shared" si="499"/>
        <v>2.8481001500000001</v>
      </c>
      <c r="L6394" s="1" t="s">
        <v>26</v>
      </c>
      <c r="M6394" s="1" t="s">
        <v>58</v>
      </c>
      <c r="N6394" s="1" t="s">
        <v>33</v>
      </c>
      <c r="O6394" s="1" t="s">
        <v>34</v>
      </c>
      <c r="P6394" s="1" t="s">
        <v>35</v>
      </c>
      <c r="Q6394" s="1" t="s">
        <v>36</v>
      </c>
      <c r="R6394" s="2">
        <v>40937</v>
      </c>
    </row>
    <row r="6395" spans="1:18" x14ac:dyDescent="0.25">
      <c r="A6395" s="1">
        <v>31522</v>
      </c>
      <c r="B6395" s="2">
        <v>40323</v>
      </c>
      <c r="C6395" s="2" t="str">
        <f t="shared" si="496"/>
        <v>May</v>
      </c>
      <c r="D6395" s="1" t="s">
        <v>41</v>
      </c>
      <c r="E6395" s="1">
        <v>14</v>
      </c>
      <c r="F6395" s="1">
        <f t="shared" si="495"/>
        <v>21.599999999999998</v>
      </c>
      <c r="G6395" s="1">
        <v>302.39999999999998</v>
      </c>
      <c r="H6395" s="1">
        <v>3.63</v>
      </c>
      <c r="I6395">
        <f t="shared" si="497"/>
        <v>306.02999999999997</v>
      </c>
      <c r="J6395">
        <f t="shared" si="498"/>
        <v>4.7610000000000001</v>
      </c>
      <c r="K6395">
        <f t="shared" si="499"/>
        <v>14.397264</v>
      </c>
      <c r="L6395" s="1" t="s">
        <v>26</v>
      </c>
      <c r="M6395" s="1" t="s">
        <v>27</v>
      </c>
      <c r="N6395" s="1" t="s">
        <v>42</v>
      </c>
      <c r="O6395" s="1" t="s">
        <v>22</v>
      </c>
      <c r="P6395" s="1" t="s">
        <v>23</v>
      </c>
      <c r="Q6395" s="1" t="s">
        <v>46</v>
      </c>
      <c r="R6395" s="2">
        <v>40325</v>
      </c>
    </row>
    <row r="6396" spans="1:18" x14ac:dyDescent="0.25">
      <c r="A6396" s="1">
        <v>8390</v>
      </c>
      <c r="B6396" s="2">
        <v>41020</v>
      </c>
      <c r="C6396" s="2" t="str">
        <f t="shared" si="496"/>
        <v>April</v>
      </c>
      <c r="D6396" s="1" t="s">
        <v>41</v>
      </c>
      <c r="E6396" s="1">
        <v>24</v>
      </c>
      <c r="F6396" s="1">
        <f t="shared" si="495"/>
        <v>29.808333333333334</v>
      </c>
      <c r="G6396" s="1">
        <v>715.4</v>
      </c>
      <c r="H6396" s="1">
        <v>4</v>
      </c>
      <c r="I6396">
        <f t="shared" si="497"/>
        <v>719.4</v>
      </c>
      <c r="J6396">
        <f t="shared" si="498"/>
        <v>5.3265000000000002</v>
      </c>
      <c r="K6396">
        <f t="shared" si="499"/>
        <v>38.105781</v>
      </c>
      <c r="L6396" s="1" t="s">
        <v>26</v>
      </c>
      <c r="M6396" s="1" t="s">
        <v>20</v>
      </c>
      <c r="N6396" s="1" t="s">
        <v>42</v>
      </c>
      <c r="O6396" s="1" t="s">
        <v>29</v>
      </c>
      <c r="P6396" s="1" t="s">
        <v>43</v>
      </c>
      <c r="Q6396" s="1" t="s">
        <v>24</v>
      </c>
      <c r="R6396" s="2">
        <v>41020</v>
      </c>
    </row>
    <row r="6397" spans="1:18" x14ac:dyDescent="0.25">
      <c r="A6397" s="1">
        <v>38240</v>
      </c>
      <c r="B6397" s="2">
        <v>40166</v>
      </c>
      <c r="C6397" s="2" t="str">
        <f t="shared" si="496"/>
        <v>December</v>
      </c>
      <c r="D6397" s="1" t="s">
        <v>25</v>
      </c>
      <c r="E6397" s="1">
        <v>4</v>
      </c>
      <c r="F6397" s="1">
        <f t="shared" si="495"/>
        <v>10.3825</v>
      </c>
      <c r="G6397" s="1">
        <v>41.53</v>
      </c>
      <c r="H6397" s="1">
        <v>6.19</v>
      </c>
      <c r="I6397">
        <f t="shared" si="497"/>
        <v>47.72</v>
      </c>
      <c r="J6397">
        <f t="shared" si="498"/>
        <v>3.5455000000000001</v>
      </c>
      <c r="K6397">
        <f t="shared" si="499"/>
        <v>1.4724461500000001</v>
      </c>
      <c r="L6397" s="1" t="s">
        <v>26</v>
      </c>
      <c r="M6397" s="1" t="s">
        <v>27</v>
      </c>
      <c r="N6397" s="1" t="s">
        <v>21</v>
      </c>
      <c r="O6397" s="1" t="s">
        <v>34</v>
      </c>
      <c r="P6397" s="1" t="s">
        <v>48</v>
      </c>
      <c r="Q6397" s="1" t="s">
        <v>24</v>
      </c>
      <c r="R6397" s="2">
        <v>40166</v>
      </c>
    </row>
    <row r="6398" spans="1:18" x14ac:dyDescent="0.25">
      <c r="A6398" s="1">
        <v>5188</v>
      </c>
      <c r="B6398" s="2">
        <v>40603</v>
      </c>
      <c r="C6398" s="2" t="str">
        <f t="shared" si="496"/>
        <v>March</v>
      </c>
      <c r="D6398" s="1" t="s">
        <v>32</v>
      </c>
      <c r="E6398" s="1">
        <v>24</v>
      </c>
      <c r="F6398" s="1">
        <f t="shared" si="495"/>
        <v>8.0333333333333332</v>
      </c>
      <c r="G6398" s="1">
        <v>192.8</v>
      </c>
      <c r="H6398" s="1">
        <v>2.87</v>
      </c>
      <c r="I6398">
        <f t="shared" si="497"/>
        <v>195.67000000000002</v>
      </c>
      <c r="J6398">
        <f t="shared" si="498"/>
        <v>3.5455000000000001</v>
      </c>
      <c r="K6398">
        <f t="shared" si="499"/>
        <v>6.8357239999999999</v>
      </c>
      <c r="L6398" s="1" t="s">
        <v>26</v>
      </c>
      <c r="M6398" s="1" t="s">
        <v>47</v>
      </c>
      <c r="N6398" s="1" t="s">
        <v>28</v>
      </c>
      <c r="O6398" s="1" t="s">
        <v>34</v>
      </c>
      <c r="P6398" s="1" t="s">
        <v>45</v>
      </c>
      <c r="Q6398" s="1" t="s">
        <v>36</v>
      </c>
      <c r="R6398" s="2">
        <v>40606</v>
      </c>
    </row>
    <row r="6399" spans="1:18" x14ac:dyDescent="0.25">
      <c r="A6399" s="1">
        <v>15079</v>
      </c>
      <c r="B6399" s="2">
        <v>40193</v>
      </c>
      <c r="C6399" s="2" t="str">
        <f t="shared" si="496"/>
        <v>January</v>
      </c>
      <c r="D6399" s="1" t="s">
        <v>41</v>
      </c>
      <c r="E6399" s="1">
        <v>45</v>
      </c>
      <c r="F6399" s="1">
        <f t="shared" si="495"/>
        <v>83.409333333333336</v>
      </c>
      <c r="G6399" s="1">
        <v>3753.42</v>
      </c>
      <c r="H6399" s="1">
        <v>7.18</v>
      </c>
      <c r="I6399">
        <f t="shared" si="497"/>
        <v>3760.6</v>
      </c>
      <c r="J6399">
        <f t="shared" si="498"/>
        <v>5.3265000000000002</v>
      </c>
      <c r="K6399">
        <f t="shared" si="499"/>
        <v>199.92591630000004</v>
      </c>
      <c r="L6399" s="1" t="s">
        <v>26</v>
      </c>
      <c r="M6399" s="1" t="s">
        <v>27</v>
      </c>
      <c r="N6399" s="1" t="s">
        <v>28</v>
      </c>
      <c r="O6399" s="1" t="s">
        <v>29</v>
      </c>
      <c r="P6399" s="1" t="s">
        <v>43</v>
      </c>
      <c r="Q6399" s="1" t="s">
        <v>24</v>
      </c>
      <c r="R6399" s="2">
        <v>40196</v>
      </c>
    </row>
    <row r="6400" spans="1:18" x14ac:dyDescent="0.25">
      <c r="A6400" s="1">
        <v>5696</v>
      </c>
      <c r="B6400" s="2">
        <v>40666</v>
      </c>
      <c r="C6400" s="2" t="str">
        <f t="shared" si="496"/>
        <v>May</v>
      </c>
      <c r="D6400" s="1" t="s">
        <v>37</v>
      </c>
      <c r="E6400" s="1">
        <v>4</v>
      </c>
      <c r="F6400" s="1">
        <f t="shared" si="495"/>
        <v>551.54250000000002</v>
      </c>
      <c r="G6400" s="1">
        <v>2206.17</v>
      </c>
      <c r="H6400" s="1">
        <v>19.989999999999998</v>
      </c>
      <c r="I6400">
        <f t="shared" si="497"/>
        <v>2226.16</v>
      </c>
      <c r="J6400">
        <f t="shared" si="498"/>
        <v>3.5455000000000001</v>
      </c>
      <c r="K6400">
        <f t="shared" si="499"/>
        <v>78.219757350000009</v>
      </c>
      <c r="L6400" s="1" t="s">
        <v>26</v>
      </c>
      <c r="M6400" s="1" t="s">
        <v>56</v>
      </c>
      <c r="N6400" s="1" t="s">
        <v>21</v>
      </c>
      <c r="O6400" s="1" t="s">
        <v>34</v>
      </c>
      <c r="P6400" s="1" t="s">
        <v>48</v>
      </c>
      <c r="Q6400" s="1" t="s">
        <v>24</v>
      </c>
      <c r="R6400" s="2">
        <v>40668</v>
      </c>
    </row>
    <row r="6401" spans="1:18" x14ac:dyDescent="0.25">
      <c r="A6401" s="1">
        <v>25601</v>
      </c>
      <c r="B6401" s="2">
        <v>39818</v>
      </c>
      <c r="C6401" s="2" t="str">
        <f t="shared" si="496"/>
        <v>January</v>
      </c>
      <c r="D6401" s="1" t="s">
        <v>41</v>
      </c>
      <c r="E6401" s="1">
        <v>43</v>
      </c>
      <c r="F6401" s="1">
        <f t="shared" si="495"/>
        <v>5.9862790697674422</v>
      </c>
      <c r="G6401" s="1">
        <v>257.41000000000003</v>
      </c>
      <c r="H6401" s="1">
        <v>4.6900000000000004</v>
      </c>
      <c r="I6401">
        <f t="shared" si="497"/>
        <v>262.10000000000002</v>
      </c>
      <c r="J6401">
        <f t="shared" si="498"/>
        <v>3.5455000000000001</v>
      </c>
      <c r="K6401">
        <f t="shared" si="499"/>
        <v>9.1264715500000015</v>
      </c>
      <c r="L6401" s="1" t="s">
        <v>26</v>
      </c>
      <c r="M6401" s="1" t="s">
        <v>56</v>
      </c>
      <c r="N6401" s="1" t="s">
        <v>33</v>
      </c>
      <c r="O6401" s="1" t="s">
        <v>34</v>
      </c>
      <c r="P6401" s="1" t="s">
        <v>60</v>
      </c>
      <c r="Q6401" s="1" t="s">
        <v>24</v>
      </c>
      <c r="R6401" s="2">
        <v>39819</v>
      </c>
    </row>
    <row r="6402" spans="1:18" x14ac:dyDescent="0.25">
      <c r="A6402" s="1">
        <v>11910</v>
      </c>
      <c r="B6402" s="2">
        <v>40709</v>
      </c>
      <c r="C6402" s="2" t="str">
        <f t="shared" si="496"/>
        <v>June</v>
      </c>
      <c r="D6402" s="1" t="s">
        <v>25</v>
      </c>
      <c r="E6402" s="1">
        <v>21</v>
      </c>
      <c r="F6402" s="1">
        <f t="shared" ref="F6402:F6465" si="500">G6402/E6402</f>
        <v>2.3442857142857143</v>
      </c>
      <c r="G6402" s="1">
        <v>49.23</v>
      </c>
      <c r="H6402" s="1">
        <v>4.7699999999999996</v>
      </c>
      <c r="I6402">
        <f t="shared" si="497"/>
        <v>54</v>
      </c>
      <c r="J6402">
        <f t="shared" si="498"/>
        <v>3.5455000000000001</v>
      </c>
      <c r="K6402">
        <f t="shared" si="499"/>
        <v>1.7454496499999999</v>
      </c>
      <c r="L6402" s="1" t="s">
        <v>26</v>
      </c>
      <c r="M6402" s="1" t="s">
        <v>51</v>
      </c>
      <c r="N6402" s="1" t="s">
        <v>42</v>
      </c>
      <c r="O6402" s="1" t="s">
        <v>34</v>
      </c>
      <c r="P6402" s="1" t="s">
        <v>48</v>
      </c>
      <c r="Q6402" s="1" t="s">
        <v>24</v>
      </c>
      <c r="R6402" s="2">
        <v>40711</v>
      </c>
    </row>
    <row r="6403" spans="1:18" x14ac:dyDescent="0.25">
      <c r="A6403" s="1">
        <v>56001</v>
      </c>
      <c r="B6403" s="2">
        <v>40280</v>
      </c>
      <c r="C6403" s="2" t="str">
        <f t="shared" ref="C6403:C6466" si="501">TEXT(B6403,"mmmm")</f>
        <v>April</v>
      </c>
      <c r="D6403" s="1" t="s">
        <v>18</v>
      </c>
      <c r="E6403" s="1">
        <v>17</v>
      </c>
      <c r="F6403" s="1">
        <f t="shared" si="500"/>
        <v>6.9623529411764702</v>
      </c>
      <c r="G6403" s="1">
        <v>118.36</v>
      </c>
      <c r="H6403" s="1">
        <v>7.37</v>
      </c>
      <c r="I6403">
        <f t="shared" ref="I6403:I6466" si="502">G6403+H6403</f>
        <v>125.73</v>
      </c>
      <c r="J6403">
        <f t="shared" ref="J6403:J6466" si="503">IF(O6403="Furniture",4.761,IF(O6403="Technology",5.3265,IF(O6403="Office Supplies",3.5455,0)))</f>
        <v>3.5455000000000001</v>
      </c>
      <c r="K6403">
        <f t="shared" ref="K6403:K6466" si="504">(J6403*G6403)/100</f>
        <v>4.1964537999999996</v>
      </c>
      <c r="L6403" s="1" t="s">
        <v>19</v>
      </c>
      <c r="M6403" s="1" t="s">
        <v>20</v>
      </c>
      <c r="N6403" s="1" t="s">
        <v>42</v>
      </c>
      <c r="O6403" s="1" t="s">
        <v>34</v>
      </c>
      <c r="P6403" s="1" t="s">
        <v>45</v>
      </c>
      <c r="Q6403" s="1" t="s">
        <v>24</v>
      </c>
      <c r="R6403" s="2">
        <v>40284</v>
      </c>
    </row>
    <row r="6404" spans="1:18" x14ac:dyDescent="0.25">
      <c r="A6404" s="1">
        <v>27778</v>
      </c>
      <c r="B6404" s="2">
        <v>40788</v>
      </c>
      <c r="C6404" s="2" t="str">
        <f t="shared" si="501"/>
        <v>September</v>
      </c>
      <c r="D6404" s="1" t="s">
        <v>37</v>
      </c>
      <c r="E6404" s="1">
        <v>10</v>
      </c>
      <c r="F6404" s="1">
        <f t="shared" si="500"/>
        <v>635.029</v>
      </c>
      <c r="G6404" s="1">
        <v>6350.29</v>
      </c>
      <c r="H6404" s="1">
        <v>24.49</v>
      </c>
      <c r="I6404">
        <f t="shared" si="502"/>
        <v>6374.78</v>
      </c>
      <c r="J6404">
        <f t="shared" si="503"/>
        <v>5.3265000000000002</v>
      </c>
      <c r="K6404">
        <f t="shared" si="504"/>
        <v>338.24819685</v>
      </c>
      <c r="L6404" s="1" t="s">
        <v>26</v>
      </c>
      <c r="M6404" s="1" t="s">
        <v>56</v>
      </c>
      <c r="N6404" s="1" t="s">
        <v>33</v>
      </c>
      <c r="O6404" s="1" t="s">
        <v>29</v>
      </c>
      <c r="P6404" s="1" t="s">
        <v>52</v>
      </c>
      <c r="Q6404" s="1" t="s">
        <v>53</v>
      </c>
      <c r="R6404" s="2">
        <v>40790</v>
      </c>
    </row>
    <row r="6405" spans="1:18" x14ac:dyDescent="0.25">
      <c r="A6405" s="1">
        <v>30403</v>
      </c>
      <c r="B6405" s="2">
        <v>41100</v>
      </c>
      <c r="C6405" s="2" t="str">
        <f t="shared" si="501"/>
        <v>July</v>
      </c>
      <c r="D6405" s="1" t="s">
        <v>25</v>
      </c>
      <c r="E6405" s="1">
        <v>41</v>
      </c>
      <c r="F6405" s="1">
        <f t="shared" si="500"/>
        <v>7.439268292682927</v>
      </c>
      <c r="G6405" s="1">
        <v>305.01</v>
      </c>
      <c r="H6405" s="1">
        <v>7.72</v>
      </c>
      <c r="I6405">
        <f t="shared" si="502"/>
        <v>312.73</v>
      </c>
      <c r="J6405">
        <f t="shared" si="503"/>
        <v>3.5455000000000001</v>
      </c>
      <c r="K6405">
        <f t="shared" si="504"/>
        <v>10.814129550000001</v>
      </c>
      <c r="L6405" s="1" t="s">
        <v>19</v>
      </c>
      <c r="M6405" s="1" t="s">
        <v>51</v>
      </c>
      <c r="N6405" s="1" t="s">
        <v>42</v>
      </c>
      <c r="O6405" s="1" t="s">
        <v>34</v>
      </c>
      <c r="P6405" s="1" t="s">
        <v>48</v>
      </c>
      <c r="Q6405" s="1" t="s">
        <v>24</v>
      </c>
      <c r="R6405" s="2">
        <v>41102</v>
      </c>
    </row>
    <row r="6406" spans="1:18" x14ac:dyDescent="0.25">
      <c r="A6406" s="1">
        <v>16642</v>
      </c>
      <c r="B6406" s="2">
        <v>40604</v>
      </c>
      <c r="C6406" s="2" t="str">
        <f t="shared" si="501"/>
        <v>March</v>
      </c>
      <c r="D6406" s="1" t="s">
        <v>32</v>
      </c>
      <c r="E6406" s="1">
        <v>46</v>
      </c>
      <c r="F6406" s="1">
        <f t="shared" si="500"/>
        <v>166.09184782608696</v>
      </c>
      <c r="G6406" s="1">
        <v>7640.2250000000004</v>
      </c>
      <c r="H6406" s="1">
        <v>2.5</v>
      </c>
      <c r="I6406">
        <f t="shared" si="502"/>
        <v>7642.7250000000004</v>
      </c>
      <c r="J6406">
        <f t="shared" si="503"/>
        <v>5.3265000000000002</v>
      </c>
      <c r="K6406">
        <f t="shared" si="504"/>
        <v>406.956584625</v>
      </c>
      <c r="L6406" s="1" t="s">
        <v>26</v>
      </c>
      <c r="M6406" s="1" t="s">
        <v>47</v>
      </c>
      <c r="N6406" s="1" t="s">
        <v>33</v>
      </c>
      <c r="O6406" s="1" t="s">
        <v>29</v>
      </c>
      <c r="P6406" s="1" t="s">
        <v>30</v>
      </c>
      <c r="Q6406" s="1" t="s">
        <v>24</v>
      </c>
      <c r="R6406" s="2">
        <v>40606</v>
      </c>
    </row>
    <row r="6407" spans="1:18" x14ac:dyDescent="0.25">
      <c r="A6407" s="1">
        <v>4578</v>
      </c>
      <c r="B6407" s="2">
        <v>41164</v>
      </c>
      <c r="C6407" s="2" t="str">
        <f t="shared" si="501"/>
        <v>September</v>
      </c>
      <c r="D6407" s="1" t="s">
        <v>18</v>
      </c>
      <c r="E6407" s="1">
        <v>48</v>
      </c>
      <c r="F6407" s="1">
        <f t="shared" si="500"/>
        <v>15.086041666666667</v>
      </c>
      <c r="G6407" s="1">
        <v>724.13</v>
      </c>
      <c r="H6407" s="1">
        <v>13.32</v>
      </c>
      <c r="I6407">
        <f t="shared" si="502"/>
        <v>737.45</v>
      </c>
      <c r="J6407">
        <f t="shared" si="503"/>
        <v>3.5455000000000001</v>
      </c>
      <c r="K6407">
        <f t="shared" si="504"/>
        <v>25.674029150000003</v>
      </c>
      <c r="L6407" s="1" t="s">
        <v>26</v>
      </c>
      <c r="M6407" s="1" t="s">
        <v>56</v>
      </c>
      <c r="N6407" s="1" t="s">
        <v>33</v>
      </c>
      <c r="O6407" s="1" t="s">
        <v>34</v>
      </c>
      <c r="P6407" s="1" t="s">
        <v>68</v>
      </c>
      <c r="Q6407" s="1" t="s">
        <v>24</v>
      </c>
      <c r="R6407" s="2">
        <v>41171</v>
      </c>
    </row>
    <row r="6408" spans="1:18" x14ac:dyDescent="0.25">
      <c r="A6408" s="1">
        <v>29473</v>
      </c>
      <c r="B6408" s="2">
        <v>40954</v>
      </c>
      <c r="C6408" s="2" t="str">
        <f t="shared" si="501"/>
        <v>February</v>
      </c>
      <c r="D6408" s="1" t="s">
        <v>41</v>
      </c>
      <c r="E6408" s="1">
        <v>40</v>
      </c>
      <c r="F6408" s="1">
        <f t="shared" si="500"/>
        <v>334.19549999999998</v>
      </c>
      <c r="G6408" s="1">
        <v>13367.82</v>
      </c>
      <c r="H6408" s="1">
        <v>29.2</v>
      </c>
      <c r="I6408">
        <f t="shared" si="502"/>
        <v>13397.02</v>
      </c>
      <c r="J6408">
        <f t="shared" si="503"/>
        <v>4.7610000000000001</v>
      </c>
      <c r="K6408">
        <f t="shared" si="504"/>
        <v>636.44191019999994</v>
      </c>
      <c r="L6408" s="1" t="s">
        <v>38</v>
      </c>
      <c r="M6408" s="1" t="s">
        <v>49</v>
      </c>
      <c r="N6408" s="1" t="s">
        <v>21</v>
      </c>
      <c r="O6408" s="1" t="s">
        <v>22</v>
      </c>
      <c r="P6408" s="1" t="s">
        <v>57</v>
      </c>
      <c r="Q6408" s="1" t="s">
        <v>64</v>
      </c>
      <c r="R6408" s="2">
        <v>40955</v>
      </c>
    </row>
    <row r="6409" spans="1:18" x14ac:dyDescent="0.25">
      <c r="A6409" s="1">
        <v>47622</v>
      </c>
      <c r="B6409" s="2">
        <v>41164</v>
      </c>
      <c r="C6409" s="2" t="str">
        <f t="shared" si="501"/>
        <v>September</v>
      </c>
      <c r="D6409" s="1" t="s">
        <v>32</v>
      </c>
      <c r="E6409" s="1">
        <v>41</v>
      </c>
      <c r="F6409" s="1">
        <f t="shared" si="500"/>
        <v>199.71195121951217</v>
      </c>
      <c r="G6409" s="1">
        <v>8188.19</v>
      </c>
      <c r="H6409" s="1">
        <v>13.99</v>
      </c>
      <c r="I6409">
        <f t="shared" si="502"/>
        <v>8202.18</v>
      </c>
      <c r="J6409">
        <f t="shared" si="503"/>
        <v>5.3265000000000002</v>
      </c>
      <c r="K6409">
        <f t="shared" si="504"/>
        <v>436.14394034999998</v>
      </c>
      <c r="L6409" s="1" t="s">
        <v>26</v>
      </c>
      <c r="M6409" s="1" t="s">
        <v>56</v>
      </c>
      <c r="N6409" s="1" t="s">
        <v>33</v>
      </c>
      <c r="O6409" s="1" t="s">
        <v>29</v>
      </c>
      <c r="P6409" s="1" t="s">
        <v>61</v>
      </c>
      <c r="Q6409" s="1" t="s">
        <v>31</v>
      </c>
      <c r="R6409" s="2">
        <v>41165</v>
      </c>
    </row>
    <row r="6410" spans="1:18" x14ac:dyDescent="0.25">
      <c r="A6410" s="1">
        <v>43745</v>
      </c>
      <c r="B6410" s="2">
        <v>40483</v>
      </c>
      <c r="C6410" s="2" t="str">
        <f t="shared" si="501"/>
        <v>November</v>
      </c>
      <c r="D6410" s="1" t="s">
        <v>18</v>
      </c>
      <c r="E6410" s="1">
        <v>43</v>
      </c>
      <c r="F6410" s="1">
        <f t="shared" si="500"/>
        <v>56.593720930232564</v>
      </c>
      <c r="G6410" s="1">
        <v>2433.5300000000002</v>
      </c>
      <c r="H6410" s="1">
        <v>0.99</v>
      </c>
      <c r="I6410">
        <f t="shared" si="502"/>
        <v>2434.52</v>
      </c>
      <c r="J6410">
        <f t="shared" si="503"/>
        <v>3.5455000000000001</v>
      </c>
      <c r="K6410">
        <f t="shared" si="504"/>
        <v>86.280806150000004</v>
      </c>
      <c r="L6410" s="1" t="s">
        <v>26</v>
      </c>
      <c r="M6410" s="1" t="s">
        <v>49</v>
      </c>
      <c r="N6410" s="1" t="s">
        <v>33</v>
      </c>
      <c r="O6410" s="1" t="s">
        <v>34</v>
      </c>
      <c r="P6410" s="1" t="s">
        <v>68</v>
      </c>
      <c r="Q6410" s="1" t="s">
        <v>24</v>
      </c>
      <c r="R6410" s="2">
        <v>40483</v>
      </c>
    </row>
    <row r="6411" spans="1:18" x14ac:dyDescent="0.25">
      <c r="A6411" s="1">
        <v>37223</v>
      </c>
      <c r="B6411" s="2">
        <v>40857</v>
      </c>
      <c r="C6411" s="2" t="str">
        <f t="shared" si="501"/>
        <v>November</v>
      </c>
      <c r="D6411" s="1" t="s">
        <v>18</v>
      </c>
      <c r="E6411" s="1">
        <v>38</v>
      </c>
      <c r="F6411" s="1">
        <f t="shared" si="500"/>
        <v>136.21763157894739</v>
      </c>
      <c r="G6411" s="1">
        <v>5176.2700000000004</v>
      </c>
      <c r="H6411" s="1">
        <v>35</v>
      </c>
      <c r="I6411">
        <f t="shared" si="502"/>
        <v>5211.2700000000004</v>
      </c>
      <c r="J6411">
        <f t="shared" si="503"/>
        <v>3.5455000000000001</v>
      </c>
      <c r="K6411">
        <f t="shared" si="504"/>
        <v>183.52465285000002</v>
      </c>
      <c r="L6411" s="1" t="s">
        <v>26</v>
      </c>
      <c r="M6411" s="1" t="s">
        <v>27</v>
      </c>
      <c r="N6411" s="1" t="s">
        <v>42</v>
      </c>
      <c r="O6411" s="1" t="s">
        <v>34</v>
      </c>
      <c r="P6411" s="1" t="s">
        <v>60</v>
      </c>
      <c r="Q6411" s="1" t="s">
        <v>53</v>
      </c>
      <c r="R6411" s="2">
        <v>40862</v>
      </c>
    </row>
    <row r="6412" spans="1:18" x14ac:dyDescent="0.25">
      <c r="A6412" s="1">
        <v>16005</v>
      </c>
      <c r="B6412" s="2">
        <v>41267</v>
      </c>
      <c r="C6412" s="2" t="str">
        <f t="shared" si="501"/>
        <v>December</v>
      </c>
      <c r="D6412" s="1" t="s">
        <v>32</v>
      </c>
      <c r="E6412" s="1">
        <v>7</v>
      </c>
      <c r="F6412" s="1">
        <f t="shared" si="500"/>
        <v>7.29</v>
      </c>
      <c r="G6412" s="1">
        <v>51.03</v>
      </c>
      <c r="H6412" s="1">
        <v>5.48</v>
      </c>
      <c r="I6412">
        <f t="shared" si="502"/>
        <v>56.510000000000005</v>
      </c>
      <c r="J6412">
        <f t="shared" si="503"/>
        <v>3.5455000000000001</v>
      </c>
      <c r="K6412">
        <f t="shared" si="504"/>
        <v>1.8092686500000001</v>
      </c>
      <c r="L6412" s="1" t="s">
        <v>26</v>
      </c>
      <c r="M6412" s="1" t="s">
        <v>56</v>
      </c>
      <c r="N6412" s="1" t="s">
        <v>33</v>
      </c>
      <c r="O6412" s="1" t="s">
        <v>34</v>
      </c>
      <c r="P6412" s="1" t="s">
        <v>48</v>
      </c>
      <c r="Q6412" s="1" t="s">
        <v>24</v>
      </c>
      <c r="R6412" s="2">
        <v>41269</v>
      </c>
    </row>
    <row r="6413" spans="1:18" x14ac:dyDescent="0.25">
      <c r="A6413" s="1">
        <v>21414</v>
      </c>
      <c r="B6413" s="2">
        <v>40667</v>
      </c>
      <c r="C6413" s="2" t="str">
        <f t="shared" si="501"/>
        <v>May</v>
      </c>
      <c r="D6413" s="1" t="s">
        <v>37</v>
      </c>
      <c r="E6413" s="1">
        <v>33</v>
      </c>
      <c r="F6413" s="1">
        <f t="shared" si="500"/>
        <v>105.80645454545454</v>
      </c>
      <c r="G6413" s="1">
        <v>3491.6129999999998</v>
      </c>
      <c r="H6413" s="1">
        <v>5.63</v>
      </c>
      <c r="I6413">
        <f t="shared" si="502"/>
        <v>3497.2429999999999</v>
      </c>
      <c r="J6413">
        <f t="shared" si="503"/>
        <v>5.3265000000000002</v>
      </c>
      <c r="K6413">
        <f t="shared" si="504"/>
        <v>185.980766445</v>
      </c>
      <c r="L6413" s="1" t="s">
        <v>26</v>
      </c>
      <c r="M6413" s="1" t="s">
        <v>27</v>
      </c>
      <c r="N6413" s="1" t="s">
        <v>21</v>
      </c>
      <c r="O6413" s="1" t="s">
        <v>29</v>
      </c>
      <c r="P6413" s="1" t="s">
        <v>30</v>
      </c>
      <c r="Q6413" s="1" t="s">
        <v>24</v>
      </c>
      <c r="R6413" s="2">
        <v>40668</v>
      </c>
    </row>
    <row r="6414" spans="1:18" x14ac:dyDescent="0.25">
      <c r="A6414" s="1">
        <v>38950</v>
      </c>
      <c r="B6414" s="2">
        <v>40726</v>
      </c>
      <c r="C6414" s="2" t="str">
        <f t="shared" si="501"/>
        <v>July</v>
      </c>
      <c r="D6414" s="1" t="s">
        <v>32</v>
      </c>
      <c r="E6414" s="1">
        <v>24</v>
      </c>
      <c r="F6414" s="1">
        <f t="shared" si="500"/>
        <v>4.5512500000000005</v>
      </c>
      <c r="G6414" s="1">
        <v>109.23</v>
      </c>
      <c r="H6414" s="1">
        <v>6.21</v>
      </c>
      <c r="I6414">
        <f t="shared" si="502"/>
        <v>115.44</v>
      </c>
      <c r="J6414">
        <f t="shared" si="503"/>
        <v>3.5455000000000001</v>
      </c>
      <c r="K6414">
        <f t="shared" si="504"/>
        <v>3.8727496500000003</v>
      </c>
      <c r="L6414" s="1" t="s">
        <v>26</v>
      </c>
      <c r="M6414" s="1" t="s">
        <v>59</v>
      </c>
      <c r="N6414" s="1" t="s">
        <v>28</v>
      </c>
      <c r="O6414" s="1" t="s">
        <v>34</v>
      </c>
      <c r="P6414" s="1" t="s">
        <v>48</v>
      </c>
      <c r="Q6414" s="1" t="s">
        <v>24</v>
      </c>
      <c r="R6414" s="2">
        <v>40727</v>
      </c>
    </row>
    <row r="6415" spans="1:18" x14ac:dyDescent="0.25">
      <c r="A6415" s="1">
        <v>30149</v>
      </c>
      <c r="B6415" s="2">
        <v>40524</v>
      </c>
      <c r="C6415" s="2" t="str">
        <f t="shared" si="501"/>
        <v>December</v>
      </c>
      <c r="D6415" s="1" t="s">
        <v>41</v>
      </c>
      <c r="E6415" s="1">
        <v>5</v>
      </c>
      <c r="F6415" s="1">
        <f t="shared" si="500"/>
        <v>34.724000000000004</v>
      </c>
      <c r="G6415" s="1">
        <v>173.62</v>
      </c>
      <c r="H6415" s="1">
        <v>19.190000000000001</v>
      </c>
      <c r="I6415">
        <f t="shared" si="502"/>
        <v>192.81</v>
      </c>
      <c r="J6415">
        <f t="shared" si="503"/>
        <v>4.7610000000000001</v>
      </c>
      <c r="K6415">
        <f t="shared" si="504"/>
        <v>8.2660482000000002</v>
      </c>
      <c r="L6415" s="1" t="s">
        <v>38</v>
      </c>
      <c r="M6415" s="1" t="s">
        <v>20</v>
      </c>
      <c r="N6415" s="1" t="s">
        <v>33</v>
      </c>
      <c r="O6415" s="1" t="s">
        <v>22</v>
      </c>
      <c r="P6415" s="1" t="s">
        <v>39</v>
      </c>
      <c r="Q6415" s="1" t="s">
        <v>40</v>
      </c>
      <c r="R6415" s="2">
        <v>40526</v>
      </c>
    </row>
    <row r="6416" spans="1:18" x14ac:dyDescent="0.25">
      <c r="A6416" s="1">
        <v>53443</v>
      </c>
      <c r="B6416" s="2">
        <v>40824</v>
      </c>
      <c r="C6416" s="2" t="str">
        <f t="shared" si="501"/>
        <v>October</v>
      </c>
      <c r="D6416" s="1" t="s">
        <v>37</v>
      </c>
      <c r="E6416" s="1">
        <v>35</v>
      </c>
      <c r="F6416" s="1">
        <f t="shared" si="500"/>
        <v>42.218000000000004</v>
      </c>
      <c r="G6416" s="1">
        <v>1477.63</v>
      </c>
      <c r="H6416" s="1">
        <v>4.62</v>
      </c>
      <c r="I6416">
        <f t="shared" si="502"/>
        <v>1482.25</v>
      </c>
      <c r="J6416">
        <f t="shared" si="503"/>
        <v>3.5455000000000001</v>
      </c>
      <c r="K6416">
        <f t="shared" si="504"/>
        <v>52.389371650000001</v>
      </c>
      <c r="L6416" s="1" t="s">
        <v>26</v>
      </c>
      <c r="M6416" s="1" t="s">
        <v>51</v>
      </c>
      <c r="N6416" s="1" t="s">
        <v>21</v>
      </c>
      <c r="O6416" s="1" t="s">
        <v>34</v>
      </c>
      <c r="P6416" s="1" t="s">
        <v>68</v>
      </c>
      <c r="Q6416" s="1" t="s">
        <v>24</v>
      </c>
      <c r="R6416" s="2">
        <v>40825</v>
      </c>
    </row>
    <row r="6417" spans="1:18" x14ac:dyDescent="0.25">
      <c r="A6417" s="1">
        <v>44480</v>
      </c>
      <c r="B6417" s="2">
        <v>40310</v>
      </c>
      <c r="C6417" s="2" t="str">
        <f t="shared" si="501"/>
        <v>May</v>
      </c>
      <c r="D6417" s="1" t="s">
        <v>41</v>
      </c>
      <c r="E6417" s="1">
        <v>25</v>
      </c>
      <c r="F6417" s="1">
        <f t="shared" si="500"/>
        <v>52.861999999999995</v>
      </c>
      <c r="G6417" s="1">
        <v>1321.55</v>
      </c>
      <c r="H6417" s="1">
        <v>10.75</v>
      </c>
      <c r="I6417">
        <f t="shared" si="502"/>
        <v>1332.3</v>
      </c>
      <c r="J6417">
        <f t="shared" si="503"/>
        <v>3.5455000000000001</v>
      </c>
      <c r="K6417">
        <f t="shared" si="504"/>
        <v>46.855555249999995</v>
      </c>
      <c r="L6417" s="1" t="s">
        <v>26</v>
      </c>
      <c r="M6417" s="1" t="s">
        <v>49</v>
      </c>
      <c r="N6417" s="1" t="s">
        <v>42</v>
      </c>
      <c r="O6417" s="1" t="s">
        <v>34</v>
      </c>
      <c r="P6417" s="1" t="s">
        <v>45</v>
      </c>
      <c r="Q6417" s="1" t="s">
        <v>24</v>
      </c>
      <c r="R6417" s="2">
        <v>40312</v>
      </c>
    </row>
    <row r="6418" spans="1:18" x14ac:dyDescent="0.25">
      <c r="A6418" s="1">
        <v>12580</v>
      </c>
      <c r="B6418" s="2">
        <v>40191</v>
      </c>
      <c r="C6418" s="2" t="str">
        <f t="shared" si="501"/>
        <v>January</v>
      </c>
      <c r="D6418" s="1" t="s">
        <v>18</v>
      </c>
      <c r="E6418" s="1">
        <v>50</v>
      </c>
      <c r="F6418" s="1">
        <f t="shared" si="500"/>
        <v>160.76159999999999</v>
      </c>
      <c r="G6418" s="1">
        <v>8038.08</v>
      </c>
      <c r="H6418" s="1">
        <v>19.989999999999998</v>
      </c>
      <c r="I6418">
        <f t="shared" si="502"/>
        <v>8058.07</v>
      </c>
      <c r="J6418">
        <f t="shared" si="503"/>
        <v>3.5455000000000001</v>
      </c>
      <c r="K6418">
        <f t="shared" si="504"/>
        <v>284.99012640000001</v>
      </c>
      <c r="L6418" s="1" t="s">
        <v>26</v>
      </c>
      <c r="M6418" s="1" t="s">
        <v>47</v>
      </c>
      <c r="N6418" s="1" t="s">
        <v>28</v>
      </c>
      <c r="O6418" s="1" t="s">
        <v>34</v>
      </c>
      <c r="P6418" s="1" t="s">
        <v>48</v>
      </c>
      <c r="Q6418" s="1" t="s">
        <v>24</v>
      </c>
      <c r="R6418" s="2">
        <v>40193</v>
      </c>
    </row>
    <row r="6419" spans="1:18" x14ac:dyDescent="0.25">
      <c r="A6419" s="1">
        <v>24070</v>
      </c>
      <c r="B6419" s="2">
        <v>40617</v>
      </c>
      <c r="C6419" s="2" t="str">
        <f t="shared" si="501"/>
        <v>March</v>
      </c>
      <c r="D6419" s="1" t="s">
        <v>25</v>
      </c>
      <c r="E6419" s="1">
        <v>3</v>
      </c>
      <c r="F6419" s="1">
        <f t="shared" si="500"/>
        <v>143.76333333333335</v>
      </c>
      <c r="G6419" s="1">
        <v>431.29</v>
      </c>
      <c r="H6419" s="1">
        <v>24.49</v>
      </c>
      <c r="I6419">
        <f t="shared" si="502"/>
        <v>455.78000000000003</v>
      </c>
      <c r="J6419">
        <f t="shared" si="503"/>
        <v>4.7610000000000001</v>
      </c>
      <c r="K6419">
        <f t="shared" si="504"/>
        <v>20.533716899999998</v>
      </c>
      <c r="L6419" s="1" t="s">
        <v>26</v>
      </c>
      <c r="M6419" s="1" t="s">
        <v>20</v>
      </c>
      <c r="N6419" s="1" t="s">
        <v>33</v>
      </c>
      <c r="O6419" s="1" t="s">
        <v>22</v>
      </c>
      <c r="P6419" s="1" t="s">
        <v>39</v>
      </c>
      <c r="Q6419" s="1" t="s">
        <v>53</v>
      </c>
      <c r="R6419" s="2">
        <v>40618</v>
      </c>
    </row>
    <row r="6420" spans="1:18" x14ac:dyDescent="0.25">
      <c r="A6420" s="1">
        <v>40386</v>
      </c>
      <c r="B6420" s="2">
        <v>40592</v>
      </c>
      <c r="C6420" s="2" t="str">
        <f t="shared" si="501"/>
        <v>February</v>
      </c>
      <c r="D6420" s="1" t="s">
        <v>25</v>
      </c>
      <c r="E6420" s="1">
        <v>28</v>
      </c>
      <c r="F6420" s="1">
        <f t="shared" si="500"/>
        <v>103.76071428571429</v>
      </c>
      <c r="G6420" s="1">
        <v>2905.3</v>
      </c>
      <c r="H6420" s="1">
        <v>0.49</v>
      </c>
      <c r="I6420">
        <f t="shared" si="502"/>
        <v>2905.79</v>
      </c>
      <c r="J6420">
        <f t="shared" si="503"/>
        <v>3.5455000000000001</v>
      </c>
      <c r="K6420">
        <f t="shared" si="504"/>
        <v>103.00741150000002</v>
      </c>
      <c r="L6420" s="1" t="s">
        <v>19</v>
      </c>
      <c r="M6420" s="1" t="s">
        <v>27</v>
      </c>
      <c r="N6420" s="1" t="s">
        <v>28</v>
      </c>
      <c r="O6420" s="1" t="s">
        <v>34</v>
      </c>
      <c r="P6420" s="1" t="s">
        <v>63</v>
      </c>
      <c r="Q6420" s="1" t="s">
        <v>24</v>
      </c>
      <c r="R6420" s="2">
        <v>40594</v>
      </c>
    </row>
    <row r="6421" spans="1:18" x14ac:dyDescent="0.25">
      <c r="A6421" s="1">
        <v>31233</v>
      </c>
      <c r="B6421" s="2">
        <v>40810</v>
      </c>
      <c r="C6421" s="2" t="str">
        <f t="shared" si="501"/>
        <v>September</v>
      </c>
      <c r="D6421" s="1" t="s">
        <v>18</v>
      </c>
      <c r="E6421" s="1">
        <v>19</v>
      </c>
      <c r="F6421" s="1">
        <f t="shared" si="500"/>
        <v>223.47000000000003</v>
      </c>
      <c r="G6421" s="1">
        <v>4245.93</v>
      </c>
      <c r="H6421" s="1">
        <v>69</v>
      </c>
      <c r="I6421">
        <f t="shared" si="502"/>
        <v>4314.93</v>
      </c>
      <c r="J6421">
        <f t="shared" si="503"/>
        <v>4.7610000000000001</v>
      </c>
      <c r="K6421">
        <f t="shared" si="504"/>
        <v>202.14872730000002</v>
      </c>
      <c r="L6421" s="1" t="s">
        <v>26</v>
      </c>
      <c r="M6421" s="1" t="s">
        <v>47</v>
      </c>
      <c r="N6421" s="1" t="s">
        <v>42</v>
      </c>
      <c r="O6421" s="1" t="s">
        <v>22</v>
      </c>
      <c r="P6421" s="1" t="s">
        <v>57</v>
      </c>
      <c r="Q6421" s="1" t="s">
        <v>53</v>
      </c>
      <c r="R6421" s="2">
        <v>40819</v>
      </c>
    </row>
    <row r="6422" spans="1:18" x14ac:dyDescent="0.25">
      <c r="A6422" s="1">
        <v>8930</v>
      </c>
      <c r="B6422" s="2">
        <v>39952</v>
      </c>
      <c r="C6422" s="2" t="str">
        <f t="shared" si="501"/>
        <v>May</v>
      </c>
      <c r="D6422" s="1" t="s">
        <v>41</v>
      </c>
      <c r="E6422" s="1">
        <v>14</v>
      </c>
      <c r="F6422" s="1">
        <f t="shared" si="500"/>
        <v>10.418571428571429</v>
      </c>
      <c r="G6422" s="1">
        <v>145.86000000000001</v>
      </c>
      <c r="H6422" s="1">
        <v>11.59</v>
      </c>
      <c r="I6422">
        <f t="shared" si="502"/>
        <v>157.45000000000002</v>
      </c>
      <c r="J6422">
        <f t="shared" si="503"/>
        <v>3.5455000000000001</v>
      </c>
      <c r="K6422">
        <f t="shared" si="504"/>
        <v>5.1714663000000005</v>
      </c>
      <c r="L6422" s="1" t="s">
        <v>26</v>
      </c>
      <c r="M6422" s="1" t="s">
        <v>47</v>
      </c>
      <c r="N6422" s="1" t="s">
        <v>33</v>
      </c>
      <c r="O6422" s="1" t="s">
        <v>34</v>
      </c>
      <c r="P6422" s="1" t="s">
        <v>45</v>
      </c>
      <c r="Q6422" s="1" t="s">
        <v>24</v>
      </c>
      <c r="R6422" s="2">
        <v>39954</v>
      </c>
    </row>
    <row r="6423" spans="1:18" x14ac:dyDescent="0.25">
      <c r="A6423" s="1">
        <v>37988</v>
      </c>
      <c r="B6423" s="2">
        <v>40638</v>
      </c>
      <c r="C6423" s="2" t="str">
        <f t="shared" si="501"/>
        <v>April</v>
      </c>
      <c r="D6423" s="1" t="s">
        <v>32</v>
      </c>
      <c r="E6423" s="1">
        <v>12</v>
      </c>
      <c r="F6423" s="1">
        <f t="shared" si="500"/>
        <v>15.765833333333333</v>
      </c>
      <c r="G6423" s="1">
        <v>189.19</v>
      </c>
      <c r="H6423" s="1">
        <v>8.34</v>
      </c>
      <c r="I6423">
        <f t="shared" si="502"/>
        <v>197.53</v>
      </c>
      <c r="J6423">
        <f t="shared" si="503"/>
        <v>3.5455000000000001</v>
      </c>
      <c r="K6423">
        <f t="shared" si="504"/>
        <v>6.7077314499999998</v>
      </c>
      <c r="L6423" s="1" t="s">
        <v>26</v>
      </c>
      <c r="M6423" s="1" t="s">
        <v>20</v>
      </c>
      <c r="N6423" s="1" t="s">
        <v>42</v>
      </c>
      <c r="O6423" s="1" t="s">
        <v>34</v>
      </c>
      <c r="P6423" s="1" t="s">
        <v>60</v>
      </c>
      <c r="Q6423" s="1" t="s">
        <v>24</v>
      </c>
      <c r="R6423" s="2">
        <v>40638</v>
      </c>
    </row>
    <row r="6424" spans="1:18" x14ac:dyDescent="0.25">
      <c r="A6424" s="1">
        <v>11109</v>
      </c>
      <c r="B6424" s="2">
        <v>40617</v>
      </c>
      <c r="C6424" s="2" t="str">
        <f t="shared" si="501"/>
        <v>March</v>
      </c>
      <c r="D6424" s="1" t="s">
        <v>41</v>
      </c>
      <c r="E6424" s="1">
        <v>18</v>
      </c>
      <c r="F6424" s="1">
        <f t="shared" si="500"/>
        <v>7.2433333333333332</v>
      </c>
      <c r="G6424" s="1">
        <v>130.38</v>
      </c>
      <c r="H6424" s="1">
        <v>1.71</v>
      </c>
      <c r="I6424">
        <f t="shared" si="502"/>
        <v>132.09</v>
      </c>
      <c r="J6424">
        <f t="shared" si="503"/>
        <v>3.5455000000000001</v>
      </c>
      <c r="K6424">
        <f t="shared" si="504"/>
        <v>4.6226228999999996</v>
      </c>
      <c r="L6424" s="1" t="s">
        <v>26</v>
      </c>
      <c r="M6424" s="1" t="s">
        <v>54</v>
      </c>
      <c r="N6424" s="1" t="s">
        <v>21</v>
      </c>
      <c r="O6424" s="1" t="s">
        <v>34</v>
      </c>
      <c r="P6424" s="1" t="s">
        <v>45</v>
      </c>
      <c r="Q6424" s="1" t="s">
        <v>36</v>
      </c>
      <c r="R6424" s="2">
        <v>40618</v>
      </c>
    </row>
    <row r="6425" spans="1:18" x14ac:dyDescent="0.25">
      <c r="A6425" s="1">
        <v>56197</v>
      </c>
      <c r="B6425" s="2">
        <v>39944</v>
      </c>
      <c r="C6425" s="2" t="str">
        <f t="shared" si="501"/>
        <v>May</v>
      </c>
      <c r="D6425" s="1" t="s">
        <v>25</v>
      </c>
      <c r="E6425" s="1">
        <v>11</v>
      </c>
      <c r="F6425" s="1">
        <f t="shared" si="500"/>
        <v>2.6027272727272726</v>
      </c>
      <c r="G6425" s="1">
        <v>28.63</v>
      </c>
      <c r="H6425" s="1">
        <v>4.08</v>
      </c>
      <c r="I6425">
        <f t="shared" si="502"/>
        <v>32.71</v>
      </c>
      <c r="J6425">
        <f t="shared" si="503"/>
        <v>4.7610000000000001</v>
      </c>
      <c r="K6425">
        <f t="shared" si="504"/>
        <v>1.3630743000000001</v>
      </c>
      <c r="L6425" s="1" t="s">
        <v>19</v>
      </c>
      <c r="M6425" s="1" t="s">
        <v>54</v>
      </c>
      <c r="N6425" s="1" t="s">
        <v>21</v>
      </c>
      <c r="O6425" s="1" t="s">
        <v>22</v>
      </c>
      <c r="P6425" s="1" t="s">
        <v>23</v>
      </c>
      <c r="Q6425" s="1" t="s">
        <v>46</v>
      </c>
      <c r="R6425" s="2">
        <v>39946</v>
      </c>
    </row>
    <row r="6426" spans="1:18" x14ac:dyDescent="0.25">
      <c r="A6426" s="1">
        <v>31173</v>
      </c>
      <c r="B6426" s="2">
        <v>41139</v>
      </c>
      <c r="C6426" s="2" t="str">
        <f t="shared" si="501"/>
        <v>August</v>
      </c>
      <c r="D6426" s="1" t="s">
        <v>18</v>
      </c>
      <c r="E6426" s="1">
        <v>24</v>
      </c>
      <c r="F6426" s="1">
        <f t="shared" si="500"/>
        <v>7.0564166666666672</v>
      </c>
      <c r="G6426" s="1">
        <v>169.35400000000001</v>
      </c>
      <c r="H6426" s="1">
        <v>5.03</v>
      </c>
      <c r="I6426">
        <f t="shared" si="502"/>
        <v>174.38400000000001</v>
      </c>
      <c r="J6426">
        <f t="shared" si="503"/>
        <v>5.3265000000000002</v>
      </c>
      <c r="K6426">
        <f t="shared" si="504"/>
        <v>9.0206408100000015</v>
      </c>
      <c r="L6426" s="1" t="s">
        <v>19</v>
      </c>
      <c r="M6426" s="1" t="s">
        <v>27</v>
      </c>
      <c r="N6426" s="1" t="s">
        <v>21</v>
      </c>
      <c r="O6426" s="1" t="s">
        <v>29</v>
      </c>
      <c r="P6426" s="1" t="s">
        <v>30</v>
      </c>
      <c r="Q6426" s="1" t="s">
        <v>31</v>
      </c>
      <c r="R6426" s="2">
        <v>41146</v>
      </c>
    </row>
    <row r="6427" spans="1:18" x14ac:dyDescent="0.25">
      <c r="A6427" s="1">
        <v>47009</v>
      </c>
      <c r="B6427" s="2">
        <v>39968</v>
      </c>
      <c r="C6427" s="2" t="str">
        <f t="shared" si="501"/>
        <v>June</v>
      </c>
      <c r="D6427" s="1" t="s">
        <v>37</v>
      </c>
      <c r="E6427" s="1">
        <v>32</v>
      </c>
      <c r="F6427" s="1">
        <f t="shared" si="500"/>
        <v>49.598750000000003</v>
      </c>
      <c r="G6427" s="1">
        <v>1587.16</v>
      </c>
      <c r="H6427" s="1">
        <v>19.989999999999998</v>
      </c>
      <c r="I6427">
        <f t="shared" si="502"/>
        <v>1607.15</v>
      </c>
      <c r="J6427">
        <f t="shared" si="503"/>
        <v>5.3265000000000002</v>
      </c>
      <c r="K6427">
        <f t="shared" si="504"/>
        <v>84.540077400000015</v>
      </c>
      <c r="L6427" s="1" t="s">
        <v>19</v>
      </c>
      <c r="M6427" s="1" t="s">
        <v>27</v>
      </c>
      <c r="N6427" s="1" t="s">
        <v>28</v>
      </c>
      <c r="O6427" s="1" t="s">
        <v>29</v>
      </c>
      <c r="P6427" s="1" t="s">
        <v>43</v>
      </c>
      <c r="Q6427" s="1" t="s">
        <v>24</v>
      </c>
      <c r="R6427" s="2">
        <v>39970</v>
      </c>
    </row>
    <row r="6428" spans="1:18" x14ac:dyDescent="0.25">
      <c r="A6428" s="1">
        <v>50563</v>
      </c>
      <c r="B6428" s="2">
        <v>40740</v>
      </c>
      <c r="C6428" s="2" t="str">
        <f t="shared" si="501"/>
        <v>July</v>
      </c>
      <c r="D6428" s="1" t="s">
        <v>25</v>
      </c>
      <c r="E6428" s="1">
        <v>20</v>
      </c>
      <c r="F6428" s="1">
        <f t="shared" si="500"/>
        <v>109.870575</v>
      </c>
      <c r="G6428" s="1">
        <v>2197.4115000000002</v>
      </c>
      <c r="H6428" s="1">
        <v>7.69</v>
      </c>
      <c r="I6428">
        <f t="shared" si="502"/>
        <v>2205.1015000000002</v>
      </c>
      <c r="J6428">
        <f t="shared" si="503"/>
        <v>5.3265000000000002</v>
      </c>
      <c r="K6428">
        <f t="shared" si="504"/>
        <v>117.04512354750001</v>
      </c>
      <c r="L6428" s="1" t="s">
        <v>19</v>
      </c>
      <c r="M6428" s="1" t="s">
        <v>51</v>
      </c>
      <c r="N6428" s="1" t="s">
        <v>28</v>
      </c>
      <c r="O6428" s="1" t="s">
        <v>29</v>
      </c>
      <c r="P6428" s="1" t="s">
        <v>30</v>
      </c>
      <c r="Q6428" s="1" t="s">
        <v>24</v>
      </c>
      <c r="R6428" s="2">
        <v>40741</v>
      </c>
    </row>
    <row r="6429" spans="1:18" x14ac:dyDescent="0.25">
      <c r="A6429" s="1">
        <v>33889</v>
      </c>
      <c r="B6429" s="2">
        <v>40488</v>
      </c>
      <c r="C6429" s="2" t="str">
        <f t="shared" si="501"/>
        <v>November</v>
      </c>
      <c r="D6429" s="1" t="s">
        <v>18</v>
      </c>
      <c r="E6429" s="1">
        <v>27</v>
      </c>
      <c r="F6429" s="1">
        <f t="shared" si="500"/>
        <v>5.8907407407407408</v>
      </c>
      <c r="G6429" s="1">
        <v>159.05000000000001</v>
      </c>
      <c r="H6429" s="1">
        <v>2.5</v>
      </c>
      <c r="I6429">
        <f t="shared" si="502"/>
        <v>161.55000000000001</v>
      </c>
      <c r="J6429">
        <f t="shared" si="503"/>
        <v>3.5455000000000001</v>
      </c>
      <c r="K6429">
        <f t="shared" si="504"/>
        <v>5.6391177500000005</v>
      </c>
      <c r="L6429" s="1" t="s">
        <v>26</v>
      </c>
      <c r="M6429" s="1" t="s">
        <v>27</v>
      </c>
      <c r="N6429" s="1" t="s">
        <v>28</v>
      </c>
      <c r="O6429" s="1" t="s">
        <v>34</v>
      </c>
      <c r="P6429" s="1" t="s">
        <v>62</v>
      </c>
      <c r="Q6429" s="1" t="s">
        <v>24</v>
      </c>
      <c r="R6429" s="2">
        <v>40492</v>
      </c>
    </row>
    <row r="6430" spans="1:18" x14ac:dyDescent="0.25">
      <c r="A6430" s="1">
        <v>55206</v>
      </c>
      <c r="B6430" s="2">
        <v>40849</v>
      </c>
      <c r="C6430" s="2" t="str">
        <f t="shared" si="501"/>
        <v>November</v>
      </c>
      <c r="D6430" s="1" t="s">
        <v>41</v>
      </c>
      <c r="E6430" s="1">
        <v>20</v>
      </c>
      <c r="F6430" s="1">
        <f t="shared" si="500"/>
        <v>2.6350000000000002</v>
      </c>
      <c r="G6430" s="1">
        <v>52.7</v>
      </c>
      <c r="H6430" s="1">
        <v>4.79</v>
      </c>
      <c r="I6430">
        <f t="shared" si="502"/>
        <v>57.49</v>
      </c>
      <c r="J6430">
        <f t="shared" si="503"/>
        <v>3.5455000000000001</v>
      </c>
      <c r="K6430">
        <f t="shared" si="504"/>
        <v>1.8684785000000002</v>
      </c>
      <c r="L6430" s="1" t="s">
        <v>19</v>
      </c>
      <c r="M6430" s="1" t="s">
        <v>49</v>
      </c>
      <c r="N6430" s="1" t="s">
        <v>42</v>
      </c>
      <c r="O6430" s="1" t="s">
        <v>34</v>
      </c>
      <c r="P6430" s="1" t="s">
        <v>48</v>
      </c>
      <c r="Q6430" s="1" t="s">
        <v>24</v>
      </c>
      <c r="R6430" s="2">
        <v>40850</v>
      </c>
    </row>
    <row r="6431" spans="1:18" x14ac:dyDescent="0.25">
      <c r="A6431" s="1">
        <v>24579</v>
      </c>
      <c r="B6431" s="2">
        <v>41231</v>
      </c>
      <c r="C6431" s="2" t="str">
        <f t="shared" si="501"/>
        <v>November</v>
      </c>
      <c r="D6431" s="1" t="s">
        <v>25</v>
      </c>
      <c r="E6431" s="1">
        <v>45</v>
      </c>
      <c r="F6431" s="1">
        <f t="shared" si="500"/>
        <v>309.36888888888888</v>
      </c>
      <c r="G6431" s="1">
        <v>13921.6</v>
      </c>
      <c r="H6431" s="1">
        <v>24.49</v>
      </c>
      <c r="I6431">
        <f t="shared" si="502"/>
        <v>13946.09</v>
      </c>
      <c r="J6431">
        <f t="shared" si="503"/>
        <v>3.5455000000000001</v>
      </c>
      <c r="K6431">
        <f t="shared" si="504"/>
        <v>493.590328</v>
      </c>
      <c r="L6431" s="1" t="s">
        <v>26</v>
      </c>
      <c r="M6431" s="1" t="s">
        <v>27</v>
      </c>
      <c r="N6431" s="1" t="s">
        <v>28</v>
      </c>
      <c r="O6431" s="1" t="s">
        <v>34</v>
      </c>
      <c r="P6431" s="1" t="s">
        <v>68</v>
      </c>
      <c r="Q6431" s="1" t="s">
        <v>53</v>
      </c>
      <c r="R6431" s="2">
        <v>41232</v>
      </c>
    </row>
    <row r="6432" spans="1:18" x14ac:dyDescent="0.25">
      <c r="A6432" s="1">
        <v>33732</v>
      </c>
      <c r="B6432" s="2">
        <v>40053</v>
      </c>
      <c r="C6432" s="2" t="str">
        <f t="shared" si="501"/>
        <v>August</v>
      </c>
      <c r="D6432" s="1" t="s">
        <v>32</v>
      </c>
      <c r="E6432" s="1">
        <v>33</v>
      </c>
      <c r="F6432" s="1">
        <f t="shared" si="500"/>
        <v>10.08939393939394</v>
      </c>
      <c r="G6432" s="1">
        <v>332.95</v>
      </c>
      <c r="H6432" s="1">
        <v>6.22</v>
      </c>
      <c r="I6432">
        <f t="shared" si="502"/>
        <v>339.17</v>
      </c>
      <c r="J6432">
        <f t="shared" si="503"/>
        <v>4.7610000000000001</v>
      </c>
      <c r="K6432">
        <f t="shared" si="504"/>
        <v>15.8517495</v>
      </c>
      <c r="L6432" s="1" t="s">
        <v>26</v>
      </c>
      <c r="M6432" s="1" t="s">
        <v>20</v>
      </c>
      <c r="N6432" s="1" t="s">
        <v>33</v>
      </c>
      <c r="O6432" s="1" t="s">
        <v>22</v>
      </c>
      <c r="P6432" s="1" t="s">
        <v>23</v>
      </c>
      <c r="Q6432" s="1" t="s">
        <v>24</v>
      </c>
      <c r="R6432" s="2">
        <v>40054</v>
      </c>
    </row>
    <row r="6433" spans="1:18" x14ac:dyDescent="0.25">
      <c r="A6433" s="1">
        <v>55874</v>
      </c>
      <c r="B6433" s="2">
        <v>39860</v>
      </c>
      <c r="C6433" s="2" t="str">
        <f t="shared" si="501"/>
        <v>February</v>
      </c>
      <c r="D6433" s="1" t="s">
        <v>41</v>
      </c>
      <c r="E6433" s="1">
        <v>28</v>
      </c>
      <c r="F6433" s="1">
        <f t="shared" si="500"/>
        <v>7.4582142857142859</v>
      </c>
      <c r="G6433" s="1">
        <v>208.83</v>
      </c>
      <c r="H6433" s="1">
        <v>6.05</v>
      </c>
      <c r="I6433">
        <f t="shared" si="502"/>
        <v>214.88000000000002</v>
      </c>
      <c r="J6433">
        <f t="shared" si="503"/>
        <v>3.5455000000000001</v>
      </c>
      <c r="K6433">
        <f t="shared" si="504"/>
        <v>7.4040676500000009</v>
      </c>
      <c r="L6433" s="1" t="s">
        <v>26</v>
      </c>
      <c r="M6433" s="1" t="s">
        <v>27</v>
      </c>
      <c r="N6433" s="1" t="s">
        <v>28</v>
      </c>
      <c r="O6433" s="1" t="s">
        <v>34</v>
      </c>
      <c r="P6433" s="1" t="s">
        <v>48</v>
      </c>
      <c r="Q6433" s="1" t="s">
        <v>24</v>
      </c>
      <c r="R6433" s="2">
        <v>39861</v>
      </c>
    </row>
    <row r="6434" spans="1:18" x14ac:dyDescent="0.25">
      <c r="A6434" s="1">
        <v>37891</v>
      </c>
      <c r="B6434" s="2">
        <v>40836</v>
      </c>
      <c r="C6434" s="2" t="str">
        <f t="shared" si="501"/>
        <v>October</v>
      </c>
      <c r="D6434" s="1" t="s">
        <v>25</v>
      </c>
      <c r="E6434" s="1">
        <v>24</v>
      </c>
      <c r="F6434" s="1">
        <f t="shared" si="500"/>
        <v>6.8066666666666675</v>
      </c>
      <c r="G6434" s="1">
        <v>163.36000000000001</v>
      </c>
      <c r="H6434" s="1">
        <v>6.6</v>
      </c>
      <c r="I6434">
        <f t="shared" si="502"/>
        <v>169.96</v>
      </c>
      <c r="J6434">
        <f t="shared" si="503"/>
        <v>3.5455000000000001</v>
      </c>
      <c r="K6434">
        <f t="shared" si="504"/>
        <v>5.7919288000000009</v>
      </c>
      <c r="L6434" s="1" t="s">
        <v>26</v>
      </c>
      <c r="M6434" s="1" t="s">
        <v>27</v>
      </c>
      <c r="N6434" s="1" t="s">
        <v>28</v>
      </c>
      <c r="O6434" s="1" t="s">
        <v>34</v>
      </c>
      <c r="P6434" s="1" t="s">
        <v>45</v>
      </c>
      <c r="Q6434" s="1" t="s">
        <v>24</v>
      </c>
      <c r="R6434" s="2">
        <v>40838</v>
      </c>
    </row>
    <row r="6435" spans="1:18" x14ac:dyDescent="0.25">
      <c r="A6435" s="1">
        <v>42274</v>
      </c>
      <c r="B6435" s="2">
        <v>40789</v>
      </c>
      <c r="C6435" s="2" t="str">
        <f t="shared" si="501"/>
        <v>September</v>
      </c>
      <c r="D6435" s="1" t="s">
        <v>25</v>
      </c>
      <c r="E6435" s="1">
        <v>45</v>
      </c>
      <c r="F6435" s="1">
        <f t="shared" si="500"/>
        <v>11.299777777777779</v>
      </c>
      <c r="G6435" s="1">
        <v>508.49</v>
      </c>
      <c r="H6435" s="1">
        <v>6.2</v>
      </c>
      <c r="I6435">
        <f t="shared" si="502"/>
        <v>514.69000000000005</v>
      </c>
      <c r="J6435">
        <f t="shared" si="503"/>
        <v>4.7610000000000001</v>
      </c>
      <c r="K6435">
        <f t="shared" si="504"/>
        <v>24.209208900000004</v>
      </c>
      <c r="L6435" s="1" t="s">
        <v>19</v>
      </c>
      <c r="M6435" s="1" t="s">
        <v>27</v>
      </c>
      <c r="N6435" s="1" t="s">
        <v>42</v>
      </c>
      <c r="O6435" s="1" t="s">
        <v>22</v>
      </c>
      <c r="P6435" s="1" t="s">
        <v>23</v>
      </c>
      <c r="Q6435" s="1" t="s">
        <v>36</v>
      </c>
      <c r="R6435" s="2">
        <v>40791</v>
      </c>
    </row>
    <row r="6436" spans="1:18" x14ac:dyDescent="0.25">
      <c r="A6436" s="1">
        <v>53891</v>
      </c>
      <c r="B6436" s="2">
        <v>39835</v>
      </c>
      <c r="C6436" s="2" t="str">
        <f t="shared" si="501"/>
        <v>January</v>
      </c>
      <c r="D6436" s="1" t="s">
        <v>25</v>
      </c>
      <c r="E6436" s="1">
        <v>44</v>
      </c>
      <c r="F6436" s="1">
        <f t="shared" si="500"/>
        <v>91.811818181818182</v>
      </c>
      <c r="G6436" s="1">
        <v>4039.72</v>
      </c>
      <c r="H6436" s="1">
        <v>39.61</v>
      </c>
      <c r="I6436">
        <f t="shared" si="502"/>
        <v>4079.33</v>
      </c>
      <c r="J6436">
        <f t="shared" si="503"/>
        <v>4.7610000000000001</v>
      </c>
      <c r="K6436">
        <f t="shared" si="504"/>
        <v>192.33106919999997</v>
      </c>
      <c r="L6436" s="1" t="s">
        <v>19</v>
      </c>
      <c r="M6436" s="1" t="s">
        <v>59</v>
      </c>
      <c r="N6436" s="1" t="s">
        <v>42</v>
      </c>
      <c r="O6436" s="1" t="s">
        <v>22</v>
      </c>
      <c r="P6436" s="1" t="s">
        <v>23</v>
      </c>
      <c r="Q6436" s="1" t="s">
        <v>31</v>
      </c>
      <c r="R6436" s="2">
        <v>39836</v>
      </c>
    </row>
    <row r="6437" spans="1:18" x14ac:dyDescent="0.25">
      <c r="A6437" s="1">
        <v>36355</v>
      </c>
      <c r="B6437" s="2">
        <v>40149</v>
      </c>
      <c r="C6437" s="2" t="str">
        <f t="shared" si="501"/>
        <v>December</v>
      </c>
      <c r="D6437" s="1" t="s">
        <v>41</v>
      </c>
      <c r="E6437" s="1">
        <v>6</v>
      </c>
      <c r="F6437" s="1">
        <f t="shared" si="500"/>
        <v>21.583333333333332</v>
      </c>
      <c r="G6437" s="1">
        <v>129.5</v>
      </c>
      <c r="H6437" s="1">
        <v>6.68</v>
      </c>
      <c r="I6437">
        <f t="shared" si="502"/>
        <v>136.18</v>
      </c>
      <c r="J6437">
        <f t="shared" si="503"/>
        <v>4.7610000000000001</v>
      </c>
      <c r="K6437">
        <f t="shared" si="504"/>
        <v>6.1654949999999999</v>
      </c>
      <c r="L6437" s="1" t="s">
        <v>26</v>
      </c>
      <c r="M6437" s="1" t="s">
        <v>49</v>
      </c>
      <c r="N6437" s="1" t="s">
        <v>42</v>
      </c>
      <c r="O6437" s="1" t="s">
        <v>22</v>
      </c>
      <c r="P6437" s="1" t="s">
        <v>23</v>
      </c>
      <c r="Q6437" s="1" t="s">
        <v>24</v>
      </c>
      <c r="R6437" s="2">
        <v>40149</v>
      </c>
    </row>
    <row r="6438" spans="1:18" x14ac:dyDescent="0.25">
      <c r="A6438" s="1">
        <v>36836</v>
      </c>
      <c r="B6438" s="2">
        <v>40235</v>
      </c>
      <c r="C6438" s="2" t="str">
        <f t="shared" si="501"/>
        <v>February</v>
      </c>
      <c r="D6438" s="1" t="s">
        <v>41</v>
      </c>
      <c r="E6438" s="1">
        <v>43</v>
      </c>
      <c r="F6438" s="1">
        <f t="shared" si="500"/>
        <v>374.79837209302326</v>
      </c>
      <c r="G6438" s="1">
        <v>16116.33</v>
      </c>
      <c r="H6438" s="1">
        <v>19.989999999999998</v>
      </c>
      <c r="I6438">
        <f t="shared" si="502"/>
        <v>16136.32</v>
      </c>
      <c r="J6438">
        <f t="shared" si="503"/>
        <v>3.5455000000000001</v>
      </c>
      <c r="K6438">
        <f t="shared" si="504"/>
        <v>571.40448015000004</v>
      </c>
      <c r="L6438" s="1" t="s">
        <v>26</v>
      </c>
      <c r="M6438" s="1" t="s">
        <v>20</v>
      </c>
      <c r="N6438" s="1" t="s">
        <v>33</v>
      </c>
      <c r="O6438" s="1" t="s">
        <v>34</v>
      </c>
      <c r="P6438" s="1" t="s">
        <v>48</v>
      </c>
      <c r="Q6438" s="1" t="s">
        <v>24</v>
      </c>
      <c r="R6438" s="2">
        <v>40238</v>
      </c>
    </row>
    <row r="6439" spans="1:18" x14ac:dyDescent="0.25">
      <c r="A6439" s="1">
        <v>39813</v>
      </c>
      <c r="B6439" s="2">
        <v>40941</v>
      </c>
      <c r="C6439" s="2" t="str">
        <f t="shared" si="501"/>
        <v>February</v>
      </c>
      <c r="D6439" s="1" t="s">
        <v>37</v>
      </c>
      <c r="E6439" s="1">
        <v>48</v>
      </c>
      <c r="F6439" s="1">
        <f t="shared" si="500"/>
        <v>6.5487499999999992</v>
      </c>
      <c r="G6439" s="1">
        <v>314.33999999999997</v>
      </c>
      <c r="H6439" s="1">
        <v>6.6</v>
      </c>
      <c r="I6439">
        <f t="shared" si="502"/>
        <v>320.94</v>
      </c>
      <c r="J6439">
        <f t="shared" si="503"/>
        <v>3.5455000000000001</v>
      </c>
      <c r="K6439">
        <f t="shared" si="504"/>
        <v>11.144924699999999</v>
      </c>
      <c r="L6439" s="1" t="s">
        <v>26</v>
      </c>
      <c r="M6439" s="1" t="s">
        <v>51</v>
      </c>
      <c r="N6439" s="1" t="s">
        <v>21</v>
      </c>
      <c r="O6439" s="1" t="s">
        <v>34</v>
      </c>
      <c r="P6439" s="1" t="s">
        <v>45</v>
      </c>
      <c r="Q6439" s="1" t="s">
        <v>24</v>
      </c>
      <c r="R6439" s="2">
        <v>40942</v>
      </c>
    </row>
    <row r="6440" spans="1:18" x14ac:dyDescent="0.25">
      <c r="A6440" s="1">
        <v>5858</v>
      </c>
      <c r="B6440" s="2">
        <v>41103</v>
      </c>
      <c r="C6440" s="2" t="str">
        <f t="shared" si="501"/>
        <v>July</v>
      </c>
      <c r="D6440" s="1" t="s">
        <v>32</v>
      </c>
      <c r="E6440" s="1">
        <v>29</v>
      </c>
      <c r="F6440" s="1">
        <f t="shared" si="500"/>
        <v>185.59691379310343</v>
      </c>
      <c r="G6440" s="1">
        <v>5382.3104999999996</v>
      </c>
      <c r="H6440" s="1">
        <v>8.99</v>
      </c>
      <c r="I6440">
        <f t="shared" si="502"/>
        <v>5391.3004999999994</v>
      </c>
      <c r="J6440">
        <f t="shared" si="503"/>
        <v>5.3265000000000002</v>
      </c>
      <c r="K6440">
        <f t="shared" si="504"/>
        <v>286.68876878249995</v>
      </c>
      <c r="L6440" s="1" t="s">
        <v>26</v>
      </c>
      <c r="M6440" s="1" t="s">
        <v>51</v>
      </c>
      <c r="N6440" s="1" t="s">
        <v>28</v>
      </c>
      <c r="O6440" s="1" t="s">
        <v>29</v>
      </c>
      <c r="P6440" s="1" t="s">
        <v>30</v>
      </c>
      <c r="Q6440" s="1" t="s">
        <v>24</v>
      </c>
      <c r="R6440" s="2">
        <v>41105</v>
      </c>
    </row>
    <row r="6441" spans="1:18" x14ac:dyDescent="0.25">
      <c r="A6441" s="1">
        <v>17124</v>
      </c>
      <c r="B6441" s="2">
        <v>40111</v>
      </c>
      <c r="C6441" s="2" t="str">
        <f t="shared" si="501"/>
        <v>October</v>
      </c>
      <c r="D6441" s="1" t="s">
        <v>37</v>
      </c>
      <c r="E6441" s="1">
        <v>39</v>
      </c>
      <c r="F6441" s="1">
        <f t="shared" si="500"/>
        <v>3.29</v>
      </c>
      <c r="G6441" s="1">
        <v>128.31</v>
      </c>
      <c r="H6441" s="1">
        <v>1.92</v>
      </c>
      <c r="I6441">
        <f t="shared" si="502"/>
        <v>130.22999999999999</v>
      </c>
      <c r="J6441">
        <f t="shared" si="503"/>
        <v>3.5455000000000001</v>
      </c>
      <c r="K6441">
        <f t="shared" si="504"/>
        <v>4.5492310500000004</v>
      </c>
      <c r="L6441" s="1" t="s">
        <v>19</v>
      </c>
      <c r="M6441" s="1" t="s">
        <v>54</v>
      </c>
      <c r="N6441" s="1" t="s">
        <v>42</v>
      </c>
      <c r="O6441" s="1" t="s">
        <v>34</v>
      </c>
      <c r="P6441" s="1" t="s">
        <v>50</v>
      </c>
      <c r="Q6441" s="1" t="s">
        <v>36</v>
      </c>
      <c r="R6441" s="2">
        <v>40112</v>
      </c>
    </row>
    <row r="6442" spans="1:18" x14ac:dyDescent="0.25">
      <c r="A6442" s="1">
        <v>54567</v>
      </c>
      <c r="B6442" s="2">
        <v>40027</v>
      </c>
      <c r="C6442" s="2" t="str">
        <f t="shared" si="501"/>
        <v>August</v>
      </c>
      <c r="D6442" s="1" t="s">
        <v>41</v>
      </c>
      <c r="E6442" s="1">
        <v>31</v>
      </c>
      <c r="F6442" s="1">
        <f t="shared" si="500"/>
        <v>6.346451612903226</v>
      </c>
      <c r="G6442" s="1">
        <v>196.74</v>
      </c>
      <c r="H6442" s="1">
        <v>5.41</v>
      </c>
      <c r="I6442">
        <f t="shared" si="502"/>
        <v>202.15</v>
      </c>
      <c r="J6442">
        <f t="shared" si="503"/>
        <v>4.7610000000000001</v>
      </c>
      <c r="K6442">
        <f t="shared" si="504"/>
        <v>9.3667914000000003</v>
      </c>
      <c r="L6442" s="1" t="s">
        <v>26</v>
      </c>
      <c r="M6442" s="1" t="s">
        <v>44</v>
      </c>
      <c r="N6442" s="1" t="s">
        <v>28</v>
      </c>
      <c r="O6442" s="1" t="s">
        <v>22</v>
      </c>
      <c r="P6442" s="1" t="s">
        <v>23</v>
      </c>
      <c r="Q6442" s="1" t="s">
        <v>24</v>
      </c>
      <c r="R6442" s="2">
        <v>40029</v>
      </c>
    </row>
    <row r="6443" spans="1:18" x14ac:dyDescent="0.25">
      <c r="A6443" s="1">
        <v>29255</v>
      </c>
      <c r="B6443" s="2">
        <v>40880</v>
      </c>
      <c r="C6443" s="2" t="str">
        <f t="shared" si="501"/>
        <v>December</v>
      </c>
      <c r="D6443" s="1" t="s">
        <v>18</v>
      </c>
      <c r="E6443" s="1">
        <v>11</v>
      </c>
      <c r="F6443" s="1">
        <f t="shared" si="500"/>
        <v>56.110818181818189</v>
      </c>
      <c r="G6443" s="1">
        <v>617.21900000000005</v>
      </c>
      <c r="H6443" s="1">
        <v>8.99</v>
      </c>
      <c r="I6443">
        <f t="shared" si="502"/>
        <v>626.20900000000006</v>
      </c>
      <c r="J6443">
        <f t="shared" si="503"/>
        <v>5.3265000000000002</v>
      </c>
      <c r="K6443">
        <f t="shared" si="504"/>
        <v>32.876170035000001</v>
      </c>
      <c r="L6443" s="1" t="s">
        <v>19</v>
      </c>
      <c r="M6443" s="1" t="s">
        <v>27</v>
      </c>
      <c r="N6443" s="1" t="s">
        <v>21</v>
      </c>
      <c r="O6443" s="1" t="s">
        <v>29</v>
      </c>
      <c r="P6443" s="1" t="s">
        <v>30</v>
      </c>
      <c r="Q6443" s="1" t="s">
        <v>24</v>
      </c>
      <c r="R6443" s="2">
        <v>40884</v>
      </c>
    </row>
    <row r="6444" spans="1:18" x14ac:dyDescent="0.25">
      <c r="A6444" s="1">
        <v>29187</v>
      </c>
      <c r="B6444" s="2">
        <v>40025</v>
      </c>
      <c r="C6444" s="2" t="str">
        <f t="shared" si="501"/>
        <v>July</v>
      </c>
      <c r="D6444" s="1" t="s">
        <v>18</v>
      </c>
      <c r="E6444" s="1">
        <v>5</v>
      </c>
      <c r="F6444" s="1">
        <f t="shared" si="500"/>
        <v>28.46</v>
      </c>
      <c r="G6444" s="1">
        <v>142.30000000000001</v>
      </c>
      <c r="H6444" s="1">
        <v>12.98</v>
      </c>
      <c r="I6444">
        <f t="shared" si="502"/>
        <v>155.28</v>
      </c>
      <c r="J6444">
        <f t="shared" si="503"/>
        <v>3.5455000000000001</v>
      </c>
      <c r="K6444">
        <f t="shared" si="504"/>
        <v>5.0452465000000011</v>
      </c>
      <c r="L6444" s="1" t="s">
        <v>26</v>
      </c>
      <c r="M6444" s="1" t="s">
        <v>51</v>
      </c>
      <c r="N6444" s="1" t="s">
        <v>21</v>
      </c>
      <c r="O6444" s="1" t="s">
        <v>34</v>
      </c>
      <c r="P6444" s="1" t="s">
        <v>48</v>
      </c>
      <c r="Q6444" s="1" t="s">
        <v>24</v>
      </c>
      <c r="R6444" s="2">
        <v>40029</v>
      </c>
    </row>
    <row r="6445" spans="1:18" x14ac:dyDescent="0.25">
      <c r="A6445" s="1">
        <v>35302</v>
      </c>
      <c r="B6445" s="2">
        <v>40336</v>
      </c>
      <c r="C6445" s="2" t="str">
        <f t="shared" si="501"/>
        <v>June</v>
      </c>
      <c r="D6445" s="1" t="s">
        <v>41</v>
      </c>
      <c r="E6445" s="1">
        <v>13</v>
      </c>
      <c r="F6445" s="1">
        <f t="shared" si="500"/>
        <v>97.345923076923086</v>
      </c>
      <c r="G6445" s="1">
        <v>1265.4970000000001</v>
      </c>
      <c r="H6445" s="1">
        <v>7.69</v>
      </c>
      <c r="I6445">
        <f t="shared" si="502"/>
        <v>1273.1870000000001</v>
      </c>
      <c r="J6445">
        <f t="shared" si="503"/>
        <v>5.3265000000000002</v>
      </c>
      <c r="K6445">
        <f t="shared" si="504"/>
        <v>67.406697704999999</v>
      </c>
      <c r="L6445" s="1" t="s">
        <v>26</v>
      </c>
      <c r="M6445" s="1" t="s">
        <v>49</v>
      </c>
      <c r="N6445" s="1" t="s">
        <v>28</v>
      </c>
      <c r="O6445" s="1" t="s">
        <v>29</v>
      </c>
      <c r="P6445" s="1" t="s">
        <v>30</v>
      </c>
      <c r="Q6445" s="1" t="s">
        <v>24</v>
      </c>
      <c r="R6445" s="2">
        <v>40337</v>
      </c>
    </row>
    <row r="6446" spans="1:18" x14ac:dyDescent="0.25">
      <c r="A6446" s="1">
        <v>9927</v>
      </c>
      <c r="B6446" s="2">
        <v>40771</v>
      </c>
      <c r="C6446" s="2" t="str">
        <f t="shared" si="501"/>
        <v>August</v>
      </c>
      <c r="D6446" s="1" t="s">
        <v>25</v>
      </c>
      <c r="E6446" s="1">
        <v>34</v>
      </c>
      <c r="F6446" s="1">
        <f t="shared" si="500"/>
        <v>47.296470588235294</v>
      </c>
      <c r="G6446" s="1">
        <v>1608.08</v>
      </c>
      <c r="H6446" s="1">
        <v>6.5</v>
      </c>
      <c r="I6446">
        <f t="shared" si="502"/>
        <v>1614.58</v>
      </c>
      <c r="J6446">
        <f t="shared" si="503"/>
        <v>5.3265000000000002</v>
      </c>
      <c r="K6446">
        <f t="shared" si="504"/>
        <v>85.654381200000003</v>
      </c>
      <c r="L6446" s="1" t="s">
        <v>19</v>
      </c>
      <c r="M6446" s="1" t="s">
        <v>44</v>
      </c>
      <c r="N6446" s="1" t="s">
        <v>33</v>
      </c>
      <c r="O6446" s="1" t="s">
        <v>29</v>
      </c>
      <c r="P6446" s="1" t="s">
        <v>43</v>
      </c>
      <c r="Q6446" s="1" t="s">
        <v>24</v>
      </c>
      <c r="R6446" s="2">
        <v>40772</v>
      </c>
    </row>
    <row r="6447" spans="1:18" x14ac:dyDescent="0.25">
      <c r="A6447" s="1">
        <v>52482</v>
      </c>
      <c r="B6447" s="2">
        <v>40574</v>
      </c>
      <c r="C6447" s="2" t="str">
        <f t="shared" si="501"/>
        <v>January</v>
      </c>
      <c r="D6447" s="1" t="s">
        <v>37</v>
      </c>
      <c r="E6447" s="1">
        <v>30</v>
      </c>
      <c r="F6447" s="1">
        <f t="shared" si="500"/>
        <v>23.907</v>
      </c>
      <c r="G6447" s="1">
        <v>717.21</v>
      </c>
      <c r="H6447" s="1">
        <v>3.63</v>
      </c>
      <c r="I6447">
        <f t="shared" si="502"/>
        <v>720.84</v>
      </c>
      <c r="J6447">
        <f t="shared" si="503"/>
        <v>4.7610000000000001</v>
      </c>
      <c r="K6447">
        <f t="shared" si="504"/>
        <v>34.146368100000004</v>
      </c>
      <c r="L6447" s="1" t="s">
        <v>26</v>
      </c>
      <c r="M6447" s="1" t="s">
        <v>56</v>
      </c>
      <c r="N6447" s="1" t="s">
        <v>33</v>
      </c>
      <c r="O6447" s="1" t="s">
        <v>22</v>
      </c>
      <c r="P6447" s="1" t="s">
        <v>23</v>
      </c>
      <c r="Q6447" s="1" t="s">
        <v>46</v>
      </c>
      <c r="R6447" s="2">
        <v>40576</v>
      </c>
    </row>
    <row r="6448" spans="1:18" x14ac:dyDescent="0.25">
      <c r="A6448" s="1">
        <v>16165</v>
      </c>
      <c r="B6448" s="2">
        <v>40381</v>
      </c>
      <c r="C6448" s="2" t="str">
        <f t="shared" si="501"/>
        <v>July</v>
      </c>
      <c r="D6448" s="1" t="s">
        <v>32</v>
      </c>
      <c r="E6448" s="1">
        <v>19</v>
      </c>
      <c r="F6448" s="1">
        <f t="shared" si="500"/>
        <v>187.12052631578948</v>
      </c>
      <c r="G6448" s="1">
        <v>3555.29</v>
      </c>
      <c r="H6448" s="1">
        <v>19.989999999999998</v>
      </c>
      <c r="I6448">
        <f t="shared" si="502"/>
        <v>3575.2799999999997</v>
      </c>
      <c r="J6448">
        <f t="shared" si="503"/>
        <v>3.5455000000000001</v>
      </c>
      <c r="K6448">
        <f t="shared" si="504"/>
        <v>126.05280694999999</v>
      </c>
      <c r="L6448" s="1" t="s">
        <v>19</v>
      </c>
      <c r="M6448" s="1" t="s">
        <v>56</v>
      </c>
      <c r="N6448" s="1" t="s">
        <v>28</v>
      </c>
      <c r="O6448" s="1" t="s">
        <v>34</v>
      </c>
      <c r="P6448" s="1" t="s">
        <v>60</v>
      </c>
      <c r="Q6448" s="1" t="s">
        <v>24</v>
      </c>
      <c r="R6448" s="2">
        <v>40381</v>
      </c>
    </row>
    <row r="6449" spans="1:18" x14ac:dyDescent="0.25">
      <c r="A6449" s="1">
        <v>28390</v>
      </c>
      <c r="B6449" s="2">
        <v>40946</v>
      </c>
      <c r="C6449" s="2" t="str">
        <f t="shared" si="501"/>
        <v>February</v>
      </c>
      <c r="D6449" s="1" t="s">
        <v>25</v>
      </c>
      <c r="E6449" s="1">
        <v>44</v>
      </c>
      <c r="F6449" s="1">
        <f t="shared" si="500"/>
        <v>18.403863636363635</v>
      </c>
      <c r="G6449" s="1">
        <v>809.77</v>
      </c>
      <c r="H6449" s="1">
        <v>6.68</v>
      </c>
      <c r="I6449">
        <f t="shared" si="502"/>
        <v>816.44999999999993</v>
      </c>
      <c r="J6449">
        <f t="shared" si="503"/>
        <v>4.7610000000000001</v>
      </c>
      <c r="K6449">
        <f t="shared" si="504"/>
        <v>38.553149699999999</v>
      </c>
      <c r="L6449" s="1" t="s">
        <v>26</v>
      </c>
      <c r="M6449" s="1" t="s">
        <v>49</v>
      </c>
      <c r="N6449" s="1" t="s">
        <v>28</v>
      </c>
      <c r="O6449" s="1" t="s">
        <v>22</v>
      </c>
      <c r="P6449" s="1" t="s">
        <v>23</v>
      </c>
      <c r="Q6449" s="1" t="s">
        <v>24</v>
      </c>
      <c r="R6449" s="2">
        <v>40948</v>
      </c>
    </row>
    <row r="6450" spans="1:18" x14ac:dyDescent="0.25">
      <c r="A6450" s="1">
        <v>22272</v>
      </c>
      <c r="B6450" s="2">
        <v>41035</v>
      </c>
      <c r="C6450" s="2" t="str">
        <f t="shared" si="501"/>
        <v>May</v>
      </c>
      <c r="D6450" s="1" t="s">
        <v>25</v>
      </c>
      <c r="E6450" s="1">
        <v>37</v>
      </c>
      <c r="F6450" s="1">
        <f t="shared" si="500"/>
        <v>145.46594594594595</v>
      </c>
      <c r="G6450" s="1">
        <v>5382.24</v>
      </c>
      <c r="H6450" s="1">
        <v>4</v>
      </c>
      <c r="I6450">
        <f t="shared" si="502"/>
        <v>5386.24</v>
      </c>
      <c r="J6450">
        <f t="shared" si="503"/>
        <v>5.3265000000000002</v>
      </c>
      <c r="K6450">
        <f t="shared" si="504"/>
        <v>286.68501359999999</v>
      </c>
      <c r="L6450" s="1" t="s">
        <v>26</v>
      </c>
      <c r="M6450" s="1" t="s">
        <v>27</v>
      </c>
      <c r="N6450" s="1" t="s">
        <v>42</v>
      </c>
      <c r="O6450" s="1" t="s">
        <v>29</v>
      </c>
      <c r="P6450" s="1" t="s">
        <v>43</v>
      </c>
      <c r="Q6450" s="1" t="s">
        <v>24</v>
      </c>
      <c r="R6450" s="2">
        <v>41037</v>
      </c>
    </row>
    <row r="6451" spans="1:18" x14ac:dyDescent="0.25">
      <c r="A6451" s="1">
        <v>50565</v>
      </c>
      <c r="B6451" s="2">
        <v>41151</v>
      </c>
      <c r="C6451" s="2" t="str">
        <f t="shared" si="501"/>
        <v>August</v>
      </c>
      <c r="D6451" s="1" t="s">
        <v>25</v>
      </c>
      <c r="E6451" s="1">
        <v>43</v>
      </c>
      <c r="F6451" s="1">
        <f t="shared" si="500"/>
        <v>15.894418604651163</v>
      </c>
      <c r="G6451" s="1">
        <v>683.46</v>
      </c>
      <c r="H6451" s="1">
        <v>12.39</v>
      </c>
      <c r="I6451">
        <f t="shared" si="502"/>
        <v>695.85</v>
      </c>
      <c r="J6451">
        <f t="shared" si="503"/>
        <v>3.5455000000000001</v>
      </c>
      <c r="K6451">
        <f t="shared" si="504"/>
        <v>24.232074300000004</v>
      </c>
      <c r="L6451" s="1" t="s">
        <v>26</v>
      </c>
      <c r="M6451" s="1" t="s">
        <v>44</v>
      </c>
      <c r="N6451" s="1" t="s">
        <v>33</v>
      </c>
      <c r="O6451" s="1" t="s">
        <v>34</v>
      </c>
      <c r="P6451" s="1" t="s">
        <v>62</v>
      </c>
      <c r="Q6451" s="1" t="s">
        <v>24</v>
      </c>
      <c r="R6451" s="2">
        <v>41151</v>
      </c>
    </row>
    <row r="6452" spans="1:18" x14ac:dyDescent="0.25">
      <c r="A6452" s="1">
        <v>44451</v>
      </c>
      <c r="B6452" s="2">
        <v>40797</v>
      </c>
      <c r="C6452" s="2" t="str">
        <f t="shared" si="501"/>
        <v>September</v>
      </c>
      <c r="D6452" s="1" t="s">
        <v>18</v>
      </c>
      <c r="E6452" s="1">
        <v>4</v>
      </c>
      <c r="F6452" s="1">
        <f t="shared" si="500"/>
        <v>3.1225000000000001</v>
      </c>
      <c r="G6452" s="1">
        <v>12.49</v>
      </c>
      <c r="H6452" s="1">
        <v>4.7699999999999996</v>
      </c>
      <c r="I6452">
        <f t="shared" si="502"/>
        <v>17.259999999999998</v>
      </c>
      <c r="J6452">
        <f t="shared" si="503"/>
        <v>3.5455000000000001</v>
      </c>
      <c r="K6452">
        <f t="shared" si="504"/>
        <v>0.44283295</v>
      </c>
      <c r="L6452" s="1" t="s">
        <v>26</v>
      </c>
      <c r="M6452" s="1" t="s">
        <v>20</v>
      </c>
      <c r="N6452" s="1" t="s">
        <v>42</v>
      </c>
      <c r="O6452" s="1" t="s">
        <v>34</v>
      </c>
      <c r="P6452" s="1" t="s">
        <v>48</v>
      </c>
      <c r="Q6452" s="1" t="s">
        <v>24</v>
      </c>
      <c r="R6452" s="2">
        <v>40801</v>
      </c>
    </row>
    <row r="6453" spans="1:18" x14ac:dyDescent="0.25">
      <c r="A6453" s="1">
        <v>46437</v>
      </c>
      <c r="B6453" s="2">
        <v>40071</v>
      </c>
      <c r="C6453" s="2" t="str">
        <f t="shared" si="501"/>
        <v>September</v>
      </c>
      <c r="D6453" s="1" t="s">
        <v>41</v>
      </c>
      <c r="E6453" s="1">
        <v>49</v>
      </c>
      <c r="F6453" s="1">
        <f t="shared" si="500"/>
        <v>30.380816326530613</v>
      </c>
      <c r="G6453" s="1">
        <v>1488.66</v>
      </c>
      <c r="H6453" s="1">
        <v>7.87</v>
      </c>
      <c r="I6453">
        <f t="shared" si="502"/>
        <v>1496.53</v>
      </c>
      <c r="J6453">
        <f t="shared" si="503"/>
        <v>4.7610000000000001</v>
      </c>
      <c r="K6453">
        <f t="shared" si="504"/>
        <v>70.875102600000005</v>
      </c>
      <c r="L6453" s="1" t="s">
        <v>26</v>
      </c>
      <c r="M6453" s="1" t="s">
        <v>51</v>
      </c>
      <c r="N6453" s="1" t="s">
        <v>21</v>
      </c>
      <c r="O6453" s="1" t="s">
        <v>22</v>
      </c>
      <c r="P6453" s="1" t="s">
        <v>23</v>
      </c>
      <c r="Q6453" s="1" t="s">
        <v>24</v>
      </c>
      <c r="R6453" s="2">
        <v>40073</v>
      </c>
    </row>
    <row r="6454" spans="1:18" x14ac:dyDescent="0.25">
      <c r="A6454" s="1">
        <v>39943</v>
      </c>
      <c r="B6454" s="2">
        <v>41067</v>
      </c>
      <c r="C6454" s="2" t="str">
        <f t="shared" si="501"/>
        <v>June</v>
      </c>
      <c r="D6454" s="1" t="s">
        <v>25</v>
      </c>
      <c r="E6454" s="1">
        <v>12</v>
      </c>
      <c r="F6454" s="1">
        <f t="shared" si="500"/>
        <v>16.794583333333332</v>
      </c>
      <c r="G6454" s="1">
        <v>201.535</v>
      </c>
      <c r="H6454" s="1">
        <v>3.3</v>
      </c>
      <c r="I6454">
        <f t="shared" si="502"/>
        <v>204.83500000000001</v>
      </c>
      <c r="J6454">
        <f t="shared" si="503"/>
        <v>5.3265000000000002</v>
      </c>
      <c r="K6454">
        <f t="shared" si="504"/>
        <v>10.734761774999999</v>
      </c>
      <c r="L6454" s="1" t="s">
        <v>26</v>
      </c>
      <c r="M6454" s="1" t="s">
        <v>27</v>
      </c>
      <c r="N6454" s="1" t="s">
        <v>21</v>
      </c>
      <c r="O6454" s="1" t="s">
        <v>29</v>
      </c>
      <c r="P6454" s="1" t="s">
        <v>30</v>
      </c>
      <c r="Q6454" s="1" t="s">
        <v>46</v>
      </c>
      <c r="R6454" s="2">
        <v>41069</v>
      </c>
    </row>
    <row r="6455" spans="1:18" x14ac:dyDescent="0.25">
      <c r="A6455" s="1">
        <v>9478</v>
      </c>
      <c r="B6455" s="2">
        <v>39900</v>
      </c>
      <c r="C6455" s="2" t="str">
        <f t="shared" si="501"/>
        <v>March</v>
      </c>
      <c r="D6455" s="1" t="s">
        <v>25</v>
      </c>
      <c r="E6455" s="1">
        <v>48</v>
      </c>
      <c r="F6455" s="1">
        <f t="shared" si="500"/>
        <v>10.895208333333334</v>
      </c>
      <c r="G6455" s="1">
        <v>522.97</v>
      </c>
      <c r="H6455" s="1">
        <v>5.4</v>
      </c>
      <c r="I6455">
        <f t="shared" si="502"/>
        <v>528.37</v>
      </c>
      <c r="J6455">
        <f t="shared" si="503"/>
        <v>4.7610000000000001</v>
      </c>
      <c r="K6455">
        <f t="shared" si="504"/>
        <v>24.898601700000004</v>
      </c>
      <c r="L6455" s="1" t="s">
        <v>26</v>
      </c>
      <c r="M6455" s="1" t="s">
        <v>27</v>
      </c>
      <c r="N6455" s="1" t="s">
        <v>33</v>
      </c>
      <c r="O6455" s="1" t="s">
        <v>22</v>
      </c>
      <c r="P6455" s="1" t="s">
        <v>23</v>
      </c>
      <c r="Q6455" s="1" t="s">
        <v>46</v>
      </c>
      <c r="R6455" s="2">
        <v>39901</v>
      </c>
    </row>
    <row r="6456" spans="1:18" x14ac:dyDescent="0.25">
      <c r="A6456" s="1">
        <v>50055</v>
      </c>
      <c r="B6456" s="2">
        <v>41200</v>
      </c>
      <c r="C6456" s="2" t="str">
        <f t="shared" si="501"/>
        <v>October</v>
      </c>
      <c r="D6456" s="1" t="s">
        <v>41</v>
      </c>
      <c r="E6456" s="1">
        <v>11</v>
      </c>
      <c r="F6456" s="1">
        <f t="shared" si="500"/>
        <v>6.8900000000000006</v>
      </c>
      <c r="G6456" s="1">
        <v>75.790000000000006</v>
      </c>
      <c r="H6456" s="1">
        <v>4.91</v>
      </c>
      <c r="I6456">
        <f t="shared" si="502"/>
        <v>80.7</v>
      </c>
      <c r="J6456">
        <f t="shared" si="503"/>
        <v>3.5455000000000001</v>
      </c>
      <c r="K6456">
        <f t="shared" si="504"/>
        <v>2.6871344500000003</v>
      </c>
      <c r="L6456" s="1" t="s">
        <v>26</v>
      </c>
      <c r="M6456" s="1" t="s">
        <v>54</v>
      </c>
      <c r="N6456" s="1" t="s">
        <v>28</v>
      </c>
      <c r="O6456" s="1" t="s">
        <v>34</v>
      </c>
      <c r="P6456" s="1" t="s">
        <v>45</v>
      </c>
      <c r="Q6456" s="1" t="s">
        <v>24</v>
      </c>
      <c r="R6456" s="2">
        <v>41202</v>
      </c>
    </row>
    <row r="6457" spans="1:18" x14ac:dyDescent="0.25">
      <c r="A6457" s="1">
        <v>9639</v>
      </c>
      <c r="B6457" s="2">
        <v>40426</v>
      </c>
      <c r="C6457" s="2" t="str">
        <f t="shared" si="501"/>
        <v>September</v>
      </c>
      <c r="D6457" s="1" t="s">
        <v>32</v>
      </c>
      <c r="E6457" s="1">
        <v>47</v>
      </c>
      <c r="F6457" s="1">
        <f t="shared" si="500"/>
        <v>23.921276595744679</v>
      </c>
      <c r="G6457" s="1">
        <v>1124.3</v>
      </c>
      <c r="H6457" s="1">
        <v>14.36</v>
      </c>
      <c r="I6457">
        <f t="shared" si="502"/>
        <v>1138.6599999999999</v>
      </c>
      <c r="J6457">
        <f t="shared" si="503"/>
        <v>4.7610000000000001</v>
      </c>
      <c r="K6457">
        <f t="shared" si="504"/>
        <v>53.527923000000001</v>
      </c>
      <c r="L6457" s="1" t="s">
        <v>38</v>
      </c>
      <c r="M6457" s="1" t="s">
        <v>51</v>
      </c>
      <c r="N6457" s="1" t="s">
        <v>33</v>
      </c>
      <c r="O6457" s="1" t="s">
        <v>22</v>
      </c>
      <c r="P6457" s="1" t="s">
        <v>39</v>
      </c>
      <c r="Q6457" s="1" t="s">
        <v>40</v>
      </c>
      <c r="R6457" s="2">
        <v>40428</v>
      </c>
    </row>
    <row r="6458" spans="1:18" x14ac:dyDescent="0.25">
      <c r="A6458" s="1">
        <v>21249</v>
      </c>
      <c r="B6458" s="2">
        <v>40440</v>
      </c>
      <c r="C6458" s="2" t="str">
        <f t="shared" si="501"/>
        <v>September</v>
      </c>
      <c r="D6458" s="1" t="s">
        <v>18</v>
      </c>
      <c r="E6458" s="1">
        <v>22</v>
      </c>
      <c r="F6458" s="1">
        <f t="shared" si="500"/>
        <v>49.218181818181819</v>
      </c>
      <c r="G6458" s="1">
        <v>1082.8</v>
      </c>
      <c r="H6458" s="1">
        <v>3.99</v>
      </c>
      <c r="I6458">
        <f t="shared" si="502"/>
        <v>1086.79</v>
      </c>
      <c r="J6458">
        <f t="shared" si="503"/>
        <v>3.5455000000000001</v>
      </c>
      <c r="K6458">
        <f t="shared" si="504"/>
        <v>38.390673999999997</v>
      </c>
      <c r="L6458" s="1" t="s">
        <v>26</v>
      </c>
      <c r="M6458" s="1" t="s">
        <v>49</v>
      </c>
      <c r="N6458" s="1" t="s">
        <v>28</v>
      </c>
      <c r="O6458" s="1" t="s">
        <v>34</v>
      </c>
      <c r="P6458" s="1" t="s">
        <v>68</v>
      </c>
      <c r="Q6458" s="1" t="s">
        <v>24</v>
      </c>
      <c r="R6458" s="2">
        <v>40442</v>
      </c>
    </row>
    <row r="6459" spans="1:18" x14ac:dyDescent="0.25">
      <c r="A6459" s="1">
        <v>224</v>
      </c>
      <c r="B6459" s="2">
        <v>39981</v>
      </c>
      <c r="C6459" s="2" t="str">
        <f t="shared" si="501"/>
        <v>June</v>
      </c>
      <c r="D6459" s="1" t="s">
        <v>32</v>
      </c>
      <c r="E6459" s="1">
        <v>25</v>
      </c>
      <c r="F6459" s="1">
        <f t="shared" si="500"/>
        <v>7.394400000000001</v>
      </c>
      <c r="G6459" s="1">
        <v>184.86</v>
      </c>
      <c r="H6459" s="1">
        <v>5.21</v>
      </c>
      <c r="I6459">
        <f t="shared" si="502"/>
        <v>190.07000000000002</v>
      </c>
      <c r="J6459">
        <f t="shared" si="503"/>
        <v>4.7610000000000001</v>
      </c>
      <c r="K6459">
        <f t="shared" si="504"/>
        <v>8.8011846000000009</v>
      </c>
      <c r="L6459" s="1" t="s">
        <v>26</v>
      </c>
      <c r="M6459" s="1" t="s">
        <v>47</v>
      </c>
      <c r="N6459" s="1" t="s">
        <v>33</v>
      </c>
      <c r="O6459" s="1" t="s">
        <v>22</v>
      </c>
      <c r="P6459" s="1" t="s">
        <v>23</v>
      </c>
      <c r="Q6459" s="1" t="s">
        <v>24</v>
      </c>
      <c r="R6459" s="2">
        <v>39982</v>
      </c>
    </row>
    <row r="6460" spans="1:18" x14ac:dyDescent="0.25">
      <c r="A6460" s="1">
        <v>33637</v>
      </c>
      <c r="B6460" s="2">
        <v>41237</v>
      </c>
      <c r="C6460" s="2" t="str">
        <f t="shared" si="501"/>
        <v>November</v>
      </c>
      <c r="D6460" s="1" t="s">
        <v>18</v>
      </c>
      <c r="E6460" s="1">
        <v>35</v>
      </c>
      <c r="F6460" s="1">
        <f t="shared" si="500"/>
        <v>5.491714285714286</v>
      </c>
      <c r="G6460" s="1">
        <v>192.21</v>
      </c>
      <c r="H6460" s="1">
        <v>5.26</v>
      </c>
      <c r="I6460">
        <f t="shared" si="502"/>
        <v>197.47</v>
      </c>
      <c r="J6460">
        <f t="shared" si="503"/>
        <v>4.7610000000000001</v>
      </c>
      <c r="K6460">
        <f t="shared" si="504"/>
        <v>9.1511181000000015</v>
      </c>
      <c r="L6460" s="1" t="s">
        <v>26</v>
      </c>
      <c r="M6460" s="1" t="s">
        <v>56</v>
      </c>
      <c r="N6460" s="1" t="s">
        <v>28</v>
      </c>
      <c r="O6460" s="1" t="s">
        <v>22</v>
      </c>
      <c r="P6460" s="1" t="s">
        <v>23</v>
      </c>
      <c r="Q6460" s="1" t="s">
        <v>46</v>
      </c>
      <c r="R6460" s="2">
        <v>41239</v>
      </c>
    </row>
    <row r="6461" spans="1:18" x14ac:dyDescent="0.25">
      <c r="A6461" s="1">
        <v>31973</v>
      </c>
      <c r="B6461" s="2">
        <v>40675</v>
      </c>
      <c r="C6461" s="2" t="str">
        <f t="shared" si="501"/>
        <v>May</v>
      </c>
      <c r="D6461" s="1" t="s">
        <v>32</v>
      </c>
      <c r="E6461" s="1">
        <v>16</v>
      </c>
      <c r="F6461" s="1">
        <f t="shared" si="500"/>
        <v>7.805625</v>
      </c>
      <c r="G6461" s="1">
        <v>124.89</v>
      </c>
      <c r="H6461" s="1">
        <v>11.15</v>
      </c>
      <c r="I6461">
        <f t="shared" si="502"/>
        <v>136.04</v>
      </c>
      <c r="J6461">
        <f t="shared" si="503"/>
        <v>3.5455000000000001</v>
      </c>
      <c r="K6461">
        <f t="shared" si="504"/>
        <v>4.4279749500000003</v>
      </c>
      <c r="L6461" s="1" t="s">
        <v>26</v>
      </c>
      <c r="M6461" s="1" t="s">
        <v>59</v>
      </c>
      <c r="N6461" s="1" t="s">
        <v>28</v>
      </c>
      <c r="O6461" s="1" t="s">
        <v>34</v>
      </c>
      <c r="P6461" s="1" t="s">
        <v>45</v>
      </c>
      <c r="Q6461" s="1" t="s">
        <v>24</v>
      </c>
      <c r="R6461" s="2">
        <v>40677</v>
      </c>
    </row>
    <row r="6462" spans="1:18" x14ac:dyDescent="0.25">
      <c r="A6462" s="1">
        <v>43110</v>
      </c>
      <c r="B6462" s="2">
        <v>40580</v>
      </c>
      <c r="C6462" s="2" t="str">
        <f t="shared" si="501"/>
        <v>February</v>
      </c>
      <c r="D6462" s="1" t="s">
        <v>25</v>
      </c>
      <c r="E6462" s="1">
        <v>1</v>
      </c>
      <c r="F6462" s="1">
        <f t="shared" si="500"/>
        <v>3457.99</v>
      </c>
      <c r="G6462" s="1">
        <v>3457.99</v>
      </c>
      <c r="H6462" s="1">
        <v>24.49</v>
      </c>
      <c r="I6462">
        <f t="shared" si="502"/>
        <v>3482.4799999999996</v>
      </c>
      <c r="J6462">
        <f t="shared" si="503"/>
        <v>5.3265000000000002</v>
      </c>
      <c r="K6462">
        <f t="shared" si="504"/>
        <v>184.18983734999998</v>
      </c>
      <c r="L6462" s="1" t="s">
        <v>26</v>
      </c>
      <c r="M6462" s="1" t="s">
        <v>54</v>
      </c>
      <c r="N6462" s="1" t="s">
        <v>33</v>
      </c>
      <c r="O6462" s="1" t="s">
        <v>29</v>
      </c>
      <c r="P6462" s="1" t="s">
        <v>52</v>
      </c>
      <c r="Q6462" s="1" t="s">
        <v>53</v>
      </c>
      <c r="R6462" s="2">
        <v>40582</v>
      </c>
    </row>
    <row r="6463" spans="1:18" x14ac:dyDescent="0.25">
      <c r="A6463" s="1">
        <v>45991</v>
      </c>
      <c r="B6463" s="2">
        <v>40588</v>
      </c>
      <c r="C6463" s="2" t="str">
        <f t="shared" si="501"/>
        <v>February</v>
      </c>
      <c r="D6463" s="1" t="s">
        <v>18</v>
      </c>
      <c r="E6463" s="1">
        <v>50</v>
      </c>
      <c r="F6463" s="1">
        <f t="shared" si="500"/>
        <v>3.9277999999999995</v>
      </c>
      <c r="G6463" s="1">
        <v>196.39</v>
      </c>
      <c r="H6463" s="1">
        <v>0.5</v>
      </c>
      <c r="I6463">
        <f t="shared" si="502"/>
        <v>196.89</v>
      </c>
      <c r="J6463">
        <f t="shared" si="503"/>
        <v>3.5455000000000001</v>
      </c>
      <c r="K6463">
        <f t="shared" si="504"/>
        <v>6.9630074500000001</v>
      </c>
      <c r="L6463" s="1" t="s">
        <v>26</v>
      </c>
      <c r="M6463" s="1" t="s">
        <v>27</v>
      </c>
      <c r="N6463" s="1" t="s">
        <v>21</v>
      </c>
      <c r="O6463" s="1" t="s">
        <v>34</v>
      </c>
      <c r="P6463" s="1" t="s">
        <v>63</v>
      </c>
      <c r="Q6463" s="1" t="s">
        <v>24</v>
      </c>
      <c r="R6463" s="2">
        <v>40592</v>
      </c>
    </row>
    <row r="6464" spans="1:18" x14ac:dyDescent="0.25">
      <c r="A6464" s="1">
        <v>49634</v>
      </c>
      <c r="B6464" s="2">
        <v>40991</v>
      </c>
      <c r="C6464" s="2" t="str">
        <f t="shared" si="501"/>
        <v>March</v>
      </c>
      <c r="D6464" s="1" t="s">
        <v>32</v>
      </c>
      <c r="E6464" s="1">
        <v>3</v>
      </c>
      <c r="F6464" s="1">
        <f t="shared" si="500"/>
        <v>28.95</v>
      </c>
      <c r="G6464" s="1">
        <v>86.85</v>
      </c>
      <c r="H6464" s="1">
        <v>1.99</v>
      </c>
      <c r="I6464">
        <f t="shared" si="502"/>
        <v>88.839999999999989</v>
      </c>
      <c r="J6464">
        <f t="shared" si="503"/>
        <v>5.3265000000000002</v>
      </c>
      <c r="K6464">
        <f t="shared" si="504"/>
        <v>4.6260652499999999</v>
      </c>
      <c r="L6464" s="1" t="s">
        <v>26</v>
      </c>
      <c r="M6464" s="1" t="s">
        <v>58</v>
      </c>
      <c r="N6464" s="1" t="s">
        <v>21</v>
      </c>
      <c r="O6464" s="1" t="s">
        <v>29</v>
      </c>
      <c r="P6464" s="1" t="s">
        <v>43</v>
      </c>
      <c r="Q6464" s="1" t="s">
        <v>46</v>
      </c>
      <c r="R6464" s="2">
        <v>40993</v>
      </c>
    </row>
    <row r="6465" spans="1:18" x14ac:dyDescent="0.25">
      <c r="A6465" s="1">
        <v>48487</v>
      </c>
      <c r="B6465" s="2">
        <v>40189</v>
      </c>
      <c r="C6465" s="2" t="str">
        <f t="shared" si="501"/>
        <v>January</v>
      </c>
      <c r="D6465" s="1" t="s">
        <v>18</v>
      </c>
      <c r="E6465" s="1">
        <v>27</v>
      </c>
      <c r="F6465" s="1">
        <f t="shared" si="500"/>
        <v>13.359259259259259</v>
      </c>
      <c r="G6465" s="1">
        <v>360.7</v>
      </c>
      <c r="H6465" s="1">
        <v>1.49</v>
      </c>
      <c r="I6465">
        <f t="shared" si="502"/>
        <v>362.19</v>
      </c>
      <c r="J6465">
        <f t="shared" si="503"/>
        <v>3.5455000000000001</v>
      </c>
      <c r="K6465">
        <f t="shared" si="504"/>
        <v>12.7886185</v>
      </c>
      <c r="L6465" s="1" t="s">
        <v>26</v>
      </c>
      <c r="M6465" s="1" t="s">
        <v>49</v>
      </c>
      <c r="N6465" s="1" t="s">
        <v>42</v>
      </c>
      <c r="O6465" s="1" t="s">
        <v>34</v>
      </c>
      <c r="P6465" s="1" t="s">
        <v>48</v>
      </c>
      <c r="Q6465" s="1" t="s">
        <v>24</v>
      </c>
      <c r="R6465" s="2">
        <v>40191</v>
      </c>
    </row>
    <row r="6466" spans="1:18" x14ac:dyDescent="0.25">
      <c r="A6466" s="1">
        <v>14119</v>
      </c>
      <c r="B6466" s="2">
        <v>40329</v>
      </c>
      <c r="C6466" s="2" t="str">
        <f t="shared" si="501"/>
        <v>May</v>
      </c>
      <c r="D6466" s="1" t="s">
        <v>18</v>
      </c>
      <c r="E6466" s="1">
        <v>31</v>
      </c>
      <c r="F6466" s="1">
        <f t="shared" ref="F6466:F6529" si="505">G6466/E6466</f>
        <v>31.233387096774194</v>
      </c>
      <c r="G6466" s="1">
        <v>968.23500000000001</v>
      </c>
      <c r="H6466" s="1">
        <v>5</v>
      </c>
      <c r="I6466">
        <f t="shared" si="502"/>
        <v>973.23500000000001</v>
      </c>
      <c r="J6466">
        <f t="shared" si="503"/>
        <v>5.3265000000000002</v>
      </c>
      <c r="K6466">
        <f t="shared" si="504"/>
        <v>51.573037275000004</v>
      </c>
      <c r="L6466" s="1" t="s">
        <v>26</v>
      </c>
      <c r="M6466" s="1" t="s">
        <v>27</v>
      </c>
      <c r="N6466" s="1" t="s">
        <v>42</v>
      </c>
      <c r="O6466" s="1" t="s">
        <v>29</v>
      </c>
      <c r="P6466" s="1" t="s">
        <v>30</v>
      </c>
      <c r="Q6466" s="1" t="s">
        <v>24</v>
      </c>
      <c r="R6466" s="2">
        <v>40331</v>
      </c>
    </row>
    <row r="6467" spans="1:18" x14ac:dyDescent="0.25">
      <c r="A6467" s="1">
        <v>48480</v>
      </c>
      <c r="B6467" s="2">
        <v>40180</v>
      </c>
      <c r="C6467" s="2" t="str">
        <f t="shared" ref="C6467:C6530" si="506">TEXT(B6467,"mmmm")</f>
        <v>January</v>
      </c>
      <c r="D6467" s="1" t="s">
        <v>37</v>
      </c>
      <c r="E6467" s="1">
        <v>32</v>
      </c>
      <c r="F6467" s="1">
        <f t="shared" si="505"/>
        <v>346.9921875</v>
      </c>
      <c r="G6467" s="1">
        <v>11103.75</v>
      </c>
      <c r="H6467" s="1">
        <v>99</v>
      </c>
      <c r="I6467">
        <f t="shared" ref="I6467:I6530" si="507">G6467+H6467</f>
        <v>11202.75</v>
      </c>
      <c r="J6467">
        <f t="shared" ref="J6467:J6530" si="508">IF(O6467="Furniture",4.761,IF(O6467="Technology",5.3265,IF(O6467="Office Supplies",3.5455,0)))</f>
        <v>3.5455000000000001</v>
      </c>
      <c r="K6467">
        <f t="shared" ref="K6467:K6530" si="509">(J6467*G6467)/100</f>
        <v>393.68345625000001</v>
      </c>
      <c r="L6467" s="1" t="s">
        <v>38</v>
      </c>
      <c r="M6467" s="1" t="s">
        <v>56</v>
      </c>
      <c r="N6467" s="1" t="s">
        <v>33</v>
      </c>
      <c r="O6467" s="1" t="s">
        <v>34</v>
      </c>
      <c r="P6467" s="1" t="s">
        <v>60</v>
      </c>
      <c r="Q6467" s="1" t="s">
        <v>40</v>
      </c>
      <c r="R6467" s="2">
        <v>40183</v>
      </c>
    </row>
    <row r="6468" spans="1:18" x14ac:dyDescent="0.25">
      <c r="A6468" s="1">
        <v>19777</v>
      </c>
      <c r="B6468" s="2">
        <v>41201</v>
      </c>
      <c r="C6468" s="2" t="str">
        <f t="shared" si="506"/>
        <v>October</v>
      </c>
      <c r="D6468" s="1" t="s">
        <v>32</v>
      </c>
      <c r="E6468" s="1">
        <v>22</v>
      </c>
      <c r="F6468" s="1">
        <f t="shared" si="505"/>
        <v>14.632272727272728</v>
      </c>
      <c r="G6468" s="1">
        <v>321.91000000000003</v>
      </c>
      <c r="H6468" s="1">
        <v>8.4</v>
      </c>
      <c r="I6468">
        <f t="shared" si="507"/>
        <v>330.31</v>
      </c>
      <c r="J6468">
        <f t="shared" si="508"/>
        <v>3.5455000000000001</v>
      </c>
      <c r="K6468">
        <f t="shared" si="509"/>
        <v>11.41331905</v>
      </c>
      <c r="L6468" s="1" t="s">
        <v>26</v>
      </c>
      <c r="M6468" s="1" t="s">
        <v>27</v>
      </c>
      <c r="N6468" s="1" t="s">
        <v>33</v>
      </c>
      <c r="O6468" s="1" t="s">
        <v>34</v>
      </c>
      <c r="P6468" s="1" t="s">
        <v>48</v>
      </c>
      <c r="Q6468" s="1" t="s">
        <v>24</v>
      </c>
      <c r="R6468" s="2">
        <v>41201</v>
      </c>
    </row>
    <row r="6469" spans="1:18" x14ac:dyDescent="0.25">
      <c r="A6469" s="1">
        <v>6560</v>
      </c>
      <c r="B6469" s="2">
        <v>40547</v>
      </c>
      <c r="C6469" s="2" t="str">
        <f t="shared" si="506"/>
        <v>January</v>
      </c>
      <c r="D6469" s="1" t="s">
        <v>18</v>
      </c>
      <c r="E6469" s="1">
        <v>37</v>
      </c>
      <c r="F6469" s="1">
        <f t="shared" si="505"/>
        <v>223.03762162162161</v>
      </c>
      <c r="G6469" s="1">
        <v>8252.3919999999998</v>
      </c>
      <c r="H6469" s="1">
        <v>35.67</v>
      </c>
      <c r="I6469">
        <f t="shared" si="507"/>
        <v>8288.0619999999999</v>
      </c>
      <c r="J6469">
        <f t="shared" si="508"/>
        <v>4.7610000000000001</v>
      </c>
      <c r="K6469">
        <f t="shared" si="509"/>
        <v>392.89638312000005</v>
      </c>
      <c r="L6469" s="1" t="s">
        <v>38</v>
      </c>
      <c r="M6469" s="1" t="s">
        <v>54</v>
      </c>
      <c r="N6469" s="1" t="s">
        <v>33</v>
      </c>
      <c r="O6469" s="1" t="s">
        <v>22</v>
      </c>
      <c r="P6469" s="1" t="s">
        <v>57</v>
      </c>
      <c r="Q6469" s="1" t="s">
        <v>64</v>
      </c>
      <c r="R6469" s="2">
        <v>40552</v>
      </c>
    </row>
    <row r="6470" spans="1:18" x14ac:dyDescent="0.25">
      <c r="A6470" s="1">
        <v>8580</v>
      </c>
      <c r="B6470" s="2">
        <v>40624</v>
      </c>
      <c r="C6470" s="2" t="str">
        <f t="shared" si="506"/>
        <v>March</v>
      </c>
      <c r="D6470" s="1" t="s">
        <v>25</v>
      </c>
      <c r="E6470" s="1">
        <v>37</v>
      </c>
      <c r="F6470" s="1">
        <f t="shared" si="505"/>
        <v>8.3302702702702707</v>
      </c>
      <c r="G6470" s="1">
        <v>308.22000000000003</v>
      </c>
      <c r="H6470" s="1">
        <v>9.23</v>
      </c>
      <c r="I6470">
        <f t="shared" si="507"/>
        <v>317.45000000000005</v>
      </c>
      <c r="J6470">
        <f t="shared" si="508"/>
        <v>3.5455000000000001</v>
      </c>
      <c r="K6470">
        <f t="shared" si="509"/>
        <v>10.927940100000001</v>
      </c>
      <c r="L6470" s="1" t="s">
        <v>26</v>
      </c>
      <c r="M6470" s="1" t="s">
        <v>56</v>
      </c>
      <c r="N6470" s="1" t="s">
        <v>21</v>
      </c>
      <c r="O6470" s="1" t="s">
        <v>34</v>
      </c>
      <c r="P6470" s="1" t="s">
        <v>68</v>
      </c>
      <c r="Q6470" s="1" t="s">
        <v>24</v>
      </c>
      <c r="R6470" s="2">
        <v>40625</v>
      </c>
    </row>
    <row r="6471" spans="1:18" x14ac:dyDescent="0.25">
      <c r="A6471" s="1">
        <v>7430</v>
      </c>
      <c r="B6471" s="2">
        <v>40337</v>
      </c>
      <c r="C6471" s="2" t="str">
        <f t="shared" si="506"/>
        <v>June</v>
      </c>
      <c r="D6471" s="1" t="s">
        <v>41</v>
      </c>
      <c r="E6471" s="1">
        <v>50</v>
      </c>
      <c r="F6471" s="1">
        <f t="shared" si="505"/>
        <v>15.035399999999999</v>
      </c>
      <c r="G6471" s="1">
        <v>751.77</v>
      </c>
      <c r="H6471" s="1">
        <v>1.39</v>
      </c>
      <c r="I6471">
        <f t="shared" si="507"/>
        <v>753.16</v>
      </c>
      <c r="J6471">
        <f t="shared" si="508"/>
        <v>3.5455000000000001</v>
      </c>
      <c r="K6471">
        <f t="shared" si="509"/>
        <v>26.654005350000002</v>
      </c>
      <c r="L6471" s="1" t="s">
        <v>26</v>
      </c>
      <c r="M6471" s="1" t="s">
        <v>65</v>
      </c>
      <c r="N6471" s="1" t="s">
        <v>33</v>
      </c>
      <c r="O6471" s="1" t="s">
        <v>34</v>
      </c>
      <c r="P6471" s="1" t="s">
        <v>62</v>
      </c>
      <c r="Q6471" s="1" t="s">
        <v>24</v>
      </c>
      <c r="R6471" s="2">
        <v>40338</v>
      </c>
    </row>
    <row r="6472" spans="1:18" x14ac:dyDescent="0.25">
      <c r="A6472" s="1">
        <v>35110</v>
      </c>
      <c r="B6472" s="2">
        <v>40834</v>
      </c>
      <c r="C6472" s="2" t="str">
        <f t="shared" si="506"/>
        <v>October</v>
      </c>
      <c r="D6472" s="1" t="s">
        <v>25</v>
      </c>
      <c r="E6472" s="1">
        <v>14</v>
      </c>
      <c r="F6472" s="1">
        <f t="shared" si="505"/>
        <v>914.66071428571433</v>
      </c>
      <c r="G6472" s="1">
        <v>12805.25</v>
      </c>
      <c r="H6472" s="1">
        <v>19.989999999999998</v>
      </c>
      <c r="I6472">
        <f t="shared" si="507"/>
        <v>12825.24</v>
      </c>
      <c r="J6472">
        <f t="shared" si="508"/>
        <v>3.5455000000000001</v>
      </c>
      <c r="K6472">
        <f t="shared" si="509"/>
        <v>454.01013875000007</v>
      </c>
      <c r="L6472" s="1" t="s">
        <v>26</v>
      </c>
      <c r="M6472" s="1" t="s">
        <v>27</v>
      </c>
      <c r="N6472" s="1" t="s">
        <v>33</v>
      </c>
      <c r="O6472" s="1" t="s">
        <v>34</v>
      </c>
      <c r="P6472" s="1" t="s">
        <v>48</v>
      </c>
      <c r="Q6472" s="1" t="s">
        <v>24</v>
      </c>
      <c r="R6472" s="2">
        <v>40835</v>
      </c>
    </row>
    <row r="6473" spans="1:18" x14ac:dyDescent="0.25">
      <c r="A6473" s="1">
        <v>34530</v>
      </c>
      <c r="B6473" s="2">
        <v>40420</v>
      </c>
      <c r="C6473" s="2" t="str">
        <f t="shared" si="506"/>
        <v>August</v>
      </c>
      <c r="D6473" s="1" t="s">
        <v>18</v>
      </c>
      <c r="E6473" s="1">
        <v>22</v>
      </c>
      <c r="F6473" s="1">
        <f t="shared" si="505"/>
        <v>68.915000000000006</v>
      </c>
      <c r="G6473" s="1">
        <v>1516.13</v>
      </c>
      <c r="H6473" s="1">
        <v>0.99</v>
      </c>
      <c r="I6473">
        <f t="shared" si="507"/>
        <v>1517.1200000000001</v>
      </c>
      <c r="J6473">
        <f t="shared" si="508"/>
        <v>3.5455000000000001</v>
      </c>
      <c r="K6473">
        <f t="shared" si="509"/>
        <v>53.754389150000009</v>
      </c>
      <c r="L6473" s="1" t="s">
        <v>19</v>
      </c>
      <c r="M6473" s="1" t="s">
        <v>27</v>
      </c>
      <c r="N6473" s="1" t="s">
        <v>21</v>
      </c>
      <c r="O6473" s="1" t="s">
        <v>34</v>
      </c>
      <c r="P6473" s="1" t="s">
        <v>68</v>
      </c>
      <c r="Q6473" s="1" t="s">
        <v>24</v>
      </c>
      <c r="R6473" s="2">
        <v>40422</v>
      </c>
    </row>
    <row r="6474" spans="1:18" x14ac:dyDescent="0.25">
      <c r="A6474" s="1">
        <v>33159</v>
      </c>
      <c r="B6474" s="2">
        <v>41026</v>
      </c>
      <c r="C6474" s="2" t="str">
        <f t="shared" si="506"/>
        <v>April</v>
      </c>
      <c r="D6474" s="1" t="s">
        <v>41</v>
      </c>
      <c r="E6474" s="1">
        <v>3</v>
      </c>
      <c r="F6474" s="1">
        <f t="shared" si="505"/>
        <v>18.898333333333333</v>
      </c>
      <c r="G6474" s="1">
        <v>56.695</v>
      </c>
      <c r="H6474" s="1">
        <v>0.99</v>
      </c>
      <c r="I6474">
        <f t="shared" si="507"/>
        <v>57.685000000000002</v>
      </c>
      <c r="J6474">
        <f t="shared" si="508"/>
        <v>5.3265000000000002</v>
      </c>
      <c r="K6474">
        <f t="shared" si="509"/>
        <v>3.0198591750000001</v>
      </c>
      <c r="L6474" s="1" t="s">
        <v>26</v>
      </c>
      <c r="M6474" s="1" t="s">
        <v>44</v>
      </c>
      <c r="N6474" s="1" t="s">
        <v>33</v>
      </c>
      <c r="O6474" s="1" t="s">
        <v>29</v>
      </c>
      <c r="P6474" s="1" t="s">
        <v>30</v>
      </c>
      <c r="Q6474" s="1" t="s">
        <v>36</v>
      </c>
      <c r="R6474" s="2">
        <v>41028</v>
      </c>
    </row>
    <row r="6475" spans="1:18" x14ac:dyDescent="0.25">
      <c r="A6475" s="1">
        <v>9860</v>
      </c>
      <c r="B6475" s="2">
        <v>40461</v>
      </c>
      <c r="C6475" s="2" t="str">
        <f t="shared" si="506"/>
        <v>October</v>
      </c>
      <c r="D6475" s="1" t="s">
        <v>37</v>
      </c>
      <c r="E6475" s="1">
        <v>43</v>
      </c>
      <c r="F6475" s="1">
        <f t="shared" si="505"/>
        <v>7.4346511627906979</v>
      </c>
      <c r="G6475" s="1">
        <v>319.69</v>
      </c>
      <c r="H6475" s="1">
        <v>3.52</v>
      </c>
      <c r="I6475">
        <f t="shared" si="507"/>
        <v>323.20999999999998</v>
      </c>
      <c r="J6475">
        <f t="shared" si="508"/>
        <v>5.3265000000000002</v>
      </c>
      <c r="K6475">
        <f t="shared" si="509"/>
        <v>17.028287850000002</v>
      </c>
      <c r="L6475" s="1" t="s">
        <v>26</v>
      </c>
      <c r="M6475" s="1" t="s">
        <v>20</v>
      </c>
      <c r="N6475" s="1" t="s">
        <v>42</v>
      </c>
      <c r="O6475" s="1" t="s">
        <v>29</v>
      </c>
      <c r="P6475" s="1" t="s">
        <v>43</v>
      </c>
      <c r="Q6475" s="1" t="s">
        <v>46</v>
      </c>
      <c r="R6475" s="2">
        <v>40462</v>
      </c>
    </row>
    <row r="6476" spans="1:18" x14ac:dyDescent="0.25">
      <c r="A6476" s="1">
        <v>54787</v>
      </c>
      <c r="B6476" s="2">
        <v>40598</v>
      </c>
      <c r="C6476" s="2" t="str">
        <f t="shared" si="506"/>
        <v>February</v>
      </c>
      <c r="D6476" s="1" t="s">
        <v>25</v>
      </c>
      <c r="E6476" s="1">
        <v>7</v>
      </c>
      <c r="F6476" s="1">
        <f t="shared" si="505"/>
        <v>24.28857142857143</v>
      </c>
      <c r="G6476" s="1">
        <v>170.02</v>
      </c>
      <c r="H6476" s="1">
        <v>16.87</v>
      </c>
      <c r="I6476">
        <f t="shared" si="507"/>
        <v>186.89000000000001</v>
      </c>
      <c r="J6476">
        <f t="shared" si="508"/>
        <v>3.5455000000000001</v>
      </c>
      <c r="K6476">
        <f t="shared" si="509"/>
        <v>6.0280591000000001</v>
      </c>
      <c r="L6476" s="1" t="s">
        <v>26</v>
      </c>
      <c r="M6476" s="1" t="s">
        <v>51</v>
      </c>
      <c r="N6476" s="1" t="s">
        <v>42</v>
      </c>
      <c r="O6476" s="1" t="s">
        <v>34</v>
      </c>
      <c r="P6476" s="1" t="s">
        <v>45</v>
      </c>
      <c r="Q6476" s="1" t="s">
        <v>24</v>
      </c>
      <c r="R6476" s="2">
        <v>40599</v>
      </c>
    </row>
    <row r="6477" spans="1:18" x14ac:dyDescent="0.25">
      <c r="A6477" s="1">
        <v>3778</v>
      </c>
      <c r="B6477" s="2">
        <v>40323</v>
      </c>
      <c r="C6477" s="2" t="str">
        <f t="shared" si="506"/>
        <v>May</v>
      </c>
      <c r="D6477" s="1" t="s">
        <v>37</v>
      </c>
      <c r="E6477" s="1">
        <v>3</v>
      </c>
      <c r="F6477" s="1">
        <f t="shared" si="505"/>
        <v>8.8433333333333337</v>
      </c>
      <c r="G6477" s="1">
        <v>26.53</v>
      </c>
      <c r="H6477" s="1">
        <v>6.92</v>
      </c>
      <c r="I6477">
        <f t="shared" si="507"/>
        <v>33.450000000000003</v>
      </c>
      <c r="J6477">
        <f t="shared" si="508"/>
        <v>3.5455000000000001</v>
      </c>
      <c r="K6477">
        <f t="shared" si="509"/>
        <v>0.94062115000000002</v>
      </c>
      <c r="L6477" s="1" t="s">
        <v>26</v>
      </c>
      <c r="M6477" s="1" t="s">
        <v>49</v>
      </c>
      <c r="N6477" s="1" t="s">
        <v>42</v>
      </c>
      <c r="O6477" s="1" t="s">
        <v>34</v>
      </c>
      <c r="P6477" s="1" t="s">
        <v>45</v>
      </c>
      <c r="Q6477" s="1" t="s">
        <v>24</v>
      </c>
      <c r="R6477" s="2">
        <v>40324</v>
      </c>
    </row>
    <row r="6478" spans="1:18" x14ac:dyDescent="0.25">
      <c r="A6478" s="1">
        <v>24097</v>
      </c>
      <c r="B6478" s="2">
        <v>40394</v>
      </c>
      <c r="C6478" s="2" t="str">
        <f t="shared" si="506"/>
        <v>August</v>
      </c>
      <c r="D6478" s="1" t="s">
        <v>25</v>
      </c>
      <c r="E6478" s="1">
        <v>2</v>
      </c>
      <c r="F6478" s="1">
        <f t="shared" si="505"/>
        <v>7.6550000000000002</v>
      </c>
      <c r="G6478" s="1">
        <v>15.31</v>
      </c>
      <c r="H6478" s="1">
        <v>4.8600000000000003</v>
      </c>
      <c r="I6478">
        <f t="shared" si="507"/>
        <v>20.170000000000002</v>
      </c>
      <c r="J6478">
        <f t="shared" si="508"/>
        <v>3.5455000000000001</v>
      </c>
      <c r="K6478">
        <f t="shared" si="509"/>
        <v>0.54281605000000011</v>
      </c>
      <c r="L6478" s="1" t="s">
        <v>26</v>
      </c>
      <c r="M6478" s="1" t="s">
        <v>44</v>
      </c>
      <c r="N6478" s="1" t="s">
        <v>28</v>
      </c>
      <c r="O6478" s="1" t="s">
        <v>34</v>
      </c>
      <c r="P6478" s="1" t="s">
        <v>45</v>
      </c>
      <c r="Q6478" s="1" t="s">
        <v>24</v>
      </c>
      <c r="R6478" s="2">
        <v>40396</v>
      </c>
    </row>
    <row r="6479" spans="1:18" x14ac:dyDescent="0.25">
      <c r="A6479" s="1">
        <v>6116</v>
      </c>
      <c r="B6479" s="2">
        <v>39892</v>
      </c>
      <c r="C6479" s="2" t="str">
        <f t="shared" si="506"/>
        <v>March</v>
      </c>
      <c r="D6479" s="1" t="s">
        <v>41</v>
      </c>
      <c r="E6479" s="1">
        <v>6</v>
      </c>
      <c r="F6479" s="1">
        <f t="shared" si="505"/>
        <v>1603.47</v>
      </c>
      <c r="G6479" s="1">
        <v>9620.82</v>
      </c>
      <c r="H6479" s="1">
        <v>24.49</v>
      </c>
      <c r="I6479">
        <f t="shared" si="507"/>
        <v>9645.31</v>
      </c>
      <c r="J6479">
        <f t="shared" si="508"/>
        <v>3.5455000000000001</v>
      </c>
      <c r="K6479">
        <f t="shared" si="509"/>
        <v>341.10617310000003</v>
      </c>
      <c r="L6479" s="1" t="s">
        <v>26</v>
      </c>
      <c r="M6479" s="1" t="s">
        <v>65</v>
      </c>
      <c r="N6479" s="1" t="s">
        <v>33</v>
      </c>
      <c r="O6479" s="1" t="s">
        <v>34</v>
      </c>
      <c r="P6479" s="1" t="s">
        <v>50</v>
      </c>
      <c r="Q6479" s="1" t="s">
        <v>31</v>
      </c>
      <c r="R6479" s="2">
        <v>39894</v>
      </c>
    </row>
    <row r="6480" spans="1:18" x14ac:dyDescent="0.25">
      <c r="A6480" s="1">
        <v>20995</v>
      </c>
      <c r="B6480" s="2">
        <v>40995</v>
      </c>
      <c r="C6480" s="2" t="str">
        <f t="shared" si="506"/>
        <v>March</v>
      </c>
      <c r="D6480" s="1" t="s">
        <v>41</v>
      </c>
      <c r="E6480" s="1">
        <v>37</v>
      </c>
      <c r="F6480" s="1">
        <f t="shared" si="505"/>
        <v>157.24</v>
      </c>
      <c r="G6480" s="1">
        <v>5817.88</v>
      </c>
      <c r="H6480" s="1">
        <v>66.27</v>
      </c>
      <c r="I6480">
        <f t="shared" si="507"/>
        <v>5884.1500000000005</v>
      </c>
      <c r="J6480">
        <f t="shared" si="508"/>
        <v>4.7610000000000001</v>
      </c>
      <c r="K6480">
        <f t="shared" si="509"/>
        <v>276.9892668</v>
      </c>
      <c r="L6480" s="1" t="s">
        <v>38</v>
      </c>
      <c r="M6480" s="1" t="s">
        <v>47</v>
      </c>
      <c r="N6480" s="1" t="s">
        <v>21</v>
      </c>
      <c r="O6480" s="1" t="s">
        <v>22</v>
      </c>
      <c r="P6480" s="1" t="s">
        <v>67</v>
      </c>
      <c r="Q6480" s="1" t="s">
        <v>64</v>
      </c>
      <c r="R6480" s="2">
        <v>40996</v>
      </c>
    </row>
    <row r="6481" spans="1:18" x14ac:dyDescent="0.25">
      <c r="A6481" s="1">
        <v>58755</v>
      </c>
      <c r="B6481" s="2">
        <v>40880</v>
      </c>
      <c r="C6481" s="2" t="str">
        <f t="shared" si="506"/>
        <v>December</v>
      </c>
      <c r="D6481" s="1" t="s">
        <v>18</v>
      </c>
      <c r="E6481" s="1">
        <v>7</v>
      </c>
      <c r="F6481" s="1">
        <f t="shared" si="505"/>
        <v>2.23</v>
      </c>
      <c r="G6481" s="1">
        <v>15.61</v>
      </c>
      <c r="H6481" s="1">
        <v>1.49</v>
      </c>
      <c r="I6481">
        <f t="shared" si="507"/>
        <v>17.099999999999998</v>
      </c>
      <c r="J6481">
        <f t="shared" si="508"/>
        <v>3.5455000000000001</v>
      </c>
      <c r="K6481">
        <f t="shared" si="509"/>
        <v>0.55345255000000004</v>
      </c>
      <c r="L6481" s="1" t="s">
        <v>26</v>
      </c>
      <c r="M6481" s="1" t="s">
        <v>54</v>
      </c>
      <c r="N6481" s="1" t="s">
        <v>42</v>
      </c>
      <c r="O6481" s="1" t="s">
        <v>34</v>
      </c>
      <c r="P6481" s="1" t="s">
        <v>48</v>
      </c>
      <c r="Q6481" s="1" t="s">
        <v>24</v>
      </c>
      <c r="R6481" s="2">
        <v>40882</v>
      </c>
    </row>
    <row r="6482" spans="1:18" x14ac:dyDescent="0.25">
      <c r="A6482" s="1">
        <v>33888</v>
      </c>
      <c r="B6482" s="2">
        <v>40045</v>
      </c>
      <c r="C6482" s="2" t="str">
        <f t="shared" si="506"/>
        <v>August</v>
      </c>
      <c r="D6482" s="1" t="s">
        <v>32</v>
      </c>
      <c r="E6482" s="1">
        <v>3</v>
      </c>
      <c r="F6482" s="1">
        <f t="shared" si="505"/>
        <v>19.443333333333332</v>
      </c>
      <c r="G6482" s="1">
        <v>58.33</v>
      </c>
      <c r="H6482" s="1">
        <v>11.25</v>
      </c>
      <c r="I6482">
        <f t="shared" si="507"/>
        <v>69.58</v>
      </c>
      <c r="J6482">
        <f t="shared" si="508"/>
        <v>3.5455000000000001</v>
      </c>
      <c r="K6482">
        <f t="shared" si="509"/>
        <v>2.0680901499999997</v>
      </c>
      <c r="L6482" s="1" t="s">
        <v>26</v>
      </c>
      <c r="M6482" s="1" t="s">
        <v>44</v>
      </c>
      <c r="N6482" s="1" t="s">
        <v>42</v>
      </c>
      <c r="O6482" s="1" t="s">
        <v>34</v>
      </c>
      <c r="P6482" s="1" t="s">
        <v>60</v>
      </c>
      <c r="Q6482" s="1" t="s">
        <v>24</v>
      </c>
      <c r="R6482" s="2">
        <v>40046</v>
      </c>
    </row>
    <row r="6483" spans="1:18" x14ac:dyDescent="0.25">
      <c r="A6483" s="1">
        <v>5283</v>
      </c>
      <c r="B6483" s="2">
        <v>39967</v>
      </c>
      <c r="C6483" s="2" t="str">
        <f t="shared" si="506"/>
        <v>June</v>
      </c>
      <c r="D6483" s="1" t="s">
        <v>41</v>
      </c>
      <c r="E6483" s="1">
        <v>23</v>
      </c>
      <c r="F6483" s="1">
        <f t="shared" si="505"/>
        <v>109.07273913043477</v>
      </c>
      <c r="G6483" s="1">
        <v>2508.6729999999998</v>
      </c>
      <c r="H6483" s="1">
        <v>7.69</v>
      </c>
      <c r="I6483">
        <f t="shared" si="507"/>
        <v>2516.3629999999998</v>
      </c>
      <c r="J6483">
        <f t="shared" si="508"/>
        <v>5.3265000000000002</v>
      </c>
      <c r="K6483">
        <f t="shared" si="509"/>
        <v>133.624467345</v>
      </c>
      <c r="L6483" s="1" t="s">
        <v>26</v>
      </c>
      <c r="M6483" s="1" t="s">
        <v>27</v>
      </c>
      <c r="N6483" s="1" t="s">
        <v>42</v>
      </c>
      <c r="O6483" s="1" t="s">
        <v>29</v>
      </c>
      <c r="P6483" s="1" t="s">
        <v>30</v>
      </c>
      <c r="Q6483" s="1" t="s">
        <v>24</v>
      </c>
      <c r="R6483" s="2">
        <v>39969</v>
      </c>
    </row>
    <row r="6484" spans="1:18" x14ac:dyDescent="0.25">
      <c r="A6484" s="1">
        <v>48868</v>
      </c>
      <c r="B6484" s="2">
        <v>41073</v>
      </c>
      <c r="C6484" s="2" t="str">
        <f t="shared" si="506"/>
        <v>June</v>
      </c>
      <c r="D6484" s="1" t="s">
        <v>32</v>
      </c>
      <c r="E6484" s="1">
        <v>47</v>
      </c>
      <c r="F6484" s="1">
        <f t="shared" si="505"/>
        <v>162.72276595744682</v>
      </c>
      <c r="G6484" s="1">
        <v>7647.97</v>
      </c>
      <c r="H6484" s="1">
        <v>35</v>
      </c>
      <c r="I6484">
        <f t="shared" si="507"/>
        <v>7682.97</v>
      </c>
      <c r="J6484">
        <f t="shared" si="508"/>
        <v>3.5455000000000001</v>
      </c>
      <c r="K6484">
        <f t="shared" si="509"/>
        <v>271.15877634999998</v>
      </c>
      <c r="L6484" s="1" t="s">
        <v>19</v>
      </c>
      <c r="M6484" s="1" t="s">
        <v>54</v>
      </c>
      <c r="N6484" s="1" t="s">
        <v>33</v>
      </c>
      <c r="O6484" s="1" t="s">
        <v>34</v>
      </c>
      <c r="P6484" s="1" t="s">
        <v>60</v>
      </c>
      <c r="Q6484" s="1" t="s">
        <v>53</v>
      </c>
      <c r="R6484" s="2">
        <v>41075</v>
      </c>
    </row>
    <row r="6485" spans="1:18" x14ac:dyDescent="0.25">
      <c r="A6485" s="1">
        <v>44839</v>
      </c>
      <c r="B6485" s="2">
        <v>41071</v>
      </c>
      <c r="C6485" s="2" t="str">
        <f t="shared" si="506"/>
        <v>June</v>
      </c>
      <c r="D6485" s="1" t="s">
        <v>37</v>
      </c>
      <c r="E6485" s="1">
        <v>27</v>
      </c>
      <c r="F6485" s="1">
        <f t="shared" si="505"/>
        <v>33.332222222222221</v>
      </c>
      <c r="G6485" s="1">
        <v>899.97</v>
      </c>
      <c r="H6485" s="1">
        <v>19.989999999999998</v>
      </c>
      <c r="I6485">
        <f t="shared" si="507"/>
        <v>919.96</v>
      </c>
      <c r="J6485">
        <f t="shared" si="508"/>
        <v>4.7610000000000001</v>
      </c>
      <c r="K6485">
        <f t="shared" si="509"/>
        <v>42.847571699999996</v>
      </c>
      <c r="L6485" s="1" t="s">
        <v>19</v>
      </c>
      <c r="M6485" s="1" t="s">
        <v>44</v>
      </c>
      <c r="N6485" s="1" t="s">
        <v>21</v>
      </c>
      <c r="O6485" s="1" t="s">
        <v>22</v>
      </c>
      <c r="P6485" s="1" t="s">
        <v>23</v>
      </c>
      <c r="Q6485" s="1" t="s">
        <v>24</v>
      </c>
      <c r="R6485" s="2">
        <v>41073</v>
      </c>
    </row>
    <row r="6486" spans="1:18" x14ac:dyDescent="0.25">
      <c r="A6486" s="1">
        <v>27430</v>
      </c>
      <c r="B6486" s="2">
        <v>40574</v>
      </c>
      <c r="C6486" s="2" t="str">
        <f t="shared" si="506"/>
        <v>January</v>
      </c>
      <c r="D6486" s="1" t="s">
        <v>25</v>
      </c>
      <c r="E6486" s="1">
        <v>3</v>
      </c>
      <c r="F6486" s="1">
        <f t="shared" si="505"/>
        <v>105.08999999999999</v>
      </c>
      <c r="G6486" s="1">
        <v>315.27</v>
      </c>
      <c r="H6486" s="1">
        <v>13.99</v>
      </c>
      <c r="I6486">
        <f t="shared" si="507"/>
        <v>329.26</v>
      </c>
      <c r="J6486">
        <f t="shared" si="508"/>
        <v>4.7610000000000001</v>
      </c>
      <c r="K6486">
        <f t="shared" si="509"/>
        <v>15.0100047</v>
      </c>
      <c r="L6486" s="1" t="s">
        <v>26</v>
      </c>
      <c r="M6486" s="1" t="s">
        <v>58</v>
      </c>
      <c r="N6486" s="1" t="s">
        <v>28</v>
      </c>
      <c r="O6486" s="1" t="s">
        <v>22</v>
      </c>
      <c r="P6486" s="1" t="s">
        <v>23</v>
      </c>
      <c r="Q6486" s="1" t="s">
        <v>31</v>
      </c>
      <c r="R6486" s="2">
        <v>40575</v>
      </c>
    </row>
    <row r="6487" spans="1:18" x14ac:dyDescent="0.25">
      <c r="A6487" s="1">
        <v>28198</v>
      </c>
      <c r="B6487" s="2">
        <v>40947</v>
      </c>
      <c r="C6487" s="2" t="str">
        <f t="shared" si="506"/>
        <v>February</v>
      </c>
      <c r="D6487" s="1" t="s">
        <v>41</v>
      </c>
      <c r="E6487" s="1">
        <v>50</v>
      </c>
      <c r="F6487" s="1">
        <f t="shared" si="505"/>
        <v>154.07933</v>
      </c>
      <c r="G6487" s="1">
        <v>7703.9665000000005</v>
      </c>
      <c r="H6487" s="1">
        <v>8.99</v>
      </c>
      <c r="I6487">
        <f t="shared" si="507"/>
        <v>7712.9565000000002</v>
      </c>
      <c r="J6487">
        <f t="shared" si="508"/>
        <v>5.3265000000000002</v>
      </c>
      <c r="K6487">
        <f t="shared" si="509"/>
        <v>410.35177562250004</v>
      </c>
      <c r="L6487" s="1" t="s">
        <v>26</v>
      </c>
      <c r="M6487" s="1" t="s">
        <v>59</v>
      </c>
      <c r="N6487" s="1" t="s">
        <v>21</v>
      </c>
      <c r="O6487" s="1" t="s">
        <v>29</v>
      </c>
      <c r="P6487" s="1" t="s">
        <v>30</v>
      </c>
      <c r="Q6487" s="1" t="s">
        <v>24</v>
      </c>
      <c r="R6487" s="2">
        <v>40948</v>
      </c>
    </row>
    <row r="6488" spans="1:18" x14ac:dyDescent="0.25">
      <c r="A6488" s="1">
        <v>31781</v>
      </c>
      <c r="B6488" s="2">
        <v>39829</v>
      </c>
      <c r="C6488" s="2" t="str">
        <f t="shared" si="506"/>
        <v>January</v>
      </c>
      <c r="D6488" s="1" t="s">
        <v>41</v>
      </c>
      <c r="E6488" s="1">
        <v>41</v>
      </c>
      <c r="F6488" s="1">
        <f t="shared" si="505"/>
        <v>1.9143902439024389</v>
      </c>
      <c r="G6488" s="1">
        <v>78.489999999999995</v>
      </c>
      <c r="H6488" s="1">
        <v>0.75</v>
      </c>
      <c r="I6488">
        <f t="shared" si="507"/>
        <v>79.239999999999995</v>
      </c>
      <c r="J6488">
        <f t="shared" si="508"/>
        <v>3.5455000000000001</v>
      </c>
      <c r="K6488">
        <f t="shared" si="509"/>
        <v>2.7828629500000002</v>
      </c>
      <c r="L6488" s="1" t="s">
        <v>26</v>
      </c>
      <c r="M6488" s="1" t="s">
        <v>44</v>
      </c>
      <c r="N6488" s="1" t="s">
        <v>33</v>
      </c>
      <c r="O6488" s="1" t="s">
        <v>34</v>
      </c>
      <c r="P6488" s="1" t="s">
        <v>66</v>
      </c>
      <c r="Q6488" s="1" t="s">
        <v>36</v>
      </c>
      <c r="R6488" s="2">
        <v>39830</v>
      </c>
    </row>
    <row r="6489" spans="1:18" x14ac:dyDescent="0.25">
      <c r="A6489" s="1">
        <v>44612</v>
      </c>
      <c r="B6489" s="2">
        <v>40615</v>
      </c>
      <c r="C6489" s="2" t="str">
        <f t="shared" si="506"/>
        <v>March</v>
      </c>
      <c r="D6489" s="1" t="s">
        <v>25</v>
      </c>
      <c r="E6489" s="1">
        <v>6</v>
      </c>
      <c r="F6489" s="1">
        <f t="shared" si="505"/>
        <v>71.453833333333336</v>
      </c>
      <c r="G6489" s="1">
        <v>428.72300000000001</v>
      </c>
      <c r="H6489" s="1">
        <v>1.25</v>
      </c>
      <c r="I6489">
        <f t="shared" si="507"/>
        <v>429.97300000000001</v>
      </c>
      <c r="J6489">
        <f t="shared" si="508"/>
        <v>5.3265000000000002</v>
      </c>
      <c r="K6489">
        <f t="shared" si="509"/>
        <v>22.835930595000001</v>
      </c>
      <c r="L6489" s="1" t="s">
        <v>26</v>
      </c>
      <c r="M6489" s="1" t="s">
        <v>27</v>
      </c>
      <c r="N6489" s="1" t="s">
        <v>33</v>
      </c>
      <c r="O6489" s="1" t="s">
        <v>29</v>
      </c>
      <c r="P6489" s="1" t="s">
        <v>30</v>
      </c>
      <c r="Q6489" s="1" t="s">
        <v>46</v>
      </c>
      <c r="R6489" s="2">
        <v>40617</v>
      </c>
    </row>
    <row r="6490" spans="1:18" x14ac:dyDescent="0.25">
      <c r="A6490" s="1">
        <v>29219</v>
      </c>
      <c r="B6490" s="2">
        <v>39913</v>
      </c>
      <c r="C6490" s="2" t="str">
        <f t="shared" si="506"/>
        <v>April</v>
      </c>
      <c r="D6490" s="1" t="s">
        <v>32</v>
      </c>
      <c r="E6490" s="1">
        <v>29</v>
      </c>
      <c r="F6490" s="1">
        <f t="shared" si="505"/>
        <v>7.0137931034482763</v>
      </c>
      <c r="G6490" s="1">
        <v>203.4</v>
      </c>
      <c r="H6490" s="1">
        <v>2.35</v>
      </c>
      <c r="I6490">
        <f t="shared" si="507"/>
        <v>205.75</v>
      </c>
      <c r="J6490">
        <f t="shared" si="508"/>
        <v>3.5455000000000001</v>
      </c>
      <c r="K6490">
        <f t="shared" si="509"/>
        <v>7.2115470000000004</v>
      </c>
      <c r="L6490" s="1" t="s">
        <v>26</v>
      </c>
      <c r="M6490" s="1" t="s">
        <v>27</v>
      </c>
      <c r="N6490" s="1" t="s">
        <v>42</v>
      </c>
      <c r="O6490" s="1" t="s">
        <v>34</v>
      </c>
      <c r="P6490" s="1" t="s">
        <v>35</v>
      </c>
      <c r="Q6490" s="1" t="s">
        <v>36</v>
      </c>
      <c r="R6490" s="2">
        <v>39914</v>
      </c>
    </row>
    <row r="6491" spans="1:18" x14ac:dyDescent="0.25">
      <c r="A6491" s="1">
        <v>12868</v>
      </c>
      <c r="B6491" s="2">
        <v>40603</v>
      </c>
      <c r="C6491" s="2" t="str">
        <f t="shared" si="506"/>
        <v>March</v>
      </c>
      <c r="D6491" s="1" t="s">
        <v>37</v>
      </c>
      <c r="E6491" s="1">
        <v>2</v>
      </c>
      <c r="F6491" s="1">
        <f t="shared" si="505"/>
        <v>4.6849999999999996</v>
      </c>
      <c r="G6491" s="1">
        <v>9.3699999999999992</v>
      </c>
      <c r="H6491" s="1">
        <v>1.22</v>
      </c>
      <c r="I6491">
        <f t="shared" si="507"/>
        <v>10.59</v>
      </c>
      <c r="J6491">
        <f t="shared" si="508"/>
        <v>3.5455000000000001</v>
      </c>
      <c r="K6491">
        <f t="shared" si="509"/>
        <v>0.33221334999999996</v>
      </c>
      <c r="L6491" s="1" t="s">
        <v>26</v>
      </c>
      <c r="M6491" s="1" t="s">
        <v>69</v>
      </c>
      <c r="N6491" s="1" t="s">
        <v>21</v>
      </c>
      <c r="O6491" s="1" t="s">
        <v>34</v>
      </c>
      <c r="P6491" s="1" t="s">
        <v>45</v>
      </c>
      <c r="Q6491" s="1" t="s">
        <v>36</v>
      </c>
      <c r="R6491" s="2">
        <v>40605</v>
      </c>
    </row>
    <row r="6492" spans="1:18" x14ac:dyDescent="0.25">
      <c r="A6492" s="1">
        <v>19745</v>
      </c>
      <c r="B6492" s="2">
        <v>41261</v>
      </c>
      <c r="C6492" s="2" t="str">
        <f t="shared" si="506"/>
        <v>December</v>
      </c>
      <c r="D6492" s="1" t="s">
        <v>25</v>
      </c>
      <c r="E6492" s="1">
        <v>29</v>
      </c>
      <c r="F6492" s="1">
        <f t="shared" si="505"/>
        <v>297.77965517241381</v>
      </c>
      <c r="G6492" s="1">
        <v>8635.61</v>
      </c>
      <c r="H6492" s="1">
        <v>7.18</v>
      </c>
      <c r="I6492">
        <f t="shared" si="507"/>
        <v>8642.7900000000009</v>
      </c>
      <c r="J6492">
        <f t="shared" si="508"/>
        <v>5.3265000000000002</v>
      </c>
      <c r="K6492">
        <f t="shared" si="509"/>
        <v>459.97576665000008</v>
      </c>
      <c r="L6492" s="1" t="s">
        <v>26</v>
      </c>
      <c r="M6492" s="1" t="s">
        <v>51</v>
      </c>
      <c r="N6492" s="1" t="s">
        <v>28</v>
      </c>
      <c r="O6492" s="1" t="s">
        <v>29</v>
      </c>
      <c r="P6492" s="1" t="s">
        <v>43</v>
      </c>
      <c r="Q6492" s="1" t="s">
        <v>24</v>
      </c>
      <c r="R6492" s="2">
        <v>41262</v>
      </c>
    </row>
    <row r="6493" spans="1:18" x14ac:dyDescent="0.25">
      <c r="A6493" s="1">
        <v>11396</v>
      </c>
      <c r="B6493" s="2">
        <v>41111</v>
      </c>
      <c r="C6493" s="2" t="str">
        <f t="shared" si="506"/>
        <v>July</v>
      </c>
      <c r="D6493" s="1" t="s">
        <v>37</v>
      </c>
      <c r="E6493" s="1">
        <v>42</v>
      </c>
      <c r="F6493" s="1">
        <f t="shared" si="505"/>
        <v>292.14999999999998</v>
      </c>
      <c r="G6493" s="1">
        <v>12270.3</v>
      </c>
      <c r="H6493" s="1">
        <v>19.989999999999998</v>
      </c>
      <c r="I6493">
        <f t="shared" si="507"/>
        <v>12290.289999999999</v>
      </c>
      <c r="J6493">
        <f t="shared" si="508"/>
        <v>3.5455000000000001</v>
      </c>
      <c r="K6493">
        <f t="shared" si="509"/>
        <v>435.04348649999997</v>
      </c>
      <c r="L6493" s="1" t="s">
        <v>26</v>
      </c>
      <c r="M6493" s="1" t="s">
        <v>27</v>
      </c>
      <c r="N6493" s="1" t="s">
        <v>33</v>
      </c>
      <c r="O6493" s="1" t="s">
        <v>34</v>
      </c>
      <c r="P6493" s="1" t="s">
        <v>48</v>
      </c>
      <c r="Q6493" s="1" t="s">
        <v>24</v>
      </c>
      <c r="R6493" s="2">
        <v>41112</v>
      </c>
    </row>
    <row r="6494" spans="1:18" x14ac:dyDescent="0.25">
      <c r="A6494" s="1">
        <v>21572</v>
      </c>
      <c r="B6494" s="2">
        <v>39857</v>
      </c>
      <c r="C6494" s="2" t="str">
        <f t="shared" si="506"/>
        <v>February</v>
      </c>
      <c r="D6494" s="1" t="s">
        <v>37</v>
      </c>
      <c r="E6494" s="1">
        <v>42</v>
      </c>
      <c r="F6494" s="1">
        <f t="shared" si="505"/>
        <v>203.54857142857145</v>
      </c>
      <c r="G6494" s="1">
        <v>8549.0400000000009</v>
      </c>
      <c r="H6494" s="1">
        <v>11.54</v>
      </c>
      <c r="I6494">
        <f t="shared" si="507"/>
        <v>8560.5800000000017</v>
      </c>
      <c r="J6494">
        <f t="shared" si="508"/>
        <v>4.7610000000000001</v>
      </c>
      <c r="K6494">
        <f t="shared" si="509"/>
        <v>407.01979440000002</v>
      </c>
      <c r="L6494" s="1" t="s">
        <v>26</v>
      </c>
      <c r="M6494" s="1" t="s">
        <v>20</v>
      </c>
      <c r="N6494" s="1" t="s">
        <v>42</v>
      </c>
      <c r="O6494" s="1" t="s">
        <v>22</v>
      </c>
      <c r="P6494" s="1" t="s">
        <v>23</v>
      </c>
      <c r="Q6494" s="1" t="s">
        <v>53</v>
      </c>
      <c r="R6494" s="2">
        <v>39859</v>
      </c>
    </row>
    <row r="6495" spans="1:18" x14ac:dyDescent="0.25">
      <c r="A6495" s="1">
        <v>10437</v>
      </c>
      <c r="B6495" s="2">
        <v>40043</v>
      </c>
      <c r="C6495" s="2" t="str">
        <f t="shared" si="506"/>
        <v>August</v>
      </c>
      <c r="D6495" s="1" t="s">
        <v>37</v>
      </c>
      <c r="E6495" s="1">
        <v>50</v>
      </c>
      <c r="F6495" s="1">
        <f t="shared" si="505"/>
        <v>16.410399999999999</v>
      </c>
      <c r="G6495" s="1">
        <v>820.52</v>
      </c>
      <c r="H6495" s="1">
        <v>13.18</v>
      </c>
      <c r="I6495">
        <f t="shared" si="507"/>
        <v>833.69999999999993</v>
      </c>
      <c r="J6495">
        <f t="shared" si="508"/>
        <v>3.5455000000000001</v>
      </c>
      <c r="K6495">
        <f t="shared" si="509"/>
        <v>29.091536599999998</v>
      </c>
      <c r="L6495" s="1" t="s">
        <v>26</v>
      </c>
      <c r="M6495" s="1" t="s">
        <v>44</v>
      </c>
      <c r="N6495" s="1" t="s">
        <v>33</v>
      </c>
      <c r="O6495" s="1" t="s">
        <v>34</v>
      </c>
      <c r="P6495" s="1" t="s">
        <v>48</v>
      </c>
      <c r="Q6495" s="1" t="s">
        <v>24</v>
      </c>
      <c r="R6495" s="2">
        <v>40045</v>
      </c>
    </row>
    <row r="6496" spans="1:18" x14ac:dyDescent="0.25">
      <c r="A6496" s="1">
        <v>38661</v>
      </c>
      <c r="B6496" s="2">
        <v>40951</v>
      </c>
      <c r="C6496" s="2" t="str">
        <f t="shared" si="506"/>
        <v>February</v>
      </c>
      <c r="D6496" s="1" t="s">
        <v>25</v>
      </c>
      <c r="E6496" s="1">
        <v>48</v>
      </c>
      <c r="F6496" s="1">
        <f t="shared" si="505"/>
        <v>6.7937500000000002</v>
      </c>
      <c r="G6496" s="1">
        <v>326.10000000000002</v>
      </c>
      <c r="H6496" s="1">
        <v>6.6</v>
      </c>
      <c r="I6496">
        <f t="shared" si="507"/>
        <v>332.70000000000005</v>
      </c>
      <c r="J6496">
        <f t="shared" si="508"/>
        <v>3.5455000000000001</v>
      </c>
      <c r="K6496">
        <f t="shared" si="509"/>
        <v>11.561875500000001</v>
      </c>
      <c r="L6496" s="1" t="s">
        <v>26</v>
      </c>
      <c r="M6496" s="1" t="s">
        <v>20</v>
      </c>
      <c r="N6496" s="1" t="s">
        <v>33</v>
      </c>
      <c r="O6496" s="1" t="s">
        <v>34</v>
      </c>
      <c r="P6496" s="1" t="s">
        <v>45</v>
      </c>
      <c r="Q6496" s="1" t="s">
        <v>24</v>
      </c>
      <c r="R6496" s="2">
        <v>40952</v>
      </c>
    </row>
    <row r="6497" spans="1:18" x14ac:dyDescent="0.25">
      <c r="A6497" s="1">
        <v>20451</v>
      </c>
      <c r="B6497" s="2">
        <v>41054</v>
      </c>
      <c r="C6497" s="2" t="str">
        <f t="shared" si="506"/>
        <v>May</v>
      </c>
      <c r="D6497" s="1" t="s">
        <v>37</v>
      </c>
      <c r="E6497" s="1">
        <v>17</v>
      </c>
      <c r="F6497" s="1">
        <f t="shared" si="505"/>
        <v>538.24058823529413</v>
      </c>
      <c r="G6497" s="1">
        <v>9150.09</v>
      </c>
      <c r="H6497" s="1">
        <v>45.7</v>
      </c>
      <c r="I6497">
        <f t="shared" si="507"/>
        <v>9195.7900000000009</v>
      </c>
      <c r="J6497">
        <f t="shared" si="508"/>
        <v>4.7610000000000001</v>
      </c>
      <c r="K6497">
        <f t="shared" si="509"/>
        <v>435.63578489999998</v>
      </c>
      <c r="L6497" s="1" t="s">
        <v>38</v>
      </c>
      <c r="M6497" s="1" t="s">
        <v>27</v>
      </c>
      <c r="N6497" s="1" t="s">
        <v>33</v>
      </c>
      <c r="O6497" s="1" t="s">
        <v>22</v>
      </c>
      <c r="P6497" s="1" t="s">
        <v>57</v>
      </c>
      <c r="Q6497" s="1" t="s">
        <v>64</v>
      </c>
      <c r="R6497" s="2">
        <v>41056</v>
      </c>
    </row>
    <row r="6498" spans="1:18" x14ac:dyDescent="0.25">
      <c r="A6498" s="1">
        <v>20964</v>
      </c>
      <c r="B6498" s="2">
        <v>40998</v>
      </c>
      <c r="C6498" s="2" t="str">
        <f t="shared" si="506"/>
        <v>March</v>
      </c>
      <c r="D6498" s="1" t="s">
        <v>37</v>
      </c>
      <c r="E6498" s="1">
        <v>11</v>
      </c>
      <c r="F6498" s="1">
        <f t="shared" si="505"/>
        <v>57.235136363636364</v>
      </c>
      <c r="G6498" s="1">
        <v>629.5865</v>
      </c>
      <c r="H6498" s="1">
        <v>8.99</v>
      </c>
      <c r="I6498">
        <f t="shared" si="507"/>
        <v>638.57650000000001</v>
      </c>
      <c r="J6498">
        <f t="shared" si="508"/>
        <v>5.3265000000000002</v>
      </c>
      <c r="K6498">
        <f t="shared" si="509"/>
        <v>33.534924922499997</v>
      </c>
      <c r="L6498" s="1" t="s">
        <v>26</v>
      </c>
      <c r="M6498" s="1" t="s">
        <v>59</v>
      </c>
      <c r="N6498" s="1" t="s">
        <v>21</v>
      </c>
      <c r="O6498" s="1" t="s">
        <v>29</v>
      </c>
      <c r="P6498" s="1" t="s">
        <v>30</v>
      </c>
      <c r="Q6498" s="1" t="s">
        <v>24</v>
      </c>
      <c r="R6498" s="2">
        <v>41000</v>
      </c>
    </row>
    <row r="6499" spans="1:18" x14ac:dyDescent="0.25">
      <c r="A6499" s="1">
        <v>8961</v>
      </c>
      <c r="B6499" s="2">
        <v>40722</v>
      </c>
      <c r="C6499" s="2" t="str">
        <f t="shared" si="506"/>
        <v>June</v>
      </c>
      <c r="D6499" s="1" t="s">
        <v>18</v>
      </c>
      <c r="E6499" s="1">
        <v>15</v>
      </c>
      <c r="F6499" s="1">
        <f t="shared" si="505"/>
        <v>41.846000000000004</v>
      </c>
      <c r="G6499" s="1">
        <v>627.69000000000005</v>
      </c>
      <c r="H6499" s="1">
        <v>4</v>
      </c>
      <c r="I6499">
        <f t="shared" si="507"/>
        <v>631.69000000000005</v>
      </c>
      <c r="J6499">
        <f t="shared" si="508"/>
        <v>5.3265000000000002</v>
      </c>
      <c r="K6499">
        <f t="shared" si="509"/>
        <v>33.433907850000004</v>
      </c>
      <c r="L6499" s="1" t="s">
        <v>26</v>
      </c>
      <c r="M6499" s="1" t="s">
        <v>27</v>
      </c>
      <c r="N6499" s="1" t="s">
        <v>28</v>
      </c>
      <c r="O6499" s="1" t="s">
        <v>29</v>
      </c>
      <c r="P6499" s="1" t="s">
        <v>43</v>
      </c>
      <c r="Q6499" s="1" t="s">
        <v>24</v>
      </c>
      <c r="R6499" s="2">
        <v>40727</v>
      </c>
    </row>
    <row r="6500" spans="1:18" x14ac:dyDescent="0.25">
      <c r="A6500" s="1">
        <v>20900</v>
      </c>
      <c r="B6500" s="2">
        <v>40506</v>
      </c>
      <c r="C6500" s="2" t="str">
        <f t="shared" si="506"/>
        <v>November</v>
      </c>
      <c r="D6500" s="1" t="s">
        <v>18</v>
      </c>
      <c r="E6500" s="1">
        <v>50</v>
      </c>
      <c r="F6500" s="1">
        <f t="shared" si="505"/>
        <v>39.567329999999998</v>
      </c>
      <c r="G6500" s="1">
        <v>1978.3665000000001</v>
      </c>
      <c r="H6500" s="1">
        <v>4.99</v>
      </c>
      <c r="I6500">
        <f t="shared" si="507"/>
        <v>1983.3565000000001</v>
      </c>
      <c r="J6500">
        <f t="shared" si="508"/>
        <v>5.3265000000000002</v>
      </c>
      <c r="K6500">
        <f t="shared" si="509"/>
        <v>105.37769162250001</v>
      </c>
      <c r="L6500" s="1" t="s">
        <v>26</v>
      </c>
      <c r="M6500" s="1" t="s">
        <v>49</v>
      </c>
      <c r="N6500" s="1" t="s">
        <v>33</v>
      </c>
      <c r="O6500" s="1" t="s">
        <v>29</v>
      </c>
      <c r="P6500" s="1" t="s">
        <v>30</v>
      </c>
      <c r="Q6500" s="1" t="s">
        <v>24</v>
      </c>
      <c r="R6500" s="2">
        <v>40508</v>
      </c>
    </row>
    <row r="6501" spans="1:18" x14ac:dyDescent="0.25">
      <c r="A6501" s="1">
        <v>51266</v>
      </c>
      <c r="B6501" s="2">
        <v>39897</v>
      </c>
      <c r="C6501" s="2" t="str">
        <f t="shared" si="506"/>
        <v>March</v>
      </c>
      <c r="D6501" s="1" t="s">
        <v>32</v>
      </c>
      <c r="E6501" s="1">
        <v>23</v>
      </c>
      <c r="F6501" s="1">
        <f t="shared" si="505"/>
        <v>12.123043478260868</v>
      </c>
      <c r="G6501" s="1">
        <v>278.83</v>
      </c>
      <c r="H6501" s="1">
        <v>4.8600000000000003</v>
      </c>
      <c r="I6501">
        <f t="shared" si="507"/>
        <v>283.69</v>
      </c>
      <c r="J6501">
        <f t="shared" si="508"/>
        <v>3.5455000000000001</v>
      </c>
      <c r="K6501">
        <f t="shared" si="509"/>
        <v>9.8859176499999997</v>
      </c>
      <c r="L6501" s="1" t="s">
        <v>26</v>
      </c>
      <c r="M6501" s="1" t="s">
        <v>54</v>
      </c>
      <c r="N6501" s="1" t="s">
        <v>33</v>
      </c>
      <c r="O6501" s="1" t="s">
        <v>34</v>
      </c>
      <c r="P6501" s="1" t="s">
        <v>45</v>
      </c>
      <c r="Q6501" s="1" t="s">
        <v>24</v>
      </c>
      <c r="R6501" s="2">
        <v>39898</v>
      </c>
    </row>
    <row r="6502" spans="1:18" x14ac:dyDescent="0.25">
      <c r="A6502" s="1">
        <v>43650</v>
      </c>
      <c r="B6502" s="2">
        <v>39895</v>
      </c>
      <c r="C6502" s="2" t="str">
        <f t="shared" si="506"/>
        <v>March</v>
      </c>
      <c r="D6502" s="1" t="s">
        <v>32</v>
      </c>
      <c r="E6502" s="1">
        <v>7</v>
      </c>
      <c r="F6502" s="1">
        <f t="shared" si="505"/>
        <v>12.655714285714286</v>
      </c>
      <c r="G6502" s="1">
        <v>88.59</v>
      </c>
      <c r="H6502" s="1">
        <v>5.81</v>
      </c>
      <c r="I6502">
        <f t="shared" si="507"/>
        <v>94.4</v>
      </c>
      <c r="J6502">
        <f t="shared" si="508"/>
        <v>3.5455000000000001</v>
      </c>
      <c r="K6502">
        <f t="shared" si="509"/>
        <v>3.1409584499999998</v>
      </c>
      <c r="L6502" s="1" t="s">
        <v>26</v>
      </c>
      <c r="M6502" s="1" t="s">
        <v>54</v>
      </c>
      <c r="N6502" s="1" t="s">
        <v>33</v>
      </c>
      <c r="O6502" s="1" t="s">
        <v>34</v>
      </c>
      <c r="P6502" s="1" t="s">
        <v>35</v>
      </c>
      <c r="Q6502" s="1" t="s">
        <v>46</v>
      </c>
      <c r="R6502" s="2">
        <v>39897</v>
      </c>
    </row>
    <row r="6503" spans="1:18" x14ac:dyDescent="0.25">
      <c r="A6503" s="1">
        <v>38950</v>
      </c>
      <c r="B6503" s="2">
        <v>40726</v>
      </c>
      <c r="C6503" s="2" t="str">
        <f t="shared" si="506"/>
        <v>July</v>
      </c>
      <c r="D6503" s="1" t="s">
        <v>32</v>
      </c>
      <c r="E6503" s="1">
        <v>39</v>
      </c>
      <c r="F6503" s="1">
        <f t="shared" si="505"/>
        <v>1.8974358974358974</v>
      </c>
      <c r="G6503" s="1">
        <v>74</v>
      </c>
      <c r="H6503" s="1">
        <v>0.76</v>
      </c>
      <c r="I6503">
        <f t="shared" si="507"/>
        <v>74.760000000000005</v>
      </c>
      <c r="J6503">
        <f t="shared" si="508"/>
        <v>3.5455000000000001</v>
      </c>
      <c r="K6503">
        <f t="shared" si="509"/>
        <v>2.6236700000000002</v>
      </c>
      <c r="L6503" s="1" t="s">
        <v>26</v>
      </c>
      <c r="M6503" s="1" t="s">
        <v>59</v>
      </c>
      <c r="N6503" s="1" t="s">
        <v>28</v>
      </c>
      <c r="O6503" s="1" t="s">
        <v>34</v>
      </c>
      <c r="P6503" s="1" t="s">
        <v>66</v>
      </c>
      <c r="Q6503" s="1" t="s">
        <v>36</v>
      </c>
      <c r="R6503" s="2">
        <v>40727</v>
      </c>
    </row>
    <row r="6504" spans="1:18" x14ac:dyDescent="0.25">
      <c r="A6504" s="1">
        <v>50055</v>
      </c>
      <c r="B6504" s="2">
        <v>41200</v>
      </c>
      <c r="C6504" s="2" t="str">
        <f t="shared" si="506"/>
        <v>October</v>
      </c>
      <c r="D6504" s="1" t="s">
        <v>41</v>
      </c>
      <c r="E6504" s="1">
        <v>1</v>
      </c>
      <c r="F6504" s="1">
        <f t="shared" si="505"/>
        <v>13.45</v>
      </c>
      <c r="G6504" s="1">
        <v>13.45</v>
      </c>
      <c r="H6504" s="1">
        <v>7.78</v>
      </c>
      <c r="I6504">
        <f t="shared" si="507"/>
        <v>21.23</v>
      </c>
      <c r="J6504">
        <f t="shared" si="508"/>
        <v>3.5455000000000001</v>
      </c>
      <c r="K6504">
        <f t="shared" si="509"/>
        <v>0.47686974999999998</v>
      </c>
      <c r="L6504" s="1" t="s">
        <v>26</v>
      </c>
      <c r="M6504" s="1" t="s">
        <v>54</v>
      </c>
      <c r="N6504" s="1" t="s">
        <v>28</v>
      </c>
      <c r="O6504" s="1" t="s">
        <v>34</v>
      </c>
      <c r="P6504" s="1" t="s">
        <v>48</v>
      </c>
      <c r="Q6504" s="1" t="s">
        <v>24</v>
      </c>
      <c r="R6504" s="2">
        <v>41202</v>
      </c>
    </row>
    <row r="6505" spans="1:18" x14ac:dyDescent="0.25">
      <c r="A6505" s="1">
        <v>13991</v>
      </c>
      <c r="B6505" s="2">
        <v>40974</v>
      </c>
      <c r="C6505" s="2" t="str">
        <f t="shared" si="506"/>
        <v>March</v>
      </c>
      <c r="D6505" s="1" t="s">
        <v>25</v>
      </c>
      <c r="E6505" s="1">
        <v>24</v>
      </c>
      <c r="F6505" s="1">
        <f t="shared" si="505"/>
        <v>7.1124999999999998</v>
      </c>
      <c r="G6505" s="1">
        <v>170.7</v>
      </c>
      <c r="H6505" s="1">
        <v>2.74</v>
      </c>
      <c r="I6505">
        <f t="shared" si="507"/>
        <v>173.44</v>
      </c>
      <c r="J6505">
        <f t="shared" si="508"/>
        <v>5.3265000000000002</v>
      </c>
      <c r="K6505">
        <f t="shared" si="509"/>
        <v>9.092335499999999</v>
      </c>
      <c r="L6505" s="1" t="s">
        <v>26</v>
      </c>
      <c r="M6505" s="1" t="s">
        <v>47</v>
      </c>
      <c r="N6505" s="1" t="s">
        <v>33</v>
      </c>
      <c r="O6505" s="1" t="s">
        <v>29</v>
      </c>
      <c r="P6505" s="1" t="s">
        <v>43</v>
      </c>
      <c r="Q6505" s="1" t="s">
        <v>46</v>
      </c>
      <c r="R6505" s="2">
        <v>40976</v>
      </c>
    </row>
    <row r="6506" spans="1:18" x14ac:dyDescent="0.25">
      <c r="A6506" s="1">
        <v>39744</v>
      </c>
      <c r="B6506" s="2">
        <v>40000</v>
      </c>
      <c r="C6506" s="2" t="str">
        <f t="shared" si="506"/>
        <v>July</v>
      </c>
      <c r="D6506" s="1" t="s">
        <v>41</v>
      </c>
      <c r="E6506" s="1">
        <v>6</v>
      </c>
      <c r="F6506" s="1">
        <f t="shared" si="505"/>
        <v>10.601666666666667</v>
      </c>
      <c r="G6506" s="1">
        <v>63.61</v>
      </c>
      <c r="H6506" s="1">
        <v>2.06</v>
      </c>
      <c r="I6506">
        <f t="shared" si="507"/>
        <v>65.67</v>
      </c>
      <c r="J6506">
        <f t="shared" si="508"/>
        <v>3.5455000000000001</v>
      </c>
      <c r="K6506">
        <f t="shared" si="509"/>
        <v>2.2552925500000001</v>
      </c>
      <c r="L6506" s="1" t="s">
        <v>26</v>
      </c>
      <c r="M6506" s="1" t="s">
        <v>49</v>
      </c>
      <c r="N6506" s="1" t="s">
        <v>21</v>
      </c>
      <c r="O6506" s="1" t="s">
        <v>34</v>
      </c>
      <c r="P6506" s="1" t="s">
        <v>45</v>
      </c>
      <c r="Q6506" s="1" t="s">
        <v>36</v>
      </c>
      <c r="R6506" s="2">
        <v>40002</v>
      </c>
    </row>
    <row r="6507" spans="1:18" x14ac:dyDescent="0.25">
      <c r="A6507" s="1">
        <v>39333</v>
      </c>
      <c r="B6507" s="2">
        <v>40226</v>
      </c>
      <c r="C6507" s="2" t="str">
        <f t="shared" si="506"/>
        <v>February</v>
      </c>
      <c r="D6507" s="1" t="s">
        <v>37</v>
      </c>
      <c r="E6507" s="1">
        <v>18</v>
      </c>
      <c r="F6507" s="1">
        <f t="shared" si="505"/>
        <v>5.29</v>
      </c>
      <c r="G6507" s="1">
        <v>95.22</v>
      </c>
      <c r="H6507" s="1">
        <v>4.7</v>
      </c>
      <c r="I6507">
        <f t="shared" si="507"/>
        <v>99.92</v>
      </c>
      <c r="J6507">
        <f t="shared" si="508"/>
        <v>3.5455000000000001</v>
      </c>
      <c r="K6507">
        <f t="shared" si="509"/>
        <v>3.3760251000000001</v>
      </c>
      <c r="L6507" s="1" t="s">
        <v>26</v>
      </c>
      <c r="M6507" s="1" t="s">
        <v>27</v>
      </c>
      <c r="N6507" s="1" t="s">
        <v>21</v>
      </c>
      <c r="O6507" s="1" t="s">
        <v>34</v>
      </c>
      <c r="P6507" s="1" t="s">
        <v>45</v>
      </c>
      <c r="Q6507" s="1" t="s">
        <v>24</v>
      </c>
      <c r="R6507" s="2">
        <v>40226</v>
      </c>
    </row>
    <row r="6508" spans="1:18" x14ac:dyDescent="0.25">
      <c r="A6508" s="1">
        <v>28901</v>
      </c>
      <c r="B6508" s="2">
        <v>41071</v>
      </c>
      <c r="C6508" s="2" t="str">
        <f t="shared" si="506"/>
        <v>June</v>
      </c>
      <c r="D6508" s="1" t="s">
        <v>25</v>
      </c>
      <c r="E6508" s="1">
        <v>23</v>
      </c>
      <c r="F6508" s="1">
        <f t="shared" si="505"/>
        <v>37.883478260869566</v>
      </c>
      <c r="G6508" s="1">
        <v>871.32</v>
      </c>
      <c r="H6508" s="1">
        <v>5.86</v>
      </c>
      <c r="I6508">
        <f t="shared" si="507"/>
        <v>877.18000000000006</v>
      </c>
      <c r="J6508">
        <f t="shared" si="508"/>
        <v>3.5455000000000001</v>
      </c>
      <c r="K6508">
        <f t="shared" si="509"/>
        <v>30.892650600000003</v>
      </c>
      <c r="L6508" s="1" t="s">
        <v>26</v>
      </c>
      <c r="M6508" s="1" t="s">
        <v>20</v>
      </c>
      <c r="N6508" s="1" t="s">
        <v>28</v>
      </c>
      <c r="O6508" s="1" t="s">
        <v>34</v>
      </c>
      <c r="P6508" s="1" t="s">
        <v>45</v>
      </c>
      <c r="Q6508" s="1" t="s">
        <v>24</v>
      </c>
      <c r="R6508" s="2">
        <v>41072</v>
      </c>
    </row>
    <row r="6509" spans="1:18" x14ac:dyDescent="0.25">
      <c r="A6509" s="1">
        <v>48288</v>
      </c>
      <c r="B6509" s="2">
        <v>40746</v>
      </c>
      <c r="C6509" s="2" t="str">
        <f t="shared" si="506"/>
        <v>July</v>
      </c>
      <c r="D6509" s="1" t="s">
        <v>41</v>
      </c>
      <c r="E6509" s="1">
        <v>25</v>
      </c>
      <c r="F6509" s="1">
        <f t="shared" si="505"/>
        <v>132.3312</v>
      </c>
      <c r="G6509" s="1">
        <v>3308.28</v>
      </c>
      <c r="H6509" s="1">
        <v>54.74</v>
      </c>
      <c r="I6509">
        <f t="shared" si="507"/>
        <v>3363.02</v>
      </c>
      <c r="J6509">
        <f t="shared" si="508"/>
        <v>4.7610000000000001</v>
      </c>
      <c r="K6509">
        <f t="shared" si="509"/>
        <v>157.50721080000002</v>
      </c>
      <c r="L6509" s="1" t="s">
        <v>38</v>
      </c>
      <c r="M6509" s="1" t="s">
        <v>20</v>
      </c>
      <c r="N6509" s="1" t="s">
        <v>21</v>
      </c>
      <c r="O6509" s="1" t="s">
        <v>22</v>
      </c>
      <c r="P6509" s="1" t="s">
        <v>67</v>
      </c>
      <c r="Q6509" s="1" t="s">
        <v>64</v>
      </c>
      <c r="R6509" s="2">
        <v>40748</v>
      </c>
    </row>
    <row r="6510" spans="1:18" x14ac:dyDescent="0.25">
      <c r="A6510" s="1">
        <v>40356</v>
      </c>
      <c r="B6510" s="2">
        <v>40166</v>
      </c>
      <c r="C6510" s="2" t="str">
        <f t="shared" si="506"/>
        <v>December</v>
      </c>
      <c r="D6510" s="1" t="s">
        <v>32</v>
      </c>
      <c r="E6510" s="1">
        <v>48</v>
      </c>
      <c r="F6510" s="1">
        <f t="shared" si="505"/>
        <v>4.2079166666666667</v>
      </c>
      <c r="G6510" s="1">
        <v>201.98</v>
      </c>
      <c r="H6510" s="1">
        <v>6.89</v>
      </c>
      <c r="I6510">
        <f t="shared" si="507"/>
        <v>208.86999999999998</v>
      </c>
      <c r="J6510">
        <f t="shared" si="508"/>
        <v>3.5455000000000001</v>
      </c>
      <c r="K6510">
        <f t="shared" si="509"/>
        <v>7.1612008999999999</v>
      </c>
      <c r="L6510" s="1" t="s">
        <v>19</v>
      </c>
      <c r="M6510" s="1" t="s">
        <v>49</v>
      </c>
      <c r="N6510" s="1" t="s">
        <v>33</v>
      </c>
      <c r="O6510" s="1" t="s">
        <v>34</v>
      </c>
      <c r="P6510" s="1" t="s">
        <v>68</v>
      </c>
      <c r="Q6510" s="1" t="s">
        <v>24</v>
      </c>
      <c r="R6510" s="2">
        <v>40168</v>
      </c>
    </row>
    <row r="6511" spans="1:18" x14ac:dyDescent="0.25">
      <c r="A6511" s="1">
        <v>898</v>
      </c>
      <c r="B6511" s="2">
        <v>40331</v>
      </c>
      <c r="C6511" s="2" t="str">
        <f t="shared" si="506"/>
        <v>June</v>
      </c>
      <c r="D6511" s="1" t="s">
        <v>25</v>
      </c>
      <c r="E6511" s="1">
        <v>26</v>
      </c>
      <c r="F6511" s="1">
        <f t="shared" si="505"/>
        <v>294.94423076923078</v>
      </c>
      <c r="G6511" s="1">
        <v>7668.55</v>
      </c>
      <c r="H6511" s="1">
        <v>54.12</v>
      </c>
      <c r="I6511">
        <f t="shared" si="507"/>
        <v>7722.67</v>
      </c>
      <c r="J6511">
        <f t="shared" si="508"/>
        <v>4.7610000000000001</v>
      </c>
      <c r="K6511">
        <f t="shared" si="509"/>
        <v>365.09966550000007</v>
      </c>
      <c r="L6511" s="1" t="s">
        <v>38</v>
      </c>
      <c r="M6511" s="1" t="s">
        <v>49</v>
      </c>
      <c r="N6511" s="1" t="s">
        <v>21</v>
      </c>
      <c r="O6511" s="1" t="s">
        <v>22</v>
      </c>
      <c r="P6511" s="1" t="s">
        <v>57</v>
      </c>
      <c r="Q6511" s="1" t="s">
        <v>64</v>
      </c>
      <c r="R6511" s="2">
        <v>40331</v>
      </c>
    </row>
    <row r="6512" spans="1:18" x14ac:dyDescent="0.25">
      <c r="A6512" s="1">
        <v>31877</v>
      </c>
      <c r="B6512" s="2">
        <v>39993</v>
      </c>
      <c r="C6512" s="2" t="str">
        <f t="shared" si="506"/>
        <v>June</v>
      </c>
      <c r="D6512" s="1" t="s">
        <v>41</v>
      </c>
      <c r="E6512" s="1">
        <v>34</v>
      </c>
      <c r="F6512" s="1">
        <f t="shared" si="505"/>
        <v>8.3841176470588241</v>
      </c>
      <c r="G6512" s="1">
        <v>285.06</v>
      </c>
      <c r="H6512" s="1">
        <v>10.16</v>
      </c>
      <c r="I6512">
        <f t="shared" si="507"/>
        <v>295.22000000000003</v>
      </c>
      <c r="J6512">
        <f t="shared" si="508"/>
        <v>4.7610000000000001</v>
      </c>
      <c r="K6512">
        <f t="shared" si="509"/>
        <v>13.571706600000001</v>
      </c>
      <c r="L6512" s="1" t="s">
        <v>26</v>
      </c>
      <c r="M6512" s="1" t="s">
        <v>27</v>
      </c>
      <c r="N6512" s="1" t="s">
        <v>21</v>
      </c>
      <c r="O6512" s="1" t="s">
        <v>22</v>
      </c>
      <c r="P6512" s="1" t="s">
        <v>23</v>
      </c>
      <c r="Q6512" s="1" t="s">
        <v>53</v>
      </c>
      <c r="R6512" s="2">
        <v>39993</v>
      </c>
    </row>
    <row r="6513" spans="1:18" x14ac:dyDescent="0.25">
      <c r="A6513" s="1">
        <v>5699</v>
      </c>
      <c r="B6513" s="2">
        <v>41119</v>
      </c>
      <c r="C6513" s="2" t="str">
        <f t="shared" si="506"/>
        <v>July</v>
      </c>
      <c r="D6513" s="1" t="s">
        <v>18</v>
      </c>
      <c r="E6513" s="1">
        <v>2</v>
      </c>
      <c r="F6513" s="1">
        <f t="shared" si="505"/>
        <v>4.625</v>
      </c>
      <c r="G6513" s="1">
        <v>9.25</v>
      </c>
      <c r="H6513" s="1">
        <v>0.99</v>
      </c>
      <c r="I6513">
        <f t="shared" si="507"/>
        <v>10.24</v>
      </c>
      <c r="J6513">
        <f t="shared" si="508"/>
        <v>3.5455000000000001</v>
      </c>
      <c r="K6513">
        <f t="shared" si="509"/>
        <v>0.32795875000000002</v>
      </c>
      <c r="L6513" s="1" t="s">
        <v>26</v>
      </c>
      <c r="M6513" s="1" t="s">
        <v>27</v>
      </c>
      <c r="N6513" s="1" t="s">
        <v>28</v>
      </c>
      <c r="O6513" s="1" t="s">
        <v>34</v>
      </c>
      <c r="P6513" s="1" t="s">
        <v>63</v>
      </c>
      <c r="Q6513" s="1" t="s">
        <v>24</v>
      </c>
      <c r="R6513" s="2">
        <v>41124</v>
      </c>
    </row>
    <row r="6514" spans="1:18" x14ac:dyDescent="0.25">
      <c r="A6514" s="1">
        <v>4581</v>
      </c>
      <c r="B6514" s="2">
        <v>41155</v>
      </c>
      <c r="C6514" s="2" t="str">
        <f t="shared" si="506"/>
        <v>September</v>
      </c>
      <c r="D6514" s="1" t="s">
        <v>32</v>
      </c>
      <c r="E6514" s="1">
        <v>25</v>
      </c>
      <c r="F6514" s="1">
        <f t="shared" si="505"/>
        <v>93.016800000000003</v>
      </c>
      <c r="G6514" s="1">
        <v>2325.42</v>
      </c>
      <c r="H6514" s="1">
        <v>19.989999999999998</v>
      </c>
      <c r="I6514">
        <f t="shared" si="507"/>
        <v>2345.41</v>
      </c>
      <c r="J6514">
        <f t="shared" si="508"/>
        <v>3.5455000000000001</v>
      </c>
      <c r="K6514">
        <f t="shared" si="509"/>
        <v>82.44776610000001</v>
      </c>
      <c r="L6514" s="1" t="s">
        <v>26</v>
      </c>
      <c r="M6514" s="1" t="s">
        <v>47</v>
      </c>
      <c r="N6514" s="1" t="s">
        <v>42</v>
      </c>
      <c r="O6514" s="1" t="s">
        <v>34</v>
      </c>
      <c r="P6514" s="1" t="s">
        <v>62</v>
      </c>
      <c r="Q6514" s="1" t="s">
        <v>24</v>
      </c>
      <c r="R6514" s="2">
        <v>41157</v>
      </c>
    </row>
    <row r="6515" spans="1:18" x14ac:dyDescent="0.25">
      <c r="A6515" s="1">
        <v>28933</v>
      </c>
      <c r="B6515" s="2">
        <v>40003</v>
      </c>
      <c r="C6515" s="2" t="str">
        <f t="shared" si="506"/>
        <v>July</v>
      </c>
      <c r="D6515" s="1" t="s">
        <v>37</v>
      </c>
      <c r="E6515" s="1">
        <v>38</v>
      </c>
      <c r="F6515" s="1">
        <f t="shared" si="505"/>
        <v>4.1105263157894738</v>
      </c>
      <c r="G6515" s="1">
        <v>156.19999999999999</v>
      </c>
      <c r="H6515" s="1">
        <v>0.7</v>
      </c>
      <c r="I6515">
        <f t="shared" si="507"/>
        <v>156.89999999999998</v>
      </c>
      <c r="J6515">
        <f t="shared" si="508"/>
        <v>3.5455000000000001</v>
      </c>
      <c r="K6515">
        <f t="shared" si="509"/>
        <v>5.5380709999999995</v>
      </c>
      <c r="L6515" s="1" t="s">
        <v>26</v>
      </c>
      <c r="M6515" s="1" t="s">
        <v>47</v>
      </c>
      <c r="N6515" s="1" t="s">
        <v>33</v>
      </c>
      <c r="O6515" s="1" t="s">
        <v>34</v>
      </c>
      <c r="P6515" s="1" t="s">
        <v>35</v>
      </c>
      <c r="Q6515" s="1" t="s">
        <v>36</v>
      </c>
      <c r="R6515" s="2">
        <v>40004</v>
      </c>
    </row>
    <row r="6516" spans="1:18" x14ac:dyDescent="0.25">
      <c r="A6516" s="1">
        <v>45767</v>
      </c>
      <c r="B6516" s="2">
        <v>41100</v>
      </c>
      <c r="C6516" s="2" t="str">
        <f t="shared" si="506"/>
        <v>July</v>
      </c>
      <c r="D6516" s="1" t="s">
        <v>25</v>
      </c>
      <c r="E6516" s="1">
        <v>49</v>
      </c>
      <c r="F6516" s="1">
        <f t="shared" si="505"/>
        <v>17.173673469387754</v>
      </c>
      <c r="G6516" s="1">
        <v>841.51</v>
      </c>
      <c r="H6516" s="1">
        <v>6.25</v>
      </c>
      <c r="I6516">
        <f t="shared" si="507"/>
        <v>847.76</v>
      </c>
      <c r="J6516">
        <f t="shared" si="508"/>
        <v>3.5455000000000001</v>
      </c>
      <c r="K6516">
        <f t="shared" si="509"/>
        <v>29.835737050000002</v>
      </c>
      <c r="L6516" s="1" t="s">
        <v>19</v>
      </c>
      <c r="M6516" s="1" t="s">
        <v>54</v>
      </c>
      <c r="N6516" s="1" t="s">
        <v>33</v>
      </c>
      <c r="O6516" s="1" t="s">
        <v>34</v>
      </c>
      <c r="P6516" s="1" t="s">
        <v>60</v>
      </c>
      <c r="Q6516" s="1" t="s">
        <v>24</v>
      </c>
      <c r="R6516" s="2">
        <v>41102</v>
      </c>
    </row>
    <row r="6517" spans="1:18" x14ac:dyDescent="0.25">
      <c r="A6517" s="1">
        <v>16229</v>
      </c>
      <c r="B6517" s="2">
        <v>39901</v>
      </c>
      <c r="C6517" s="2" t="str">
        <f t="shared" si="506"/>
        <v>March</v>
      </c>
      <c r="D6517" s="1" t="s">
        <v>25</v>
      </c>
      <c r="E6517" s="1">
        <v>27</v>
      </c>
      <c r="F6517" s="1">
        <f t="shared" si="505"/>
        <v>39.581481481481482</v>
      </c>
      <c r="G6517" s="1">
        <v>1068.7</v>
      </c>
      <c r="H6517" s="1">
        <v>6.5</v>
      </c>
      <c r="I6517">
        <f t="shared" si="507"/>
        <v>1075.2</v>
      </c>
      <c r="J6517">
        <f t="shared" si="508"/>
        <v>5.3265000000000002</v>
      </c>
      <c r="K6517">
        <f t="shared" si="509"/>
        <v>56.924305500000003</v>
      </c>
      <c r="L6517" s="1" t="s">
        <v>26</v>
      </c>
      <c r="M6517" s="1" t="s">
        <v>47</v>
      </c>
      <c r="N6517" s="1" t="s">
        <v>28</v>
      </c>
      <c r="O6517" s="1" t="s">
        <v>29</v>
      </c>
      <c r="P6517" s="1" t="s">
        <v>43</v>
      </c>
      <c r="Q6517" s="1" t="s">
        <v>24</v>
      </c>
      <c r="R6517" s="2">
        <v>39902</v>
      </c>
    </row>
    <row r="6518" spans="1:18" x14ac:dyDescent="0.25">
      <c r="A6518" s="1">
        <v>43364</v>
      </c>
      <c r="B6518" s="2">
        <v>41006</v>
      </c>
      <c r="C6518" s="2" t="str">
        <f t="shared" si="506"/>
        <v>April</v>
      </c>
      <c r="D6518" s="1" t="s">
        <v>25</v>
      </c>
      <c r="E6518" s="1">
        <v>21</v>
      </c>
      <c r="F6518" s="1">
        <f t="shared" si="505"/>
        <v>24.961904761904766</v>
      </c>
      <c r="G6518" s="1">
        <v>524.20000000000005</v>
      </c>
      <c r="H6518" s="1">
        <v>6.71</v>
      </c>
      <c r="I6518">
        <f t="shared" si="507"/>
        <v>530.91000000000008</v>
      </c>
      <c r="J6518">
        <f t="shared" si="508"/>
        <v>3.5455000000000001</v>
      </c>
      <c r="K6518">
        <f t="shared" si="509"/>
        <v>18.585511</v>
      </c>
      <c r="L6518" s="1" t="s">
        <v>26</v>
      </c>
      <c r="M6518" s="1" t="s">
        <v>44</v>
      </c>
      <c r="N6518" s="1" t="s">
        <v>33</v>
      </c>
      <c r="O6518" s="1" t="s">
        <v>34</v>
      </c>
      <c r="P6518" s="1" t="s">
        <v>62</v>
      </c>
      <c r="Q6518" s="1" t="s">
        <v>24</v>
      </c>
      <c r="R6518" s="2">
        <v>41009</v>
      </c>
    </row>
    <row r="6519" spans="1:18" x14ac:dyDescent="0.25">
      <c r="A6519" s="1">
        <v>29350</v>
      </c>
      <c r="B6519" s="2">
        <v>40050</v>
      </c>
      <c r="C6519" s="2" t="str">
        <f t="shared" si="506"/>
        <v>August</v>
      </c>
      <c r="D6519" s="1" t="s">
        <v>25</v>
      </c>
      <c r="E6519" s="1">
        <v>10</v>
      </c>
      <c r="F6519" s="1">
        <f t="shared" si="505"/>
        <v>15.033000000000001</v>
      </c>
      <c r="G6519" s="1">
        <v>150.33000000000001</v>
      </c>
      <c r="H6519" s="1">
        <v>4.53</v>
      </c>
      <c r="I6519">
        <f t="shared" si="507"/>
        <v>154.86000000000001</v>
      </c>
      <c r="J6519">
        <f t="shared" si="508"/>
        <v>3.5455000000000001</v>
      </c>
      <c r="K6519">
        <f t="shared" si="509"/>
        <v>5.3299501500000011</v>
      </c>
      <c r="L6519" s="1" t="s">
        <v>26</v>
      </c>
      <c r="M6519" s="1" t="s">
        <v>49</v>
      </c>
      <c r="N6519" s="1" t="s">
        <v>21</v>
      </c>
      <c r="O6519" s="1" t="s">
        <v>34</v>
      </c>
      <c r="P6519" s="1" t="s">
        <v>60</v>
      </c>
      <c r="Q6519" s="1" t="s">
        <v>24</v>
      </c>
      <c r="R6519" s="2">
        <v>40053</v>
      </c>
    </row>
    <row r="6520" spans="1:18" x14ac:dyDescent="0.25">
      <c r="A6520" s="1">
        <v>39972</v>
      </c>
      <c r="B6520" s="2">
        <v>41177</v>
      </c>
      <c r="C6520" s="2" t="str">
        <f t="shared" si="506"/>
        <v>September</v>
      </c>
      <c r="D6520" s="1" t="s">
        <v>32</v>
      </c>
      <c r="E6520" s="1">
        <v>35</v>
      </c>
      <c r="F6520" s="1">
        <f t="shared" si="505"/>
        <v>6.4165714285714293</v>
      </c>
      <c r="G6520" s="1">
        <v>224.58</v>
      </c>
      <c r="H6520" s="1">
        <v>0.5</v>
      </c>
      <c r="I6520">
        <f t="shared" si="507"/>
        <v>225.08</v>
      </c>
      <c r="J6520">
        <f t="shared" si="508"/>
        <v>3.5455000000000001</v>
      </c>
      <c r="K6520">
        <f t="shared" si="509"/>
        <v>7.9624839000000005</v>
      </c>
      <c r="L6520" s="1" t="s">
        <v>26</v>
      </c>
      <c r="M6520" s="1" t="s">
        <v>49</v>
      </c>
      <c r="N6520" s="1" t="s">
        <v>33</v>
      </c>
      <c r="O6520" s="1" t="s">
        <v>34</v>
      </c>
      <c r="P6520" s="1" t="s">
        <v>63</v>
      </c>
      <c r="Q6520" s="1" t="s">
        <v>24</v>
      </c>
      <c r="R6520" s="2">
        <v>41178</v>
      </c>
    </row>
    <row r="6521" spans="1:18" x14ac:dyDescent="0.25">
      <c r="A6521" s="1">
        <v>43911</v>
      </c>
      <c r="B6521" s="2">
        <v>39827</v>
      </c>
      <c r="C6521" s="2" t="str">
        <f t="shared" si="506"/>
        <v>January</v>
      </c>
      <c r="D6521" s="1" t="s">
        <v>41</v>
      </c>
      <c r="E6521" s="1">
        <v>29</v>
      </c>
      <c r="F6521" s="1">
        <f t="shared" si="505"/>
        <v>19.927241379310345</v>
      </c>
      <c r="G6521" s="1">
        <v>577.89</v>
      </c>
      <c r="H6521" s="1">
        <v>11.17</v>
      </c>
      <c r="I6521">
        <f t="shared" si="507"/>
        <v>589.05999999999995</v>
      </c>
      <c r="J6521">
        <f t="shared" si="508"/>
        <v>4.7610000000000001</v>
      </c>
      <c r="K6521">
        <f t="shared" si="509"/>
        <v>27.513342899999998</v>
      </c>
      <c r="L6521" s="1" t="s">
        <v>26</v>
      </c>
      <c r="M6521" s="1" t="s">
        <v>51</v>
      </c>
      <c r="N6521" s="1" t="s">
        <v>33</v>
      </c>
      <c r="O6521" s="1" t="s">
        <v>22</v>
      </c>
      <c r="P6521" s="1" t="s">
        <v>23</v>
      </c>
      <c r="Q6521" s="1" t="s">
        <v>53</v>
      </c>
      <c r="R6521" s="2">
        <v>39827</v>
      </c>
    </row>
    <row r="6522" spans="1:18" x14ac:dyDescent="0.25">
      <c r="A6522" s="1">
        <v>12389</v>
      </c>
      <c r="B6522" s="2">
        <v>40029</v>
      </c>
      <c r="C6522" s="2" t="str">
        <f t="shared" si="506"/>
        <v>August</v>
      </c>
      <c r="D6522" s="1" t="s">
        <v>41</v>
      </c>
      <c r="E6522" s="1">
        <v>34</v>
      </c>
      <c r="F6522" s="1">
        <f t="shared" si="505"/>
        <v>75.311470588235295</v>
      </c>
      <c r="G6522" s="1">
        <v>2560.59</v>
      </c>
      <c r="H6522" s="1">
        <v>7.18</v>
      </c>
      <c r="I6522">
        <f t="shared" si="507"/>
        <v>2567.77</v>
      </c>
      <c r="J6522">
        <f t="shared" si="508"/>
        <v>5.3265000000000002</v>
      </c>
      <c r="K6522">
        <f t="shared" si="509"/>
        <v>136.38982635000002</v>
      </c>
      <c r="L6522" s="1" t="s">
        <v>26</v>
      </c>
      <c r="M6522" s="1" t="s">
        <v>58</v>
      </c>
      <c r="N6522" s="1" t="s">
        <v>33</v>
      </c>
      <c r="O6522" s="1" t="s">
        <v>29</v>
      </c>
      <c r="P6522" s="1" t="s">
        <v>43</v>
      </c>
      <c r="Q6522" s="1" t="s">
        <v>24</v>
      </c>
      <c r="R6522" s="2">
        <v>40031</v>
      </c>
    </row>
    <row r="6523" spans="1:18" x14ac:dyDescent="0.25">
      <c r="A6523" s="1">
        <v>22083</v>
      </c>
      <c r="B6523" s="2">
        <v>39861</v>
      </c>
      <c r="C6523" s="2" t="str">
        <f t="shared" si="506"/>
        <v>February</v>
      </c>
      <c r="D6523" s="1" t="s">
        <v>37</v>
      </c>
      <c r="E6523" s="1">
        <v>2</v>
      </c>
      <c r="F6523" s="1">
        <f t="shared" si="505"/>
        <v>8.4049999999999994</v>
      </c>
      <c r="G6523" s="1">
        <v>16.809999999999999</v>
      </c>
      <c r="H6523" s="1">
        <v>2.14</v>
      </c>
      <c r="I6523">
        <f t="shared" si="507"/>
        <v>18.95</v>
      </c>
      <c r="J6523">
        <f t="shared" si="508"/>
        <v>3.5455000000000001</v>
      </c>
      <c r="K6523">
        <f t="shared" si="509"/>
        <v>0.59599855000000002</v>
      </c>
      <c r="L6523" s="1" t="s">
        <v>19</v>
      </c>
      <c r="M6523" s="1" t="s">
        <v>47</v>
      </c>
      <c r="N6523" s="1" t="s">
        <v>33</v>
      </c>
      <c r="O6523" s="1" t="s">
        <v>34</v>
      </c>
      <c r="P6523" s="1" t="s">
        <v>45</v>
      </c>
      <c r="Q6523" s="1" t="s">
        <v>36</v>
      </c>
      <c r="R6523" s="2">
        <v>39863</v>
      </c>
    </row>
    <row r="6524" spans="1:18" x14ac:dyDescent="0.25">
      <c r="A6524" s="1">
        <v>30149</v>
      </c>
      <c r="B6524" s="2">
        <v>40524</v>
      </c>
      <c r="C6524" s="2" t="str">
        <f t="shared" si="506"/>
        <v>December</v>
      </c>
      <c r="D6524" s="1" t="s">
        <v>41</v>
      </c>
      <c r="E6524" s="1">
        <v>50</v>
      </c>
      <c r="F6524" s="1">
        <f t="shared" si="505"/>
        <v>13.8194</v>
      </c>
      <c r="G6524" s="1">
        <v>690.97</v>
      </c>
      <c r="H6524" s="1">
        <v>8.7799999999999994</v>
      </c>
      <c r="I6524">
        <f t="shared" si="507"/>
        <v>699.75</v>
      </c>
      <c r="J6524">
        <f t="shared" si="508"/>
        <v>4.7610000000000001</v>
      </c>
      <c r="K6524">
        <f t="shared" si="509"/>
        <v>32.897081700000001</v>
      </c>
      <c r="L6524" s="1" t="s">
        <v>26</v>
      </c>
      <c r="M6524" s="1" t="s">
        <v>20</v>
      </c>
      <c r="N6524" s="1" t="s">
        <v>33</v>
      </c>
      <c r="O6524" s="1" t="s">
        <v>22</v>
      </c>
      <c r="P6524" s="1" t="s">
        <v>23</v>
      </c>
      <c r="Q6524" s="1" t="s">
        <v>24</v>
      </c>
      <c r="R6524" s="2">
        <v>40527</v>
      </c>
    </row>
    <row r="6525" spans="1:18" x14ac:dyDescent="0.25">
      <c r="A6525" s="1">
        <v>13927</v>
      </c>
      <c r="B6525" s="2">
        <v>40051</v>
      </c>
      <c r="C6525" s="2" t="str">
        <f t="shared" si="506"/>
        <v>August</v>
      </c>
      <c r="D6525" s="1" t="s">
        <v>18</v>
      </c>
      <c r="E6525" s="1">
        <v>26</v>
      </c>
      <c r="F6525" s="1">
        <f t="shared" si="505"/>
        <v>7.2326923076923082</v>
      </c>
      <c r="G6525" s="1">
        <v>188.05</v>
      </c>
      <c r="H6525" s="1">
        <v>5.16</v>
      </c>
      <c r="I6525">
        <f t="shared" si="507"/>
        <v>193.21</v>
      </c>
      <c r="J6525">
        <f t="shared" si="508"/>
        <v>3.5455000000000001</v>
      </c>
      <c r="K6525">
        <f t="shared" si="509"/>
        <v>6.6673127500000007</v>
      </c>
      <c r="L6525" s="1" t="s">
        <v>19</v>
      </c>
      <c r="M6525" s="1" t="s">
        <v>55</v>
      </c>
      <c r="N6525" s="1" t="s">
        <v>33</v>
      </c>
      <c r="O6525" s="1" t="s">
        <v>34</v>
      </c>
      <c r="P6525" s="1" t="s">
        <v>45</v>
      </c>
      <c r="Q6525" s="1" t="s">
        <v>24</v>
      </c>
      <c r="R6525" s="2">
        <v>40058</v>
      </c>
    </row>
    <row r="6526" spans="1:18" x14ac:dyDescent="0.25">
      <c r="A6526" s="1">
        <v>24871</v>
      </c>
      <c r="B6526" s="2">
        <v>40625</v>
      </c>
      <c r="C6526" s="2" t="str">
        <f t="shared" si="506"/>
        <v>March</v>
      </c>
      <c r="D6526" s="1" t="s">
        <v>41</v>
      </c>
      <c r="E6526" s="1">
        <v>6</v>
      </c>
      <c r="F6526" s="1">
        <f t="shared" si="505"/>
        <v>23.963333333333335</v>
      </c>
      <c r="G6526" s="1">
        <v>143.78</v>
      </c>
      <c r="H6526" s="1">
        <v>8.99</v>
      </c>
      <c r="I6526">
        <f t="shared" si="507"/>
        <v>152.77000000000001</v>
      </c>
      <c r="J6526">
        <f t="shared" si="508"/>
        <v>4.7610000000000001</v>
      </c>
      <c r="K6526">
        <f t="shared" si="509"/>
        <v>6.8453658000000006</v>
      </c>
      <c r="L6526" s="1" t="s">
        <v>26</v>
      </c>
      <c r="M6526" s="1" t="s">
        <v>44</v>
      </c>
      <c r="N6526" s="1" t="s">
        <v>33</v>
      </c>
      <c r="O6526" s="1" t="s">
        <v>22</v>
      </c>
      <c r="P6526" s="1" t="s">
        <v>23</v>
      </c>
      <c r="Q6526" s="1" t="s">
        <v>46</v>
      </c>
      <c r="R6526" s="2">
        <v>40626</v>
      </c>
    </row>
    <row r="6527" spans="1:18" x14ac:dyDescent="0.25">
      <c r="A6527" s="1">
        <v>3585</v>
      </c>
      <c r="B6527" s="2">
        <v>40139</v>
      </c>
      <c r="C6527" s="2" t="str">
        <f t="shared" si="506"/>
        <v>November</v>
      </c>
      <c r="D6527" s="1" t="s">
        <v>25</v>
      </c>
      <c r="E6527" s="1">
        <v>27</v>
      </c>
      <c r="F6527" s="1">
        <f t="shared" si="505"/>
        <v>9.6192592592592607</v>
      </c>
      <c r="G6527" s="1">
        <v>259.72000000000003</v>
      </c>
      <c r="H6527" s="1">
        <v>2.06</v>
      </c>
      <c r="I6527">
        <f t="shared" si="507"/>
        <v>261.78000000000003</v>
      </c>
      <c r="J6527">
        <f t="shared" si="508"/>
        <v>3.5455000000000001</v>
      </c>
      <c r="K6527">
        <f t="shared" si="509"/>
        <v>9.2083726000000006</v>
      </c>
      <c r="L6527" s="1" t="s">
        <v>26</v>
      </c>
      <c r="M6527" s="1" t="s">
        <v>27</v>
      </c>
      <c r="N6527" s="1" t="s">
        <v>33</v>
      </c>
      <c r="O6527" s="1" t="s">
        <v>34</v>
      </c>
      <c r="P6527" s="1" t="s">
        <v>45</v>
      </c>
      <c r="Q6527" s="1" t="s">
        <v>36</v>
      </c>
      <c r="R6527" s="2">
        <v>40139</v>
      </c>
    </row>
    <row r="6528" spans="1:18" x14ac:dyDescent="0.25">
      <c r="A6528" s="1">
        <v>24326</v>
      </c>
      <c r="B6528" s="2">
        <v>40815</v>
      </c>
      <c r="C6528" s="2" t="str">
        <f t="shared" si="506"/>
        <v>September</v>
      </c>
      <c r="D6528" s="1" t="s">
        <v>37</v>
      </c>
      <c r="E6528" s="1">
        <v>12</v>
      </c>
      <c r="F6528" s="1">
        <f t="shared" si="505"/>
        <v>6.53</v>
      </c>
      <c r="G6528" s="1">
        <v>78.36</v>
      </c>
      <c r="H6528" s="1">
        <v>1.5</v>
      </c>
      <c r="I6528">
        <f t="shared" si="507"/>
        <v>79.86</v>
      </c>
      <c r="J6528">
        <f t="shared" si="508"/>
        <v>3.5455000000000001</v>
      </c>
      <c r="K6528">
        <f t="shared" si="509"/>
        <v>2.7782537999999999</v>
      </c>
      <c r="L6528" s="1" t="s">
        <v>26</v>
      </c>
      <c r="M6528" s="1" t="s">
        <v>54</v>
      </c>
      <c r="N6528" s="1" t="s">
        <v>33</v>
      </c>
      <c r="O6528" s="1" t="s">
        <v>34</v>
      </c>
      <c r="P6528" s="1" t="s">
        <v>35</v>
      </c>
      <c r="Q6528" s="1" t="s">
        <v>36</v>
      </c>
      <c r="R6528" s="2">
        <v>40816</v>
      </c>
    </row>
    <row r="6529" spans="1:18" x14ac:dyDescent="0.25">
      <c r="A6529" s="1">
        <v>37252</v>
      </c>
      <c r="B6529" s="2">
        <v>40866</v>
      </c>
      <c r="C6529" s="2" t="str">
        <f t="shared" si="506"/>
        <v>November</v>
      </c>
      <c r="D6529" s="1" t="s">
        <v>18</v>
      </c>
      <c r="E6529" s="1">
        <v>21</v>
      </c>
      <c r="F6529" s="1">
        <f t="shared" si="505"/>
        <v>71.59476190476191</v>
      </c>
      <c r="G6529" s="1">
        <v>1503.49</v>
      </c>
      <c r="H6529" s="1">
        <v>3.5</v>
      </c>
      <c r="I6529">
        <f t="shared" si="507"/>
        <v>1506.99</v>
      </c>
      <c r="J6529">
        <f t="shared" si="508"/>
        <v>3.5455000000000001</v>
      </c>
      <c r="K6529">
        <f t="shared" si="509"/>
        <v>53.306237950000003</v>
      </c>
      <c r="L6529" s="1" t="s">
        <v>26</v>
      </c>
      <c r="M6529" s="1" t="s">
        <v>56</v>
      </c>
      <c r="N6529" s="1" t="s">
        <v>33</v>
      </c>
      <c r="O6529" s="1" t="s">
        <v>34</v>
      </c>
      <c r="P6529" s="1" t="s">
        <v>68</v>
      </c>
      <c r="Q6529" s="1" t="s">
        <v>24</v>
      </c>
      <c r="R6529" s="2">
        <v>40868</v>
      </c>
    </row>
    <row r="6530" spans="1:18" x14ac:dyDescent="0.25">
      <c r="A6530" s="1">
        <v>8704</v>
      </c>
      <c r="B6530" s="2">
        <v>40724</v>
      </c>
      <c r="C6530" s="2" t="str">
        <f t="shared" si="506"/>
        <v>June</v>
      </c>
      <c r="D6530" s="1" t="s">
        <v>41</v>
      </c>
      <c r="E6530" s="1">
        <v>43</v>
      </c>
      <c r="F6530" s="1">
        <f t="shared" ref="F6530:F6593" si="510">G6530/E6530</f>
        <v>10.445813953488372</v>
      </c>
      <c r="G6530" s="1">
        <v>449.17</v>
      </c>
      <c r="H6530" s="1">
        <v>1.0900000000000001</v>
      </c>
      <c r="I6530">
        <f t="shared" si="507"/>
        <v>450.26</v>
      </c>
      <c r="J6530">
        <f t="shared" si="508"/>
        <v>3.5455000000000001</v>
      </c>
      <c r="K6530">
        <f t="shared" si="509"/>
        <v>15.925322350000002</v>
      </c>
      <c r="L6530" s="1" t="s">
        <v>26</v>
      </c>
      <c r="M6530" s="1" t="s">
        <v>59</v>
      </c>
      <c r="N6530" s="1" t="s">
        <v>42</v>
      </c>
      <c r="O6530" s="1" t="s">
        <v>34</v>
      </c>
      <c r="P6530" s="1" t="s">
        <v>35</v>
      </c>
      <c r="Q6530" s="1" t="s">
        <v>36</v>
      </c>
      <c r="R6530" s="2">
        <v>40725</v>
      </c>
    </row>
    <row r="6531" spans="1:18" x14ac:dyDescent="0.25">
      <c r="A6531" s="1">
        <v>37505</v>
      </c>
      <c r="B6531" s="2">
        <v>40697</v>
      </c>
      <c r="C6531" s="2" t="str">
        <f t="shared" ref="C6531:C6594" si="511">TEXT(B6531,"mmmm")</f>
        <v>June</v>
      </c>
      <c r="D6531" s="1" t="s">
        <v>18</v>
      </c>
      <c r="E6531" s="1">
        <v>1</v>
      </c>
      <c r="F6531" s="1">
        <f t="shared" si="510"/>
        <v>29.19</v>
      </c>
      <c r="G6531" s="1">
        <v>29.19</v>
      </c>
      <c r="H6531" s="1">
        <v>12.39</v>
      </c>
      <c r="I6531">
        <f t="shared" ref="I6531:I6594" si="512">G6531+H6531</f>
        <v>41.58</v>
      </c>
      <c r="J6531">
        <f t="shared" ref="J6531:J6594" si="513">IF(O6531="Furniture",4.761,IF(O6531="Technology",5.3265,IF(O6531="Office Supplies",3.5455,0)))</f>
        <v>3.5455000000000001</v>
      </c>
      <c r="K6531">
        <f t="shared" ref="K6531:K6594" si="514">(J6531*G6531)/100</f>
        <v>1.0349314500000002</v>
      </c>
      <c r="L6531" s="1" t="s">
        <v>26</v>
      </c>
      <c r="M6531" s="1" t="s">
        <v>20</v>
      </c>
      <c r="N6531" s="1" t="s">
        <v>42</v>
      </c>
      <c r="O6531" s="1" t="s">
        <v>34</v>
      </c>
      <c r="P6531" s="1" t="s">
        <v>62</v>
      </c>
      <c r="Q6531" s="1" t="s">
        <v>24</v>
      </c>
      <c r="R6531" s="2">
        <v>40699</v>
      </c>
    </row>
    <row r="6532" spans="1:18" x14ac:dyDescent="0.25">
      <c r="A6532" s="1">
        <v>57794</v>
      </c>
      <c r="B6532" s="2">
        <v>40020</v>
      </c>
      <c r="C6532" s="2" t="str">
        <f t="shared" si="511"/>
        <v>July</v>
      </c>
      <c r="D6532" s="1" t="s">
        <v>18</v>
      </c>
      <c r="E6532" s="1">
        <v>16</v>
      </c>
      <c r="F6532" s="1">
        <f t="shared" si="510"/>
        <v>5.5525000000000002</v>
      </c>
      <c r="G6532" s="1">
        <v>88.84</v>
      </c>
      <c r="H6532" s="1">
        <v>6.07</v>
      </c>
      <c r="I6532">
        <f t="shared" si="512"/>
        <v>94.91</v>
      </c>
      <c r="J6532">
        <f t="shared" si="513"/>
        <v>3.5455000000000001</v>
      </c>
      <c r="K6532">
        <f t="shared" si="514"/>
        <v>3.1498222000000005</v>
      </c>
      <c r="L6532" s="1" t="s">
        <v>26</v>
      </c>
      <c r="M6532" s="1" t="s">
        <v>27</v>
      </c>
      <c r="N6532" s="1" t="s">
        <v>42</v>
      </c>
      <c r="O6532" s="1" t="s">
        <v>34</v>
      </c>
      <c r="P6532" s="1" t="s">
        <v>45</v>
      </c>
      <c r="Q6532" s="1" t="s">
        <v>24</v>
      </c>
      <c r="R6532" s="2">
        <v>40022</v>
      </c>
    </row>
    <row r="6533" spans="1:18" x14ac:dyDescent="0.25">
      <c r="A6533" s="1">
        <v>52518</v>
      </c>
      <c r="B6533" s="2">
        <v>41002</v>
      </c>
      <c r="C6533" s="2" t="str">
        <f t="shared" si="511"/>
        <v>April</v>
      </c>
      <c r="D6533" s="1" t="s">
        <v>37</v>
      </c>
      <c r="E6533" s="1">
        <v>8</v>
      </c>
      <c r="F6533" s="1">
        <f t="shared" si="510"/>
        <v>21.123750000000001</v>
      </c>
      <c r="G6533" s="1">
        <v>168.99</v>
      </c>
      <c r="H6533" s="1">
        <v>4</v>
      </c>
      <c r="I6533">
        <f t="shared" si="512"/>
        <v>172.99</v>
      </c>
      <c r="J6533">
        <f t="shared" si="513"/>
        <v>5.3265000000000002</v>
      </c>
      <c r="K6533">
        <f t="shared" si="514"/>
        <v>9.0012523500000015</v>
      </c>
      <c r="L6533" s="1" t="s">
        <v>26</v>
      </c>
      <c r="M6533" s="1" t="s">
        <v>51</v>
      </c>
      <c r="N6533" s="1" t="s">
        <v>21</v>
      </c>
      <c r="O6533" s="1" t="s">
        <v>29</v>
      </c>
      <c r="P6533" s="1" t="s">
        <v>43</v>
      </c>
      <c r="Q6533" s="1" t="s">
        <v>24</v>
      </c>
      <c r="R6533" s="2">
        <v>41003</v>
      </c>
    </row>
    <row r="6534" spans="1:18" x14ac:dyDescent="0.25">
      <c r="A6534" s="1">
        <v>44290</v>
      </c>
      <c r="B6534" s="2">
        <v>40258</v>
      </c>
      <c r="C6534" s="2" t="str">
        <f t="shared" si="511"/>
        <v>March</v>
      </c>
      <c r="D6534" s="1" t="s">
        <v>41</v>
      </c>
      <c r="E6534" s="1">
        <v>28</v>
      </c>
      <c r="F6534" s="1">
        <f t="shared" si="510"/>
        <v>10.038928571428571</v>
      </c>
      <c r="G6534" s="1">
        <v>281.08999999999997</v>
      </c>
      <c r="H6534" s="1">
        <v>9.86</v>
      </c>
      <c r="I6534">
        <f t="shared" si="512"/>
        <v>290.95</v>
      </c>
      <c r="J6534">
        <f t="shared" si="513"/>
        <v>3.5455000000000001</v>
      </c>
      <c r="K6534">
        <f t="shared" si="514"/>
        <v>9.9660459499999998</v>
      </c>
      <c r="L6534" s="1" t="s">
        <v>26</v>
      </c>
      <c r="M6534" s="1" t="s">
        <v>54</v>
      </c>
      <c r="N6534" s="1" t="s">
        <v>33</v>
      </c>
      <c r="O6534" s="1" t="s">
        <v>34</v>
      </c>
      <c r="P6534" s="1" t="s">
        <v>45</v>
      </c>
      <c r="Q6534" s="1" t="s">
        <v>24</v>
      </c>
      <c r="R6534" s="2">
        <v>40260</v>
      </c>
    </row>
    <row r="6535" spans="1:18" x14ac:dyDescent="0.25">
      <c r="A6535" s="1">
        <v>44738</v>
      </c>
      <c r="B6535" s="2">
        <v>40517</v>
      </c>
      <c r="C6535" s="2" t="str">
        <f t="shared" si="511"/>
        <v>December</v>
      </c>
      <c r="D6535" s="1" t="s">
        <v>32</v>
      </c>
      <c r="E6535" s="1">
        <v>34</v>
      </c>
      <c r="F6535" s="1">
        <f t="shared" si="510"/>
        <v>2.2226470588235294</v>
      </c>
      <c r="G6535" s="1">
        <v>75.569999999999993</v>
      </c>
      <c r="H6535" s="1">
        <v>0.7</v>
      </c>
      <c r="I6535">
        <f t="shared" si="512"/>
        <v>76.27</v>
      </c>
      <c r="J6535">
        <f t="shared" si="513"/>
        <v>3.5455000000000001</v>
      </c>
      <c r="K6535">
        <f t="shared" si="514"/>
        <v>2.6793343499999995</v>
      </c>
      <c r="L6535" s="1" t="s">
        <v>26</v>
      </c>
      <c r="M6535" s="1" t="s">
        <v>27</v>
      </c>
      <c r="N6535" s="1" t="s">
        <v>42</v>
      </c>
      <c r="O6535" s="1" t="s">
        <v>34</v>
      </c>
      <c r="P6535" s="1" t="s">
        <v>35</v>
      </c>
      <c r="Q6535" s="1" t="s">
        <v>36</v>
      </c>
      <c r="R6535" s="2">
        <v>40519</v>
      </c>
    </row>
    <row r="6536" spans="1:18" x14ac:dyDescent="0.25">
      <c r="A6536" s="1">
        <v>50337</v>
      </c>
      <c r="B6536" s="2">
        <v>39919</v>
      </c>
      <c r="C6536" s="2" t="str">
        <f t="shared" si="511"/>
        <v>April</v>
      </c>
      <c r="D6536" s="1" t="s">
        <v>32</v>
      </c>
      <c r="E6536" s="1">
        <v>6</v>
      </c>
      <c r="F6536" s="1">
        <f t="shared" si="510"/>
        <v>2455.7849999999999</v>
      </c>
      <c r="G6536" s="1">
        <v>14734.71</v>
      </c>
      <c r="H6536" s="1">
        <v>29.7</v>
      </c>
      <c r="I6536">
        <f t="shared" si="512"/>
        <v>14764.41</v>
      </c>
      <c r="J6536">
        <f t="shared" si="513"/>
        <v>5.3265000000000002</v>
      </c>
      <c r="K6536">
        <f t="shared" si="514"/>
        <v>784.84432814999991</v>
      </c>
      <c r="L6536" s="1" t="s">
        <v>38</v>
      </c>
      <c r="M6536" s="1" t="s">
        <v>20</v>
      </c>
      <c r="N6536" s="1" t="s">
        <v>21</v>
      </c>
      <c r="O6536" s="1" t="s">
        <v>29</v>
      </c>
      <c r="P6536" s="1" t="s">
        <v>61</v>
      </c>
      <c r="Q6536" s="1" t="s">
        <v>40</v>
      </c>
      <c r="R6536" s="2">
        <v>39921</v>
      </c>
    </row>
    <row r="6537" spans="1:18" x14ac:dyDescent="0.25">
      <c r="A6537" s="1">
        <v>28933</v>
      </c>
      <c r="B6537" s="2">
        <v>40003</v>
      </c>
      <c r="C6537" s="2" t="str">
        <f t="shared" si="511"/>
        <v>July</v>
      </c>
      <c r="D6537" s="1" t="s">
        <v>37</v>
      </c>
      <c r="E6537" s="1">
        <v>1</v>
      </c>
      <c r="F6537" s="1">
        <f t="shared" si="510"/>
        <v>11.16</v>
      </c>
      <c r="G6537" s="1">
        <v>11.16</v>
      </c>
      <c r="H6537" s="1">
        <v>5.3</v>
      </c>
      <c r="I6537">
        <f t="shared" si="512"/>
        <v>16.46</v>
      </c>
      <c r="J6537">
        <f t="shared" si="513"/>
        <v>3.5455000000000001</v>
      </c>
      <c r="K6537">
        <f t="shared" si="514"/>
        <v>0.39567779999999997</v>
      </c>
      <c r="L6537" s="1" t="s">
        <v>26</v>
      </c>
      <c r="M6537" s="1" t="s">
        <v>47</v>
      </c>
      <c r="N6537" s="1" t="s">
        <v>33</v>
      </c>
      <c r="O6537" s="1" t="s">
        <v>34</v>
      </c>
      <c r="P6537" s="1" t="s">
        <v>62</v>
      </c>
      <c r="Q6537" s="1" t="s">
        <v>24</v>
      </c>
      <c r="R6537" s="2">
        <v>40004</v>
      </c>
    </row>
    <row r="6538" spans="1:18" x14ac:dyDescent="0.25">
      <c r="A6538" s="1">
        <v>481</v>
      </c>
      <c r="B6538" s="2">
        <v>41189</v>
      </c>
      <c r="C6538" s="2" t="str">
        <f t="shared" si="511"/>
        <v>October</v>
      </c>
      <c r="D6538" s="1" t="s">
        <v>25</v>
      </c>
      <c r="E6538" s="1">
        <v>44</v>
      </c>
      <c r="F6538" s="1">
        <f t="shared" si="510"/>
        <v>102.48585227272726</v>
      </c>
      <c r="G6538" s="1">
        <v>4509.3774999999996</v>
      </c>
      <c r="H6538" s="1">
        <v>5.26</v>
      </c>
      <c r="I6538">
        <f t="shared" si="512"/>
        <v>4514.6374999999998</v>
      </c>
      <c r="J6538">
        <f t="shared" si="513"/>
        <v>5.3265000000000002</v>
      </c>
      <c r="K6538">
        <f t="shared" si="514"/>
        <v>240.19199253749997</v>
      </c>
      <c r="L6538" s="1" t="s">
        <v>26</v>
      </c>
      <c r="M6538" s="1" t="s">
        <v>20</v>
      </c>
      <c r="N6538" s="1" t="s">
        <v>42</v>
      </c>
      <c r="O6538" s="1" t="s">
        <v>29</v>
      </c>
      <c r="P6538" s="1" t="s">
        <v>30</v>
      </c>
      <c r="Q6538" s="1" t="s">
        <v>24</v>
      </c>
      <c r="R6538" s="2">
        <v>41191</v>
      </c>
    </row>
    <row r="6539" spans="1:18" x14ac:dyDescent="0.25">
      <c r="A6539" s="1">
        <v>55877</v>
      </c>
      <c r="B6539" s="2">
        <v>40211</v>
      </c>
      <c r="C6539" s="2" t="str">
        <f t="shared" si="511"/>
        <v>February</v>
      </c>
      <c r="D6539" s="1" t="s">
        <v>32</v>
      </c>
      <c r="E6539" s="1">
        <v>19</v>
      </c>
      <c r="F6539" s="1">
        <f t="shared" si="510"/>
        <v>6.6594736842105267</v>
      </c>
      <c r="G6539" s="1">
        <v>126.53</v>
      </c>
      <c r="H6539" s="1">
        <v>7.5</v>
      </c>
      <c r="I6539">
        <f t="shared" si="512"/>
        <v>134.03</v>
      </c>
      <c r="J6539">
        <f t="shared" si="513"/>
        <v>3.5455000000000001</v>
      </c>
      <c r="K6539">
        <f t="shared" si="514"/>
        <v>4.4861211499999998</v>
      </c>
      <c r="L6539" s="1" t="s">
        <v>26</v>
      </c>
      <c r="M6539" s="1" t="s">
        <v>59</v>
      </c>
      <c r="N6539" s="1" t="s">
        <v>33</v>
      </c>
      <c r="O6539" s="1" t="s">
        <v>34</v>
      </c>
      <c r="P6539" s="1" t="s">
        <v>45</v>
      </c>
      <c r="Q6539" s="1" t="s">
        <v>24</v>
      </c>
      <c r="R6539" s="2">
        <v>40212</v>
      </c>
    </row>
    <row r="6540" spans="1:18" x14ac:dyDescent="0.25">
      <c r="A6540" s="1">
        <v>34177</v>
      </c>
      <c r="B6540" s="2">
        <v>40040</v>
      </c>
      <c r="C6540" s="2" t="str">
        <f t="shared" si="511"/>
        <v>August</v>
      </c>
      <c r="D6540" s="1" t="s">
        <v>25</v>
      </c>
      <c r="E6540" s="1">
        <v>50</v>
      </c>
      <c r="F6540" s="1">
        <f t="shared" si="510"/>
        <v>17.06324</v>
      </c>
      <c r="G6540" s="1">
        <v>853.16200000000003</v>
      </c>
      <c r="H6540" s="1">
        <v>2.5</v>
      </c>
      <c r="I6540">
        <f t="shared" si="512"/>
        <v>855.66200000000003</v>
      </c>
      <c r="J6540">
        <f t="shared" si="513"/>
        <v>5.3265000000000002</v>
      </c>
      <c r="K6540">
        <f t="shared" si="514"/>
        <v>45.443673930000003</v>
      </c>
      <c r="L6540" s="1" t="s">
        <v>26</v>
      </c>
      <c r="M6540" s="1" t="s">
        <v>44</v>
      </c>
      <c r="N6540" s="1" t="s">
        <v>33</v>
      </c>
      <c r="O6540" s="1" t="s">
        <v>29</v>
      </c>
      <c r="P6540" s="1" t="s">
        <v>30</v>
      </c>
      <c r="Q6540" s="1" t="s">
        <v>36</v>
      </c>
      <c r="R6540" s="2">
        <v>40041</v>
      </c>
    </row>
    <row r="6541" spans="1:18" x14ac:dyDescent="0.25">
      <c r="A6541" s="1">
        <v>30725</v>
      </c>
      <c r="B6541" s="2">
        <v>40175</v>
      </c>
      <c r="C6541" s="2" t="str">
        <f t="shared" si="511"/>
        <v>December</v>
      </c>
      <c r="D6541" s="1" t="s">
        <v>41</v>
      </c>
      <c r="E6541" s="1">
        <v>39</v>
      </c>
      <c r="F6541" s="1">
        <f t="shared" si="510"/>
        <v>422.27051282051281</v>
      </c>
      <c r="G6541" s="1">
        <v>16468.55</v>
      </c>
      <c r="H6541" s="1">
        <v>49</v>
      </c>
      <c r="I6541">
        <f t="shared" si="512"/>
        <v>16517.55</v>
      </c>
      <c r="J6541">
        <f t="shared" si="513"/>
        <v>5.3265000000000002</v>
      </c>
      <c r="K6541">
        <f t="shared" si="514"/>
        <v>877.19731575000003</v>
      </c>
      <c r="L6541" s="1" t="s">
        <v>38</v>
      </c>
      <c r="M6541" s="1" t="s">
        <v>49</v>
      </c>
      <c r="N6541" s="1" t="s">
        <v>28</v>
      </c>
      <c r="O6541" s="1" t="s">
        <v>29</v>
      </c>
      <c r="P6541" s="1" t="s">
        <v>52</v>
      </c>
      <c r="Q6541" s="1" t="s">
        <v>40</v>
      </c>
      <c r="R6541" s="2">
        <v>40176</v>
      </c>
    </row>
    <row r="6542" spans="1:18" x14ac:dyDescent="0.25">
      <c r="A6542" s="1">
        <v>57666</v>
      </c>
      <c r="B6542" s="2">
        <v>39955</v>
      </c>
      <c r="C6542" s="2" t="str">
        <f t="shared" si="511"/>
        <v>May</v>
      </c>
      <c r="D6542" s="1" t="s">
        <v>32</v>
      </c>
      <c r="E6542" s="1">
        <v>44</v>
      </c>
      <c r="F6542" s="1">
        <f t="shared" si="510"/>
        <v>21.408863636363638</v>
      </c>
      <c r="G6542" s="1">
        <v>941.99</v>
      </c>
      <c r="H6542" s="1">
        <v>53.03</v>
      </c>
      <c r="I6542">
        <f t="shared" si="512"/>
        <v>995.02</v>
      </c>
      <c r="J6542">
        <f t="shared" si="513"/>
        <v>3.5455000000000001</v>
      </c>
      <c r="K6542">
        <f t="shared" si="514"/>
        <v>33.398255450000001</v>
      </c>
      <c r="L6542" s="1" t="s">
        <v>38</v>
      </c>
      <c r="M6542" s="1" t="s">
        <v>49</v>
      </c>
      <c r="N6542" s="1" t="s">
        <v>28</v>
      </c>
      <c r="O6542" s="1" t="s">
        <v>34</v>
      </c>
      <c r="P6542" s="1" t="s">
        <v>60</v>
      </c>
      <c r="Q6542" s="1" t="s">
        <v>40</v>
      </c>
      <c r="R6542" s="2">
        <v>39955</v>
      </c>
    </row>
    <row r="6543" spans="1:18" x14ac:dyDescent="0.25">
      <c r="A6543" s="1">
        <v>5698</v>
      </c>
      <c r="B6543" s="2">
        <v>39953</v>
      </c>
      <c r="C6543" s="2" t="str">
        <f t="shared" si="511"/>
        <v>May</v>
      </c>
      <c r="D6543" s="1" t="s">
        <v>41</v>
      </c>
      <c r="E6543" s="1">
        <v>7</v>
      </c>
      <c r="F6543" s="1">
        <f t="shared" si="510"/>
        <v>15.465714285714286</v>
      </c>
      <c r="G6543" s="1">
        <v>108.26</v>
      </c>
      <c r="H6543" s="1">
        <v>1.39</v>
      </c>
      <c r="I6543">
        <f t="shared" si="512"/>
        <v>109.65</v>
      </c>
      <c r="J6543">
        <f t="shared" si="513"/>
        <v>3.5455000000000001</v>
      </c>
      <c r="K6543">
        <f t="shared" si="514"/>
        <v>3.8383583000000003</v>
      </c>
      <c r="L6543" s="1" t="s">
        <v>26</v>
      </c>
      <c r="M6543" s="1" t="s">
        <v>20</v>
      </c>
      <c r="N6543" s="1" t="s">
        <v>21</v>
      </c>
      <c r="O6543" s="1" t="s">
        <v>34</v>
      </c>
      <c r="P6543" s="1" t="s">
        <v>62</v>
      </c>
      <c r="Q6543" s="1" t="s">
        <v>24</v>
      </c>
      <c r="R6543" s="2">
        <v>39954</v>
      </c>
    </row>
    <row r="6544" spans="1:18" x14ac:dyDescent="0.25">
      <c r="A6544" s="1">
        <v>9665</v>
      </c>
      <c r="B6544" s="2">
        <v>39926</v>
      </c>
      <c r="C6544" s="2" t="str">
        <f t="shared" si="511"/>
        <v>April</v>
      </c>
      <c r="D6544" s="1" t="s">
        <v>18</v>
      </c>
      <c r="E6544" s="1">
        <v>19</v>
      </c>
      <c r="F6544" s="1">
        <f t="shared" si="510"/>
        <v>139.84842105263158</v>
      </c>
      <c r="G6544" s="1">
        <v>2657.12</v>
      </c>
      <c r="H6544" s="1">
        <v>36.090000000000003</v>
      </c>
      <c r="I6544">
        <f t="shared" si="512"/>
        <v>2693.21</v>
      </c>
      <c r="J6544">
        <f t="shared" si="513"/>
        <v>4.7610000000000001</v>
      </c>
      <c r="K6544">
        <f t="shared" si="514"/>
        <v>126.5054832</v>
      </c>
      <c r="L6544" s="1" t="s">
        <v>38</v>
      </c>
      <c r="M6544" s="1" t="s">
        <v>27</v>
      </c>
      <c r="N6544" s="1" t="s">
        <v>42</v>
      </c>
      <c r="O6544" s="1" t="s">
        <v>22</v>
      </c>
      <c r="P6544" s="1" t="s">
        <v>67</v>
      </c>
      <c r="Q6544" s="1" t="s">
        <v>64</v>
      </c>
      <c r="R6544" s="2">
        <v>39928</v>
      </c>
    </row>
    <row r="6545" spans="1:18" x14ac:dyDescent="0.25">
      <c r="A6545" s="1">
        <v>44679</v>
      </c>
      <c r="B6545" s="2">
        <v>41063</v>
      </c>
      <c r="C6545" s="2" t="str">
        <f t="shared" si="511"/>
        <v>June</v>
      </c>
      <c r="D6545" s="1" t="s">
        <v>41</v>
      </c>
      <c r="E6545" s="1">
        <v>22</v>
      </c>
      <c r="F6545" s="1">
        <f t="shared" si="510"/>
        <v>5.7959090909090909</v>
      </c>
      <c r="G6545" s="1">
        <v>127.51</v>
      </c>
      <c r="H6545" s="1">
        <v>1.49</v>
      </c>
      <c r="I6545">
        <f t="shared" si="512"/>
        <v>129</v>
      </c>
      <c r="J6545">
        <f t="shared" si="513"/>
        <v>3.5455000000000001</v>
      </c>
      <c r="K6545">
        <f t="shared" si="514"/>
        <v>4.5208670500000006</v>
      </c>
      <c r="L6545" s="1" t="s">
        <v>26</v>
      </c>
      <c r="M6545" s="1" t="s">
        <v>20</v>
      </c>
      <c r="N6545" s="1" t="s">
        <v>28</v>
      </c>
      <c r="O6545" s="1" t="s">
        <v>34</v>
      </c>
      <c r="P6545" s="1" t="s">
        <v>48</v>
      </c>
      <c r="Q6545" s="1" t="s">
        <v>24</v>
      </c>
      <c r="R6545" s="2">
        <v>41064</v>
      </c>
    </row>
    <row r="6546" spans="1:18" x14ac:dyDescent="0.25">
      <c r="A6546" s="1">
        <v>22820</v>
      </c>
      <c r="B6546" s="2">
        <v>40407</v>
      </c>
      <c r="C6546" s="2" t="str">
        <f t="shared" si="511"/>
        <v>August</v>
      </c>
      <c r="D6546" s="1" t="s">
        <v>25</v>
      </c>
      <c r="E6546" s="1">
        <v>18</v>
      </c>
      <c r="F6546" s="1">
        <f t="shared" si="510"/>
        <v>8.0466666666666669</v>
      </c>
      <c r="G6546" s="1">
        <v>144.84</v>
      </c>
      <c r="H6546" s="1">
        <v>2.82</v>
      </c>
      <c r="I6546">
        <f t="shared" si="512"/>
        <v>147.66</v>
      </c>
      <c r="J6546">
        <f t="shared" si="513"/>
        <v>3.5455000000000001</v>
      </c>
      <c r="K6546">
        <f t="shared" si="514"/>
        <v>5.1353021999999999</v>
      </c>
      <c r="L6546" s="1" t="s">
        <v>26</v>
      </c>
      <c r="M6546" s="1" t="s">
        <v>58</v>
      </c>
      <c r="N6546" s="1" t="s">
        <v>21</v>
      </c>
      <c r="O6546" s="1" t="s">
        <v>34</v>
      </c>
      <c r="P6546" s="1" t="s">
        <v>66</v>
      </c>
      <c r="Q6546" s="1" t="s">
        <v>36</v>
      </c>
      <c r="R6546" s="2">
        <v>40410</v>
      </c>
    </row>
    <row r="6547" spans="1:18" x14ac:dyDescent="0.25">
      <c r="A6547" s="1">
        <v>25154</v>
      </c>
      <c r="B6547" s="2">
        <v>40410</v>
      </c>
      <c r="C6547" s="2" t="str">
        <f t="shared" si="511"/>
        <v>August</v>
      </c>
      <c r="D6547" s="1" t="s">
        <v>25</v>
      </c>
      <c r="E6547" s="1">
        <v>16</v>
      </c>
      <c r="F6547" s="1">
        <f t="shared" si="510"/>
        <v>6.40625</v>
      </c>
      <c r="G6547" s="1">
        <v>102.5</v>
      </c>
      <c r="H6547" s="1">
        <v>1.5</v>
      </c>
      <c r="I6547">
        <f t="shared" si="512"/>
        <v>104</v>
      </c>
      <c r="J6547">
        <f t="shared" si="513"/>
        <v>3.5455000000000001</v>
      </c>
      <c r="K6547">
        <f t="shared" si="514"/>
        <v>3.6341375</v>
      </c>
      <c r="L6547" s="1" t="s">
        <v>26</v>
      </c>
      <c r="M6547" s="1" t="s">
        <v>55</v>
      </c>
      <c r="N6547" s="1" t="s">
        <v>42</v>
      </c>
      <c r="O6547" s="1" t="s">
        <v>34</v>
      </c>
      <c r="P6547" s="1" t="s">
        <v>35</v>
      </c>
      <c r="Q6547" s="1" t="s">
        <v>36</v>
      </c>
      <c r="R6547" s="2">
        <v>40411</v>
      </c>
    </row>
    <row r="6548" spans="1:18" x14ac:dyDescent="0.25">
      <c r="A6548" s="1">
        <v>57344</v>
      </c>
      <c r="B6548" s="2">
        <v>40445</v>
      </c>
      <c r="C6548" s="2" t="str">
        <f t="shared" si="511"/>
        <v>September</v>
      </c>
      <c r="D6548" s="1" t="s">
        <v>25</v>
      </c>
      <c r="E6548" s="1">
        <v>47</v>
      </c>
      <c r="F6548" s="1">
        <f t="shared" si="510"/>
        <v>22.554478723404255</v>
      </c>
      <c r="G6548" s="1">
        <v>1060.0605</v>
      </c>
      <c r="H6548" s="1">
        <v>8.59</v>
      </c>
      <c r="I6548">
        <f t="shared" si="512"/>
        <v>1068.6505</v>
      </c>
      <c r="J6548">
        <f t="shared" si="513"/>
        <v>5.3265000000000002</v>
      </c>
      <c r="K6548">
        <f t="shared" si="514"/>
        <v>56.464122532500006</v>
      </c>
      <c r="L6548" s="1" t="s">
        <v>26</v>
      </c>
      <c r="M6548" s="1" t="s">
        <v>44</v>
      </c>
      <c r="N6548" s="1" t="s">
        <v>33</v>
      </c>
      <c r="O6548" s="1" t="s">
        <v>29</v>
      </c>
      <c r="P6548" s="1" t="s">
        <v>30</v>
      </c>
      <c r="Q6548" s="1" t="s">
        <v>31</v>
      </c>
      <c r="R6548" s="2">
        <v>40447</v>
      </c>
    </row>
    <row r="6549" spans="1:18" x14ac:dyDescent="0.25">
      <c r="A6549" s="1">
        <v>38212</v>
      </c>
      <c r="B6549" s="2">
        <v>40637</v>
      </c>
      <c r="C6549" s="2" t="str">
        <f t="shared" si="511"/>
        <v>April</v>
      </c>
      <c r="D6549" s="1" t="s">
        <v>41</v>
      </c>
      <c r="E6549" s="1">
        <v>38</v>
      </c>
      <c r="F6549" s="1">
        <f t="shared" si="510"/>
        <v>100.56327631578948</v>
      </c>
      <c r="G6549" s="1">
        <v>3821.4045000000001</v>
      </c>
      <c r="H6549" s="1">
        <v>2.5</v>
      </c>
      <c r="I6549">
        <f t="shared" si="512"/>
        <v>3823.9045000000001</v>
      </c>
      <c r="J6549">
        <f t="shared" si="513"/>
        <v>5.3265000000000002</v>
      </c>
      <c r="K6549">
        <f t="shared" si="514"/>
        <v>203.54711069250004</v>
      </c>
      <c r="L6549" s="1" t="s">
        <v>26</v>
      </c>
      <c r="M6549" s="1" t="s">
        <v>20</v>
      </c>
      <c r="N6549" s="1" t="s">
        <v>42</v>
      </c>
      <c r="O6549" s="1" t="s">
        <v>29</v>
      </c>
      <c r="P6549" s="1" t="s">
        <v>30</v>
      </c>
      <c r="Q6549" s="1" t="s">
        <v>24</v>
      </c>
      <c r="R6549" s="2">
        <v>40639</v>
      </c>
    </row>
    <row r="6550" spans="1:18" x14ac:dyDescent="0.25">
      <c r="A6550" s="1">
        <v>26723</v>
      </c>
      <c r="B6550" s="2">
        <v>40605</v>
      </c>
      <c r="C6550" s="2" t="str">
        <f t="shared" si="511"/>
        <v>March</v>
      </c>
      <c r="D6550" s="1" t="s">
        <v>18</v>
      </c>
      <c r="E6550" s="1">
        <v>8</v>
      </c>
      <c r="F6550" s="1">
        <f t="shared" si="510"/>
        <v>55.225562500000002</v>
      </c>
      <c r="G6550" s="1">
        <v>441.80450000000002</v>
      </c>
      <c r="H6550" s="1">
        <v>7.69</v>
      </c>
      <c r="I6550">
        <f t="shared" si="512"/>
        <v>449.49450000000002</v>
      </c>
      <c r="J6550">
        <f t="shared" si="513"/>
        <v>5.3265000000000002</v>
      </c>
      <c r="K6550">
        <f t="shared" si="514"/>
        <v>23.532716692500003</v>
      </c>
      <c r="L6550" s="1" t="s">
        <v>26</v>
      </c>
      <c r="M6550" s="1" t="s">
        <v>51</v>
      </c>
      <c r="N6550" s="1" t="s">
        <v>21</v>
      </c>
      <c r="O6550" s="1" t="s">
        <v>29</v>
      </c>
      <c r="P6550" s="1" t="s">
        <v>30</v>
      </c>
      <c r="Q6550" s="1" t="s">
        <v>24</v>
      </c>
      <c r="R6550" s="2">
        <v>40610</v>
      </c>
    </row>
    <row r="6551" spans="1:18" x14ac:dyDescent="0.25">
      <c r="A6551" s="1">
        <v>10917</v>
      </c>
      <c r="B6551" s="2">
        <v>40949</v>
      </c>
      <c r="C6551" s="2" t="str">
        <f t="shared" si="511"/>
        <v>February</v>
      </c>
      <c r="D6551" s="1" t="s">
        <v>37</v>
      </c>
      <c r="E6551" s="1">
        <v>14</v>
      </c>
      <c r="F6551" s="1">
        <f t="shared" si="510"/>
        <v>91.525571428571425</v>
      </c>
      <c r="G6551" s="1">
        <v>1281.3579999999999</v>
      </c>
      <c r="H6551" s="1">
        <v>5.99</v>
      </c>
      <c r="I6551">
        <f t="shared" si="512"/>
        <v>1287.348</v>
      </c>
      <c r="J6551">
        <f t="shared" si="513"/>
        <v>5.3265000000000002</v>
      </c>
      <c r="K6551">
        <f t="shared" si="514"/>
        <v>68.251533870000003</v>
      </c>
      <c r="L6551" s="1" t="s">
        <v>19</v>
      </c>
      <c r="M6551" s="1" t="s">
        <v>51</v>
      </c>
      <c r="N6551" s="1" t="s">
        <v>33</v>
      </c>
      <c r="O6551" s="1" t="s">
        <v>29</v>
      </c>
      <c r="P6551" s="1" t="s">
        <v>30</v>
      </c>
      <c r="Q6551" s="1" t="s">
        <v>24</v>
      </c>
      <c r="R6551" s="2">
        <v>40951</v>
      </c>
    </row>
    <row r="6552" spans="1:18" x14ac:dyDescent="0.25">
      <c r="A6552" s="1">
        <v>37603</v>
      </c>
      <c r="B6552" s="2">
        <v>40506</v>
      </c>
      <c r="C6552" s="2" t="str">
        <f t="shared" si="511"/>
        <v>November</v>
      </c>
      <c r="D6552" s="1" t="s">
        <v>41</v>
      </c>
      <c r="E6552" s="1">
        <v>50</v>
      </c>
      <c r="F6552" s="1">
        <f t="shared" si="510"/>
        <v>48.805200000000006</v>
      </c>
      <c r="G6552" s="1">
        <v>2440.2600000000002</v>
      </c>
      <c r="H6552" s="1">
        <v>1.99</v>
      </c>
      <c r="I6552">
        <f t="shared" si="512"/>
        <v>2442.25</v>
      </c>
      <c r="J6552">
        <f t="shared" si="513"/>
        <v>5.3265000000000002</v>
      </c>
      <c r="K6552">
        <f t="shared" si="514"/>
        <v>129.9804489</v>
      </c>
      <c r="L6552" s="1" t="s">
        <v>26</v>
      </c>
      <c r="M6552" s="1" t="s">
        <v>54</v>
      </c>
      <c r="N6552" s="1" t="s">
        <v>21</v>
      </c>
      <c r="O6552" s="1" t="s">
        <v>29</v>
      </c>
      <c r="P6552" s="1" t="s">
        <v>43</v>
      </c>
      <c r="Q6552" s="1" t="s">
        <v>46</v>
      </c>
      <c r="R6552" s="2">
        <v>40508</v>
      </c>
    </row>
    <row r="6553" spans="1:18" x14ac:dyDescent="0.25">
      <c r="A6553" s="1">
        <v>6885</v>
      </c>
      <c r="B6553" s="2">
        <v>41079</v>
      </c>
      <c r="C6553" s="2" t="str">
        <f t="shared" si="511"/>
        <v>June</v>
      </c>
      <c r="D6553" s="1" t="s">
        <v>18</v>
      </c>
      <c r="E6553" s="1">
        <v>40</v>
      </c>
      <c r="F6553" s="1">
        <f t="shared" si="510"/>
        <v>21.988499999999998</v>
      </c>
      <c r="G6553" s="1">
        <v>879.54</v>
      </c>
      <c r="H6553" s="1">
        <v>6.3</v>
      </c>
      <c r="I6553">
        <f t="shared" si="512"/>
        <v>885.83999999999992</v>
      </c>
      <c r="J6553">
        <f t="shared" si="513"/>
        <v>5.3265000000000002</v>
      </c>
      <c r="K6553">
        <f t="shared" si="514"/>
        <v>46.8486981</v>
      </c>
      <c r="L6553" s="1" t="s">
        <v>26</v>
      </c>
      <c r="M6553" s="1" t="s">
        <v>58</v>
      </c>
      <c r="N6553" s="1" t="s">
        <v>33</v>
      </c>
      <c r="O6553" s="1" t="s">
        <v>29</v>
      </c>
      <c r="P6553" s="1" t="s">
        <v>61</v>
      </c>
      <c r="Q6553" s="1" t="s">
        <v>31</v>
      </c>
      <c r="R6553" s="2">
        <v>41079</v>
      </c>
    </row>
    <row r="6554" spans="1:18" x14ac:dyDescent="0.25">
      <c r="A6554" s="1">
        <v>19745</v>
      </c>
      <c r="B6554" s="2">
        <v>41261</v>
      </c>
      <c r="C6554" s="2" t="str">
        <f t="shared" si="511"/>
        <v>December</v>
      </c>
      <c r="D6554" s="1" t="s">
        <v>25</v>
      </c>
      <c r="E6554" s="1">
        <v>2</v>
      </c>
      <c r="F6554" s="1">
        <f t="shared" si="510"/>
        <v>31.98</v>
      </c>
      <c r="G6554" s="1">
        <v>63.96</v>
      </c>
      <c r="H6554" s="1">
        <v>1.99</v>
      </c>
      <c r="I6554">
        <f t="shared" si="512"/>
        <v>65.95</v>
      </c>
      <c r="J6554">
        <f t="shared" si="513"/>
        <v>5.3265000000000002</v>
      </c>
      <c r="K6554">
        <f t="shared" si="514"/>
        <v>3.4068294000000003</v>
      </c>
      <c r="L6554" s="1" t="s">
        <v>26</v>
      </c>
      <c r="M6554" s="1" t="s">
        <v>51</v>
      </c>
      <c r="N6554" s="1" t="s">
        <v>28</v>
      </c>
      <c r="O6554" s="1" t="s">
        <v>29</v>
      </c>
      <c r="P6554" s="1" t="s">
        <v>43</v>
      </c>
      <c r="Q6554" s="1" t="s">
        <v>46</v>
      </c>
      <c r="R6554" s="2">
        <v>41263</v>
      </c>
    </row>
    <row r="6555" spans="1:18" x14ac:dyDescent="0.25">
      <c r="A6555" s="1">
        <v>37443</v>
      </c>
      <c r="B6555" s="2">
        <v>40283</v>
      </c>
      <c r="C6555" s="2" t="str">
        <f t="shared" si="511"/>
        <v>April</v>
      </c>
      <c r="D6555" s="1" t="s">
        <v>32</v>
      </c>
      <c r="E6555" s="1">
        <v>50</v>
      </c>
      <c r="F6555" s="1">
        <f t="shared" si="510"/>
        <v>57.388800000000003</v>
      </c>
      <c r="G6555" s="1">
        <v>2869.44</v>
      </c>
      <c r="H6555" s="1">
        <v>3.99</v>
      </c>
      <c r="I6555">
        <f t="shared" si="512"/>
        <v>2873.43</v>
      </c>
      <c r="J6555">
        <f t="shared" si="513"/>
        <v>3.5455000000000001</v>
      </c>
      <c r="K6555">
        <f t="shared" si="514"/>
        <v>101.73599519999999</v>
      </c>
      <c r="L6555" s="1" t="s">
        <v>26</v>
      </c>
      <c r="M6555" s="1" t="s">
        <v>58</v>
      </c>
      <c r="N6555" s="1" t="s">
        <v>28</v>
      </c>
      <c r="O6555" s="1" t="s">
        <v>34</v>
      </c>
      <c r="P6555" s="1" t="s">
        <v>68</v>
      </c>
      <c r="Q6555" s="1" t="s">
        <v>24</v>
      </c>
      <c r="R6555" s="2">
        <v>40283</v>
      </c>
    </row>
    <row r="6556" spans="1:18" x14ac:dyDescent="0.25">
      <c r="A6556" s="1">
        <v>38501</v>
      </c>
      <c r="B6556" s="2">
        <v>39931</v>
      </c>
      <c r="C6556" s="2" t="str">
        <f t="shared" si="511"/>
        <v>April</v>
      </c>
      <c r="D6556" s="1" t="s">
        <v>37</v>
      </c>
      <c r="E6556" s="1">
        <v>11</v>
      </c>
      <c r="F6556" s="1">
        <f t="shared" si="510"/>
        <v>7.1527272727272733</v>
      </c>
      <c r="G6556" s="1">
        <v>78.680000000000007</v>
      </c>
      <c r="H6556" s="1">
        <v>6.22</v>
      </c>
      <c r="I6556">
        <f t="shared" si="512"/>
        <v>84.9</v>
      </c>
      <c r="J6556">
        <f t="shared" si="513"/>
        <v>3.5455000000000001</v>
      </c>
      <c r="K6556">
        <f t="shared" si="514"/>
        <v>2.7895994000000002</v>
      </c>
      <c r="L6556" s="1" t="s">
        <v>26</v>
      </c>
      <c r="M6556" s="1" t="s">
        <v>27</v>
      </c>
      <c r="N6556" s="1" t="s">
        <v>33</v>
      </c>
      <c r="O6556" s="1" t="s">
        <v>34</v>
      </c>
      <c r="P6556" s="1" t="s">
        <v>45</v>
      </c>
      <c r="Q6556" s="1" t="s">
        <v>24</v>
      </c>
      <c r="R6556" s="2">
        <v>39932</v>
      </c>
    </row>
    <row r="6557" spans="1:18" x14ac:dyDescent="0.25">
      <c r="A6557" s="1">
        <v>14852</v>
      </c>
      <c r="B6557" s="2">
        <v>40901</v>
      </c>
      <c r="C6557" s="2" t="str">
        <f t="shared" si="511"/>
        <v>December</v>
      </c>
      <c r="D6557" s="1" t="s">
        <v>41</v>
      </c>
      <c r="E6557" s="1">
        <v>9</v>
      </c>
      <c r="F6557" s="1">
        <f t="shared" si="510"/>
        <v>422.26666666666665</v>
      </c>
      <c r="G6557" s="1">
        <v>3800.4</v>
      </c>
      <c r="H6557" s="1">
        <v>19.989999999999998</v>
      </c>
      <c r="I6557">
        <f t="shared" si="512"/>
        <v>3820.39</v>
      </c>
      <c r="J6557">
        <f t="shared" si="513"/>
        <v>3.5455000000000001</v>
      </c>
      <c r="K6557">
        <f t="shared" si="514"/>
        <v>134.74318200000002</v>
      </c>
      <c r="L6557" s="1" t="s">
        <v>19</v>
      </c>
      <c r="M6557" s="1" t="s">
        <v>20</v>
      </c>
      <c r="N6557" s="1" t="s">
        <v>21</v>
      </c>
      <c r="O6557" s="1" t="s">
        <v>34</v>
      </c>
      <c r="P6557" s="1" t="s">
        <v>48</v>
      </c>
      <c r="Q6557" s="1" t="s">
        <v>24</v>
      </c>
      <c r="R6557" s="2">
        <v>40901</v>
      </c>
    </row>
    <row r="6558" spans="1:18" x14ac:dyDescent="0.25">
      <c r="A6558" s="1">
        <v>59586</v>
      </c>
      <c r="B6558" s="2">
        <v>40975</v>
      </c>
      <c r="C6558" s="2" t="str">
        <f t="shared" si="511"/>
        <v>March</v>
      </c>
      <c r="D6558" s="1" t="s">
        <v>18</v>
      </c>
      <c r="E6558" s="1">
        <v>25</v>
      </c>
      <c r="F6558" s="1">
        <f t="shared" si="510"/>
        <v>6.6891999999999996</v>
      </c>
      <c r="G6558" s="1">
        <v>167.23</v>
      </c>
      <c r="H6558" s="1">
        <v>5.41</v>
      </c>
      <c r="I6558">
        <f t="shared" si="512"/>
        <v>172.64</v>
      </c>
      <c r="J6558">
        <f t="shared" si="513"/>
        <v>3.5455000000000001</v>
      </c>
      <c r="K6558">
        <f t="shared" si="514"/>
        <v>5.9291396499999998</v>
      </c>
      <c r="L6558" s="1" t="s">
        <v>26</v>
      </c>
      <c r="M6558" s="1" t="s">
        <v>51</v>
      </c>
      <c r="N6558" s="1" t="s">
        <v>21</v>
      </c>
      <c r="O6558" s="1" t="s">
        <v>34</v>
      </c>
      <c r="P6558" s="1" t="s">
        <v>45</v>
      </c>
      <c r="Q6558" s="1" t="s">
        <v>24</v>
      </c>
      <c r="R6558" s="2">
        <v>40979</v>
      </c>
    </row>
    <row r="6559" spans="1:18" x14ac:dyDescent="0.25">
      <c r="A6559" s="1">
        <v>4611</v>
      </c>
      <c r="B6559" s="2">
        <v>40187</v>
      </c>
      <c r="C6559" s="2" t="str">
        <f t="shared" si="511"/>
        <v>January</v>
      </c>
      <c r="D6559" s="1" t="s">
        <v>25</v>
      </c>
      <c r="E6559" s="1">
        <v>32</v>
      </c>
      <c r="F6559" s="1">
        <f t="shared" si="510"/>
        <v>505.38875000000002</v>
      </c>
      <c r="G6559" s="1">
        <v>16172.44</v>
      </c>
      <c r="H6559" s="1">
        <v>28.14</v>
      </c>
      <c r="I6559">
        <f t="shared" si="512"/>
        <v>16200.58</v>
      </c>
      <c r="J6559">
        <f t="shared" si="513"/>
        <v>5.3265000000000002</v>
      </c>
      <c r="K6559">
        <f t="shared" si="514"/>
        <v>861.42501660000005</v>
      </c>
      <c r="L6559" s="1" t="s">
        <v>38</v>
      </c>
      <c r="M6559" s="1" t="s">
        <v>56</v>
      </c>
      <c r="N6559" s="1" t="s">
        <v>21</v>
      </c>
      <c r="O6559" s="1" t="s">
        <v>29</v>
      </c>
      <c r="P6559" s="1" t="s">
        <v>61</v>
      </c>
      <c r="Q6559" s="1" t="s">
        <v>40</v>
      </c>
      <c r="R6559" s="2">
        <v>40187</v>
      </c>
    </row>
    <row r="6560" spans="1:18" x14ac:dyDescent="0.25">
      <c r="A6560" s="1">
        <v>17507</v>
      </c>
      <c r="B6560" s="2">
        <v>41072</v>
      </c>
      <c r="C6560" s="2" t="str">
        <f t="shared" si="511"/>
        <v>June</v>
      </c>
      <c r="D6560" s="1" t="s">
        <v>41</v>
      </c>
      <c r="E6560" s="1">
        <v>27</v>
      </c>
      <c r="F6560" s="1">
        <f t="shared" si="510"/>
        <v>14.805925925925926</v>
      </c>
      <c r="G6560" s="1">
        <v>399.76</v>
      </c>
      <c r="H6560" s="1">
        <v>3.5</v>
      </c>
      <c r="I6560">
        <f t="shared" si="512"/>
        <v>403.26</v>
      </c>
      <c r="J6560">
        <f t="shared" si="513"/>
        <v>3.5455000000000001</v>
      </c>
      <c r="K6560">
        <f t="shared" si="514"/>
        <v>14.1734908</v>
      </c>
      <c r="L6560" s="1" t="s">
        <v>26</v>
      </c>
      <c r="M6560" s="1" t="s">
        <v>20</v>
      </c>
      <c r="N6560" s="1" t="s">
        <v>33</v>
      </c>
      <c r="O6560" s="1" t="s">
        <v>34</v>
      </c>
      <c r="P6560" s="1" t="s">
        <v>68</v>
      </c>
      <c r="Q6560" s="1" t="s">
        <v>24</v>
      </c>
      <c r="R6560" s="2">
        <v>41072</v>
      </c>
    </row>
    <row r="6561" spans="1:18" x14ac:dyDescent="0.25">
      <c r="A6561" s="1">
        <v>41094</v>
      </c>
      <c r="B6561" s="2">
        <v>39819</v>
      </c>
      <c r="C6561" s="2" t="str">
        <f t="shared" si="511"/>
        <v>January</v>
      </c>
      <c r="D6561" s="1" t="s">
        <v>18</v>
      </c>
      <c r="E6561" s="1">
        <v>46</v>
      </c>
      <c r="F6561" s="1">
        <f t="shared" si="510"/>
        <v>6.4993478260869573</v>
      </c>
      <c r="G6561" s="1">
        <v>298.97000000000003</v>
      </c>
      <c r="H6561" s="1">
        <v>8.73</v>
      </c>
      <c r="I6561">
        <f t="shared" si="512"/>
        <v>307.70000000000005</v>
      </c>
      <c r="J6561">
        <f t="shared" si="513"/>
        <v>3.5455000000000001</v>
      </c>
      <c r="K6561">
        <f t="shared" si="514"/>
        <v>10.59998135</v>
      </c>
      <c r="L6561" s="1" t="s">
        <v>26</v>
      </c>
      <c r="M6561" s="1" t="s">
        <v>59</v>
      </c>
      <c r="N6561" s="1" t="s">
        <v>33</v>
      </c>
      <c r="O6561" s="1" t="s">
        <v>34</v>
      </c>
      <c r="P6561" s="1" t="s">
        <v>45</v>
      </c>
      <c r="Q6561" s="1" t="s">
        <v>24</v>
      </c>
      <c r="R6561" s="2">
        <v>39821</v>
      </c>
    </row>
    <row r="6562" spans="1:18" x14ac:dyDescent="0.25">
      <c r="A6562" s="1">
        <v>9509</v>
      </c>
      <c r="B6562" s="2">
        <v>41189</v>
      </c>
      <c r="C6562" s="2" t="str">
        <f t="shared" si="511"/>
        <v>October</v>
      </c>
      <c r="D6562" s="1" t="s">
        <v>32</v>
      </c>
      <c r="E6562" s="1">
        <v>32</v>
      </c>
      <c r="F6562" s="1">
        <f t="shared" si="510"/>
        <v>49.551250000000003</v>
      </c>
      <c r="G6562" s="1">
        <v>1585.64</v>
      </c>
      <c r="H6562" s="1">
        <v>5.81</v>
      </c>
      <c r="I6562">
        <f t="shared" si="512"/>
        <v>1591.45</v>
      </c>
      <c r="J6562">
        <f t="shared" si="513"/>
        <v>3.5455000000000001</v>
      </c>
      <c r="K6562">
        <f t="shared" si="514"/>
        <v>56.218866200000001</v>
      </c>
      <c r="L6562" s="1" t="s">
        <v>26</v>
      </c>
      <c r="M6562" s="1" t="s">
        <v>44</v>
      </c>
      <c r="N6562" s="1" t="s">
        <v>42</v>
      </c>
      <c r="O6562" s="1" t="s">
        <v>34</v>
      </c>
      <c r="P6562" s="1" t="s">
        <v>45</v>
      </c>
      <c r="Q6562" s="1" t="s">
        <v>24</v>
      </c>
      <c r="R6562" s="2">
        <v>41189</v>
      </c>
    </row>
    <row r="6563" spans="1:18" x14ac:dyDescent="0.25">
      <c r="A6563" s="1">
        <v>54086</v>
      </c>
      <c r="B6563" s="2">
        <v>41158</v>
      </c>
      <c r="C6563" s="2" t="str">
        <f t="shared" si="511"/>
        <v>September</v>
      </c>
      <c r="D6563" s="1" t="s">
        <v>18</v>
      </c>
      <c r="E6563" s="1">
        <v>23</v>
      </c>
      <c r="F6563" s="1">
        <f t="shared" si="510"/>
        <v>220.09478260869565</v>
      </c>
      <c r="G6563" s="1">
        <v>5062.18</v>
      </c>
      <c r="H6563" s="1">
        <v>28.06</v>
      </c>
      <c r="I6563">
        <f t="shared" si="512"/>
        <v>5090.2400000000007</v>
      </c>
      <c r="J6563">
        <f t="shared" si="513"/>
        <v>5.3265000000000002</v>
      </c>
      <c r="K6563">
        <f t="shared" si="514"/>
        <v>269.63701770000006</v>
      </c>
      <c r="L6563" s="1" t="s">
        <v>38</v>
      </c>
      <c r="M6563" s="1" t="s">
        <v>20</v>
      </c>
      <c r="N6563" s="1" t="s">
        <v>28</v>
      </c>
      <c r="O6563" s="1" t="s">
        <v>29</v>
      </c>
      <c r="P6563" s="1" t="s">
        <v>61</v>
      </c>
      <c r="Q6563" s="1" t="s">
        <v>40</v>
      </c>
      <c r="R6563" s="2">
        <v>41160</v>
      </c>
    </row>
    <row r="6564" spans="1:18" x14ac:dyDescent="0.25">
      <c r="A6564" s="1">
        <v>46310</v>
      </c>
      <c r="B6564" s="2">
        <v>40380</v>
      </c>
      <c r="C6564" s="2" t="str">
        <f t="shared" si="511"/>
        <v>July</v>
      </c>
      <c r="D6564" s="1" t="s">
        <v>25</v>
      </c>
      <c r="E6564" s="1">
        <v>42</v>
      </c>
      <c r="F6564" s="1">
        <f t="shared" si="510"/>
        <v>129.13285714285715</v>
      </c>
      <c r="G6564" s="1">
        <v>5423.58</v>
      </c>
      <c r="H6564" s="1">
        <v>19.989999999999998</v>
      </c>
      <c r="I6564">
        <f t="shared" si="512"/>
        <v>5443.57</v>
      </c>
      <c r="J6564">
        <f t="shared" si="513"/>
        <v>3.5455000000000001</v>
      </c>
      <c r="K6564">
        <f t="shared" si="514"/>
        <v>192.2930289</v>
      </c>
      <c r="L6564" s="1" t="s">
        <v>26</v>
      </c>
      <c r="M6564" s="1" t="s">
        <v>27</v>
      </c>
      <c r="N6564" s="1" t="s">
        <v>42</v>
      </c>
      <c r="O6564" s="1" t="s">
        <v>34</v>
      </c>
      <c r="P6564" s="1" t="s">
        <v>60</v>
      </c>
      <c r="Q6564" s="1" t="s">
        <v>24</v>
      </c>
      <c r="R6564" s="2">
        <v>40380</v>
      </c>
    </row>
    <row r="6565" spans="1:18" x14ac:dyDescent="0.25">
      <c r="A6565" s="1">
        <v>38625</v>
      </c>
      <c r="B6565" s="2">
        <v>40499</v>
      </c>
      <c r="C6565" s="2" t="str">
        <f t="shared" si="511"/>
        <v>November</v>
      </c>
      <c r="D6565" s="1" t="s">
        <v>32</v>
      </c>
      <c r="E6565" s="1">
        <v>28</v>
      </c>
      <c r="F6565" s="1">
        <f t="shared" si="510"/>
        <v>98.285714285714292</v>
      </c>
      <c r="G6565" s="1">
        <v>2752</v>
      </c>
      <c r="H6565" s="1">
        <v>19.989999999999998</v>
      </c>
      <c r="I6565">
        <f t="shared" si="512"/>
        <v>2771.99</v>
      </c>
      <c r="J6565">
        <f t="shared" si="513"/>
        <v>5.3265000000000002</v>
      </c>
      <c r="K6565">
        <f t="shared" si="514"/>
        <v>146.58528000000001</v>
      </c>
      <c r="L6565" s="1" t="s">
        <v>19</v>
      </c>
      <c r="M6565" s="1" t="s">
        <v>20</v>
      </c>
      <c r="N6565" s="1" t="s">
        <v>33</v>
      </c>
      <c r="O6565" s="1" t="s">
        <v>29</v>
      </c>
      <c r="P6565" s="1" t="s">
        <v>43</v>
      </c>
      <c r="Q6565" s="1" t="s">
        <v>24</v>
      </c>
      <c r="R6565" s="2">
        <v>40501</v>
      </c>
    </row>
    <row r="6566" spans="1:18" x14ac:dyDescent="0.25">
      <c r="A6566" s="1">
        <v>23648</v>
      </c>
      <c r="B6566" s="2">
        <v>41176</v>
      </c>
      <c r="C6566" s="2" t="str">
        <f t="shared" si="511"/>
        <v>September</v>
      </c>
      <c r="D6566" s="1" t="s">
        <v>37</v>
      </c>
      <c r="E6566" s="1">
        <v>44</v>
      </c>
      <c r="F6566" s="1">
        <f t="shared" si="510"/>
        <v>153.82181818181817</v>
      </c>
      <c r="G6566" s="1">
        <v>6768.16</v>
      </c>
      <c r="H6566" s="1">
        <v>6.5</v>
      </c>
      <c r="I6566">
        <f t="shared" si="512"/>
        <v>6774.66</v>
      </c>
      <c r="J6566">
        <f t="shared" si="513"/>
        <v>5.3265000000000002</v>
      </c>
      <c r="K6566">
        <f t="shared" si="514"/>
        <v>360.50604240000001</v>
      </c>
      <c r="L6566" s="1" t="s">
        <v>26</v>
      </c>
      <c r="M6566" s="1" t="s">
        <v>54</v>
      </c>
      <c r="N6566" s="1" t="s">
        <v>33</v>
      </c>
      <c r="O6566" s="1" t="s">
        <v>29</v>
      </c>
      <c r="P6566" s="1" t="s">
        <v>43</v>
      </c>
      <c r="Q6566" s="1" t="s">
        <v>24</v>
      </c>
      <c r="R6566" s="2">
        <v>41177</v>
      </c>
    </row>
    <row r="6567" spans="1:18" x14ac:dyDescent="0.25">
      <c r="A6567" s="1">
        <v>55654</v>
      </c>
      <c r="B6567" s="2">
        <v>40440</v>
      </c>
      <c r="C6567" s="2" t="str">
        <f t="shared" si="511"/>
        <v>September</v>
      </c>
      <c r="D6567" s="1" t="s">
        <v>25</v>
      </c>
      <c r="E6567" s="1">
        <v>2</v>
      </c>
      <c r="F6567" s="1">
        <f t="shared" si="510"/>
        <v>8.65</v>
      </c>
      <c r="G6567" s="1">
        <v>17.3</v>
      </c>
      <c r="H6567" s="1">
        <v>2.83</v>
      </c>
      <c r="I6567">
        <f t="shared" si="512"/>
        <v>20.130000000000003</v>
      </c>
      <c r="J6567">
        <f t="shared" si="513"/>
        <v>4.7610000000000001</v>
      </c>
      <c r="K6567">
        <f t="shared" si="514"/>
        <v>0.82365300000000008</v>
      </c>
      <c r="L6567" s="1" t="s">
        <v>26</v>
      </c>
      <c r="M6567" s="1" t="s">
        <v>54</v>
      </c>
      <c r="N6567" s="1" t="s">
        <v>42</v>
      </c>
      <c r="O6567" s="1" t="s">
        <v>22</v>
      </c>
      <c r="P6567" s="1" t="s">
        <v>23</v>
      </c>
      <c r="Q6567" s="1" t="s">
        <v>46</v>
      </c>
      <c r="R6567" s="2">
        <v>40442</v>
      </c>
    </row>
    <row r="6568" spans="1:18" x14ac:dyDescent="0.25">
      <c r="A6568" s="1">
        <v>20128</v>
      </c>
      <c r="B6568" s="2">
        <v>40056</v>
      </c>
      <c r="C6568" s="2" t="str">
        <f t="shared" si="511"/>
        <v>August</v>
      </c>
      <c r="D6568" s="1" t="s">
        <v>32</v>
      </c>
      <c r="E6568" s="1">
        <v>32</v>
      </c>
      <c r="F6568" s="1">
        <f t="shared" si="510"/>
        <v>8.7321875000000002</v>
      </c>
      <c r="G6568" s="1">
        <v>279.43</v>
      </c>
      <c r="H6568" s="1">
        <v>1.99</v>
      </c>
      <c r="I6568">
        <f t="shared" si="512"/>
        <v>281.42</v>
      </c>
      <c r="J6568">
        <f t="shared" si="513"/>
        <v>5.3265000000000002</v>
      </c>
      <c r="K6568">
        <f t="shared" si="514"/>
        <v>14.883838950000001</v>
      </c>
      <c r="L6568" s="1" t="s">
        <v>26</v>
      </c>
      <c r="M6568" s="1" t="s">
        <v>51</v>
      </c>
      <c r="N6568" s="1" t="s">
        <v>33</v>
      </c>
      <c r="O6568" s="1" t="s">
        <v>29</v>
      </c>
      <c r="P6568" s="1" t="s">
        <v>43</v>
      </c>
      <c r="Q6568" s="1" t="s">
        <v>46</v>
      </c>
      <c r="R6568" s="2">
        <v>40058</v>
      </c>
    </row>
    <row r="6569" spans="1:18" x14ac:dyDescent="0.25">
      <c r="A6569" s="1">
        <v>7429</v>
      </c>
      <c r="B6569" s="2">
        <v>40324</v>
      </c>
      <c r="C6569" s="2" t="str">
        <f t="shared" si="511"/>
        <v>May</v>
      </c>
      <c r="D6569" s="1" t="s">
        <v>32</v>
      </c>
      <c r="E6569" s="1">
        <v>6</v>
      </c>
      <c r="F6569" s="1">
        <f t="shared" si="510"/>
        <v>28.041666666666668</v>
      </c>
      <c r="G6569" s="1">
        <v>168.25</v>
      </c>
      <c r="H6569" s="1">
        <v>6.93</v>
      </c>
      <c r="I6569">
        <f t="shared" si="512"/>
        <v>175.18</v>
      </c>
      <c r="J6569">
        <f t="shared" si="513"/>
        <v>4.7610000000000001</v>
      </c>
      <c r="K6569">
        <f t="shared" si="514"/>
        <v>8.0103825000000004</v>
      </c>
      <c r="L6569" s="1" t="s">
        <v>19</v>
      </c>
      <c r="M6569" s="1" t="s">
        <v>27</v>
      </c>
      <c r="N6569" s="1" t="s">
        <v>42</v>
      </c>
      <c r="O6569" s="1" t="s">
        <v>22</v>
      </c>
      <c r="P6569" s="1" t="s">
        <v>23</v>
      </c>
      <c r="Q6569" s="1" t="s">
        <v>24</v>
      </c>
      <c r="R6569" s="2">
        <v>40325</v>
      </c>
    </row>
    <row r="6570" spans="1:18" x14ac:dyDescent="0.25">
      <c r="A6570" s="1">
        <v>5735</v>
      </c>
      <c r="B6570" s="2">
        <v>40157</v>
      </c>
      <c r="C6570" s="2" t="str">
        <f t="shared" si="511"/>
        <v>December</v>
      </c>
      <c r="D6570" s="1" t="s">
        <v>41</v>
      </c>
      <c r="E6570" s="1">
        <v>10</v>
      </c>
      <c r="F6570" s="1">
        <f t="shared" si="510"/>
        <v>266.56399999999996</v>
      </c>
      <c r="G6570" s="1">
        <v>2665.64</v>
      </c>
      <c r="H6570" s="1">
        <v>35.67</v>
      </c>
      <c r="I6570">
        <f t="shared" si="512"/>
        <v>2701.31</v>
      </c>
      <c r="J6570">
        <f t="shared" si="513"/>
        <v>4.7610000000000001</v>
      </c>
      <c r="K6570">
        <f t="shared" si="514"/>
        <v>126.9111204</v>
      </c>
      <c r="L6570" s="1" t="s">
        <v>38</v>
      </c>
      <c r="M6570" s="1" t="s">
        <v>20</v>
      </c>
      <c r="N6570" s="1" t="s">
        <v>42</v>
      </c>
      <c r="O6570" s="1" t="s">
        <v>22</v>
      </c>
      <c r="P6570" s="1" t="s">
        <v>57</v>
      </c>
      <c r="Q6570" s="1" t="s">
        <v>64</v>
      </c>
      <c r="R6570" s="2">
        <v>40158</v>
      </c>
    </row>
    <row r="6571" spans="1:18" x14ac:dyDescent="0.25">
      <c r="A6571" s="1">
        <v>16258</v>
      </c>
      <c r="B6571" s="2">
        <v>40730</v>
      </c>
      <c r="C6571" s="2" t="str">
        <f t="shared" si="511"/>
        <v>July</v>
      </c>
      <c r="D6571" s="1" t="s">
        <v>41</v>
      </c>
      <c r="E6571" s="1">
        <v>1</v>
      </c>
      <c r="F6571" s="1">
        <f t="shared" si="510"/>
        <v>9.69</v>
      </c>
      <c r="G6571" s="1">
        <v>9.69</v>
      </c>
      <c r="H6571" s="1">
        <v>4.72</v>
      </c>
      <c r="I6571">
        <f t="shared" si="512"/>
        <v>14.41</v>
      </c>
      <c r="J6571">
        <f t="shared" si="513"/>
        <v>3.5455000000000001</v>
      </c>
      <c r="K6571">
        <f t="shared" si="514"/>
        <v>0.34355894999999997</v>
      </c>
      <c r="L6571" s="1" t="s">
        <v>26</v>
      </c>
      <c r="M6571" s="1" t="s">
        <v>59</v>
      </c>
      <c r="N6571" s="1" t="s">
        <v>33</v>
      </c>
      <c r="O6571" s="1" t="s">
        <v>34</v>
      </c>
      <c r="P6571" s="1" t="s">
        <v>45</v>
      </c>
      <c r="Q6571" s="1" t="s">
        <v>24</v>
      </c>
      <c r="R6571" s="2">
        <v>40731</v>
      </c>
    </row>
    <row r="6572" spans="1:18" x14ac:dyDescent="0.25">
      <c r="A6572" s="1">
        <v>24581</v>
      </c>
      <c r="B6572" s="2">
        <v>40277</v>
      </c>
      <c r="C6572" s="2" t="str">
        <f t="shared" si="511"/>
        <v>April</v>
      </c>
      <c r="D6572" s="1" t="s">
        <v>25</v>
      </c>
      <c r="E6572" s="1">
        <v>8</v>
      </c>
      <c r="F6572" s="1">
        <f t="shared" si="510"/>
        <v>4.82</v>
      </c>
      <c r="G6572" s="1">
        <v>38.56</v>
      </c>
      <c r="H6572" s="1">
        <v>1.49</v>
      </c>
      <c r="I6572">
        <f t="shared" si="512"/>
        <v>40.050000000000004</v>
      </c>
      <c r="J6572">
        <f t="shared" si="513"/>
        <v>3.5455000000000001</v>
      </c>
      <c r="K6572">
        <f t="shared" si="514"/>
        <v>1.3671448000000002</v>
      </c>
      <c r="L6572" s="1" t="s">
        <v>26</v>
      </c>
      <c r="M6572" s="1" t="s">
        <v>27</v>
      </c>
      <c r="N6572" s="1" t="s">
        <v>21</v>
      </c>
      <c r="O6572" s="1" t="s">
        <v>34</v>
      </c>
      <c r="P6572" s="1" t="s">
        <v>48</v>
      </c>
      <c r="Q6572" s="1" t="s">
        <v>24</v>
      </c>
      <c r="R6572" s="2">
        <v>40278</v>
      </c>
    </row>
    <row r="6573" spans="1:18" x14ac:dyDescent="0.25">
      <c r="A6573" s="1">
        <v>9285</v>
      </c>
      <c r="B6573" s="2">
        <v>39815</v>
      </c>
      <c r="C6573" s="2" t="str">
        <f t="shared" si="511"/>
        <v>January</v>
      </c>
      <c r="D6573" s="1" t="s">
        <v>37</v>
      </c>
      <c r="E6573" s="1">
        <v>3</v>
      </c>
      <c r="F6573" s="1">
        <f t="shared" si="510"/>
        <v>41.603333333333332</v>
      </c>
      <c r="G6573" s="1">
        <v>124.81</v>
      </c>
      <c r="H6573" s="1">
        <v>2.99</v>
      </c>
      <c r="I6573">
        <f t="shared" si="512"/>
        <v>127.8</v>
      </c>
      <c r="J6573">
        <f t="shared" si="513"/>
        <v>3.5455000000000001</v>
      </c>
      <c r="K6573">
        <f t="shared" si="514"/>
        <v>4.4251385500000007</v>
      </c>
      <c r="L6573" s="1" t="s">
        <v>26</v>
      </c>
      <c r="M6573" s="1" t="s">
        <v>58</v>
      </c>
      <c r="N6573" s="1" t="s">
        <v>21</v>
      </c>
      <c r="O6573" s="1" t="s">
        <v>34</v>
      </c>
      <c r="P6573" s="1" t="s">
        <v>48</v>
      </c>
      <c r="Q6573" s="1" t="s">
        <v>24</v>
      </c>
      <c r="R6573" s="2">
        <v>39817</v>
      </c>
    </row>
    <row r="6574" spans="1:18" x14ac:dyDescent="0.25">
      <c r="A6574" s="1">
        <v>29958</v>
      </c>
      <c r="B6574" s="2">
        <v>40549</v>
      </c>
      <c r="C6574" s="2" t="str">
        <f t="shared" si="511"/>
        <v>January</v>
      </c>
      <c r="D6574" s="1" t="s">
        <v>25</v>
      </c>
      <c r="E6574" s="1">
        <v>32</v>
      </c>
      <c r="F6574" s="1">
        <f t="shared" si="510"/>
        <v>464.40843749999999</v>
      </c>
      <c r="G6574" s="1">
        <v>14861.07</v>
      </c>
      <c r="H6574" s="1">
        <v>26</v>
      </c>
      <c r="I6574">
        <f t="shared" si="512"/>
        <v>14887.07</v>
      </c>
      <c r="J6574">
        <f t="shared" si="513"/>
        <v>4.7610000000000001</v>
      </c>
      <c r="K6574">
        <f t="shared" si="514"/>
        <v>707.53554269999995</v>
      </c>
      <c r="L6574" s="1" t="s">
        <v>38</v>
      </c>
      <c r="M6574" s="1" t="s">
        <v>49</v>
      </c>
      <c r="N6574" s="1" t="s">
        <v>21</v>
      </c>
      <c r="O6574" s="1" t="s">
        <v>22</v>
      </c>
      <c r="P6574" s="1" t="s">
        <v>39</v>
      </c>
      <c r="Q6574" s="1" t="s">
        <v>40</v>
      </c>
      <c r="R6574" s="2">
        <v>40551</v>
      </c>
    </row>
    <row r="6575" spans="1:18" x14ac:dyDescent="0.25">
      <c r="A6575" s="1">
        <v>35584</v>
      </c>
      <c r="B6575" s="2">
        <v>40666</v>
      </c>
      <c r="C6575" s="2" t="str">
        <f t="shared" si="511"/>
        <v>May</v>
      </c>
      <c r="D6575" s="1" t="s">
        <v>41</v>
      </c>
      <c r="E6575" s="1">
        <v>15</v>
      </c>
      <c r="F6575" s="1">
        <f t="shared" si="510"/>
        <v>10.022</v>
      </c>
      <c r="G6575" s="1">
        <v>150.33000000000001</v>
      </c>
      <c r="H6575" s="1">
        <v>9.4499999999999993</v>
      </c>
      <c r="I6575">
        <f t="shared" si="512"/>
        <v>159.78</v>
      </c>
      <c r="J6575">
        <f t="shared" si="513"/>
        <v>3.5455000000000001</v>
      </c>
      <c r="K6575">
        <f t="shared" si="514"/>
        <v>5.3299501500000011</v>
      </c>
      <c r="L6575" s="1" t="s">
        <v>19</v>
      </c>
      <c r="M6575" s="1" t="s">
        <v>27</v>
      </c>
      <c r="N6575" s="1" t="s">
        <v>33</v>
      </c>
      <c r="O6575" s="1" t="s">
        <v>34</v>
      </c>
      <c r="P6575" s="1" t="s">
        <v>60</v>
      </c>
      <c r="Q6575" s="1" t="s">
        <v>24</v>
      </c>
      <c r="R6575" s="2">
        <v>40666</v>
      </c>
    </row>
    <row r="6576" spans="1:18" x14ac:dyDescent="0.25">
      <c r="A6576" s="1">
        <v>31175</v>
      </c>
      <c r="B6576" s="2">
        <v>40082</v>
      </c>
      <c r="C6576" s="2" t="str">
        <f t="shared" si="511"/>
        <v>September</v>
      </c>
      <c r="D6576" s="1" t="s">
        <v>37</v>
      </c>
      <c r="E6576" s="1">
        <v>26</v>
      </c>
      <c r="F6576" s="1">
        <f t="shared" si="510"/>
        <v>20.756153846153843</v>
      </c>
      <c r="G6576" s="1">
        <v>539.66</v>
      </c>
      <c r="H6576" s="1">
        <v>5.97</v>
      </c>
      <c r="I6576">
        <f t="shared" si="512"/>
        <v>545.63</v>
      </c>
      <c r="J6576">
        <f t="shared" si="513"/>
        <v>3.5455000000000001</v>
      </c>
      <c r="K6576">
        <f t="shared" si="514"/>
        <v>19.133645299999998</v>
      </c>
      <c r="L6576" s="1" t="s">
        <v>19</v>
      </c>
      <c r="M6576" s="1" t="s">
        <v>54</v>
      </c>
      <c r="N6576" s="1" t="s">
        <v>33</v>
      </c>
      <c r="O6576" s="1" t="s">
        <v>34</v>
      </c>
      <c r="P6576" s="1" t="s">
        <v>45</v>
      </c>
      <c r="Q6576" s="1" t="s">
        <v>24</v>
      </c>
      <c r="R6576" s="2">
        <v>40085</v>
      </c>
    </row>
    <row r="6577" spans="1:18" x14ac:dyDescent="0.25">
      <c r="A6577" s="1">
        <v>42467</v>
      </c>
      <c r="B6577" s="2">
        <v>40465</v>
      </c>
      <c r="C6577" s="2" t="str">
        <f t="shared" si="511"/>
        <v>October</v>
      </c>
      <c r="D6577" s="1" t="s">
        <v>25</v>
      </c>
      <c r="E6577" s="1">
        <v>39</v>
      </c>
      <c r="F6577" s="1">
        <f t="shared" si="510"/>
        <v>31.674102564102562</v>
      </c>
      <c r="G6577" s="1">
        <v>1235.29</v>
      </c>
      <c r="H6577" s="1">
        <v>6.5</v>
      </c>
      <c r="I6577">
        <f t="shared" si="512"/>
        <v>1241.79</v>
      </c>
      <c r="J6577">
        <f t="shared" si="513"/>
        <v>5.3265000000000002</v>
      </c>
      <c r="K6577">
        <f t="shared" si="514"/>
        <v>65.797721850000002</v>
      </c>
      <c r="L6577" s="1" t="s">
        <v>19</v>
      </c>
      <c r="M6577" s="1" t="s">
        <v>20</v>
      </c>
      <c r="N6577" s="1" t="s">
        <v>42</v>
      </c>
      <c r="O6577" s="1" t="s">
        <v>29</v>
      </c>
      <c r="P6577" s="1" t="s">
        <v>43</v>
      </c>
      <c r="Q6577" s="1" t="s">
        <v>24</v>
      </c>
      <c r="R6577" s="2">
        <v>40467</v>
      </c>
    </row>
    <row r="6578" spans="1:18" x14ac:dyDescent="0.25">
      <c r="A6578" s="1">
        <v>10245</v>
      </c>
      <c r="B6578" s="2">
        <v>40587</v>
      </c>
      <c r="C6578" s="2" t="str">
        <f t="shared" si="511"/>
        <v>February</v>
      </c>
      <c r="D6578" s="1" t="s">
        <v>41</v>
      </c>
      <c r="E6578" s="1">
        <v>20</v>
      </c>
      <c r="F6578" s="1">
        <f t="shared" si="510"/>
        <v>128.6645</v>
      </c>
      <c r="G6578" s="1">
        <v>2573.29</v>
      </c>
      <c r="H6578" s="1">
        <v>70.2</v>
      </c>
      <c r="I6578">
        <f t="shared" si="512"/>
        <v>2643.49</v>
      </c>
      <c r="J6578">
        <f t="shared" si="513"/>
        <v>4.7610000000000001</v>
      </c>
      <c r="K6578">
        <f t="shared" si="514"/>
        <v>122.5143369</v>
      </c>
      <c r="L6578" s="1" t="s">
        <v>38</v>
      </c>
      <c r="M6578" s="1" t="s">
        <v>27</v>
      </c>
      <c r="N6578" s="1" t="s">
        <v>33</v>
      </c>
      <c r="O6578" s="1" t="s">
        <v>22</v>
      </c>
      <c r="P6578" s="1" t="s">
        <v>39</v>
      </c>
      <c r="Q6578" s="1" t="s">
        <v>40</v>
      </c>
      <c r="R6578" s="2">
        <v>40588</v>
      </c>
    </row>
    <row r="6579" spans="1:18" x14ac:dyDescent="0.25">
      <c r="A6579" s="1">
        <v>44224</v>
      </c>
      <c r="B6579" s="2">
        <v>40399</v>
      </c>
      <c r="C6579" s="2" t="str">
        <f t="shared" si="511"/>
        <v>August</v>
      </c>
      <c r="D6579" s="1" t="s">
        <v>25</v>
      </c>
      <c r="E6579" s="1">
        <v>32</v>
      </c>
      <c r="F6579" s="1">
        <f t="shared" si="510"/>
        <v>6.2093749999999996</v>
      </c>
      <c r="G6579" s="1">
        <v>198.7</v>
      </c>
      <c r="H6579" s="1">
        <v>2.74</v>
      </c>
      <c r="I6579">
        <f t="shared" si="512"/>
        <v>201.44</v>
      </c>
      <c r="J6579">
        <f t="shared" si="513"/>
        <v>5.3265000000000002</v>
      </c>
      <c r="K6579">
        <f t="shared" si="514"/>
        <v>10.583755500000001</v>
      </c>
      <c r="L6579" s="1" t="s">
        <v>26</v>
      </c>
      <c r="M6579" s="1" t="s">
        <v>56</v>
      </c>
      <c r="N6579" s="1" t="s">
        <v>33</v>
      </c>
      <c r="O6579" s="1" t="s">
        <v>29</v>
      </c>
      <c r="P6579" s="1" t="s">
        <v>43</v>
      </c>
      <c r="Q6579" s="1" t="s">
        <v>46</v>
      </c>
      <c r="R6579" s="2">
        <v>40400</v>
      </c>
    </row>
    <row r="6580" spans="1:18" x14ac:dyDescent="0.25">
      <c r="A6580" s="1">
        <v>57475</v>
      </c>
      <c r="B6580" s="2">
        <v>40455</v>
      </c>
      <c r="C6580" s="2" t="str">
        <f t="shared" si="511"/>
        <v>October</v>
      </c>
      <c r="D6580" s="1" t="s">
        <v>18</v>
      </c>
      <c r="E6580" s="1">
        <v>34</v>
      </c>
      <c r="F6580" s="1">
        <f t="shared" si="510"/>
        <v>16.32</v>
      </c>
      <c r="G6580" s="1">
        <v>554.88</v>
      </c>
      <c r="H6580" s="1">
        <v>13.18</v>
      </c>
      <c r="I6580">
        <f t="shared" si="512"/>
        <v>568.05999999999995</v>
      </c>
      <c r="J6580">
        <f t="shared" si="513"/>
        <v>3.5455000000000001</v>
      </c>
      <c r="K6580">
        <f t="shared" si="514"/>
        <v>19.6732704</v>
      </c>
      <c r="L6580" s="1" t="s">
        <v>26</v>
      </c>
      <c r="M6580" s="1" t="s">
        <v>59</v>
      </c>
      <c r="N6580" s="1" t="s">
        <v>42</v>
      </c>
      <c r="O6580" s="1" t="s">
        <v>34</v>
      </c>
      <c r="P6580" s="1" t="s">
        <v>48</v>
      </c>
      <c r="Q6580" s="1" t="s">
        <v>24</v>
      </c>
      <c r="R6580" s="2">
        <v>40455</v>
      </c>
    </row>
    <row r="6581" spans="1:18" x14ac:dyDescent="0.25">
      <c r="A6581" s="1">
        <v>7301</v>
      </c>
      <c r="B6581" s="2">
        <v>40540</v>
      </c>
      <c r="C6581" s="2" t="str">
        <f t="shared" si="511"/>
        <v>December</v>
      </c>
      <c r="D6581" s="1" t="s">
        <v>18</v>
      </c>
      <c r="E6581" s="1">
        <v>17</v>
      </c>
      <c r="F6581" s="1">
        <f t="shared" si="510"/>
        <v>56.417000000000002</v>
      </c>
      <c r="G6581" s="1">
        <v>959.08900000000006</v>
      </c>
      <c r="H6581" s="1">
        <v>2.5</v>
      </c>
      <c r="I6581">
        <f t="shared" si="512"/>
        <v>961.58900000000006</v>
      </c>
      <c r="J6581">
        <f t="shared" si="513"/>
        <v>5.3265000000000002</v>
      </c>
      <c r="K6581">
        <f t="shared" si="514"/>
        <v>51.085875585000004</v>
      </c>
      <c r="L6581" s="1" t="s">
        <v>26</v>
      </c>
      <c r="M6581" s="1" t="s">
        <v>49</v>
      </c>
      <c r="N6581" s="1" t="s">
        <v>33</v>
      </c>
      <c r="O6581" s="1" t="s">
        <v>29</v>
      </c>
      <c r="P6581" s="1" t="s">
        <v>30</v>
      </c>
      <c r="Q6581" s="1" t="s">
        <v>24</v>
      </c>
      <c r="R6581" s="2">
        <v>40557</v>
      </c>
    </row>
    <row r="6582" spans="1:18" x14ac:dyDescent="0.25">
      <c r="A6582" s="1">
        <v>6502</v>
      </c>
      <c r="B6582" s="2">
        <v>40775</v>
      </c>
      <c r="C6582" s="2" t="str">
        <f t="shared" si="511"/>
        <v>August</v>
      </c>
      <c r="D6582" s="1" t="s">
        <v>41</v>
      </c>
      <c r="E6582" s="1">
        <v>30</v>
      </c>
      <c r="F6582" s="1">
        <f t="shared" si="510"/>
        <v>10.230666666666668</v>
      </c>
      <c r="G6582" s="1">
        <v>306.92</v>
      </c>
      <c r="H6582" s="1">
        <v>5.12</v>
      </c>
      <c r="I6582">
        <f t="shared" si="512"/>
        <v>312.04000000000002</v>
      </c>
      <c r="J6582">
        <f t="shared" si="513"/>
        <v>3.5455000000000001</v>
      </c>
      <c r="K6582">
        <f t="shared" si="514"/>
        <v>10.881848600000001</v>
      </c>
      <c r="L6582" s="1" t="s">
        <v>26</v>
      </c>
      <c r="M6582" s="1" t="s">
        <v>27</v>
      </c>
      <c r="N6582" s="1" t="s">
        <v>42</v>
      </c>
      <c r="O6582" s="1" t="s">
        <v>34</v>
      </c>
      <c r="P6582" s="1" t="s">
        <v>45</v>
      </c>
      <c r="Q6582" s="1" t="s">
        <v>24</v>
      </c>
      <c r="R6582" s="2">
        <v>40778</v>
      </c>
    </row>
    <row r="6583" spans="1:18" x14ac:dyDescent="0.25">
      <c r="A6583" s="1">
        <v>18405</v>
      </c>
      <c r="B6583" s="2">
        <v>39820</v>
      </c>
      <c r="C6583" s="2" t="str">
        <f t="shared" si="511"/>
        <v>January</v>
      </c>
      <c r="D6583" s="1" t="s">
        <v>41</v>
      </c>
      <c r="E6583" s="1">
        <v>30</v>
      </c>
      <c r="F6583" s="1">
        <f t="shared" si="510"/>
        <v>20.355</v>
      </c>
      <c r="G6583" s="1">
        <v>610.65</v>
      </c>
      <c r="H6583" s="1">
        <v>8.83</v>
      </c>
      <c r="I6583">
        <f t="shared" si="512"/>
        <v>619.48</v>
      </c>
      <c r="J6583">
        <f t="shared" si="513"/>
        <v>3.5455000000000001</v>
      </c>
      <c r="K6583">
        <f t="shared" si="514"/>
        <v>21.650595749999997</v>
      </c>
      <c r="L6583" s="1" t="s">
        <v>19</v>
      </c>
      <c r="M6583" s="1" t="s">
        <v>27</v>
      </c>
      <c r="N6583" s="1" t="s">
        <v>21</v>
      </c>
      <c r="O6583" s="1" t="s">
        <v>34</v>
      </c>
      <c r="P6583" s="1" t="s">
        <v>48</v>
      </c>
      <c r="Q6583" s="1" t="s">
        <v>24</v>
      </c>
      <c r="R6583" s="2">
        <v>39822</v>
      </c>
    </row>
    <row r="6584" spans="1:18" x14ac:dyDescent="0.25">
      <c r="A6584" s="1">
        <v>37380</v>
      </c>
      <c r="B6584" s="2">
        <v>40634</v>
      </c>
      <c r="C6584" s="2" t="str">
        <f t="shared" si="511"/>
        <v>April</v>
      </c>
      <c r="D6584" s="1" t="s">
        <v>37</v>
      </c>
      <c r="E6584" s="1">
        <v>29</v>
      </c>
      <c r="F6584" s="1">
        <f t="shared" si="510"/>
        <v>25.426896551724138</v>
      </c>
      <c r="G6584" s="1">
        <v>737.38</v>
      </c>
      <c r="H6584" s="1">
        <v>5.3</v>
      </c>
      <c r="I6584">
        <f t="shared" si="512"/>
        <v>742.68</v>
      </c>
      <c r="J6584">
        <f t="shared" si="513"/>
        <v>4.7610000000000001</v>
      </c>
      <c r="K6584">
        <f t="shared" si="514"/>
        <v>35.106661800000005</v>
      </c>
      <c r="L6584" s="1" t="s">
        <v>26</v>
      </c>
      <c r="M6584" s="1" t="s">
        <v>20</v>
      </c>
      <c r="N6584" s="1" t="s">
        <v>42</v>
      </c>
      <c r="O6584" s="1" t="s">
        <v>22</v>
      </c>
      <c r="P6584" s="1" t="s">
        <v>39</v>
      </c>
      <c r="Q6584" s="1" t="s">
        <v>31</v>
      </c>
      <c r="R6584" s="2">
        <v>40635</v>
      </c>
    </row>
    <row r="6585" spans="1:18" x14ac:dyDescent="0.25">
      <c r="A6585" s="1">
        <v>16291</v>
      </c>
      <c r="B6585" s="2">
        <v>40641</v>
      </c>
      <c r="C6585" s="2" t="str">
        <f t="shared" si="511"/>
        <v>April</v>
      </c>
      <c r="D6585" s="1" t="s">
        <v>32</v>
      </c>
      <c r="E6585" s="1">
        <v>31</v>
      </c>
      <c r="F6585" s="1">
        <f t="shared" si="510"/>
        <v>28.859354838709677</v>
      </c>
      <c r="G6585" s="1">
        <v>894.64</v>
      </c>
      <c r="H6585" s="1">
        <v>19.46</v>
      </c>
      <c r="I6585">
        <f t="shared" si="512"/>
        <v>914.1</v>
      </c>
      <c r="J6585">
        <f t="shared" si="513"/>
        <v>4.7610000000000001</v>
      </c>
      <c r="K6585">
        <f t="shared" si="514"/>
        <v>42.593810400000002</v>
      </c>
      <c r="L6585" s="1" t="s">
        <v>26</v>
      </c>
      <c r="M6585" s="1" t="s">
        <v>27</v>
      </c>
      <c r="N6585" s="1" t="s">
        <v>21</v>
      </c>
      <c r="O6585" s="1" t="s">
        <v>22</v>
      </c>
      <c r="P6585" s="1" t="s">
        <v>23</v>
      </c>
      <c r="Q6585" s="1" t="s">
        <v>24</v>
      </c>
      <c r="R6585" s="2">
        <v>40642</v>
      </c>
    </row>
    <row r="6586" spans="1:18" x14ac:dyDescent="0.25">
      <c r="A6586" s="1">
        <v>25280</v>
      </c>
      <c r="B6586" s="2">
        <v>40684</v>
      </c>
      <c r="C6586" s="2" t="str">
        <f t="shared" si="511"/>
        <v>May</v>
      </c>
      <c r="D6586" s="1" t="s">
        <v>32</v>
      </c>
      <c r="E6586" s="1">
        <v>16</v>
      </c>
      <c r="F6586" s="1">
        <f t="shared" si="510"/>
        <v>11.203749999999999</v>
      </c>
      <c r="G6586" s="1">
        <v>179.26</v>
      </c>
      <c r="H6586" s="1">
        <v>2.99</v>
      </c>
      <c r="I6586">
        <f t="shared" si="512"/>
        <v>182.25</v>
      </c>
      <c r="J6586">
        <f t="shared" si="513"/>
        <v>3.5455000000000001</v>
      </c>
      <c r="K6586">
        <f t="shared" si="514"/>
        <v>6.3556632999999998</v>
      </c>
      <c r="L6586" s="1" t="s">
        <v>26</v>
      </c>
      <c r="M6586" s="1" t="s">
        <v>27</v>
      </c>
      <c r="N6586" s="1" t="s">
        <v>33</v>
      </c>
      <c r="O6586" s="1" t="s">
        <v>34</v>
      </c>
      <c r="P6586" s="1" t="s">
        <v>48</v>
      </c>
      <c r="Q6586" s="1" t="s">
        <v>24</v>
      </c>
      <c r="R6586" s="2">
        <v>40686</v>
      </c>
    </row>
    <row r="6587" spans="1:18" x14ac:dyDescent="0.25">
      <c r="A6587" s="1">
        <v>46212</v>
      </c>
      <c r="B6587" s="2">
        <v>41164</v>
      </c>
      <c r="C6587" s="2" t="str">
        <f t="shared" si="511"/>
        <v>September</v>
      </c>
      <c r="D6587" s="1" t="s">
        <v>32</v>
      </c>
      <c r="E6587" s="1">
        <v>7</v>
      </c>
      <c r="F6587" s="1">
        <f t="shared" si="510"/>
        <v>553.98285714285714</v>
      </c>
      <c r="G6587" s="1">
        <v>3877.88</v>
      </c>
      <c r="H6587" s="1">
        <v>45.7</v>
      </c>
      <c r="I6587">
        <f t="shared" si="512"/>
        <v>3923.58</v>
      </c>
      <c r="J6587">
        <f t="shared" si="513"/>
        <v>4.7610000000000001</v>
      </c>
      <c r="K6587">
        <f t="shared" si="514"/>
        <v>184.62586680000001</v>
      </c>
      <c r="L6587" s="1" t="s">
        <v>38</v>
      </c>
      <c r="M6587" s="1" t="s">
        <v>27</v>
      </c>
      <c r="N6587" s="1" t="s">
        <v>21</v>
      </c>
      <c r="O6587" s="1" t="s">
        <v>22</v>
      </c>
      <c r="P6587" s="1" t="s">
        <v>57</v>
      </c>
      <c r="Q6587" s="1" t="s">
        <v>64</v>
      </c>
      <c r="R6587" s="2">
        <v>41166</v>
      </c>
    </row>
    <row r="6588" spans="1:18" x14ac:dyDescent="0.25">
      <c r="A6588" s="1">
        <v>56128</v>
      </c>
      <c r="B6588" s="2">
        <v>40389</v>
      </c>
      <c r="C6588" s="2" t="str">
        <f t="shared" si="511"/>
        <v>July</v>
      </c>
      <c r="D6588" s="1" t="s">
        <v>41</v>
      </c>
      <c r="E6588" s="1">
        <v>41</v>
      </c>
      <c r="F6588" s="1">
        <f t="shared" si="510"/>
        <v>22.004634146341466</v>
      </c>
      <c r="G6588" s="1">
        <v>902.19</v>
      </c>
      <c r="H6588" s="1">
        <v>8.99</v>
      </c>
      <c r="I6588">
        <f t="shared" si="512"/>
        <v>911.18000000000006</v>
      </c>
      <c r="J6588">
        <f t="shared" si="513"/>
        <v>3.5455000000000001</v>
      </c>
      <c r="K6588">
        <f t="shared" si="514"/>
        <v>31.987146450000004</v>
      </c>
      <c r="L6588" s="1" t="s">
        <v>26</v>
      </c>
      <c r="M6588" s="1" t="s">
        <v>27</v>
      </c>
      <c r="N6588" s="1" t="s">
        <v>28</v>
      </c>
      <c r="O6588" s="1" t="s">
        <v>34</v>
      </c>
      <c r="P6588" s="1" t="s">
        <v>35</v>
      </c>
      <c r="Q6588" s="1" t="s">
        <v>46</v>
      </c>
      <c r="R6588" s="2">
        <v>40389</v>
      </c>
    </row>
    <row r="6589" spans="1:18" x14ac:dyDescent="0.25">
      <c r="A6589" s="1">
        <v>42528</v>
      </c>
      <c r="B6589" s="2">
        <v>40232</v>
      </c>
      <c r="C6589" s="2" t="str">
        <f t="shared" si="511"/>
        <v>February</v>
      </c>
      <c r="D6589" s="1" t="s">
        <v>41</v>
      </c>
      <c r="E6589" s="1">
        <v>13</v>
      </c>
      <c r="F6589" s="1">
        <f t="shared" si="510"/>
        <v>19.28846153846154</v>
      </c>
      <c r="G6589" s="1">
        <v>250.75</v>
      </c>
      <c r="H6589" s="1">
        <v>9.4700000000000006</v>
      </c>
      <c r="I6589">
        <f t="shared" si="512"/>
        <v>260.22000000000003</v>
      </c>
      <c r="J6589">
        <f t="shared" si="513"/>
        <v>3.5455000000000001</v>
      </c>
      <c r="K6589">
        <f t="shared" si="514"/>
        <v>8.8903412500000005</v>
      </c>
      <c r="L6589" s="1" t="s">
        <v>26</v>
      </c>
      <c r="M6589" s="1" t="s">
        <v>58</v>
      </c>
      <c r="N6589" s="1" t="s">
        <v>21</v>
      </c>
      <c r="O6589" s="1" t="s">
        <v>34</v>
      </c>
      <c r="P6589" s="1" t="s">
        <v>60</v>
      </c>
      <c r="Q6589" s="1" t="s">
        <v>24</v>
      </c>
      <c r="R6589" s="2">
        <v>40233</v>
      </c>
    </row>
    <row r="6590" spans="1:18" x14ac:dyDescent="0.25">
      <c r="A6590" s="1">
        <v>34980</v>
      </c>
      <c r="B6590" s="2">
        <v>40392</v>
      </c>
      <c r="C6590" s="2" t="str">
        <f t="shared" si="511"/>
        <v>August</v>
      </c>
      <c r="D6590" s="1" t="s">
        <v>32</v>
      </c>
      <c r="E6590" s="1">
        <v>7</v>
      </c>
      <c r="F6590" s="1">
        <f t="shared" si="510"/>
        <v>20.110000000000003</v>
      </c>
      <c r="G6590" s="1">
        <v>140.77000000000001</v>
      </c>
      <c r="H6590" s="1">
        <v>3.77</v>
      </c>
      <c r="I6590">
        <f t="shared" si="512"/>
        <v>144.54000000000002</v>
      </c>
      <c r="J6590">
        <f t="shared" si="513"/>
        <v>4.7610000000000001</v>
      </c>
      <c r="K6590">
        <f t="shared" si="514"/>
        <v>6.7020597000000013</v>
      </c>
      <c r="L6590" s="1" t="s">
        <v>26</v>
      </c>
      <c r="M6590" s="1" t="s">
        <v>20</v>
      </c>
      <c r="N6590" s="1" t="s">
        <v>33</v>
      </c>
      <c r="O6590" s="1" t="s">
        <v>22</v>
      </c>
      <c r="P6590" s="1" t="s">
        <v>23</v>
      </c>
      <c r="Q6590" s="1" t="s">
        <v>46</v>
      </c>
      <c r="R6590" s="2">
        <v>40394</v>
      </c>
    </row>
    <row r="6591" spans="1:18" x14ac:dyDescent="0.25">
      <c r="A6591" s="1">
        <v>55906</v>
      </c>
      <c r="B6591" s="2">
        <v>40143</v>
      </c>
      <c r="C6591" s="2" t="str">
        <f t="shared" si="511"/>
        <v>November</v>
      </c>
      <c r="D6591" s="1" t="s">
        <v>37</v>
      </c>
      <c r="E6591" s="1">
        <v>42</v>
      </c>
      <c r="F6591" s="1">
        <f t="shared" si="510"/>
        <v>54.024047619047622</v>
      </c>
      <c r="G6591" s="1">
        <v>2269.0100000000002</v>
      </c>
      <c r="H6591" s="1">
        <v>19.989999999999998</v>
      </c>
      <c r="I6591">
        <f t="shared" si="512"/>
        <v>2289</v>
      </c>
      <c r="J6591">
        <f t="shared" si="513"/>
        <v>3.5455000000000001</v>
      </c>
      <c r="K6591">
        <f t="shared" si="514"/>
        <v>80.447749550000012</v>
      </c>
      <c r="L6591" s="1" t="s">
        <v>26</v>
      </c>
      <c r="M6591" s="1" t="s">
        <v>54</v>
      </c>
      <c r="N6591" s="1" t="s">
        <v>21</v>
      </c>
      <c r="O6591" s="1" t="s">
        <v>34</v>
      </c>
      <c r="P6591" s="1" t="s">
        <v>60</v>
      </c>
      <c r="Q6591" s="1" t="s">
        <v>24</v>
      </c>
      <c r="R6591" s="2">
        <v>40144</v>
      </c>
    </row>
    <row r="6592" spans="1:18" x14ac:dyDescent="0.25">
      <c r="A6592" s="1">
        <v>27364</v>
      </c>
      <c r="B6592" s="2">
        <v>40683</v>
      </c>
      <c r="C6592" s="2" t="str">
        <f t="shared" si="511"/>
        <v>May</v>
      </c>
      <c r="D6592" s="1" t="s">
        <v>41</v>
      </c>
      <c r="E6592" s="1">
        <v>25</v>
      </c>
      <c r="F6592" s="1">
        <f t="shared" si="510"/>
        <v>2.9627999999999997</v>
      </c>
      <c r="G6592" s="1">
        <v>74.069999999999993</v>
      </c>
      <c r="H6592" s="1">
        <v>1.49</v>
      </c>
      <c r="I6592">
        <f t="shared" si="512"/>
        <v>75.559999999999988</v>
      </c>
      <c r="J6592">
        <f t="shared" si="513"/>
        <v>3.5455000000000001</v>
      </c>
      <c r="K6592">
        <f t="shared" si="514"/>
        <v>2.6261518499999998</v>
      </c>
      <c r="L6592" s="1" t="s">
        <v>26</v>
      </c>
      <c r="M6592" s="1" t="s">
        <v>56</v>
      </c>
      <c r="N6592" s="1" t="s">
        <v>33</v>
      </c>
      <c r="O6592" s="1" t="s">
        <v>34</v>
      </c>
      <c r="P6592" s="1" t="s">
        <v>48</v>
      </c>
      <c r="Q6592" s="1" t="s">
        <v>24</v>
      </c>
      <c r="R6592" s="2">
        <v>40685</v>
      </c>
    </row>
    <row r="6593" spans="1:18" x14ac:dyDescent="0.25">
      <c r="A6593" s="1">
        <v>6720</v>
      </c>
      <c r="B6593" s="2">
        <v>40430</v>
      </c>
      <c r="C6593" s="2" t="str">
        <f t="shared" si="511"/>
        <v>September</v>
      </c>
      <c r="D6593" s="1" t="s">
        <v>32</v>
      </c>
      <c r="E6593" s="1">
        <v>8</v>
      </c>
      <c r="F6593" s="1">
        <f t="shared" si="510"/>
        <v>6.7362500000000001</v>
      </c>
      <c r="G6593" s="1">
        <v>53.89</v>
      </c>
      <c r="H6593" s="1">
        <v>0.5</v>
      </c>
      <c r="I6593">
        <f t="shared" si="512"/>
        <v>54.39</v>
      </c>
      <c r="J6593">
        <f t="shared" si="513"/>
        <v>3.5455000000000001</v>
      </c>
      <c r="K6593">
        <f t="shared" si="514"/>
        <v>1.9106699500000002</v>
      </c>
      <c r="L6593" s="1" t="s">
        <v>26</v>
      </c>
      <c r="M6593" s="1" t="s">
        <v>59</v>
      </c>
      <c r="N6593" s="1" t="s">
        <v>42</v>
      </c>
      <c r="O6593" s="1" t="s">
        <v>34</v>
      </c>
      <c r="P6593" s="1" t="s">
        <v>63</v>
      </c>
      <c r="Q6593" s="1" t="s">
        <v>24</v>
      </c>
      <c r="R6593" s="2">
        <v>40432</v>
      </c>
    </row>
    <row r="6594" spans="1:18" x14ac:dyDescent="0.25">
      <c r="A6594" s="1">
        <v>33060</v>
      </c>
      <c r="B6594" s="2">
        <v>40228</v>
      </c>
      <c r="C6594" s="2" t="str">
        <f t="shared" si="511"/>
        <v>February</v>
      </c>
      <c r="D6594" s="1" t="s">
        <v>25</v>
      </c>
      <c r="E6594" s="1">
        <v>3</v>
      </c>
      <c r="F6594" s="1">
        <f t="shared" ref="F6594:F6657" si="515">G6594/E6594</f>
        <v>5.2933333333333339</v>
      </c>
      <c r="G6594" s="1">
        <v>15.88</v>
      </c>
      <c r="H6594" s="1">
        <v>4.6900000000000004</v>
      </c>
      <c r="I6594">
        <f t="shared" si="512"/>
        <v>20.57</v>
      </c>
      <c r="J6594">
        <f t="shared" si="513"/>
        <v>3.5455000000000001</v>
      </c>
      <c r="K6594">
        <f t="shared" si="514"/>
        <v>0.56302540000000012</v>
      </c>
      <c r="L6594" s="1" t="s">
        <v>26</v>
      </c>
      <c r="M6594" s="1" t="s">
        <v>56</v>
      </c>
      <c r="N6594" s="1" t="s">
        <v>42</v>
      </c>
      <c r="O6594" s="1" t="s">
        <v>34</v>
      </c>
      <c r="P6594" s="1" t="s">
        <v>48</v>
      </c>
      <c r="Q6594" s="1" t="s">
        <v>24</v>
      </c>
      <c r="R6594" s="2">
        <v>40229</v>
      </c>
    </row>
    <row r="6595" spans="1:18" x14ac:dyDescent="0.25">
      <c r="A6595" s="1">
        <v>39655</v>
      </c>
      <c r="B6595" s="2">
        <v>40991</v>
      </c>
      <c r="C6595" s="2" t="str">
        <f t="shared" ref="C6595:C6658" si="516">TEXT(B6595,"mmmm")</f>
        <v>March</v>
      </c>
      <c r="D6595" s="1" t="s">
        <v>25</v>
      </c>
      <c r="E6595" s="1">
        <v>35</v>
      </c>
      <c r="F6595" s="1">
        <f t="shared" si="515"/>
        <v>7.2328571428571431</v>
      </c>
      <c r="G6595" s="1">
        <v>253.15</v>
      </c>
      <c r="H6595" s="1">
        <v>3.52</v>
      </c>
      <c r="I6595">
        <f t="shared" ref="I6595:I6658" si="517">G6595+H6595</f>
        <v>256.67</v>
      </c>
      <c r="J6595">
        <f t="shared" ref="J6595:J6658" si="518">IF(O6595="Furniture",4.761,IF(O6595="Technology",5.3265,IF(O6595="Office Supplies",3.5455,0)))</f>
        <v>5.3265000000000002</v>
      </c>
      <c r="K6595">
        <f t="shared" ref="K6595:K6658" si="519">(J6595*G6595)/100</f>
        <v>13.484034750000001</v>
      </c>
      <c r="L6595" s="1" t="s">
        <v>26</v>
      </c>
      <c r="M6595" s="1" t="s">
        <v>20</v>
      </c>
      <c r="N6595" s="1" t="s">
        <v>33</v>
      </c>
      <c r="O6595" s="1" t="s">
        <v>29</v>
      </c>
      <c r="P6595" s="1" t="s">
        <v>43</v>
      </c>
      <c r="Q6595" s="1" t="s">
        <v>46</v>
      </c>
      <c r="R6595" s="2">
        <v>40991</v>
      </c>
    </row>
    <row r="6596" spans="1:18" x14ac:dyDescent="0.25">
      <c r="A6596" s="1">
        <v>25157</v>
      </c>
      <c r="B6596" s="2">
        <v>40323</v>
      </c>
      <c r="C6596" s="2" t="str">
        <f t="shared" si="516"/>
        <v>May</v>
      </c>
      <c r="D6596" s="1" t="s">
        <v>32</v>
      </c>
      <c r="E6596" s="1">
        <v>24</v>
      </c>
      <c r="F6596" s="1">
        <f t="shared" si="515"/>
        <v>22.724166666666665</v>
      </c>
      <c r="G6596" s="1">
        <v>545.38</v>
      </c>
      <c r="H6596" s="1">
        <v>8.18</v>
      </c>
      <c r="I6596">
        <f t="shared" si="517"/>
        <v>553.55999999999995</v>
      </c>
      <c r="J6596">
        <f t="shared" si="518"/>
        <v>3.5455000000000001</v>
      </c>
      <c r="K6596">
        <f t="shared" si="519"/>
        <v>19.3364479</v>
      </c>
      <c r="L6596" s="1" t="s">
        <v>26</v>
      </c>
      <c r="M6596" s="1" t="s">
        <v>47</v>
      </c>
      <c r="N6596" s="1" t="s">
        <v>33</v>
      </c>
      <c r="O6596" s="1" t="s">
        <v>34</v>
      </c>
      <c r="P6596" s="1" t="s">
        <v>45</v>
      </c>
      <c r="Q6596" s="1" t="s">
        <v>24</v>
      </c>
      <c r="R6596" s="2">
        <v>40325</v>
      </c>
    </row>
    <row r="6597" spans="1:18" x14ac:dyDescent="0.25">
      <c r="A6597" s="1">
        <v>31106</v>
      </c>
      <c r="B6597" s="2">
        <v>40955</v>
      </c>
      <c r="C6597" s="2" t="str">
        <f t="shared" si="516"/>
        <v>February</v>
      </c>
      <c r="D6597" s="1" t="s">
        <v>18</v>
      </c>
      <c r="E6597" s="1">
        <v>45</v>
      </c>
      <c r="F6597" s="1">
        <f t="shared" si="515"/>
        <v>5.7593333333333341</v>
      </c>
      <c r="G6597" s="1">
        <v>259.17</v>
      </c>
      <c r="H6597" s="1">
        <v>3.6</v>
      </c>
      <c r="I6597">
        <f t="shared" si="517"/>
        <v>262.77000000000004</v>
      </c>
      <c r="J6597">
        <f t="shared" si="518"/>
        <v>3.5455000000000001</v>
      </c>
      <c r="K6597">
        <f t="shared" si="519"/>
        <v>9.1888723500000005</v>
      </c>
      <c r="L6597" s="1" t="s">
        <v>26</v>
      </c>
      <c r="M6597" s="1" t="s">
        <v>54</v>
      </c>
      <c r="N6597" s="1" t="s">
        <v>33</v>
      </c>
      <c r="O6597" s="1" t="s">
        <v>34</v>
      </c>
      <c r="P6597" s="1" t="s">
        <v>50</v>
      </c>
      <c r="Q6597" s="1" t="s">
        <v>46</v>
      </c>
      <c r="R6597" s="2">
        <v>40957</v>
      </c>
    </row>
    <row r="6598" spans="1:18" x14ac:dyDescent="0.25">
      <c r="A6598" s="1">
        <v>46018</v>
      </c>
      <c r="B6598" s="2">
        <v>40036</v>
      </c>
      <c r="C6598" s="2" t="str">
        <f t="shared" si="516"/>
        <v>August</v>
      </c>
      <c r="D6598" s="1" t="s">
        <v>41</v>
      </c>
      <c r="E6598" s="1">
        <v>31</v>
      </c>
      <c r="F6598" s="1">
        <f t="shared" si="515"/>
        <v>90.239032258064512</v>
      </c>
      <c r="G6598" s="1">
        <v>2797.41</v>
      </c>
      <c r="H6598" s="1">
        <v>14</v>
      </c>
      <c r="I6598">
        <f t="shared" si="517"/>
        <v>2811.41</v>
      </c>
      <c r="J6598">
        <f t="shared" si="518"/>
        <v>5.3265000000000002</v>
      </c>
      <c r="K6598">
        <f t="shared" si="519"/>
        <v>149.00404365</v>
      </c>
      <c r="L6598" s="1" t="s">
        <v>38</v>
      </c>
      <c r="M6598" s="1" t="s">
        <v>54</v>
      </c>
      <c r="N6598" s="1" t="s">
        <v>42</v>
      </c>
      <c r="O6598" s="1" t="s">
        <v>29</v>
      </c>
      <c r="P6598" s="1" t="s">
        <v>61</v>
      </c>
      <c r="Q6598" s="1" t="s">
        <v>40</v>
      </c>
      <c r="R6598" s="2">
        <v>40037</v>
      </c>
    </row>
    <row r="6599" spans="1:18" x14ac:dyDescent="0.25">
      <c r="A6599" s="1">
        <v>43298</v>
      </c>
      <c r="B6599" s="2">
        <v>40734</v>
      </c>
      <c r="C6599" s="2" t="str">
        <f t="shared" si="516"/>
        <v>July</v>
      </c>
      <c r="D6599" s="1" t="s">
        <v>32</v>
      </c>
      <c r="E6599" s="1">
        <v>33</v>
      </c>
      <c r="F6599" s="1">
        <f t="shared" si="515"/>
        <v>180.73303030303029</v>
      </c>
      <c r="G6599" s="1">
        <v>5964.19</v>
      </c>
      <c r="H6599" s="1">
        <v>24.49</v>
      </c>
      <c r="I6599">
        <f t="shared" si="517"/>
        <v>5988.6799999999994</v>
      </c>
      <c r="J6599">
        <f t="shared" si="518"/>
        <v>5.3265000000000002</v>
      </c>
      <c r="K6599">
        <f t="shared" si="519"/>
        <v>317.68258034999997</v>
      </c>
      <c r="L6599" s="1" t="s">
        <v>26</v>
      </c>
      <c r="M6599" s="1" t="s">
        <v>51</v>
      </c>
      <c r="N6599" s="1" t="s">
        <v>21</v>
      </c>
      <c r="O6599" s="1" t="s">
        <v>29</v>
      </c>
      <c r="P6599" s="1" t="s">
        <v>52</v>
      </c>
      <c r="Q6599" s="1" t="s">
        <v>53</v>
      </c>
      <c r="R6599" s="2">
        <v>40736</v>
      </c>
    </row>
    <row r="6600" spans="1:18" x14ac:dyDescent="0.25">
      <c r="A6600" s="1">
        <v>30278</v>
      </c>
      <c r="B6600" s="2">
        <v>40086</v>
      </c>
      <c r="C6600" s="2" t="str">
        <f t="shared" si="516"/>
        <v>September</v>
      </c>
      <c r="D6600" s="1" t="s">
        <v>18</v>
      </c>
      <c r="E6600" s="1">
        <v>50</v>
      </c>
      <c r="F6600" s="1">
        <f t="shared" si="515"/>
        <v>57.218599999999995</v>
      </c>
      <c r="G6600" s="1">
        <v>2860.93</v>
      </c>
      <c r="H6600" s="1">
        <v>5.26</v>
      </c>
      <c r="I6600">
        <f t="shared" si="517"/>
        <v>2866.19</v>
      </c>
      <c r="J6600">
        <f t="shared" si="518"/>
        <v>5.3265000000000002</v>
      </c>
      <c r="K6600">
        <f t="shared" si="519"/>
        <v>152.38743645</v>
      </c>
      <c r="L6600" s="1" t="s">
        <v>26</v>
      </c>
      <c r="M6600" s="1" t="s">
        <v>59</v>
      </c>
      <c r="N6600" s="1" t="s">
        <v>42</v>
      </c>
      <c r="O6600" s="1" t="s">
        <v>29</v>
      </c>
      <c r="P6600" s="1" t="s">
        <v>30</v>
      </c>
      <c r="Q6600" s="1" t="s">
        <v>24</v>
      </c>
      <c r="R6600" s="2">
        <v>40095</v>
      </c>
    </row>
    <row r="6601" spans="1:18" x14ac:dyDescent="0.25">
      <c r="A6601" s="1">
        <v>13408</v>
      </c>
      <c r="B6601" s="2">
        <v>39858</v>
      </c>
      <c r="C6601" s="2" t="str">
        <f t="shared" si="516"/>
        <v>February</v>
      </c>
      <c r="D6601" s="1" t="s">
        <v>18</v>
      </c>
      <c r="E6601" s="1">
        <v>4</v>
      </c>
      <c r="F6601" s="1">
        <f t="shared" si="515"/>
        <v>64.192499999999995</v>
      </c>
      <c r="G6601" s="1">
        <v>256.77</v>
      </c>
      <c r="H6601" s="1">
        <v>12.23</v>
      </c>
      <c r="I6601">
        <f t="shared" si="517"/>
        <v>269</v>
      </c>
      <c r="J6601">
        <f t="shared" si="518"/>
        <v>4.7610000000000001</v>
      </c>
      <c r="K6601">
        <f t="shared" si="519"/>
        <v>12.224819700000001</v>
      </c>
      <c r="L6601" s="1" t="s">
        <v>26</v>
      </c>
      <c r="M6601" s="1" t="s">
        <v>27</v>
      </c>
      <c r="N6601" s="1" t="s">
        <v>42</v>
      </c>
      <c r="O6601" s="1" t="s">
        <v>22</v>
      </c>
      <c r="P6601" s="1" t="s">
        <v>23</v>
      </c>
      <c r="Q6601" s="1" t="s">
        <v>31</v>
      </c>
      <c r="R6601" s="2">
        <v>39860</v>
      </c>
    </row>
    <row r="6602" spans="1:18" x14ac:dyDescent="0.25">
      <c r="A6602" s="1">
        <v>1925</v>
      </c>
      <c r="B6602" s="2">
        <v>40972</v>
      </c>
      <c r="C6602" s="2" t="str">
        <f t="shared" si="516"/>
        <v>March</v>
      </c>
      <c r="D6602" s="1" t="s">
        <v>37</v>
      </c>
      <c r="E6602" s="1">
        <v>7</v>
      </c>
      <c r="F6602" s="1">
        <f t="shared" si="515"/>
        <v>267.76714285714286</v>
      </c>
      <c r="G6602" s="1">
        <v>1874.37</v>
      </c>
      <c r="H6602" s="1">
        <v>24.49</v>
      </c>
      <c r="I6602">
        <f t="shared" si="517"/>
        <v>1898.86</v>
      </c>
      <c r="J6602">
        <f t="shared" si="518"/>
        <v>4.7610000000000001</v>
      </c>
      <c r="K6602">
        <f t="shared" si="519"/>
        <v>89.238755699999999</v>
      </c>
      <c r="L6602" s="1" t="s">
        <v>26</v>
      </c>
      <c r="M6602" s="1" t="s">
        <v>20</v>
      </c>
      <c r="N6602" s="1" t="s">
        <v>33</v>
      </c>
      <c r="O6602" s="1" t="s">
        <v>22</v>
      </c>
      <c r="P6602" s="1" t="s">
        <v>39</v>
      </c>
      <c r="Q6602" s="1" t="s">
        <v>53</v>
      </c>
      <c r="R6602" s="2">
        <v>40973</v>
      </c>
    </row>
    <row r="6603" spans="1:18" x14ac:dyDescent="0.25">
      <c r="A6603" s="1">
        <v>35430</v>
      </c>
      <c r="B6603" s="2">
        <v>40262</v>
      </c>
      <c r="C6603" s="2" t="str">
        <f t="shared" si="516"/>
        <v>March</v>
      </c>
      <c r="D6603" s="1" t="s">
        <v>18</v>
      </c>
      <c r="E6603" s="1">
        <v>16</v>
      </c>
      <c r="F6603" s="1">
        <f t="shared" si="515"/>
        <v>114.74</v>
      </c>
      <c r="G6603" s="1">
        <v>1835.84</v>
      </c>
      <c r="H6603" s="1">
        <v>13.99</v>
      </c>
      <c r="I6603">
        <f t="shared" si="517"/>
        <v>1849.83</v>
      </c>
      <c r="J6603">
        <f t="shared" si="518"/>
        <v>4.7610000000000001</v>
      </c>
      <c r="K6603">
        <f t="shared" si="519"/>
        <v>87.404342400000004</v>
      </c>
      <c r="L6603" s="1" t="s">
        <v>26</v>
      </c>
      <c r="M6603" s="1" t="s">
        <v>27</v>
      </c>
      <c r="N6603" s="1" t="s">
        <v>42</v>
      </c>
      <c r="O6603" s="1" t="s">
        <v>22</v>
      </c>
      <c r="P6603" s="1" t="s">
        <v>23</v>
      </c>
      <c r="Q6603" s="1" t="s">
        <v>31</v>
      </c>
      <c r="R6603" s="2">
        <v>40269</v>
      </c>
    </row>
    <row r="6604" spans="1:18" x14ac:dyDescent="0.25">
      <c r="A6604" s="1">
        <v>8101</v>
      </c>
      <c r="B6604" s="2">
        <v>40241</v>
      </c>
      <c r="C6604" s="2" t="str">
        <f t="shared" si="516"/>
        <v>March</v>
      </c>
      <c r="D6604" s="1" t="s">
        <v>41</v>
      </c>
      <c r="E6604" s="1">
        <v>35</v>
      </c>
      <c r="F6604" s="1">
        <f t="shared" si="515"/>
        <v>99.763142857142853</v>
      </c>
      <c r="G6604" s="1">
        <v>3491.71</v>
      </c>
      <c r="H6604" s="1">
        <v>74.349999999999994</v>
      </c>
      <c r="I6604">
        <f t="shared" si="517"/>
        <v>3566.06</v>
      </c>
      <c r="J6604">
        <f t="shared" si="518"/>
        <v>4.7610000000000001</v>
      </c>
      <c r="K6604">
        <f t="shared" si="519"/>
        <v>166.24031310000001</v>
      </c>
      <c r="L6604" s="1" t="s">
        <v>38</v>
      </c>
      <c r="M6604" s="1" t="s">
        <v>47</v>
      </c>
      <c r="N6604" s="1" t="s">
        <v>21</v>
      </c>
      <c r="O6604" s="1" t="s">
        <v>22</v>
      </c>
      <c r="P6604" s="1" t="s">
        <v>39</v>
      </c>
      <c r="Q6604" s="1" t="s">
        <v>40</v>
      </c>
      <c r="R6604" s="2">
        <v>40243</v>
      </c>
    </row>
    <row r="6605" spans="1:18" x14ac:dyDescent="0.25">
      <c r="A6605" s="1">
        <v>32613</v>
      </c>
      <c r="B6605" s="2">
        <v>40893</v>
      </c>
      <c r="C6605" s="2" t="str">
        <f t="shared" si="516"/>
        <v>December</v>
      </c>
      <c r="D6605" s="1" t="s">
        <v>18</v>
      </c>
      <c r="E6605" s="1">
        <v>38</v>
      </c>
      <c r="F6605" s="1">
        <f t="shared" si="515"/>
        <v>137.58421052631579</v>
      </c>
      <c r="G6605" s="1">
        <v>5228.2</v>
      </c>
      <c r="H6605" s="1">
        <v>35</v>
      </c>
      <c r="I6605">
        <f t="shared" si="517"/>
        <v>5263.2</v>
      </c>
      <c r="J6605">
        <f t="shared" si="518"/>
        <v>3.5455000000000001</v>
      </c>
      <c r="K6605">
        <f t="shared" si="519"/>
        <v>185.36583099999999</v>
      </c>
      <c r="L6605" s="1" t="s">
        <v>26</v>
      </c>
      <c r="M6605" s="1" t="s">
        <v>49</v>
      </c>
      <c r="N6605" s="1" t="s">
        <v>21</v>
      </c>
      <c r="O6605" s="1" t="s">
        <v>34</v>
      </c>
      <c r="P6605" s="1" t="s">
        <v>60</v>
      </c>
      <c r="Q6605" s="1" t="s">
        <v>53</v>
      </c>
      <c r="R6605" s="2">
        <v>40895</v>
      </c>
    </row>
    <row r="6606" spans="1:18" x14ac:dyDescent="0.25">
      <c r="A6606" s="1">
        <v>47620</v>
      </c>
      <c r="B6606" s="2">
        <v>41086</v>
      </c>
      <c r="C6606" s="2" t="str">
        <f t="shared" si="516"/>
        <v>June</v>
      </c>
      <c r="D6606" s="1" t="s">
        <v>18</v>
      </c>
      <c r="E6606" s="1">
        <v>27</v>
      </c>
      <c r="F6606" s="1">
        <f t="shared" si="515"/>
        <v>11.192592592592591</v>
      </c>
      <c r="G6606" s="1">
        <v>302.2</v>
      </c>
      <c r="H6606" s="1">
        <v>3.37</v>
      </c>
      <c r="I6606">
        <f t="shared" si="517"/>
        <v>305.57</v>
      </c>
      <c r="J6606">
        <f t="shared" si="518"/>
        <v>3.5455000000000001</v>
      </c>
      <c r="K6606">
        <f t="shared" si="519"/>
        <v>10.714501</v>
      </c>
      <c r="L6606" s="1" t="s">
        <v>26</v>
      </c>
      <c r="M6606" s="1" t="s">
        <v>44</v>
      </c>
      <c r="N6606" s="1" t="s">
        <v>33</v>
      </c>
      <c r="O6606" s="1" t="s">
        <v>34</v>
      </c>
      <c r="P6606" s="1" t="s">
        <v>50</v>
      </c>
      <c r="Q6606" s="1" t="s">
        <v>46</v>
      </c>
      <c r="R6606" s="2">
        <v>41095</v>
      </c>
    </row>
    <row r="6607" spans="1:18" x14ac:dyDescent="0.25">
      <c r="A6607" s="1">
        <v>28068</v>
      </c>
      <c r="B6607" s="2">
        <v>40416</v>
      </c>
      <c r="C6607" s="2" t="str">
        <f t="shared" si="516"/>
        <v>August</v>
      </c>
      <c r="D6607" s="1" t="s">
        <v>18</v>
      </c>
      <c r="E6607" s="1">
        <v>23</v>
      </c>
      <c r="F6607" s="1">
        <f t="shared" si="515"/>
        <v>27.477826086956522</v>
      </c>
      <c r="G6607" s="1">
        <v>631.99</v>
      </c>
      <c r="H6607" s="1">
        <v>4</v>
      </c>
      <c r="I6607">
        <f t="shared" si="517"/>
        <v>635.99</v>
      </c>
      <c r="J6607">
        <f t="shared" si="518"/>
        <v>5.3265000000000002</v>
      </c>
      <c r="K6607">
        <f t="shared" si="519"/>
        <v>33.662947350000003</v>
      </c>
      <c r="L6607" s="1" t="s">
        <v>26</v>
      </c>
      <c r="M6607" s="1" t="s">
        <v>20</v>
      </c>
      <c r="N6607" s="1" t="s">
        <v>33</v>
      </c>
      <c r="O6607" s="1" t="s">
        <v>29</v>
      </c>
      <c r="P6607" s="1" t="s">
        <v>43</v>
      </c>
      <c r="Q6607" s="1" t="s">
        <v>24</v>
      </c>
      <c r="R6607" s="2">
        <v>40418</v>
      </c>
    </row>
    <row r="6608" spans="1:18" x14ac:dyDescent="0.25">
      <c r="A6608" s="1">
        <v>48195</v>
      </c>
      <c r="B6608" s="2">
        <v>40509</v>
      </c>
      <c r="C6608" s="2" t="str">
        <f t="shared" si="516"/>
        <v>November</v>
      </c>
      <c r="D6608" s="1" t="s">
        <v>32</v>
      </c>
      <c r="E6608" s="1">
        <v>47</v>
      </c>
      <c r="F6608" s="1">
        <f t="shared" si="515"/>
        <v>57.002627659574472</v>
      </c>
      <c r="G6608" s="1">
        <v>2679.1235000000001</v>
      </c>
      <c r="H6608" s="1">
        <v>19.989999999999998</v>
      </c>
      <c r="I6608">
        <f t="shared" si="517"/>
        <v>2699.1134999999999</v>
      </c>
      <c r="J6608">
        <f t="shared" si="518"/>
        <v>5.3265000000000002</v>
      </c>
      <c r="K6608">
        <f t="shared" si="519"/>
        <v>142.7035132275</v>
      </c>
      <c r="L6608" s="1" t="s">
        <v>26</v>
      </c>
      <c r="M6608" s="1" t="s">
        <v>27</v>
      </c>
      <c r="N6608" s="1" t="s">
        <v>33</v>
      </c>
      <c r="O6608" s="1" t="s">
        <v>29</v>
      </c>
      <c r="P6608" s="1" t="s">
        <v>30</v>
      </c>
      <c r="Q6608" s="1" t="s">
        <v>24</v>
      </c>
      <c r="R6608" s="2">
        <v>40510</v>
      </c>
    </row>
    <row r="6609" spans="1:18" x14ac:dyDescent="0.25">
      <c r="A6609" s="1">
        <v>16676</v>
      </c>
      <c r="B6609" s="2">
        <v>39891</v>
      </c>
      <c r="C6609" s="2" t="str">
        <f t="shared" si="516"/>
        <v>March</v>
      </c>
      <c r="D6609" s="1" t="s">
        <v>25</v>
      </c>
      <c r="E6609" s="1">
        <v>39</v>
      </c>
      <c r="F6609" s="1">
        <f t="shared" si="515"/>
        <v>24.020564102564101</v>
      </c>
      <c r="G6609" s="1">
        <v>936.80200000000002</v>
      </c>
      <c r="H6609" s="1">
        <v>8.59</v>
      </c>
      <c r="I6609">
        <f t="shared" si="517"/>
        <v>945.39200000000005</v>
      </c>
      <c r="J6609">
        <f t="shared" si="518"/>
        <v>5.3265000000000002</v>
      </c>
      <c r="K6609">
        <f t="shared" si="519"/>
        <v>49.898758530000002</v>
      </c>
      <c r="L6609" s="1" t="s">
        <v>26</v>
      </c>
      <c r="M6609" s="1" t="s">
        <v>27</v>
      </c>
      <c r="N6609" s="1" t="s">
        <v>21</v>
      </c>
      <c r="O6609" s="1" t="s">
        <v>29</v>
      </c>
      <c r="P6609" s="1" t="s">
        <v>30</v>
      </c>
      <c r="Q6609" s="1" t="s">
        <v>31</v>
      </c>
      <c r="R6609" s="2">
        <v>39891</v>
      </c>
    </row>
    <row r="6610" spans="1:18" x14ac:dyDescent="0.25">
      <c r="A6610" s="1">
        <v>59781</v>
      </c>
      <c r="B6610" s="2">
        <v>41255</v>
      </c>
      <c r="C6610" s="2" t="str">
        <f t="shared" si="516"/>
        <v>December</v>
      </c>
      <c r="D6610" s="1" t="s">
        <v>32</v>
      </c>
      <c r="E6610" s="1">
        <v>28</v>
      </c>
      <c r="F6610" s="1">
        <f t="shared" si="515"/>
        <v>871.11285714285714</v>
      </c>
      <c r="G6610" s="1">
        <v>24391.16</v>
      </c>
      <c r="H6610" s="1">
        <v>44.55</v>
      </c>
      <c r="I6610">
        <f t="shared" si="517"/>
        <v>24435.71</v>
      </c>
      <c r="J6610">
        <f t="shared" si="518"/>
        <v>4.7610000000000001</v>
      </c>
      <c r="K6610">
        <f t="shared" si="519"/>
        <v>1161.2631276</v>
      </c>
      <c r="L6610" s="1" t="s">
        <v>38</v>
      </c>
      <c r="M6610" s="1" t="s">
        <v>49</v>
      </c>
      <c r="N6610" s="1" t="s">
        <v>33</v>
      </c>
      <c r="O6610" s="1" t="s">
        <v>22</v>
      </c>
      <c r="P6610" s="1" t="s">
        <v>67</v>
      </c>
      <c r="Q6610" s="1" t="s">
        <v>64</v>
      </c>
      <c r="R6610" s="2">
        <v>41256</v>
      </c>
    </row>
    <row r="6611" spans="1:18" x14ac:dyDescent="0.25">
      <c r="A6611" s="1">
        <v>20832</v>
      </c>
      <c r="B6611" s="2">
        <v>40389</v>
      </c>
      <c r="C6611" s="2" t="str">
        <f t="shared" si="516"/>
        <v>July</v>
      </c>
      <c r="D6611" s="1" t="s">
        <v>32</v>
      </c>
      <c r="E6611" s="1">
        <v>39</v>
      </c>
      <c r="F6611" s="1">
        <f t="shared" si="515"/>
        <v>2.7151282051282051</v>
      </c>
      <c r="G6611" s="1">
        <v>105.89</v>
      </c>
      <c r="H6611" s="1">
        <v>0.93</v>
      </c>
      <c r="I6611">
        <f t="shared" si="517"/>
        <v>106.82000000000001</v>
      </c>
      <c r="J6611">
        <f t="shared" si="518"/>
        <v>3.5455000000000001</v>
      </c>
      <c r="K6611">
        <f t="shared" si="519"/>
        <v>3.7543299500000002</v>
      </c>
      <c r="L6611" s="1" t="s">
        <v>26</v>
      </c>
      <c r="M6611" s="1" t="s">
        <v>54</v>
      </c>
      <c r="N6611" s="1" t="s">
        <v>42</v>
      </c>
      <c r="O6611" s="1" t="s">
        <v>34</v>
      </c>
      <c r="P6611" s="1" t="s">
        <v>35</v>
      </c>
      <c r="Q6611" s="1" t="s">
        <v>36</v>
      </c>
      <c r="R6611" s="2">
        <v>40391</v>
      </c>
    </row>
    <row r="6612" spans="1:18" x14ac:dyDescent="0.25">
      <c r="A6612" s="1">
        <v>1829</v>
      </c>
      <c r="B6612" s="2">
        <v>39940</v>
      </c>
      <c r="C6612" s="2" t="str">
        <f t="shared" si="516"/>
        <v>May</v>
      </c>
      <c r="D6612" s="1" t="s">
        <v>25</v>
      </c>
      <c r="E6612" s="1">
        <v>48</v>
      </c>
      <c r="F6612" s="1">
        <f t="shared" si="515"/>
        <v>2.7716666666666665</v>
      </c>
      <c r="G6612" s="1">
        <v>133.04</v>
      </c>
      <c r="H6612" s="1">
        <v>1.49</v>
      </c>
      <c r="I6612">
        <f t="shared" si="517"/>
        <v>134.53</v>
      </c>
      <c r="J6612">
        <f t="shared" si="518"/>
        <v>3.5455000000000001</v>
      </c>
      <c r="K6612">
        <f t="shared" si="519"/>
        <v>4.7169331999999997</v>
      </c>
      <c r="L6612" s="1" t="s">
        <v>26</v>
      </c>
      <c r="M6612" s="1" t="s">
        <v>54</v>
      </c>
      <c r="N6612" s="1" t="s">
        <v>28</v>
      </c>
      <c r="O6612" s="1" t="s">
        <v>34</v>
      </c>
      <c r="P6612" s="1" t="s">
        <v>48</v>
      </c>
      <c r="Q6612" s="1" t="s">
        <v>24</v>
      </c>
      <c r="R6612" s="2">
        <v>39941</v>
      </c>
    </row>
    <row r="6613" spans="1:18" x14ac:dyDescent="0.25">
      <c r="A6613" s="1">
        <v>48832</v>
      </c>
      <c r="B6613" s="2">
        <v>40303</v>
      </c>
      <c r="C6613" s="2" t="str">
        <f t="shared" si="516"/>
        <v>May</v>
      </c>
      <c r="D6613" s="1" t="s">
        <v>25</v>
      </c>
      <c r="E6613" s="1">
        <v>48</v>
      </c>
      <c r="F6613" s="1">
        <f t="shared" si="515"/>
        <v>93.351875000000007</v>
      </c>
      <c r="G6613" s="1">
        <v>4480.8900000000003</v>
      </c>
      <c r="H6613" s="1">
        <v>30</v>
      </c>
      <c r="I6613">
        <f t="shared" si="517"/>
        <v>4510.8900000000003</v>
      </c>
      <c r="J6613">
        <f t="shared" si="518"/>
        <v>4.7610000000000001</v>
      </c>
      <c r="K6613">
        <f t="shared" si="519"/>
        <v>213.33517290000003</v>
      </c>
      <c r="L6613" s="1" t="s">
        <v>38</v>
      </c>
      <c r="M6613" s="1" t="s">
        <v>20</v>
      </c>
      <c r="N6613" s="1" t="s">
        <v>28</v>
      </c>
      <c r="O6613" s="1" t="s">
        <v>22</v>
      </c>
      <c r="P6613" s="1" t="s">
        <v>39</v>
      </c>
      <c r="Q6613" s="1" t="s">
        <v>40</v>
      </c>
      <c r="R6613" s="2">
        <v>40303</v>
      </c>
    </row>
    <row r="6614" spans="1:18" x14ac:dyDescent="0.25">
      <c r="A6614" s="1">
        <v>22627</v>
      </c>
      <c r="B6614" s="2">
        <v>40271</v>
      </c>
      <c r="C6614" s="2" t="str">
        <f t="shared" si="516"/>
        <v>April</v>
      </c>
      <c r="D6614" s="1" t="s">
        <v>18</v>
      </c>
      <c r="E6614" s="1">
        <v>46</v>
      </c>
      <c r="F6614" s="1">
        <f t="shared" si="515"/>
        <v>147.89130434782609</v>
      </c>
      <c r="G6614" s="1">
        <v>6803</v>
      </c>
      <c r="H6614" s="1">
        <v>66.27</v>
      </c>
      <c r="I6614">
        <f t="shared" si="517"/>
        <v>6869.27</v>
      </c>
      <c r="J6614">
        <f t="shared" si="518"/>
        <v>4.7610000000000001</v>
      </c>
      <c r="K6614">
        <f t="shared" si="519"/>
        <v>323.89083000000005</v>
      </c>
      <c r="L6614" s="1" t="s">
        <v>38</v>
      </c>
      <c r="M6614" s="1" t="s">
        <v>47</v>
      </c>
      <c r="N6614" s="1" t="s">
        <v>28</v>
      </c>
      <c r="O6614" s="1" t="s">
        <v>22</v>
      </c>
      <c r="P6614" s="1" t="s">
        <v>67</v>
      </c>
      <c r="Q6614" s="1" t="s">
        <v>64</v>
      </c>
      <c r="R6614" s="2">
        <v>40271</v>
      </c>
    </row>
    <row r="6615" spans="1:18" x14ac:dyDescent="0.25">
      <c r="A6615" s="1">
        <v>1221</v>
      </c>
      <c r="B6615" s="2">
        <v>41017</v>
      </c>
      <c r="C6615" s="2" t="str">
        <f t="shared" si="516"/>
        <v>April</v>
      </c>
      <c r="D6615" s="1" t="s">
        <v>32</v>
      </c>
      <c r="E6615" s="1">
        <v>16</v>
      </c>
      <c r="F6615" s="1">
        <f t="shared" si="515"/>
        <v>4.2781250000000002</v>
      </c>
      <c r="G6615" s="1">
        <v>68.45</v>
      </c>
      <c r="H6615" s="1">
        <v>5.41</v>
      </c>
      <c r="I6615">
        <f t="shared" si="517"/>
        <v>73.86</v>
      </c>
      <c r="J6615">
        <f t="shared" si="518"/>
        <v>3.5455000000000001</v>
      </c>
      <c r="K6615">
        <f t="shared" si="519"/>
        <v>2.4268947500000002</v>
      </c>
      <c r="L6615" s="1" t="s">
        <v>26</v>
      </c>
      <c r="M6615" s="1" t="s">
        <v>20</v>
      </c>
      <c r="N6615" s="1" t="s">
        <v>33</v>
      </c>
      <c r="O6615" s="1" t="s">
        <v>34</v>
      </c>
      <c r="P6615" s="1" t="s">
        <v>48</v>
      </c>
      <c r="Q6615" s="1" t="s">
        <v>24</v>
      </c>
      <c r="R6615" s="2">
        <v>41019</v>
      </c>
    </row>
    <row r="6616" spans="1:18" x14ac:dyDescent="0.25">
      <c r="A6616" s="1">
        <v>12451</v>
      </c>
      <c r="B6616" s="2">
        <v>40287</v>
      </c>
      <c r="C6616" s="2" t="str">
        <f t="shared" si="516"/>
        <v>April</v>
      </c>
      <c r="D6616" s="1" t="s">
        <v>18</v>
      </c>
      <c r="E6616" s="1">
        <v>21</v>
      </c>
      <c r="F6616" s="1">
        <f t="shared" si="515"/>
        <v>15.684285714285714</v>
      </c>
      <c r="G6616" s="1">
        <v>329.37</v>
      </c>
      <c r="H6616" s="1">
        <v>4.53</v>
      </c>
      <c r="I6616">
        <f t="shared" si="517"/>
        <v>333.9</v>
      </c>
      <c r="J6616">
        <f t="shared" si="518"/>
        <v>3.5455000000000001</v>
      </c>
      <c r="K6616">
        <f t="shared" si="519"/>
        <v>11.677813350000001</v>
      </c>
      <c r="L6616" s="1" t="s">
        <v>19</v>
      </c>
      <c r="M6616" s="1" t="s">
        <v>56</v>
      </c>
      <c r="N6616" s="1" t="s">
        <v>28</v>
      </c>
      <c r="O6616" s="1" t="s">
        <v>34</v>
      </c>
      <c r="P6616" s="1" t="s">
        <v>60</v>
      </c>
      <c r="Q6616" s="1" t="s">
        <v>24</v>
      </c>
      <c r="R6616" s="2">
        <v>40289</v>
      </c>
    </row>
    <row r="6617" spans="1:18" x14ac:dyDescent="0.25">
      <c r="A6617" s="1">
        <v>21542</v>
      </c>
      <c r="B6617" s="2">
        <v>40684</v>
      </c>
      <c r="C6617" s="2" t="str">
        <f t="shared" si="516"/>
        <v>May</v>
      </c>
      <c r="D6617" s="1" t="s">
        <v>25</v>
      </c>
      <c r="E6617" s="1">
        <v>18</v>
      </c>
      <c r="F6617" s="1">
        <f t="shared" si="515"/>
        <v>22.461111111111112</v>
      </c>
      <c r="G6617" s="1">
        <v>404.3</v>
      </c>
      <c r="H6617" s="1">
        <v>8.99</v>
      </c>
      <c r="I6617">
        <f t="shared" si="517"/>
        <v>413.29</v>
      </c>
      <c r="J6617">
        <f t="shared" si="518"/>
        <v>3.5455000000000001</v>
      </c>
      <c r="K6617">
        <f t="shared" si="519"/>
        <v>14.334456500000002</v>
      </c>
      <c r="L6617" s="1" t="s">
        <v>26</v>
      </c>
      <c r="M6617" s="1" t="s">
        <v>55</v>
      </c>
      <c r="N6617" s="1" t="s">
        <v>33</v>
      </c>
      <c r="O6617" s="1" t="s">
        <v>34</v>
      </c>
      <c r="P6617" s="1" t="s">
        <v>35</v>
      </c>
      <c r="Q6617" s="1" t="s">
        <v>46</v>
      </c>
      <c r="R6617" s="2">
        <v>40685</v>
      </c>
    </row>
    <row r="6618" spans="1:18" x14ac:dyDescent="0.25">
      <c r="A6618" s="1">
        <v>58656</v>
      </c>
      <c r="B6618" s="2">
        <v>40516</v>
      </c>
      <c r="C6618" s="2" t="str">
        <f t="shared" si="516"/>
        <v>December</v>
      </c>
      <c r="D6618" s="1" t="s">
        <v>25</v>
      </c>
      <c r="E6618" s="1">
        <v>3</v>
      </c>
      <c r="F6618" s="1">
        <f t="shared" si="515"/>
        <v>3.67</v>
      </c>
      <c r="G6618" s="1">
        <v>11.01</v>
      </c>
      <c r="H6618" s="1">
        <v>5.33</v>
      </c>
      <c r="I6618">
        <f t="shared" si="517"/>
        <v>16.34</v>
      </c>
      <c r="J6618">
        <f t="shared" si="518"/>
        <v>4.7610000000000001</v>
      </c>
      <c r="K6618">
        <f t="shared" si="519"/>
        <v>0.52418609999999999</v>
      </c>
      <c r="L6618" s="1" t="s">
        <v>26</v>
      </c>
      <c r="M6618" s="1" t="s">
        <v>27</v>
      </c>
      <c r="N6618" s="1" t="s">
        <v>28</v>
      </c>
      <c r="O6618" s="1" t="s">
        <v>22</v>
      </c>
      <c r="P6618" s="1" t="s">
        <v>23</v>
      </c>
      <c r="Q6618" s="1" t="s">
        <v>24</v>
      </c>
      <c r="R6618" s="2">
        <v>40518</v>
      </c>
    </row>
    <row r="6619" spans="1:18" x14ac:dyDescent="0.25">
      <c r="A6619" s="1">
        <v>11425</v>
      </c>
      <c r="B6619" s="2">
        <v>40716</v>
      </c>
      <c r="C6619" s="2" t="str">
        <f t="shared" si="516"/>
        <v>June</v>
      </c>
      <c r="D6619" s="1" t="s">
        <v>37</v>
      </c>
      <c r="E6619" s="1">
        <v>23</v>
      </c>
      <c r="F6619" s="1">
        <f t="shared" si="515"/>
        <v>129.11463043478261</v>
      </c>
      <c r="G6619" s="1">
        <v>2969.6365000000001</v>
      </c>
      <c r="H6619" s="1">
        <v>8.99</v>
      </c>
      <c r="I6619">
        <f t="shared" si="517"/>
        <v>2978.6264999999999</v>
      </c>
      <c r="J6619">
        <f t="shared" si="518"/>
        <v>5.3265000000000002</v>
      </c>
      <c r="K6619">
        <f t="shared" si="519"/>
        <v>158.17768817250001</v>
      </c>
      <c r="L6619" s="1" t="s">
        <v>19</v>
      </c>
      <c r="M6619" s="1" t="s">
        <v>27</v>
      </c>
      <c r="N6619" s="1" t="s">
        <v>21</v>
      </c>
      <c r="O6619" s="1" t="s">
        <v>29</v>
      </c>
      <c r="P6619" s="1" t="s">
        <v>30</v>
      </c>
      <c r="Q6619" s="1" t="s">
        <v>24</v>
      </c>
      <c r="R6619" s="2">
        <v>40718</v>
      </c>
    </row>
    <row r="6620" spans="1:18" x14ac:dyDescent="0.25">
      <c r="A6620" s="1">
        <v>32229</v>
      </c>
      <c r="B6620" s="2">
        <v>40420</v>
      </c>
      <c r="C6620" s="2" t="str">
        <f t="shared" si="516"/>
        <v>August</v>
      </c>
      <c r="D6620" s="1" t="s">
        <v>25</v>
      </c>
      <c r="E6620" s="1">
        <v>8</v>
      </c>
      <c r="F6620" s="1">
        <f t="shared" si="515"/>
        <v>152.39875000000001</v>
      </c>
      <c r="G6620" s="1">
        <v>1219.19</v>
      </c>
      <c r="H6620" s="1">
        <v>13.99</v>
      </c>
      <c r="I6620">
        <f t="shared" si="517"/>
        <v>1233.18</v>
      </c>
      <c r="J6620">
        <f t="shared" si="518"/>
        <v>5.3265000000000002</v>
      </c>
      <c r="K6620">
        <f t="shared" si="519"/>
        <v>64.940155349999998</v>
      </c>
      <c r="L6620" s="1" t="s">
        <v>26</v>
      </c>
      <c r="M6620" s="1" t="s">
        <v>44</v>
      </c>
      <c r="N6620" s="1" t="s">
        <v>33</v>
      </c>
      <c r="O6620" s="1" t="s">
        <v>29</v>
      </c>
      <c r="P6620" s="1" t="s">
        <v>61</v>
      </c>
      <c r="Q6620" s="1" t="s">
        <v>31</v>
      </c>
      <c r="R6620" s="2">
        <v>40420</v>
      </c>
    </row>
    <row r="6621" spans="1:18" x14ac:dyDescent="0.25">
      <c r="A6621" s="1">
        <v>19299</v>
      </c>
      <c r="B6621" s="2">
        <v>39890</v>
      </c>
      <c r="C6621" s="2" t="str">
        <f t="shared" si="516"/>
        <v>March</v>
      </c>
      <c r="D6621" s="1" t="s">
        <v>32</v>
      </c>
      <c r="E6621" s="1">
        <v>10</v>
      </c>
      <c r="F6621" s="1">
        <f t="shared" si="515"/>
        <v>2.923</v>
      </c>
      <c r="G6621" s="1">
        <v>29.23</v>
      </c>
      <c r="H6621" s="1">
        <v>0.5</v>
      </c>
      <c r="I6621">
        <f t="shared" si="517"/>
        <v>29.73</v>
      </c>
      <c r="J6621">
        <f t="shared" si="518"/>
        <v>3.5455000000000001</v>
      </c>
      <c r="K6621">
        <f t="shared" si="519"/>
        <v>1.03634965</v>
      </c>
      <c r="L6621" s="1" t="s">
        <v>26</v>
      </c>
      <c r="M6621" s="1" t="s">
        <v>47</v>
      </c>
      <c r="N6621" s="1" t="s">
        <v>33</v>
      </c>
      <c r="O6621" s="1" t="s">
        <v>34</v>
      </c>
      <c r="P6621" s="1" t="s">
        <v>63</v>
      </c>
      <c r="Q6621" s="1" t="s">
        <v>24</v>
      </c>
      <c r="R6621" s="2">
        <v>39892</v>
      </c>
    </row>
    <row r="6622" spans="1:18" x14ac:dyDescent="0.25">
      <c r="A6622" s="1">
        <v>41508</v>
      </c>
      <c r="B6622" s="2">
        <v>40445</v>
      </c>
      <c r="C6622" s="2" t="str">
        <f t="shared" si="516"/>
        <v>September</v>
      </c>
      <c r="D6622" s="1" t="s">
        <v>25</v>
      </c>
      <c r="E6622" s="1">
        <v>39</v>
      </c>
      <c r="F6622" s="1">
        <f t="shared" si="515"/>
        <v>475.93102564102566</v>
      </c>
      <c r="G6622" s="1">
        <v>18561.310000000001</v>
      </c>
      <c r="H6622" s="1">
        <v>26</v>
      </c>
      <c r="I6622">
        <f t="shared" si="517"/>
        <v>18587.310000000001</v>
      </c>
      <c r="J6622">
        <f t="shared" si="518"/>
        <v>4.7610000000000001</v>
      </c>
      <c r="K6622">
        <f t="shared" si="519"/>
        <v>883.70396910000011</v>
      </c>
      <c r="L6622" s="1" t="s">
        <v>38</v>
      </c>
      <c r="M6622" s="1" t="s">
        <v>27</v>
      </c>
      <c r="N6622" s="1" t="s">
        <v>42</v>
      </c>
      <c r="O6622" s="1" t="s">
        <v>22</v>
      </c>
      <c r="P6622" s="1" t="s">
        <v>39</v>
      </c>
      <c r="Q6622" s="1" t="s">
        <v>40</v>
      </c>
      <c r="R6622" s="2">
        <v>40447</v>
      </c>
    </row>
    <row r="6623" spans="1:18" x14ac:dyDescent="0.25">
      <c r="A6623" s="1">
        <v>19425</v>
      </c>
      <c r="B6623" s="2">
        <v>41176</v>
      </c>
      <c r="C6623" s="2" t="str">
        <f t="shared" si="516"/>
        <v>September</v>
      </c>
      <c r="D6623" s="1" t="s">
        <v>32</v>
      </c>
      <c r="E6623" s="1">
        <v>34</v>
      </c>
      <c r="F6623" s="1">
        <f t="shared" si="515"/>
        <v>6.1835294117647059</v>
      </c>
      <c r="G6623" s="1">
        <v>210.24</v>
      </c>
      <c r="H6623" s="1">
        <v>3.6</v>
      </c>
      <c r="I6623">
        <f t="shared" si="517"/>
        <v>213.84</v>
      </c>
      <c r="J6623">
        <f t="shared" si="518"/>
        <v>3.5455000000000001</v>
      </c>
      <c r="K6623">
        <f t="shared" si="519"/>
        <v>7.4540592000000006</v>
      </c>
      <c r="L6623" s="1" t="s">
        <v>26</v>
      </c>
      <c r="M6623" s="1" t="s">
        <v>51</v>
      </c>
      <c r="N6623" s="1" t="s">
        <v>42</v>
      </c>
      <c r="O6623" s="1" t="s">
        <v>34</v>
      </c>
      <c r="P6623" s="1" t="s">
        <v>50</v>
      </c>
      <c r="Q6623" s="1" t="s">
        <v>46</v>
      </c>
      <c r="R6623" s="2">
        <v>41177</v>
      </c>
    </row>
    <row r="6624" spans="1:18" x14ac:dyDescent="0.25">
      <c r="A6624" s="1">
        <v>48071</v>
      </c>
      <c r="B6624" s="2">
        <v>40605</v>
      </c>
      <c r="C6624" s="2" t="str">
        <f t="shared" si="516"/>
        <v>March</v>
      </c>
      <c r="D6624" s="1" t="s">
        <v>18</v>
      </c>
      <c r="E6624" s="1">
        <v>1</v>
      </c>
      <c r="F6624" s="1">
        <f t="shared" si="515"/>
        <v>22.74</v>
      </c>
      <c r="G6624" s="1">
        <v>22.74</v>
      </c>
      <c r="H6624" s="1">
        <v>4.9800000000000004</v>
      </c>
      <c r="I6624">
        <f t="shared" si="517"/>
        <v>27.72</v>
      </c>
      <c r="J6624">
        <f t="shared" si="518"/>
        <v>4.7610000000000001</v>
      </c>
      <c r="K6624">
        <f t="shared" si="519"/>
        <v>1.0826514</v>
      </c>
      <c r="L6624" s="1" t="s">
        <v>19</v>
      </c>
      <c r="M6624" s="1" t="s">
        <v>58</v>
      </c>
      <c r="N6624" s="1" t="s">
        <v>42</v>
      </c>
      <c r="O6624" s="1" t="s">
        <v>22</v>
      </c>
      <c r="P6624" s="1" t="s">
        <v>23</v>
      </c>
      <c r="Q6624" s="1" t="s">
        <v>46</v>
      </c>
      <c r="R6624" s="2">
        <v>40614</v>
      </c>
    </row>
    <row r="6625" spans="1:18" x14ac:dyDescent="0.25">
      <c r="A6625" s="1">
        <v>35812</v>
      </c>
      <c r="B6625" s="2">
        <v>40200</v>
      </c>
      <c r="C6625" s="2" t="str">
        <f t="shared" si="516"/>
        <v>January</v>
      </c>
      <c r="D6625" s="1" t="s">
        <v>37</v>
      </c>
      <c r="E6625" s="1">
        <v>24</v>
      </c>
      <c r="F6625" s="1">
        <f t="shared" si="515"/>
        <v>113.45208333333333</v>
      </c>
      <c r="G6625" s="1">
        <v>2722.85</v>
      </c>
      <c r="H6625" s="1">
        <v>30</v>
      </c>
      <c r="I6625">
        <f t="shared" si="517"/>
        <v>2752.85</v>
      </c>
      <c r="J6625">
        <f t="shared" si="518"/>
        <v>4.7610000000000001</v>
      </c>
      <c r="K6625">
        <f t="shared" si="519"/>
        <v>129.63488849999999</v>
      </c>
      <c r="L6625" s="1" t="s">
        <v>38</v>
      </c>
      <c r="M6625" s="1" t="s">
        <v>20</v>
      </c>
      <c r="N6625" s="1" t="s">
        <v>28</v>
      </c>
      <c r="O6625" s="1" t="s">
        <v>22</v>
      </c>
      <c r="P6625" s="1" t="s">
        <v>39</v>
      </c>
      <c r="Q6625" s="1" t="s">
        <v>40</v>
      </c>
      <c r="R6625" s="2">
        <v>40202</v>
      </c>
    </row>
    <row r="6626" spans="1:18" x14ac:dyDescent="0.25">
      <c r="A6626" s="1">
        <v>20354</v>
      </c>
      <c r="B6626" s="2">
        <v>41171</v>
      </c>
      <c r="C6626" s="2" t="str">
        <f t="shared" si="516"/>
        <v>September</v>
      </c>
      <c r="D6626" s="1" t="s">
        <v>37</v>
      </c>
      <c r="E6626" s="1">
        <v>24</v>
      </c>
      <c r="F6626" s="1">
        <f t="shared" si="515"/>
        <v>3.1691666666666669</v>
      </c>
      <c r="G6626" s="1">
        <v>76.06</v>
      </c>
      <c r="H6626" s="1">
        <v>0.49</v>
      </c>
      <c r="I6626">
        <f t="shared" si="517"/>
        <v>76.55</v>
      </c>
      <c r="J6626">
        <f t="shared" si="518"/>
        <v>3.5455000000000001</v>
      </c>
      <c r="K6626">
        <f t="shared" si="519"/>
        <v>2.6967072999999999</v>
      </c>
      <c r="L6626" s="1" t="s">
        <v>26</v>
      </c>
      <c r="M6626" s="1" t="s">
        <v>49</v>
      </c>
      <c r="N6626" s="1" t="s">
        <v>33</v>
      </c>
      <c r="O6626" s="1" t="s">
        <v>34</v>
      </c>
      <c r="P6626" s="1" t="s">
        <v>63</v>
      </c>
      <c r="Q6626" s="1" t="s">
        <v>24</v>
      </c>
      <c r="R6626" s="2">
        <v>41173</v>
      </c>
    </row>
    <row r="6627" spans="1:18" x14ac:dyDescent="0.25">
      <c r="A6627" s="1">
        <v>20135</v>
      </c>
      <c r="B6627" s="2">
        <v>39994</v>
      </c>
      <c r="C6627" s="2" t="str">
        <f t="shared" si="516"/>
        <v>June</v>
      </c>
      <c r="D6627" s="1" t="s">
        <v>37</v>
      </c>
      <c r="E6627" s="1">
        <v>44</v>
      </c>
      <c r="F6627" s="1">
        <f t="shared" si="515"/>
        <v>2.6190909090909091</v>
      </c>
      <c r="G6627" s="1">
        <v>115.24</v>
      </c>
      <c r="H6627" s="1">
        <v>0.5</v>
      </c>
      <c r="I6627">
        <f t="shared" si="517"/>
        <v>115.74</v>
      </c>
      <c r="J6627">
        <f t="shared" si="518"/>
        <v>3.5455000000000001</v>
      </c>
      <c r="K6627">
        <f t="shared" si="519"/>
        <v>4.0858341999999999</v>
      </c>
      <c r="L6627" s="1" t="s">
        <v>26</v>
      </c>
      <c r="M6627" s="1" t="s">
        <v>56</v>
      </c>
      <c r="N6627" s="1" t="s">
        <v>33</v>
      </c>
      <c r="O6627" s="1" t="s">
        <v>34</v>
      </c>
      <c r="P6627" s="1" t="s">
        <v>63</v>
      </c>
      <c r="Q6627" s="1" t="s">
        <v>24</v>
      </c>
      <c r="R6627" s="2">
        <v>39994</v>
      </c>
    </row>
    <row r="6628" spans="1:18" x14ac:dyDescent="0.25">
      <c r="A6628" s="1">
        <v>38503</v>
      </c>
      <c r="B6628" s="2">
        <v>39938</v>
      </c>
      <c r="C6628" s="2" t="str">
        <f t="shared" si="516"/>
        <v>May</v>
      </c>
      <c r="D6628" s="1" t="s">
        <v>18</v>
      </c>
      <c r="E6628" s="1">
        <v>10</v>
      </c>
      <c r="F6628" s="1">
        <f t="shared" si="515"/>
        <v>50.329349999999998</v>
      </c>
      <c r="G6628" s="1">
        <v>503.29349999999999</v>
      </c>
      <c r="H6628" s="1">
        <v>5</v>
      </c>
      <c r="I6628">
        <f t="shared" si="517"/>
        <v>508.29349999999999</v>
      </c>
      <c r="J6628">
        <f t="shared" si="518"/>
        <v>5.3265000000000002</v>
      </c>
      <c r="K6628">
        <f t="shared" si="519"/>
        <v>26.8079282775</v>
      </c>
      <c r="L6628" s="1" t="s">
        <v>26</v>
      </c>
      <c r="M6628" s="1" t="s">
        <v>27</v>
      </c>
      <c r="N6628" s="1" t="s">
        <v>33</v>
      </c>
      <c r="O6628" s="1" t="s">
        <v>29</v>
      </c>
      <c r="P6628" s="1" t="s">
        <v>30</v>
      </c>
      <c r="Q6628" s="1" t="s">
        <v>46</v>
      </c>
      <c r="R6628" s="2">
        <v>39938</v>
      </c>
    </row>
    <row r="6629" spans="1:18" x14ac:dyDescent="0.25">
      <c r="A6629" s="1">
        <v>54401</v>
      </c>
      <c r="B6629" s="2">
        <v>40881</v>
      </c>
      <c r="C6629" s="2" t="str">
        <f t="shared" si="516"/>
        <v>December</v>
      </c>
      <c r="D6629" s="1" t="s">
        <v>25</v>
      </c>
      <c r="E6629" s="1">
        <v>34</v>
      </c>
      <c r="F6629" s="1">
        <f t="shared" si="515"/>
        <v>19.706470588235295</v>
      </c>
      <c r="G6629" s="1">
        <v>670.02</v>
      </c>
      <c r="H6629" s="1">
        <v>1.49</v>
      </c>
      <c r="I6629">
        <f t="shared" si="517"/>
        <v>671.51</v>
      </c>
      <c r="J6629">
        <f t="shared" si="518"/>
        <v>3.5455000000000001</v>
      </c>
      <c r="K6629">
        <f t="shared" si="519"/>
        <v>23.755559099999999</v>
      </c>
      <c r="L6629" s="1" t="s">
        <v>26</v>
      </c>
      <c r="M6629" s="1" t="s">
        <v>27</v>
      </c>
      <c r="N6629" s="1" t="s">
        <v>42</v>
      </c>
      <c r="O6629" s="1" t="s">
        <v>34</v>
      </c>
      <c r="P6629" s="1" t="s">
        <v>48</v>
      </c>
      <c r="Q6629" s="1" t="s">
        <v>24</v>
      </c>
      <c r="R6629" s="2">
        <v>40883</v>
      </c>
    </row>
    <row r="6630" spans="1:18" x14ac:dyDescent="0.25">
      <c r="A6630" s="1">
        <v>17287</v>
      </c>
      <c r="B6630" s="2">
        <v>40638</v>
      </c>
      <c r="C6630" s="2" t="str">
        <f t="shared" si="516"/>
        <v>April</v>
      </c>
      <c r="D6630" s="1" t="s">
        <v>25</v>
      </c>
      <c r="E6630" s="1">
        <v>38</v>
      </c>
      <c r="F6630" s="1">
        <f t="shared" si="515"/>
        <v>152.45947368421054</v>
      </c>
      <c r="G6630" s="1">
        <v>5793.46</v>
      </c>
      <c r="H6630" s="1">
        <v>13.99</v>
      </c>
      <c r="I6630">
        <f t="shared" si="517"/>
        <v>5807.45</v>
      </c>
      <c r="J6630">
        <f t="shared" si="518"/>
        <v>5.3265000000000002</v>
      </c>
      <c r="K6630">
        <f t="shared" si="519"/>
        <v>308.58864690000001</v>
      </c>
      <c r="L6630" s="1" t="s">
        <v>26</v>
      </c>
      <c r="M6630" s="1" t="s">
        <v>51</v>
      </c>
      <c r="N6630" s="1" t="s">
        <v>42</v>
      </c>
      <c r="O6630" s="1" t="s">
        <v>29</v>
      </c>
      <c r="P6630" s="1" t="s">
        <v>61</v>
      </c>
      <c r="Q6630" s="1" t="s">
        <v>31</v>
      </c>
      <c r="R6630" s="2">
        <v>40639</v>
      </c>
    </row>
    <row r="6631" spans="1:18" x14ac:dyDescent="0.25">
      <c r="A6631" s="1">
        <v>33126</v>
      </c>
      <c r="B6631" s="2">
        <v>40859</v>
      </c>
      <c r="C6631" s="2" t="str">
        <f t="shared" si="516"/>
        <v>November</v>
      </c>
      <c r="D6631" s="1" t="s">
        <v>37</v>
      </c>
      <c r="E6631" s="1">
        <v>28</v>
      </c>
      <c r="F6631" s="1">
        <f t="shared" si="515"/>
        <v>6.2771428571428567</v>
      </c>
      <c r="G6631" s="1">
        <v>175.76</v>
      </c>
      <c r="H6631" s="1">
        <v>0.5</v>
      </c>
      <c r="I6631">
        <f t="shared" si="517"/>
        <v>176.26</v>
      </c>
      <c r="J6631">
        <f t="shared" si="518"/>
        <v>3.5455000000000001</v>
      </c>
      <c r="K6631">
        <f t="shared" si="519"/>
        <v>6.2315707999999992</v>
      </c>
      <c r="L6631" s="1" t="s">
        <v>26</v>
      </c>
      <c r="M6631" s="1" t="s">
        <v>20</v>
      </c>
      <c r="N6631" s="1" t="s">
        <v>28</v>
      </c>
      <c r="O6631" s="1" t="s">
        <v>34</v>
      </c>
      <c r="P6631" s="1" t="s">
        <v>63</v>
      </c>
      <c r="Q6631" s="1" t="s">
        <v>24</v>
      </c>
      <c r="R6631" s="2">
        <v>40861</v>
      </c>
    </row>
    <row r="6632" spans="1:18" x14ac:dyDescent="0.25">
      <c r="A6632" s="1">
        <v>42727</v>
      </c>
      <c r="B6632" s="2">
        <v>40662</v>
      </c>
      <c r="C6632" s="2" t="str">
        <f t="shared" si="516"/>
        <v>April</v>
      </c>
      <c r="D6632" s="1" t="s">
        <v>32</v>
      </c>
      <c r="E6632" s="1">
        <v>21</v>
      </c>
      <c r="F6632" s="1">
        <f t="shared" si="515"/>
        <v>8.4314285714285724</v>
      </c>
      <c r="G6632" s="1">
        <v>177.06</v>
      </c>
      <c r="H6632" s="1">
        <v>7.77</v>
      </c>
      <c r="I6632">
        <f t="shared" si="517"/>
        <v>184.83</v>
      </c>
      <c r="J6632">
        <f t="shared" si="518"/>
        <v>3.5455000000000001</v>
      </c>
      <c r="K6632">
        <f t="shared" si="519"/>
        <v>6.2776623000000003</v>
      </c>
      <c r="L6632" s="1" t="s">
        <v>26</v>
      </c>
      <c r="M6632" s="1" t="s">
        <v>54</v>
      </c>
      <c r="N6632" s="1" t="s">
        <v>21</v>
      </c>
      <c r="O6632" s="1" t="s">
        <v>34</v>
      </c>
      <c r="P6632" s="1" t="s">
        <v>50</v>
      </c>
      <c r="Q6632" s="1" t="s">
        <v>46</v>
      </c>
      <c r="R6632" s="2">
        <v>40663</v>
      </c>
    </row>
    <row r="6633" spans="1:18" x14ac:dyDescent="0.25">
      <c r="A6633" s="1">
        <v>54914</v>
      </c>
      <c r="B6633" s="2">
        <v>40783</v>
      </c>
      <c r="C6633" s="2" t="str">
        <f t="shared" si="516"/>
        <v>August</v>
      </c>
      <c r="D6633" s="1" t="s">
        <v>37</v>
      </c>
      <c r="E6633" s="1">
        <v>32</v>
      </c>
      <c r="F6633" s="1">
        <f t="shared" si="515"/>
        <v>6.1853125000000002</v>
      </c>
      <c r="G6633" s="1">
        <v>197.93</v>
      </c>
      <c r="H6633" s="1">
        <v>5.46</v>
      </c>
      <c r="I6633">
        <f t="shared" si="517"/>
        <v>203.39000000000001</v>
      </c>
      <c r="J6633">
        <f t="shared" si="518"/>
        <v>3.5455000000000001</v>
      </c>
      <c r="K6633">
        <f t="shared" si="519"/>
        <v>7.0176081500000009</v>
      </c>
      <c r="L6633" s="1" t="s">
        <v>26</v>
      </c>
      <c r="M6633" s="1" t="s">
        <v>27</v>
      </c>
      <c r="N6633" s="1" t="s">
        <v>28</v>
      </c>
      <c r="O6633" s="1" t="s">
        <v>34</v>
      </c>
      <c r="P6633" s="1" t="s">
        <v>45</v>
      </c>
      <c r="Q6633" s="1" t="s">
        <v>24</v>
      </c>
      <c r="R6633" s="2">
        <v>40784</v>
      </c>
    </row>
    <row r="6634" spans="1:18" x14ac:dyDescent="0.25">
      <c r="A6634" s="1">
        <v>35712</v>
      </c>
      <c r="B6634" s="2">
        <v>41205</v>
      </c>
      <c r="C6634" s="2" t="str">
        <f t="shared" si="516"/>
        <v>October</v>
      </c>
      <c r="D6634" s="1" t="s">
        <v>25</v>
      </c>
      <c r="E6634" s="1">
        <v>42</v>
      </c>
      <c r="F6634" s="1">
        <f t="shared" si="515"/>
        <v>93.599285714285713</v>
      </c>
      <c r="G6634" s="1">
        <v>3931.17</v>
      </c>
      <c r="H6634" s="1">
        <v>7.18</v>
      </c>
      <c r="I6634">
        <f t="shared" si="517"/>
        <v>3938.35</v>
      </c>
      <c r="J6634">
        <f t="shared" si="518"/>
        <v>5.3265000000000002</v>
      </c>
      <c r="K6634">
        <f t="shared" si="519"/>
        <v>209.39377005000003</v>
      </c>
      <c r="L6634" s="1" t="s">
        <v>26</v>
      </c>
      <c r="M6634" s="1" t="s">
        <v>27</v>
      </c>
      <c r="N6634" s="1" t="s">
        <v>21</v>
      </c>
      <c r="O6634" s="1" t="s">
        <v>29</v>
      </c>
      <c r="P6634" s="1" t="s">
        <v>43</v>
      </c>
      <c r="Q6634" s="1" t="s">
        <v>24</v>
      </c>
      <c r="R6634" s="2">
        <v>41206</v>
      </c>
    </row>
    <row r="6635" spans="1:18" x14ac:dyDescent="0.25">
      <c r="A6635" s="1">
        <v>49541</v>
      </c>
      <c r="B6635" s="2">
        <v>39829</v>
      </c>
      <c r="C6635" s="2" t="str">
        <f t="shared" si="516"/>
        <v>January</v>
      </c>
      <c r="D6635" s="1" t="s">
        <v>41</v>
      </c>
      <c r="E6635" s="1">
        <v>35</v>
      </c>
      <c r="F6635" s="1">
        <f t="shared" si="515"/>
        <v>14.392857142857142</v>
      </c>
      <c r="G6635" s="1">
        <v>503.75</v>
      </c>
      <c r="H6635" s="1">
        <v>5.5</v>
      </c>
      <c r="I6635">
        <f t="shared" si="517"/>
        <v>509.25</v>
      </c>
      <c r="J6635">
        <f t="shared" si="518"/>
        <v>3.5455000000000001</v>
      </c>
      <c r="K6635">
        <f t="shared" si="519"/>
        <v>17.860456249999999</v>
      </c>
      <c r="L6635" s="1" t="s">
        <v>26</v>
      </c>
      <c r="M6635" s="1" t="s">
        <v>56</v>
      </c>
      <c r="N6635" s="1" t="s">
        <v>42</v>
      </c>
      <c r="O6635" s="1" t="s">
        <v>34</v>
      </c>
      <c r="P6635" s="1" t="s">
        <v>60</v>
      </c>
      <c r="Q6635" s="1" t="s">
        <v>24</v>
      </c>
      <c r="R6635" s="2">
        <v>39830</v>
      </c>
    </row>
    <row r="6636" spans="1:18" x14ac:dyDescent="0.25">
      <c r="A6636" s="1">
        <v>12771</v>
      </c>
      <c r="B6636" s="2">
        <v>39830</v>
      </c>
      <c r="C6636" s="2" t="str">
        <f t="shared" si="516"/>
        <v>January</v>
      </c>
      <c r="D6636" s="1" t="s">
        <v>37</v>
      </c>
      <c r="E6636" s="1">
        <v>46</v>
      </c>
      <c r="F6636" s="1">
        <f t="shared" si="515"/>
        <v>1.6973913043478261</v>
      </c>
      <c r="G6636" s="1">
        <v>78.08</v>
      </c>
      <c r="H6636" s="1">
        <v>1.57</v>
      </c>
      <c r="I6636">
        <f t="shared" si="517"/>
        <v>79.649999999999991</v>
      </c>
      <c r="J6636">
        <f t="shared" si="518"/>
        <v>3.5455000000000001</v>
      </c>
      <c r="K6636">
        <f t="shared" si="519"/>
        <v>2.7683264000000003</v>
      </c>
      <c r="L6636" s="1" t="s">
        <v>26</v>
      </c>
      <c r="M6636" s="1" t="s">
        <v>44</v>
      </c>
      <c r="N6636" s="1" t="s">
        <v>28</v>
      </c>
      <c r="O6636" s="1" t="s">
        <v>34</v>
      </c>
      <c r="P6636" s="1" t="s">
        <v>35</v>
      </c>
      <c r="Q6636" s="1" t="s">
        <v>36</v>
      </c>
      <c r="R6636" s="2">
        <v>39832</v>
      </c>
    </row>
    <row r="6637" spans="1:18" x14ac:dyDescent="0.25">
      <c r="A6637" s="1">
        <v>15264</v>
      </c>
      <c r="B6637" s="2">
        <v>40864</v>
      </c>
      <c r="C6637" s="2" t="str">
        <f t="shared" si="516"/>
        <v>November</v>
      </c>
      <c r="D6637" s="1" t="s">
        <v>41</v>
      </c>
      <c r="E6637" s="1">
        <v>3</v>
      </c>
      <c r="F6637" s="1">
        <f t="shared" si="515"/>
        <v>1193.8399999999999</v>
      </c>
      <c r="G6637" s="1">
        <v>3581.52</v>
      </c>
      <c r="H6637" s="1">
        <v>19.989999999999998</v>
      </c>
      <c r="I6637">
        <f t="shared" si="517"/>
        <v>3601.5099999999998</v>
      </c>
      <c r="J6637">
        <f t="shared" si="518"/>
        <v>3.5455000000000001</v>
      </c>
      <c r="K6637">
        <f t="shared" si="519"/>
        <v>126.9827916</v>
      </c>
      <c r="L6637" s="1" t="s">
        <v>26</v>
      </c>
      <c r="M6637" s="1" t="s">
        <v>49</v>
      </c>
      <c r="N6637" s="1" t="s">
        <v>42</v>
      </c>
      <c r="O6637" s="1" t="s">
        <v>34</v>
      </c>
      <c r="P6637" s="1" t="s">
        <v>48</v>
      </c>
      <c r="Q6637" s="1" t="s">
        <v>24</v>
      </c>
      <c r="R6637" s="2">
        <v>40866</v>
      </c>
    </row>
    <row r="6638" spans="1:18" x14ac:dyDescent="0.25">
      <c r="A6638" s="1">
        <v>10309</v>
      </c>
      <c r="B6638" s="2">
        <v>40138</v>
      </c>
      <c r="C6638" s="2" t="str">
        <f t="shared" si="516"/>
        <v>November</v>
      </c>
      <c r="D6638" s="1" t="s">
        <v>18</v>
      </c>
      <c r="E6638" s="1">
        <v>23</v>
      </c>
      <c r="F6638" s="1">
        <f t="shared" si="515"/>
        <v>21.571739130434782</v>
      </c>
      <c r="G6638" s="1">
        <v>496.15</v>
      </c>
      <c r="H6638" s="1">
        <v>1.49</v>
      </c>
      <c r="I6638">
        <f t="shared" si="517"/>
        <v>497.64</v>
      </c>
      <c r="J6638">
        <f t="shared" si="518"/>
        <v>3.5455000000000001</v>
      </c>
      <c r="K6638">
        <f t="shared" si="519"/>
        <v>17.590998249999998</v>
      </c>
      <c r="L6638" s="1" t="s">
        <v>26</v>
      </c>
      <c r="M6638" s="1" t="s">
        <v>54</v>
      </c>
      <c r="N6638" s="1" t="s">
        <v>28</v>
      </c>
      <c r="O6638" s="1" t="s">
        <v>34</v>
      </c>
      <c r="P6638" s="1" t="s">
        <v>48</v>
      </c>
      <c r="Q6638" s="1" t="s">
        <v>24</v>
      </c>
      <c r="R6638" s="2">
        <v>40138</v>
      </c>
    </row>
    <row r="6639" spans="1:18" x14ac:dyDescent="0.25">
      <c r="A6639" s="1">
        <v>51969</v>
      </c>
      <c r="B6639" s="2">
        <v>40790</v>
      </c>
      <c r="C6639" s="2" t="str">
        <f t="shared" si="516"/>
        <v>September</v>
      </c>
      <c r="D6639" s="1" t="s">
        <v>25</v>
      </c>
      <c r="E6639" s="1">
        <v>33</v>
      </c>
      <c r="F6639" s="1">
        <f t="shared" si="515"/>
        <v>53.233181818181819</v>
      </c>
      <c r="G6639" s="1">
        <v>1756.6949999999999</v>
      </c>
      <c r="H6639" s="1">
        <v>8.8000000000000007</v>
      </c>
      <c r="I6639">
        <f t="shared" si="517"/>
        <v>1765.4949999999999</v>
      </c>
      <c r="J6639">
        <f t="shared" si="518"/>
        <v>5.3265000000000002</v>
      </c>
      <c r="K6639">
        <f t="shared" si="519"/>
        <v>93.570359174999993</v>
      </c>
      <c r="L6639" s="1" t="s">
        <v>26</v>
      </c>
      <c r="M6639" s="1" t="s">
        <v>20</v>
      </c>
      <c r="N6639" s="1" t="s">
        <v>21</v>
      </c>
      <c r="O6639" s="1" t="s">
        <v>29</v>
      </c>
      <c r="P6639" s="1" t="s">
        <v>30</v>
      </c>
      <c r="Q6639" s="1" t="s">
        <v>24</v>
      </c>
      <c r="R6639" s="2">
        <v>40793</v>
      </c>
    </row>
    <row r="6640" spans="1:18" x14ac:dyDescent="0.25">
      <c r="A6640" s="1">
        <v>14272</v>
      </c>
      <c r="B6640" s="2">
        <v>40951</v>
      </c>
      <c r="C6640" s="2" t="str">
        <f t="shared" si="516"/>
        <v>February</v>
      </c>
      <c r="D6640" s="1" t="s">
        <v>41</v>
      </c>
      <c r="E6640" s="1">
        <v>32</v>
      </c>
      <c r="F6640" s="1">
        <f t="shared" si="515"/>
        <v>75.311250000000001</v>
      </c>
      <c r="G6640" s="1">
        <v>2409.96</v>
      </c>
      <c r="H6640" s="1">
        <v>4.5</v>
      </c>
      <c r="I6640">
        <f t="shared" si="517"/>
        <v>2414.46</v>
      </c>
      <c r="J6640">
        <f t="shared" si="518"/>
        <v>3.5455000000000001</v>
      </c>
      <c r="K6640">
        <f t="shared" si="519"/>
        <v>85.445131799999999</v>
      </c>
      <c r="L6640" s="1" t="s">
        <v>26</v>
      </c>
      <c r="M6640" s="1" t="s">
        <v>49</v>
      </c>
      <c r="N6640" s="1" t="s">
        <v>42</v>
      </c>
      <c r="O6640" s="1" t="s">
        <v>34</v>
      </c>
      <c r="P6640" s="1" t="s">
        <v>68</v>
      </c>
      <c r="Q6640" s="1" t="s">
        <v>24</v>
      </c>
      <c r="R6640" s="2">
        <v>40953</v>
      </c>
    </row>
    <row r="6641" spans="1:18" x14ac:dyDescent="0.25">
      <c r="A6641" s="1">
        <v>7845</v>
      </c>
      <c r="B6641" s="2">
        <v>40160</v>
      </c>
      <c r="C6641" s="2" t="str">
        <f t="shared" si="516"/>
        <v>December</v>
      </c>
      <c r="D6641" s="1" t="s">
        <v>37</v>
      </c>
      <c r="E6641" s="1">
        <v>45</v>
      </c>
      <c r="F6641" s="1">
        <f t="shared" si="515"/>
        <v>47.667777777777779</v>
      </c>
      <c r="G6641" s="1">
        <v>2145.0500000000002</v>
      </c>
      <c r="H6641" s="1">
        <v>5.86</v>
      </c>
      <c r="I6641">
        <f t="shared" si="517"/>
        <v>2150.9100000000003</v>
      </c>
      <c r="J6641">
        <f t="shared" si="518"/>
        <v>3.5455000000000001</v>
      </c>
      <c r="K6641">
        <f t="shared" si="519"/>
        <v>76.052747750000009</v>
      </c>
      <c r="L6641" s="1" t="s">
        <v>19</v>
      </c>
      <c r="M6641" s="1" t="s">
        <v>27</v>
      </c>
      <c r="N6641" s="1" t="s">
        <v>28</v>
      </c>
      <c r="O6641" s="1" t="s">
        <v>34</v>
      </c>
      <c r="P6641" s="1" t="s">
        <v>45</v>
      </c>
      <c r="Q6641" s="1" t="s">
        <v>24</v>
      </c>
      <c r="R6641" s="2">
        <v>40161</v>
      </c>
    </row>
    <row r="6642" spans="1:18" x14ac:dyDescent="0.25">
      <c r="A6642" s="1">
        <v>19300</v>
      </c>
      <c r="B6642" s="2">
        <v>40163</v>
      </c>
      <c r="C6642" s="2" t="str">
        <f t="shared" si="516"/>
        <v>December</v>
      </c>
      <c r="D6642" s="1" t="s">
        <v>37</v>
      </c>
      <c r="E6642" s="1">
        <v>10</v>
      </c>
      <c r="F6642" s="1">
        <f t="shared" si="515"/>
        <v>7.8719999999999999</v>
      </c>
      <c r="G6642" s="1">
        <v>78.72</v>
      </c>
      <c r="H6642" s="1">
        <v>5.83</v>
      </c>
      <c r="I6642">
        <f t="shared" si="517"/>
        <v>84.55</v>
      </c>
      <c r="J6642">
        <f t="shared" si="518"/>
        <v>3.5455000000000001</v>
      </c>
      <c r="K6642">
        <f t="shared" si="519"/>
        <v>2.7910176</v>
      </c>
      <c r="L6642" s="1" t="s">
        <v>26</v>
      </c>
      <c r="M6642" s="1" t="s">
        <v>56</v>
      </c>
      <c r="N6642" s="1" t="s">
        <v>33</v>
      </c>
      <c r="O6642" s="1" t="s">
        <v>34</v>
      </c>
      <c r="P6642" s="1" t="s">
        <v>45</v>
      </c>
      <c r="Q6642" s="1" t="s">
        <v>36</v>
      </c>
      <c r="R6642" s="2">
        <v>40164</v>
      </c>
    </row>
    <row r="6643" spans="1:18" x14ac:dyDescent="0.25">
      <c r="A6643" s="1">
        <v>56135</v>
      </c>
      <c r="B6643" s="2">
        <v>40495</v>
      </c>
      <c r="C6643" s="2" t="str">
        <f t="shared" si="516"/>
        <v>November</v>
      </c>
      <c r="D6643" s="1" t="s">
        <v>41</v>
      </c>
      <c r="E6643" s="1">
        <v>48</v>
      </c>
      <c r="F6643" s="1">
        <f t="shared" si="515"/>
        <v>1.6614583333333333</v>
      </c>
      <c r="G6643" s="1">
        <v>79.75</v>
      </c>
      <c r="H6643" s="1">
        <v>1.56</v>
      </c>
      <c r="I6643">
        <f t="shared" si="517"/>
        <v>81.31</v>
      </c>
      <c r="J6643">
        <f t="shared" si="518"/>
        <v>3.5455000000000001</v>
      </c>
      <c r="K6643">
        <f t="shared" si="519"/>
        <v>2.8275362500000001</v>
      </c>
      <c r="L6643" s="1" t="s">
        <v>26</v>
      </c>
      <c r="M6643" s="1" t="s">
        <v>56</v>
      </c>
      <c r="N6643" s="1" t="s">
        <v>33</v>
      </c>
      <c r="O6643" s="1" t="s">
        <v>34</v>
      </c>
      <c r="P6643" s="1" t="s">
        <v>66</v>
      </c>
      <c r="Q6643" s="1" t="s">
        <v>36</v>
      </c>
      <c r="R6643" s="2">
        <v>40496</v>
      </c>
    </row>
    <row r="6644" spans="1:18" x14ac:dyDescent="0.25">
      <c r="A6644" s="1">
        <v>35238</v>
      </c>
      <c r="B6644" s="2">
        <v>40661</v>
      </c>
      <c r="C6644" s="2" t="str">
        <f t="shared" si="516"/>
        <v>April</v>
      </c>
      <c r="D6644" s="1" t="s">
        <v>18</v>
      </c>
      <c r="E6644" s="1">
        <v>27</v>
      </c>
      <c r="F6644" s="1">
        <f t="shared" si="515"/>
        <v>51.963962962962967</v>
      </c>
      <c r="G6644" s="1">
        <v>1403.027</v>
      </c>
      <c r="H6644" s="1">
        <v>5.63</v>
      </c>
      <c r="I6644">
        <f t="shared" si="517"/>
        <v>1408.6570000000002</v>
      </c>
      <c r="J6644">
        <f t="shared" si="518"/>
        <v>5.3265000000000002</v>
      </c>
      <c r="K6644">
        <f t="shared" si="519"/>
        <v>74.732233155000003</v>
      </c>
      <c r="L6644" s="1" t="s">
        <v>19</v>
      </c>
      <c r="M6644" s="1" t="s">
        <v>54</v>
      </c>
      <c r="N6644" s="1" t="s">
        <v>28</v>
      </c>
      <c r="O6644" s="1" t="s">
        <v>29</v>
      </c>
      <c r="P6644" s="1" t="s">
        <v>30</v>
      </c>
      <c r="Q6644" s="1" t="s">
        <v>24</v>
      </c>
      <c r="R6644" s="2">
        <v>40661</v>
      </c>
    </row>
    <row r="6645" spans="1:18" x14ac:dyDescent="0.25">
      <c r="A6645" s="1">
        <v>47232</v>
      </c>
      <c r="B6645" s="2">
        <v>40407</v>
      </c>
      <c r="C6645" s="2" t="str">
        <f t="shared" si="516"/>
        <v>August</v>
      </c>
      <c r="D6645" s="1" t="s">
        <v>32</v>
      </c>
      <c r="E6645" s="1">
        <v>39</v>
      </c>
      <c r="F6645" s="1">
        <f t="shared" si="515"/>
        <v>14.01025641025641</v>
      </c>
      <c r="G6645" s="1">
        <v>546.4</v>
      </c>
      <c r="H6645" s="1">
        <v>4.53</v>
      </c>
      <c r="I6645">
        <f t="shared" si="517"/>
        <v>550.92999999999995</v>
      </c>
      <c r="J6645">
        <f t="shared" si="518"/>
        <v>3.5455000000000001</v>
      </c>
      <c r="K6645">
        <f t="shared" si="519"/>
        <v>19.372612</v>
      </c>
      <c r="L6645" s="1" t="s">
        <v>19</v>
      </c>
      <c r="M6645" s="1" t="s">
        <v>54</v>
      </c>
      <c r="N6645" s="1" t="s">
        <v>33</v>
      </c>
      <c r="O6645" s="1" t="s">
        <v>34</v>
      </c>
      <c r="P6645" s="1" t="s">
        <v>60</v>
      </c>
      <c r="Q6645" s="1" t="s">
        <v>24</v>
      </c>
      <c r="R6645" s="2">
        <v>40409</v>
      </c>
    </row>
    <row r="6646" spans="1:18" x14ac:dyDescent="0.25">
      <c r="A6646" s="1">
        <v>47367</v>
      </c>
      <c r="B6646" s="2">
        <v>40649</v>
      </c>
      <c r="C6646" s="2" t="str">
        <f t="shared" si="516"/>
        <v>April</v>
      </c>
      <c r="D6646" s="1" t="s">
        <v>41</v>
      </c>
      <c r="E6646" s="1">
        <v>7</v>
      </c>
      <c r="F6646" s="1">
        <f t="shared" si="515"/>
        <v>3.9985714285714282</v>
      </c>
      <c r="G6646" s="1">
        <v>27.99</v>
      </c>
      <c r="H6646" s="1">
        <v>1.49</v>
      </c>
      <c r="I6646">
        <f t="shared" si="517"/>
        <v>29.479999999999997</v>
      </c>
      <c r="J6646">
        <f t="shared" si="518"/>
        <v>3.5455000000000001</v>
      </c>
      <c r="K6646">
        <f t="shared" si="519"/>
        <v>0.99238545</v>
      </c>
      <c r="L6646" s="1" t="s">
        <v>26</v>
      </c>
      <c r="M6646" s="1" t="s">
        <v>20</v>
      </c>
      <c r="N6646" s="1" t="s">
        <v>33</v>
      </c>
      <c r="O6646" s="1" t="s">
        <v>34</v>
      </c>
      <c r="P6646" s="1" t="s">
        <v>48</v>
      </c>
      <c r="Q6646" s="1" t="s">
        <v>24</v>
      </c>
      <c r="R6646" s="2">
        <v>40649</v>
      </c>
    </row>
    <row r="6647" spans="1:18" x14ac:dyDescent="0.25">
      <c r="A6647" s="1">
        <v>7878</v>
      </c>
      <c r="B6647" s="2">
        <v>40664</v>
      </c>
      <c r="C6647" s="2" t="str">
        <f t="shared" si="516"/>
        <v>May</v>
      </c>
      <c r="D6647" s="1" t="s">
        <v>37</v>
      </c>
      <c r="E6647" s="1">
        <v>50</v>
      </c>
      <c r="F6647" s="1">
        <f t="shared" si="515"/>
        <v>78.082399999999993</v>
      </c>
      <c r="G6647" s="1">
        <v>3904.12</v>
      </c>
      <c r="H6647" s="1">
        <v>55.81</v>
      </c>
      <c r="I6647">
        <f t="shared" si="517"/>
        <v>3959.93</v>
      </c>
      <c r="J6647">
        <f t="shared" si="518"/>
        <v>4.7610000000000001</v>
      </c>
      <c r="K6647">
        <f t="shared" si="519"/>
        <v>185.8751532</v>
      </c>
      <c r="L6647" s="1" t="s">
        <v>38</v>
      </c>
      <c r="M6647" s="1" t="s">
        <v>56</v>
      </c>
      <c r="N6647" s="1" t="s">
        <v>33</v>
      </c>
      <c r="O6647" s="1" t="s">
        <v>22</v>
      </c>
      <c r="P6647" s="1" t="s">
        <v>67</v>
      </c>
      <c r="Q6647" s="1" t="s">
        <v>64</v>
      </c>
      <c r="R6647" s="2">
        <v>40669</v>
      </c>
    </row>
    <row r="6648" spans="1:18" x14ac:dyDescent="0.25">
      <c r="A6648" s="1">
        <v>49027</v>
      </c>
      <c r="B6648" s="2">
        <v>40644</v>
      </c>
      <c r="C6648" s="2" t="str">
        <f t="shared" si="516"/>
        <v>April</v>
      </c>
      <c r="D6648" s="1" t="s">
        <v>25</v>
      </c>
      <c r="E6648" s="1">
        <v>41</v>
      </c>
      <c r="F6648" s="1">
        <f t="shared" si="515"/>
        <v>17.288536585365854</v>
      </c>
      <c r="G6648" s="1">
        <v>708.83</v>
      </c>
      <c r="H6648" s="1">
        <v>8.99</v>
      </c>
      <c r="I6648">
        <f t="shared" si="517"/>
        <v>717.82</v>
      </c>
      <c r="J6648">
        <f t="shared" si="518"/>
        <v>4.7610000000000001</v>
      </c>
      <c r="K6648">
        <f t="shared" si="519"/>
        <v>33.747396300000005</v>
      </c>
      <c r="L6648" s="1" t="s">
        <v>26</v>
      </c>
      <c r="M6648" s="1" t="s">
        <v>20</v>
      </c>
      <c r="N6648" s="1" t="s">
        <v>42</v>
      </c>
      <c r="O6648" s="1" t="s">
        <v>22</v>
      </c>
      <c r="P6648" s="1" t="s">
        <v>23</v>
      </c>
      <c r="Q6648" s="1" t="s">
        <v>46</v>
      </c>
      <c r="R6648" s="2">
        <v>40645</v>
      </c>
    </row>
    <row r="6649" spans="1:18" x14ac:dyDescent="0.25">
      <c r="A6649" s="1">
        <v>13634</v>
      </c>
      <c r="B6649" s="2">
        <v>40651</v>
      </c>
      <c r="C6649" s="2" t="str">
        <f t="shared" si="516"/>
        <v>April</v>
      </c>
      <c r="D6649" s="1" t="s">
        <v>25</v>
      </c>
      <c r="E6649" s="1">
        <v>27</v>
      </c>
      <c r="F6649" s="1">
        <f t="shared" si="515"/>
        <v>5.6066666666666665</v>
      </c>
      <c r="G6649" s="1">
        <v>151.38</v>
      </c>
      <c r="H6649" s="1">
        <v>5.3</v>
      </c>
      <c r="I6649">
        <f t="shared" si="517"/>
        <v>156.68</v>
      </c>
      <c r="J6649">
        <f t="shared" si="518"/>
        <v>3.5455000000000001</v>
      </c>
      <c r="K6649">
        <f t="shared" si="519"/>
        <v>5.3671779000000006</v>
      </c>
      <c r="L6649" s="1" t="s">
        <v>26</v>
      </c>
      <c r="M6649" s="1" t="s">
        <v>49</v>
      </c>
      <c r="N6649" s="1" t="s">
        <v>21</v>
      </c>
      <c r="O6649" s="1" t="s">
        <v>34</v>
      </c>
      <c r="P6649" s="1" t="s">
        <v>62</v>
      </c>
      <c r="Q6649" s="1" t="s">
        <v>24</v>
      </c>
      <c r="R6649" s="2">
        <v>40652</v>
      </c>
    </row>
    <row r="6650" spans="1:18" x14ac:dyDescent="0.25">
      <c r="A6650" s="1">
        <v>3591</v>
      </c>
      <c r="B6650" s="2">
        <v>40519</v>
      </c>
      <c r="C6650" s="2" t="str">
        <f t="shared" si="516"/>
        <v>December</v>
      </c>
      <c r="D6650" s="1" t="s">
        <v>41</v>
      </c>
      <c r="E6650" s="1">
        <v>12</v>
      </c>
      <c r="F6650" s="1">
        <f t="shared" si="515"/>
        <v>90.43</v>
      </c>
      <c r="G6650" s="1">
        <v>1085.1600000000001</v>
      </c>
      <c r="H6650" s="1">
        <v>42</v>
      </c>
      <c r="I6650">
        <f t="shared" si="517"/>
        <v>1127.1600000000001</v>
      </c>
      <c r="J6650">
        <f t="shared" si="518"/>
        <v>4.7610000000000001</v>
      </c>
      <c r="K6650">
        <f t="shared" si="519"/>
        <v>51.664467600000009</v>
      </c>
      <c r="L6650" s="1" t="s">
        <v>38</v>
      </c>
      <c r="M6650" s="1" t="s">
        <v>27</v>
      </c>
      <c r="N6650" s="1" t="s">
        <v>28</v>
      </c>
      <c r="O6650" s="1" t="s">
        <v>22</v>
      </c>
      <c r="P6650" s="1" t="s">
        <v>39</v>
      </c>
      <c r="Q6650" s="1" t="s">
        <v>40</v>
      </c>
      <c r="R6650" s="2">
        <v>40520</v>
      </c>
    </row>
    <row r="6651" spans="1:18" x14ac:dyDescent="0.25">
      <c r="A6651" s="1">
        <v>20484</v>
      </c>
      <c r="B6651" s="2">
        <v>39842</v>
      </c>
      <c r="C6651" s="2" t="str">
        <f t="shared" si="516"/>
        <v>January</v>
      </c>
      <c r="D6651" s="1" t="s">
        <v>37</v>
      </c>
      <c r="E6651" s="1">
        <v>14</v>
      </c>
      <c r="F6651" s="1">
        <f t="shared" si="515"/>
        <v>80.188392857142858</v>
      </c>
      <c r="G6651" s="1">
        <v>1122.6375</v>
      </c>
      <c r="H6651" s="1">
        <v>4.9000000000000004</v>
      </c>
      <c r="I6651">
        <f t="shared" si="517"/>
        <v>1127.5375000000001</v>
      </c>
      <c r="J6651">
        <f t="shared" si="518"/>
        <v>5.3265000000000002</v>
      </c>
      <c r="K6651">
        <f t="shared" si="519"/>
        <v>59.797286437500006</v>
      </c>
      <c r="L6651" s="1" t="s">
        <v>26</v>
      </c>
      <c r="M6651" s="1" t="s">
        <v>59</v>
      </c>
      <c r="N6651" s="1" t="s">
        <v>21</v>
      </c>
      <c r="O6651" s="1" t="s">
        <v>29</v>
      </c>
      <c r="P6651" s="1" t="s">
        <v>30</v>
      </c>
      <c r="Q6651" s="1" t="s">
        <v>24</v>
      </c>
      <c r="R6651" s="2">
        <v>39844</v>
      </c>
    </row>
    <row r="6652" spans="1:18" x14ac:dyDescent="0.25">
      <c r="A6652" s="1">
        <v>12228</v>
      </c>
      <c r="B6652" s="2">
        <v>39989</v>
      </c>
      <c r="C6652" s="2" t="str">
        <f t="shared" si="516"/>
        <v>June</v>
      </c>
      <c r="D6652" s="1" t="s">
        <v>32</v>
      </c>
      <c r="E6652" s="1">
        <v>1</v>
      </c>
      <c r="F6652" s="1">
        <f t="shared" si="515"/>
        <v>159.51</v>
      </c>
      <c r="G6652" s="1">
        <v>159.51</v>
      </c>
      <c r="H6652" s="1">
        <v>30</v>
      </c>
      <c r="I6652">
        <f t="shared" si="517"/>
        <v>189.51</v>
      </c>
      <c r="J6652">
        <f t="shared" si="518"/>
        <v>4.7610000000000001</v>
      </c>
      <c r="K6652">
        <f t="shared" si="519"/>
        <v>7.5942710999999994</v>
      </c>
      <c r="L6652" s="1" t="s">
        <v>38</v>
      </c>
      <c r="M6652" s="1" t="s">
        <v>58</v>
      </c>
      <c r="N6652" s="1" t="s">
        <v>33</v>
      </c>
      <c r="O6652" s="1" t="s">
        <v>22</v>
      </c>
      <c r="P6652" s="1" t="s">
        <v>39</v>
      </c>
      <c r="Q6652" s="1" t="s">
        <v>40</v>
      </c>
      <c r="R6652" s="2">
        <v>39992</v>
      </c>
    </row>
    <row r="6653" spans="1:18" x14ac:dyDescent="0.25">
      <c r="A6653" s="1">
        <v>28932</v>
      </c>
      <c r="B6653" s="2">
        <v>40380</v>
      </c>
      <c r="C6653" s="2" t="str">
        <f t="shared" si="516"/>
        <v>July</v>
      </c>
      <c r="D6653" s="1" t="s">
        <v>18</v>
      </c>
      <c r="E6653" s="1">
        <v>18</v>
      </c>
      <c r="F6653" s="1">
        <f t="shared" si="515"/>
        <v>5.4966666666666661</v>
      </c>
      <c r="G6653" s="1">
        <v>98.94</v>
      </c>
      <c r="H6653" s="1">
        <v>2.27</v>
      </c>
      <c r="I6653">
        <f t="shared" si="517"/>
        <v>101.21</v>
      </c>
      <c r="J6653">
        <f t="shared" si="518"/>
        <v>3.5455000000000001</v>
      </c>
      <c r="K6653">
        <f t="shared" si="519"/>
        <v>3.5079176999999997</v>
      </c>
      <c r="L6653" s="1" t="s">
        <v>26</v>
      </c>
      <c r="M6653" s="1" t="s">
        <v>27</v>
      </c>
      <c r="N6653" s="1" t="s">
        <v>21</v>
      </c>
      <c r="O6653" s="1" t="s">
        <v>34</v>
      </c>
      <c r="P6653" s="1" t="s">
        <v>35</v>
      </c>
      <c r="Q6653" s="1" t="s">
        <v>36</v>
      </c>
      <c r="R6653" s="2">
        <v>40387</v>
      </c>
    </row>
    <row r="6654" spans="1:18" x14ac:dyDescent="0.25">
      <c r="A6654" s="1">
        <v>53990</v>
      </c>
      <c r="B6654" s="2">
        <v>41214</v>
      </c>
      <c r="C6654" s="2" t="str">
        <f t="shared" si="516"/>
        <v>November</v>
      </c>
      <c r="D6654" s="1" t="s">
        <v>32</v>
      </c>
      <c r="E6654" s="1">
        <v>44</v>
      </c>
      <c r="F6654" s="1">
        <f t="shared" si="515"/>
        <v>96.907534090909081</v>
      </c>
      <c r="G6654" s="1">
        <v>4263.9314999999997</v>
      </c>
      <c r="H6654" s="1">
        <v>2.5</v>
      </c>
      <c r="I6654">
        <f t="shared" si="517"/>
        <v>4266.4314999999997</v>
      </c>
      <c r="J6654">
        <f t="shared" si="518"/>
        <v>5.3265000000000002</v>
      </c>
      <c r="K6654">
        <f t="shared" si="519"/>
        <v>227.1183113475</v>
      </c>
      <c r="L6654" s="1" t="s">
        <v>26</v>
      </c>
      <c r="M6654" s="1" t="s">
        <v>44</v>
      </c>
      <c r="N6654" s="1" t="s">
        <v>33</v>
      </c>
      <c r="O6654" s="1" t="s">
        <v>29</v>
      </c>
      <c r="P6654" s="1" t="s">
        <v>30</v>
      </c>
      <c r="Q6654" s="1" t="s">
        <v>24</v>
      </c>
      <c r="R6654" s="2">
        <v>41215</v>
      </c>
    </row>
    <row r="6655" spans="1:18" x14ac:dyDescent="0.25">
      <c r="A6655" s="1">
        <v>55265</v>
      </c>
      <c r="B6655" s="2">
        <v>40079</v>
      </c>
      <c r="C6655" s="2" t="str">
        <f t="shared" si="516"/>
        <v>September</v>
      </c>
      <c r="D6655" s="1" t="s">
        <v>18</v>
      </c>
      <c r="E6655" s="1">
        <v>39</v>
      </c>
      <c r="F6655" s="1">
        <f t="shared" si="515"/>
        <v>18.112628205128207</v>
      </c>
      <c r="G6655" s="1">
        <v>706.39250000000004</v>
      </c>
      <c r="H6655" s="1">
        <v>0.99</v>
      </c>
      <c r="I6655">
        <f t="shared" si="517"/>
        <v>707.38250000000005</v>
      </c>
      <c r="J6655">
        <f t="shared" si="518"/>
        <v>5.3265000000000002</v>
      </c>
      <c r="K6655">
        <f t="shared" si="519"/>
        <v>37.625996512500002</v>
      </c>
      <c r="L6655" s="1" t="s">
        <v>26</v>
      </c>
      <c r="M6655" s="1" t="s">
        <v>27</v>
      </c>
      <c r="N6655" s="1" t="s">
        <v>33</v>
      </c>
      <c r="O6655" s="1" t="s">
        <v>29</v>
      </c>
      <c r="P6655" s="1" t="s">
        <v>30</v>
      </c>
      <c r="Q6655" s="1" t="s">
        <v>36</v>
      </c>
      <c r="R6655" s="2">
        <v>40084</v>
      </c>
    </row>
    <row r="6656" spans="1:18" x14ac:dyDescent="0.25">
      <c r="A6656" s="1">
        <v>18562</v>
      </c>
      <c r="B6656" s="2">
        <v>40897</v>
      </c>
      <c r="C6656" s="2" t="str">
        <f t="shared" si="516"/>
        <v>December</v>
      </c>
      <c r="D6656" s="1" t="s">
        <v>37</v>
      </c>
      <c r="E6656" s="1">
        <v>41</v>
      </c>
      <c r="F6656" s="1">
        <f t="shared" si="515"/>
        <v>3.9051219512195123</v>
      </c>
      <c r="G6656" s="1">
        <v>160.11000000000001</v>
      </c>
      <c r="H6656" s="1">
        <v>2.97</v>
      </c>
      <c r="I6656">
        <f t="shared" si="517"/>
        <v>163.08000000000001</v>
      </c>
      <c r="J6656">
        <f t="shared" si="518"/>
        <v>3.5455000000000001</v>
      </c>
      <c r="K6656">
        <f t="shared" si="519"/>
        <v>5.6767000500000009</v>
      </c>
      <c r="L6656" s="1" t="s">
        <v>26</v>
      </c>
      <c r="M6656" s="1" t="s">
        <v>49</v>
      </c>
      <c r="N6656" s="1" t="s">
        <v>42</v>
      </c>
      <c r="O6656" s="1" t="s">
        <v>34</v>
      </c>
      <c r="P6656" s="1" t="s">
        <v>45</v>
      </c>
      <c r="Q6656" s="1" t="s">
        <v>36</v>
      </c>
      <c r="R6656" s="2">
        <v>40899</v>
      </c>
    </row>
    <row r="6657" spans="1:18" x14ac:dyDescent="0.25">
      <c r="A6657" s="1">
        <v>26176</v>
      </c>
      <c r="B6657" s="2">
        <v>40866</v>
      </c>
      <c r="C6657" s="2" t="str">
        <f t="shared" si="516"/>
        <v>November</v>
      </c>
      <c r="D6657" s="1" t="s">
        <v>25</v>
      </c>
      <c r="E6657" s="1">
        <v>30</v>
      </c>
      <c r="F6657" s="1">
        <f t="shared" si="515"/>
        <v>18.480983333333331</v>
      </c>
      <c r="G6657" s="1">
        <v>554.42949999999996</v>
      </c>
      <c r="H6657" s="1">
        <v>4.8099999999999996</v>
      </c>
      <c r="I6657">
        <f t="shared" si="517"/>
        <v>559.23949999999991</v>
      </c>
      <c r="J6657">
        <f t="shared" si="518"/>
        <v>5.3265000000000002</v>
      </c>
      <c r="K6657">
        <f t="shared" si="519"/>
        <v>29.531687317500001</v>
      </c>
      <c r="L6657" s="1" t="s">
        <v>26</v>
      </c>
      <c r="M6657" s="1" t="s">
        <v>56</v>
      </c>
      <c r="N6657" s="1" t="s">
        <v>42</v>
      </c>
      <c r="O6657" s="1" t="s">
        <v>29</v>
      </c>
      <c r="P6657" s="1" t="s">
        <v>30</v>
      </c>
      <c r="Q6657" s="1" t="s">
        <v>31</v>
      </c>
      <c r="R6657" s="2">
        <v>40867</v>
      </c>
    </row>
    <row r="6658" spans="1:18" x14ac:dyDescent="0.25">
      <c r="A6658" s="1">
        <v>38503</v>
      </c>
      <c r="B6658" s="2">
        <v>39938</v>
      </c>
      <c r="C6658" s="2" t="str">
        <f t="shared" si="516"/>
        <v>May</v>
      </c>
      <c r="D6658" s="1" t="s">
        <v>18</v>
      </c>
      <c r="E6658" s="1">
        <v>47</v>
      </c>
      <c r="F6658" s="1">
        <f t="shared" ref="F6658:F6721" si="520">G6658/E6658</f>
        <v>118.46361702127659</v>
      </c>
      <c r="G6658" s="1">
        <v>5567.79</v>
      </c>
      <c r="H6658" s="1">
        <v>3.99</v>
      </c>
      <c r="I6658">
        <f t="shared" si="517"/>
        <v>5571.78</v>
      </c>
      <c r="J6658">
        <f t="shared" si="518"/>
        <v>3.5455000000000001</v>
      </c>
      <c r="K6658">
        <f t="shared" si="519"/>
        <v>197.40599445000001</v>
      </c>
      <c r="L6658" s="1" t="s">
        <v>26</v>
      </c>
      <c r="M6658" s="1" t="s">
        <v>27</v>
      </c>
      <c r="N6658" s="1" t="s">
        <v>33</v>
      </c>
      <c r="O6658" s="1" t="s">
        <v>34</v>
      </c>
      <c r="P6658" s="1" t="s">
        <v>68</v>
      </c>
      <c r="Q6658" s="1" t="s">
        <v>24</v>
      </c>
      <c r="R6658" s="2">
        <v>39938</v>
      </c>
    </row>
    <row r="6659" spans="1:18" x14ac:dyDescent="0.25">
      <c r="A6659" s="1">
        <v>39238</v>
      </c>
      <c r="B6659" s="2">
        <v>40447</v>
      </c>
      <c r="C6659" s="2" t="str">
        <f t="shared" ref="C6659:C6722" si="521">TEXT(B6659,"mmmm")</f>
        <v>September</v>
      </c>
      <c r="D6659" s="1" t="s">
        <v>37</v>
      </c>
      <c r="E6659" s="1">
        <v>9</v>
      </c>
      <c r="F6659" s="1">
        <f t="shared" si="520"/>
        <v>41.497777777777777</v>
      </c>
      <c r="G6659" s="1">
        <v>373.48</v>
      </c>
      <c r="H6659" s="1">
        <v>2.99</v>
      </c>
      <c r="I6659">
        <f t="shared" ref="I6659:I6722" si="522">G6659+H6659</f>
        <v>376.47</v>
      </c>
      <c r="J6659">
        <f t="shared" ref="J6659:J6722" si="523">IF(O6659="Furniture",4.761,IF(O6659="Technology",5.3265,IF(O6659="Office Supplies",3.5455,0)))</f>
        <v>3.5455000000000001</v>
      </c>
      <c r="K6659">
        <f t="shared" ref="K6659:K6722" si="524">(J6659*G6659)/100</f>
        <v>13.241733400000001</v>
      </c>
      <c r="L6659" s="1" t="s">
        <v>19</v>
      </c>
      <c r="M6659" s="1" t="s">
        <v>49</v>
      </c>
      <c r="N6659" s="1" t="s">
        <v>33</v>
      </c>
      <c r="O6659" s="1" t="s">
        <v>34</v>
      </c>
      <c r="P6659" s="1" t="s">
        <v>48</v>
      </c>
      <c r="Q6659" s="1" t="s">
        <v>24</v>
      </c>
      <c r="R6659" s="2">
        <v>40448</v>
      </c>
    </row>
    <row r="6660" spans="1:18" x14ac:dyDescent="0.25">
      <c r="A6660" s="1">
        <v>28258</v>
      </c>
      <c r="B6660" s="2">
        <v>39885</v>
      </c>
      <c r="C6660" s="2" t="str">
        <f t="shared" si="521"/>
        <v>March</v>
      </c>
      <c r="D6660" s="1" t="s">
        <v>37</v>
      </c>
      <c r="E6660" s="1">
        <v>25</v>
      </c>
      <c r="F6660" s="1">
        <f t="shared" si="520"/>
        <v>99.729599999999991</v>
      </c>
      <c r="G6660" s="1">
        <v>2493.2399999999998</v>
      </c>
      <c r="H6660" s="1">
        <v>19.989999999999998</v>
      </c>
      <c r="I6660">
        <f t="shared" si="522"/>
        <v>2513.2299999999996</v>
      </c>
      <c r="J6660">
        <f t="shared" si="523"/>
        <v>5.3265000000000002</v>
      </c>
      <c r="K6660">
        <f t="shared" si="524"/>
        <v>132.80242860000001</v>
      </c>
      <c r="L6660" s="1" t="s">
        <v>26</v>
      </c>
      <c r="M6660" s="1" t="s">
        <v>27</v>
      </c>
      <c r="N6660" s="1" t="s">
        <v>42</v>
      </c>
      <c r="O6660" s="1" t="s">
        <v>29</v>
      </c>
      <c r="P6660" s="1" t="s">
        <v>43</v>
      </c>
      <c r="Q6660" s="1" t="s">
        <v>24</v>
      </c>
      <c r="R6660" s="2">
        <v>39886</v>
      </c>
    </row>
    <row r="6661" spans="1:18" x14ac:dyDescent="0.25">
      <c r="A6661" s="1">
        <v>58759</v>
      </c>
      <c r="B6661" s="2">
        <v>39834</v>
      </c>
      <c r="C6661" s="2" t="str">
        <f t="shared" si="521"/>
        <v>January</v>
      </c>
      <c r="D6661" s="1" t="s">
        <v>18</v>
      </c>
      <c r="E6661" s="1">
        <v>4</v>
      </c>
      <c r="F6661" s="1">
        <f t="shared" si="520"/>
        <v>8.36</v>
      </c>
      <c r="G6661" s="1">
        <v>33.44</v>
      </c>
      <c r="H6661" s="1">
        <v>2.87</v>
      </c>
      <c r="I6661">
        <f t="shared" si="522"/>
        <v>36.309999999999995</v>
      </c>
      <c r="J6661">
        <f t="shared" si="523"/>
        <v>3.5455000000000001</v>
      </c>
      <c r="K6661">
        <f t="shared" si="524"/>
        <v>1.1856152</v>
      </c>
      <c r="L6661" s="1" t="s">
        <v>26</v>
      </c>
      <c r="M6661" s="1" t="s">
        <v>20</v>
      </c>
      <c r="N6661" s="1" t="s">
        <v>33</v>
      </c>
      <c r="O6661" s="1" t="s">
        <v>34</v>
      </c>
      <c r="P6661" s="1" t="s">
        <v>45</v>
      </c>
      <c r="Q6661" s="1" t="s">
        <v>36</v>
      </c>
      <c r="R6661" s="2">
        <v>39841</v>
      </c>
    </row>
    <row r="6662" spans="1:18" x14ac:dyDescent="0.25">
      <c r="A6662" s="1">
        <v>22561</v>
      </c>
      <c r="B6662" s="2">
        <v>40563</v>
      </c>
      <c r="C6662" s="2" t="str">
        <f t="shared" si="521"/>
        <v>January</v>
      </c>
      <c r="D6662" s="1" t="s">
        <v>37</v>
      </c>
      <c r="E6662" s="1">
        <v>5</v>
      </c>
      <c r="F6662" s="1">
        <f t="shared" si="520"/>
        <v>100.958</v>
      </c>
      <c r="G6662" s="1">
        <v>504.79</v>
      </c>
      <c r="H6662" s="1">
        <v>19.989999999999998</v>
      </c>
      <c r="I6662">
        <f t="shared" si="522"/>
        <v>524.78</v>
      </c>
      <c r="J6662">
        <f t="shared" si="523"/>
        <v>5.3265000000000002</v>
      </c>
      <c r="K6662">
        <f t="shared" si="524"/>
        <v>26.887639350000004</v>
      </c>
      <c r="L6662" s="1" t="s">
        <v>19</v>
      </c>
      <c r="M6662" s="1" t="s">
        <v>58</v>
      </c>
      <c r="N6662" s="1" t="s">
        <v>21</v>
      </c>
      <c r="O6662" s="1" t="s">
        <v>29</v>
      </c>
      <c r="P6662" s="1" t="s">
        <v>43</v>
      </c>
      <c r="Q6662" s="1" t="s">
        <v>24</v>
      </c>
      <c r="R6662" s="2">
        <v>40565</v>
      </c>
    </row>
    <row r="6663" spans="1:18" x14ac:dyDescent="0.25">
      <c r="A6663" s="1">
        <v>17926</v>
      </c>
      <c r="B6663" s="2">
        <v>40857</v>
      </c>
      <c r="C6663" s="2" t="str">
        <f t="shared" si="521"/>
        <v>November</v>
      </c>
      <c r="D6663" s="1" t="s">
        <v>37</v>
      </c>
      <c r="E6663" s="1">
        <v>37</v>
      </c>
      <c r="F6663" s="1">
        <f t="shared" si="520"/>
        <v>16.441351351351351</v>
      </c>
      <c r="G6663" s="1">
        <v>608.33000000000004</v>
      </c>
      <c r="H6663" s="1">
        <v>8.7799999999999994</v>
      </c>
      <c r="I6663">
        <f t="shared" si="522"/>
        <v>617.11</v>
      </c>
      <c r="J6663">
        <f t="shared" si="523"/>
        <v>3.5455000000000001</v>
      </c>
      <c r="K6663">
        <f t="shared" si="524"/>
        <v>21.568340150000004</v>
      </c>
      <c r="L6663" s="1" t="s">
        <v>26</v>
      </c>
      <c r="M6663" s="1" t="s">
        <v>20</v>
      </c>
      <c r="N6663" s="1" t="s">
        <v>21</v>
      </c>
      <c r="O6663" s="1" t="s">
        <v>34</v>
      </c>
      <c r="P6663" s="1" t="s">
        <v>60</v>
      </c>
      <c r="Q6663" s="1" t="s">
        <v>24</v>
      </c>
      <c r="R6663" s="2">
        <v>40859</v>
      </c>
    </row>
    <row r="6664" spans="1:18" x14ac:dyDescent="0.25">
      <c r="A6664" s="1">
        <v>52743</v>
      </c>
      <c r="B6664" s="2">
        <v>40363</v>
      </c>
      <c r="C6664" s="2" t="str">
        <f t="shared" si="521"/>
        <v>July</v>
      </c>
      <c r="D6664" s="1" t="s">
        <v>25</v>
      </c>
      <c r="E6664" s="1">
        <v>46</v>
      </c>
      <c r="F6664" s="1">
        <f t="shared" si="520"/>
        <v>123.89608695652174</v>
      </c>
      <c r="G6664" s="1">
        <v>5699.22</v>
      </c>
      <c r="H6664" s="1">
        <v>13.99</v>
      </c>
      <c r="I6664">
        <f t="shared" si="522"/>
        <v>5713.21</v>
      </c>
      <c r="J6664">
        <f t="shared" si="523"/>
        <v>5.3265000000000002</v>
      </c>
      <c r="K6664">
        <f t="shared" si="524"/>
        <v>303.56895330000003</v>
      </c>
      <c r="L6664" s="1" t="s">
        <v>26</v>
      </c>
      <c r="M6664" s="1" t="s">
        <v>47</v>
      </c>
      <c r="N6664" s="1" t="s">
        <v>28</v>
      </c>
      <c r="O6664" s="1" t="s">
        <v>29</v>
      </c>
      <c r="P6664" s="1" t="s">
        <v>61</v>
      </c>
      <c r="Q6664" s="1" t="s">
        <v>31</v>
      </c>
      <c r="R6664" s="2">
        <v>40363</v>
      </c>
    </row>
    <row r="6665" spans="1:18" x14ac:dyDescent="0.25">
      <c r="A6665" s="1">
        <v>135</v>
      </c>
      <c r="B6665" s="2">
        <v>40836</v>
      </c>
      <c r="C6665" s="2" t="str">
        <f t="shared" si="521"/>
        <v>October</v>
      </c>
      <c r="D6665" s="1" t="s">
        <v>32</v>
      </c>
      <c r="E6665" s="1">
        <v>25</v>
      </c>
      <c r="F6665" s="1">
        <f t="shared" si="520"/>
        <v>5.0339999999999998</v>
      </c>
      <c r="G6665" s="1">
        <v>125.85</v>
      </c>
      <c r="H6665" s="1">
        <v>4.62</v>
      </c>
      <c r="I6665">
        <f t="shared" si="522"/>
        <v>130.47</v>
      </c>
      <c r="J6665">
        <f t="shared" si="523"/>
        <v>5.3265000000000002</v>
      </c>
      <c r="K6665">
        <f t="shared" si="524"/>
        <v>6.7034002499999996</v>
      </c>
      <c r="L6665" s="1" t="s">
        <v>26</v>
      </c>
      <c r="M6665" s="1" t="s">
        <v>49</v>
      </c>
      <c r="N6665" s="1" t="s">
        <v>21</v>
      </c>
      <c r="O6665" s="1" t="s">
        <v>29</v>
      </c>
      <c r="P6665" s="1" t="s">
        <v>43</v>
      </c>
      <c r="Q6665" s="1" t="s">
        <v>46</v>
      </c>
      <c r="R6665" s="2">
        <v>40838</v>
      </c>
    </row>
    <row r="6666" spans="1:18" x14ac:dyDescent="0.25">
      <c r="A6666" s="1">
        <v>54342</v>
      </c>
      <c r="B6666" s="2">
        <v>39972</v>
      </c>
      <c r="C6666" s="2" t="str">
        <f t="shared" si="521"/>
        <v>June</v>
      </c>
      <c r="D6666" s="1" t="s">
        <v>18</v>
      </c>
      <c r="E6666" s="1">
        <v>2</v>
      </c>
      <c r="F6666" s="1">
        <f t="shared" si="520"/>
        <v>5.24</v>
      </c>
      <c r="G6666" s="1">
        <v>10.48</v>
      </c>
      <c r="H6666" s="1">
        <v>0.71</v>
      </c>
      <c r="I6666">
        <f t="shared" si="522"/>
        <v>11.190000000000001</v>
      </c>
      <c r="J6666">
        <f t="shared" si="523"/>
        <v>3.5455000000000001</v>
      </c>
      <c r="K6666">
        <f t="shared" si="524"/>
        <v>0.37156840000000002</v>
      </c>
      <c r="L6666" s="1" t="s">
        <v>26</v>
      </c>
      <c r="M6666" s="1" t="s">
        <v>51</v>
      </c>
      <c r="N6666" s="1" t="s">
        <v>21</v>
      </c>
      <c r="O6666" s="1" t="s">
        <v>34</v>
      </c>
      <c r="P6666" s="1" t="s">
        <v>35</v>
      </c>
      <c r="Q6666" s="1" t="s">
        <v>36</v>
      </c>
      <c r="R6666" s="2">
        <v>39972</v>
      </c>
    </row>
    <row r="6667" spans="1:18" x14ac:dyDescent="0.25">
      <c r="A6667" s="1">
        <v>46951</v>
      </c>
      <c r="B6667" s="2">
        <v>40864</v>
      </c>
      <c r="C6667" s="2" t="str">
        <f t="shared" si="521"/>
        <v>November</v>
      </c>
      <c r="D6667" s="1" t="s">
        <v>37</v>
      </c>
      <c r="E6667" s="1">
        <v>26</v>
      </c>
      <c r="F6667" s="1">
        <f t="shared" si="520"/>
        <v>91.512634615384613</v>
      </c>
      <c r="G6667" s="1">
        <v>2379.3285000000001</v>
      </c>
      <c r="H6667" s="1">
        <v>5.92</v>
      </c>
      <c r="I6667">
        <f t="shared" si="522"/>
        <v>2385.2485000000001</v>
      </c>
      <c r="J6667">
        <f t="shared" si="523"/>
        <v>5.3265000000000002</v>
      </c>
      <c r="K6667">
        <f t="shared" si="524"/>
        <v>126.73493255250001</v>
      </c>
      <c r="L6667" s="1" t="s">
        <v>26</v>
      </c>
      <c r="M6667" s="1" t="s">
        <v>56</v>
      </c>
      <c r="N6667" s="1" t="s">
        <v>33</v>
      </c>
      <c r="O6667" s="1" t="s">
        <v>29</v>
      </c>
      <c r="P6667" s="1" t="s">
        <v>30</v>
      </c>
      <c r="Q6667" s="1" t="s">
        <v>24</v>
      </c>
      <c r="R6667" s="2">
        <v>40865</v>
      </c>
    </row>
    <row r="6668" spans="1:18" x14ac:dyDescent="0.25">
      <c r="A6668" s="1">
        <v>8576</v>
      </c>
      <c r="B6668" s="2">
        <v>39822</v>
      </c>
      <c r="C6668" s="2" t="str">
        <f t="shared" si="521"/>
        <v>January</v>
      </c>
      <c r="D6668" s="1" t="s">
        <v>25</v>
      </c>
      <c r="E6668" s="1">
        <v>43</v>
      </c>
      <c r="F6668" s="1">
        <f t="shared" si="520"/>
        <v>12.59186046511628</v>
      </c>
      <c r="G6668" s="1">
        <v>541.45000000000005</v>
      </c>
      <c r="H6668" s="1">
        <v>8.99</v>
      </c>
      <c r="I6668">
        <f t="shared" si="522"/>
        <v>550.44000000000005</v>
      </c>
      <c r="J6668">
        <f t="shared" si="523"/>
        <v>3.5455000000000001</v>
      </c>
      <c r="K6668">
        <f t="shared" si="524"/>
        <v>19.197109750000003</v>
      </c>
      <c r="L6668" s="1" t="s">
        <v>19</v>
      </c>
      <c r="M6668" s="1" t="s">
        <v>47</v>
      </c>
      <c r="N6668" s="1" t="s">
        <v>33</v>
      </c>
      <c r="O6668" s="1" t="s">
        <v>34</v>
      </c>
      <c r="P6668" s="1" t="s">
        <v>35</v>
      </c>
      <c r="Q6668" s="1" t="s">
        <v>46</v>
      </c>
      <c r="R6668" s="2">
        <v>39824</v>
      </c>
    </row>
    <row r="6669" spans="1:18" x14ac:dyDescent="0.25">
      <c r="A6669" s="1">
        <v>8551</v>
      </c>
      <c r="B6669" s="2">
        <v>40023</v>
      </c>
      <c r="C6669" s="2" t="str">
        <f t="shared" si="521"/>
        <v>July</v>
      </c>
      <c r="D6669" s="1" t="s">
        <v>37</v>
      </c>
      <c r="E6669" s="1">
        <v>34</v>
      </c>
      <c r="F6669" s="1">
        <f t="shared" si="520"/>
        <v>6.6464705882352941</v>
      </c>
      <c r="G6669" s="1">
        <v>225.98</v>
      </c>
      <c r="H6669" s="1">
        <v>7.86</v>
      </c>
      <c r="I6669">
        <f t="shared" si="522"/>
        <v>233.84</v>
      </c>
      <c r="J6669">
        <f t="shared" si="523"/>
        <v>3.5455000000000001</v>
      </c>
      <c r="K6669">
        <f t="shared" si="524"/>
        <v>8.0121208999999993</v>
      </c>
      <c r="L6669" s="1" t="s">
        <v>26</v>
      </c>
      <c r="M6669" s="1" t="s">
        <v>56</v>
      </c>
      <c r="N6669" s="1" t="s">
        <v>33</v>
      </c>
      <c r="O6669" s="1" t="s">
        <v>34</v>
      </c>
      <c r="P6669" s="1" t="s">
        <v>45</v>
      </c>
      <c r="Q6669" s="1" t="s">
        <v>24</v>
      </c>
      <c r="R6669" s="2">
        <v>40025</v>
      </c>
    </row>
    <row r="6670" spans="1:18" x14ac:dyDescent="0.25">
      <c r="A6670" s="1">
        <v>28290</v>
      </c>
      <c r="B6670" s="2">
        <v>39823</v>
      </c>
      <c r="C6670" s="2" t="str">
        <f t="shared" si="521"/>
        <v>January</v>
      </c>
      <c r="D6670" s="1" t="s">
        <v>18</v>
      </c>
      <c r="E6670" s="1">
        <v>43</v>
      </c>
      <c r="F6670" s="1">
        <f t="shared" si="520"/>
        <v>30.403488372093022</v>
      </c>
      <c r="G6670" s="1">
        <v>1307.3499999999999</v>
      </c>
      <c r="H6670" s="1">
        <v>8.65</v>
      </c>
      <c r="I6670">
        <f t="shared" si="522"/>
        <v>1316</v>
      </c>
      <c r="J6670">
        <f t="shared" si="523"/>
        <v>5.3265000000000002</v>
      </c>
      <c r="K6670">
        <f t="shared" si="524"/>
        <v>69.635997750000001</v>
      </c>
      <c r="L6670" s="1" t="s">
        <v>19</v>
      </c>
      <c r="M6670" s="1" t="s">
        <v>27</v>
      </c>
      <c r="N6670" s="1" t="s">
        <v>42</v>
      </c>
      <c r="O6670" s="1" t="s">
        <v>29</v>
      </c>
      <c r="P6670" s="1" t="s">
        <v>43</v>
      </c>
      <c r="Q6670" s="1" t="s">
        <v>24</v>
      </c>
      <c r="R6670" s="2">
        <v>39827</v>
      </c>
    </row>
    <row r="6671" spans="1:18" x14ac:dyDescent="0.25">
      <c r="A6671" s="1">
        <v>46597</v>
      </c>
      <c r="B6671" s="2">
        <v>40178</v>
      </c>
      <c r="C6671" s="2" t="str">
        <f t="shared" si="521"/>
        <v>December</v>
      </c>
      <c r="D6671" s="1" t="s">
        <v>32</v>
      </c>
      <c r="E6671" s="1">
        <v>10</v>
      </c>
      <c r="F6671" s="1">
        <f t="shared" si="520"/>
        <v>13.036000000000001</v>
      </c>
      <c r="G6671" s="1">
        <v>130.36000000000001</v>
      </c>
      <c r="H6671" s="1">
        <v>4.9800000000000004</v>
      </c>
      <c r="I6671">
        <f t="shared" si="522"/>
        <v>135.34</v>
      </c>
      <c r="J6671">
        <f t="shared" si="523"/>
        <v>3.5455000000000001</v>
      </c>
      <c r="K6671">
        <f t="shared" si="524"/>
        <v>4.6219138000000006</v>
      </c>
      <c r="L6671" s="1" t="s">
        <v>26</v>
      </c>
      <c r="M6671" s="1" t="s">
        <v>49</v>
      </c>
      <c r="N6671" s="1" t="s">
        <v>21</v>
      </c>
      <c r="O6671" s="1" t="s">
        <v>34</v>
      </c>
      <c r="P6671" s="1" t="s">
        <v>48</v>
      </c>
      <c r="Q6671" s="1" t="s">
        <v>24</v>
      </c>
      <c r="R6671" s="2">
        <v>40180</v>
      </c>
    </row>
    <row r="6672" spans="1:18" x14ac:dyDescent="0.25">
      <c r="A6672" s="1">
        <v>35555</v>
      </c>
      <c r="B6672" s="2">
        <v>40606</v>
      </c>
      <c r="C6672" s="2" t="str">
        <f t="shared" si="521"/>
        <v>March</v>
      </c>
      <c r="D6672" s="1" t="s">
        <v>41</v>
      </c>
      <c r="E6672" s="1">
        <v>2</v>
      </c>
      <c r="F6672" s="1">
        <f t="shared" si="520"/>
        <v>5.2149999999999999</v>
      </c>
      <c r="G6672" s="1">
        <v>10.43</v>
      </c>
      <c r="H6672" s="1">
        <v>0.8</v>
      </c>
      <c r="I6672">
        <f t="shared" si="522"/>
        <v>11.23</v>
      </c>
      <c r="J6672">
        <f t="shared" si="523"/>
        <v>3.5455000000000001</v>
      </c>
      <c r="K6672">
        <f t="shared" si="524"/>
        <v>0.36979565000000003</v>
      </c>
      <c r="L6672" s="1" t="s">
        <v>26</v>
      </c>
      <c r="M6672" s="1" t="s">
        <v>27</v>
      </c>
      <c r="N6672" s="1" t="s">
        <v>33</v>
      </c>
      <c r="O6672" s="1" t="s">
        <v>34</v>
      </c>
      <c r="P6672" s="1" t="s">
        <v>45</v>
      </c>
      <c r="Q6672" s="1" t="s">
        <v>36</v>
      </c>
      <c r="R6672" s="2">
        <v>40606</v>
      </c>
    </row>
    <row r="6673" spans="1:18" x14ac:dyDescent="0.25">
      <c r="A6673" s="1">
        <v>43686</v>
      </c>
      <c r="B6673" s="2">
        <v>40670</v>
      </c>
      <c r="C6673" s="2" t="str">
        <f t="shared" si="521"/>
        <v>May</v>
      </c>
      <c r="D6673" s="1" t="s">
        <v>41</v>
      </c>
      <c r="E6673" s="1">
        <v>16</v>
      </c>
      <c r="F6673" s="1">
        <f t="shared" si="520"/>
        <v>82.102500000000006</v>
      </c>
      <c r="G6673" s="1">
        <v>1313.64</v>
      </c>
      <c r="H6673" s="1">
        <v>6.13</v>
      </c>
      <c r="I6673">
        <f t="shared" si="522"/>
        <v>1319.7700000000002</v>
      </c>
      <c r="J6673">
        <f t="shared" si="523"/>
        <v>5.3265000000000002</v>
      </c>
      <c r="K6673">
        <f t="shared" si="524"/>
        <v>69.97103460000001</v>
      </c>
      <c r="L6673" s="1" t="s">
        <v>26</v>
      </c>
      <c r="M6673" s="1" t="s">
        <v>51</v>
      </c>
      <c r="N6673" s="1" t="s">
        <v>33</v>
      </c>
      <c r="O6673" s="1" t="s">
        <v>29</v>
      </c>
      <c r="P6673" s="1" t="s">
        <v>43</v>
      </c>
      <c r="Q6673" s="1" t="s">
        <v>24</v>
      </c>
      <c r="R6673" s="2">
        <v>40671</v>
      </c>
    </row>
    <row r="6674" spans="1:18" x14ac:dyDescent="0.25">
      <c r="A6674" s="1">
        <v>50503</v>
      </c>
      <c r="B6674" s="2">
        <v>41234</v>
      </c>
      <c r="C6674" s="2" t="str">
        <f t="shared" si="521"/>
        <v>November</v>
      </c>
      <c r="D6674" s="1" t="s">
        <v>41</v>
      </c>
      <c r="E6674" s="1">
        <v>28</v>
      </c>
      <c r="F6674" s="1">
        <f t="shared" si="520"/>
        <v>54.959482142857148</v>
      </c>
      <c r="G6674" s="1">
        <v>1538.8655000000001</v>
      </c>
      <c r="H6674" s="1">
        <v>19.989999999999998</v>
      </c>
      <c r="I6674">
        <f t="shared" si="522"/>
        <v>1558.8555000000001</v>
      </c>
      <c r="J6674">
        <f t="shared" si="523"/>
        <v>5.3265000000000002</v>
      </c>
      <c r="K6674">
        <f t="shared" si="524"/>
        <v>81.967670857500011</v>
      </c>
      <c r="L6674" s="1" t="s">
        <v>26</v>
      </c>
      <c r="M6674" s="1" t="s">
        <v>20</v>
      </c>
      <c r="N6674" s="1" t="s">
        <v>42</v>
      </c>
      <c r="O6674" s="1" t="s">
        <v>29</v>
      </c>
      <c r="P6674" s="1" t="s">
        <v>30</v>
      </c>
      <c r="Q6674" s="1" t="s">
        <v>24</v>
      </c>
      <c r="R6674" s="2">
        <v>41236</v>
      </c>
    </row>
    <row r="6675" spans="1:18" x14ac:dyDescent="0.25">
      <c r="A6675" s="1">
        <v>2052</v>
      </c>
      <c r="B6675" s="2">
        <v>41011</v>
      </c>
      <c r="C6675" s="2" t="str">
        <f t="shared" si="521"/>
        <v>April</v>
      </c>
      <c r="D6675" s="1" t="s">
        <v>25</v>
      </c>
      <c r="E6675" s="1">
        <v>23</v>
      </c>
      <c r="F6675" s="1">
        <f t="shared" si="520"/>
        <v>4.692608695652174</v>
      </c>
      <c r="G6675" s="1">
        <v>107.93</v>
      </c>
      <c r="H6675" s="1">
        <v>5.34</v>
      </c>
      <c r="I6675">
        <f t="shared" si="522"/>
        <v>113.27000000000001</v>
      </c>
      <c r="J6675">
        <f t="shared" si="523"/>
        <v>3.5455000000000001</v>
      </c>
      <c r="K6675">
        <f t="shared" si="524"/>
        <v>3.8266581500000001</v>
      </c>
      <c r="L6675" s="1" t="s">
        <v>26</v>
      </c>
      <c r="M6675" s="1" t="s">
        <v>47</v>
      </c>
      <c r="N6675" s="1" t="s">
        <v>28</v>
      </c>
      <c r="O6675" s="1" t="s">
        <v>34</v>
      </c>
      <c r="P6675" s="1" t="s">
        <v>48</v>
      </c>
      <c r="Q6675" s="1" t="s">
        <v>24</v>
      </c>
      <c r="R6675" s="2">
        <v>41013</v>
      </c>
    </row>
    <row r="6676" spans="1:18" x14ac:dyDescent="0.25">
      <c r="A6676" s="1">
        <v>40870</v>
      </c>
      <c r="B6676" s="2">
        <v>40888</v>
      </c>
      <c r="C6676" s="2" t="str">
        <f t="shared" si="521"/>
        <v>December</v>
      </c>
      <c r="D6676" s="1" t="s">
        <v>37</v>
      </c>
      <c r="E6676" s="1">
        <v>28</v>
      </c>
      <c r="F6676" s="1">
        <f t="shared" si="520"/>
        <v>5.2389285714285716</v>
      </c>
      <c r="G6676" s="1">
        <v>146.69</v>
      </c>
      <c r="H6676" s="1">
        <v>5.32</v>
      </c>
      <c r="I6676">
        <f t="shared" si="522"/>
        <v>152.01</v>
      </c>
      <c r="J6676">
        <f t="shared" si="523"/>
        <v>4.7610000000000001</v>
      </c>
      <c r="K6676">
        <f t="shared" si="524"/>
        <v>6.9839108999999997</v>
      </c>
      <c r="L6676" s="1" t="s">
        <v>26</v>
      </c>
      <c r="M6676" s="1" t="s">
        <v>49</v>
      </c>
      <c r="N6676" s="1" t="s">
        <v>33</v>
      </c>
      <c r="O6676" s="1" t="s">
        <v>22</v>
      </c>
      <c r="P6676" s="1" t="s">
        <v>23</v>
      </c>
      <c r="Q6676" s="1" t="s">
        <v>24</v>
      </c>
      <c r="R6676" s="2">
        <v>40890</v>
      </c>
    </row>
    <row r="6677" spans="1:18" x14ac:dyDescent="0.25">
      <c r="A6677" s="1">
        <v>27654</v>
      </c>
      <c r="B6677" s="2">
        <v>40445</v>
      </c>
      <c r="C6677" s="2" t="str">
        <f t="shared" si="521"/>
        <v>September</v>
      </c>
      <c r="D6677" s="1" t="s">
        <v>25</v>
      </c>
      <c r="E6677" s="1">
        <v>12</v>
      </c>
      <c r="F6677" s="1">
        <f t="shared" si="520"/>
        <v>7.9024999999999999</v>
      </c>
      <c r="G6677" s="1">
        <v>94.83</v>
      </c>
      <c r="H6677" s="1">
        <v>1.39</v>
      </c>
      <c r="I6677">
        <f t="shared" si="522"/>
        <v>96.22</v>
      </c>
      <c r="J6677">
        <f t="shared" si="523"/>
        <v>3.5455000000000001</v>
      </c>
      <c r="K6677">
        <f t="shared" si="524"/>
        <v>3.3621976500000001</v>
      </c>
      <c r="L6677" s="1" t="s">
        <v>26</v>
      </c>
      <c r="M6677" s="1" t="s">
        <v>27</v>
      </c>
      <c r="N6677" s="1" t="s">
        <v>42</v>
      </c>
      <c r="O6677" s="1" t="s">
        <v>34</v>
      </c>
      <c r="P6677" s="1" t="s">
        <v>62</v>
      </c>
      <c r="Q6677" s="1" t="s">
        <v>24</v>
      </c>
      <c r="R6677" s="2">
        <v>40447</v>
      </c>
    </row>
    <row r="6678" spans="1:18" x14ac:dyDescent="0.25">
      <c r="A6678" s="1">
        <v>21638</v>
      </c>
      <c r="B6678" s="2">
        <v>41015</v>
      </c>
      <c r="C6678" s="2" t="str">
        <f t="shared" si="521"/>
        <v>April</v>
      </c>
      <c r="D6678" s="1" t="s">
        <v>25</v>
      </c>
      <c r="E6678" s="1">
        <v>13</v>
      </c>
      <c r="F6678" s="1">
        <f t="shared" si="520"/>
        <v>32.225384615384613</v>
      </c>
      <c r="G6678" s="1">
        <v>418.93</v>
      </c>
      <c r="H6678" s="1">
        <v>8.74</v>
      </c>
      <c r="I6678">
        <f t="shared" si="522"/>
        <v>427.67</v>
      </c>
      <c r="J6678">
        <f t="shared" si="523"/>
        <v>3.5455000000000001</v>
      </c>
      <c r="K6678">
        <f t="shared" si="524"/>
        <v>14.85316315</v>
      </c>
      <c r="L6678" s="1" t="s">
        <v>26</v>
      </c>
      <c r="M6678" s="1" t="s">
        <v>54</v>
      </c>
      <c r="N6678" s="1" t="s">
        <v>28</v>
      </c>
      <c r="O6678" s="1" t="s">
        <v>34</v>
      </c>
      <c r="P6678" s="1" t="s">
        <v>45</v>
      </c>
      <c r="Q6678" s="1" t="s">
        <v>24</v>
      </c>
      <c r="R6678" s="2">
        <v>41016</v>
      </c>
    </row>
    <row r="6679" spans="1:18" x14ac:dyDescent="0.25">
      <c r="A6679" s="1">
        <v>43399</v>
      </c>
      <c r="B6679" s="2">
        <v>40024</v>
      </c>
      <c r="C6679" s="2" t="str">
        <f t="shared" si="521"/>
        <v>July</v>
      </c>
      <c r="D6679" s="1" t="s">
        <v>25</v>
      </c>
      <c r="E6679" s="1">
        <v>2</v>
      </c>
      <c r="F6679" s="1">
        <f t="shared" si="520"/>
        <v>188.50800000000001</v>
      </c>
      <c r="G6679" s="1">
        <v>377.01600000000002</v>
      </c>
      <c r="H6679" s="1">
        <v>69.64</v>
      </c>
      <c r="I6679">
        <f t="shared" si="522"/>
        <v>446.65600000000001</v>
      </c>
      <c r="J6679">
        <f t="shared" si="523"/>
        <v>4.7610000000000001</v>
      </c>
      <c r="K6679">
        <f t="shared" si="524"/>
        <v>17.949731760000002</v>
      </c>
      <c r="L6679" s="1" t="s">
        <v>38</v>
      </c>
      <c r="M6679" s="1" t="s">
        <v>27</v>
      </c>
      <c r="N6679" s="1" t="s">
        <v>33</v>
      </c>
      <c r="O6679" s="1" t="s">
        <v>22</v>
      </c>
      <c r="P6679" s="1" t="s">
        <v>57</v>
      </c>
      <c r="Q6679" s="1" t="s">
        <v>64</v>
      </c>
      <c r="R6679" s="2">
        <v>40026</v>
      </c>
    </row>
    <row r="6680" spans="1:18" x14ac:dyDescent="0.25">
      <c r="A6680" s="1">
        <v>40224</v>
      </c>
      <c r="B6680" s="2">
        <v>39994</v>
      </c>
      <c r="C6680" s="2" t="str">
        <f t="shared" si="521"/>
        <v>June</v>
      </c>
      <c r="D6680" s="1" t="s">
        <v>18</v>
      </c>
      <c r="E6680" s="1">
        <v>14</v>
      </c>
      <c r="F6680" s="1">
        <f t="shared" si="520"/>
        <v>63.635714285714286</v>
      </c>
      <c r="G6680" s="1">
        <v>890.9</v>
      </c>
      <c r="H6680" s="1">
        <v>14.48</v>
      </c>
      <c r="I6680">
        <f t="shared" si="522"/>
        <v>905.38</v>
      </c>
      <c r="J6680">
        <f t="shared" si="523"/>
        <v>4.7610000000000001</v>
      </c>
      <c r="K6680">
        <f t="shared" si="524"/>
        <v>42.415748999999998</v>
      </c>
      <c r="L6680" s="1" t="s">
        <v>19</v>
      </c>
      <c r="M6680" s="1" t="s">
        <v>27</v>
      </c>
      <c r="N6680" s="1" t="s">
        <v>21</v>
      </c>
      <c r="O6680" s="1" t="s">
        <v>22</v>
      </c>
      <c r="P6680" s="1" t="s">
        <v>23</v>
      </c>
      <c r="Q6680" s="1" t="s">
        <v>24</v>
      </c>
      <c r="R6680" s="2">
        <v>40001</v>
      </c>
    </row>
    <row r="6681" spans="1:18" x14ac:dyDescent="0.25">
      <c r="A6681" s="1">
        <v>25637</v>
      </c>
      <c r="B6681" s="2">
        <v>40964</v>
      </c>
      <c r="C6681" s="2" t="str">
        <f t="shared" si="521"/>
        <v>February</v>
      </c>
      <c r="D6681" s="1" t="s">
        <v>32</v>
      </c>
      <c r="E6681" s="1">
        <v>12</v>
      </c>
      <c r="F6681" s="1">
        <f t="shared" si="520"/>
        <v>200.78533333333334</v>
      </c>
      <c r="G6681" s="1">
        <v>2409.424</v>
      </c>
      <c r="H6681" s="1">
        <v>66.67</v>
      </c>
      <c r="I6681">
        <f t="shared" si="522"/>
        <v>2476.0940000000001</v>
      </c>
      <c r="J6681">
        <f t="shared" si="523"/>
        <v>4.7610000000000001</v>
      </c>
      <c r="K6681">
        <f t="shared" si="524"/>
        <v>114.71267664000001</v>
      </c>
      <c r="L6681" s="1" t="s">
        <v>38</v>
      </c>
      <c r="M6681" s="1" t="s">
        <v>59</v>
      </c>
      <c r="N6681" s="1" t="s">
        <v>28</v>
      </c>
      <c r="O6681" s="1" t="s">
        <v>22</v>
      </c>
      <c r="P6681" s="1" t="s">
        <v>57</v>
      </c>
      <c r="Q6681" s="1" t="s">
        <v>64</v>
      </c>
      <c r="R6681" s="2">
        <v>40966</v>
      </c>
    </row>
    <row r="6682" spans="1:18" x14ac:dyDescent="0.25">
      <c r="A6682" s="1">
        <v>50310</v>
      </c>
      <c r="B6682" s="2">
        <v>40040</v>
      </c>
      <c r="C6682" s="2" t="str">
        <f t="shared" si="521"/>
        <v>August</v>
      </c>
      <c r="D6682" s="1" t="s">
        <v>41</v>
      </c>
      <c r="E6682" s="1">
        <v>22</v>
      </c>
      <c r="F6682" s="1">
        <f t="shared" si="520"/>
        <v>21.925909090909091</v>
      </c>
      <c r="G6682" s="1">
        <v>482.37</v>
      </c>
      <c r="H6682" s="1">
        <v>4</v>
      </c>
      <c r="I6682">
        <f t="shared" si="522"/>
        <v>486.37</v>
      </c>
      <c r="J6682">
        <f t="shared" si="523"/>
        <v>5.3265000000000002</v>
      </c>
      <c r="K6682">
        <f t="shared" si="524"/>
        <v>25.693438050000001</v>
      </c>
      <c r="L6682" s="1" t="s">
        <v>26</v>
      </c>
      <c r="M6682" s="1" t="s">
        <v>20</v>
      </c>
      <c r="N6682" s="1" t="s">
        <v>33</v>
      </c>
      <c r="O6682" s="1" t="s">
        <v>29</v>
      </c>
      <c r="P6682" s="1" t="s">
        <v>43</v>
      </c>
      <c r="Q6682" s="1" t="s">
        <v>24</v>
      </c>
      <c r="R6682" s="2">
        <v>40042</v>
      </c>
    </row>
    <row r="6683" spans="1:18" x14ac:dyDescent="0.25">
      <c r="A6683" s="1">
        <v>33956</v>
      </c>
      <c r="B6683" s="2">
        <v>40927</v>
      </c>
      <c r="C6683" s="2" t="str">
        <f t="shared" si="521"/>
        <v>January</v>
      </c>
      <c r="D6683" s="1" t="s">
        <v>18</v>
      </c>
      <c r="E6683" s="1">
        <v>13</v>
      </c>
      <c r="F6683" s="1">
        <f t="shared" si="520"/>
        <v>8.4292307692307684</v>
      </c>
      <c r="G6683" s="1">
        <v>109.58</v>
      </c>
      <c r="H6683" s="1">
        <v>4</v>
      </c>
      <c r="I6683">
        <f t="shared" si="522"/>
        <v>113.58</v>
      </c>
      <c r="J6683">
        <f t="shared" si="523"/>
        <v>4.7610000000000001</v>
      </c>
      <c r="K6683">
        <f t="shared" si="524"/>
        <v>5.2171038000000003</v>
      </c>
      <c r="L6683" s="1" t="s">
        <v>26</v>
      </c>
      <c r="M6683" s="1" t="s">
        <v>49</v>
      </c>
      <c r="N6683" s="1" t="s">
        <v>28</v>
      </c>
      <c r="O6683" s="1" t="s">
        <v>22</v>
      </c>
      <c r="P6683" s="1" t="s">
        <v>23</v>
      </c>
      <c r="Q6683" s="1" t="s">
        <v>36</v>
      </c>
      <c r="R6683" s="2">
        <v>40929</v>
      </c>
    </row>
    <row r="6684" spans="1:18" x14ac:dyDescent="0.25">
      <c r="A6684" s="1">
        <v>34402</v>
      </c>
      <c r="B6684" s="2">
        <v>40300</v>
      </c>
      <c r="C6684" s="2" t="str">
        <f t="shared" si="521"/>
        <v>May</v>
      </c>
      <c r="D6684" s="1" t="s">
        <v>25</v>
      </c>
      <c r="E6684" s="1">
        <v>38</v>
      </c>
      <c r="F6684" s="1">
        <f t="shared" si="520"/>
        <v>79.390789473684208</v>
      </c>
      <c r="G6684" s="1">
        <v>3016.85</v>
      </c>
      <c r="H6684" s="1">
        <v>35</v>
      </c>
      <c r="I6684">
        <f t="shared" si="522"/>
        <v>3051.85</v>
      </c>
      <c r="J6684">
        <f t="shared" si="523"/>
        <v>3.5455000000000001</v>
      </c>
      <c r="K6684">
        <f t="shared" si="524"/>
        <v>106.96241674999999</v>
      </c>
      <c r="L6684" s="1" t="s">
        <v>26</v>
      </c>
      <c r="M6684" s="1" t="s">
        <v>54</v>
      </c>
      <c r="N6684" s="1" t="s">
        <v>33</v>
      </c>
      <c r="O6684" s="1" t="s">
        <v>34</v>
      </c>
      <c r="P6684" s="1" t="s">
        <v>60</v>
      </c>
      <c r="Q6684" s="1" t="s">
        <v>53</v>
      </c>
      <c r="R6684" s="2">
        <v>40302</v>
      </c>
    </row>
    <row r="6685" spans="1:18" x14ac:dyDescent="0.25">
      <c r="A6685" s="1">
        <v>56321</v>
      </c>
      <c r="B6685" s="2">
        <v>40284</v>
      </c>
      <c r="C6685" s="2" t="str">
        <f t="shared" si="521"/>
        <v>April</v>
      </c>
      <c r="D6685" s="1" t="s">
        <v>37</v>
      </c>
      <c r="E6685" s="1">
        <v>24</v>
      </c>
      <c r="F6685" s="1">
        <f t="shared" si="520"/>
        <v>5.6616666666666662</v>
      </c>
      <c r="G6685" s="1">
        <v>135.88</v>
      </c>
      <c r="H6685" s="1">
        <v>5.59</v>
      </c>
      <c r="I6685">
        <f t="shared" si="522"/>
        <v>141.47</v>
      </c>
      <c r="J6685">
        <f t="shared" si="523"/>
        <v>3.5455000000000001</v>
      </c>
      <c r="K6685">
        <f t="shared" si="524"/>
        <v>4.8176253999999998</v>
      </c>
      <c r="L6685" s="1" t="s">
        <v>26</v>
      </c>
      <c r="M6685" s="1" t="s">
        <v>58</v>
      </c>
      <c r="N6685" s="1" t="s">
        <v>21</v>
      </c>
      <c r="O6685" s="1" t="s">
        <v>34</v>
      </c>
      <c r="P6685" s="1" t="s">
        <v>48</v>
      </c>
      <c r="Q6685" s="1" t="s">
        <v>24</v>
      </c>
      <c r="R6685" s="2">
        <v>40286</v>
      </c>
    </row>
    <row r="6686" spans="1:18" x14ac:dyDescent="0.25">
      <c r="A6686" s="1">
        <v>32449</v>
      </c>
      <c r="B6686" s="2">
        <v>41252</v>
      </c>
      <c r="C6686" s="2" t="str">
        <f t="shared" si="521"/>
        <v>December</v>
      </c>
      <c r="D6686" s="1" t="s">
        <v>37</v>
      </c>
      <c r="E6686" s="1">
        <v>44</v>
      </c>
      <c r="F6686" s="1">
        <f t="shared" si="520"/>
        <v>163.52860227272728</v>
      </c>
      <c r="G6686" s="1">
        <v>7195.2584999999999</v>
      </c>
      <c r="H6686" s="1">
        <v>8.08</v>
      </c>
      <c r="I6686">
        <f t="shared" si="522"/>
        <v>7203.3384999999998</v>
      </c>
      <c r="J6686">
        <f t="shared" si="523"/>
        <v>5.3265000000000002</v>
      </c>
      <c r="K6686">
        <f t="shared" si="524"/>
        <v>383.25544400249998</v>
      </c>
      <c r="L6686" s="1" t="s">
        <v>19</v>
      </c>
      <c r="M6686" s="1" t="s">
        <v>51</v>
      </c>
      <c r="N6686" s="1" t="s">
        <v>33</v>
      </c>
      <c r="O6686" s="1" t="s">
        <v>29</v>
      </c>
      <c r="P6686" s="1" t="s">
        <v>30</v>
      </c>
      <c r="Q6686" s="1" t="s">
        <v>24</v>
      </c>
      <c r="R6686" s="2">
        <v>41253</v>
      </c>
    </row>
    <row r="6687" spans="1:18" x14ac:dyDescent="0.25">
      <c r="A6687" s="1">
        <v>45156</v>
      </c>
      <c r="B6687" s="2">
        <v>40586</v>
      </c>
      <c r="C6687" s="2" t="str">
        <f t="shared" si="521"/>
        <v>February</v>
      </c>
      <c r="D6687" s="1" t="s">
        <v>18</v>
      </c>
      <c r="E6687" s="1">
        <v>30</v>
      </c>
      <c r="F6687" s="1">
        <f t="shared" si="520"/>
        <v>22.108000000000001</v>
      </c>
      <c r="G6687" s="1">
        <v>663.24</v>
      </c>
      <c r="H6687" s="1">
        <v>6.32</v>
      </c>
      <c r="I6687">
        <f t="shared" si="522"/>
        <v>669.56000000000006</v>
      </c>
      <c r="J6687">
        <f t="shared" si="523"/>
        <v>3.5455000000000001</v>
      </c>
      <c r="K6687">
        <f t="shared" si="524"/>
        <v>23.515174200000001</v>
      </c>
      <c r="L6687" s="1" t="s">
        <v>26</v>
      </c>
      <c r="M6687" s="1" t="s">
        <v>54</v>
      </c>
      <c r="N6687" s="1" t="s">
        <v>42</v>
      </c>
      <c r="O6687" s="1" t="s">
        <v>34</v>
      </c>
      <c r="P6687" s="1" t="s">
        <v>68</v>
      </c>
      <c r="Q6687" s="1" t="s">
        <v>24</v>
      </c>
      <c r="R6687" s="2">
        <v>40586</v>
      </c>
    </row>
    <row r="6688" spans="1:18" x14ac:dyDescent="0.25">
      <c r="A6688" s="1">
        <v>49735</v>
      </c>
      <c r="B6688" s="2">
        <v>40079</v>
      </c>
      <c r="C6688" s="2" t="str">
        <f t="shared" si="521"/>
        <v>September</v>
      </c>
      <c r="D6688" s="1" t="s">
        <v>32</v>
      </c>
      <c r="E6688" s="1">
        <v>32</v>
      </c>
      <c r="F6688" s="1">
        <f t="shared" si="520"/>
        <v>60.287187500000002</v>
      </c>
      <c r="G6688" s="1">
        <v>1929.19</v>
      </c>
      <c r="H6688" s="1">
        <v>4.5</v>
      </c>
      <c r="I6688">
        <f t="shared" si="522"/>
        <v>1933.69</v>
      </c>
      <c r="J6688">
        <f t="shared" si="523"/>
        <v>3.5455000000000001</v>
      </c>
      <c r="K6688">
        <f t="shared" si="524"/>
        <v>68.399431450000009</v>
      </c>
      <c r="L6688" s="1" t="s">
        <v>26</v>
      </c>
      <c r="M6688" s="1" t="s">
        <v>54</v>
      </c>
      <c r="N6688" s="1" t="s">
        <v>33</v>
      </c>
      <c r="O6688" s="1" t="s">
        <v>34</v>
      </c>
      <c r="P6688" s="1" t="s">
        <v>68</v>
      </c>
      <c r="Q6688" s="1" t="s">
        <v>24</v>
      </c>
      <c r="R6688" s="2">
        <v>40080</v>
      </c>
    </row>
    <row r="6689" spans="1:18" x14ac:dyDescent="0.25">
      <c r="A6689" s="1">
        <v>54592</v>
      </c>
      <c r="B6689" s="2">
        <v>40706</v>
      </c>
      <c r="C6689" s="2" t="str">
        <f t="shared" si="521"/>
        <v>June</v>
      </c>
      <c r="D6689" s="1" t="s">
        <v>18</v>
      </c>
      <c r="E6689" s="1">
        <v>34</v>
      </c>
      <c r="F6689" s="1">
        <f t="shared" si="520"/>
        <v>4.5420588235294117</v>
      </c>
      <c r="G6689" s="1">
        <v>154.43</v>
      </c>
      <c r="H6689" s="1">
        <v>6.92</v>
      </c>
      <c r="I6689">
        <f t="shared" si="522"/>
        <v>161.35</v>
      </c>
      <c r="J6689">
        <f t="shared" si="523"/>
        <v>4.7610000000000001</v>
      </c>
      <c r="K6689">
        <f t="shared" si="524"/>
        <v>7.352412300000001</v>
      </c>
      <c r="L6689" s="1" t="s">
        <v>26</v>
      </c>
      <c r="M6689" s="1" t="s">
        <v>49</v>
      </c>
      <c r="N6689" s="1" t="s">
        <v>28</v>
      </c>
      <c r="O6689" s="1" t="s">
        <v>22</v>
      </c>
      <c r="P6689" s="1" t="s">
        <v>23</v>
      </c>
      <c r="Q6689" s="1" t="s">
        <v>24</v>
      </c>
      <c r="R6689" s="2">
        <v>40708</v>
      </c>
    </row>
    <row r="6690" spans="1:18" x14ac:dyDescent="0.25">
      <c r="A6690" s="1">
        <v>37765</v>
      </c>
      <c r="B6690" s="2">
        <v>41237</v>
      </c>
      <c r="C6690" s="2" t="str">
        <f t="shared" si="521"/>
        <v>November</v>
      </c>
      <c r="D6690" s="1" t="s">
        <v>18</v>
      </c>
      <c r="E6690" s="1">
        <v>7</v>
      </c>
      <c r="F6690" s="1">
        <f t="shared" si="520"/>
        <v>6.0942857142857134</v>
      </c>
      <c r="G6690" s="1">
        <v>42.66</v>
      </c>
      <c r="H6690" s="1">
        <v>6.89</v>
      </c>
      <c r="I6690">
        <f t="shared" si="522"/>
        <v>49.55</v>
      </c>
      <c r="J6690">
        <f t="shared" si="523"/>
        <v>3.5455000000000001</v>
      </c>
      <c r="K6690">
        <f t="shared" si="524"/>
        <v>1.5125102999999998</v>
      </c>
      <c r="L6690" s="1" t="s">
        <v>19</v>
      </c>
      <c r="M6690" s="1" t="s">
        <v>54</v>
      </c>
      <c r="N6690" s="1" t="s">
        <v>21</v>
      </c>
      <c r="O6690" s="1" t="s">
        <v>34</v>
      </c>
      <c r="P6690" s="1" t="s">
        <v>68</v>
      </c>
      <c r="Q6690" s="1" t="s">
        <v>24</v>
      </c>
      <c r="R6690" s="2">
        <v>41242</v>
      </c>
    </row>
    <row r="6691" spans="1:18" x14ac:dyDescent="0.25">
      <c r="A6691" s="1">
        <v>51556</v>
      </c>
      <c r="B6691" s="2">
        <v>41209</v>
      </c>
      <c r="C6691" s="2" t="str">
        <f t="shared" si="521"/>
        <v>October</v>
      </c>
      <c r="D6691" s="1" t="s">
        <v>25</v>
      </c>
      <c r="E6691" s="1">
        <v>10</v>
      </c>
      <c r="F6691" s="1">
        <f t="shared" si="520"/>
        <v>4.569</v>
      </c>
      <c r="G6691" s="1">
        <v>45.69</v>
      </c>
      <c r="H6691" s="1">
        <v>4.17</v>
      </c>
      <c r="I6691">
        <f t="shared" si="522"/>
        <v>49.86</v>
      </c>
      <c r="J6691">
        <f t="shared" si="523"/>
        <v>3.5455000000000001</v>
      </c>
      <c r="K6691">
        <f t="shared" si="524"/>
        <v>1.6199389500000001</v>
      </c>
      <c r="L6691" s="1" t="s">
        <v>19</v>
      </c>
      <c r="M6691" s="1" t="s">
        <v>49</v>
      </c>
      <c r="N6691" s="1" t="s">
        <v>33</v>
      </c>
      <c r="O6691" s="1" t="s">
        <v>34</v>
      </c>
      <c r="P6691" s="1" t="s">
        <v>35</v>
      </c>
      <c r="Q6691" s="1" t="s">
        <v>46</v>
      </c>
      <c r="R6691" s="2">
        <v>41211</v>
      </c>
    </row>
    <row r="6692" spans="1:18" x14ac:dyDescent="0.25">
      <c r="A6692" s="1">
        <v>13861</v>
      </c>
      <c r="B6692" s="2">
        <v>40401</v>
      </c>
      <c r="C6692" s="2" t="str">
        <f t="shared" si="521"/>
        <v>August</v>
      </c>
      <c r="D6692" s="1" t="s">
        <v>25</v>
      </c>
      <c r="E6692" s="1">
        <v>7</v>
      </c>
      <c r="F6692" s="1">
        <f t="shared" si="520"/>
        <v>5.3285714285714283</v>
      </c>
      <c r="G6692" s="1">
        <v>37.299999999999997</v>
      </c>
      <c r="H6692" s="1">
        <v>0.71</v>
      </c>
      <c r="I6692">
        <f t="shared" si="522"/>
        <v>38.01</v>
      </c>
      <c r="J6692">
        <f t="shared" si="523"/>
        <v>3.5455000000000001</v>
      </c>
      <c r="K6692">
        <f t="shared" si="524"/>
        <v>1.3224715</v>
      </c>
      <c r="L6692" s="1" t="s">
        <v>26</v>
      </c>
      <c r="M6692" s="1" t="s">
        <v>27</v>
      </c>
      <c r="N6692" s="1" t="s">
        <v>33</v>
      </c>
      <c r="O6692" s="1" t="s">
        <v>34</v>
      </c>
      <c r="P6692" s="1" t="s">
        <v>35</v>
      </c>
      <c r="Q6692" s="1" t="s">
        <v>36</v>
      </c>
      <c r="R6692" s="2">
        <v>40401</v>
      </c>
    </row>
    <row r="6693" spans="1:18" x14ac:dyDescent="0.25">
      <c r="A6693" s="1">
        <v>19105</v>
      </c>
      <c r="B6693" s="2">
        <v>40114</v>
      </c>
      <c r="C6693" s="2" t="str">
        <f t="shared" si="521"/>
        <v>October</v>
      </c>
      <c r="D6693" s="1" t="s">
        <v>25</v>
      </c>
      <c r="E6693" s="1">
        <v>29</v>
      </c>
      <c r="F6693" s="1">
        <f t="shared" si="520"/>
        <v>5.964827586206896</v>
      </c>
      <c r="G6693" s="1">
        <v>172.98</v>
      </c>
      <c r="H6693" s="1">
        <v>5.46</v>
      </c>
      <c r="I6693">
        <f t="shared" si="522"/>
        <v>178.44</v>
      </c>
      <c r="J6693">
        <f t="shared" si="523"/>
        <v>3.5455000000000001</v>
      </c>
      <c r="K6693">
        <f t="shared" si="524"/>
        <v>6.1330058999999997</v>
      </c>
      <c r="L6693" s="1" t="s">
        <v>26</v>
      </c>
      <c r="M6693" s="1" t="s">
        <v>54</v>
      </c>
      <c r="N6693" s="1" t="s">
        <v>33</v>
      </c>
      <c r="O6693" s="1" t="s">
        <v>34</v>
      </c>
      <c r="P6693" s="1" t="s">
        <v>45</v>
      </c>
      <c r="Q6693" s="1" t="s">
        <v>24</v>
      </c>
      <c r="R6693" s="2">
        <v>40114</v>
      </c>
    </row>
    <row r="6694" spans="1:18" x14ac:dyDescent="0.25">
      <c r="A6694" s="1">
        <v>15808</v>
      </c>
      <c r="B6694" s="2">
        <v>40526</v>
      </c>
      <c r="C6694" s="2" t="str">
        <f t="shared" si="521"/>
        <v>December</v>
      </c>
      <c r="D6694" s="1" t="s">
        <v>37</v>
      </c>
      <c r="E6694" s="1">
        <v>3</v>
      </c>
      <c r="F6694" s="1">
        <f t="shared" si="520"/>
        <v>19.38</v>
      </c>
      <c r="G6694" s="1">
        <v>58.14</v>
      </c>
      <c r="H6694" s="1">
        <v>4.8099999999999996</v>
      </c>
      <c r="I6694">
        <f t="shared" si="522"/>
        <v>62.95</v>
      </c>
      <c r="J6694">
        <f t="shared" si="523"/>
        <v>5.3265000000000002</v>
      </c>
      <c r="K6694">
        <f t="shared" si="524"/>
        <v>3.0968271000000005</v>
      </c>
      <c r="L6694" s="1" t="s">
        <v>26</v>
      </c>
      <c r="M6694" s="1" t="s">
        <v>27</v>
      </c>
      <c r="N6694" s="1" t="s">
        <v>33</v>
      </c>
      <c r="O6694" s="1" t="s">
        <v>29</v>
      </c>
      <c r="P6694" s="1" t="s">
        <v>30</v>
      </c>
      <c r="Q6694" s="1" t="s">
        <v>31</v>
      </c>
      <c r="R6694" s="2">
        <v>40527</v>
      </c>
    </row>
    <row r="6695" spans="1:18" x14ac:dyDescent="0.25">
      <c r="A6695" s="1">
        <v>929</v>
      </c>
      <c r="B6695" s="2">
        <v>41183</v>
      </c>
      <c r="C6695" s="2" t="str">
        <f t="shared" si="521"/>
        <v>October</v>
      </c>
      <c r="D6695" s="1" t="s">
        <v>25</v>
      </c>
      <c r="E6695" s="1">
        <v>39</v>
      </c>
      <c r="F6695" s="1">
        <f t="shared" si="520"/>
        <v>2.1623076923076923</v>
      </c>
      <c r="G6695" s="1">
        <v>84.33</v>
      </c>
      <c r="H6695" s="1">
        <v>2.56</v>
      </c>
      <c r="I6695">
        <f t="shared" si="522"/>
        <v>86.89</v>
      </c>
      <c r="J6695">
        <f t="shared" si="523"/>
        <v>3.5455000000000001</v>
      </c>
      <c r="K6695">
        <f t="shared" si="524"/>
        <v>2.9899201499999997</v>
      </c>
      <c r="L6695" s="1" t="s">
        <v>26</v>
      </c>
      <c r="M6695" s="1" t="s">
        <v>47</v>
      </c>
      <c r="N6695" s="1" t="s">
        <v>33</v>
      </c>
      <c r="O6695" s="1" t="s">
        <v>34</v>
      </c>
      <c r="P6695" s="1" t="s">
        <v>50</v>
      </c>
      <c r="Q6695" s="1" t="s">
        <v>46</v>
      </c>
      <c r="R6695" s="2">
        <v>41185</v>
      </c>
    </row>
    <row r="6696" spans="1:18" x14ac:dyDescent="0.25">
      <c r="A6696" s="1">
        <v>23361</v>
      </c>
      <c r="B6696" s="2">
        <v>40362</v>
      </c>
      <c r="C6696" s="2" t="str">
        <f t="shared" si="521"/>
        <v>July</v>
      </c>
      <c r="D6696" s="1" t="s">
        <v>37</v>
      </c>
      <c r="E6696" s="1">
        <v>36</v>
      </c>
      <c r="F6696" s="1">
        <f t="shared" si="520"/>
        <v>79.490555555555545</v>
      </c>
      <c r="G6696" s="1">
        <v>2861.66</v>
      </c>
      <c r="H6696" s="1">
        <v>35</v>
      </c>
      <c r="I6696">
        <f t="shared" si="522"/>
        <v>2896.66</v>
      </c>
      <c r="J6696">
        <f t="shared" si="523"/>
        <v>3.5455000000000001</v>
      </c>
      <c r="K6696">
        <f t="shared" si="524"/>
        <v>101.46015530000001</v>
      </c>
      <c r="L6696" s="1" t="s">
        <v>26</v>
      </c>
      <c r="M6696" s="1" t="s">
        <v>47</v>
      </c>
      <c r="N6696" s="1" t="s">
        <v>33</v>
      </c>
      <c r="O6696" s="1" t="s">
        <v>34</v>
      </c>
      <c r="P6696" s="1" t="s">
        <v>60</v>
      </c>
      <c r="Q6696" s="1" t="s">
        <v>53</v>
      </c>
      <c r="R6696" s="2">
        <v>40363</v>
      </c>
    </row>
    <row r="6697" spans="1:18" x14ac:dyDescent="0.25">
      <c r="A6697" s="1">
        <v>17379</v>
      </c>
      <c r="B6697" s="2">
        <v>40769</v>
      </c>
      <c r="C6697" s="2" t="str">
        <f t="shared" si="521"/>
        <v>August</v>
      </c>
      <c r="D6697" s="1" t="s">
        <v>37</v>
      </c>
      <c r="E6697" s="1">
        <v>29</v>
      </c>
      <c r="F6697" s="1">
        <f t="shared" si="520"/>
        <v>110.98</v>
      </c>
      <c r="G6697" s="1">
        <v>3218.42</v>
      </c>
      <c r="H6697" s="1">
        <v>58.72</v>
      </c>
      <c r="I6697">
        <f t="shared" si="522"/>
        <v>3277.14</v>
      </c>
      <c r="J6697">
        <f t="shared" si="523"/>
        <v>4.7610000000000001</v>
      </c>
      <c r="K6697">
        <f t="shared" si="524"/>
        <v>153.22897620000001</v>
      </c>
      <c r="L6697" s="1" t="s">
        <v>38</v>
      </c>
      <c r="M6697" s="1" t="s">
        <v>27</v>
      </c>
      <c r="N6697" s="1" t="s">
        <v>21</v>
      </c>
      <c r="O6697" s="1" t="s">
        <v>22</v>
      </c>
      <c r="P6697" s="1" t="s">
        <v>67</v>
      </c>
      <c r="Q6697" s="1" t="s">
        <v>64</v>
      </c>
      <c r="R6697" s="2">
        <v>40771</v>
      </c>
    </row>
    <row r="6698" spans="1:18" x14ac:dyDescent="0.25">
      <c r="A6698" s="1">
        <v>44231</v>
      </c>
      <c r="B6698" s="2">
        <v>40120</v>
      </c>
      <c r="C6698" s="2" t="str">
        <f t="shared" si="521"/>
        <v>November</v>
      </c>
      <c r="D6698" s="1" t="s">
        <v>32</v>
      </c>
      <c r="E6698" s="1">
        <v>24</v>
      </c>
      <c r="F6698" s="1">
        <f t="shared" si="520"/>
        <v>97.628166666666672</v>
      </c>
      <c r="G6698" s="1">
        <v>2343.076</v>
      </c>
      <c r="H6698" s="1">
        <v>8.99</v>
      </c>
      <c r="I6698">
        <f t="shared" si="522"/>
        <v>2352.0659999999998</v>
      </c>
      <c r="J6698">
        <f t="shared" si="523"/>
        <v>5.3265000000000002</v>
      </c>
      <c r="K6698">
        <f t="shared" si="524"/>
        <v>124.80394314000002</v>
      </c>
      <c r="L6698" s="1" t="s">
        <v>26</v>
      </c>
      <c r="M6698" s="1" t="s">
        <v>20</v>
      </c>
      <c r="N6698" s="1" t="s">
        <v>42</v>
      </c>
      <c r="O6698" s="1" t="s">
        <v>29</v>
      </c>
      <c r="P6698" s="1" t="s">
        <v>30</v>
      </c>
      <c r="Q6698" s="1" t="s">
        <v>24</v>
      </c>
      <c r="R6698" s="2">
        <v>40121</v>
      </c>
    </row>
    <row r="6699" spans="1:18" x14ac:dyDescent="0.25">
      <c r="A6699" s="1">
        <v>54023</v>
      </c>
      <c r="B6699" s="2">
        <v>41112</v>
      </c>
      <c r="C6699" s="2" t="str">
        <f t="shared" si="521"/>
        <v>July</v>
      </c>
      <c r="D6699" s="1" t="s">
        <v>32</v>
      </c>
      <c r="E6699" s="1">
        <v>45</v>
      </c>
      <c r="F6699" s="1">
        <f t="shared" si="520"/>
        <v>9.0133333333333336</v>
      </c>
      <c r="G6699" s="1">
        <v>405.6</v>
      </c>
      <c r="H6699" s="1">
        <v>5.6</v>
      </c>
      <c r="I6699">
        <f t="shared" si="522"/>
        <v>411.20000000000005</v>
      </c>
      <c r="J6699">
        <f t="shared" si="523"/>
        <v>3.5455000000000001</v>
      </c>
      <c r="K6699">
        <f t="shared" si="524"/>
        <v>14.380548000000001</v>
      </c>
      <c r="L6699" s="1" t="s">
        <v>26</v>
      </c>
      <c r="M6699" s="1" t="s">
        <v>27</v>
      </c>
      <c r="N6699" s="1" t="s">
        <v>28</v>
      </c>
      <c r="O6699" s="1" t="s">
        <v>34</v>
      </c>
      <c r="P6699" s="1" t="s">
        <v>48</v>
      </c>
      <c r="Q6699" s="1" t="s">
        <v>24</v>
      </c>
      <c r="R6699" s="2">
        <v>41113</v>
      </c>
    </row>
    <row r="6700" spans="1:18" x14ac:dyDescent="0.25">
      <c r="A6700" s="1">
        <v>5764</v>
      </c>
      <c r="B6700" s="2">
        <v>40453</v>
      </c>
      <c r="C6700" s="2" t="str">
        <f t="shared" si="521"/>
        <v>October</v>
      </c>
      <c r="D6700" s="1" t="s">
        <v>32</v>
      </c>
      <c r="E6700" s="1">
        <v>23</v>
      </c>
      <c r="F6700" s="1">
        <f t="shared" si="520"/>
        <v>8.4256521739130434</v>
      </c>
      <c r="G6700" s="1">
        <v>193.79</v>
      </c>
      <c r="H6700" s="1">
        <v>8.94</v>
      </c>
      <c r="I6700">
        <f t="shared" si="522"/>
        <v>202.73</v>
      </c>
      <c r="J6700">
        <f t="shared" si="523"/>
        <v>3.5455000000000001</v>
      </c>
      <c r="K6700">
        <f t="shared" si="524"/>
        <v>6.8708244499999998</v>
      </c>
      <c r="L6700" s="1" t="s">
        <v>26</v>
      </c>
      <c r="M6700" s="1" t="s">
        <v>51</v>
      </c>
      <c r="N6700" s="1" t="s">
        <v>28</v>
      </c>
      <c r="O6700" s="1" t="s">
        <v>34</v>
      </c>
      <c r="P6700" s="1" t="s">
        <v>48</v>
      </c>
      <c r="Q6700" s="1" t="s">
        <v>24</v>
      </c>
      <c r="R6700" s="2">
        <v>40454</v>
      </c>
    </row>
    <row r="6701" spans="1:18" x14ac:dyDescent="0.25">
      <c r="A6701" s="1">
        <v>42144</v>
      </c>
      <c r="B6701" s="2">
        <v>40129</v>
      </c>
      <c r="C6701" s="2" t="str">
        <f t="shared" si="521"/>
        <v>November</v>
      </c>
      <c r="D6701" s="1" t="s">
        <v>41</v>
      </c>
      <c r="E6701" s="1">
        <v>10</v>
      </c>
      <c r="F6701" s="1">
        <f t="shared" si="520"/>
        <v>67.003</v>
      </c>
      <c r="G6701" s="1">
        <v>670.03</v>
      </c>
      <c r="H6701" s="1">
        <v>35</v>
      </c>
      <c r="I6701">
        <f t="shared" si="522"/>
        <v>705.03</v>
      </c>
      <c r="J6701">
        <f t="shared" si="523"/>
        <v>3.5455000000000001</v>
      </c>
      <c r="K6701">
        <f t="shared" si="524"/>
        <v>23.755913649999997</v>
      </c>
      <c r="L6701" s="1" t="s">
        <v>19</v>
      </c>
      <c r="M6701" s="1" t="s">
        <v>49</v>
      </c>
      <c r="N6701" s="1" t="s">
        <v>21</v>
      </c>
      <c r="O6701" s="1" t="s">
        <v>34</v>
      </c>
      <c r="P6701" s="1" t="s">
        <v>60</v>
      </c>
      <c r="Q6701" s="1" t="s">
        <v>53</v>
      </c>
      <c r="R6701" s="2">
        <v>40131</v>
      </c>
    </row>
    <row r="6702" spans="1:18" x14ac:dyDescent="0.25">
      <c r="A6702" s="1">
        <v>42887</v>
      </c>
      <c r="B6702" s="2">
        <v>41070</v>
      </c>
      <c r="C6702" s="2" t="str">
        <f t="shared" si="521"/>
        <v>June</v>
      </c>
      <c r="D6702" s="1" t="s">
        <v>41</v>
      </c>
      <c r="E6702" s="1">
        <v>3</v>
      </c>
      <c r="F6702" s="1">
        <f t="shared" si="520"/>
        <v>166.16333333333333</v>
      </c>
      <c r="G6702" s="1">
        <v>498.49</v>
      </c>
      <c r="H6702" s="1">
        <v>51.92</v>
      </c>
      <c r="I6702">
        <f t="shared" si="522"/>
        <v>550.41</v>
      </c>
      <c r="J6702">
        <f t="shared" si="523"/>
        <v>4.7610000000000001</v>
      </c>
      <c r="K6702">
        <f t="shared" si="524"/>
        <v>23.733108900000001</v>
      </c>
      <c r="L6702" s="1" t="s">
        <v>38</v>
      </c>
      <c r="M6702" s="1" t="s">
        <v>56</v>
      </c>
      <c r="N6702" s="1" t="s">
        <v>21</v>
      </c>
      <c r="O6702" s="1" t="s">
        <v>22</v>
      </c>
      <c r="P6702" s="1" t="s">
        <v>57</v>
      </c>
      <c r="Q6702" s="1" t="s">
        <v>64</v>
      </c>
      <c r="R6702" s="2">
        <v>41072</v>
      </c>
    </row>
    <row r="6703" spans="1:18" x14ac:dyDescent="0.25">
      <c r="A6703" s="1">
        <v>46402</v>
      </c>
      <c r="B6703" s="2">
        <v>40551</v>
      </c>
      <c r="C6703" s="2" t="str">
        <f t="shared" si="521"/>
        <v>January</v>
      </c>
      <c r="D6703" s="1" t="s">
        <v>41</v>
      </c>
      <c r="E6703" s="1">
        <v>27</v>
      </c>
      <c r="F6703" s="1">
        <f t="shared" si="520"/>
        <v>30.602592592592593</v>
      </c>
      <c r="G6703" s="1">
        <v>826.27</v>
      </c>
      <c r="H6703" s="1">
        <v>8.5500000000000007</v>
      </c>
      <c r="I6703">
        <f t="shared" si="522"/>
        <v>834.81999999999994</v>
      </c>
      <c r="J6703">
        <f t="shared" si="523"/>
        <v>4.7610000000000001</v>
      </c>
      <c r="K6703">
        <f t="shared" si="524"/>
        <v>39.338714699999997</v>
      </c>
      <c r="L6703" s="1" t="s">
        <v>26</v>
      </c>
      <c r="M6703" s="1" t="s">
        <v>27</v>
      </c>
      <c r="N6703" s="1" t="s">
        <v>21</v>
      </c>
      <c r="O6703" s="1" t="s">
        <v>22</v>
      </c>
      <c r="P6703" s="1" t="s">
        <v>23</v>
      </c>
      <c r="Q6703" s="1" t="s">
        <v>24</v>
      </c>
      <c r="R6703" s="2">
        <v>40553</v>
      </c>
    </row>
    <row r="6704" spans="1:18" x14ac:dyDescent="0.25">
      <c r="A6704" s="1">
        <v>29280</v>
      </c>
      <c r="B6704" s="2">
        <v>40996</v>
      </c>
      <c r="C6704" s="2" t="str">
        <f t="shared" si="521"/>
        <v>March</v>
      </c>
      <c r="D6704" s="1" t="s">
        <v>41</v>
      </c>
      <c r="E6704" s="1">
        <v>19</v>
      </c>
      <c r="F6704" s="1">
        <f t="shared" si="520"/>
        <v>12.544736842105262</v>
      </c>
      <c r="G6704" s="1">
        <v>238.35</v>
      </c>
      <c r="H6704" s="1">
        <v>7.95</v>
      </c>
      <c r="I6704">
        <f t="shared" si="522"/>
        <v>246.29999999999998</v>
      </c>
      <c r="J6704">
        <f t="shared" si="523"/>
        <v>3.5455000000000001</v>
      </c>
      <c r="K6704">
        <f t="shared" si="524"/>
        <v>8.4506992499999996</v>
      </c>
      <c r="L6704" s="1" t="s">
        <v>26</v>
      </c>
      <c r="M6704" s="1" t="s">
        <v>49</v>
      </c>
      <c r="N6704" s="1" t="s">
        <v>28</v>
      </c>
      <c r="O6704" s="1" t="s">
        <v>34</v>
      </c>
      <c r="P6704" s="1" t="s">
        <v>35</v>
      </c>
      <c r="Q6704" s="1" t="s">
        <v>46</v>
      </c>
      <c r="R6704" s="2">
        <v>40997</v>
      </c>
    </row>
    <row r="6705" spans="1:18" x14ac:dyDescent="0.25">
      <c r="A6705" s="1">
        <v>34753</v>
      </c>
      <c r="B6705" s="2">
        <v>40196</v>
      </c>
      <c r="C6705" s="2" t="str">
        <f t="shared" si="521"/>
        <v>January</v>
      </c>
      <c r="D6705" s="1" t="s">
        <v>32</v>
      </c>
      <c r="E6705" s="1">
        <v>7</v>
      </c>
      <c r="F6705" s="1">
        <f t="shared" si="520"/>
        <v>16.723142857142857</v>
      </c>
      <c r="G6705" s="1">
        <v>117.062</v>
      </c>
      <c r="H6705" s="1">
        <v>0.99</v>
      </c>
      <c r="I6705">
        <f t="shared" si="522"/>
        <v>118.05199999999999</v>
      </c>
      <c r="J6705">
        <f t="shared" si="523"/>
        <v>5.3265000000000002</v>
      </c>
      <c r="K6705">
        <f t="shared" si="524"/>
        <v>6.2353074300000007</v>
      </c>
      <c r="L6705" s="1" t="s">
        <v>26</v>
      </c>
      <c r="M6705" s="1" t="s">
        <v>20</v>
      </c>
      <c r="N6705" s="1" t="s">
        <v>28</v>
      </c>
      <c r="O6705" s="1" t="s">
        <v>29</v>
      </c>
      <c r="P6705" s="1" t="s">
        <v>30</v>
      </c>
      <c r="Q6705" s="1" t="s">
        <v>36</v>
      </c>
      <c r="R6705" s="2">
        <v>40198</v>
      </c>
    </row>
    <row r="6706" spans="1:18" x14ac:dyDescent="0.25">
      <c r="A6706" s="1">
        <v>19905</v>
      </c>
      <c r="B6706" s="2">
        <v>41133</v>
      </c>
      <c r="C6706" s="2" t="str">
        <f t="shared" si="521"/>
        <v>August</v>
      </c>
      <c r="D6706" s="1" t="s">
        <v>37</v>
      </c>
      <c r="E6706" s="1">
        <v>20</v>
      </c>
      <c r="F6706" s="1">
        <f t="shared" si="520"/>
        <v>4.1485000000000003</v>
      </c>
      <c r="G6706" s="1">
        <v>82.97</v>
      </c>
      <c r="H6706" s="1">
        <v>0.5</v>
      </c>
      <c r="I6706">
        <f t="shared" si="522"/>
        <v>83.47</v>
      </c>
      <c r="J6706">
        <f t="shared" si="523"/>
        <v>3.5455000000000001</v>
      </c>
      <c r="K6706">
        <f t="shared" si="524"/>
        <v>2.9417013500000002</v>
      </c>
      <c r="L6706" s="1" t="s">
        <v>26</v>
      </c>
      <c r="M6706" s="1" t="s">
        <v>58</v>
      </c>
      <c r="N6706" s="1" t="s">
        <v>42</v>
      </c>
      <c r="O6706" s="1" t="s">
        <v>34</v>
      </c>
      <c r="P6706" s="1" t="s">
        <v>63</v>
      </c>
      <c r="Q6706" s="1" t="s">
        <v>24</v>
      </c>
      <c r="R6706" s="2">
        <v>41135</v>
      </c>
    </row>
    <row r="6707" spans="1:18" x14ac:dyDescent="0.25">
      <c r="A6707" s="1">
        <v>17571</v>
      </c>
      <c r="B6707" s="2">
        <v>40983</v>
      </c>
      <c r="C6707" s="2" t="str">
        <f t="shared" si="521"/>
        <v>March</v>
      </c>
      <c r="D6707" s="1" t="s">
        <v>32</v>
      </c>
      <c r="E6707" s="1">
        <v>50</v>
      </c>
      <c r="F6707" s="1">
        <f t="shared" si="520"/>
        <v>33.913000000000004</v>
      </c>
      <c r="G6707" s="1">
        <v>1695.65</v>
      </c>
      <c r="H6707" s="1">
        <v>5.5</v>
      </c>
      <c r="I6707">
        <f t="shared" si="522"/>
        <v>1701.15</v>
      </c>
      <c r="J6707">
        <f t="shared" si="523"/>
        <v>5.3265000000000002</v>
      </c>
      <c r="K6707">
        <f t="shared" si="524"/>
        <v>90.318797250000003</v>
      </c>
      <c r="L6707" s="1" t="s">
        <v>19</v>
      </c>
      <c r="M6707" s="1" t="s">
        <v>47</v>
      </c>
      <c r="N6707" s="1" t="s">
        <v>21</v>
      </c>
      <c r="O6707" s="1" t="s">
        <v>29</v>
      </c>
      <c r="P6707" s="1" t="s">
        <v>43</v>
      </c>
      <c r="Q6707" s="1" t="s">
        <v>24</v>
      </c>
      <c r="R6707" s="2">
        <v>40985</v>
      </c>
    </row>
    <row r="6708" spans="1:18" x14ac:dyDescent="0.25">
      <c r="A6708" s="1">
        <v>19207</v>
      </c>
      <c r="B6708" s="2">
        <v>40983</v>
      </c>
      <c r="C6708" s="2" t="str">
        <f t="shared" si="521"/>
        <v>March</v>
      </c>
      <c r="D6708" s="1" t="s">
        <v>32</v>
      </c>
      <c r="E6708" s="1">
        <v>11</v>
      </c>
      <c r="F6708" s="1">
        <f t="shared" si="520"/>
        <v>1.4118181818181819</v>
      </c>
      <c r="G6708" s="1">
        <v>15.53</v>
      </c>
      <c r="H6708" s="1">
        <v>0.7</v>
      </c>
      <c r="I6708">
        <f t="shared" si="522"/>
        <v>16.23</v>
      </c>
      <c r="J6708">
        <f t="shared" si="523"/>
        <v>3.5455000000000001</v>
      </c>
      <c r="K6708">
        <f t="shared" si="524"/>
        <v>0.55061614999999997</v>
      </c>
      <c r="L6708" s="1" t="s">
        <v>26</v>
      </c>
      <c r="M6708" s="1" t="s">
        <v>47</v>
      </c>
      <c r="N6708" s="1" t="s">
        <v>33</v>
      </c>
      <c r="O6708" s="1" t="s">
        <v>34</v>
      </c>
      <c r="P6708" s="1" t="s">
        <v>66</v>
      </c>
      <c r="Q6708" s="1" t="s">
        <v>36</v>
      </c>
      <c r="R6708" s="2">
        <v>40984</v>
      </c>
    </row>
    <row r="6709" spans="1:18" x14ac:dyDescent="0.25">
      <c r="A6709" s="1">
        <v>12641</v>
      </c>
      <c r="B6709" s="2">
        <v>40596</v>
      </c>
      <c r="C6709" s="2" t="str">
        <f t="shared" si="521"/>
        <v>February</v>
      </c>
      <c r="D6709" s="1" t="s">
        <v>18</v>
      </c>
      <c r="E6709" s="1">
        <v>2</v>
      </c>
      <c r="F6709" s="1">
        <f t="shared" si="520"/>
        <v>53.56</v>
      </c>
      <c r="G6709" s="1">
        <v>107.12</v>
      </c>
      <c r="H6709" s="1">
        <v>4.8600000000000003</v>
      </c>
      <c r="I6709">
        <f t="shared" si="522"/>
        <v>111.98</v>
      </c>
      <c r="J6709">
        <f t="shared" si="523"/>
        <v>3.5455000000000001</v>
      </c>
      <c r="K6709">
        <f t="shared" si="524"/>
        <v>3.7979396000000003</v>
      </c>
      <c r="L6709" s="1" t="s">
        <v>26</v>
      </c>
      <c r="M6709" s="1" t="s">
        <v>51</v>
      </c>
      <c r="N6709" s="1" t="s">
        <v>42</v>
      </c>
      <c r="O6709" s="1" t="s">
        <v>34</v>
      </c>
      <c r="P6709" s="1" t="s">
        <v>45</v>
      </c>
      <c r="Q6709" s="1" t="s">
        <v>24</v>
      </c>
      <c r="R6709" s="2">
        <v>40602</v>
      </c>
    </row>
    <row r="6710" spans="1:18" x14ac:dyDescent="0.25">
      <c r="A6710" s="1">
        <v>8609</v>
      </c>
      <c r="B6710" s="2">
        <v>41013</v>
      </c>
      <c r="C6710" s="2" t="str">
        <f t="shared" si="521"/>
        <v>April</v>
      </c>
      <c r="D6710" s="1" t="s">
        <v>37</v>
      </c>
      <c r="E6710" s="1">
        <v>4</v>
      </c>
      <c r="F6710" s="1">
        <f t="shared" si="520"/>
        <v>18.000875000000001</v>
      </c>
      <c r="G6710" s="1">
        <v>72.003500000000003</v>
      </c>
      <c r="H6710" s="1">
        <v>2.5</v>
      </c>
      <c r="I6710">
        <f t="shared" si="522"/>
        <v>74.503500000000003</v>
      </c>
      <c r="J6710">
        <f t="shared" si="523"/>
        <v>5.3265000000000002</v>
      </c>
      <c r="K6710">
        <f t="shared" si="524"/>
        <v>3.8352664275000001</v>
      </c>
      <c r="L6710" s="1" t="s">
        <v>26</v>
      </c>
      <c r="M6710" s="1" t="s">
        <v>51</v>
      </c>
      <c r="N6710" s="1" t="s">
        <v>33</v>
      </c>
      <c r="O6710" s="1" t="s">
        <v>29</v>
      </c>
      <c r="P6710" s="1" t="s">
        <v>30</v>
      </c>
      <c r="Q6710" s="1" t="s">
        <v>36</v>
      </c>
      <c r="R6710" s="2">
        <v>41014</v>
      </c>
    </row>
    <row r="6711" spans="1:18" x14ac:dyDescent="0.25">
      <c r="A6711" s="1">
        <v>19205</v>
      </c>
      <c r="B6711" s="2">
        <v>40385</v>
      </c>
      <c r="C6711" s="2" t="str">
        <f t="shared" si="521"/>
        <v>July</v>
      </c>
      <c r="D6711" s="1" t="s">
        <v>41</v>
      </c>
      <c r="E6711" s="1">
        <v>31</v>
      </c>
      <c r="F6711" s="1">
        <f t="shared" si="520"/>
        <v>3.4829032258064516</v>
      </c>
      <c r="G6711" s="1">
        <v>107.97</v>
      </c>
      <c r="H6711" s="1">
        <v>1.86</v>
      </c>
      <c r="I6711">
        <f t="shared" si="522"/>
        <v>109.83</v>
      </c>
      <c r="J6711">
        <f t="shared" si="523"/>
        <v>3.5455000000000001</v>
      </c>
      <c r="K6711">
        <f t="shared" si="524"/>
        <v>3.8280763499999999</v>
      </c>
      <c r="L6711" s="1" t="s">
        <v>26</v>
      </c>
      <c r="M6711" s="1" t="s">
        <v>27</v>
      </c>
      <c r="N6711" s="1" t="s">
        <v>28</v>
      </c>
      <c r="O6711" s="1" t="s">
        <v>34</v>
      </c>
      <c r="P6711" s="1" t="s">
        <v>35</v>
      </c>
      <c r="Q6711" s="1" t="s">
        <v>36</v>
      </c>
      <c r="R6711" s="2">
        <v>40387</v>
      </c>
    </row>
    <row r="6712" spans="1:18" x14ac:dyDescent="0.25">
      <c r="A6712" s="1">
        <v>9286</v>
      </c>
      <c r="B6712" s="2">
        <v>40636</v>
      </c>
      <c r="C6712" s="2" t="str">
        <f t="shared" si="521"/>
        <v>April</v>
      </c>
      <c r="D6712" s="1" t="s">
        <v>37</v>
      </c>
      <c r="E6712" s="1">
        <v>26</v>
      </c>
      <c r="F6712" s="1">
        <f t="shared" si="520"/>
        <v>4.7369230769230768</v>
      </c>
      <c r="G6712" s="1">
        <v>123.16</v>
      </c>
      <c r="H6712" s="1">
        <v>0.8</v>
      </c>
      <c r="I6712">
        <f t="shared" si="522"/>
        <v>123.96</v>
      </c>
      <c r="J6712">
        <f t="shared" si="523"/>
        <v>3.5455000000000001</v>
      </c>
      <c r="K6712">
        <f t="shared" si="524"/>
        <v>4.3666377999999995</v>
      </c>
      <c r="L6712" s="1" t="s">
        <v>26</v>
      </c>
      <c r="M6712" s="1" t="s">
        <v>51</v>
      </c>
      <c r="N6712" s="1" t="s">
        <v>21</v>
      </c>
      <c r="O6712" s="1" t="s">
        <v>34</v>
      </c>
      <c r="P6712" s="1" t="s">
        <v>45</v>
      </c>
      <c r="Q6712" s="1" t="s">
        <v>36</v>
      </c>
      <c r="R6712" s="2">
        <v>40638</v>
      </c>
    </row>
    <row r="6713" spans="1:18" x14ac:dyDescent="0.25">
      <c r="A6713" s="1">
        <v>58434</v>
      </c>
      <c r="B6713" s="2">
        <v>39881</v>
      </c>
      <c r="C6713" s="2" t="str">
        <f t="shared" si="521"/>
        <v>March</v>
      </c>
      <c r="D6713" s="1" t="s">
        <v>25</v>
      </c>
      <c r="E6713" s="1">
        <v>42</v>
      </c>
      <c r="F6713" s="1">
        <f t="shared" si="520"/>
        <v>20.084047619047617</v>
      </c>
      <c r="G6713" s="1">
        <v>843.53</v>
      </c>
      <c r="H6713" s="1">
        <v>6.15</v>
      </c>
      <c r="I6713">
        <f t="shared" si="522"/>
        <v>849.68</v>
      </c>
      <c r="J6713">
        <f t="shared" si="523"/>
        <v>4.7610000000000001</v>
      </c>
      <c r="K6713">
        <f t="shared" si="524"/>
        <v>40.160463300000004</v>
      </c>
      <c r="L6713" s="1" t="s">
        <v>26</v>
      </c>
      <c r="M6713" s="1" t="s">
        <v>55</v>
      </c>
      <c r="N6713" s="1" t="s">
        <v>42</v>
      </c>
      <c r="O6713" s="1" t="s">
        <v>22</v>
      </c>
      <c r="P6713" s="1" t="s">
        <v>23</v>
      </c>
      <c r="Q6713" s="1" t="s">
        <v>46</v>
      </c>
      <c r="R6713" s="2">
        <v>39882</v>
      </c>
    </row>
    <row r="6714" spans="1:18" x14ac:dyDescent="0.25">
      <c r="A6714" s="1">
        <v>15872</v>
      </c>
      <c r="B6714" s="2">
        <v>41212</v>
      </c>
      <c r="C6714" s="2" t="str">
        <f t="shared" si="521"/>
        <v>October</v>
      </c>
      <c r="D6714" s="1" t="s">
        <v>32</v>
      </c>
      <c r="E6714" s="1">
        <v>19</v>
      </c>
      <c r="F6714" s="1">
        <f t="shared" si="520"/>
        <v>37.811052631578946</v>
      </c>
      <c r="G6714" s="1">
        <v>718.41</v>
      </c>
      <c r="H6714" s="1">
        <v>17.48</v>
      </c>
      <c r="I6714">
        <f t="shared" si="522"/>
        <v>735.89</v>
      </c>
      <c r="J6714">
        <f t="shared" si="523"/>
        <v>3.5455000000000001</v>
      </c>
      <c r="K6714">
        <f t="shared" si="524"/>
        <v>25.471226550000001</v>
      </c>
      <c r="L6714" s="1" t="s">
        <v>26</v>
      </c>
      <c r="M6714" s="1" t="s">
        <v>56</v>
      </c>
      <c r="N6714" s="1" t="s">
        <v>33</v>
      </c>
      <c r="O6714" s="1" t="s">
        <v>34</v>
      </c>
      <c r="P6714" s="1" t="s">
        <v>45</v>
      </c>
      <c r="Q6714" s="1" t="s">
        <v>24</v>
      </c>
      <c r="R6714" s="2">
        <v>41213</v>
      </c>
    </row>
    <row r="6715" spans="1:18" x14ac:dyDescent="0.25">
      <c r="A6715" s="1">
        <v>46721</v>
      </c>
      <c r="B6715" s="2">
        <v>40069</v>
      </c>
      <c r="C6715" s="2" t="str">
        <f t="shared" si="521"/>
        <v>September</v>
      </c>
      <c r="D6715" s="1" t="s">
        <v>41</v>
      </c>
      <c r="E6715" s="1">
        <v>35</v>
      </c>
      <c r="F6715" s="1">
        <f t="shared" si="520"/>
        <v>6.8745714285714286</v>
      </c>
      <c r="G6715" s="1">
        <v>240.61</v>
      </c>
      <c r="H6715" s="1">
        <v>7.91</v>
      </c>
      <c r="I6715">
        <f t="shared" si="522"/>
        <v>248.52</v>
      </c>
      <c r="J6715">
        <f t="shared" si="523"/>
        <v>3.5455000000000001</v>
      </c>
      <c r="K6715">
        <f t="shared" si="524"/>
        <v>8.5308275499999997</v>
      </c>
      <c r="L6715" s="1" t="s">
        <v>26</v>
      </c>
      <c r="M6715" s="1" t="s">
        <v>56</v>
      </c>
      <c r="N6715" s="1" t="s">
        <v>33</v>
      </c>
      <c r="O6715" s="1" t="s">
        <v>34</v>
      </c>
      <c r="P6715" s="1" t="s">
        <v>45</v>
      </c>
      <c r="Q6715" s="1" t="s">
        <v>24</v>
      </c>
      <c r="R6715" s="2">
        <v>40070</v>
      </c>
    </row>
    <row r="6716" spans="1:18" x14ac:dyDescent="0.25">
      <c r="A6716" s="1">
        <v>13120</v>
      </c>
      <c r="B6716" s="2">
        <v>40161</v>
      </c>
      <c r="C6716" s="2" t="str">
        <f t="shared" si="521"/>
        <v>December</v>
      </c>
      <c r="D6716" s="1" t="s">
        <v>18</v>
      </c>
      <c r="E6716" s="1">
        <v>8</v>
      </c>
      <c r="F6716" s="1">
        <f t="shared" si="520"/>
        <v>27.041250000000002</v>
      </c>
      <c r="G6716" s="1">
        <v>216.33</v>
      </c>
      <c r="H6716" s="1">
        <v>12.98</v>
      </c>
      <c r="I6716">
        <f t="shared" si="522"/>
        <v>229.31</v>
      </c>
      <c r="J6716">
        <f t="shared" si="523"/>
        <v>3.5455000000000001</v>
      </c>
      <c r="K6716">
        <f t="shared" si="524"/>
        <v>7.6699801499999998</v>
      </c>
      <c r="L6716" s="1" t="s">
        <v>26</v>
      </c>
      <c r="M6716" s="1" t="s">
        <v>55</v>
      </c>
      <c r="N6716" s="1" t="s">
        <v>21</v>
      </c>
      <c r="O6716" s="1" t="s">
        <v>34</v>
      </c>
      <c r="P6716" s="1" t="s">
        <v>48</v>
      </c>
      <c r="Q6716" s="1" t="s">
        <v>24</v>
      </c>
      <c r="R6716" s="2">
        <v>40161</v>
      </c>
    </row>
    <row r="6717" spans="1:18" x14ac:dyDescent="0.25">
      <c r="A6717" s="1">
        <v>42370</v>
      </c>
      <c r="B6717" s="2">
        <v>40868</v>
      </c>
      <c r="C6717" s="2" t="str">
        <f t="shared" si="521"/>
        <v>November</v>
      </c>
      <c r="D6717" s="1" t="s">
        <v>25</v>
      </c>
      <c r="E6717" s="1">
        <v>33</v>
      </c>
      <c r="F6717" s="1">
        <f t="shared" si="520"/>
        <v>3.7960606060606059</v>
      </c>
      <c r="G6717" s="1">
        <v>125.27</v>
      </c>
      <c r="H6717" s="1">
        <v>4.83</v>
      </c>
      <c r="I6717">
        <f t="shared" si="522"/>
        <v>130.1</v>
      </c>
      <c r="J6717">
        <f t="shared" si="523"/>
        <v>3.5455000000000001</v>
      </c>
      <c r="K6717">
        <f t="shared" si="524"/>
        <v>4.4414478500000003</v>
      </c>
      <c r="L6717" s="1" t="s">
        <v>26</v>
      </c>
      <c r="M6717" s="1" t="s">
        <v>51</v>
      </c>
      <c r="N6717" s="1" t="s">
        <v>42</v>
      </c>
      <c r="O6717" s="1" t="s">
        <v>34</v>
      </c>
      <c r="P6717" s="1" t="s">
        <v>48</v>
      </c>
      <c r="Q6717" s="1" t="s">
        <v>24</v>
      </c>
      <c r="R6717" s="2">
        <v>40870</v>
      </c>
    </row>
    <row r="6718" spans="1:18" x14ac:dyDescent="0.25">
      <c r="A6718" s="1">
        <v>55367</v>
      </c>
      <c r="B6718" s="2">
        <v>39823</v>
      </c>
      <c r="C6718" s="2" t="str">
        <f t="shared" si="521"/>
        <v>January</v>
      </c>
      <c r="D6718" s="1" t="s">
        <v>37</v>
      </c>
      <c r="E6718" s="1">
        <v>48</v>
      </c>
      <c r="F6718" s="1">
        <f t="shared" si="520"/>
        <v>11.899374999999999</v>
      </c>
      <c r="G6718" s="1">
        <v>571.16999999999996</v>
      </c>
      <c r="H6718" s="1">
        <v>2.36</v>
      </c>
      <c r="I6718">
        <f t="shared" si="522"/>
        <v>573.53</v>
      </c>
      <c r="J6718">
        <f t="shared" si="523"/>
        <v>3.5455000000000001</v>
      </c>
      <c r="K6718">
        <f t="shared" si="524"/>
        <v>20.25083235</v>
      </c>
      <c r="L6718" s="1" t="s">
        <v>26</v>
      </c>
      <c r="M6718" s="1" t="s">
        <v>58</v>
      </c>
      <c r="N6718" s="1" t="s">
        <v>21</v>
      </c>
      <c r="O6718" s="1" t="s">
        <v>34</v>
      </c>
      <c r="P6718" s="1" t="s">
        <v>35</v>
      </c>
      <c r="Q6718" s="1" t="s">
        <v>36</v>
      </c>
      <c r="R6718" s="2">
        <v>39825</v>
      </c>
    </row>
    <row r="6719" spans="1:18" x14ac:dyDescent="0.25">
      <c r="A6719" s="1">
        <v>5317</v>
      </c>
      <c r="B6719" s="2">
        <v>40064</v>
      </c>
      <c r="C6719" s="2" t="str">
        <f t="shared" si="521"/>
        <v>September</v>
      </c>
      <c r="D6719" s="1" t="s">
        <v>18</v>
      </c>
      <c r="E6719" s="1">
        <v>25</v>
      </c>
      <c r="F6719" s="1">
        <f t="shared" si="520"/>
        <v>171.1696</v>
      </c>
      <c r="G6719" s="1">
        <v>4279.24</v>
      </c>
      <c r="H6719" s="1">
        <v>5.26</v>
      </c>
      <c r="I6719">
        <f t="shared" si="522"/>
        <v>4284.5</v>
      </c>
      <c r="J6719">
        <f t="shared" si="523"/>
        <v>5.3265000000000002</v>
      </c>
      <c r="K6719">
        <f t="shared" si="524"/>
        <v>227.93371859999999</v>
      </c>
      <c r="L6719" s="1" t="s">
        <v>26</v>
      </c>
      <c r="M6719" s="1" t="s">
        <v>20</v>
      </c>
      <c r="N6719" s="1" t="s">
        <v>28</v>
      </c>
      <c r="O6719" s="1" t="s">
        <v>29</v>
      </c>
      <c r="P6719" s="1" t="s">
        <v>30</v>
      </c>
      <c r="Q6719" s="1" t="s">
        <v>24</v>
      </c>
      <c r="R6719" s="2">
        <v>40071</v>
      </c>
    </row>
    <row r="6720" spans="1:18" x14ac:dyDescent="0.25">
      <c r="A6720" s="1">
        <v>32291</v>
      </c>
      <c r="B6720" s="2">
        <v>40122</v>
      </c>
      <c r="C6720" s="2" t="str">
        <f t="shared" si="521"/>
        <v>November</v>
      </c>
      <c r="D6720" s="1" t="s">
        <v>41</v>
      </c>
      <c r="E6720" s="1">
        <v>13</v>
      </c>
      <c r="F6720" s="1">
        <f t="shared" si="520"/>
        <v>14.093846153846155</v>
      </c>
      <c r="G6720" s="1">
        <v>183.22</v>
      </c>
      <c r="H6720" s="1">
        <v>14.37</v>
      </c>
      <c r="I6720">
        <f t="shared" si="522"/>
        <v>197.59</v>
      </c>
      <c r="J6720">
        <f t="shared" si="523"/>
        <v>4.7610000000000001</v>
      </c>
      <c r="K6720">
        <f t="shared" si="524"/>
        <v>8.7231041999999999</v>
      </c>
      <c r="L6720" s="1" t="s">
        <v>26</v>
      </c>
      <c r="M6720" s="1" t="s">
        <v>20</v>
      </c>
      <c r="N6720" s="1" t="s">
        <v>28</v>
      </c>
      <c r="O6720" s="1" t="s">
        <v>22</v>
      </c>
      <c r="P6720" s="1" t="s">
        <v>23</v>
      </c>
      <c r="Q6720" s="1" t="s">
        <v>53</v>
      </c>
      <c r="R6720" s="2">
        <v>40122</v>
      </c>
    </row>
    <row r="6721" spans="1:18" x14ac:dyDescent="0.25">
      <c r="A6721" s="1">
        <v>14500</v>
      </c>
      <c r="B6721" s="2">
        <v>40718</v>
      </c>
      <c r="C6721" s="2" t="str">
        <f t="shared" si="521"/>
        <v>June</v>
      </c>
      <c r="D6721" s="1" t="s">
        <v>32</v>
      </c>
      <c r="E6721" s="1">
        <v>46</v>
      </c>
      <c r="F6721" s="1">
        <f t="shared" si="520"/>
        <v>36.141304347826086</v>
      </c>
      <c r="G6721" s="1">
        <v>1662.5</v>
      </c>
      <c r="H6721" s="1">
        <v>8.99</v>
      </c>
      <c r="I6721">
        <f t="shared" si="522"/>
        <v>1671.49</v>
      </c>
      <c r="J6721">
        <f t="shared" si="523"/>
        <v>3.5455000000000001</v>
      </c>
      <c r="K6721">
        <f t="shared" si="524"/>
        <v>58.943937500000004</v>
      </c>
      <c r="L6721" s="1" t="s">
        <v>26</v>
      </c>
      <c r="M6721" s="1" t="s">
        <v>56</v>
      </c>
      <c r="N6721" s="1" t="s">
        <v>21</v>
      </c>
      <c r="O6721" s="1" t="s">
        <v>34</v>
      </c>
      <c r="P6721" s="1" t="s">
        <v>35</v>
      </c>
      <c r="Q6721" s="1" t="s">
        <v>46</v>
      </c>
      <c r="R6721" s="2">
        <v>40719</v>
      </c>
    </row>
    <row r="6722" spans="1:18" x14ac:dyDescent="0.25">
      <c r="A6722" s="1">
        <v>8000</v>
      </c>
      <c r="B6722" s="2">
        <v>40440</v>
      </c>
      <c r="C6722" s="2" t="str">
        <f t="shared" si="521"/>
        <v>September</v>
      </c>
      <c r="D6722" s="1" t="s">
        <v>18</v>
      </c>
      <c r="E6722" s="1">
        <v>10</v>
      </c>
      <c r="F6722" s="1">
        <f t="shared" ref="F6722:F6785" si="525">G6722/E6722</f>
        <v>14.925000000000001</v>
      </c>
      <c r="G6722" s="1">
        <v>149.25</v>
      </c>
      <c r="H6722" s="1">
        <v>8.4</v>
      </c>
      <c r="I6722">
        <f t="shared" si="522"/>
        <v>157.65</v>
      </c>
      <c r="J6722">
        <f t="shared" si="523"/>
        <v>3.5455000000000001</v>
      </c>
      <c r="K6722">
        <f t="shared" si="524"/>
        <v>5.2916587499999999</v>
      </c>
      <c r="L6722" s="1" t="s">
        <v>26</v>
      </c>
      <c r="M6722" s="1" t="s">
        <v>49</v>
      </c>
      <c r="N6722" s="1" t="s">
        <v>28</v>
      </c>
      <c r="O6722" s="1" t="s">
        <v>34</v>
      </c>
      <c r="P6722" s="1" t="s">
        <v>48</v>
      </c>
      <c r="Q6722" s="1" t="s">
        <v>24</v>
      </c>
      <c r="R6722" s="2">
        <v>40442</v>
      </c>
    </row>
    <row r="6723" spans="1:18" x14ac:dyDescent="0.25">
      <c r="A6723" s="1">
        <v>11687</v>
      </c>
      <c r="B6723" s="2">
        <v>40902</v>
      </c>
      <c r="C6723" s="2" t="str">
        <f t="shared" ref="C6723:C6786" si="526">TEXT(B6723,"mmmm")</f>
        <v>December</v>
      </c>
      <c r="D6723" s="1" t="s">
        <v>25</v>
      </c>
      <c r="E6723" s="1">
        <v>26</v>
      </c>
      <c r="F6723" s="1">
        <f t="shared" si="525"/>
        <v>7.2665384615384614</v>
      </c>
      <c r="G6723" s="1">
        <v>188.93</v>
      </c>
      <c r="H6723" s="1">
        <v>1.77</v>
      </c>
      <c r="I6723">
        <f t="shared" ref="I6723:I6786" si="527">G6723+H6723</f>
        <v>190.70000000000002</v>
      </c>
      <c r="J6723">
        <f t="shared" ref="J6723:J6786" si="528">IF(O6723="Furniture",4.761,IF(O6723="Technology",5.3265,IF(O6723="Office Supplies",3.5455,0)))</f>
        <v>3.5455000000000001</v>
      </c>
      <c r="K6723">
        <f t="shared" ref="K6723:K6786" si="529">(J6723*G6723)/100</f>
        <v>6.6985131500000001</v>
      </c>
      <c r="L6723" s="1" t="s">
        <v>26</v>
      </c>
      <c r="M6723" s="1" t="s">
        <v>49</v>
      </c>
      <c r="N6723" s="1" t="s">
        <v>42</v>
      </c>
      <c r="O6723" s="1" t="s">
        <v>34</v>
      </c>
      <c r="P6723" s="1" t="s">
        <v>45</v>
      </c>
      <c r="Q6723" s="1" t="s">
        <v>36</v>
      </c>
      <c r="R6723" s="2">
        <v>40902</v>
      </c>
    </row>
    <row r="6724" spans="1:18" x14ac:dyDescent="0.25">
      <c r="A6724" s="1">
        <v>15045</v>
      </c>
      <c r="B6724" s="2">
        <v>40410</v>
      </c>
      <c r="C6724" s="2" t="str">
        <f t="shared" si="526"/>
        <v>August</v>
      </c>
      <c r="D6724" s="1" t="s">
        <v>32</v>
      </c>
      <c r="E6724" s="1">
        <v>11</v>
      </c>
      <c r="F6724" s="1">
        <f t="shared" si="525"/>
        <v>125.33818181818182</v>
      </c>
      <c r="G6724" s="1">
        <v>1378.72</v>
      </c>
      <c r="H6724" s="1">
        <v>70.2</v>
      </c>
      <c r="I6724">
        <f t="shared" si="527"/>
        <v>1448.92</v>
      </c>
      <c r="J6724">
        <f t="shared" si="528"/>
        <v>4.7610000000000001</v>
      </c>
      <c r="K6724">
        <f t="shared" si="529"/>
        <v>65.640859200000008</v>
      </c>
      <c r="L6724" s="1" t="s">
        <v>38</v>
      </c>
      <c r="M6724" s="1" t="s">
        <v>56</v>
      </c>
      <c r="N6724" s="1" t="s">
        <v>28</v>
      </c>
      <c r="O6724" s="1" t="s">
        <v>22</v>
      </c>
      <c r="P6724" s="1" t="s">
        <v>39</v>
      </c>
      <c r="Q6724" s="1" t="s">
        <v>40</v>
      </c>
      <c r="R6724" s="2">
        <v>40412</v>
      </c>
    </row>
    <row r="6725" spans="1:18" x14ac:dyDescent="0.25">
      <c r="A6725" s="1">
        <v>33095</v>
      </c>
      <c r="B6725" s="2">
        <v>39859</v>
      </c>
      <c r="C6725" s="2" t="str">
        <f t="shared" si="526"/>
        <v>February</v>
      </c>
      <c r="D6725" s="1" t="s">
        <v>32</v>
      </c>
      <c r="E6725" s="1">
        <v>34</v>
      </c>
      <c r="F6725" s="1">
        <f t="shared" si="525"/>
        <v>74.95</v>
      </c>
      <c r="G6725" s="1">
        <v>2548.3000000000002</v>
      </c>
      <c r="H6725" s="1">
        <v>19.989999999999998</v>
      </c>
      <c r="I6725">
        <f t="shared" si="527"/>
        <v>2568.29</v>
      </c>
      <c r="J6725">
        <f t="shared" si="528"/>
        <v>4.7610000000000001</v>
      </c>
      <c r="K6725">
        <f t="shared" si="529"/>
        <v>121.32456300000001</v>
      </c>
      <c r="L6725" s="1" t="s">
        <v>26</v>
      </c>
      <c r="M6725" s="1" t="s">
        <v>20</v>
      </c>
      <c r="N6725" s="1" t="s">
        <v>21</v>
      </c>
      <c r="O6725" s="1" t="s">
        <v>22</v>
      </c>
      <c r="P6725" s="1" t="s">
        <v>23</v>
      </c>
      <c r="Q6725" s="1" t="s">
        <v>24</v>
      </c>
      <c r="R6725" s="2">
        <v>39860</v>
      </c>
    </row>
    <row r="6726" spans="1:18" x14ac:dyDescent="0.25">
      <c r="A6726" s="1">
        <v>47617</v>
      </c>
      <c r="B6726" s="2">
        <v>40155</v>
      </c>
      <c r="C6726" s="2" t="str">
        <f t="shared" si="526"/>
        <v>December</v>
      </c>
      <c r="D6726" s="1" t="s">
        <v>32</v>
      </c>
      <c r="E6726" s="1">
        <v>17</v>
      </c>
      <c r="F6726" s="1">
        <f t="shared" si="525"/>
        <v>294.1935294117647</v>
      </c>
      <c r="G6726" s="1">
        <v>5001.29</v>
      </c>
      <c r="H6726" s="1">
        <v>19.989999999999998</v>
      </c>
      <c r="I6726">
        <f t="shared" si="527"/>
        <v>5021.28</v>
      </c>
      <c r="J6726">
        <f t="shared" si="528"/>
        <v>3.5455000000000001</v>
      </c>
      <c r="K6726">
        <f t="shared" si="529"/>
        <v>177.32073695</v>
      </c>
      <c r="L6726" s="1" t="s">
        <v>26</v>
      </c>
      <c r="M6726" s="1" t="s">
        <v>49</v>
      </c>
      <c r="N6726" s="1" t="s">
        <v>33</v>
      </c>
      <c r="O6726" s="1" t="s">
        <v>34</v>
      </c>
      <c r="P6726" s="1" t="s">
        <v>48</v>
      </c>
      <c r="Q6726" s="1" t="s">
        <v>24</v>
      </c>
      <c r="R6726" s="2">
        <v>40156</v>
      </c>
    </row>
    <row r="6727" spans="1:18" x14ac:dyDescent="0.25">
      <c r="A6727" s="1">
        <v>55618</v>
      </c>
      <c r="B6727" s="2">
        <v>40929</v>
      </c>
      <c r="C6727" s="2" t="str">
        <f t="shared" si="526"/>
        <v>January</v>
      </c>
      <c r="D6727" s="1" t="s">
        <v>41</v>
      </c>
      <c r="E6727" s="1">
        <v>48</v>
      </c>
      <c r="F6727" s="1">
        <f t="shared" si="525"/>
        <v>31.129833333333334</v>
      </c>
      <c r="G6727" s="1">
        <v>1494.232</v>
      </c>
      <c r="H6727" s="1">
        <v>1.25</v>
      </c>
      <c r="I6727">
        <f t="shared" si="527"/>
        <v>1495.482</v>
      </c>
      <c r="J6727">
        <f t="shared" si="528"/>
        <v>5.3265000000000002</v>
      </c>
      <c r="K6727">
        <f t="shared" si="529"/>
        <v>79.590267480000009</v>
      </c>
      <c r="L6727" s="1" t="s">
        <v>26</v>
      </c>
      <c r="M6727" s="1" t="s">
        <v>56</v>
      </c>
      <c r="N6727" s="1" t="s">
        <v>33</v>
      </c>
      <c r="O6727" s="1" t="s">
        <v>29</v>
      </c>
      <c r="P6727" s="1" t="s">
        <v>30</v>
      </c>
      <c r="Q6727" s="1" t="s">
        <v>46</v>
      </c>
      <c r="R6727" s="2">
        <v>40930</v>
      </c>
    </row>
    <row r="6728" spans="1:18" x14ac:dyDescent="0.25">
      <c r="A6728" s="1">
        <v>40961</v>
      </c>
      <c r="B6728" s="2">
        <v>40632</v>
      </c>
      <c r="C6728" s="2" t="str">
        <f t="shared" si="526"/>
        <v>March</v>
      </c>
      <c r="D6728" s="1" t="s">
        <v>41</v>
      </c>
      <c r="E6728" s="1">
        <v>7</v>
      </c>
      <c r="F6728" s="1">
        <f t="shared" si="525"/>
        <v>3.4057142857142857</v>
      </c>
      <c r="G6728" s="1">
        <v>23.84</v>
      </c>
      <c r="H6728" s="1">
        <v>0.5</v>
      </c>
      <c r="I6728">
        <f t="shared" si="527"/>
        <v>24.34</v>
      </c>
      <c r="J6728">
        <f t="shared" si="528"/>
        <v>3.5455000000000001</v>
      </c>
      <c r="K6728">
        <f t="shared" si="529"/>
        <v>0.84524719999999998</v>
      </c>
      <c r="L6728" s="1" t="s">
        <v>26</v>
      </c>
      <c r="M6728" s="1" t="s">
        <v>27</v>
      </c>
      <c r="N6728" s="1" t="s">
        <v>33</v>
      </c>
      <c r="O6728" s="1" t="s">
        <v>34</v>
      </c>
      <c r="P6728" s="1" t="s">
        <v>63</v>
      </c>
      <c r="Q6728" s="1" t="s">
        <v>24</v>
      </c>
      <c r="R6728" s="2">
        <v>40633</v>
      </c>
    </row>
    <row r="6729" spans="1:18" x14ac:dyDescent="0.25">
      <c r="A6729" s="1">
        <v>40098</v>
      </c>
      <c r="B6729" s="2">
        <v>40944</v>
      </c>
      <c r="C6729" s="2" t="str">
        <f t="shared" si="526"/>
        <v>February</v>
      </c>
      <c r="D6729" s="1" t="s">
        <v>18</v>
      </c>
      <c r="E6729" s="1">
        <v>50</v>
      </c>
      <c r="F6729" s="1">
        <f t="shared" si="525"/>
        <v>9.8173999999999992</v>
      </c>
      <c r="G6729" s="1">
        <v>490.87</v>
      </c>
      <c r="H6729" s="1">
        <v>2.0299999999999998</v>
      </c>
      <c r="I6729">
        <f t="shared" si="527"/>
        <v>492.9</v>
      </c>
      <c r="J6729">
        <f t="shared" si="528"/>
        <v>3.5455000000000001</v>
      </c>
      <c r="K6729">
        <f t="shared" si="529"/>
        <v>17.403795850000002</v>
      </c>
      <c r="L6729" s="1" t="s">
        <v>26</v>
      </c>
      <c r="M6729" s="1" t="s">
        <v>47</v>
      </c>
      <c r="N6729" s="1" t="s">
        <v>33</v>
      </c>
      <c r="O6729" s="1" t="s">
        <v>34</v>
      </c>
      <c r="P6729" s="1" t="s">
        <v>45</v>
      </c>
      <c r="Q6729" s="1" t="s">
        <v>36</v>
      </c>
      <c r="R6729" s="2">
        <v>40948</v>
      </c>
    </row>
    <row r="6730" spans="1:18" x14ac:dyDescent="0.25">
      <c r="A6730" s="1">
        <v>36517</v>
      </c>
      <c r="B6730" s="2">
        <v>40238</v>
      </c>
      <c r="C6730" s="2" t="str">
        <f t="shared" si="526"/>
        <v>March</v>
      </c>
      <c r="D6730" s="1" t="s">
        <v>32</v>
      </c>
      <c r="E6730" s="1">
        <v>18</v>
      </c>
      <c r="F6730" s="1">
        <f t="shared" si="525"/>
        <v>48.757777777777775</v>
      </c>
      <c r="G6730" s="1">
        <v>877.64</v>
      </c>
      <c r="H6730" s="1">
        <v>3.99</v>
      </c>
      <c r="I6730">
        <f t="shared" si="527"/>
        <v>881.63</v>
      </c>
      <c r="J6730">
        <f t="shared" si="528"/>
        <v>3.5455000000000001</v>
      </c>
      <c r="K6730">
        <f t="shared" si="529"/>
        <v>31.116726199999999</v>
      </c>
      <c r="L6730" s="1" t="s">
        <v>26</v>
      </c>
      <c r="M6730" s="1" t="s">
        <v>27</v>
      </c>
      <c r="N6730" s="1" t="s">
        <v>33</v>
      </c>
      <c r="O6730" s="1" t="s">
        <v>34</v>
      </c>
      <c r="P6730" s="1" t="s">
        <v>68</v>
      </c>
      <c r="Q6730" s="1" t="s">
        <v>24</v>
      </c>
      <c r="R6730" s="2">
        <v>40239</v>
      </c>
    </row>
    <row r="6731" spans="1:18" x14ac:dyDescent="0.25">
      <c r="A6731" s="1">
        <v>18017</v>
      </c>
      <c r="B6731" s="2">
        <v>40262</v>
      </c>
      <c r="C6731" s="2" t="str">
        <f t="shared" si="526"/>
        <v>March</v>
      </c>
      <c r="D6731" s="1" t="s">
        <v>37</v>
      </c>
      <c r="E6731" s="1">
        <v>22</v>
      </c>
      <c r="F6731" s="1">
        <f t="shared" si="525"/>
        <v>236.49527272727272</v>
      </c>
      <c r="G6731" s="1">
        <v>5202.8959999999997</v>
      </c>
      <c r="H6731" s="1">
        <v>54.12</v>
      </c>
      <c r="I6731">
        <f t="shared" si="527"/>
        <v>5257.0159999999996</v>
      </c>
      <c r="J6731">
        <f t="shared" si="528"/>
        <v>4.7610000000000001</v>
      </c>
      <c r="K6731">
        <f t="shared" si="529"/>
        <v>247.70987855999999</v>
      </c>
      <c r="L6731" s="1" t="s">
        <v>38</v>
      </c>
      <c r="M6731" s="1" t="s">
        <v>49</v>
      </c>
      <c r="N6731" s="1" t="s">
        <v>28</v>
      </c>
      <c r="O6731" s="1" t="s">
        <v>22</v>
      </c>
      <c r="P6731" s="1" t="s">
        <v>57</v>
      </c>
      <c r="Q6731" s="1" t="s">
        <v>64</v>
      </c>
      <c r="R6731" s="2">
        <v>40264</v>
      </c>
    </row>
    <row r="6732" spans="1:18" x14ac:dyDescent="0.25">
      <c r="A6732" s="1">
        <v>50790</v>
      </c>
      <c r="B6732" s="2">
        <v>40740</v>
      </c>
      <c r="C6732" s="2" t="str">
        <f t="shared" si="526"/>
        <v>July</v>
      </c>
      <c r="D6732" s="1" t="s">
        <v>37</v>
      </c>
      <c r="E6732" s="1">
        <v>47</v>
      </c>
      <c r="F6732" s="1">
        <f t="shared" si="525"/>
        <v>5.4393617021276599</v>
      </c>
      <c r="G6732" s="1">
        <v>255.65</v>
      </c>
      <c r="H6732" s="1">
        <v>5.71</v>
      </c>
      <c r="I6732">
        <f t="shared" si="527"/>
        <v>261.36</v>
      </c>
      <c r="J6732">
        <f t="shared" si="528"/>
        <v>4.7610000000000001</v>
      </c>
      <c r="K6732">
        <f t="shared" si="529"/>
        <v>12.1714965</v>
      </c>
      <c r="L6732" s="1" t="s">
        <v>26</v>
      </c>
      <c r="M6732" s="1" t="s">
        <v>51</v>
      </c>
      <c r="N6732" s="1" t="s">
        <v>42</v>
      </c>
      <c r="O6732" s="1" t="s">
        <v>22</v>
      </c>
      <c r="P6732" s="1" t="s">
        <v>23</v>
      </c>
      <c r="Q6732" s="1" t="s">
        <v>31</v>
      </c>
      <c r="R6732" s="2">
        <v>40742</v>
      </c>
    </row>
    <row r="6733" spans="1:18" x14ac:dyDescent="0.25">
      <c r="A6733" s="1">
        <v>43620</v>
      </c>
      <c r="B6733" s="2">
        <v>39830</v>
      </c>
      <c r="C6733" s="2" t="str">
        <f t="shared" si="526"/>
        <v>January</v>
      </c>
      <c r="D6733" s="1" t="s">
        <v>41</v>
      </c>
      <c r="E6733" s="1">
        <v>13</v>
      </c>
      <c r="F6733" s="1">
        <f t="shared" si="525"/>
        <v>15.093846153846155</v>
      </c>
      <c r="G6733" s="1">
        <v>196.22</v>
      </c>
      <c r="H6733" s="1">
        <v>13.32</v>
      </c>
      <c r="I6733">
        <f t="shared" si="527"/>
        <v>209.54</v>
      </c>
      <c r="J6733">
        <f t="shared" si="528"/>
        <v>3.5455000000000001</v>
      </c>
      <c r="K6733">
        <f t="shared" si="529"/>
        <v>6.9569801000000009</v>
      </c>
      <c r="L6733" s="1" t="s">
        <v>26</v>
      </c>
      <c r="M6733" s="1" t="s">
        <v>54</v>
      </c>
      <c r="N6733" s="1" t="s">
        <v>42</v>
      </c>
      <c r="O6733" s="1" t="s">
        <v>34</v>
      </c>
      <c r="P6733" s="1" t="s">
        <v>68</v>
      </c>
      <c r="Q6733" s="1" t="s">
        <v>24</v>
      </c>
      <c r="R6733" s="2">
        <v>39833</v>
      </c>
    </row>
    <row r="6734" spans="1:18" x14ac:dyDescent="0.25">
      <c r="A6734" s="1">
        <v>7654</v>
      </c>
      <c r="B6734" s="2">
        <v>40219</v>
      </c>
      <c r="C6734" s="2" t="str">
        <f t="shared" si="526"/>
        <v>February</v>
      </c>
      <c r="D6734" s="1" t="s">
        <v>25</v>
      </c>
      <c r="E6734" s="1">
        <v>3</v>
      </c>
      <c r="F6734" s="1">
        <f t="shared" si="525"/>
        <v>6.4899999999999993</v>
      </c>
      <c r="G6734" s="1">
        <v>19.47</v>
      </c>
      <c r="H6734" s="1">
        <v>6.89</v>
      </c>
      <c r="I6734">
        <f t="shared" si="527"/>
        <v>26.36</v>
      </c>
      <c r="J6734">
        <f t="shared" si="528"/>
        <v>3.5455000000000001</v>
      </c>
      <c r="K6734">
        <f t="shared" si="529"/>
        <v>0.69030884999999997</v>
      </c>
      <c r="L6734" s="1" t="s">
        <v>26</v>
      </c>
      <c r="M6734" s="1" t="s">
        <v>51</v>
      </c>
      <c r="N6734" s="1" t="s">
        <v>28</v>
      </c>
      <c r="O6734" s="1" t="s">
        <v>34</v>
      </c>
      <c r="P6734" s="1" t="s">
        <v>63</v>
      </c>
      <c r="Q6734" s="1" t="s">
        <v>24</v>
      </c>
      <c r="R6734" s="2">
        <v>40221</v>
      </c>
    </row>
    <row r="6735" spans="1:18" x14ac:dyDescent="0.25">
      <c r="A6735" s="1">
        <v>57127</v>
      </c>
      <c r="B6735" s="2">
        <v>40225</v>
      </c>
      <c r="C6735" s="2" t="str">
        <f t="shared" si="526"/>
        <v>February</v>
      </c>
      <c r="D6735" s="1" t="s">
        <v>18</v>
      </c>
      <c r="E6735" s="1">
        <v>13</v>
      </c>
      <c r="F6735" s="1">
        <f t="shared" si="525"/>
        <v>56.58</v>
      </c>
      <c r="G6735" s="1">
        <v>735.54</v>
      </c>
      <c r="H6735" s="1">
        <v>14.3</v>
      </c>
      <c r="I6735">
        <f t="shared" si="527"/>
        <v>749.83999999999992</v>
      </c>
      <c r="J6735">
        <f t="shared" si="528"/>
        <v>3.5455000000000001</v>
      </c>
      <c r="K6735">
        <f t="shared" si="529"/>
        <v>26.0785707</v>
      </c>
      <c r="L6735" s="1" t="s">
        <v>26</v>
      </c>
      <c r="M6735" s="1" t="s">
        <v>44</v>
      </c>
      <c r="N6735" s="1" t="s">
        <v>21</v>
      </c>
      <c r="O6735" s="1" t="s">
        <v>34</v>
      </c>
      <c r="P6735" s="1" t="s">
        <v>45</v>
      </c>
      <c r="Q6735" s="1" t="s">
        <v>24</v>
      </c>
      <c r="R6735" s="2">
        <v>40227</v>
      </c>
    </row>
    <row r="6736" spans="1:18" x14ac:dyDescent="0.25">
      <c r="A6736" s="1">
        <v>31270</v>
      </c>
      <c r="B6736" s="2">
        <v>41236</v>
      </c>
      <c r="C6736" s="2" t="str">
        <f t="shared" si="526"/>
        <v>November</v>
      </c>
      <c r="D6736" s="1" t="s">
        <v>41</v>
      </c>
      <c r="E6736" s="1">
        <v>21</v>
      </c>
      <c r="F6736" s="1">
        <f t="shared" si="525"/>
        <v>324.12666666666667</v>
      </c>
      <c r="G6736" s="1">
        <v>6806.66</v>
      </c>
      <c r="H6736" s="1">
        <v>87.01</v>
      </c>
      <c r="I6736">
        <f t="shared" si="527"/>
        <v>6893.67</v>
      </c>
      <c r="J6736">
        <f t="shared" si="528"/>
        <v>4.7610000000000001</v>
      </c>
      <c r="K6736">
        <f t="shared" si="529"/>
        <v>324.06508259999998</v>
      </c>
      <c r="L6736" s="1" t="s">
        <v>38</v>
      </c>
      <c r="M6736" s="1" t="s">
        <v>44</v>
      </c>
      <c r="N6736" s="1" t="s">
        <v>33</v>
      </c>
      <c r="O6736" s="1" t="s">
        <v>22</v>
      </c>
      <c r="P6736" s="1" t="s">
        <v>39</v>
      </c>
      <c r="Q6736" s="1" t="s">
        <v>40</v>
      </c>
      <c r="R6736" s="2">
        <v>41237</v>
      </c>
    </row>
    <row r="6737" spans="1:18" x14ac:dyDescent="0.25">
      <c r="A6737" s="1">
        <v>50275</v>
      </c>
      <c r="B6737" s="2">
        <v>40152</v>
      </c>
      <c r="C6737" s="2" t="str">
        <f t="shared" si="526"/>
        <v>December</v>
      </c>
      <c r="D6737" s="1" t="s">
        <v>41</v>
      </c>
      <c r="E6737" s="1">
        <v>31</v>
      </c>
      <c r="F6737" s="1">
        <f t="shared" si="525"/>
        <v>6.8367741935483872</v>
      </c>
      <c r="G6737" s="1">
        <v>211.94</v>
      </c>
      <c r="H6737" s="1">
        <v>5.84</v>
      </c>
      <c r="I6737">
        <f t="shared" si="527"/>
        <v>217.78</v>
      </c>
      <c r="J6737">
        <f t="shared" si="528"/>
        <v>3.5455000000000001</v>
      </c>
      <c r="K6737">
        <f t="shared" si="529"/>
        <v>7.5143326999999998</v>
      </c>
      <c r="L6737" s="1" t="s">
        <v>26</v>
      </c>
      <c r="M6737" s="1" t="s">
        <v>56</v>
      </c>
      <c r="N6737" s="1" t="s">
        <v>42</v>
      </c>
      <c r="O6737" s="1" t="s">
        <v>34</v>
      </c>
      <c r="P6737" s="1" t="s">
        <v>45</v>
      </c>
      <c r="Q6737" s="1" t="s">
        <v>24</v>
      </c>
      <c r="R6737" s="2">
        <v>40153</v>
      </c>
    </row>
    <row r="6738" spans="1:18" x14ac:dyDescent="0.25">
      <c r="A6738" s="1">
        <v>11431</v>
      </c>
      <c r="B6738" s="2">
        <v>41122</v>
      </c>
      <c r="C6738" s="2" t="str">
        <f t="shared" si="526"/>
        <v>August</v>
      </c>
      <c r="D6738" s="1" t="s">
        <v>25</v>
      </c>
      <c r="E6738" s="1">
        <v>8</v>
      </c>
      <c r="F6738" s="1">
        <f t="shared" si="525"/>
        <v>159.15825000000001</v>
      </c>
      <c r="G6738" s="1">
        <v>1273.2660000000001</v>
      </c>
      <c r="H6738" s="1">
        <v>8.99</v>
      </c>
      <c r="I6738">
        <f t="shared" si="527"/>
        <v>1282.2560000000001</v>
      </c>
      <c r="J6738">
        <f t="shared" si="528"/>
        <v>5.3265000000000002</v>
      </c>
      <c r="K6738">
        <f t="shared" si="529"/>
        <v>67.820513489999996</v>
      </c>
      <c r="L6738" s="1" t="s">
        <v>26</v>
      </c>
      <c r="M6738" s="1" t="s">
        <v>56</v>
      </c>
      <c r="N6738" s="1" t="s">
        <v>28</v>
      </c>
      <c r="O6738" s="1" t="s">
        <v>29</v>
      </c>
      <c r="P6738" s="1" t="s">
        <v>30</v>
      </c>
      <c r="Q6738" s="1" t="s">
        <v>24</v>
      </c>
      <c r="R6738" s="2">
        <v>41123</v>
      </c>
    </row>
    <row r="6739" spans="1:18" x14ac:dyDescent="0.25">
      <c r="A6739" s="1">
        <v>130</v>
      </c>
      <c r="B6739" s="2">
        <v>41036</v>
      </c>
      <c r="C6739" s="2" t="str">
        <f t="shared" si="526"/>
        <v>May</v>
      </c>
      <c r="D6739" s="1" t="s">
        <v>25</v>
      </c>
      <c r="E6739" s="1">
        <v>29</v>
      </c>
      <c r="F6739" s="1">
        <f t="shared" si="525"/>
        <v>19.831379310344829</v>
      </c>
      <c r="G6739" s="1">
        <v>575.11</v>
      </c>
      <c r="H6739" s="1">
        <v>9.0299999999999994</v>
      </c>
      <c r="I6739">
        <f t="shared" si="527"/>
        <v>584.14</v>
      </c>
      <c r="J6739">
        <f t="shared" si="528"/>
        <v>3.5455000000000001</v>
      </c>
      <c r="K6739">
        <f t="shared" si="529"/>
        <v>20.390525050000001</v>
      </c>
      <c r="L6739" s="1" t="s">
        <v>26</v>
      </c>
      <c r="M6739" s="1" t="s">
        <v>54</v>
      </c>
      <c r="N6739" s="1" t="s">
        <v>33</v>
      </c>
      <c r="O6739" s="1" t="s">
        <v>34</v>
      </c>
      <c r="P6739" s="1" t="s">
        <v>45</v>
      </c>
      <c r="Q6739" s="1" t="s">
        <v>24</v>
      </c>
      <c r="R6739" s="2">
        <v>41037</v>
      </c>
    </row>
    <row r="6740" spans="1:18" x14ac:dyDescent="0.25">
      <c r="A6740" s="1">
        <v>18464</v>
      </c>
      <c r="B6740" s="2">
        <v>40996</v>
      </c>
      <c r="C6740" s="2" t="str">
        <f t="shared" si="526"/>
        <v>March</v>
      </c>
      <c r="D6740" s="1" t="s">
        <v>25</v>
      </c>
      <c r="E6740" s="1">
        <v>27</v>
      </c>
      <c r="F6740" s="1">
        <f t="shared" si="525"/>
        <v>181.17999999999998</v>
      </c>
      <c r="G6740" s="1">
        <v>4891.8599999999997</v>
      </c>
      <c r="H6740" s="1">
        <v>55.24</v>
      </c>
      <c r="I6740">
        <f t="shared" si="527"/>
        <v>4947.0999999999995</v>
      </c>
      <c r="J6740">
        <f t="shared" si="528"/>
        <v>3.5455000000000001</v>
      </c>
      <c r="K6740">
        <f t="shared" si="529"/>
        <v>173.44089629999999</v>
      </c>
      <c r="L6740" s="1" t="s">
        <v>38</v>
      </c>
      <c r="M6740" s="1" t="s">
        <v>58</v>
      </c>
      <c r="N6740" s="1" t="s">
        <v>28</v>
      </c>
      <c r="O6740" s="1" t="s">
        <v>34</v>
      </c>
      <c r="P6740" s="1" t="s">
        <v>68</v>
      </c>
      <c r="Q6740" s="1" t="s">
        <v>40</v>
      </c>
      <c r="R6740" s="2">
        <v>40998</v>
      </c>
    </row>
    <row r="6741" spans="1:18" x14ac:dyDescent="0.25">
      <c r="A6741" s="1">
        <v>10277</v>
      </c>
      <c r="B6741" s="2">
        <v>39910</v>
      </c>
      <c r="C6741" s="2" t="str">
        <f t="shared" si="526"/>
        <v>April</v>
      </c>
      <c r="D6741" s="1" t="s">
        <v>41</v>
      </c>
      <c r="E6741" s="1">
        <v>36</v>
      </c>
      <c r="F6741" s="1">
        <f t="shared" si="525"/>
        <v>59.581222222222223</v>
      </c>
      <c r="G6741" s="1">
        <v>2144.924</v>
      </c>
      <c r="H6741" s="1">
        <v>5.26</v>
      </c>
      <c r="I6741">
        <f t="shared" si="527"/>
        <v>2150.1840000000002</v>
      </c>
      <c r="J6741">
        <f t="shared" si="528"/>
        <v>5.3265000000000002</v>
      </c>
      <c r="K6741">
        <f t="shared" si="529"/>
        <v>114.24937686000001</v>
      </c>
      <c r="L6741" s="1" t="s">
        <v>26</v>
      </c>
      <c r="M6741" s="1" t="s">
        <v>47</v>
      </c>
      <c r="N6741" s="1" t="s">
        <v>33</v>
      </c>
      <c r="O6741" s="1" t="s">
        <v>29</v>
      </c>
      <c r="P6741" s="1" t="s">
        <v>30</v>
      </c>
      <c r="Q6741" s="1" t="s">
        <v>24</v>
      </c>
      <c r="R6741" s="2">
        <v>39911</v>
      </c>
    </row>
    <row r="6742" spans="1:18" x14ac:dyDescent="0.25">
      <c r="A6742" s="1">
        <v>16579</v>
      </c>
      <c r="B6742" s="2">
        <v>40524</v>
      </c>
      <c r="C6742" s="2" t="str">
        <f t="shared" si="526"/>
        <v>December</v>
      </c>
      <c r="D6742" s="1" t="s">
        <v>32</v>
      </c>
      <c r="E6742" s="1">
        <v>33</v>
      </c>
      <c r="F6742" s="1">
        <f t="shared" si="525"/>
        <v>1.9381818181818182</v>
      </c>
      <c r="G6742" s="1">
        <v>63.96</v>
      </c>
      <c r="H6742" s="1">
        <v>1.49</v>
      </c>
      <c r="I6742">
        <f t="shared" si="527"/>
        <v>65.45</v>
      </c>
      <c r="J6742">
        <f t="shared" si="528"/>
        <v>3.5455000000000001</v>
      </c>
      <c r="K6742">
        <f t="shared" si="529"/>
        <v>2.2677018000000002</v>
      </c>
      <c r="L6742" s="1" t="s">
        <v>26</v>
      </c>
      <c r="M6742" s="1" t="s">
        <v>54</v>
      </c>
      <c r="N6742" s="1" t="s">
        <v>21</v>
      </c>
      <c r="O6742" s="1" t="s">
        <v>34</v>
      </c>
      <c r="P6742" s="1" t="s">
        <v>48</v>
      </c>
      <c r="Q6742" s="1" t="s">
        <v>24</v>
      </c>
      <c r="R6742" s="2">
        <v>40525</v>
      </c>
    </row>
    <row r="6743" spans="1:18" x14ac:dyDescent="0.25">
      <c r="A6743" s="1">
        <v>28647</v>
      </c>
      <c r="B6743" s="2">
        <v>39886</v>
      </c>
      <c r="C6743" s="2" t="str">
        <f t="shared" si="526"/>
        <v>March</v>
      </c>
      <c r="D6743" s="1" t="s">
        <v>37</v>
      </c>
      <c r="E6743" s="1">
        <v>38</v>
      </c>
      <c r="F6743" s="1">
        <f t="shared" si="525"/>
        <v>149.46289473684212</v>
      </c>
      <c r="G6743" s="1">
        <v>5679.59</v>
      </c>
      <c r="H6743" s="1">
        <v>69</v>
      </c>
      <c r="I6743">
        <f t="shared" si="527"/>
        <v>5748.59</v>
      </c>
      <c r="J6743">
        <f t="shared" si="528"/>
        <v>4.7610000000000001</v>
      </c>
      <c r="K6743">
        <f t="shared" si="529"/>
        <v>270.40527990000004</v>
      </c>
      <c r="L6743" s="1" t="s">
        <v>19</v>
      </c>
      <c r="M6743" s="1" t="s">
        <v>49</v>
      </c>
      <c r="N6743" s="1" t="s">
        <v>33</v>
      </c>
      <c r="O6743" s="1" t="s">
        <v>22</v>
      </c>
      <c r="P6743" s="1" t="s">
        <v>57</v>
      </c>
      <c r="Q6743" s="1" t="s">
        <v>53</v>
      </c>
      <c r="R6743" s="2">
        <v>39887</v>
      </c>
    </row>
    <row r="6744" spans="1:18" x14ac:dyDescent="0.25">
      <c r="A6744" s="1">
        <v>12773</v>
      </c>
      <c r="B6744" s="2">
        <v>40554</v>
      </c>
      <c r="C6744" s="2" t="str">
        <f t="shared" si="526"/>
        <v>January</v>
      </c>
      <c r="D6744" s="1" t="s">
        <v>18</v>
      </c>
      <c r="E6744" s="1">
        <v>21</v>
      </c>
      <c r="F6744" s="1">
        <f t="shared" si="525"/>
        <v>3.6961904761904765</v>
      </c>
      <c r="G6744" s="1">
        <v>77.62</v>
      </c>
      <c r="H6744" s="1">
        <v>3.97</v>
      </c>
      <c r="I6744">
        <f t="shared" si="527"/>
        <v>81.59</v>
      </c>
      <c r="J6744">
        <f t="shared" si="528"/>
        <v>3.5455000000000001</v>
      </c>
      <c r="K6744">
        <f t="shared" si="529"/>
        <v>2.7520171000000007</v>
      </c>
      <c r="L6744" s="1" t="s">
        <v>26</v>
      </c>
      <c r="M6744" s="1" t="s">
        <v>55</v>
      </c>
      <c r="N6744" s="1" t="s">
        <v>33</v>
      </c>
      <c r="O6744" s="1" t="s">
        <v>34</v>
      </c>
      <c r="P6744" s="1" t="s">
        <v>35</v>
      </c>
      <c r="Q6744" s="1" t="s">
        <v>36</v>
      </c>
      <c r="R6744" s="2">
        <v>40559</v>
      </c>
    </row>
    <row r="6745" spans="1:18" x14ac:dyDescent="0.25">
      <c r="A6745" s="1">
        <v>3202</v>
      </c>
      <c r="B6745" s="2">
        <v>41266</v>
      </c>
      <c r="C6745" s="2" t="str">
        <f t="shared" si="526"/>
        <v>December</v>
      </c>
      <c r="D6745" s="1" t="s">
        <v>18</v>
      </c>
      <c r="E6745" s="1">
        <v>10</v>
      </c>
      <c r="F6745" s="1">
        <f t="shared" si="525"/>
        <v>55.421000000000006</v>
      </c>
      <c r="G6745" s="1">
        <v>554.21</v>
      </c>
      <c r="H6745" s="1">
        <v>5.5</v>
      </c>
      <c r="I6745">
        <f t="shared" si="527"/>
        <v>559.71</v>
      </c>
      <c r="J6745">
        <f t="shared" si="528"/>
        <v>5.3265000000000002</v>
      </c>
      <c r="K6745">
        <f t="shared" si="529"/>
        <v>29.519995650000006</v>
      </c>
      <c r="L6745" s="1" t="s">
        <v>26</v>
      </c>
      <c r="M6745" s="1" t="s">
        <v>54</v>
      </c>
      <c r="N6745" s="1" t="s">
        <v>21</v>
      </c>
      <c r="O6745" s="1" t="s">
        <v>29</v>
      </c>
      <c r="P6745" s="1" t="s">
        <v>43</v>
      </c>
      <c r="Q6745" s="1" t="s">
        <v>24</v>
      </c>
      <c r="R6745" s="2">
        <v>41270</v>
      </c>
    </row>
    <row r="6746" spans="1:18" x14ac:dyDescent="0.25">
      <c r="A6746" s="1">
        <v>44071</v>
      </c>
      <c r="B6746" s="2">
        <v>41014</v>
      </c>
      <c r="C6746" s="2" t="str">
        <f t="shared" si="526"/>
        <v>April</v>
      </c>
      <c r="D6746" s="1" t="s">
        <v>32</v>
      </c>
      <c r="E6746" s="1">
        <v>19</v>
      </c>
      <c r="F6746" s="1">
        <f t="shared" si="525"/>
        <v>5.8247368421052634</v>
      </c>
      <c r="G6746" s="1">
        <v>110.67</v>
      </c>
      <c r="H6746" s="1">
        <v>4.92</v>
      </c>
      <c r="I6746">
        <f t="shared" si="527"/>
        <v>115.59</v>
      </c>
      <c r="J6746">
        <f t="shared" si="528"/>
        <v>3.5455000000000001</v>
      </c>
      <c r="K6746">
        <f t="shared" si="529"/>
        <v>3.9238048500000002</v>
      </c>
      <c r="L6746" s="1" t="s">
        <v>26</v>
      </c>
      <c r="M6746" s="1" t="s">
        <v>44</v>
      </c>
      <c r="N6746" s="1" t="s">
        <v>33</v>
      </c>
      <c r="O6746" s="1" t="s">
        <v>34</v>
      </c>
      <c r="P6746" s="1" t="s">
        <v>48</v>
      </c>
      <c r="Q6746" s="1" t="s">
        <v>24</v>
      </c>
      <c r="R6746" s="2">
        <v>41015</v>
      </c>
    </row>
    <row r="6747" spans="1:18" x14ac:dyDescent="0.25">
      <c r="A6747" s="1">
        <v>53795</v>
      </c>
      <c r="B6747" s="2">
        <v>40938</v>
      </c>
      <c r="C6747" s="2" t="str">
        <f t="shared" si="526"/>
        <v>January</v>
      </c>
      <c r="D6747" s="1" t="s">
        <v>25</v>
      </c>
      <c r="E6747" s="1">
        <v>21</v>
      </c>
      <c r="F6747" s="1">
        <f t="shared" si="525"/>
        <v>159.84452380952382</v>
      </c>
      <c r="G6747" s="1">
        <v>3356.7350000000001</v>
      </c>
      <c r="H6747" s="1">
        <v>4.2</v>
      </c>
      <c r="I6747">
        <f t="shared" si="527"/>
        <v>3360.9349999999999</v>
      </c>
      <c r="J6747">
        <f t="shared" si="528"/>
        <v>5.3265000000000002</v>
      </c>
      <c r="K6747">
        <f t="shared" si="529"/>
        <v>178.796489775</v>
      </c>
      <c r="L6747" s="1" t="s">
        <v>26</v>
      </c>
      <c r="M6747" s="1" t="s">
        <v>27</v>
      </c>
      <c r="N6747" s="1" t="s">
        <v>42</v>
      </c>
      <c r="O6747" s="1" t="s">
        <v>29</v>
      </c>
      <c r="P6747" s="1" t="s">
        <v>30</v>
      </c>
      <c r="Q6747" s="1" t="s">
        <v>24</v>
      </c>
      <c r="R6747" s="2">
        <v>40940</v>
      </c>
    </row>
    <row r="6748" spans="1:18" x14ac:dyDescent="0.25">
      <c r="A6748" s="1">
        <v>39078</v>
      </c>
      <c r="B6748" s="2">
        <v>39987</v>
      </c>
      <c r="C6748" s="2" t="str">
        <f t="shared" si="526"/>
        <v>June</v>
      </c>
      <c r="D6748" s="1" t="s">
        <v>18</v>
      </c>
      <c r="E6748" s="1">
        <v>10</v>
      </c>
      <c r="F6748" s="1">
        <f t="shared" si="525"/>
        <v>3.6909999999999998</v>
      </c>
      <c r="G6748" s="1">
        <v>36.909999999999997</v>
      </c>
      <c r="H6748" s="1">
        <v>3.97</v>
      </c>
      <c r="I6748">
        <f t="shared" si="527"/>
        <v>40.879999999999995</v>
      </c>
      <c r="J6748">
        <f t="shared" si="528"/>
        <v>3.5455000000000001</v>
      </c>
      <c r="K6748">
        <f t="shared" si="529"/>
        <v>1.3086440500000001</v>
      </c>
      <c r="L6748" s="1" t="s">
        <v>26</v>
      </c>
      <c r="M6748" s="1" t="s">
        <v>27</v>
      </c>
      <c r="N6748" s="1" t="s">
        <v>33</v>
      </c>
      <c r="O6748" s="1" t="s">
        <v>34</v>
      </c>
      <c r="P6748" s="1" t="s">
        <v>35</v>
      </c>
      <c r="Q6748" s="1" t="s">
        <v>36</v>
      </c>
      <c r="R6748" s="2">
        <v>39987</v>
      </c>
    </row>
    <row r="6749" spans="1:18" x14ac:dyDescent="0.25">
      <c r="A6749" s="1">
        <v>26688</v>
      </c>
      <c r="B6749" s="2">
        <v>40408</v>
      </c>
      <c r="C6749" s="2" t="str">
        <f t="shared" si="526"/>
        <v>August</v>
      </c>
      <c r="D6749" s="1" t="s">
        <v>41</v>
      </c>
      <c r="E6749" s="1">
        <v>7</v>
      </c>
      <c r="F6749" s="1">
        <f t="shared" si="525"/>
        <v>9.9142857142857146</v>
      </c>
      <c r="G6749" s="1">
        <v>69.400000000000006</v>
      </c>
      <c r="H6749" s="1">
        <v>1.0900000000000001</v>
      </c>
      <c r="I6749">
        <f t="shared" si="527"/>
        <v>70.490000000000009</v>
      </c>
      <c r="J6749">
        <f t="shared" si="528"/>
        <v>3.5455000000000001</v>
      </c>
      <c r="K6749">
        <f t="shared" si="529"/>
        <v>2.4605770000000002</v>
      </c>
      <c r="L6749" s="1" t="s">
        <v>26</v>
      </c>
      <c r="M6749" s="1" t="s">
        <v>51</v>
      </c>
      <c r="N6749" s="1" t="s">
        <v>42</v>
      </c>
      <c r="O6749" s="1" t="s">
        <v>34</v>
      </c>
      <c r="P6749" s="1" t="s">
        <v>35</v>
      </c>
      <c r="Q6749" s="1" t="s">
        <v>36</v>
      </c>
      <c r="R6749" s="2">
        <v>40409</v>
      </c>
    </row>
    <row r="6750" spans="1:18" x14ac:dyDescent="0.25">
      <c r="A6750" s="1">
        <v>52007</v>
      </c>
      <c r="B6750" s="2">
        <v>41013</v>
      </c>
      <c r="C6750" s="2" t="str">
        <f t="shared" si="526"/>
        <v>April</v>
      </c>
      <c r="D6750" s="1" t="s">
        <v>41</v>
      </c>
      <c r="E6750" s="1">
        <v>19</v>
      </c>
      <c r="F6750" s="1">
        <f t="shared" si="525"/>
        <v>544.79</v>
      </c>
      <c r="G6750" s="1">
        <v>10351.01</v>
      </c>
      <c r="H6750" s="1">
        <v>45.7</v>
      </c>
      <c r="I6750">
        <f t="shared" si="527"/>
        <v>10396.710000000001</v>
      </c>
      <c r="J6750">
        <f t="shared" si="528"/>
        <v>4.7610000000000001</v>
      </c>
      <c r="K6750">
        <f t="shared" si="529"/>
        <v>492.81158610000006</v>
      </c>
      <c r="L6750" s="1" t="s">
        <v>38</v>
      </c>
      <c r="M6750" s="1" t="s">
        <v>27</v>
      </c>
      <c r="N6750" s="1" t="s">
        <v>21</v>
      </c>
      <c r="O6750" s="1" t="s">
        <v>22</v>
      </c>
      <c r="P6750" s="1" t="s">
        <v>57</v>
      </c>
      <c r="Q6750" s="1" t="s">
        <v>64</v>
      </c>
      <c r="R6750" s="2">
        <v>41014</v>
      </c>
    </row>
    <row r="6751" spans="1:18" x14ac:dyDescent="0.25">
      <c r="A6751" s="1">
        <v>41254</v>
      </c>
      <c r="B6751" s="2">
        <v>40553</v>
      </c>
      <c r="C6751" s="2" t="str">
        <f t="shared" si="526"/>
        <v>January</v>
      </c>
      <c r="D6751" s="1" t="s">
        <v>37</v>
      </c>
      <c r="E6751" s="1">
        <v>17</v>
      </c>
      <c r="F6751" s="1">
        <f t="shared" si="525"/>
        <v>104.86352941176472</v>
      </c>
      <c r="G6751" s="1">
        <v>1782.68</v>
      </c>
      <c r="H6751" s="1">
        <v>5.81</v>
      </c>
      <c r="I6751">
        <f t="shared" si="527"/>
        <v>1788.49</v>
      </c>
      <c r="J6751">
        <f t="shared" si="528"/>
        <v>4.7610000000000001</v>
      </c>
      <c r="K6751">
        <f t="shared" si="529"/>
        <v>84.8733948</v>
      </c>
      <c r="L6751" s="1" t="s">
        <v>26</v>
      </c>
      <c r="M6751" s="1" t="s">
        <v>49</v>
      </c>
      <c r="N6751" s="1" t="s">
        <v>33</v>
      </c>
      <c r="O6751" s="1" t="s">
        <v>22</v>
      </c>
      <c r="P6751" s="1" t="s">
        <v>23</v>
      </c>
      <c r="Q6751" s="1" t="s">
        <v>31</v>
      </c>
      <c r="R6751" s="2">
        <v>40555</v>
      </c>
    </row>
    <row r="6752" spans="1:18" x14ac:dyDescent="0.25">
      <c r="A6752" s="1">
        <v>9219</v>
      </c>
      <c r="B6752" s="2">
        <v>40084</v>
      </c>
      <c r="C6752" s="2" t="str">
        <f t="shared" si="526"/>
        <v>September</v>
      </c>
      <c r="D6752" s="1" t="s">
        <v>18</v>
      </c>
      <c r="E6752" s="1">
        <v>24</v>
      </c>
      <c r="F6752" s="1">
        <f t="shared" si="525"/>
        <v>51.658749999999998</v>
      </c>
      <c r="G6752" s="1">
        <v>1239.81</v>
      </c>
      <c r="H6752" s="1">
        <v>6.5</v>
      </c>
      <c r="I6752">
        <f t="shared" si="527"/>
        <v>1246.31</v>
      </c>
      <c r="J6752">
        <f t="shared" si="528"/>
        <v>5.3265000000000002</v>
      </c>
      <c r="K6752">
        <f t="shared" si="529"/>
        <v>66.038479649999999</v>
      </c>
      <c r="L6752" s="1" t="s">
        <v>26</v>
      </c>
      <c r="M6752" s="1" t="s">
        <v>51</v>
      </c>
      <c r="N6752" s="1" t="s">
        <v>21</v>
      </c>
      <c r="O6752" s="1" t="s">
        <v>29</v>
      </c>
      <c r="P6752" s="1" t="s">
        <v>43</v>
      </c>
      <c r="Q6752" s="1" t="s">
        <v>24</v>
      </c>
      <c r="R6752" s="2">
        <v>40089</v>
      </c>
    </row>
    <row r="6753" spans="1:18" x14ac:dyDescent="0.25">
      <c r="A6753" s="1">
        <v>8000</v>
      </c>
      <c r="B6753" s="2">
        <v>40440</v>
      </c>
      <c r="C6753" s="2" t="str">
        <f t="shared" si="526"/>
        <v>September</v>
      </c>
      <c r="D6753" s="1" t="s">
        <v>18</v>
      </c>
      <c r="E6753" s="1">
        <v>1</v>
      </c>
      <c r="F6753" s="1">
        <f t="shared" si="525"/>
        <v>10.14</v>
      </c>
      <c r="G6753" s="1">
        <v>10.14</v>
      </c>
      <c r="H6753" s="1">
        <v>5.24</v>
      </c>
      <c r="I6753">
        <f t="shared" si="527"/>
        <v>15.38</v>
      </c>
      <c r="J6753">
        <f t="shared" si="528"/>
        <v>3.5455000000000001</v>
      </c>
      <c r="K6753">
        <f t="shared" si="529"/>
        <v>0.35951370000000005</v>
      </c>
      <c r="L6753" s="1" t="s">
        <v>26</v>
      </c>
      <c r="M6753" s="1" t="s">
        <v>49</v>
      </c>
      <c r="N6753" s="1" t="s">
        <v>28</v>
      </c>
      <c r="O6753" s="1" t="s">
        <v>34</v>
      </c>
      <c r="P6753" s="1" t="s">
        <v>48</v>
      </c>
      <c r="Q6753" s="1" t="s">
        <v>24</v>
      </c>
      <c r="R6753" s="2">
        <v>40442</v>
      </c>
    </row>
    <row r="6754" spans="1:18" x14ac:dyDescent="0.25">
      <c r="A6754" s="1">
        <v>45728</v>
      </c>
      <c r="B6754" s="2">
        <v>40350</v>
      </c>
      <c r="C6754" s="2" t="str">
        <f t="shared" si="526"/>
        <v>June</v>
      </c>
      <c r="D6754" s="1" t="s">
        <v>25</v>
      </c>
      <c r="E6754" s="1">
        <v>49</v>
      </c>
      <c r="F6754" s="1">
        <f t="shared" si="525"/>
        <v>34.934489795918367</v>
      </c>
      <c r="G6754" s="1">
        <v>1711.79</v>
      </c>
      <c r="H6754" s="1">
        <v>1.99</v>
      </c>
      <c r="I6754">
        <f t="shared" si="527"/>
        <v>1713.78</v>
      </c>
      <c r="J6754">
        <f t="shared" si="528"/>
        <v>5.3265000000000002</v>
      </c>
      <c r="K6754">
        <f t="shared" si="529"/>
        <v>91.178494349999994</v>
      </c>
      <c r="L6754" s="1" t="s">
        <v>26</v>
      </c>
      <c r="M6754" s="1" t="s">
        <v>20</v>
      </c>
      <c r="N6754" s="1" t="s">
        <v>28</v>
      </c>
      <c r="O6754" s="1" t="s">
        <v>29</v>
      </c>
      <c r="P6754" s="1" t="s">
        <v>43</v>
      </c>
      <c r="Q6754" s="1" t="s">
        <v>46</v>
      </c>
      <c r="R6754" s="2">
        <v>40351</v>
      </c>
    </row>
    <row r="6755" spans="1:18" x14ac:dyDescent="0.25">
      <c r="A6755" s="1">
        <v>14211</v>
      </c>
      <c r="B6755" s="2">
        <v>39856</v>
      </c>
      <c r="C6755" s="2" t="str">
        <f t="shared" si="526"/>
        <v>February</v>
      </c>
      <c r="D6755" s="1" t="s">
        <v>32</v>
      </c>
      <c r="E6755" s="1">
        <v>22</v>
      </c>
      <c r="F6755" s="1">
        <f t="shared" si="525"/>
        <v>146.38999999999999</v>
      </c>
      <c r="G6755" s="1">
        <v>3220.58</v>
      </c>
      <c r="H6755" s="1">
        <v>13.99</v>
      </c>
      <c r="I6755">
        <f t="shared" si="527"/>
        <v>3234.5699999999997</v>
      </c>
      <c r="J6755">
        <f t="shared" si="528"/>
        <v>5.3265000000000002</v>
      </c>
      <c r="K6755">
        <f t="shared" si="529"/>
        <v>171.54419369999999</v>
      </c>
      <c r="L6755" s="1" t="s">
        <v>26</v>
      </c>
      <c r="M6755" s="1" t="s">
        <v>27</v>
      </c>
      <c r="N6755" s="1" t="s">
        <v>42</v>
      </c>
      <c r="O6755" s="1" t="s">
        <v>29</v>
      </c>
      <c r="P6755" s="1" t="s">
        <v>61</v>
      </c>
      <c r="Q6755" s="1" t="s">
        <v>31</v>
      </c>
      <c r="R6755" s="2">
        <v>39859</v>
      </c>
    </row>
    <row r="6756" spans="1:18" x14ac:dyDescent="0.25">
      <c r="A6756" s="1">
        <v>23488</v>
      </c>
      <c r="B6756" s="2">
        <v>39819</v>
      </c>
      <c r="C6756" s="2" t="str">
        <f t="shared" si="526"/>
        <v>January</v>
      </c>
      <c r="D6756" s="1" t="s">
        <v>37</v>
      </c>
      <c r="E6756" s="1">
        <v>30</v>
      </c>
      <c r="F6756" s="1">
        <f t="shared" si="525"/>
        <v>871.11299999999994</v>
      </c>
      <c r="G6756" s="1">
        <v>26133.39</v>
      </c>
      <c r="H6756" s="1">
        <v>44.55</v>
      </c>
      <c r="I6756">
        <f t="shared" si="527"/>
        <v>26177.94</v>
      </c>
      <c r="J6756">
        <f t="shared" si="528"/>
        <v>4.7610000000000001</v>
      </c>
      <c r="K6756">
        <f t="shared" si="529"/>
        <v>1244.2106979</v>
      </c>
      <c r="L6756" s="1" t="s">
        <v>38</v>
      </c>
      <c r="M6756" s="1" t="s">
        <v>44</v>
      </c>
      <c r="N6756" s="1" t="s">
        <v>42</v>
      </c>
      <c r="O6756" s="1" t="s">
        <v>22</v>
      </c>
      <c r="P6756" s="1" t="s">
        <v>67</v>
      </c>
      <c r="Q6756" s="1" t="s">
        <v>64</v>
      </c>
      <c r="R6756" s="2">
        <v>39820</v>
      </c>
    </row>
    <row r="6757" spans="1:18" x14ac:dyDescent="0.25">
      <c r="A6757" s="1">
        <v>24544</v>
      </c>
      <c r="B6757" s="2">
        <v>39839</v>
      </c>
      <c r="C6757" s="2" t="str">
        <f t="shared" si="526"/>
        <v>January</v>
      </c>
      <c r="D6757" s="1" t="s">
        <v>25</v>
      </c>
      <c r="E6757" s="1">
        <v>39</v>
      </c>
      <c r="F6757" s="1">
        <f t="shared" si="525"/>
        <v>31.883333333333333</v>
      </c>
      <c r="G6757" s="1">
        <v>1243.45</v>
      </c>
      <c r="H6757" s="1">
        <v>35</v>
      </c>
      <c r="I6757">
        <f t="shared" si="527"/>
        <v>1278.45</v>
      </c>
      <c r="J6757">
        <f t="shared" si="528"/>
        <v>3.5455000000000001</v>
      </c>
      <c r="K6757">
        <f t="shared" si="529"/>
        <v>44.086519750000008</v>
      </c>
      <c r="L6757" s="1" t="s">
        <v>26</v>
      </c>
      <c r="M6757" s="1" t="s">
        <v>56</v>
      </c>
      <c r="N6757" s="1" t="s">
        <v>33</v>
      </c>
      <c r="O6757" s="1" t="s">
        <v>34</v>
      </c>
      <c r="P6757" s="1" t="s">
        <v>60</v>
      </c>
      <c r="Q6757" s="1" t="s">
        <v>53</v>
      </c>
      <c r="R6757" s="2">
        <v>39840</v>
      </c>
    </row>
    <row r="6758" spans="1:18" x14ac:dyDescent="0.25">
      <c r="A6758" s="1">
        <v>20517</v>
      </c>
      <c r="B6758" s="2">
        <v>40436</v>
      </c>
      <c r="C6758" s="2" t="str">
        <f t="shared" si="526"/>
        <v>September</v>
      </c>
      <c r="D6758" s="1" t="s">
        <v>18</v>
      </c>
      <c r="E6758" s="1">
        <v>39</v>
      </c>
      <c r="F6758" s="1">
        <f t="shared" si="525"/>
        <v>2.9905128205128202</v>
      </c>
      <c r="G6758" s="1">
        <v>116.63</v>
      </c>
      <c r="H6758" s="1">
        <v>0.96</v>
      </c>
      <c r="I6758">
        <f t="shared" si="527"/>
        <v>117.58999999999999</v>
      </c>
      <c r="J6758">
        <f t="shared" si="528"/>
        <v>3.5455000000000001</v>
      </c>
      <c r="K6758">
        <f t="shared" si="529"/>
        <v>4.1351166499999996</v>
      </c>
      <c r="L6758" s="1" t="s">
        <v>26</v>
      </c>
      <c r="M6758" s="1" t="s">
        <v>54</v>
      </c>
      <c r="N6758" s="1" t="s">
        <v>28</v>
      </c>
      <c r="O6758" s="1" t="s">
        <v>34</v>
      </c>
      <c r="P6758" s="1" t="s">
        <v>35</v>
      </c>
      <c r="Q6758" s="1" t="s">
        <v>36</v>
      </c>
      <c r="R6758" s="2">
        <v>40438</v>
      </c>
    </row>
    <row r="6759" spans="1:18" x14ac:dyDescent="0.25">
      <c r="A6759" s="1">
        <v>29410</v>
      </c>
      <c r="B6759" s="2">
        <v>40073</v>
      </c>
      <c r="C6759" s="2" t="str">
        <f t="shared" si="526"/>
        <v>September</v>
      </c>
      <c r="D6759" s="1" t="s">
        <v>37</v>
      </c>
      <c r="E6759" s="1">
        <v>36</v>
      </c>
      <c r="F6759" s="1">
        <f t="shared" si="525"/>
        <v>168.25750000000002</v>
      </c>
      <c r="G6759" s="1">
        <v>6057.27</v>
      </c>
      <c r="H6759" s="1">
        <v>4.2</v>
      </c>
      <c r="I6759">
        <f t="shared" si="527"/>
        <v>6061.47</v>
      </c>
      <c r="J6759">
        <f t="shared" si="528"/>
        <v>5.3265000000000002</v>
      </c>
      <c r="K6759">
        <f t="shared" si="529"/>
        <v>322.64048655000005</v>
      </c>
      <c r="L6759" s="1" t="s">
        <v>26</v>
      </c>
      <c r="M6759" s="1" t="s">
        <v>27</v>
      </c>
      <c r="N6759" s="1" t="s">
        <v>33</v>
      </c>
      <c r="O6759" s="1" t="s">
        <v>29</v>
      </c>
      <c r="P6759" s="1" t="s">
        <v>30</v>
      </c>
      <c r="Q6759" s="1" t="s">
        <v>24</v>
      </c>
      <c r="R6759" s="2">
        <v>40075</v>
      </c>
    </row>
    <row r="6760" spans="1:18" x14ac:dyDescent="0.25">
      <c r="A6760" s="1">
        <v>58626</v>
      </c>
      <c r="B6760" s="2">
        <v>40907</v>
      </c>
      <c r="C6760" s="2" t="str">
        <f t="shared" si="526"/>
        <v>December</v>
      </c>
      <c r="D6760" s="1" t="s">
        <v>25</v>
      </c>
      <c r="E6760" s="1">
        <v>23</v>
      </c>
      <c r="F6760" s="1">
        <f t="shared" si="525"/>
        <v>288.74521739130438</v>
      </c>
      <c r="G6760" s="1">
        <v>6641.14</v>
      </c>
      <c r="H6760" s="1">
        <v>64.73</v>
      </c>
      <c r="I6760">
        <f t="shared" si="527"/>
        <v>6705.87</v>
      </c>
      <c r="J6760">
        <f t="shared" si="528"/>
        <v>4.7610000000000001</v>
      </c>
      <c r="K6760">
        <f t="shared" si="529"/>
        <v>316.1846754</v>
      </c>
      <c r="L6760" s="1" t="s">
        <v>38</v>
      </c>
      <c r="M6760" s="1" t="s">
        <v>55</v>
      </c>
      <c r="N6760" s="1" t="s">
        <v>28</v>
      </c>
      <c r="O6760" s="1" t="s">
        <v>22</v>
      </c>
      <c r="P6760" s="1" t="s">
        <v>39</v>
      </c>
      <c r="Q6760" s="1" t="s">
        <v>40</v>
      </c>
      <c r="R6760" s="2">
        <v>40909</v>
      </c>
    </row>
    <row r="6761" spans="1:18" x14ac:dyDescent="0.25">
      <c r="A6761" s="1">
        <v>58470</v>
      </c>
      <c r="B6761" s="2">
        <v>40702</v>
      </c>
      <c r="C6761" s="2" t="str">
        <f t="shared" si="526"/>
        <v>June</v>
      </c>
      <c r="D6761" s="1" t="s">
        <v>25</v>
      </c>
      <c r="E6761" s="1">
        <v>13</v>
      </c>
      <c r="F6761" s="1">
        <f t="shared" si="525"/>
        <v>3.7753846153846151</v>
      </c>
      <c r="G6761" s="1">
        <v>49.08</v>
      </c>
      <c r="H6761" s="1">
        <v>1.93</v>
      </c>
      <c r="I6761">
        <f t="shared" si="527"/>
        <v>51.01</v>
      </c>
      <c r="J6761">
        <f t="shared" si="528"/>
        <v>3.5455000000000001</v>
      </c>
      <c r="K6761">
        <f t="shared" si="529"/>
        <v>1.7401313999999999</v>
      </c>
      <c r="L6761" s="1" t="s">
        <v>26</v>
      </c>
      <c r="M6761" s="1" t="s">
        <v>20</v>
      </c>
      <c r="N6761" s="1" t="s">
        <v>28</v>
      </c>
      <c r="O6761" s="1" t="s">
        <v>34</v>
      </c>
      <c r="P6761" s="1" t="s">
        <v>45</v>
      </c>
      <c r="Q6761" s="1" t="s">
        <v>36</v>
      </c>
      <c r="R6761" s="2">
        <v>40702</v>
      </c>
    </row>
    <row r="6762" spans="1:18" x14ac:dyDescent="0.25">
      <c r="A6762" s="1">
        <v>30727</v>
      </c>
      <c r="B6762" s="2">
        <v>41115</v>
      </c>
      <c r="C6762" s="2" t="str">
        <f t="shared" si="526"/>
        <v>July</v>
      </c>
      <c r="D6762" s="1" t="s">
        <v>41</v>
      </c>
      <c r="E6762" s="1">
        <v>28</v>
      </c>
      <c r="F6762" s="1">
        <f t="shared" si="525"/>
        <v>41.653214285714284</v>
      </c>
      <c r="G6762" s="1">
        <v>1166.29</v>
      </c>
      <c r="H6762" s="1">
        <v>4.5</v>
      </c>
      <c r="I6762">
        <f t="shared" si="527"/>
        <v>1170.79</v>
      </c>
      <c r="J6762">
        <f t="shared" si="528"/>
        <v>3.5455000000000001</v>
      </c>
      <c r="K6762">
        <f t="shared" si="529"/>
        <v>41.350811950000001</v>
      </c>
      <c r="L6762" s="1" t="s">
        <v>19</v>
      </c>
      <c r="M6762" s="1" t="s">
        <v>27</v>
      </c>
      <c r="N6762" s="1" t="s">
        <v>28</v>
      </c>
      <c r="O6762" s="1" t="s">
        <v>34</v>
      </c>
      <c r="P6762" s="1" t="s">
        <v>68</v>
      </c>
      <c r="Q6762" s="1" t="s">
        <v>24</v>
      </c>
      <c r="R6762" s="2">
        <v>41117</v>
      </c>
    </row>
    <row r="6763" spans="1:18" x14ac:dyDescent="0.25">
      <c r="A6763" s="1">
        <v>47778</v>
      </c>
      <c r="B6763" s="2">
        <v>40223</v>
      </c>
      <c r="C6763" s="2" t="str">
        <f t="shared" si="526"/>
        <v>February</v>
      </c>
      <c r="D6763" s="1" t="s">
        <v>37</v>
      </c>
      <c r="E6763" s="1">
        <v>12</v>
      </c>
      <c r="F6763" s="1">
        <f t="shared" si="525"/>
        <v>14.509166666666667</v>
      </c>
      <c r="G6763" s="1">
        <v>174.11</v>
      </c>
      <c r="H6763" s="1">
        <v>6.85</v>
      </c>
      <c r="I6763">
        <f t="shared" si="527"/>
        <v>180.96</v>
      </c>
      <c r="J6763">
        <f t="shared" si="528"/>
        <v>4.7610000000000001</v>
      </c>
      <c r="K6763">
        <f t="shared" si="529"/>
        <v>8.2893771000000012</v>
      </c>
      <c r="L6763" s="1" t="s">
        <v>26</v>
      </c>
      <c r="M6763" s="1" t="s">
        <v>51</v>
      </c>
      <c r="N6763" s="1" t="s">
        <v>33</v>
      </c>
      <c r="O6763" s="1" t="s">
        <v>22</v>
      </c>
      <c r="P6763" s="1" t="s">
        <v>23</v>
      </c>
      <c r="Q6763" s="1" t="s">
        <v>36</v>
      </c>
      <c r="R6763" s="2">
        <v>40225</v>
      </c>
    </row>
    <row r="6764" spans="1:18" x14ac:dyDescent="0.25">
      <c r="A6764" s="1">
        <v>21827</v>
      </c>
      <c r="B6764" s="2">
        <v>41222</v>
      </c>
      <c r="C6764" s="2" t="str">
        <f t="shared" si="526"/>
        <v>November</v>
      </c>
      <c r="D6764" s="1" t="s">
        <v>32</v>
      </c>
      <c r="E6764" s="1">
        <v>25</v>
      </c>
      <c r="F6764" s="1">
        <f t="shared" si="525"/>
        <v>54.071199999999997</v>
      </c>
      <c r="G6764" s="1">
        <v>1351.78</v>
      </c>
      <c r="H6764" s="1">
        <v>13.22</v>
      </c>
      <c r="I6764">
        <f t="shared" si="527"/>
        <v>1365</v>
      </c>
      <c r="J6764">
        <f t="shared" si="528"/>
        <v>3.5455000000000001</v>
      </c>
      <c r="K6764">
        <f t="shared" si="529"/>
        <v>47.927359899999999</v>
      </c>
      <c r="L6764" s="1" t="s">
        <v>26</v>
      </c>
      <c r="M6764" s="1" t="s">
        <v>47</v>
      </c>
      <c r="N6764" s="1" t="s">
        <v>33</v>
      </c>
      <c r="O6764" s="1" t="s">
        <v>34</v>
      </c>
      <c r="P6764" s="1" t="s">
        <v>68</v>
      </c>
      <c r="Q6764" s="1" t="s">
        <v>24</v>
      </c>
      <c r="R6764" s="2">
        <v>41224</v>
      </c>
    </row>
    <row r="6765" spans="1:18" x14ac:dyDescent="0.25">
      <c r="A6765" s="1">
        <v>57093</v>
      </c>
      <c r="B6765" s="2">
        <v>41031</v>
      </c>
      <c r="C6765" s="2" t="str">
        <f t="shared" si="526"/>
        <v>May</v>
      </c>
      <c r="D6765" s="1" t="s">
        <v>18</v>
      </c>
      <c r="E6765" s="1">
        <v>3</v>
      </c>
      <c r="F6765" s="1">
        <f t="shared" si="525"/>
        <v>6.3233333333333333</v>
      </c>
      <c r="G6765" s="1">
        <v>18.97</v>
      </c>
      <c r="H6765" s="1">
        <v>2.99</v>
      </c>
      <c r="I6765">
        <f t="shared" si="527"/>
        <v>21.96</v>
      </c>
      <c r="J6765">
        <f t="shared" si="528"/>
        <v>3.5455000000000001</v>
      </c>
      <c r="K6765">
        <f t="shared" si="529"/>
        <v>0.67258134999999997</v>
      </c>
      <c r="L6765" s="1" t="s">
        <v>26</v>
      </c>
      <c r="M6765" s="1" t="s">
        <v>51</v>
      </c>
      <c r="N6765" s="1" t="s">
        <v>28</v>
      </c>
      <c r="O6765" s="1" t="s">
        <v>34</v>
      </c>
      <c r="P6765" s="1" t="s">
        <v>48</v>
      </c>
      <c r="Q6765" s="1" t="s">
        <v>24</v>
      </c>
      <c r="R6765" s="2">
        <v>41038</v>
      </c>
    </row>
    <row r="6766" spans="1:18" x14ac:dyDescent="0.25">
      <c r="A6766" s="1">
        <v>8097</v>
      </c>
      <c r="B6766" s="2">
        <v>40521</v>
      </c>
      <c r="C6766" s="2" t="str">
        <f t="shared" si="526"/>
        <v>December</v>
      </c>
      <c r="D6766" s="1" t="s">
        <v>41</v>
      </c>
      <c r="E6766" s="1">
        <v>48</v>
      </c>
      <c r="F6766" s="1">
        <f t="shared" si="525"/>
        <v>156.72499999999999</v>
      </c>
      <c r="G6766" s="1">
        <v>7522.8</v>
      </c>
      <c r="H6766" s="1">
        <v>19.989999999999998</v>
      </c>
      <c r="I6766">
        <f t="shared" si="527"/>
        <v>7542.79</v>
      </c>
      <c r="J6766">
        <f t="shared" si="528"/>
        <v>3.5455000000000001</v>
      </c>
      <c r="K6766">
        <f t="shared" si="529"/>
        <v>266.72087399999998</v>
      </c>
      <c r="L6766" s="1" t="s">
        <v>19</v>
      </c>
      <c r="M6766" s="1" t="s">
        <v>49</v>
      </c>
      <c r="N6766" s="1" t="s">
        <v>42</v>
      </c>
      <c r="O6766" s="1" t="s">
        <v>34</v>
      </c>
      <c r="P6766" s="1" t="s">
        <v>62</v>
      </c>
      <c r="Q6766" s="1" t="s">
        <v>24</v>
      </c>
      <c r="R6766" s="2">
        <v>40523</v>
      </c>
    </row>
    <row r="6767" spans="1:18" x14ac:dyDescent="0.25">
      <c r="A6767" s="1">
        <v>26567</v>
      </c>
      <c r="B6767" s="2">
        <v>40060</v>
      </c>
      <c r="C6767" s="2" t="str">
        <f t="shared" si="526"/>
        <v>September</v>
      </c>
      <c r="D6767" s="1" t="s">
        <v>37</v>
      </c>
      <c r="E6767" s="1">
        <v>48</v>
      </c>
      <c r="F6767" s="1">
        <f t="shared" si="525"/>
        <v>127.28785416666666</v>
      </c>
      <c r="G6767" s="1">
        <v>6109.817</v>
      </c>
      <c r="H6767" s="1">
        <v>8.08</v>
      </c>
      <c r="I6767">
        <f t="shared" si="527"/>
        <v>6117.8969999999999</v>
      </c>
      <c r="J6767">
        <f t="shared" si="528"/>
        <v>5.3265000000000002</v>
      </c>
      <c r="K6767">
        <f t="shared" si="529"/>
        <v>325.43940250499998</v>
      </c>
      <c r="L6767" s="1" t="s">
        <v>26</v>
      </c>
      <c r="M6767" s="1" t="s">
        <v>44</v>
      </c>
      <c r="N6767" s="1" t="s">
        <v>33</v>
      </c>
      <c r="O6767" s="1" t="s">
        <v>29</v>
      </c>
      <c r="P6767" s="1" t="s">
        <v>30</v>
      </c>
      <c r="Q6767" s="1" t="s">
        <v>24</v>
      </c>
      <c r="R6767" s="2">
        <v>40061</v>
      </c>
    </row>
    <row r="6768" spans="1:18" x14ac:dyDescent="0.25">
      <c r="A6768" s="1">
        <v>23426</v>
      </c>
      <c r="B6768" s="2">
        <v>40590</v>
      </c>
      <c r="C6768" s="2" t="str">
        <f t="shared" si="526"/>
        <v>February</v>
      </c>
      <c r="D6768" s="1" t="s">
        <v>37</v>
      </c>
      <c r="E6768" s="1">
        <v>12</v>
      </c>
      <c r="F6768" s="1">
        <f t="shared" si="525"/>
        <v>2.4758333333333336</v>
      </c>
      <c r="G6768" s="1">
        <v>29.71</v>
      </c>
      <c r="H6768" s="1">
        <v>1.92</v>
      </c>
      <c r="I6768">
        <f t="shared" si="527"/>
        <v>31.630000000000003</v>
      </c>
      <c r="J6768">
        <f t="shared" si="528"/>
        <v>3.5455000000000001</v>
      </c>
      <c r="K6768">
        <f t="shared" si="529"/>
        <v>1.0533680500000002</v>
      </c>
      <c r="L6768" s="1" t="s">
        <v>26</v>
      </c>
      <c r="M6768" s="1" t="s">
        <v>27</v>
      </c>
      <c r="N6768" s="1" t="s">
        <v>21</v>
      </c>
      <c r="O6768" s="1" t="s">
        <v>34</v>
      </c>
      <c r="P6768" s="1" t="s">
        <v>50</v>
      </c>
      <c r="Q6768" s="1" t="s">
        <v>36</v>
      </c>
      <c r="R6768" s="2">
        <v>40591</v>
      </c>
    </row>
    <row r="6769" spans="1:18" x14ac:dyDescent="0.25">
      <c r="A6769" s="1">
        <v>57059</v>
      </c>
      <c r="B6769" s="2">
        <v>40695</v>
      </c>
      <c r="C6769" s="2" t="str">
        <f t="shared" si="526"/>
        <v>June</v>
      </c>
      <c r="D6769" s="1" t="s">
        <v>41</v>
      </c>
      <c r="E6769" s="1">
        <v>50</v>
      </c>
      <c r="F6769" s="1">
        <f t="shared" si="525"/>
        <v>4.2423999999999999</v>
      </c>
      <c r="G6769" s="1">
        <v>212.12</v>
      </c>
      <c r="H6769" s="1">
        <v>5.26</v>
      </c>
      <c r="I6769">
        <f t="shared" si="527"/>
        <v>217.38</v>
      </c>
      <c r="J6769">
        <f t="shared" si="528"/>
        <v>3.5455000000000001</v>
      </c>
      <c r="K6769">
        <f t="shared" si="529"/>
        <v>7.5207145999999998</v>
      </c>
      <c r="L6769" s="1" t="s">
        <v>26</v>
      </c>
      <c r="M6769" s="1" t="s">
        <v>59</v>
      </c>
      <c r="N6769" s="1" t="s">
        <v>33</v>
      </c>
      <c r="O6769" s="1" t="s">
        <v>34</v>
      </c>
      <c r="P6769" s="1" t="s">
        <v>48</v>
      </c>
      <c r="Q6769" s="1" t="s">
        <v>24</v>
      </c>
      <c r="R6769" s="2">
        <v>40697</v>
      </c>
    </row>
    <row r="6770" spans="1:18" x14ac:dyDescent="0.25">
      <c r="A6770" s="1">
        <v>58181</v>
      </c>
      <c r="B6770" s="2">
        <v>41189</v>
      </c>
      <c r="C6770" s="2" t="str">
        <f t="shared" si="526"/>
        <v>October</v>
      </c>
      <c r="D6770" s="1" t="s">
        <v>32</v>
      </c>
      <c r="E6770" s="1">
        <v>5</v>
      </c>
      <c r="F6770" s="1">
        <f t="shared" si="525"/>
        <v>7.2859999999999996</v>
      </c>
      <c r="G6770" s="1">
        <v>36.43</v>
      </c>
      <c r="H6770" s="1">
        <v>7.15</v>
      </c>
      <c r="I6770">
        <f t="shared" si="527"/>
        <v>43.58</v>
      </c>
      <c r="J6770">
        <f t="shared" si="528"/>
        <v>3.5455000000000001</v>
      </c>
      <c r="K6770">
        <f t="shared" si="529"/>
        <v>1.2916256500000001</v>
      </c>
      <c r="L6770" s="1" t="s">
        <v>26</v>
      </c>
      <c r="M6770" s="1" t="s">
        <v>54</v>
      </c>
      <c r="N6770" s="1" t="s">
        <v>33</v>
      </c>
      <c r="O6770" s="1" t="s">
        <v>34</v>
      </c>
      <c r="P6770" s="1" t="s">
        <v>45</v>
      </c>
      <c r="Q6770" s="1" t="s">
        <v>24</v>
      </c>
      <c r="R6770" s="2">
        <v>41191</v>
      </c>
    </row>
    <row r="6771" spans="1:18" x14ac:dyDescent="0.25">
      <c r="A6771" s="1">
        <v>35811</v>
      </c>
      <c r="B6771" s="2">
        <v>40911</v>
      </c>
      <c r="C6771" s="2" t="str">
        <f t="shared" si="526"/>
        <v>January</v>
      </c>
      <c r="D6771" s="1" t="s">
        <v>37</v>
      </c>
      <c r="E6771" s="1">
        <v>49</v>
      </c>
      <c r="F6771" s="1">
        <f t="shared" si="525"/>
        <v>15.134081632653062</v>
      </c>
      <c r="G6771" s="1">
        <v>741.57</v>
      </c>
      <c r="H6771" s="1">
        <v>1.39</v>
      </c>
      <c r="I6771">
        <f t="shared" si="527"/>
        <v>742.96</v>
      </c>
      <c r="J6771">
        <f t="shared" si="528"/>
        <v>3.5455000000000001</v>
      </c>
      <c r="K6771">
        <f t="shared" si="529"/>
        <v>26.292364350000003</v>
      </c>
      <c r="L6771" s="1" t="s">
        <v>26</v>
      </c>
      <c r="M6771" s="1" t="s">
        <v>51</v>
      </c>
      <c r="N6771" s="1" t="s">
        <v>33</v>
      </c>
      <c r="O6771" s="1" t="s">
        <v>34</v>
      </c>
      <c r="P6771" s="1" t="s">
        <v>62</v>
      </c>
      <c r="Q6771" s="1" t="s">
        <v>24</v>
      </c>
      <c r="R6771" s="2">
        <v>40912</v>
      </c>
    </row>
    <row r="6772" spans="1:18" x14ac:dyDescent="0.25">
      <c r="A6772" s="1">
        <v>2656</v>
      </c>
      <c r="B6772" s="2">
        <v>40301</v>
      </c>
      <c r="C6772" s="2" t="str">
        <f t="shared" si="526"/>
        <v>May</v>
      </c>
      <c r="D6772" s="1" t="s">
        <v>37</v>
      </c>
      <c r="E6772" s="1">
        <v>29</v>
      </c>
      <c r="F6772" s="1">
        <f t="shared" si="525"/>
        <v>31.496896551724138</v>
      </c>
      <c r="G6772" s="1">
        <v>913.41</v>
      </c>
      <c r="H6772" s="1">
        <v>1.25</v>
      </c>
      <c r="I6772">
        <f t="shared" si="527"/>
        <v>914.66</v>
      </c>
      <c r="J6772">
        <f t="shared" si="528"/>
        <v>5.3265000000000002</v>
      </c>
      <c r="K6772">
        <f t="shared" si="529"/>
        <v>48.652783650000003</v>
      </c>
      <c r="L6772" s="1" t="s">
        <v>26</v>
      </c>
      <c r="M6772" s="1" t="s">
        <v>58</v>
      </c>
      <c r="N6772" s="1" t="s">
        <v>21</v>
      </c>
      <c r="O6772" s="1" t="s">
        <v>29</v>
      </c>
      <c r="P6772" s="1" t="s">
        <v>30</v>
      </c>
      <c r="Q6772" s="1" t="s">
        <v>46</v>
      </c>
      <c r="R6772" s="2">
        <v>40303</v>
      </c>
    </row>
    <row r="6773" spans="1:18" x14ac:dyDescent="0.25">
      <c r="A6773" s="1">
        <v>14855</v>
      </c>
      <c r="B6773" s="2">
        <v>40298</v>
      </c>
      <c r="C6773" s="2" t="str">
        <f t="shared" si="526"/>
        <v>April</v>
      </c>
      <c r="D6773" s="1" t="s">
        <v>32</v>
      </c>
      <c r="E6773" s="1">
        <v>48</v>
      </c>
      <c r="F6773" s="1">
        <f t="shared" si="525"/>
        <v>2.1625000000000001</v>
      </c>
      <c r="G6773" s="1">
        <v>103.8</v>
      </c>
      <c r="H6773" s="1">
        <v>4.57</v>
      </c>
      <c r="I6773">
        <f t="shared" si="527"/>
        <v>108.37</v>
      </c>
      <c r="J6773">
        <f t="shared" si="528"/>
        <v>4.7610000000000001</v>
      </c>
      <c r="K6773">
        <f t="shared" si="529"/>
        <v>4.9419180000000003</v>
      </c>
      <c r="L6773" s="1" t="s">
        <v>26</v>
      </c>
      <c r="M6773" s="1" t="s">
        <v>56</v>
      </c>
      <c r="N6773" s="1" t="s">
        <v>33</v>
      </c>
      <c r="O6773" s="1" t="s">
        <v>22</v>
      </c>
      <c r="P6773" s="1" t="s">
        <v>23</v>
      </c>
      <c r="Q6773" s="1" t="s">
        <v>46</v>
      </c>
      <c r="R6773" s="2">
        <v>40300</v>
      </c>
    </row>
    <row r="6774" spans="1:18" x14ac:dyDescent="0.25">
      <c r="A6774" s="1">
        <v>20096</v>
      </c>
      <c r="B6774" s="2">
        <v>41140</v>
      </c>
      <c r="C6774" s="2" t="str">
        <f t="shared" si="526"/>
        <v>August</v>
      </c>
      <c r="D6774" s="1" t="s">
        <v>18</v>
      </c>
      <c r="E6774" s="1">
        <v>35</v>
      </c>
      <c r="F6774" s="1">
        <f t="shared" si="525"/>
        <v>174.74599999999998</v>
      </c>
      <c r="G6774" s="1">
        <v>6116.11</v>
      </c>
      <c r="H6774" s="1">
        <v>29.21</v>
      </c>
      <c r="I6774">
        <f t="shared" si="527"/>
        <v>6145.32</v>
      </c>
      <c r="J6774">
        <f t="shared" si="528"/>
        <v>4.7610000000000001</v>
      </c>
      <c r="K6774">
        <f t="shared" si="529"/>
        <v>291.18799710000002</v>
      </c>
      <c r="L6774" s="1" t="s">
        <v>38</v>
      </c>
      <c r="M6774" s="1" t="s">
        <v>47</v>
      </c>
      <c r="N6774" s="1" t="s">
        <v>21</v>
      </c>
      <c r="O6774" s="1" t="s">
        <v>22</v>
      </c>
      <c r="P6774" s="1" t="s">
        <v>57</v>
      </c>
      <c r="Q6774" s="1" t="s">
        <v>64</v>
      </c>
      <c r="R6774" s="2">
        <v>41145</v>
      </c>
    </row>
    <row r="6775" spans="1:18" x14ac:dyDescent="0.25">
      <c r="A6775" s="1">
        <v>325</v>
      </c>
      <c r="B6775" s="2">
        <v>40467</v>
      </c>
      <c r="C6775" s="2" t="str">
        <f t="shared" si="526"/>
        <v>October</v>
      </c>
      <c r="D6775" s="1" t="s">
        <v>18</v>
      </c>
      <c r="E6775" s="1">
        <v>9</v>
      </c>
      <c r="F6775" s="1">
        <f t="shared" si="525"/>
        <v>98.236388888888897</v>
      </c>
      <c r="G6775" s="1">
        <v>884.12750000000005</v>
      </c>
      <c r="H6775" s="1">
        <v>4.2300000000000004</v>
      </c>
      <c r="I6775">
        <f t="shared" si="527"/>
        <v>888.35750000000007</v>
      </c>
      <c r="J6775">
        <f t="shared" si="528"/>
        <v>5.3265000000000002</v>
      </c>
      <c r="K6775">
        <f t="shared" si="529"/>
        <v>47.093051287500003</v>
      </c>
      <c r="L6775" s="1" t="s">
        <v>26</v>
      </c>
      <c r="M6775" s="1" t="s">
        <v>58</v>
      </c>
      <c r="N6775" s="1" t="s">
        <v>33</v>
      </c>
      <c r="O6775" s="1" t="s">
        <v>29</v>
      </c>
      <c r="P6775" s="1" t="s">
        <v>30</v>
      </c>
      <c r="Q6775" s="1" t="s">
        <v>24</v>
      </c>
      <c r="R6775" s="2">
        <v>40471</v>
      </c>
    </row>
    <row r="6776" spans="1:18" x14ac:dyDescent="0.25">
      <c r="A6776" s="1">
        <v>3911</v>
      </c>
      <c r="B6776" s="2">
        <v>40618</v>
      </c>
      <c r="C6776" s="2" t="str">
        <f t="shared" si="526"/>
        <v>March</v>
      </c>
      <c r="D6776" s="1" t="s">
        <v>32</v>
      </c>
      <c r="E6776" s="1">
        <v>24</v>
      </c>
      <c r="F6776" s="1">
        <f t="shared" si="525"/>
        <v>15.446666666666667</v>
      </c>
      <c r="G6776" s="1">
        <v>370.72</v>
      </c>
      <c r="H6776" s="1">
        <v>11.25</v>
      </c>
      <c r="I6776">
        <f t="shared" si="527"/>
        <v>381.97</v>
      </c>
      <c r="J6776">
        <f t="shared" si="528"/>
        <v>3.5455000000000001</v>
      </c>
      <c r="K6776">
        <f t="shared" si="529"/>
        <v>13.143877600000001</v>
      </c>
      <c r="L6776" s="1" t="s">
        <v>26</v>
      </c>
      <c r="M6776" s="1" t="s">
        <v>47</v>
      </c>
      <c r="N6776" s="1" t="s">
        <v>28</v>
      </c>
      <c r="O6776" s="1" t="s">
        <v>34</v>
      </c>
      <c r="P6776" s="1" t="s">
        <v>60</v>
      </c>
      <c r="Q6776" s="1" t="s">
        <v>24</v>
      </c>
      <c r="R6776" s="2">
        <v>40618</v>
      </c>
    </row>
    <row r="6777" spans="1:18" x14ac:dyDescent="0.25">
      <c r="A6777" s="1">
        <v>59781</v>
      </c>
      <c r="B6777" s="2">
        <v>41255</v>
      </c>
      <c r="C6777" s="2" t="str">
        <f t="shared" si="526"/>
        <v>December</v>
      </c>
      <c r="D6777" s="1" t="s">
        <v>32</v>
      </c>
      <c r="E6777" s="1">
        <v>18</v>
      </c>
      <c r="F6777" s="1">
        <f t="shared" si="525"/>
        <v>102.10777777777778</v>
      </c>
      <c r="G6777" s="1">
        <v>1837.94</v>
      </c>
      <c r="H6777" s="1">
        <v>8.99</v>
      </c>
      <c r="I6777">
        <f t="shared" si="527"/>
        <v>1846.93</v>
      </c>
      <c r="J6777">
        <f t="shared" si="528"/>
        <v>4.7610000000000001</v>
      </c>
      <c r="K6777">
        <f t="shared" si="529"/>
        <v>87.504323400000018</v>
      </c>
      <c r="L6777" s="1" t="s">
        <v>26</v>
      </c>
      <c r="M6777" s="1" t="s">
        <v>49</v>
      </c>
      <c r="N6777" s="1" t="s">
        <v>33</v>
      </c>
      <c r="O6777" s="1" t="s">
        <v>22</v>
      </c>
      <c r="P6777" s="1" t="s">
        <v>23</v>
      </c>
      <c r="Q6777" s="1" t="s">
        <v>46</v>
      </c>
      <c r="R6777" s="2">
        <v>41257</v>
      </c>
    </row>
    <row r="6778" spans="1:18" x14ac:dyDescent="0.25">
      <c r="A6778" s="1">
        <v>26919</v>
      </c>
      <c r="B6778" s="2">
        <v>41253</v>
      </c>
      <c r="C6778" s="2" t="str">
        <f t="shared" si="526"/>
        <v>December</v>
      </c>
      <c r="D6778" s="1" t="s">
        <v>18</v>
      </c>
      <c r="E6778" s="1">
        <v>12</v>
      </c>
      <c r="F6778" s="1">
        <f t="shared" si="525"/>
        <v>294.54666666666668</v>
      </c>
      <c r="G6778" s="1">
        <v>3534.56</v>
      </c>
      <c r="H6778" s="1">
        <v>24.49</v>
      </c>
      <c r="I6778">
        <f t="shared" si="527"/>
        <v>3559.0499999999997</v>
      </c>
      <c r="J6778">
        <f t="shared" si="528"/>
        <v>3.5455000000000001</v>
      </c>
      <c r="K6778">
        <f t="shared" si="529"/>
        <v>125.3178248</v>
      </c>
      <c r="L6778" s="1" t="s">
        <v>26</v>
      </c>
      <c r="M6778" s="1" t="s">
        <v>56</v>
      </c>
      <c r="N6778" s="1" t="s">
        <v>42</v>
      </c>
      <c r="O6778" s="1" t="s">
        <v>34</v>
      </c>
      <c r="P6778" s="1" t="s">
        <v>68</v>
      </c>
      <c r="Q6778" s="1" t="s">
        <v>53</v>
      </c>
      <c r="R6778" s="2">
        <v>41255</v>
      </c>
    </row>
    <row r="6779" spans="1:18" x14ac:dyDescent="0.25">
      <c r="A6779" s="1">
        <v>12704</v>
      </c>
      <c r="B6779" s="2">
        <v>40218</v>
      </c>
      <c r="C6779" s="2" t="str">
        <f t="shared" si="526"/>
        <v>February</v>
      </c>
      <c r="D6779" s="1" t="s">
        <v>18</v>
      </c>
      <c r="E6779" s="1">
        <v>44</v>
      </c>
      <c r="F6779" s="1">
        <f t="shared" si="525"/>
        <v>488.79022727272729</v>
      </c>
      <c r="G6779" s="1">
        <v>21506.77</v>
      </c>
      <c r="H6779" s="1">
        <v>24.49</v>
      </c>
      <c r="I6779">
        <f t="shared" si="527"/>
        <v>21531.260000000002</v>
      </c>
      <c r="J6779">
        <f t="shared" si="528"/>
        <v>5.3265000000000002</v>
      </c>
      <c r="K6779">
        <f t="shared" si="529"/>
        <v>1145.5581040500001</v>
      </c>
      <c r="L6779" s="1" t="s">
        <v>26</v>
      </c>
      <c r="M6779" s="1" t="s">
        <v>44</v>
      </c>
      <c r="N6779" s="1" t="s">
        <v>28</v>
      </c>
      <c r="O6779" s="1" t="s">
        <v>29</v>
      </c>
      <c r="P6779" s="1" t="s">
        <v>52</v>
      </c>
      <c r="Q6779" s="1" t="s">
        <v>53</v>
      </c>
      <c r="R6779" s="2">
        <v>40218</v>
      </c>
    </row>
    <row r="6780" spans="1:18" x14ac:dyDescent="0.25">
      <c r="A6780" s="1">
        <v>18208</v>
      </c>
      <c r="B6780" s="2">
        <v>41000</v>
      </c>
      <c r="C6780" s="2" t="str">
        <f t="shared" si="526"/>
        <v>April</v>
      </c>
      <c r="D6780" s="1" t="s">
        <v>32</v>
      </c>
      <c r="E6780" s="1">
        <v>34</v>
      </c>
      <c r="F6780" s="1">
        <f t="shared" si="525"/>
        <v>5.8073529411764699</v>
      </c>
      <c r="G6780" s="1">
        <v>197.45</v>
      </c>
      <c r="H6780" s="1">
        <v>1.39</v>
      </c>
      <c r="I6780">
        <f t="shared" si="527"/>
        <v>198.83999999999997</v>
      </c>
      <c r="J6780">
        <f t="shared" si="528"/>
        <v>3.5455000000000001</v>
      </c>
      <c r="K6780">
        <f t="shared" si="529"/>
        <v>7.0005897500000005</v>
      </c>
      <c r="L6780" s="1" t="s">
        <v>26</v>
      </c>
      <c r="M6780" s="1" t="s">
        <v>54</v>
      </c>
      <c r="N6780" s="1" t="s">
        <v>33</v>
      </c>
      <c r="O6780" s="1" t="s">
        <v>34</v>
      </c>
      <c r="P6780" s="1" t="s">
        <v>62</v>
      </c>
      <c r="Q6780" s="1" t="s">
        <v>24</v>
      </c>
      <c r="R6780" s="2">
        <v>41002</v>
      </c>
    </row>
    <row r="6781" spans="1:18" x14ac:dyDescent="0.25">
      <c r="A6781" s="1">
        <v>6018</v>
      </c>
      <c r="B6781" s="2">
        <v>41139</v>
      </c>
      <c r="C6781" s="2" t="str">
        <f t="shared" si="526"/>
        <v>August</v>
      </c>
      <c r="D6781" s="1" t="s">
        <v>18</v>
      </c>
      <c r="E6781" s="1">
        <v>2</v>
      </c>
      <c r="F6781" s="1">
        <f t="shared" si="525"/>
        <v>62.125</v>
      </c>
      <c r="G6781" s="1">
        <v>124.25</v>
      </c>
      <c r="H6781" s="1">
        <v>13.88</v>
      </c>
      <c r="I6781">
        <f t="shared" si="527"/>
        <v>138.13</v>
      </c>
      <c r="J6781">
        <f t="shared" si="528"/>
        <v>3.5455000000000001</v>
      </c>
      <c r="K6781">
        <f t="shared" si="529"/>
        <v>4.4052837500000006</v>
      </c>
      <c r="L6781" s="1" t="s">
        <v>26</v>
      </c>
      <c r="M6781" s="1" t="s">
        <v>54</v>
      </c>
      <c r="N6781" s="1" t="s">
        <v>42</v>
      </c>
      <c r="O6781" s="1" t="s">
        <v>34</v>
      </c>
      <c r="P6781" s="1" t="s">
        <v>45</v>
      </c>
      <c r="Q6781" s="1" t="s">
        <v>24</v>
      </c>
      <c r="R6781" s="2">
        <v>41144</v>
      </c>
    </row>
    <row r="6782" spans="1:18" x14ac:dyDescent="0.25">
      <c r="A6782" s="1">
        <v>31522</v>
      </c>
      <c r="B6782" s="2">
        <v>40323</v>
      </c>
      <c r="C6782" s="2" t="str">
        <f t="shared" si="526"/>
        <v>May</v>
      </c>
      <c r="D6782" s="1" t="s">
        <v>41</v>
      </c>
      <c r="E6782" s="1">
        <v>42</v>
      </c>
      <c r="F6782" s="1">
        <f t="shared" si="525"/>
        <v>25.794523809523806</v>
      </c>
      <c r="G6782" s="1">
        <v>1083.3699999999999</v>
      </c>
      <c r="H6782" s="1">
        <v>14.36</v>
      </c>
      <c r="I6782">
        <f t="shared" si="527"/>
        <v>1097.7299999999998</v>
      </c>
      <c r="J6782">
        <f t="shared" si="528"/>
        <v>4.7610000000000001</v>
      </c>
      <c r="K6782">
        <f t="shared" si="529"/>
        <v>51.579245699999994</v>
      </c>
      <c r="L6782" s="1" t="s">
        <v>38</v>
      </c>
      <c r="M6782" s="1" t="s">
        <v>27</v>
      </c>
      <c r="N6782" s="1" t="s">
        <v>42</v>
      </c>
      <c r="O6782" s="1" t="s">
        <v>22</v>
      </c>
      <c r="P6782" s="1" t="s">
        <v>39</v>
      </c>
      <c r="Q6782" s="1" t="s">
        <v>40</v>
      </c>
      <c r="R6782" s="2">
        <v>40325</v>
      </c>
    </row>
    <row r="6783" spans="1:18" x14ac:dyDescent="0.25">
      <c r="A6783" s="1">
        <v>11815</v>
      </c>
      <c r="B6783" s="2">
        <v>40798</v>
      </c>
      <c r="C6783" s="2" t="str">
        <f t="shared" si="526"/>
        <v>September</v>
      </c>
      <c r="D6783" s="1" t="s">
        <v>18</v>
      </c>
      <c r="E6783" s="1">
        <v>22</v>
      </c>
      <c r="F6783" s="1">
        <f t="shared" si="525"/>
        <v>15.966818181818182</v>
      </c>
      <c r="G6783" s="1">
        <v>351.27</v>
      </c>
      <c r="H6783" s="1">
        <v>7.42</v>
      </c>
      <c r="I6783">
        <f t="shared" si="527"/>
        <v>358.69</v>
      </c>
      <c r="J6783">
        <f t="shared" si="528"/>
        <v>3.5455000000000001</v>
      </c>
      <c r="K6783">
        <f t="shared" si="529"/>
        <v>12.454277849999999</v>
      </c>
      <c r="L6783" s="1" t="s">
        <v>26</v>
      </c>
      <c r="M6783" s="1" t="s">
        <v>56</v>
      </c>
      <c r="N6783" s="1" t="s">
        <v>21</v>
      </c>
      <c r="O6783" s="1" t="s">
        <v>34</v>
      </c>
      <c r="P6783" s="1" t="s">
        <v>50</v>
      </c>
      <c r="Q6783" s="1" t="s">
        <v>46</v>
      </c>
      <c r="R6783" s="2">
        <v>40800</v>
      </c>
    </row>
    <row r="6784" spans="1:18" x14ac:dyDescent="0.25">
      <c r="A6784" s="1">
        <v>55014</v>
      </c>
      <c r="B6784" s="2">
        <v>40483</v>
      </c>
      <c r="C6784" s="2" t="str">
        <f t="shared" si="526"/>
        <v>November</v>
      </c>
      <c r="D6784" s="1" t="s">
        <v>25</v>
      </c>
      <c r="E6784" s="1">
        <v>38</v>
      </c>
      <c r="F6784" s="1">
        <f t="shared" si="525"/>
        <v>6.1881578947368423</v>
      </c>
      <c r="G6784" s="1">
        <v>235.15</v>
      </c>
      <c r="H6784" s="1">
        <v>2.27</v>
      </c>
      <c r="I6784">
        <f t="shared" si="527"/>
        <v>237.42000000000002</v>
      </c>
      <c r="J6784">
        <f t="shared" si="528"/>
        <v>3.5455000000000001</v>
      </c>
      <c r="K6784">
        <f t="shared" si="529"/>
        <v>8.3372432500000002</v>
      </c>
      <c r="L6784" s="1" t="s">
        <v>26</v>
      </c>
      <c r="M6784" s="1" t="s">
        <v>51</v>
      </c>
      <c r="N6784" s="1" t="s">
        <v>28</v>
      </c>
      <c r="O6784" s="1" t="s">
        <v>34</v>
      </c>
      <c r="P6784" s="1" t="s">
        <v>35</v>
      </c>
      <c r="Q6784" s="1" t="s">
        <v>36</v>
      </c>
      <c r="R6784" s="2">
        <v>40484</v>
      </c>
    </row>
    <row r="6785" spans="1:18" x14ac:dyDescent="0.25">
      <c r="A6785" s="1">
        <v>17382</v>
      </c>
      <c r="B6785" s="2">
        <v>40728</v>
      </c>
      <c r="C6785" s="2" t="str">
        <f t="shared" si="526"/>
        <v>July</v>
      </c>
      <c r="D6785" s="1" t="s">
        <v>32</v>
      </c>
      <c r="E6785" s="1">
        <v>20</v>
      </c>
      <c r="F6785" s="1">
        <f t="shared" si="525"/>
        <v>108.14082499999999</v>
      </c>
      <c r="G6785" s="1">
        <v>2162.8164999999999</v>
      </c>
      <c r="H6785" s="1">
        <v>8.99</v>
      </c>
      <c r="I6785">
        <f t="shared" si="527"/>
        <v>2171.8064999999997</v>
      </c>
      <c r="J6785">
        <f t="shared" si="528"/>
        <v>5.3265000000000002</v>
      </c>
      <c r="K6785">
        <f t="shared" si="529"/>
        <v>115.2024208725</v>
      </c>
      <c r="L6785" s="1" t="s">
        <v>26</v>
      </c>
      <c r="M6785" s="1" t="s">
        <v>20</v>
      </c>
      <c r="N6785" s="1" t="s">
        <v>42</v>
      </c>
      <c r="O6785" s="1" t="s">
        <v>29</v>
      </c>
      <c r="P6785" s="1" t="s">
        <v>30</v>
      </c>
      <c r="Q6785" s="1" t="s">
        <v>24</v>
      </c>
      <c r="R6785" s="2">
        <v>40729</v>
      </c>
    </row>
    <row r="6786" spans="1:18" x14ac:dyDescent="0.25">
      <c r="A6786" s="1">
        <v>13540</v>
      </c>
      <c r="B6786" s="2">
        <v>40321</v>
      </c>
      <c r="C6786" s="2" t="str">
        <f t="shared" si="526"/>
        <v>May</v>
      </c>
      <c r="D6786" s="1" t="s">
        <v>25</v>
      </c>
      <c r="E6786" s="1">
        <v>27</v>
      </c>
      <c r="F6786" s="1">
        <f t="shared" ref="F6786:F6849" si="530">G6786/E6786</f>
        <v>54.969814814814811</v>
      </c>
      <c r="G6786" s="1">
        <v>1484.1849999999999</v>
      </c>
      <c r="H6786" s="1">
        <v>4.99</v>
      </c>
      <c r="I6786">
        <f t="shared" si="527"/>
        <v>1489.175</v>
      </c>
      <c r="J6786">
        <f t="shared" si="528"/>
        <v>5.3265000000000002</v>
      </c>
      <c r="K6786">
        <f t="shared" si="529"/>
        <v>79.055114025000009</v>
      </c>
      <c r="L6786" s="1" t="s">
        <v>26</v>
      </c>
      <c r="M6786" s="1" t="s">
        <v>49</v>
      </c>
      <c r="N6786" s="1" t="s">
        <v>21</v>
      </c>
      <c r="O6786" s="1" t="s">
        <v>29</v>
      </c>
      <c r="P6786" s="1" t="s">
        <v>30</v>
      </c>
      <c r="Q6786" s="1" t="s">
        <v>24</v>
      </c>
      <c r="R6786" s="2">
        <v>40323</v>
      </c>
    </row>
    <row r="6787" spans="1:18" x14ac:dyDescent="0.25">
      <c r="A6787" s="1">
        <v>40132</v>
      </c>
      <c r="B6787" s="2">
        <v>40962</v>
      </c>
      <c r="C6787" s="2" t="str">
        <f t="shared" ref="C6787:C6850" si="531">TEXT(B6787,"mmmm")</f>
        <v>February</v>
      </c>
      <c r="D6787" s="1" t="s">
        <v>18</v>
      </c>
      <c r="E6787" s="1">
        <v>16</v>
      </c>
      <c r="F6787" s="1">
        <f t="shared" si="530"/>
        <v>21.716875000000002</v>
      </c>
      <c r="G6787" s="1">
        <v>347.47</v>
      </c>
      <c r="H6787" s="1">
        <v>15.1</v>
      </c>
      <c r="I6787">
        <f t="shared" ref="I6787:I6850" si="532">G6787+H6787</f>
        <v>362.57000000000005</v>
      </c>
      <c r="J6787">
        <f t="shared" ref="J6787:J6850" si="533">IF(O6787="Furniture",4.761,IF(O6787="Technology",5.3265,IF(O6787="Office Supplies",3.5455,0)))</f>
        <v>3.5455000000000001</v>
      </c>
      <c r="K6787">
        <f t="shared" ref="K6787:K6850" si="534">(J6787*G6787)/100</f>
        <v>12.31954885</v>
      </c>
      <c r="L6787" s="1" t="s">
        <v>26</v>
      </c>
      <c r="M6787" s="1" t="s">
        <v>44</v>
      </c>
      <c r="N6787" s="1" t="s">
        <v>33</v>
      </c>
      <c r="O6787" s="1" t="s">
        <v>34</v>
      </c>
      <c r="P6787" s="1" t="s">
        <v>48</v>
      </c>
      <c r="Q6787" s="1" t="s">
        <v>24</v>
      </c>
      <c r="R6787" s="2">
        <v>40970</v>
      </c>
    </row>
    <row r="6788" spans="1:18" x14ac:dyDescent="0.25">
      <c r="A6788" s="1">
        <v>58278</v>
      </c>
      <c r="B6788" s="2">
        <v>41162</v>
      </c>
      <c r="C6788" s="2" t="str">
        <f t="shared" si="531"/>
        <v>September</v>
      </c>
      <c r="D6788" s="1" t="s">
        <v>25</v>
      </c>
      <c r="E6788" s="1">
        <v>37</v>
      </c>
      <c r="F6788" s="1">
        <f t="shared" si="530"/>
        <v>94.943243243243245</v>
      </c>
      <c r="G6788" s="1">
        <v>3512.9</v>
      </c>
      <c r="H6788" s="1">
        <v>8.99</v>
      </c>
      <c r="I6788">
        <f t="shared" si="532"/>
        <v>3521.89</v>
      </c>
      <c r="J6788">
        <f t="shared" si="533"/>
        <v>4.7610000000000001</v>
      </c>
      <c r="K6788">
        <f t="shared" si="534"/>
        <v>167.24916899999999</v>
      </c>
      <c r="L6788" s="1" t="s">
        <v>26</v>
      </c>
      <c r="M6788" s="1" t="s">
        <v>56</v>
      </c>
      <c r="N6788" s="1" t="s">
        <v>33</v>
      </c>
      <c r="O6788" s="1" t="s">
        <v>22</v>
      </c>
      <c r="P6788" s="1" t="s">
        <v>23</v>
      </c>
      <c r="Q6788" s="1" t="s">
        <v>46</v>
      </c>
      <c r="R6788" s="2">
        <v>41164</v>
      </c>
    </row>
    <row r="6789" spans="1:18" x14ac:dyDescent="0.25">
      <c r="A6789" s="1">
        <v>9155</v>
      </c>
      <c r="B6789" s="2">
        <v>41151</v>
      </c>
      <c r="C6789" s="2" t="str">
        <f t="shared" si="531"/>
        <v>August</v>
      </c>
      <c r="D6789" s="1" t="s">
        <v>37</v>
      </c>
      <c r="E6789" s="1">
        <v>17</v>
      </c>
      <c r="F6789" s="1">
        <f t="shared" si="530"/>
        <v>30.517647058823528</v>
      </c>
      <c r="G6789" s="1">
        <v>518.79999999999995</v>
      </c>
      <c r="H6789" s="1">
        <v>11.63</v>
      </c>
      <c r="I6789">
        <f t="shared" si="532"/>
        <v>530.42999999999995</v>
      </c>
      <c r="J6789">
        <f t="shared" si="533"/>
        <v>3.5455000000000001</v>
      </c>
      <c r="K6789">
        <f t="shared" si="534"/>
        <v>18.394053999999997</v>
      </c>
      <c r="L6789" s="1" t="s">
        <v>26</v>
      </c>
      <c r="M6789" s="1" t="s">
        <v>56</v>
      </c>
      <c r="N6789" s="1" t="s">
        <v>21</v>
      </c>
      <c r="O6789" s="1" t="s">
        <v>34</v>
      </c>
      <c r="P6789" s="1" t="s">
        <v>48</v>
      </c>
      <c r="Q6789" s="1" t="s">
        <v>24</v>
      </c>
      <c r="R6789" s="2">
        <v>41152</v>
      </c>
    </row>
    <row r="6790" spans="1:18" x14ac:dyDescent="0.25">
      <c r="A6790" s="1">
        <v>12129</v>
      </c>
      <c r="B6790" s="2">
        <v>41268</v>
      </c>
      <c r="C6790" s="2" t="str">
        <f t="shared" si="531"/>
        <v>December</v>
      </c>
      <c r="D6790" s="1" t="s">
        <v>41</v>
      </c>
      <c r="E6790" s="1">
        <v>36</v>
      </c>
      <c r="F6790" s="1">
        <f t="shared" si="530"/>
        <v>134.77916666666667</v>
      </c>
      <c r="G6790" s="1">
        <v>4852.05</v>
      </c>
      <c r="H6790" s="1">
        <v>70.2</v>
      </c>
      <c r="I6790">
        <f t="shared" si="532"/>
        <v>4922.25</v>
      </c>
      <c r="J6790">
        <f t="shared" si="533"/>
        <v>4.7610000000000001</v>
      </c>
      <c r="K6790">
        <f t="shared" si="534"/>
        <v>231.00610050000003</v>
      </c>
      <c r="L6790" s="1" t="s">
        <v>38</v>
      </c>
      <c r="M6790" s="1" t="s">
        <v>20</v>
      </c>
      <c r="N6790" s="1" t="s">
        <v>33</v>
      </c>
      <c r="O6790" s="1" t="s">
        <v>22</v>
      </c>
      <c r="P6790" s="1" t="s">
        <v>39</v>
      </c>
      <c r="Q6790" s="1" t="s">
        <v>40</v>
      </c>
      <c r="R6790" s="2">
        <v>41271</v>
      </c>
    </row>
    <row r="6791" spans="1:18" x14ac:dyDescent="0.25">
      <c r="A6791" s="1">
        <v>14212</v>
      </c>
      <c r="B6791" s="2">
        <v>40955</v>
      </c>
      <c r="C6791" s="2" t="str">
        <f t="shared" si="531"/>
        <v>February</v>
      </c>
      <c r="D6791" s="1" t="s">
        <v>37</v>
      </c>
      <c r="E6791" s="1">
        <v>8</v>
      </c>
      <c r="F6791" s="1">
        <f t="shared" si="530"/>
        <v>2.7487499999999998</v>
      </c>
      <c r="G6791" s="1">
        <v>21.99</v>
      </c>
      <c r="H6791" s="1">
        <v>0.5</v>
      </c>
      <c r="I6791">
        <f t="shared" si="532"/>
        <v>22.49</v>
      </c>
      <c r="J6791">
        <f t="shared" si="533"/>
        <v>3.5455000000000001</v>
      </c>
      <c r="K6791">
        <f t="shared" si="534"/>
        <v>0.77965544999999992</v>
      </c>
      <c r="L6791" s="1" t="s">
        <v>26</v>
      </c>
      <c r="M6791" s="1" t="s">
        <v>51</v>
      </c>
      <c r="N6791" s="1" t="s">
        <v>28</v>
      </c>
      <c r="O6791" s="1" t="s">
        <v>34</v>
      </c>
      <c r="P6791" s="1" t="s">
        <v>63</v>
      </c>
      <c r="Q6791" s="1" t="s">
        <v>24</v>
      </c>
      <c r="R6791" s="2">
        <v>40957</v>
      </c>
    </row>
    <row r="6792" spans="1:18" x14ac:dyDescent="0.25">
      <c r="A6792" s="1">
        <v>33923</v>
      </c>
      <c r="B6792" s="2">
        <v>39820</v>
      </c>
      <c r="C6792" s="2" t="str">
        <f t="shared" si="531"/>
        <v>January</v>
      </c>
      <c r="D6792" s="1" t="s">
        <v>18</v>
      </c>
      <c r="E6792" s="1">
        <v>34</v>
      </c>
      <c r="F6792" s="1">
        <f t="shared" si="530"/>
        <v>57.699750000000002</v>
      </c>
      <c r="G6792" s="1">
        <v>1961.7915</v>
      </c>
      <c r="H6792" s="1">
        <v>5.99</v>
      </c>
      <c r="I6792">
        <f t="shared" si="532"/>
        <v>1967.7815000000001</v>
      </c>
      <c r="J6792">
        <f t="shared" si="533"/>
        <v>5.3265000000000002</v>
      </c>
      <c r="K6792">
        <f t="shared" si="534"/>
        <v>104.49482424750001</v>
      </c>
      <c r="L6792" s="1" t="s">
        <v>26</v>
      </c>
      <c r="M6792" s="1" t="s">
        <v>20</v>
      </c>
      <c r="N6792" s="1" t="s">
        <v>28</v>
      </c>
      <c r="O6792" s="1" t="s">
        <v>29</v>
      </c>
      <c r="P6792" s="1" t="s">
        <v>30</v>
      </c>
      <c r="Q6792" s="1" t="s">
        <v>24</v>
      </c>
      <c r="R6792" s="2">
        <v>39824</v>
      </c>
    </row>
    <row r="6793" spans="1:18" x14ac:dyDescent="0.25">
      <c r="A6793" s="1">
        <v>16359</v>
      </c>
      <c r="B6793" s="2">
        <v>41043</v>
      </c>
      <c r="C6793" s="2" t="str">
        <f t="shared" si="531"/>
        <v>May</v>
      </c>
      <c r="D6793" s="1" t="s">
        <v>37</v>
      </c>
      <c r="E6793" s="1">
        <v>8</v>
      </c>
      <c r="F6793" s="1">
        <f t="shared" si="530"/>
        <v>4.41</v>
      </c>
      <c r="G6793" s="1">
        <v>35.28</v>
      </c>
      <c r="H6793" s="1">
        <v>7.49</v>
      </c>
      <c r="I6793">
        <f t="shared" si="532"/>
        <v>42.77</v>
      </c>
      <c r="J6793">
        <f t="shared" si="533"/>
        <v>3.5455000000000001</v>
      </c>
      <c r="K6793">
        <f t="shared" si="534"/>
        <v>1.2508524000000001</v>
      </c>
      <c r="L6793" s="1" t="s">
        <v>26</v>
      </c>
      <c r="M6793" s="1" t="s">
        <v>27</v>
      </c>
      <c r="N6793" s="1" t="s">
        <v>21</v>
      </c>
      <c r="O6793" s="1" t="s">
        <v>34</v>
      </c>
      <c r="P6793" s="1" t="s">
        <v>35</v>
      </c>
      <c r="Q6793" s="1" t="s">
        <v>36</v>
      </c>
      <c r="R6793" s="2">
        <v>41043</v>
      </c>
    </row>
    <row r="6794" spans="1:18" x14ac:dyDescent="0.25">
      <c r="A6794" s="1">
        <v>21607</v>
      </c>
      <c r="B6794" s="2">
        <v>40983</v>
      </c>
      <c r="C6794" s="2" t="str">
        <f t="shared" si="531"/>
        <v>March</v>
      </c>
      <c r="D6794" s="1" t="s">
        <v>32</v>
      </c>
      <c r="E6794" s="1">
        <v>17</v>
      </c>
      <c r="F6794" s="1">
        <f t="shared" si="530"/>
        <v>36.405882352941177</v>
      </c>
      <c r="G6794" s="1">
        <v>618.9</v>
      </c>
      <c r="H6794" s="1">
        <v>13.89</v>
      </c>
      <c r="I6794">
        <f t="shared" si="532"/>
        <v>632.79</v>
      </c>
      <c r="J6794">
        <f t="shared" si="533"/>
        <v>3.5455000000000001</v>
      </c>
      <c r="K6794">
        <f t="shared" si="534"/>
        <v>21.943099499999999</v>
      </c>
      <c r="L6794" s="1" t="s">
        <v>26</v>
      </c>
      <c r="M6794" s="1" t="s">
        <v>44</v>
      </c>
      <c r="N6794" s="1" t="s">
        <v>42</v>
      </c>
      <c r="O6794" s="1" t="s">
        <v>34</v>
      </c>
      <c r="P6794" s="1" t="s">
        <v>35</v>
      </c>
      <c r="Q6794" s="1" t="s">
        <v>36</v>
      </c>
      <c r="R6794" s="2">
        <v>40985</v>
      </c>
    </row>
    <row r="6795" spans="1:18" x14ac:dyDescent="0.25">
      <c r="A6795" s="1">
        <v>27106</v>
      </c>
      <c r="B6795" s="2">
        <v>40878</v>
      </c>
      <c r="C6795" s="2" t="str">
        <f t="shared" si="531"/>
        <v>December</v>
      </c>
      <c r="D6795" s="1" t="s">
        <v>25</v>
      </c>
      <c r="E6795" s="1">
        <v>1</v>
      </c>
      <c r="F6795" s="1">
        <f t="shared" si="530"/>
        <v>13.96</v>
      </c>
      <c r="G6795" s="1">
        <v>13.96</v>
      </c>
      <c r="H6795" s="1">
        <v>2.99</v>
      </c>
      <c r="I6795">
        <f t="shared" si="532"/>
        <v>16.950000000000003</v>
      </c>
      <c r="J6795">
        <f t="shared" si="533"/>
        <v>3.5455000000000001</v>
      </c>
      <c r="K6795">
        <f t="shared" si="534"/>
        <v>0.49495180000000005</v>
      </c>
      <c r="L6795" s="1" t="s">
        <v>26</v>
      </c>
      <c r="M6795" s="1" t="s">
        <v>27</v>
      </c>
      <c r="N6795" s="1" t="s">
        <v>42</v>
      </c>
      <c r="O6795" s="1" t="s">
        <v>34</v>
      </c>
      <c r="P6795" s="1" t="s">
        <v>48</v>
      </c>
      <c r="Q6795" s="1" t="s">
        <v>24</v>
      </c>
      <c r="R6795" s="2">
        <v>40880</v>
      </c>
    </row>
    <row r="6796" spans="1:18" x14ac:dyDescent="0.25">
      <c r="A6796" s="1">
        <v>36739</v>
      </c>
      <c r="B6796" s="2">
        <v>40094</v>
      </c>
      <c r="C6796" s="2" t="str">
        <f t="shared" si="531"/>
        <v>October</v>
      </c>
      <c r="D6796" s="1" t="s">
        <v>32</v>
      </c>
      <c r="E6796" s="1">
        <v>16</v>
      </c>
      <c r="F6796" s="1">
        <f t="shared" si="530"/>
        <v>4.2525000000000004</v>
      </c>
      <c r="G6796" s="1">
        <v>68.040000000000006</v>
      </c>
      <c r="H6796" s="1">
        <v>5.26</v>
      </c>
      <c r="I6796">
        <f t="shared" si="532"/>
        <v>73.300000000000011</v>
      </c>
      <c r="J6796">
        <f t="shared" si="533"/>
        <v>3.5455000000000001</v>
      </c>
      <c r="K6796">
        <f t="shared" si="534"/>
        <v>2.4123582000000003</v>
      </c>
      <c r="L6796" s="1" t="s">
        <v>26</v>
      </c>
      <c r="M6796" s="1" t="s">
        <v>49</v>
      </c>
      <c r="N6796" s="1" t="s">
        <v>21</v>
      </c>
      <c r="O6796" s="1" t="s">
        <v>34</v>
      </c>
      <c r="P6796" s="1" t="s">
        <v>48</v>
      </c>
      <c r="Q6796" s="1" t="s">
        <v>24</v>
      </c>
      <c r="R6796" s="2">
        <v>40096</v>
      </c>
    </row>
    <row r="6797" spans="1:18" x14ac:dyDescent="0.25">
      <c r="A6797" s="1">
        <v>6502</v>
      </c>
      <c r="B6797" s="2">
        <v>40775</v>
      </c>
      <c r="C6797" s="2" t="str">
        <f t="shared" si="531"/>
        <v>August</v>
      </c>
      <c r="D6797" s="1" t="s">
        <v>41</v>
      </c>
      <c r="E6797" s="1">
        <v>16</v>
      </c>
      <c r="F6797" s="1">
        <f t="shared" si="530"/>
        <v>7.256875</v>
      </c>
      <c r="G6797" s="1">
        <v>116.11</v>
      </c>
      <c r="H6797" s="1">
        <v>5.83</v>
      </c>
      <c r="I6797">
        <f t="shared" si="532"/>
        <v>121.94</v>
      </c>
      <c r="J6797">
        <f t="shared" si="533"/>
        <v>3.5455000000000001</v>
      </c>
      <c r="K6797">
        <f t="shared" si="534"/>
        <v>4.1166800500000003</v>
      </c>
      <c r="L6797" s="1" t="s">
        <v>19</v>
      </c>
      <c r="M6797" s="1" t="s">
        <v>27</v>
      </c>
      <c r="N6797" s="1" t="s">
        <v>42</v>
      </c>
      <c r="O6797" s="1" t="s">
        <v>34</v>
      </c>
      <c r="P6797" s="1" t="s">
        <v>45</v>
      </c>
      <c r="Q6797" s="1" t="s">
        <v>36</v>
      </c>
      <c r="R6797" s="2">
        <v>40775</v>
      </c>
    </row>
    <row r="6798" spans="1:18" x14ac:dyDescent="0.25">
      <c r="A6798" s="1">
        <v>30343</v>
      </c>
      <c r="B6798" s="2">
        <v>41050</v>
      </c>
      <c r="C6798" s="2" t="str">
        <f t="shared" si="531"/>
        <v>May</v>
      </c>
      <c r="D6798" s="1" t="s">
        <v>37</v>
      </c>
      <c r="E6798" s="1">
        <v>28</v>
      </c>
      <c r="F6798" s="1">
        <f t="shared" si="530"/>
        <v>4.652857142857143</v>
      </c>
      <c r="G6798" s="1">
        <v>130.28</v>
      </c>
      <c r="H6798" s="1">
        <v>0.5</v>
      </c>
      <c r="I6798">
        <f t="shared" si="532"/>
        <v>130.78</v>
      </c>
      <c r="J6798">
        <f t="shared" si="533"/>
        <v>3.5455000000000001</v>
      </c>
      <c r="K6798">
        <f t="shared" si="534"/>
        <v>4.6190774000000001</v>
      </c>
      <c r="L6798" s="1" t="s">
        <v>26</v>
      </c>
      <c r="M6798" s="1" t="s">
        <v>51</v>
      </c>
      <c r="N6798" s="1" t="s">
        <v>33</v>
      </c>
      <c r="O6798" s="1" t="s">
        <v>34</v>
      </c>
      <c r="P6798" s="1" t="s">
        <v>63</v>
      </c>
      <c r="Q6798" s="1" t="s">
        <v>24</v>
      </c>
      <c r="R6798" s="2">
        <v>41052</v>
      </c>
    </row>
    <row r="6799" spans="1:18" x14ac:dyDescent="0.25">
      <c r="A6799" s="1">
        <v>46050</v>
      </c>
      <c r="B6799" s="2">
        <v>40182</v>
      </c>
      <c r="C6799" s="2" t="str">
        <f t="shared" si="531"/>
        <v>January</v>
      </c>
      <c r="D6799" s="1" t="s">
        <v>25</v>
      </c>
      <c r="E6799" s="1">
        <v>5</v>
      </c>
      <c r="F6799" s="1">
        <f t="shared" si="530"/>
        <v>449.81000000000006</v>
      </c>
      <c r="G6799" s="1">
        <v>2249.0500000000002</v>
      </c>
      <c r="H6799" s="1">
        <v>24.49</v>
      </c>
      <c r="I6799">
        <f t="shared" si="532"/>
        <v>2273.54</v>
      </c>
      <c r="J6799">
        <f t="shared" si="533"/>
        <v>5.3265000000000002</v>
      </c>
      <c r="K6799">
        <f t="shared" si="534"/>
        <v>119.79564825000001</v>
      </c>
      <c r="L6799" s="1" t="s">
        <v>26</v>
      </c>
      <c r="M6799" s="1" t="s">
        <v>27</v>
      </c>
      <c r="N6799" s="1" t="s">
        <v>42</v>
      </c>
      <c r="O6799" s="1" t="s">
        <v>29</v>
      </c>
      <c r="P6799" s="1" t="s">
        <v>52</v>
      </c>
      <c r="Q6799" s="1" t="s">
        <v>53</v>
      </c>
      <c r="R6799" s="2">
        <v>40183</v>
      </c>
    </row>
    <row r="6800" spans="1:18" x14ac:dyDescent="0.25">
      <c r="A6800" s="1">
        <v>55046</v>
      </c>
      <c r="B6800" s="2">
        <v>39916</v>
      </c>
      <c r="C6800" s="2" t="str">
        <f t="shared" si="531"/>
        <v>April</v>
      </c>
      <c r="D6800" s="1" t="s">
        <v>37</v>
      </c>
      <c r="E6800" s="1">
        <v>2</v>
      </c>
      <c r="F6800" s="1">
        <f t="shared" si="530"/>
        <v>14.66</v>
      </c>
      <c r="G6800" s="1">
        <v>29.32</v>
      </c>
      <c r="H6800" s="1">
        <v>11.15</v>
      </c>
      <c r="I6800">
        <f t="shared" si="532"/>
        <v>40.47</v>
      </c>
      <c r="J6800">
        <f t="shared" si="533"/>
        <v>3.5455000000000001</v>
      </c>
      <c r="K6800">
        <f t="shared" si="534"/>
        <v>1.0395406</v>
      </c>
      <c r="L6800" s="1" t="s">
        <v>19</v>
      </c>
      <c r="M6800" s="1" t="s">
        <v>56</v>
      </c>
      <c r="N6800" s="1" t="s">
        <v>28</v>
      </c>
      <c r="O6800" s="1" t="s">
        <v>34</v>
      </c>
      <c r="P6800" s="1" t="s">
        <v>45</v>
      </c>
      <c r="Q6800" s="1" t="s">
        <v>24</v>
      </c>
      <c r="R6800" s="2">
        <v>39917</v>
      </c>
    </row>
    <row r="6801" spans="1:18" x14ac:dyDescent="0.25">
      <c r="A6801" s="1">
        <v>48673</v>
      </c>
      <c r="B6801" s="2">
        <v>41025</v>
      </c>
      <c r="C6801" s="2" t="str">
        <f t="shared" si="531"/>
        <v>April</v>
      </c>
      <c r="D6801" s="1" t="s">
        <v>32</v>
      </c>
      <c r="E6801" s="1">
        <v>36</v>
      </c>
      <c r="F6801" s="1">
        <f t="shared" si="530"/>
        <v>15.837222222222222</v>
      </c>
      <c r="G6801" s="1">
        <v>570.14</v>
      </c>
      <c r="H6801" s="1">
        <v>8.7799999999999994</v>
      </c>
      <c r="I6801">
        <f t="shared" si="532"/>
        <v>578.91999999999996</v>
      </c>
      <c r="J6801">
        <f t="shared" si="533"/>
        <v>3.5455000000000001</v>
      </c>
      <c r="K6801">
        <f t="shared" si="534"/>
        <v>20.214313700000002</v>
      </c>
      <c r="L6801" s="1" t="s">
        <v>26</v>
      </c>
      <c r="M6801" s="1" t="s">
        <v>51</v>
      </c>
      <c r="N6801" s="1" t="s">
        <v>42</v>
      </c>
      <c r="O6801" s="1" t="s">
        <v>34</v>
      </c>
      <c r="P6801" s="1" t="s">
        <v>60</v>
      </c>
      <c r="Q6801" s="1" t="s">
        <v>24</v>
      </c>
      <c r="R6801" s="2">
        <v>41026</v>
      </c>
    </row>
    <row r="6802" spans="1:18" x14ac:dyDescent="0.25">
      <c r="A6802" s="1">
        <v>20579</v>
      </c>
      <c r="B6802" s="2">
        <v>41183</v>
      </c>
      <c r="C6802" s="2" t="str">
        <f t="shared" si="531"/>
        <v>October</v>
      </c>
      <c r="D6802" s="1" t="s">
        <v>41</v>
      </c>
      <c r="E6802" s="1">
        <v>16</v>
      </c>
      <c r="F6802" s="1">
        <f t="shared" si="530"/>
        <v>89.630375000000001</v>
      </c>
      <c r="G6802" s="1">
        <v>1434.086</v>
      </c>
      <c r="H6802" s="1">
        <v>8.99</v>
      </c>
      <c r="I6802">
        <f t="shared" si="532"/>
        <v>1443.076</v>
      </c>
      <c r="J6802">
        <f t="shared" si="533"/>
        <v>5.3265000000000002</v>
      </c>
      <c r="K6802">
        <f t="shared" si="534"/>
        <v>76.38659079</v>
      </c>
      <c r="L6802" s="1" t="s">
        <v>26</v>
      </c>
      <c r="M6802" s="1" t="s">
        <v>59</v>
      </c>
      <c r="N6802" s="1" t="s">
        <v>28</v>
      </c>
      <c r="O6802" s="1" t="s">
        <v>29</v>
      </c>
      <c r="P6802" s="1" t="s">
        <v>30</v>
      </c>
      <c r="Q6802" s="1" t="s">
        <v>24</v>
      </c>
      <c r="R6802" s="2">
        <v>41186</v>
      </c>
    </row>
    <row r="6803" spans="1:18" x14ac:dyDescent="0.25">
      <c r="A6803" s="1">
        <v>24003</v>
      </c>
      <c r="B6803" s="2">
        <v>40117</v>
      </c>
      <c r="C6803" s="2" t="str">
        <f t="shared" si="531"/>
        <v>October</v>
      </c>
      <c r="D6803" s="1" t="s">
        <v>37</v>
      </c>
      <c r="E6803" s="1">
        <v>49</v>
      </c>
      <c r="F6803" s="1">
        <f t="shared" si="530"/>
        <v>1.7844897959183672</v>
      </c>
      <c r="G6803" s="1">
        <v>87.44</v>
      </c>
      <c r="H6803" s="1">
        <v>0.7</v>
      </c>
      <c r="I6803">
        <f t="shared" si="532"/>
        <v>88.14</v>
      </c>
      <c r="J6803">
        <f t="shared" si="533"/>
        <v>3.5455000000000001</v>
      </c>
      <c r="K6803">
        <f t="shared" si="534"/>
        <v>3.1001852000000003</v>
      </c>
      <c r="L6803" s="1" t="s">
        <v>26</v>
      </c>
      <c r="M6803" s="1" t="s">
        <v>69</v>
      </c>
      <c r="N6803" s="1" t="s">
        <v>33</v>
      </c>
      <c r="O6803" s="1" t="s">
        <v>34</v>
      </c>
      <c r="P6803" s="1" t="s">
        <v>35</v>
      </c>
      <c r="Q6803" s="1" t="s">
        <v>36</v>
      </c>
      <c r="R6803" s="2">
        <v>40119</v>
      </c>
    </row>
    <row r="6804" spans="1:18" x14ac:dyDescent="0.25">
      <c r="A6804" s="1">
        <v>52999</v>
      </c>
      <c r="B6804" s="2">
        <v>41024</v>
      </c>
      <c r="C6804" s="2" t="str">
        <f t="shared" si="531"/>
        <v>April</v>
      </c>
      <c r="D6804" s="1" t="s">
        <v>32</v>
      </c>
      <c r="E6804" s="1">
        <v>39</v>
      </c>
      <c r="F6804" s="1">
        <f t="shared" si="530"/>
        <v>8.796153846153846</v>
      </c>
      <c r="G6804" s="1">
        <v>343.05</v>
      </c>
      <c r="H6804" s="1">
        <v>2.15</v>
      </c>
      <c r="I6804">
        <f t="shared" si="532"/>
        <v>345.2</v>
      </c>
      <c r="J6804">
        <f t="shared" si="533"/>
        <v>3.5455000000000001</v>
      </c>
      <c r="K6804">
        <f t="shared" si="534"/>
        <v>12.162837750000001</v>
      </c>
      <c r="L6804" s="1" t="s">
        <v>26</v>
      </c>
      <c r="M6804" s="1" t="s">
        <v>27</v>
      </c>
      <c r="N6804" s="1" t="s">
        <v>42</v>
      </c>
      <c r="O6804" s="1" t="s">
        <v>34</v>
      </c>
      <c r="P6804" s="1" t="s">
        <v>45</v>
      </c>
      <c r="Q6804" s="1" t="s">
        <v>36</v>
      </c>
      <c r="R6804" s="2">
        <v>41026</v>
      </c>
    </row>
    <row r="6805" spans="1:18" x14ac:dyDescent="0.25">
      <c r="A6805" s="1">
        <v>33988</v>
      </c>
      <c r="B6805" s="2">
        <v>39823</v>
      </c>
      <c r="C6805" s="2" t="str">
        <f t="shared" si="531"/>
        <v>January</v>
      </c>
      <c r="D6805" s="1" t="s">
        <v>41</v>
      </c>
      <c r="E6805" s="1">
        <v>30</v>
      </c>
      <c r="F6805" s="1">
        <f t="shared" si="530"/>
        <v>5.4926666666666666</v>
      </c>
      <c r="G6805" s="1">
        <v>164.78</v>
      </c>
      <c r="H6805" s="1">
        <v>5.14</v>
      </c>
      <c r="I6805">
        <f t="shared" si="532"/>
        <v>169.92</v>
      </c>
      <c r="J6805">
        <f t="shared" si="533"/>
        <v>5.3265000000000002</v>
      </c>
      <c r="K6805">
        <f t="shared" si="534"/>
        <v>8.7770067000000012</v>
      </c>
      <c r="L6805" s="1" t="s">
        <v>26</v>
      </c>
      <c r="M6805" s="1" t="s">
        <v>27</v>
      </c>
      <c r="N6805" s="1" t="s">
        <v>21</v>
      </c>
      <c r="O6805" s="1" t="s">
        <v>29</v>
      </c>
      <c r="P6805" s="1" t="s">
        <v>43</v>
      </c>
      <c r="Q6805" s="1" t="s">
        <v>46</v>
      </c>
      <c r="R6805" s="2">
        <v>39824</v>
      </c>
    </row>
    <row r="6806" spans="1:18" x14ac:dyDescent="0.25">
      <c r="A6806" s="1">
        <v>49954</v>
      </c>
      <c r="B6806" s="2">
        <v>40966</v>
      </c>
      <c r="C6806" s="2" t="str">
        <f t="shared" si="531"/>
        <v>February</v>
      </c>
      <c r="D6806" s="1" t="s">
        <v>37</v>
      </c>
      <c r="E6806" s="1">
        <v>36</v>
      </c>
      <c r="F6806" s="1">
        <f t="shared" si="530"/>
        <v>53.364652777777778</v>
      </c>
      <c r="G6806" s="1">
        <v>1921.1275000000001</v>
      </c>
      <c r="H6806" s="1">
        <v>8.99</v>
      </c>
      <c r="I6806">
        <f t="shared" si="532"/>
        <v>1930.1175000000001</v>
      </c>
      <c r="J6806">
        <f t="shared" si="533"/>
        <v>5.3265000000000002</v>
      </c>
      <c r="K6806">
        <f t="shared" si="534"/>
        <v>102.3288562875</v>
      </c>
      <c r="L6806" s="1" t="s">
        <v>26</v>
      </c>
      <c r="M6806" s="1" t="s">
        <v>51</v>
      </c>
      <c r="N6806" s="1" t="s">
        <v>42</v>
      </c>
      <c r="O6806" s="1" t="s">
        <v>29</v>
      </c>
      <c r="P6806" s="1" t="s">
        <v>30</v>
      </c>
      <c r="Q6806" s="1" t="s">
        <v>24</v>
      </c>
      <c r="R6806" s="2">
        <v>40968</v>
      </c>
    </row>
    <row r="6807" spans="1:18" x14ac:dyDescent="0.25">
      <c r="A6807" s="1">
        <v>24996</v>
      </c>
      <c r="B6807" s="2">
        <v>40811</v>
      </c>
      <c r="C6807" s="2" t="str">
        <f t="shared" si="531"/>
        <v>September</v>
      </c>
      <c r="D6807" s="1" t="s">
        <v>37</v>
      </c>
      <c r="E6807" s="1">
        <v>2</v>
      </c>
      <c r="F6807" s="1">
        <f t="shared" si="530"/>
        <v>71.833500000000001</v>
      </c>
      <c r="G6807" s="1">
        <v>143.667</v>
      </c>
      <c r="H6807" s="1">
        <v>1.25</v>
      </c>
      <c r="I6807">
        <f t="shared" si="532"/>
        <v>144.917</v>
      </c>
      <c r="J6807">
        <f t="shared" si="533"/>
        <v>5.3265000000000002</v>
      </c>
      <c r="K6807">
        <f t="shared" si="534"/>
        <v>7.6524227549999999</v>
      </c>
      <c r="L6807" s="1" t="s">
        <v>26</v>
      </c>
      <c r="M6807" s="1" t="s">
        <v>51</v>
      </c>
      <c r="N6807" s="1" t="s">
        <v>21</v>
      </c>
      <c r="O6807" s="1" t="s">
        <v>29</v>
      </c>
      <c r="P6807" s="1" t="s">
        <v>30</v>
      </c>
      <c r="Q6807" s="1" t="s">
        <v>46</v>
      </c>
      <c r="R6807" s="2">
        <v>40813</v>
      </c>
    </row>
    <row r="6808" spans="1:18" x14ac:dyDescent="0.25">
      <c r="A6808" s="1">
        <v>21285</v>
      </c>
      <c r="B6808" s="2">
        <v>40362</v>
      </c>
      <c r="C6808" s="2" t="str">
        <f t="shared" si="531"/>
        <v>July</v>
      </c>
      <c r="D6808" s="1" t="s">
        <v>41</v>
      </c>
      <c r="E6808" s="1">
        <v>47</v>
      </c>
      <c r="F6808" s="1">
        <f t="shared" si="530"/>
        <v>6.4857446808510639</v>
      </c>
      <c r="G6808" s="1">
        <v>304.83</v>
      </c>
      <c r="H6808" s="1">
        <v>2.35</v>
      </c>
      <c r="I6808">
        <f t="shared" si="532"/>
        <v>307.18</v>
      </c>
      <c r="J6808">
        <f t="shared" si="533"/>
        <v>3.5455000000000001</v>
      </c>
      <c r="K6808">
        <f t="shared" si="534"/>
        <v>10.80774765</v>
      </c>
      <c r="L6808" s="1" t="s">
        <v>26</v>
      </c>
      <c r="M6808" s="1" t="s">
        <v>44</v>
      </c>
      <c r="N6808" s="1" t="s">
        <v>33</v>
      </c>
      <c r="O6808" s="1" t="s">
        <v>34</v>
      </c>
      <c r="P6808" s="1" t="s">
        <v>35</v>
      </c>
      <c r="Q6808" s="1" t="s">
        <v>36</v>
      </c>
      <c r="R6808" s="2">
        <v>40364</v>
      </c>
    </row>
    <row r="6809" spans="1:18" x14ac:dyDescent="0.25">
      <c r="A6809" s="1">
        <v>37765</v>
      </c>
      <c r="B6809" s="2">
        <v>41237</v>
      </c>
      <c r="C6809" s="2" t="str">
        <f t="shared" si="531"/>
        <v>November</v>
      </c>
      <c r="D6809" s="1" t="s">
        <v>18</v>
      </c>
      <c r="E6809" s="1">
        <v>12</v>
      </c>
      <c r="F6809" s="1">
        <f t="shared" si="530"/>
        <v>122.11083333333333</v>
      </c>
      <c r="G6809" s="1">
        <v>1465.33</v>
      </c>
      <c r="H6809" s="1">
        <v>30</v>
      </c>
      <c r="I6809">
        <f t="shared" si="532"/>
        <v>1495.33</v>
      </c>
      <c r="J6809">
        <f t="shared" si="533"/>
        <v>4.7610000000000001</v>
      </c>
      <c r="K6809">
        <f t="shared" si="534"/>
        <v>69.764361300000004</v>
      </c>
      <c r="L6809" s="1" t="s">
        <v>38</v>
      </c>
      <c r="M6809" s="1" t="s">
        <v>54</v>
      </c>
      <c r="N6809" s="1" t="s">
        <v>21</v>
      </c>
      <c r="O6809" s="1" t="s">
        <v>22</v>
      </c>
      <c r="P6809" s="1" t="s">
        <v>39</v>
      </c>
      <c r="Q6809" s="1" t="s">
        <v>40</v>
      </c>
      <c r="R6809" s="2">
        <v>41242</v>
      </c>
    </row>
    <row r="6810" spans="1:18" x14ac:dyDescent="0.25">
      <c r="A6810" s="1">
        <v>44290</v>
      </c>
      <c r="B6810" s="2">
        <v>40258</v>
      </c>
      <c r="C6810" s="2" t="str">
        <f t="shared" si="531"/>
        <v>March</v>
      </c>
      <c r="D6810" s="1" t="s">
        <v>41</v>
      </c>
      <c r="E6810" s="1">
        <v>49</v>
      </c>
      <c r="F6810" s="1">
        <f t="shared" si="530"/>
        <v>10.375102040816326</v>
      </c>
      <c r="G6810" s="1">
        <v>508.38</v>
      </c>
      <c r="H6810" s="1">
        <v>5.4</v>
      </c>
      <c r="I6810">
        <f t="shared" si="532"/>
        <v>513.78</v>
      </c>
      <c r="J6810">
        <f t="shared" si="533"/>
        <v>4.7610000000000001</v>
      </c>
      <c r="K6810">
        <f t="shared" si="534"/>
        <v>24.203971799999998</v>
      </c>
      <c r="L6810" s="1" t="s">
        <v>26</v>
      </c>
      <c r="M6810" s="1" t="s">
        <v>54</v>
      </c>
      <c r="N6810" s="1" t="s">
        <v>33</v>
      </c>
      <c r="O6810" s="1" t="s">
        <v>22</v>
      </c>
      <c r="P6810" s="1" t="s">
        <v>23</v>
      </c>
      <c r="Q6810" s="1" t="s">
        <v>46</v>
      </c>
      <c r="R6810" s="2">
        <v>40260</v>
      </c>
    </row>
    <row r="6811" spans="1:18" x14ac:dyDescent="0.25">
      <c r="A6811" s="1">
        <v>19555</v>
      </c>
      <c r="B6811" s="2">
        <v>40220</v>
      </c>
      <c r="C6811" s="2" t="str">
        <f t="shared" si="531"/>
        <v>February</v>
      </c>
      <c r="D6811" s="1" t="s">
        <v>18</v>
      </c>
      <c r="E6811" s="1">
        <v>36</v>
      </c>
      <c r="F6811" s="1">
        <f t="shared" si="530"/>
        <v>6.84</v>
      </c>
      <c r="G6811" s="1">
        <v>246.24</v>
      </c>
      <c r="H6811" s="1">
        <v>7.3</v>
      </c>
      <c r="I6811">
        <f t="shared" si="532"/>
        <v>253.54000000000002</v>
      </c>
      <c r="J6811">
        <f t="shared" si="533"/>
        <v>3.5455000000000001</v>
      </c>
      <c r="K6811">
        <f t="shared" si="534"/>
        <v>8.7304392000000011</v>
      </c>
      <c r="L6811" s="1" t="s">
        <v>26</v>
      </c>
      <c r="M6811" s="1" t="s">
        <v>20</v>
      </c>
      <c r="N6811" s="1" t="s">
        <v>28</v>
      </c>
      <c r="O6811" s="1" t="s">
        <v>34</v>
      </c>
      <c r="P6811" s="1" t="s">
        <v>45</v>
      </c>
      <c r="Q6811" s="1" t="s">
        <v>24</v>
      </c>
      <c r="R6811" s="2">
        <v>40224</v>
      </c>
    </row>
    <row r="6812" spans="1:18" x14ac:dyDescent="0.25">
      <c r="A6812" s="1">
        <v>3649</v>
      </c>
      <c r="B6812" s="2">
        <v>39999</v>
      </c>
      <c r="C6812" s="2" t="str">
        <f t="shared" si="531"/>
        <v>July</v>
      </c>
      <c r="D6812" s="1" t="s">
        <v>18</v>
      </c>
      <c r="E6812" s="1">
        <v>8</v>
      </c>
      <c r="F6812" s="1">
        <f t="shared" si="530"/>
        <v>9.9275000000000002</v>
      </c>
      <c r="G6812" s="1">
        <v>79.42</v>
      </c>
      <c r="H6812" s="1">
        <v>6.28</v>
      </c>
      <c r="I6812">
        <f t="shared" si="532"/>
        <v>85.7</v>
      </c>
      <c r="J6812">
        <f t="shared" si="533"/>
        <v>3.5455000000000001</v>
      </c>
      <c r="K6812">
        <f t="shared" si="534"/>
        <v>2.8158361000000003</v>
      </c>
      <c r="L6812" s="1" t="s">
        <v>26</v>
      </c>
      <c r="M6812" s="1" t="s">
        <v>47</v>
      </c>
      <c r="N6812" s="1" t="s">
        <v>42</v>
      </c>
      <c r="O6812" s="1" t="s">
        <v>34</v>
      </c>
      <c r="P6812" s="1" t="s">
        <v>48</v>
      </c>
      <c r="Q6812" s="1" t="s">
        <v>24</v>
      </c>
      <c r="R6812" s="2">
        <v>40004</v>
      </c>
    </row>
    <row r="6813" spans="1:18" x14ac:dyDescent="0.25">
      <c r="A6813" s="1">
        <v>29282</v>
      </c>
      <c r="B6813" s="2">
        <v>41241</v>
      </c>
      <c r="C6813" s="2" t="str">
        <f t="shared" si="531"/>
        <v>November</v>
      </c>
      <c r="D6813" s="1" t="s">
        <v>41</v>
      </c>
      <c r="E6813" s="1">
        <v>4</v>
      </c>
      <c r="F6813" s="1">
        <f t="shared" si="530"/>
        <v>8.5675000000000008</v>
      </c>
      <c r="G6813" s="1">
        <v>34.270000000000003</v>
      </c>
      <c r="H6813" s="1">
        <v>9.5399999999999991</v>
      </c>
      <c r="I6813">
        <f t="shared" si="532"/>
        <v>43.81</v>
      </c>
      <c r="J6813">
        <f t="shared" si="533"/>
        <v>3.5455000000000001</v>
      </c>
      <c r="K6813">
        <f t="shared" si="534"/>
        <v>1.2150428500000001</v>
      </c>
      <c r="L6813" s="1" t="s">
        <v>26</v>
      </c>
      <c r="M6813" s="1" t="s">
        <v>56</v>
      </c>
      <c r="N6813" s="1" t="s">
        <v>33</v>
      </c>
      <c r="O6813" s="1" t="s">
        <v>34</v>
      </c>
      <c r="P6813" s="1" t="s">
        <v>45</v>
      </c>
      <c r="Q6813" s="1" t="s">
        <v>24</v>
      </c>
      <c r="R6813" s="2">
        <v>41243</v>
      </c>
    </row>
    <row r="6814" spans="1:18" x14ac:dyDescent="0.25">
      <c r="A6814" s="1">
        <v>3877</v>
      </c>
      <c r="B6814" s="2">
        <v>40318</v>
      </c>
      <c r="C6814" s="2" t="str">
        <f t="shared" si="531"/>
        <v>May</v>
      </c>
      <c r="D6814" s="1" t="s">
        <v>18</v>
      </c>
      <c r="E6814" s="1">
        <v>14</v>
      </c>
      <c r="F6814" s="1">
        <f t="shared" si="530"/>
        <v>50.032857142857146</v>
      </c>
      <c r="G6814" s="1">
        <v>700.46</v>
      </c>
      <c r="H6814" s="1">
        <v>7.23</v>
      </c>
      <c r="I6814">
        <f t="shared" si="532"/>
        <v>707.69</v>
      </c>
      <c r="J6814">
        <f t="shared" si="533"/>
        <v>3.5455000000000001</v>
      </c>
      <c r="K6814">
        <f t="shared" si="534"/>
        <v>24.834809300000003</v>
      </c>
      <c r="L6814" s="1" t="s">
        <v>19</v>
      </c>
      <c r="M6814" s="1" t="s">
        <v>49</v>
      </c>
      <c r="N6814" s="1" t="s">
        <v>33</v>
      </c>
      <c r="O6814" s="1" t="s">
        <v>34</v>
      </c>
      <c r="P6814" s="1" t="s">
        <v>45</v>
      </c>
      <c r="Q6814" s="1" t="s">
        <v>24</v>
      </c>
      <c r="R6814" s="2">
        <v>40318</v>
      </c>
    </row>
    <row r="6815" spans="1:18" x14ac:dyDescent="0.25">
      <c r="A6815" s="1">
        <v>41316</v>
      </c>
      <c r="B6815" s="2">
        <v>40015</v>
      </c>
      <c r="C6815" s="2" t="str">
        <f t="shared" si="531"/>
        <v>July</v>
      </c>
      <c r="D6815" s="1" t="s">
        <v>32</v>
      </c>
      <c r="E6815" s="1">
        <v>8</v>
      </c>
      <c r="F6815" s="1">
        <f t="shared" si="530"/>
        <v>15.217499999999999</v>
      </c>
      <c r="G6815" s="1">
        <v>121.74</v>
      </c>
      <c r="H6815" s="1">
        <v>2.99</v>
      </c>
      <c r="I6815">
        <f t="shared" si="532"/>
        <v>124.72999999999999</v>
      </c>
      <c r="J6815">
        <f t="shared" si="533"/>
        <v>3.5455000000000001</v>
      </c>
      <c r="K6815">
        <f t="shared" si="534"/>
        <v>4.3162916999999998</v>
      </c>
      <c r="L6815" s="1" t="s">
        <v>26</v>
      </c>
      <c r="M6815" s="1" t="s">
        <v>27</v>
      </c>
      <c r="N6815" s="1" t="s">
        <v>21</v>
      </c>
      <c r="O6815" s="1" t="s">
        <v>34</v>
      </c>
      <c r="P6815" s="1" t="s">
        <v>48</v>
      </c>
      <c r="Q6815" s="1" t="s">
        <v>24</v>
      </c>
      <c r="R6815" s="2">
        <v>40016</v>
      </c>
    </row>
    <row r="6816" spans="1:18" x14ac:dyDescent="0.25">
      <c r="A6816" s="1">
        <v>58599</v>
      </c>
      <c r="B6816" s="2">
        <v>40192</v>
      </c>
      <c r="C6816" s="2" t="str">
        <f t="shared" si="531"/>
        <v>January</v>
      </c>
      <c r="D6816" s="1" t="s">
        <v>37</v>
      </c>
      <c r="E6816" s="1">
        <v>49</v>
      </c>
      <c r="F6816" s="1">
        <f t="shared" si="530"/>
        <v>108.82489795918367</v>
      </c>
      <c r="G6816" s="1">
        <v>5332.42</v>
      </c>
      <c r="H6816" s="1">
        <v>30</v>
      </c>
      <c r="I6816">
        <f t="shared" si="532"/>
        <v>5362.42</v>
      </c>
      <c r="J6816">
        <f t="shared" si="533"/>
        <v>4.7610000000000001</v>
      </c>
      <c r="K6816">
        <f t="shared" si="534"/>
        <v>253.8765162</v>
      </c>
      <c r="L6816" s="1" t="s">
        <v>38</v>
      </c>
      <c r="M6816" s="1" t="s">
        <v>58</v>
      </c>
      <c r="N6816" s="1" t="s">
        <v>28</v>
      </c>
      <c r="O6816" s="1" t="s">
        <v>22</v>
      </c>
      <c r="P6816" s="1" t="s">
        <v>39</v>
      </c>
      <c r="Q6816" s="1" t="s">
        <v>40</v>
      </c>
      <c r="R6816" s="2">
        <v>40193</v>
      </c>
    </row>
    <row r="6817" spans="1:18" x14ac:dyDescent="0.25">
      <c r="A6817" s="1">
        <v>21125</v>
      </c>
      <c r="B6817" s="2">
        <v>40600</v>
      </c>
      <c r="C6817" s="2" t="str">
        <f t="shared" si="531"/>
        <v>February</v>
      </c>
      <c r="D6817" s="1" t="s">
        <v>32</v>
      </c>
      <c r="E6817" s="1">
        <v>17</v>
      </c>
      <c r="F6817" s="1">
        <f t="shared" si="530"/>
        <v>9.1276470588235288</v>
      </c>
      <c r="G6817" s="1">
        <v>155.16999999999999</v>
      </c>
      <c r="H6817" s="1">
        <v>4.3899999999999997</v>
      </c>
      <c r="I6817">
        <f t="shared" si="532"/>
        <v>159.55999999999997</v>
      </c>
      <c r="J6817">
        <f t="shared" si="533"/>
        <v>3.5455000000000001</v>
      </c>
      <c r="K6817">
        <f t="shared" si="534"/>
        <v>5.5015523499999999</v>
      </c>
      <c r="L6817" s="1" t="s">
        <v>26</v>
      </c>
      <c r="M6817" s="1" t="s">
        <v>27</v>
      </c>
      <c r="N6817" s="1" t="s">
        <v>42</v>
      </c>
      <c r="O6817" s="1" t="s">
        <v>34</v>
      </c>
      <c r="P6817" s="1" t="s">
        <v>45</v>
      </c>
      <c r="Q6817" s="1" t="s">
        <v>36</v>
      </c>
      <c r="R6817" s="2">
        <v>40601</v>
      </c>
    </row>
    <row r="6818" spans="1:18" x14ac:dyDescent="0.25">
      <c r="A6818" s="1">
        <v>56483</v>
      </c>
      <c r="B6818" s="2">
        <v>39863</v>
      </c>
      <c r="C6818" s="2" t="str">
        <f t="shared" si="531"/>
        <v>February</v>
      </c>
      <c r="D6818" s="1" t="s">
        <v>25</v>
      </c>
      <c r="E6818" s="1">
        <v>37</v>
      </c>
      <c r="F6818" s="1">
        <f t="shared" si="530"/>
        <v>4.287027027027027</v>
      </c>
      <c r="G6818" s="1">
        <v>158.62</v>
      </c>
      <c r="H6818" s="1">
        <v>5.17</v>
      </c>
      <c r="I6818">
        <f t="shared" si="532"/>
        <v>163.79</v>
      </c>
      <c r="J6818">
        <f t="shared" si="533"/>
        <v>3.5455000000000001</v>
      </c>
      <c r="K6818">
        <f t="shared" si="534"/>
        <v>5.6238720999999998</v>
      </c>
      <c r="L6818" s="1" t="s">
        <v>26</v>
      </c>
      <c r="M6818" s="1" t="s">
        <v>20</v>
      </c>
      <c r="N6818" s="1" t="s">
        <v>28</v>
      </c>
      <c r="O6818" s="1" t="s">
        <v>34</v>
      </c>
      <c r="P6818" s="1" t="s">
        <v>45</v>
      </c>
      <c r="Q6818" s="1" t="s">
        <v>24</v>
      </c>
      <c r="R6818" s="2">
        <v>39863</v>
      </c>
    </row>
    <row r="6819" spans="1:18" x14ac:dyDescent="0.25">
      <c r="A6819" s="1">
        <v>15205</v>
      </c>
      <c r="B6819" s="2">
        <v>40619</v>
      </c>
      <c r="C6819" s="2" t="str">
        <f t="shared" si="531"/>
        <v>March</v>
      </c>
      <c r="D6819" s="1" t="s">
        <v>37</v>
      </c>
      <c r="E6819" s="1">
        <v>18</v>
      </c>
      <c r="F6819" s="1">
        <f t="shared" si="530"/>
        <v>255.85333333333332</v>
      </c>
      <c r="G6819" s="1">
        <v>4605.3599999999997</v>
      </c>
      <c r="H6819" s="1">
        <v>43.32</v>
      </c>
      <c r="I6819">
        <f t="shared" si="532"/>
        <v>4648.6799999999994</v>
      </c>
      <c r="J6819">
        <f t="shared" si="533"/>
        <v>4.7610000000000001</v>
      </c>
      <c r="K6819">
        <f t="shared" si="534"/>
        <v>219.26118959999999</v>
      </c>
      <c r="L6819" s="1" t="s">
        <v>38</v>
      </c>
      <c r="M6819" s="1" t="s">
        <v>44</v>
      </c>
      <c r="N6819" s="1" t="s">
        <v>33</v>
      </c>
      <c r="O6819" s="1" t="s">
        <v>22</v>
      </c>
      <c r="P6819" s="1" t="s">
        <v>39</v>
      </c>
      <c r="Q6819" s="1" t="s">
        <v>40</v>
      </c>
      <c r="R6819" s="2">
        <v>40621</v>
      </c>
    </row>
    <row r="6820" spans="1:18" x14ac:dyDescent="0.25">
      <c r="A6820" s="1">
        <v>19745</v>
      </c>
      <c r="B6820" s="2">
        <v>41261</v>
      </c>
      <c r="C6820" s="2" t="str">
        <f t="shared" si="531"/>
        <v>December</v>
      </c>
      <c r="D6820" s="1" t="s">
        <v>25</v>
      </c>
      <c r="E6820" s="1">
        <v>25</v>
      </c>
      <c r="F6820" s="1">
        <f t="shared" si="530"/>
        <v>42.870800000000003</v>
      </c>
      <c r="G6820" s="1">
        <v>1071.77</v>
      </c>
      <c r="H6820" s="1">
        <v>4.8</v>
      </c>
      <c r="I6820">
        <f t="shared" si="532"/>
        <v>1076.57</v>
      </c>
      <c r="J6820">
        <f t="shared" si="533"/>
        <v>4.7610000000000001</v>
      </c>
      <c r="K6820">
        <f t="shared" si="534"/>
        <v>51.026969700000002</v>
      </c>
      <c r="L6820" s="1" t="s">
        <v>26</v>
      </c>
      <c r="M6820" s="1" t="s">
        <v>51</v>
      </c>
      <c r="N6820" s="1" t="s">
        <v>28</v>
      </c>
      <c r="O6820" s="1" t="s">
        <v>22</v>
      </c>
      <c r="P6820" s="1" t="s">
        <v>23</v>
      </c>
      <c r="Q6820" s="1" t="s">
        <v>36</v>
      </c>
      <c r="R6820" s="2">
        <v>41262</v>
      </c>
    </row>
    <row r="6821" spans="1:18" x14ac:dyDescent="0.25">
      <c r="A6821" s="1">
        <v>2818</v>
      </c>
      <c r="B6821" s="2">
        <v>40158</v>
      </c>
      <c r="C6821" s="2" t="str">
        <f t="shared" si="531"/>
        <v>December</v>
      </c>
      <c r="D6821" s="1" t="s">
        <v>41</v>
      </c>
      <c r="E6821" s="1">
        <v>2</v>
      </c>
      <c r="F6821" s="1">
        <f t="shared" si="530"/>
        <v>44.615000000000002</v>
      </c>
      <c r="G6821" s="1">
        <v>89.23</v>
      </c>
      <c r="H6821" s="1">
        <v>13.26</v>
      </c>
      <c r="I6821">
        <f t="shared" si="532"/>
        <v>102.49000000000001</v>
      </c>
      <c r="J6821">
        <f t="shared" si="533"/>
        <v>3.5455000000000001</v>
      </c>
      <c r="K6821">
        <f t="shared" si="534"/>
        <v>3.1636496500000004</v>
      </c>
      <c r="L6821" s="1" t="s">
        <v>26</v>
      </c>
      <c r="M6821" s="1" t="s">
        <v>56</v>
      </c>
      <c r="N6821" s="1" t="s">
        <v>33</v>
      </c>
      <c r="O6821" s="1" t="s">
        <v>34</v>
      </c>
      <c r="P6821" s="1" t="s">
        <v>45</v>
      </c>
      <c r="Q6821" s="1" t="s">
        <v>24</v>
      </c>
      <c r="R6821" s="2">
        <v>40159</v>
      </c>
    </row>
    <row r="6822" spans="1:18" x14ac:dyDescent="0.25">
      <c r="A6822" s="1">
        <v>33797</v>
      </c>
      <c r="B6822" s="2">
        <v>39824</v>
      </c>
      <c r="C6822" s="2" t="str">
        <f t="shared" si="531"/>
        <v>January</v>
      </c>
      <c r="D6822" s="1" t="s">
        <v>32</v>
      </c>
      <c r="E6822" s="1">
        <v>29</v>
      </c>
      <c r="F6822" s="1">
        <f t="shared" si="530"/>
        <v>4.764482758620689</v>
      </c>
      <c r="G6822" s="1">
        <v>138.16999999999999</v>
      </c>
      <c r="H6822" s="1">
        <v>6.6</v>
      </c>
      <c r="I6822">
        <f t="shared" si="532"/>
        <v>144.76999999999998</v>
      </c>
      <c r="J6822">
        <f t="shared" si="533"/>
        <v>4.7610000000000001</v>
      </c>
      <c r="K6822">
        <f t="shared" si="534"/>
        <v>6.5782736999999996</v>
      </c>
      <c r="L6822" s="1" t="s">
        <v>19</v>
      </c>
      <c r="M6822" s="1" t="s">
        <v>49</v>
      </c>
      <c r="N6822" s="1" t="s">
        <v>28</v>
      </c>
      <c r="O6822" s="1" t="s">
        <v>22</v>
      </c>
      <c r="P6822" s="1" t="s">
        <v>23</v>
      </c>
      <c r="Q6822" s="1" t="s">
        <v>24</v>
      </c>
      <c r="R6822" s="2">
        <v>39826</v>
      </c>
    </row>
    <row r="6823" spans="1:18" x14ac:dyDescent="0.25">
      <c r="A6823" s="1">
        <v>17666</v>
      </c>
      <c r="B6823" s="2">
        <v>40429</v>
      </c>
      <c r="C6823" s="2" t="str">
        <f t="shared" si="531"/>
        <v>September</v>
      </c>
      <c r="D6823" s="1" t="s">
        <v>41</v>
      </c>
      <c r="E6823" s="1">
        <v>19</v>
      </c>
      <c r="F6823" s="1">
        <f t="shared" si="530"/>
        <v>4.3452631578947374</v>
      </c>
      <c r="G6823" s="1">
        <v>82.56</v>
      </c>
      <c r="H6823" s="1">
        <v>1.3</v>
      </c>
      <c r="I6823">
        <f t="shared" si="532"/>
        <v>83.86</v>
      </c>
      <c r="J6823">
        <f t="shared" si="533"/>
        <v>3.5455000000000001</v>
      </c>
      <c r="K6823">
        <f t="shared" si="534"/>
        <v>2.9271647999999999</v>
      </c>
      <c r="L6823" s="1" t="s">
        <v>26</v>
      </c>
      <c r="M6823" s="1" t="s">
        <v>54</v>
      </c>
      <c r="N6823" s="1" t="s">
        <v>42</v>
      </c>
      <c r="O6823" s="1" t="s">
        <v>34</v>
      </c>
      <c r="P6823" s="1" t="s">
        <v>45</v>
      </c>
      <c r="Q6823" s="1" t="s">
        <v>36</v>
      </c>
      <c r="R6823" s="2">
        <v>40431</v>
      </c>
    </row>
    <row r="6824" spans="1:18" x14ac:dyDescent="0.25">
      <c r="A6824" s="1">
        <v>32356</v>
      </c>
      <c r="B6824" s="2">
        <v>41192</v>
      </c>
      <c r="C6824" s="2" t="str">
        <f t="shared" si="531"/>
        <v>October</v>
      </c>
      <c r="D6824" s="1" t="s">
        <v>32</v>
      </c>
      <c r="E6824" s="1">
        <v>12</v>
      </c>
      <c r="F6824" s="1">
        <f t="shared" si="530"/>
        <v>64.034166666666664</v>
      </c>
      <c r="G6824" s="1">
        <v>768.41</v>
      </c>
      <c r="H6824" s="1">
        <v>19.989999999999998</v>
      </c>
      <c r="I6824">
        <f t="shared" si="532"/>
        <v>788.4</v>
      </c>
      <c r="J6824">
        <f t="shared" si="533"/>
        <v>3.5455000000000001</v>
      </c>
      <c r="K6824">
        <f t="shared" si="534"/>
        <v>27.243976549999999</v>
      </c>
      <c r="L6824" s="1" t="s">
        <v>26</v>
      </c>
      <c r="M6824" s="1" t="s">
        <v>54</v>
      </c>
      <c r="N6824" s="1" t="s">
        <v>42</v>
      </c>
      <c r="O6824" s="1" t="s">
        <v>34</v>
      </c>
      <c r="P6824" s="1" t="s">
        <v>48</v>
      </c>
      <c r="Q6824" s="1" t="s">
        <v>24</v>
      </c>
      <c r="R6824" s="2">
        <v>41193</v>
      </c>
    </row>
    <row r="6825" spans="1:18" x14ac:dyDescent="0.25">
      <c r="A6825" s="1">
        <v>29028</v>
      </c>
      <c r="B6825" s="2">
        <v>40579</v>
      </c>
      <c r="C6825" s="2" t="str">
        <f t="shared" si="531"/>
        <v>February</v>
      </c>
      <c r="D6825" s="1" t="s">
        <v>37</v>
      </c>
      <c r="E6825" s="1">
        <v>43</v>
      </c>
      <c r="F6825" s="1">
        <f t="shared" si="530"/>
        <v>398.40372093023257</v>
      </c>
      <c r="G6825" s="1">
        <v>17131.36</v>
      </c>
      <c r="H6825" s="1">
        <v>14.7</v>
      </c>
      <c r="I6825">
        <f t="shared" si="532"/>
        <v>17146.060000000001</v>
      </c>
      <c r="J6825">
        <f t="shared" si="533"/>
        <v>5.3265000000000002</v>
      </c>
      <c r="K6825">
        <f t="shared" si="534"/>
        <v>912.50189040000009</v>
      </c>
      <c r="L6825" s="1" t="s">
        <v>38</v>
      </c>
      <c r="M6825" s="1" t="s">
        <v>56</v>
      </c>
      <c r="N6825" s="1" t="s">
        <v>33</v>
      </c>
      <c r="O6825" s="1" t="s">
        <v>29</v>
      </c>
      <c r="P6825" s="1" t="s">
        <v>61</v>
      </c>
      <c r="Q6825" s="1" t="s">
        <v>40</v>
      </c>
      <c r="R6825" s="2">
        <v>40581</v>
      </c>
    </row>
    <row r="6826" spans="1:18" x14ac:dyDescent="0.25">
      <c r="A6826" s="1">
        <v>18951</v>
      </c>
      <c r="B6826" s="2">
        <v>40723</v>
      </c>
      <c r="C6826" s="2" t="str">
        <f t="shared" si="531"/>
        <v>June</v>
      </c>
      <c r="D6826" s="1" t="s">
        <v>37</v>
      </c>
      <c r="E6826" s="1">
        <v>10</v>
      </c>
      <c r="F6826" s="1">
        <f t="shared" si="530"/>
        <v>32.431750000000001</v>
      </c>
      <c r="G6826" s="1">
        <v>324.3175</v>
      </c>
      <c r="H6826" s="1">
        <v>5</v>
      </c>
      <c r="I6826">
        <f t="shared" si="532"/>
        <v>329.3175</v>
      </c>
      <c r="J6826">
        <f t="shared" si="533"/>
        <v>5.3265000000000002</v>
      </c>
      <c r="K6826">
        <f t="shared" si="534"/>
        <v>17.274771637499999</v>
      </c>
      <c r="L6826" s="1" t="s">
        <v>19</v>
      </c>
      <c r="M6826" s="1" t="s">
        <v>58</v>
      </c>
      <c r="N6826" s="1" t="s">
        <v>33</v>
      </c>
      <c r="O6826" s="1" t="s">
        <v>29</v>
      </c>
      <c r="P6826" s="1" t="s">
        <v>30</v>
      </c>
      <c r="Q6826" s="1" t="s">
        <v>24</v>
      </c>
      <c r="R6826" s="2">
        <v>40725</v>
      </c>
    </row>
    <row r="6827" spans="1:18" x14ac:dyDescent="0.25">
      <c r="A6827" s="1">
        <v>16640</v>
      </c>
      <c r="B6827" s="2">
        <v>40386</v>
      </c>
      <c r="C6827" s="2" t="str">
        <f t="shared" si="531"/>
        <v>July</v>
      </c>
      <c r="D6827" s="1" t="s">
        <v>18</v>
      </c>
      <c r="E6827" s="1">
        <v>6</v>
      </c>
      <c r="F6827" s="1">
        <f t="shared" si="530"/>
        <v>108.72166666666668</v>
      </c>
      <c r="G6827" s="1">
        <v>652.33000000000004</v>
      </c>
      <c r="H6827" s="1">
        <v>30</v>
      </c>
      <c r="I6827">
        <f t="shared" si="532"/>
        <v>682.33</v>
      </c>
      <c r="J6827">
        <f t="shared" si="533"/>
        <v>4.7610000000000001</v>
      </c>
      <c r="K6827">
        <f t="shared" si="534"/>
        <v>31.057431300000005</v>
      </c>
      <c r="L6827" s="1" t="s">
        <v>38</v>
      </c>
      <c r="M6827" s="1" t="s">
        <v>49</v>
      </c>
      <c r="N6827" s="1" t="s">
        <v>33</v>
      </c>
      <c r="O6827" s="1" t="s">
        <v>22</v>
      </c>
      <c r="P6827" s="1" t="s">
        <v>39</v>
      </c>
      <c r="Q6827" s="1" t="s">
        <v>40</v>
      </c>
      <c r="R6827" s="2">
        <v>40388</v>
      </c>
    </row>
    <row r="6828" spans="1:18" x14ac:dyDescent="0.25">
      <c r="A6828" s="1">
        <v>15236</v>
      </c>
      <c r="B6828" s="2">
        <v>41008</v>
      </c>
      <c r="C6828" s="2" t="str">
        <f t="shared" si="531"/>
        <v>April</v>
      </c>
      <c r="D6828" s="1" t="s">
        <v>32</v>
      </c>
      <c r="E6828" s="1">
        <v>33</v>
      </c>
      <c r="F6828" s="1">
        <f t="shared" si="530"/>
        <v>10.346060606060606</v>
      </c>
      <c r="G6828" s="1">
        <v>341.42</v>
      </c>
      <c r="H6828" s="1">
        <v>2.99</v>
      </c>
      <c r="I6828">
        <f t="shared" si="532"/>
        <v>344.41</v>
      </c>
      <c r="J6828">
        <f t="shared" si="533"/>
        <v>3.5455000000000001</v>
      </c>
      <c r="K6828">
        <f t="shared" si="534"/>
        <v>12.105046100000003</v>
      </c>
      <c r="L6828" s="1" t="s">
        <v>26</v>
      </c>
      <c r="M6828" s="1" t="s">
        <v>27</v>
      </c>
      <c r="N6828" s="1" t="s">
        <v>42</v>
      </c>
      <c r="O6828" s="1" t="s">
        <v>34</v>
      </c>
      <c r="P6828" s="1" t="s">
        <v>48</v>
      </c>
      <c r="Q6828" s="1" t="s">
        <v>24</v>
      </c>
      <c r="R6828" s="2">
        <v>41009</v>
      </c>
    </row>
    <row r="6829" spans="1:18" x14ac:dyDescent="0.25">
      <c r="A6829" s="1">
        <v>55813</v>
      </c>
      <c r="B6829" s="2">
        <v>41118</v>
      </c>
      <c r="C6829" s="2" t="str">
        <f t="shared" si="531"/>
        <v>July</v>
      </c>
      <c r="D6829" s="1" t="s">
        <v>18</v>
      </c>
      <c r="E6829" s="1">
        <v>39</v>
      </c>
      <c r="F6829" s="1">
        <f t="shared" si="530"/>
        <v>67.96846153846154</v>
      </c>
      <c r="G6829" s="1">
        <v>2650.77</v>
      </c>
      <c r="H6829" s="1">
        <v>37.58</v>
      </c>
      <c r="I6829">
        <f t="shared" si="532"/>
        <v>2688.35</v>
      </c>
      <c r="J6829">
        <f t="shared" si="533"/>
        <v>4.7610000000000001</v>
      </c>
      <c r="K6829">
        <f t="shared" si="534"/>
        <v>126.2031597</v>
      </c>
      <c r="L6829" s="1" t="s">
        <v>26</v>
      </c>
      <c r="M6829" s="1" t="s">
        <v>51</v>
      </c>
      <c r="N6829" s="1" t="s">
        <v>33</v>
      </c>
      <c r="O6829" s="1" t="s">
        <v>22</v>
      </c>
      <c r="P6829" s="1" t="s">
        <v>23</v>
      </c>
      <c r="Q6829" s="1" t="s">
        <v>36</v>
      </c>
      <c r="R6829" s="2">
        <v>41118</v>
      </c>
    </row>
    <row r="6830" spans="1:18" x14ac:dyDescent="0.25">
      <c r="A6830" s="1">
        <v>43911</v>
      </c>
      <c r="B6830" s="2">
        <v>39827</v>
      </c>
      <c r="C6830" s="2" t="str">
        <f t="shared" si="531"/>
        <v>January</v>
      </c>
      <c r="D6830" s="1" t="s">
        <v>41</v>
      </c>
      <c r="E6830" s="1">
        <v>36</v>
      </c>
      <c r="F6830" s="1">
        <f t="shared" si="530"/>
        <v>275.57916666666665</v>
      </c>
      <c r="G6830" s="1">
        <v>9920.85</v>
      </c>
      <c r="H6830" s="1">
        <v>17.86</v>
      </c>
      <c r="I6830">
        <f t="shared" si="532"/>
        <v>9938.7100000000009</v>
      </c>
      <c r="J6830">
        <f t="shared" si="533"/>
        <v>5.3265000000000002</v>
      </c>
      <c r="K6830">
        <f t="shared" si="534"/>
        <v>528.43407524999998</v>
      </c>
      <c r="L6830" s="1" t="s">
        <v>38</v>
      </c>
      <c r="M6830" s="1" t="s">
        <v>51</v>
      </c>
      <c r="N6830" s="1" t="s">
        <v>33</v>
      </c>
      <c r="O6830" s="1" t="s">
        <v>29</v>
      </c>
      <c r="P6830" s="1" t="s">
        <v>61</v>
      </c>
      <c r="Q6830" s="1" t="s">
        <v>40</v>
      </c>
      <c r="R6830" s="2">
        <v>39828</v>
      </c>
    </row>
    <row r="6831" spans="1:18" x14ac:dyDescent="0.25">
      <c r="A6831" s="1">
        <v>55429</v>
      </c>
      <c r="B6831" s="2">
        <v>39993</v>
      </c>
      <c r="C6831" s="2" t="str">
        <f t="shared" si="531"/>
        <v>June</v>
      </c>
      <c r="D6831" s="1" t="s">
        <v>25</v>
      </c>
      <c r="E6831" s="1">
        <v>43</v>
      </c>
      <c r="F6831" s="1">
        <f t="shared" si="530"/>
        <v>6.0602325581395347</v>
      </c>
      <c r="G6831" s="1">
        <v>260.58999999999997</v>
      </c>
      <c r="H6831" s="1">
        <v>7.03</v>
      </c>
      <c r="I6831">
        <f t="shared" si="532"/>
        <v>267.61999999999995</v>
      </c>
      <c r="J6831">
        <f t="shared" si="533"/>
        <v>3.5455000000000001</v>
      </c>
      <c r="K6831">
        <f t="shared" si="534"/>
        <v>9.2392184499999992</v>
      </c>
      <c r="L6831" s="1" t="s">
        <v>26</v>
      </c>
      <c r="M6831" s="1" t="s">
        <v>56</v>
      </c>
      <c r="N6831" s="1" t="s">
        <v>21</v>
      </c>
      <c r="O6831" s="1" t="s">
        <v>34</v>
      </c>
      <c r="P6831" s="1" t="s">
        <v>45</v>
      </c>
      <c r="Q6831" s="1" t="s">
        <v>24</v>
      </c>
      <c r="R6831" s="2">
        <v>39995</v>
      </c>
    </row>
    <row r="6832" spans="1:18" x14ac:dyDescent="0.25">
      <c r="A6832" s="1">
        <v>44387</v>
      </c>
      <c r="B6832" s="2">
        <v>39848</v>
      </c>
      <c r="C6832" s="2" t="str">
        <f t="shared" si="531"/>
        <v>February</v>
      </c>
      <c r="D6832" s="1" t="s">
        <v>18</v>
      </c>
      <c r="E6832" s="1">
        <v>20</v>
      </c>
      <c r="F6832" s="1">
        <f t="shared" si="530"/>
        <v>8.6545000000000005</v>
      </c>
      <c r="G6832" s="1">
        <v>173.09</v>
      </c>
      <c r="H6832" s="1">
        <v>4.82</v>
      </c>
      <c r="I6832">
        <f t="shared" si="532"/>
        <v>177.91</v>
      </c>
      <c r="J6832">
        <f t="shared" si="533"/>
        <v>3.5455000000000001</v>
      </c>
      <c r="K6832">
        <f t="shared" si="534"/>
        <v>6.1369059500000001</v>
      </c>
      <c r="L6832" s="1" t="s">
        <v>26</v>
      </c>
      <c r="M6832" s="1" t="s">
        <v>55</v>
      </c>
      <c r="N6832" s="1" t="s">
        <v>33</v>
      </c>
      <c r="O6832" s="1" t="s">
        <v>34</v>
      </c>
      <c r="P6832" s="1" t="s">
        <v>45</v>
      </c>
      <c r="Q6832" s="1" t="s">
        <v>24</v>
      </c>
      <c r="R6832" s="2">
        <v>39852</v>
      </c>
    </row>
    <row r="6833" spans="1:18" x14ac:dyDescent="0.25">
      <c r="A6833" s="1">
        <v>14596</v>
      </c>
      <c r="B6833" s="2">
        <v>39823</v>
      </c>
      <c r="C6833" s="2" t="str">
        <f t="shared" si="531"/>
        <v>January</v>
      </c>
      <c r="D6833" s="1" t="s">
        <v>37</v>
      </c>
      <c r="E6833" s="1">
        <v>19</v>
      </c>
      <c r="F6833" s="1">
        <f t="shared" si="530"/>
        <v>3.3231578947368421</v>
      </c>
      <c r="G6833" s="1">
        <v>63.14</v>
      </c>
      <c r="H6833" s="1">
        <v>3.97</v>
      </c>
      <c r="I6833">
        <f t="shared" si="532"/>
        <v>67.11</v>
      </c>
      <c r="J6833">
        <f t="shared" si="533"/>
        <v>3.5455000000000001</v>
      </c>
      <c r="K6833">
        <f t="shared" si="534"/>
        <v>2.2386287</v>
      </c>
      <c r="L6833" s="1" t="s">
        <v>26</v>
      </c>
      <c r="M6833" s="1" t="s">
        <v>27</v>
      </c>
      <c r="N6833" s="1" t="s">
        <v>33</v>
      </c>
      <c r="O6833" s="1" t="s">
        <v>34</v>
      </c>
      <c r="P6833" s="1" t="s">
        <v>35</v>
      </c>
      <c r="Q6833" s="1" t="s">
        <v>36</v>
      </c>
      <c r="R6833" s="2">
        <v>39824</v>
      </c>
    </row>
    <row r="6834" spans="1:18" x14ac:dyDescent="0.25">
      <c r="A6834" s="1">
        <v>19010</v>
      </c>
      <c r="B6834" s="2">
        <v>39971</v>
      </c>
      <c r="C6834" s="2" t="str">
        <f t="shared" si="531"/>
        <v>June</v>
      </c>
      <c r="D6834" s="1" t="s">
        <v>18</v>
      </c>
      <c r="E6834" s="1">
        <v>18</v>
      </c>
      <c r="F6834" s="1">
        <f t="shared" si="530"/>
        <v>1321.8294444444446</v>
      </c>
      <c r="G6834" s="1">
        <v>23792.93</v>
      </c>
      <c r="H6834" s="1">
        <v>19.989999999999998</v>
      </c>
      <c r="I6834">
        <f t="shared" si="532"/>
        <v>23812.920000000002</v>
      </c>
      <c r="J6834">
        <f t="shared" si="533"/>
        <v>3.5455000000000001</v>
      </c>
      <c r="K6834">
        <f t="shared" si="534"/>
        <v>843.57833314999993</v>
      </c>
      <c r="L6834" s="1" t="s">
        <v>26</v>
      </c>
      <c r="M6834" s="1" t="s">
        <v>44</v>
      </c>
      <c r="N6834" s="1" t="s">
        <v>28</v>
      </c>
      <c r="O6834" s="1" t="s">
        <v>34</v>
      </c>
      <c r="P6834" s="1" t="s">
        <v>48</v>
      </c>
      <c r="Q6834" s="1" t="s">
        <v>24</v>
      </c>
      <c r="R6834" s="2">
        <v>39973</v>
      </c>
    </row>
    <row r="6835" spans="1:18" x14ac:dyDescent="0.25">
      <c r="A6835" s="1">
        <v>54791</v>
      </c>
      <c r="B6835" s="2">
        <v>41263</v>
      </c>
      <c r="C6835" s="2" t="str">
        <f t="shared" si="531"/>
        <v>December</v>
      </c>
      <c r="D6835" s="1" t="s">
        <v>25</v>
      </c>
      <c r="E6835" s="1">
        <v>27</v>
      </c>
      <c r="F6835" s="1">
        <f t="shared" si="530"/>
        <v>40.28074074074074</v>
      </c>
      <c r="G6835" s="1">
        <v>1087.58</v>
      </c>
      <c r="H6835" s="1">
        <v>3.04</v>
      </c>
      <c r="I6835">
        <f t="shared" si="532"/>
        <v>1090.6199999999999</v>
      </c>
      <c r="J6835">
        <f t="shared" si="533"/>
        <v>4.7610000000000001</v>
      </c>
      <c r="K6835">
        <f t="shared" si="534"/>
        <v>51.779683799999994</v>
      </c>
      <c r="L6835" s="1" t="s">
        <v>26</v>
      </c>
      <c r="M6835" s="1" t="s">
        <v>59</v>
      </c>
      <c r="N6835" s="1" t="s">
        <v>33</v>
      </c>
      <c r="O6835" s="1" t="s">
        <v>22</v>
      </c>
      <c r="P6835" s="1" t="s">
        <v>23</v>
      </c>
      <c r="Q6835" s="1" t="s">
        <v>36</v>
      </c>
      <c r="R6835" s="2">
        <v>41264</v>
      </c>
    </row>
    <row r="6836" spans="1:18" x14ac:dyDescent="0.25">
      <c r="A6836" s="1">
        <v>17952</v>
      </c>
      <c r="B6836" s="2">
        <v>40462</v>
      </c>
      <c r="C6836" s="2" t="str">
        <f t="shared" si="531"/>
        <v>October</v>
      </c>
      <c r="D6836" s="1" t="s">
        <v>41</v>
      </c>
      <c r="E6836" s="1">
        <v>28</v>
      </c>
      <c r="F6836" s="1">
        <f t="shared" si="530"/>
        <v>15.361785714285714</v>
      </c>
      <c r="G6836" s="1">
        <v>430.13</v>
      </c>
      <c r="H6836" s="1">
        <v>6.75</v>
      </c>
      <c r="I6836">
        <f t="shared" si="532"/>
        <v>436.88</v>
      </c>
      <c r="J6836">
        <f t="shared" si="533"/>
        <v>3.5455000000000001</v>
      </c>
      <c r="K6836">
        <f t="shared" si="534"/>
        <v>15.25025915</v>
      </c>
      <c r="L6836" s="1" t="s">
        <v>26</v>
      </c>
      <c r="M6836" s="1" t="s">
        <v>51</v>
      </c>
      <c r="N6836" s="1" t="s">
        <v>28</v>
      </c>
      <c r="O6836" s="1" t="s">
        <v>34</v>
      </c>
      <c r="P6836" s="1" t="s">
        <v>68</v>
      </c>
      <c r="Q6836" s="1" t="s">
        <v>31</v>
      </c>
      <c r="R6836" s="2">
        <v>40463</v>
      </c>
    </row>
    <row r="6837" spans="1:18" x14ac:dyDescent="0.25">
      <c r="A6837" s="1">
        <v>24677</v>
      </c>
      <c r="B6837" s="2">
        <v>40973</v>
      </c>
      <c r="C6837" s="2" t="str">
        <f t="shared" si="531"/>
        <v>March</v>
      </c>
      <c r="D6837" s="1" t="s">
        <v>18</v>
      </c>
      <c r="E6837" s="1">
        <v>44</v>
      </c>
      <c r="F6837" s="1">
        <f t="shared" si="530"/>
        <v>8.2818181818181813</v>
      </c>
      <c r="G6837" s="1">
        <v>364.4</v>
      </c>
      <c r="H6837" s="1">
        <v>1.99</v>
      </c>
      <c r="I6837">
        <f t="shared" si="532"/>
        <v>366.39</v>
      </c>
      <c r="J6837">
        <f t="shared" si="533"/>
        <v>5.3265000000000002</v>
      </c>
      <c r="K6837">
        <f t="shared" si="534"/>
        <v>19.409766000000001</v>
      </c>
      <c r="L6837" s="1" t="s">
        <v>26</v>
      </c>
      <c r="M6837" s="1" t="s">
        <v>47</v>
      </c>
      <c r="N6837" s="1" t="s">
        <v>21</v>
      </c>
      <c r="O6837" s="1" t="s">
        <v>29</v>
      </c>
      <c r="P6837" s="1" t="s">
        <v>43</v>
      </c>
      <c r="Q6837" s="1" t="s">
        <v>46</v>
      </c>
      <c r="R6837" s="2">
        <v>40975</v>
      </c>
    </row>
    <row r="6838" spans="1:18" x14ac:dyDescent="0.25">
      <c r="A6838" s="1">
        <v>47106</v>
      </c>
      <c r="B6838" s="2">
        <v>40841</v>
      </c>
      <c r="C6838" s="2" t="str">
        <f t="shared" si="531"/>
        <v>October</v>
      </c>
      <c r="D6838" s="1" t="s">
        <v>41</v>
      </c>
      <c r="E6838" s="1">
        <v>37</v>
      </c>
      <c r="F6838" s="1">
        <f t="shared" si="530"/>
        <v>59.260270270270276</v>
      </c>
      <c r="G6838" s="1">
        <v>2192.63</v>
      </c>
      <c r="H6838" s="1">
        <v>3.99</v>
      </c>
      <c r="I6838">
        <f t="shared" si="532"/>
        <v>2196.62</v>
      </c>
      <c r="J6838">
        <f t="shared" si="533"/>
        <v>3.5455000000000001</v>
      </c>
      <c r="K6838">
        <f t="shared" si="534"/>
        <v>77.739696649999999</v>
      </c>
      <c r="L6838" s="1" t="s">
        <v>26</v>
      </c>
      <c r="M6838" s="1" t="s">
        <v>49</v>
      </c>
      <c r="N6838" s="1" t="s">
        <v>42</v>
      </c>
      <c r="O6838" s="1" t="s">
        <v>34</v>
      </c>
      <c r="P6838" s="1" t="s">
        <v>68</v>
      </c>
      <c r="Q6838" s="1" t="s">
        <v>24</v>
      </c>
      <c r="R6838" s="2">
        <v>40843</v>
      </c>
    </row>
    <row r="6839" spans="1:18" x14ac:dyDescent="0.25">
      <c r="A6839" s="1">
        <v>44614</v>
      </c>
      <c r="B6839" s="2">
        <v>40343</v>
      </c>
      <c r="C6839" s="2" t="str">
        <f t="shared" si="531"/>
        <v>June</v>
      </c>
      <c r="D6839" s="1" t="s">
        <v>18</v>
      </c>
      <c r="E6839" s="1">
        <v>27</v>
      </c>
      <c r="F6839" s="1">
        <f t="shared" si="530"/>
        <v>25.93888888888889</v>
      </c>
      <c r="G6839" s="1">
        <v>700.35</v>
      </c>
      <c r="H6839" s="1">
        <v>5.89</v>
      </c>
      <c r="I6839">
        <f t="shared" si="532"/>
        <v>706.24</v>
      </c>
      <c r="J6839">
        <f t="shared" si="533"/>
        <v>5.3265000000000002</v>
      </c>
      <c r="K6839">
        <f t="shared" si="534"/>
        <v>37.304142750000004</v>
      </c>
      <c r="L6839" s="1" t="s">
        <v>26</v>
      </c>
      <c r="M6839" s="1" t="s">
        <v>27</v>
      </c>
      <c r="N6839" s="1" t="s">
        <v>33</v>
      </c>
      <c r="O6839" s="1" t="s">
        <v>29</v>
      </c>
      <c r="P6839" s="1" t="s">
        <v>43</v>
      </c>
      <c r="Q6839" s="1" t="s">
        <v>24</v>
      </c>
      <c r="R6839" s="2">
        <v>40352</v>
      </c>
    </row>
    <row r="6840" spans="1:18" x14ac:dyDescent="0.25">
      <c r="A6840" s="1">
        <v>10663</v>
      </c>
      <c r="B6840" s="2">
        <v>39956</v>
      </c>
      <c r="C6840" s="2" t="str">
        <f t="shared" si="531"/>
        <v>May</v>
      </c>
      <c r="D6840" s="1" t="s">
        <v>25</v>
      </c>
      <c r="E6840" s="1">
        <v>40</v>
      </c>
      <c r="F6840" s="1">
        <f t="shared" si="530"/>
        <v>2.60975</v>
      </c>
      <c r="G6840" s="1">
        <v>104.39</v>
      </c>
      <c r="H6840" s="1">
        <v>0.5</v>
      </c>
      <c r="I6840">
        <f t="shared" si="532"/>
        <v>104.89</v>
      </c>
      <c r="J6840">
        <f t="shared" si="533"/>
        <v>3.5455000000000001</v>
      </c>
      <c r="K6840">
        <f t="shared" si="534"/>
        <v>3.7011474500000001</v>
      </c>
      <c r="L6840" s="1" t="s">
        <v>26</v>
      </c>
      <c r="M6840" s="1" t="s">
        <v>51</v>
      </c>
      <c r="N6840" s="1" t="s">
        <v>42</v>
      </c>
      <c r="O6840" s="1" t="s">
        <v>34</v>
      </c>
      <c r="P6840" s="1" t="s">
        <v>63</v>
      </c>
      <c r="Q6840" s="1" t="s">
        <v>24</v>
      </c>
      <c r="R6840" s="2">
        <v>39956</v>
      </c>
    </row>
    <row r="6841" spans="1:18" x14ac:dyDescent="0.25">
      <c r="A6841" s="1">
        <v>13635</v>
      </c>
      <c r="B6841" s="2">
        <v>39934</v>
      </c>
      <c r="C6841" s="2" t="str">
        <f t="shared" si="531"/>
        <v>May</v>
      </c>
      <c r="D6841" s="1" t="s">
        <v>37</v>
      </c>
      <c r="E6841" s="1">
        <v>28</v>
      </c>
      <c r="F6841" s="1">
        <f t="shared" si="530"/>
        <v>5.3214285714285712</v>
      </c>
      <c r="G6841" s="1">
        <v>149</v>
      </c>
      <c r="H6841" s="1">
        <v>7.44</v>
      </c>
      <c r="I6841">
        <f t="shared" si="532"/>
        <v>156.44</v>
      </c>
      <c r="J6841">
        <f t="shared" si="533"/>
        <v>3.5455000000000001</v>
      </c>
      <c r="K6841">
        <f t="shared" si="534"/>
        <v>5.2827950000000001</v>
      </c>
      <c r="L6841" s="1" t="s">
        <v>26</v>
      </c>
      <c r="M6841" s="1" t="s">
        <v>54</v>
      </c>
      <c r="N6841" s="1" t="s">
        <v>42</v>
      </c>
      <c r="O6841" s="1" t="s">
        <v>34</v>
      </c>
      <c r="P6841" s="1" t="s">
        <v>45</v>
      </c>
      <c r="Q6841" s="1" t="s">
        <v>24</v>
      </c>
      <c r="R6841" s="2">
        <v>39935</v>
      </c>
    </row>
    <row r="6842" spans="1:18" x14ac:dyDescent="0.25">
      <c r="A6842" s="1">
        <v>2593</v>
      </c>
      <c r="B6842" s="2">
        <v>40424</v>
      </c>
      <c r="C6842" s="2" t="str">
        <f t="shared" si="531"/>
        <v>September</v>
      </c>
      <c r="D6842" s="1" t="s">
        <v>25</v>
      </c>
      <c r="E6842" s="1">
        <v>15</v>
      </c>
      <c r="F6842" s="1">
        <f t="shared" si="530"/>
        <v>256.11466666666666</v>
      </c>
      <c r="G6842" s="1">
        <v>3841.72</v>
      </c>
      <c r="H6842" s="1">
        <v>43.32</v>
      </c>
      <c r="I6842">
        <f t="shared" si="532"/>
        <v>3885.04</v>
      </c>
      <c r="J6842">
        <f t="shared" si="533"/>
        <v>4.7610000000000001</v>
      </c>
      <c r="K6842">
        <f t="shared" si="534"/>
        <v>182.90428919999999</v>
      </c>
      <c r="L6842" s="1" t="s">
        <v>38</v>
      </c>
      <c r="M6842" s="1" t="s">
        <v>54</v>
      </c>
      <c r="N6842" s="1" t="s">
        <v>33</v>
      </c>
      <c r="O6842" s="1" t="s">
        <v>22</v>
      </c>
      <c r="P6842" s="1" t="s">
        <v>39</v>
      </c>
      <c r="Q6842" s="1" t="s">
        <v>40</v>
      </c>
      <c r="R6842" s="2">
        <v>40425</v>
      </c>
    </row>
    <row r="6843" spans="1:18" x14ac:dyDescent="0.25">
      <c r="A6843" s="1">
        <v>53120</v>
      </c>
      <c r="B6843" s="2">
        <v>41046</v>
      </c>
      <c r="C6843" s="2" t="str">
        <f t="shared" si="531"/>
        <v>May</v>
      </c>
      <c r="D6843" s="1" t="s">
        <v>32</v>
      </c>
      <c r="E6843" s="1">
        <v>5</v>
      </c>
      <c r="F6843" s="1">
        <f t="shared" si="530"/>
        <v>4.55</v>
      </c>
      <c r="G6843" s="1">
        <v>22.75</v>
      </c>
      <c r="H6843" s="1">
        <v>0.88</v>
      </c>
      <c r="I6843">
        <f t="shared" si="532"/>
        <v>23.63</v>
      </c>
      <c r="J6843">
        <f t="shared" si="533"/>
        <v>3.5455000000000001</v>
      </c>
      <c r="K6843">
        <f t="shared" si="534"/>
        <v>0.80660125000000005</v>
      </c>
      <c r="L6843" s="1" t="s">
        <v>26</v>
      </c>
      <c r="M6843" s="1" t="s">
        <v>47</v>
      </c>
      <c r="N6843" s="1" t="s">
        <v>33</v>
      </c>
      <c r="O6843" s="1" t="s">
        <v>34</v>
      </c>
      <c r="P6843" s="1" t="s">
        <v>45</v>
      </c>
      <c r="Q6843" s="1" t="s">
        <v>36</v>
      </c>
      <c r="R6843" s="2">
        <v>41048</v>
      </c>
    </row>
    <row r="6844" spans="1:18" x14ac:dyDescent="0.25">
      <c r="A6844" s="1">
        <v>47168</v>
      </c>
      <c r="B6844" s="2">
        <v>39985</v>
      </c>
      <c r="C6844" s="2" t="str">
        <f t="shared" si="531"/>
        <v>June</v>
      </c>
      <c r="D6844" s="1" t="s">
        <v>32</v>
      </c>
      <c r="E6844" s="1">
        <v>42</v>
      </c>
      <c r="F6844" s="1">
        <f t="shared" si="530"/>
        <v>6.2452380952380953</v>
      </c>
      <c r="G6844" s="1">
        <v>262.3</v>
      </c>
      <c r="H6844" s="1">
        <v>9.68</v>
      </c>
      <c r="I6844">
        <f t="shared" si="532"/>
        <v>271.98</v>
      </c>
      <c r="J6844">
        <f t="shared" si="533"/>
        <v>3.5455000000000001</v>
      </c>
      <c r="K6844">
        <f t="shared" si="534"/>
        <v>9.299846500000001</v>
      </c>
      <c r="L6844" s="1" t="s">
        <v>26</v>
      </c>
      <c r="M6844" s="1" t="s">
        <v>27</v>
      </c>
      <c r="N6844" s="1" t="s">
        <v>33</v>
      </c>
      <c r="O6844" s="1" t="s">
        <v>34</v>
      </c>
      <c r="P6844" s="1" t="s">
        <v>45</v>
      </c>
      <c r="Q6844" s="1" t="s">
        <v>24</v>
      </c>
      <c r="R6844" s="2">
        <v>39986</v>
      </c>
    </row>
    <row r="6845" spans="1:18" x14ac:dyDescent="0.25">
      <c r="A6845" s="1">
        <v>52162</v>
      </c>
      <c r="B6845" s="2">
        <v>40848</v>
      </c>
      <c r="C6845" s="2" t="str">
        <f t="shared" si="531"/>
        <v>November</v>
      </c>
      <c r="D6845" s="1" t="s">
        <v>32</v>
      </c>
      <c r="E6845" s="1">
        <v>47</v>
      </c>
      <c r="F6845" s="1">
        <f t="shared" si="530"/>
        <v>3.3025531914893618</v>
      </c>
      <c r="G6845" s="1">
        <v>155.22</v>
      </c>
      <c r="H6845" s="1">
        <v>1.35</v>
      </c>
      <c r="I6845">
        <f t="shared" si="532"/>
        <v>156.57</v>
      </c>
      <c r="J6845">
        <f t="shared" si="533"/>
        <v>4.7610000000000001</v>
      </c>
      <c r="K6845">
        <f t="shared" si="534"/>
        <v>7.3900242</v>
      </c>
      <c r="L6845" s="1" t="s">
        <v>26</v>
      </c>
      <c r="M6845" s="1" t="s">
        <v>27</v>
      </c>
      <c r="N6845" s="1" t="s">
        <v>42</v>
      </c>
      <c r="O6845" s="1" t="s">
        <v>22</v>
      </c>
      <c r="P6845" s="1" t="s">
        <v>39</v>
      </c>
      <c r="Q6845" s="1" t="s">
        <v>40</v>
      </c>
      <c r="R6845" s="2">
        <v>40849</v>
      </c>
    </row>
    <row r="6846" spans="1:18" x14ac:dyDescent="0.25">
      <c r="A6846" s="1">
        <v>54467</v>
      </c>
      <c r="B6846" s="2">
        <v>40469</v>
      </c>
      <c r="C6846" s="2" t="str">
        <f t="shared" si="531"/>
        <v>October</v>
      </c>
      <c r="D6846" s="1" t="s">
        <v>18</v>
      </c>
      <c r="E6846" s="1">
        <v>17</v>
      </c>
      <c r="F6846" s="1">
        <f t="shared" si="530"/>
        <v>4.4017647058823526</v>
      </c>
      <c r="G6846" s="1">
        <v>74.83</v>
      </c>
      <c r="H6846" s="1">
        <v>6.89</v>
      </c>
      <c r="I6846">
        <f t="shared" si="532"/>
        <v>81.72</v>
      </c>
      <c r="J6846">
        <f t="shared" si="533"/>
        <v>3.5455000000000001</v>
      </c>
      <c r="K6846">
        <f t="shared" si="534"/>
        <v>2.6530976500000003</v>
      </c>
      <c r="L6846" s="1" t="s">
        <v>26</v>
      </c>
      <c r="M6846" s="1" t="s">
        <v>20</v>
      </c>
      <c r="N6846" s="1" t="s">
        <v>28</v>
      </c>
      <c r="O6846" s="1" t="s">
        <v>34</v>
      </c>
      <c r="P6846" s="1" t="s">
        <v>68</v>
      </c>
      <c r="Q6846" s="1" t="s">
        <v>24</v>
      </c>
      <c r="R6846" s="2">
        <v>40474</v>
      </c>
    </row>
    <row r="6847" spans="1:18" x14ac:dyDescent="0.25">
      <c r="A6847" s="1">
        <v>38625</v>
      </c>
      <c r="B6847" s="2">
        <v>40499</v>
      </c>
      <c r="C6847" s="2" t="str">
        <f t="shared" si="531"/>
        <v>November</v>
      </c>
      <c r="D6847" s="1" t="s">
        <v>32</v>
      </c>
      <c r="E6847" s="1">
        <v>12</v>
      </c>
      <c r="F6847" s="1">
        <f t="shared" si="530"/>
        <v>6.0683333333333325</v>
      </c>
      <c r="G6847" s="1">
        <v>72.819999999999993</v>
      </c>
      <c r="H6847" s="1">
        <v>2.5</v>
      </c>
      <c r="I6847">
        <f t="shared" si="532"/>
        <v>75.319999999999993</v>
      </c>
      <c r="J6847">
        <f t="shared" si="533"/>
        <v>3.5455000000000001</v>
      </c>
      <c r="K6847">
        <f t="shared" si="534"/>
        <v>2.5818330999999999</v>
      </c>
      <c r="L6847" s="1" t="s">
        <v>26</v>
      </c>
      <c r="M6847" s="1" t="s">
        <v>20</v>
      </c>
      <c r="N6847" s="1" t="s">
        <v>33</v>
      </c>
      <c r="O6847" s="1" t="s">
        <v>34</v>
      </c>
      <c r="P6847" s="1" t="s">
        <v>62</v>
      </c>
      <c r="Q6847" s="1" t="s">
        <v>24</v>
      </c>
      <c r="R6847" s="2">
        <v>40501</v>
      </c>
    </row>
    <row r="6848" spans="1:18" x14ac:dyDescent="0.25">
      <c r="A6848" s="1">
        <v>23168</v>
      </c>
      <c r="B6848" s="2">
        <v>40436</v>
      </c>
      <c r="C6848" s="2" t="str">
        <f t="shared" si="531"/>
        <v>September</v>
      </c>
      <c r="D6848" s="1" t="s">
        <v>18</v>
      </c>
      <c r="E6848" s="1">
        <v>46</v>
      </c>
      <c r="F6848" s="1">
        <f t="shared" si="530"/>
        <v>520.64152173913044</v>
      </c>
      <c r="G6848" s="1">
        <v>23949.51</v>
      </c>
      <c r="H6848" s="1">
        <v>24.49</v>
      </c>
      <c r="I6848">
        <f t="shared" si="532"/>
        <v>23974</v>
      </c>
      <c r="J6848">
        <f t="shared" si="533"/>
        <v>5.3265000000000002</v>
      </c>
      <c r="K6848">
        <f t="shared" si="534"/>
        <v>1275.67065015</v>
      </c>
      <c r="L6848" s="1" t="s">
        <v>19</v>
      </c>
      <c r="M6848" s="1" t="s">
        <v>47</v>
      </c>
      <c r="N6848" s="1" t="s">
        <v>42</v>
      </c>
      <c r="O6848" s="1" t="s">
        <v>29</v>
      </c>
      <c r="P6848" s="1" t="s">
        <v>52</v>
      </c>
      <c r="Q6848" s="1" t="s">
        <v>53</v>
      </c>
      <c r="R6848" s="2">
        <v>40443</v>
      </c>
    </row>
    <row r="6849" spans="1:18" x14ac:dyDescent="0.25">
      <c r="A6849" s="1">
        <v>44679</v>
      </c>
      <c r="B6849" s="2">
        <v>41063</v>
      </c>
      <c r="C6849" s="2" t="str">
        <f t="shared" si="531"/>
        <v>June</v>
      </c>
      <c r="D6849" s="1" t="s">
        <v>41</v>
      </c>
      <c r="E6849" s="1">
        <v>35</v>
      </c>
      <c r="F6849" s="1">
        <f t="shared" si="530"/>
        <v>57.26342857142857</v>
      </c>
      <c r="G6849" s="1">
        <v>2004.22</v>
      </c>
      <c r="H6849" s="1">
        <v>12.23</v>
      </c>
      <c r="I6849">
        <f t="shared" si="532"/>
        <v>2016.45</v>
      </c>
      <c r="J6849">
        <f t="shared" si="533"/>
        <v>4.7610000000000001</v>
      </c>
      <c r="K6849">
        <f t="shared" si="534"/>
        <v>95.420914200000013</v>
      </c>
      <c r="L6849" s="1" t="s">
        <v>26</v>
      </c>
      <c r="M6849" s="1" t="s">
        <v>20</v>
      </c>
      <c r="N6849" s="1" t="s">
        <v>28</v>
      </c>
      <c r="O6849" s="1" t="s">
        <v>22</v>
      </c>
      <c r="P6849" s="1" t="s">
        <v>23</v>
      </c>
      <c r="Q6849" s="1" t="s">
        <v>31</v>
      </c>
      <c r="R6849" s="2">
        <v>41065</v>
      </c>
    </row>
    <row r="6850" spans="1:18" x14ac:dyDescent="0.25">
      <c r="A6850" s="1">
        <v>29287</v>
      </c>
      <c r="B6850" s="2">
        <v>39996</v>
      </c>
      <c r="C6850" s="2" t="str">
        <f t="shared" si="531"/>
        <v>July</v>
      </c>
      <c r="D6850" s="1" t="s">
        <v>25</v>
      </c>
      <c r="E6850" s="1">
        <v>50</v>
      </c>
      <c r="F6850" s="1">
        <f t="shared" ref="F6850:F6913" si="535">G6850/E6850</f>
        <v>5.6277999999999997</v>
      </c>
      <c r="G6850" s="1">
        <v>281.39</v>
      </c>
      <c r="H6850" s="1">
        <v>5.01</v>
      </c>
      <c r="I6850">
        <f t="shared" si="532"/>
        <v>286.39999999999998</v>
      </c>
      <c r="J6850">
        <f t="shared" si="533"/>
        <v>3.5455000000000001</v>
      </c>
      <c r="K6850">
        <f t="shared" si="534"/>
        <v>9.9766824500000002</v>
      </c>
      <c r="L6850" s="1" t="s">
        <v>26</v>
      </c>
      <c r="M6850" s="1" t="s">
        <v>44</v>
      </c>
      <c r="N6850" s="1" t="s">
        <v>21</v>
      </c>
      <c r="O6850" s="1" t="s">
        <v>34</v>
      </c>
      <c r="P6850" s="1" t="s">
        <v>48</v>
      </c>
      <c r="Q6850" s="1" t="s">
        <v>24</v>
      </c>
      <c r="R6850" s="2">
        <v>39998</v>
      </c>
    </row>
    <row r="6851" spans="1:18" x14ac:dyDescent="0.25">
      <c r="A6851" s="1">
        <v>17702</v>
      </c>
      <c r="B6851" s="2">
        <v>41012</v>
      </c>
      <c r="C6851" s="2" t="str">
        <f t="shared" ref="C6851:C6914" si="536">TEXT(B6851,"mmmm")</f>
        <v>April</v>
      </c>
      <c r="D6851" s="1" t="s">
        <v>25</v>
      </c>
      <c r="E6851" s="1">
        <v>9</v>
      </c>
      <c r="F6851" s="1">
        <f t="shared" si="535"/>
        <v>29.403333333333332</v>
      </c>
      <c r="G6851" s="1">
        <v>264.63</v>
      </c>
      <c r="H6851" s="1">
        <v>4</v>
      </c>
      <c r="I6851">
        <f t="shared" ref="I6851:I6914" si="537">G6851+H6851</f>
        <v>268.63</v>
      </c>
      <c r="J6851">
        <f t="shared" ref="J6851:J6914" si="538">IF(O6851="Furniture",4.761,IF(O6851="Technology",5.3265,IF(O6851="Office Supplies",3.5455,0)))</f>
        <v>5.3265000000000002</v>
      </c>
      <c r="K6851">
        <f t="shared" ref="K6851:K6914" si="539">(J6851*G6851)/100</f>
        <v>14.09551695</v>
      </c>
      <c r="L6851" s="1" t="s">
        <v>19</v>
      </c>
      <c r="M6851" s="1" t="s">
        <v>20</v>
      </c>
      <c r="N6851" s="1" t="s">
        <v>42</v>
      </c>
      <c r="O6851" s="1" t="s">
        <v>29</v>
      </c>
      <c r="P6851" s="1" t="s">
        <v>43</v>
      </c>
      <c r="Q6851" s="1" t="s">
        <v>24</v>
      </c>
      <c r="R6851" s="2">
        <v>41012</v>
      </c>
    </row>
    <row r="6852" spans="1:18" x14ac:dyDescent="0.25">
      <c r="A6852" s="1">
        <v>48931</v>
      </c>
      <c r="B6852" s="2">
        <v>39981</v>
      </c>
      <c r="C6852" s="2" t="str">
        <f t="shared" si="536"/>
        <v>June</v>
      </c>
      <c r="D6852" s="1" t="s">
        <v>18</v>
      </c>
      <c r="E6852" s="1">
        <v>8</v>
      </c>
      <c r="F6852" s="1">
        <f t="shared" si="535"/>
        <v>31.79</v>
      </c>
      <c r="G6852" s="1">
        <v>254.32</v>
      </c>
      <c r="H6852" s="1">
        <v>6.5</v>
      </c>
      <c r="I6852">
        <f t="shared" si="537"/>
        <v>260.82</v>
      </c>
      <c r="J6852">
        <f t="shared" si="538"/>
        <v>5.3265000000000002</v>
      </c>
      <c r="K6852">
        <f t="shared" si="539"/>
        <v>13.5463548</v>
      </c>
      <c r="L6852" s="1" t="s">
        <v>26</v>
      </c>
      <c r="M6852" s="1" t="s">
        <v>56</v>
      </c>
      <c r="N6852" s="1" t="s">
        <v>33</v>
      </c>
      <c r="O6852" s="1" t="s">
        <v>29</v>
      </c>
      <c r="P6852" s="1" t="s">
        <v>43</v>
      </c>
      <c r="Q6852" s="1" t="s">
        <v>24</v>
      </c>
      <c r="R6852" s="2">
        <v>39983</v>
      </c>
    </row>
    <row r="6853" spans="1:18" x14ac:dyDescent="0.25">
      <c r="A6853" s="1">
        <v>20325</v>
      </c>
      <c r="B6853" s="2">
        <v>40362</v>
      </c>
      <c r="C6853" s="2" t="str">
        <f t="shared" si="536"/>
        <v>July</v>
      </c>
      <c r="D6853" s="1" t="s">
        <v>37</v>
      </c>
      <c r="E6853" s="1">
        <v>35</v>
      </c>
      <c r="F6853" s="1">
        <f t="shared" si="535"/>
        <v>115.52257142857142</v>
      </c>
      <c r="G6853" s="1">
        <v>4043.29</v>
      </c>
      <c r="H6853" s="1">
        <v>56.14</v>
      </c>
      <c r="I6853">
        <f t="shared" si="537"/>
        <v>4099.43</v>
      </c>
      <c r="J6853">
        <f t="shared" si="538"/>
        <v>5.3265000000000002</v>
      </c>
      <c r="K6853">
        <f t="shared" si="539"/>
        <v>215.36584185000001</v>
      </c>
      <c r="L6853" s="1" t="s">
        <v>38</v>
      </c>
      <c r="M6853" s="1" t="s">
        <v>47</v>
      </c>
      <c r="N6853" s="1" t="s">
        <v>28</v>
      </c>
      <c r="O6853" s="1" t="s">
        <v>29</v>
      </c>
      <c r="P6853" s="1" t="s">
        <v>61</v>
      </c>
      <c r="Q6853" s="1" t="s">
        <v>64</v>
      </c>
      <c r="R6853" s="2">
        <v>40364</v>
      </c>
    </row>
    <row r="6854" spans="1:18" x14ac:dyDescent="0.25">
      <c r="A6854" s="1">
        <v>26374</v>
      </c>
      <c r="B6854" s="2">
        <v>40122</v>
      </c>
      <c r="C6854" s="2" t="str">
        <f t="shared" si="536"/>
        <v>November</v>
      </c>
      <c r="D6854" s="1" t="s">
        <v>32</v>
      </c>
      <c r="E6854" s="1">
        <v>5</v>
      </c>
      <c r="F6854" s="1">
        <f t="shared" si="535"/>
        <v>18.188300000000002</v>
      </c>
      <c r="G6854" s="1">
        <v>90.941500000000005</v>
      </c>
      <c r="H6854" s="1">
        <v>3.3</v>
      </c>
      <c r="I6854">
        <f t="shared" si="537"/>
        <v>94.241500000000002</v>
      </c>
      <c r="J6854">
        <f t="shared" si="538"/>
        <v>5.3265000000000002</v>
      </c>
      <c r="K6854">
        <f t="shared" si="539"/>
        <v>4.8439989975</v>
      </c>
      <c r="L6854" s="1" t="s">
        <v>26</v>
      </c>
      <c r="M6854" s="1" t="s">
        <v>20</v>
      </c>
      <c r="N6854" s="1" t="s">
        <v>33</v>
      </c>
      <c r="O6854" s="1" t="s">
        <v>29</v>
      </c>
      <c r="P6854" s="1" t="s">
        <v>30</v>
      </c>
      <c r="Q6854" s="1" t="s">
        <v>46</v>
      </c>
      <c r="R6854" s="2">
        <v>40123</v>
      </c>
    </row>
    <row r="6855" spans="1:18" x14ac:dyDescent="0.25">
      <c r="A6855" s="1">
        <v>10630</v>
      </c>
      <c r="B6855" s="2">
        <v>40213</v>
      </c>
      <c r="C6855" s="2" t="str">
        <f t="shared" si="536"/>
        <v>February</v>
      </c>
      <c r="D6855" s="1" t="s">
        <v>41</v>
      </c>
      <c r="E6855" s="1">
        <v>44</v>
      </c>
      <c r="F6855" s="1">
        <f t="shared" si="535"/>
        <v>63.041818181818186</v>
      </c>
      <c r="G6855" s="1">
        <v>2773.84</v>
      </c>
      <c r="H6855" s="1">
        <v>36.61</v>
      </c>
      <c r="I6855">
        <f t="shared" si="537"/>
        <v>2810.4500000000003</v>
      </c>
      <c r="J6855">
        <f t="shared" si="538"/>
        <v>4.7610000000000001</v>
      </c>
      <c r="K6855">
        <f t="shared" si="539"/>
        <v>132.06252240000001</v>
      </c>
      <c r="L6855" s="1" t="s">
        <v>38</v>
      </c>
      <c r="M6855" s="1" t="s">
        <v>59</v>
      </c>
      <c r="N6855" s="1" t="s">
        <v>33</v>
      </c>
      <c r="O6855" s="1" t="s">
        <v>22</v>
      </c>
      <c r="P6855" s="1" t="s">
        <v>67</v>
      </c>
      <c r="Q6855" s="1" t="s">
        <v>64</v>
      </c>
      <c r="R6855" s="2">
        <v>40215</v>
      </c>
    </row>
    <row r="6856" spans="1:18" x14ac:dyDescent="0.25">
      <c r="A6856" s="1">
        <v>51553</v>
      </c>
      <c r="B6856" s="2">
        <v>40874</v>
      </c>
      <c r="C6856" s="2" t="str">
        <f t="shared" si="536"/>
        <v>November</v>
      </c>
      <c r="D6856" s="1" t="s">
        <v>32</v>
      </c>
      <c r="E6856" s="1">
        <v>12</v>
      </c>
      <c r="F6856" s="1">
        <f t="shared" si="535"/>
        <v>7.3808333333333325</v>
      </c>
      <c r="G6856" s="1">
        <v>88.57</v>
      </c>
      <c r="H6856" s="1">
        <v>6.15</v>
      </c>
      <c r="I6856">
        <f t="shared" si="537"/>
        <v>94.72</v>
      </c>
      <c r="J6856">
        <f t="shared" si="538"/>
        <v>3.5455000000000001</v>
      </c>
      <c r="K6856">
        <f t="shared" si="539"/>
        <v>3.1402493499999995</v>
      </c>
      <c r="L6856" s="1" t="s">
        <v>26</v>
      </c>
      <c r="M6856" s="1" t="s">
        <v>51</v>
      </c>
      <c r="N6856" s="1" t="s">
        <v>28</v>
      </c>
      <c r="O6856" s="1" t="s">
        <v>34</v>
      </c>
      <c r="P6856" s="1" t="s">
        <v>45</v>
      </c>
      <c r="Q6856" s="1" t="s">
        <v>24</v>
      </c>
      <c r="R6856" s="2">
        <v>40876</v>
      </c>
    </row>
    <row r="6857" spans="1:18" x14ac:dyDescent="0.25">
      <c r="A6857" s="1">
        <v>58818</v>
      </c>
      <c r="B6857" s="2">
        <v>39918</v>
      </c>
      <c r="C6857" s="2" t="str">
        <f t="shared" si="536"/>
        <v>April</v>
      </c>
      <c r="D6857" s="1" t="s">
        <v>37</v>
      </c>
      <c r="E6857" s="1">
        <v>41</v>
      </c>
      <c r="F6857" s="1">
        <f t="shared" si="535"/>
        <v>24.342682926829266</v>
      </c>
      <c r="G6857" s="1">
        <v>998.05</v>
      </c>
      <c r="H6857" s="1">
        <v>1.99</v>
      </c>
      <c r="I6857">
        <f t="shared" si="537"/>
        <v>1000.04</v>
      </c>
      <c r="J6857">
        <f t="shared" si="538"/>
        <v>5.3265000000000002</v>
      </c>
      <c r="K6857">
        <f t="shared" si="539"/>
        <v>53.161133250000006</v>
      </c>
      <c r="L6857" s="1" t="s">
        <v>26</v>
      </c>
      <c r="M6857" s="1" t="s">
        <v>59</v>
      </c>
      <c r="N6857" s="1" t="s">
        <v>21</v>
      </c>
      <c r="O6857" s="1" t="s">
        <v>29</v>
      </c>
      <c r="P6857" s="1" t="s">
        <v>43</v>
      </c>
      <c r="Q6857" s="1" t="s">
        <v>46</v>
      </c>
      <c r="R6857" s="2">
        <v>39919</v>
      </c>
    </row>
    <row r="6858" spans="1:18" x14ac:dyDescent="0.25">
      <c r="A6858" s="1">
        <v>50048</v>
      </c>
      <c r="B6858" s="2">
        <v>40196</v>
      </c>
      <c r="C6858" s="2" t="str">
        <f t="shared" si="536"/>
        <v>January</v>
      </c>
      <c r="D6858" s="1" t="s">
        <v>25</v>
      </c>
      <c r="E6858" s="1">
        <v>1</v>
      </c>
      <c r="F6858" s="1">
        <f t="shared" si="535"/>
        <v>15</v>
      </c>
      <c r="G6858" s="1">
        <v>15</v>
      </c>
      <c r="H6858" s="1">
        <v>8.3699999999999992</v>
      </c>
      <c r="I6858">
        <f t="shared" si="537"/>
        <v>23.369999999999997</v>
      </c>
      <c r="J6858">
        <f t="shared" si="538"/>
        <v>3.5455000000000001</v>
      </c>
      <c r="K6858">
        <f t="shared" si="539"/>
        <v>0.53182499999999999</v>
      </c>
      <c r="L6858" s="1" t="s">
        <v>26</v>
      </c>
      <c r="M6858" s="1" t="s">
        <v>56</v>
      </c>
      <c r="N6858" s="1" t="s">
        <v>33</v>
      </c>
      <c r="O6858" s="1" t="s">
        <v>34</v>
      </c>
      <c r="P6858" s="1" t="s">
        <v>50</v>
      </c>
      <c r="Q6858" s="1" t="s">
        <v>46</v>
      </c>
      <c r="R6858" s="2">
        <v>40198</v>
      </c>
    </row>
    <row r="6859" spans="1:18" x14ac:dyDescent="0.25">
      <c r="A6859" s="1">
        <v>261</v>
      </c>
      <c r="B6859" s="2">
        <v>40357</v>
      </c>
      <c r="C6859" s="2" t="str">
        <f t="shared" si="536"/>
        <v>June</v>
      </c>
      <c r="D6859" s="1" t="s">
        <v>41</v>
      </c>
      <c r="E6859" s="1">
        <v>47</v>
      </c>
      <c r="F6859" s="1">
        <f t="shared" si="535"/>
        <v>120.80019148936171</v>
      </c>
      <c r="G6859" s="1">
        <v>5677.6090000000004</v>
      </c>
      <c r="H6859" s="1">
        <v>4.2</v>
      </c>
      <c r="I6859">
        <f t="shared" si="537"/>
        <v>5681.8090000000002</v>
      </c>
      <c r="J6859">
        <f t="shared" si="538"/>
        <v>5.3265000000000002</v>
      </c>
      <c r="K6859">
        <f t="shared" si="539"/>
        <v>302.41784338500003</v>
      </c>
      <c r="L6859" s="1" t="s">
        <v>26</v>
      </c>
      <c r="M6859" s="1" t="s">
        <v>20</v>
      </c>
      <c r="N6859" s="1" t="s">
        <v>28</v>
      </c>
      <c r="O6859" s="1" t="s">
        <v>29</v>
      </c>
      <c r="P6859" s="1" t="s">
        <v>30</v>
      </c>
      <c r="Q6859" s="1" t="s">
        <v>24</v>
      </c>
      <c r="R6859" s="2">
        <v>40358</v>
      </c>
    </row>
    <row r="6860" spans="1:18" x14ac:dyDescent="0.25">
      <c r="A6860" s="1">
        <v>8997</v>
      </c>
      <c r="B6860" s="2">
        <v>39995</v>
      </c>
      <c r="C6860" s="2" t="str">
        <f t="shared" si="536"/>
        <v>July</v>
      </c>
      <c r="D6860" s="1" t="s">
        <v>18</v>
      </c>
      <c r="E6860" s="1">
        <v>40</v>
      </c>
      <c r="F6860" s="1">
        <f t="shared" si="535"/>
        <v>431.9905</v>
      </c>
      <c r="G6860" s="1">
        <v>17279.62</v>
      </c>
      <c r="H6860" s="1">
        <v>24.49</v>
      </c>
      <c r="I6860">
        <f t="shared" si="537"/>
        <v>17304.11</v>
      </c>
      <c r="J6860">
        <f t="shared" si="538"/>
        <v>5.3265000000000002</v>
      </c>
      <c r="K6860">
        <f t="shared" si="539"/>
        <v>920.3989593</v>
      </c>
      <c r="L6860" s="1" t="s">
        <v>26</v>
      </c>
      <c r="M6860" s="1" t="s">
        <v>51</v>
      </c>
      <c r="N6860" s="1" t="s">
        <v>28</v>
      </c>
      <c r="O6860" s="1" t="s">
        <v>29</v>
      </c>
      <c r="P6860" s="1" t="s">
        <v>52</v>
      </c>
      <c r="Q6860" s="1" t="s">
        <v>53</v>
      </c>
      <c r="R6860" s="2">
        <v>39999</v>
      </c>
    </row>
    <row r="6861" spans="1:18" x14ac:dyDescent="0.25">
      <c r="A6861" s="1">
        <v>58854</v>
      </c>
      <c r="B6861" s="2">
        <v>40292</v>
      </c>
      <c r="C6861" s="2" t="str">
        <f t="shared" si="536"/>
        <v>April</v>
      </c>
      <c r="D6861" s="1" t="s">
        <v>37</v>
      </c>
      <c r="E6861" s="1">
        <v>10</v>
      </c>
      <c r="F6861" s="1">
        <f t="shared" si="535"/>
        <v>19.320500000000003</v>
      </c>
      <c r="G6861" s="1">
        <v>193.20500000000001</v>
      </c>
      <c r="H6861" s="1">
        <v>4.8099999999999996</v>
      </c>
      <c r="I6861">
        <f t="shared" si="537"/>
        <v>198.01500000000001</v>
      </c>
      <c r="J6861">
        <f t="shared" si="538"/>
        <v>5.3265000000000002</v>
      </c>
      <c r="K6861">
        <f t="shared" si="539"/>
        <v>10.291064325000002</v>
      </c>
      <c r="L6861" s="1" t="s">
        <v>26</v>
      </c>
      <c r="M6861" s="1" t="s">
        <v>49</v>
      </c>
      <c r="N6861" s="1" t="s">
        <v>33</v>
      </c>
      <c r="O6861" s="1" t="s">
        <v>29</v>
      </c>
      <c r="P6861" s="1" t="s">
        <v>30</v>
      </c>
      <c r="Q6861" s="1" t="s">
        <v>31</v>
      </c>
      <c r="R6861" s="2">
        <v>40294</v>
      </c>
    </row>
    <row r="6862" spans="1:18" x14ac:dyDescent="0.25">
      <c r="A6862" s="1">
        <v>48452</v>
      </c>
      <c r="B6862" s="2">
        <v>40460</v>
      </c>
      <c r="C6862" s="2" t="str">
        <f t="shared" si="536"/>
        <v>October</v>
      </c>
      <c r="D6862" s="1" t="s">
        <v>25</v>
      </c>
      <c r="E6862" s="1">
        <v>19</v>
      </c>
      <c r="F6862" s="1">
        <f t="shared" si="535"/>
        <v>93.742631578947368</v>
      </c>
      <c r="G6862" s="1">
        <v>1781.11</v>
      </c>
      <c r="H6862" s="1">
        <v>19.989999999999998</v>
      </c>
      <c r="I6862">
        <f t="shared" si="537"/>
        <v>1801.1</v>
      </c>
      <c r="J6862">
        <f t="shared" si="538"/>
        <v>5.3265000000000002</v>
      </c>
      <c r="K6862">
        <f t="shared" si="539"/>
        <v>94.870824150000004</v>
      </c>
      <c r="L6862" s="1" t="s">
        <v>26</v>
      </c>
      <c r="M6862" s="1" t="s">
        <v>58</v>
      </c>
      <c r="N6862" s="1" t="s">
        <v>33</v>
      </c>
      <c r="O6862" s="1" t="s">
        <v>29</v>
      </c>
      <c r="P6862" s="1" t="s">
        <v>43</v>
      </c>
      <c r="Q6862" s="1" t="s">
        <v>24</v>
      </c>
      <c r="R6862" s="2">
        <v>40460</v>
      </c>
    </row>
    <row r="6863" spans="1:18" x14ac:dyDescent="0.25">
      <c r="A6863" s="1">
        <v>22468</v>
      </c>
      <c r="B6863" s="2">
        <v>40339</v>
      </c>
      <c r="C6863" s="2" t="str">
        <f t="shared" si="536"/>
        <v>June</v>
      </c>
      <c r="D6863" s="1" t="s">
        <v>32</v>
      </c>
      <c r="E6863" s="1">
        <v>19</v>
      </c>
      <c r="F6863" s="1">
        <f t="shared" si="535"/>
        <v>8.6184210526315788</v>
      </c>
      <c r="G6863" s="1">
        <v>163.75</v>
      </c>
      <c r="H6863" s="1">
        <v>4.95</v>
      </c>
      <c r="I6863">
        <f t="shared" si="537"/>
        <v>168.7</v>
      </c>
      <c r="J6863">
        <f t="shared" si="538"/>
        <v>4.7610000000000001</v>
      </c>
      <c r="K6863">
        <f t="shared" si="539"/>
        <v>7.7961374999999995</v>
      </c>
      <c r="L6863" s="1" t="s">
        <v>26</v>
      </c>
      <c r="M6863" s="1" t="s">
        <v>27</v>
      </c>
      <c r="N6863" s="1" t="s">
        <v>28</v>
      </c>
      <c r="O6863" s="1" t="s">
        <v>22</v>
      </c>
      <c r="P6863" s="1" t="s">
        <v>23</v>
      </c>
      <c r="Q6863" s="1" t="s">
        <v>24</v>
      </c>
      <c r="R6863" s="2">
        <v>40341</v>
      </c>
    </row>
    <row r="6864" spans="1:18" x14ac:dyDescent="0.25">
      <c r="A6864" s="1">
        <v>30913</v>
      </c>
      <c r="B6864" s="2">
        <v>41174</v>
      </c>
      <c r="C6864" s="2" t="str">
        <f t="shared" si="536"/>
        <v>September</v>
      </c>
      <c r="D6864" s="1" t="s">
        <v>41</v>
      </c>
      <c r="E6864" s="1">
        <v>24</v>
      </c>
      <c r="F6864" s="1">
        <f t="shared" si="535"/>
        <v>20.692499999999999</v>
      </c>
      <c r="G6864" s="1">
        <v>496.62</v>
      </c>
      <c r="H6864" s="1">
        <v>10.49</v>
      </c>
      <c r="I6864">
        <f t="shared" si="537"/>
        <v>507.11</v>
      </c>
      <c r="J6864">
        <f t="shared" si="538"/>
        <v>4.7610000000000001</v>
      </c>
      <c r="K6864">
        <f t="shared" si="539"/>
        <v>23.644078199999999</v>
      </c>
      <c r="L6864" s="1" t="s">
        <v>19</v>
      </c>
      <c r="M6864" s="1" t="s">
        <v>51</v>
      </c>
      <c r="N6864" s="1" t="s">
        <v>33</v>
      </c>
      <c r="O6864" s="1" t="s">
        <v>22</v>
      </c>
      <c r="P6864" s="1" t="s">
        <v>23</v>
      </c>
      <c r="Q6864" s="1" t="s">
        <v>24</v>
      </c>
      <c r="R6864" s="2">
        <v>41176</v>
      </c>
    </row>
    <row r="6865" spans="1:18" x14ac:dyDescent="0.25">
      <c r="A6865" s="1">
        <v>56327</v>
      </c>
      <c r="B6865" s="2">
        <v>40189</v>
      </c>
      <c r="C6865" s="2" t="str">
        <f t="shared" si="536"/>
        <v>January</v>
      </c>
      <c r="D6865" s="1" t="s">
        <v>41</v>
      </c>
      <c r="E6865" s="1">
        <v>47</v>
      </c>
      <c r="F6865" s="1">
        <f t="shared" si="535"/>
        <v>27.164468085106382</v>
      </c>
      <c r="G6865" s="1">
        <v>1276.73</v>
      </c>
      <c r="H6865" s="1">
        <v>8.5500000000000007</v>
      </c>
      <c r="I6865">
        <f t="shared" si="537"/>
        <v>1285.28</v>
      </c>
      <c r="J6865">
        <f t="shared" si="538"/>
        <v>4.7610000000000001</v>
      </c>
      <c r="K6865">
        <f t="shared" si="539"/>
        <v>60.785115300000008</v>
      </c>
      <c r="L6865" s="1" t="s">
        <v>19</v>
      </c>
      <c r="M6865" s="1" t="s">
        <v>51</v>
      </c>
      <c r="N6865" s="1" t="s">
        <v>28</v>
      </c>
      <c r="O6865" s="1" t="s">
        <v>22</v>
      </c>
      <c r="P6865" s="1" t="s">
        <v>23</v>
      </c>
      <c r="Q6865" s="1" t="s">
        <v>24</v>
      </c>
      <c r="R6865" s="2">
        <v>40190</v>
      </c>
    </row>
    <row r="6866" spans="1:18" x14ac:dyDescent="0.25">
      <c r="A6866" s="1">
        <v>5408</v>
      </c>
      <c r="B6866" s="2">
        <v>41110</v>
      </c>
      <c r="C6866" s="2" t="str">
        <f t="shared" si="536"/>
        <v>July</v>
      </c>
      <c r="D6866" s="1" t="s">
        <v>18</v>
      </c>
      <c r="E6866" s="1">
        <v>20</v>
      </c>
      <c r="F6866" s="1">
        <f t="shared" si="535"/>
        <v>4.4409999999999998</v>
      </c>
      <c r="G6866" s="1">
        <v>88.82</v>
      </c>
      <c r="H6866" s="1">
        <v>0.5</v>
      </c>
      <c r="I6866">
        <f t="shared" si="537"/>
        <v>89.32</v>
      </c>
      <c r="J6866">
        <f t="shared" si="538"/>
        <v>3.5455000000000001</v>
      </c>
      <c r="K6866">
        <f t="shared" si="539"/>
        <v>3.1491130999999997</v>
      </c>
      <c r="L6866" s="1" t="s">
        <v>26</v>
      </c>
      <c r="M6866" s="1" t="s">
        <v>47</v>
      </c>
      <c r="N6866" s="1" t="s">
        <v>28</v>
      </c>
      <c r="O6866" s="1" t="s">
        <v>34</v>
      </c>
      <c r="P6866" s="1" t="s">
        <v>63</v>
      </c>
      <c r="Q6866" s="1" t="s">
        <v>24</v>
      </c>
      <c r="R6866" s="2">
        <v>41117</v>
      </c>
    </row>
    <row r="6867" spans="1:18" x14ac:dyDescent="0.25">
      <c r="A6867" s="1">
        <v>52162</v>
      </c>
      <c r="B6867" s="2">
        <v>40848</v>
      </c>
      <c r="C6867" s="2" t="str">
        <f t="shared" si="536"/>
        <v>November</v>
      </c>
      <c r="D6867" s="1" t="s">
        <v>32</v>
      </c>
      <c r="E6867" s="1">
        <v>39</v>
      </c>
      <c r="F6867" s="1">
        <f t="shared" si="535"/>
        <v>6.6964102564102568</v>
      </c>
      <c r="G6867" s="1">
        <v>261.16000000000003</v>
      </c>
      <c r="H6867" s="1">
        <v>9.68</v>
      </c>
      <c r="I6867">
        <f t="shared" si="537"/>
        <v>270.84000000000003</v>
      </c>
      <c r="J6867">
        <f t="shared" si="538"/>
        <v>4.7610000000000001</v>
      </c>
      <c r="K6867">
        <f t="shared" si="539"/>
        <v>12.433827600000003</v>
      </c>
      <c r="L6867" s="1" t="s">
        <v>26</v>
      </c>
      <c r="M6867" s="1" t="s">
        <v>27</v>
      </c>
      <c r="N6867" s="1" t="s">
        <v>42</v>
      </c>
      <c r="O6867" s="1" t="s">
        <v>22</v>
      </c>
      <c r="P6867" s="1" t="s">
        <v>67</v>
      </c>
      <c r="Q6867" s="1" t="s">
        <v>64</v>
      </c>
      <c r="R6867" s="2">
        <v>40848</v>
      </c>
    </row>
    <row r="6868" spans="1:18" x14ac:dyDescent="0.25">
      <c r="A6868" s="1">
        <v>41409</v>
      </c>
      <c r="B6868" s="2">
        <v>40745</v>
      </c>
      <c r="C6868" s="2" t="str">
        <f t="shared" si="536"/>
        <v>July</v>
      </c>
      <c r="D6868" s="1" t="s">
        <v>32</v>
      </c>
      <c r="E6868" s="1">
        <v>1</v>
      </c>
      <c r="F6868" s="1">
        <f t="shared" si="535"/>
        <v>18.920000000000002</v>
      </c>
      <c r="G6868" s="1">
        <v>18.920000000000002</v>
      </c>
      <c r="H6868" s="1">
        <v>7.19</v>
      </c>
      <c r="I6868">
        <f t="shared" si="537"/>
        <v>26.110000000000003</v>
      </c>
      <c r="J6868">
        <f t="shared" si="538"/>
        <v>3.5455000000000001</v>
      </c>
      <c r="K6868">
        <f t="shared" si="539"/>
        <v>0.67080859999999998</v>
      </c>
      <c r="L6868" s="1" t="s">
        <v>26</v>
      </c>
      <c r="M6868" s="1" t="s">
        <v>44</v>
      </c>
      <c r="N6868" s="1" t="s">
        <v>33</v>
      </c>
      <c r="O6868" s="1" t="s">
        <v>34</v>
      </c>
      <c r="P6868" s="1" t="s">
        <v>48</v>
      </c>
      <c r="Q6868" s="1" t="s">
        <v>24</v>
      </c>
      <c r="R6868" s="2">
        <v>40747</v>
      </c>
    </row>
    <row r="6869" spans="1:18" x14ac:dyDescent="0.25">
      <c r="A6869" s="1">
        <v>57287</v>
      </c>
      <c r="B6869" s="2">
        <v>40844</v>
      </c>
      <c r="C6869" s="2" t="str">
        <f t="shared" si="536"/>
        <v>October</v>
      </c>
      <c r="D6869" s="1" t="s">
        <v>32</v>
      </c>
      <c r="E6869" s="1">
        <v>11</v>
      </c>
      <c r="F6869" s="1">
        <f t="shared" si="535"/>
        <v>42.92</v>
      </c>
      <c r="G6869" s="1">
        <v>472.12</v>
      </c>
      <c r="H6869" s="1">
        <v>1.99</v>
      </c>
      <c r="I6869">
        <f t="shared" si="537"/>
        <v>474.11</v>
      </c>
      <c r="J6869">
        <f t="shared" si="538"/>
        <v>5.3265000000000002</v>
      </c>
      <c r="K6869">
        <f t="shared" si="539"/>
        <v>25.147471800000002</v>
      </c>
      <c r="L6869" s="1" t="s">
        <v>26</v>
      </c>
      <c r="M6869" s="1" t="s">
        <v>54</v>
      </c>
      <c r="N6869" s="1" t="s">
        <v>33</v>
      </c>
      <c r="O6869" s="1" t="s">
        <v>29</v>
      </c>
      <c r="P6869" s="1" t="s">
        <v>43</v>
      </c>
      <c r="Q6869" s="1" t="s">
        <v>46</v>
      </c>
      <c r="R6869" s="2">
        <v>40845</v>
      </c>
    </row>
    <row r="6870" spans="1:18" x14ac:dyDescent="0.25">
      <c r="A6870" s="1">
        <v>49312</v>
      </c>
      <c r="B6870" s="2">
        <v>40595</v>
      </c>
      <c r="C6870" s="2" t="str">
        <f t="shared" si="536"/>
        <v>February</v>
      </c>
      <c r="D6870" s="1" t="s">
        <v>37</v>
      </c>
      <c r="E6870" s="1">
        <v>19</v>
      </c>
      <c r="F6870" s="1">
        <f t="shared" si="535"/>
        <v>99.062105263157903</v>
      </c>
      <c r="G6870" s="1">
        <v>1882.18</v>
      </c>
      <c r="H6870" s="1">
        <v>5.81</v>
      </c>
      <c r="I6870">
        <f t="shared" si="537"/>
        <v>1887.99</v>
      </c>
      <c r="J6870">
        <f t="shared" si="538"/>
        <v>4.7610000000000001</v>
      </c>
      <c r="K6870">
        <f t="shared" si="539"/>
        <v>89.6105898</v>
      </c>
      <c r="L6870" s="1" t="s">
        <v>19</v>
      </c>
      <c r="M6870" s="1" t="s">
        <v>58</v>
      </c>
      <c r="N6870" s="1" t="s">
        <v>33</v>
      </c>
      <c r="O6870" s="1" t="s">
        <v>22</v>
      </c>
      <c r="P6870" s="1" t="s">
        <v>23</v>
      </c>
      <c r="Q6870" s="1" t="s">
        <v>31</v>
      </c>
      <c r="R6870" s="2">
        <v>40597</v>
      </c>
    </row>
    <row r="6871" spans="1:18" x14ac:dyDescent="0.25">
      <c r="A6871" s="1">
        <v>27844</v>
      </c>
      <c r="B6871" s="2">
        <v>40723</v>
      </c>
      <c r="C6871" s="2" t="str">
        <f t="shared" si="536"/>
        <v>June</v>
      </c>
      <c r="D6871" s="1" t="s">
        <v>18</v>
      </c>
      <c r="E6871" s="1">
        <v>1</v>
      </c>
      <c r="F6871" s="1">
        <f t="shared" si="535"/>
        <v>11.08</v>
      </c>
      <c r="G6871" s="1">
        <v>11.08</v>
      </c>
      <c r="H6871" s="1">
        <v>5.59</v>
      </c>
      <c r="I6871">
        <f t="shared" si="537"/>
        <v>16.670000000000002</v>
      </c>
      <c r="J6871">
        <f t="shared" si="538"/>
        <v>3.5455000000000001</v>
      </c>
      <c r="K6871">
        <f t="shared" si="539"/>
        <v>0.39284140000000001</v>
      </c>
      <c r="L6871" s="1" t="s">
        <v>26</v>
      </c>
      <c r="M6871" s="1" t="s">
        <v>51</v>
      </c>
      <c r="N6871" s="1" t="s">
        <v>42</v>
      </c>
      <c r="O6871" s="1" t="s">
        <v>34</v>
      </c>
      <c r="P6871" s="1" t="s">
        <v>48</v>
      </c>
      <c r="Q6871" s="1" t="s">
        <v>24</v>
      </c>
      <c r="R6871" s="2">
        <v>40730</v>
      </c>
    </row>
    <row r="6872" spans="1:18" x14ac:dyDescent="0.25">
      <c r="A6872" s="1">
        <v>27840</v>
      </c>
      <c r="B6872" s="2">
        <v>39997</v>
      </c>
      <c r="C6872" s="2" t="str">
        <f t="shared" si="536"/>
        <v>July</v>
      </c>
      <c r="D6872" s="1" t="s">
        <v>25</v>
      </c>
      <c r="E6872" s="1">
        <v>8</v>
      </c>
      <c r="F6872" s="1">
        <f t="shared" si="535"/>
        <v>151.17124999999999</v>
      </c>
      <c r="G6872" s="1">
        <v>1209.3699999999999</v>
      </c>
      <c r="H6872" s="1">
        <v>66.27</v>
      </c>
      <c r="I6872">
        <f t="shared" si="537"/>
        <v>1275.6399999999999</v>
      </c>
      <c r="J6872">
        <f t="shared" si="538"/>
        <v>4.7610000000000001</v>
      </c>
      <c r="K6872">
        <f t="shared" si="539"/>
        <v>57.578105699999995</v>
      </c>
      <c r="L6872" s="1" t="s">
        <v>38</v>
      </c>
      <c r="M6872" s="1" t="s">
        <v>27</v>
      </c>
      <c r="N6872" s="1" t="s">
        <v>42</v>
      </c>
      <c r="O6872" s="1" t="s">
        <v>22</v>
      </c>
      <c r="P6872" s="1" t="s">
        <v>67</v>
      </c>
      <c r="Q6872" s="1" t="s">
        <v>64</v>
      </c>
      <c r="R6872" s="2">
        <v>39998</v>
      </c>
    </row>
    <row r="6873" spans="1:18" x14ac:dyDescent="0.25">
      <c r="A6873" s="1">
        <v>14661</v>
      </c>
      <c r="B6873" s="2">
        <v>40202</v>
      </c>
      <c r="C6873" s="2" t="str">
        <f t="shared" si="536"/>
        <v>January</v>
      </c>
      <c r="D6873" s="1" t="s">
        <v>32</v>
      </c>
      <c r="E6873" s="1">
        <v>38</v>
      </c>
      <c r="F6873" s="1">
        <f t="shared" si="535"/>
        <v>34.869999999999997</v>
      </c>
      <c r="G6873" s="1">
        <v>1325.06</v>
      </c>
      <c r="H6873" s="1">
        <v>9.02</v>
      </c>
      <c r="I6873">
        <f t="shared" si="537"/>
        <v>1334.08</v>
      </c>
      <c r="J6873">
        <f t="shared" si="538"/>
        <v>5.3265000000000002</v>
      </c>
      <c r="K6873">
        <f t="shared" si="539"/>
        <v>70.579320899999999</v>
      </c>
      <c r="L6873" s="1" t="s">
        <v>26</v>
      </c>
      <c r="M6873" s="1" t="s">
        <v>20</v>
      </c>
      <c r="N6873" s="1" t="s">
        <v>42</v>
      </c>
      <c r="O6873" s="1" t="s">
        <v>29</v>
      </c>
      <c r="P6873" s="1" t="s">
        <v>43</v>
      </c>
      <c r="Q6873" s="1" t="s">
        <v>24</v>
      </c>
      <c r="R6873" s="2">
        <v>40203</v>
      </c>
    </row>
    <row r="6874" spans="1:18" x14ac:dyDescent="0.25">
      <c r="A6874" s="1">
        <v>4741</v>
      </c>
      <c r="B6874" s="2">
        <v>41096</v>
      </c>
      <c r="C6874" s="2" t="str">
        <f t="shared" si="536"/>
        <v>July</v>
      </c>
      <c r="D6874" s="1" t="s">
        <v>32</v>
      </c>
      <c r="E6874" s="1">
        <v>40</v>
      </c>
      <c r="F6874" s="1">
        <f t="shared" si="535"/>
        <v>8.574250000000001</v>
      </c>
      <c r="G6874" s="1">
        <v>342.97</v>
      </c>
      <c r="H6874" s="1">
        <v>8.5399999999999991</v>
      </c>
      <c r="I6874">
        <f t="shared" si="537"/>
        <v>351.51000000000005</v>
      </c>
      <c r="J6874">
        <f t="shared" si="538"/>
        <v>4.7610000000000001</v>
      </c>
      <c r="K6874">
        <f t="shared" si="539"/>
        <v>16.3288017</v>
      </c>
      <c r="L6874" s="1" t="s">
        <v>26</v>
      </c>
      <c r="M6874" s="1" t="s">
        <v>20</v>
      </c>
      <c r="N6874" s="1" t="s">
        <v>21</v>
      </c>
      <c r="O6874" s="1" t="s">
        <v>22</v>
      </c>
      <c r="P6874" s="1" t="s">
        <v>23</v>
      </c>
      <c r="Q6874" s="1" t="s">
        <v>46</v>
      </c>
      <c r="R6874" s="2">
        <v>41097</v>
      </c>
    </row>
    <row r="6875" spans="1:18" x14ac:dyDescent="0.25">
      <c r="A6875" s="1">
        <v>58247</v>
      </c>
      <c r="B6875" s="2">
        <v>40809</v>
      </c>
      <c r="C6875" s="2" t="str">
        <f t="shared" si="536"/>
        <v>September</v>
      </c>
      <c r="D6875" s="1" t="s">
        <v>32</v>
      </c>
      <c r="E6875" s="1">
        <v>14</v>
      </c>
      <c r="F6875" s="1">
        <f t="shared" si="535"/>
        <v>6.5764285714285711</v>
      </c>
      <c r="G6875" s="1">
        <v>92.07</v>
      </c>
      <c r="H6875" s="1">
        <v>7.86</v>
      </c>
      <c r="I6875">
        <f t="shared" si="537"/>
        <v>99.929999999999993</v>
      </c>
      <c r="J6875">
        <f t="shared" si="538"/>
        <v>3.5455000000000001</v>
      </c>
      <c r="K6875">
        <f t="shared" si="539"/>
        <v>3.2643418499999997</v>
      </c>
      <c r="L6875" s="1" t="s">
        <v>26</v>
      </c>
      <c r="M6875" s="1" t="s">
        <v>20</v>
      </c>
      <c r="N6875" s="1" t="s">
        <v>42</v>
      </c>
      <c r="O6875" s="1" t="s">
        <v>34</v>
      </c>
      <c r="P6875" s="1" t="s">
        <v>45</v>
      </c>
      <c r="Q6875" s="1" t="s">
        <v>24</v>
      </c>
      <c r="R6875" s="2">
        <v>40811</v>
      </c>
    </row>
    <row r="6876" spans="1:18" x14ac:dyDescent="0.25">
      <c r="A6876" s="1">
        <v>14855</v>
      </c>
      <c r="B6876" s="2">
        <v>40298</v>
      </c>
      <c r="C6876" s="2" t="str">
        <f t="shared" si="536"/>
        <v>April</v>
      </c>
      <c r="D6876" s="1" t="s">
        <v>32</v>
      </c>
      <c r="E6876" s="1">
        <v>19</v>
      </c>
      <c r="F6876" s="1">
        <f t="shared" si="535"/>
        <v>134.60578947368421</v>
      </c>
      <c r="G6876" s="1">
        <v>2557.5100000000002</v>
      </c>
      <c r="H6876" s="1">
        <v>51.94</v>
      </c>
      <c r="I6876">
        <f t="shared" si="537"/>
        <v>2609.4500000000003</v>
      </c>
      <c r="J6876">
        <f t="shared" si="538"/>
        <v>4.7610000000000001</v>
      </c>
      <c r="K6876">
        <f t="shared" si="539"/>
        <v>121.76305110000001</v>
      </c>
      <c r="L6876" s="1" t="s">
        <v>38</v>
      </c>
      <c r="M6876" s="1" t="s">
        <v>56</v>
      </c>
      <c r="N6876" s="1" t="s">
        <v>33</v>
      </c>
      <c r="O6876" s="1" t="s">
        <v>22</v>
      </c>
      <c r="P6876" s="1" t="s">
        <v>57</v>
      </c>
      <c r="Q6876" s="1" t="s">
        <v>64</v>
      </c>
      <c r="R6876" s="2">
        <v>40300</v>
      </c>
    </row>
    <row r="6877" spans="1:18" x14ac:dyDescent="0.25">
      <c r="A6877" s="1">
        <v>19521</v>
      </c>
      <c r="B6877" s="2">
        <v>40140</v>
      </c>
      <c r="C6877" s="2" t="str">
        <f t="shared" si="536"/>
        <v>November</v>
      </c>
      <c r="D6877" s="1" t="s">
        <v>32</v>
      </c>
      <c r="E6877" s="1">
        <v>9</v>
      </c>
      <c r="F6877" s="1">
        <f t="shared" si="535"/>
        <v>39.006666666666668</v>
      </c>
      <c r="G6877" s="1">
        <v>351.06</v>
      </c>
      <c r="H6877" s="1">
        <v>35</v>
      </c>
      <c r="I6877">
        <f t="shared" si="537"/>
        <v>386.06</v>
      </c>
      <c r="J6877">
        <f t="shared" si="538"/>
        <v>3.5455000000000001</v>
      </c>
      <c r="K6877">
        <f t="shared" si="539"/>
        <v>12.446832300000001</v>
      </c>
      <c r="L6877" s="1" t="s">
        <v>26</v>
      </c>
      <c r="M6877" s="1" t="s">
        <v>51</v>
      </c>
      <c r="N6877" s="1" t="s">
        <v>42</v>
      </c>
      <c r="O6877" s="1" t="s">
        <v>34</v>
      </c>
      <c r="P6877" s="1" t="s">
        <v>60</v>
      </c>
      <c r="Q6877" s="1" t="s">
        <v>53</v>
      </c>
      <c r="R6877" s="2">
        <v>40141</v>
      </c>
    </row>
    <row r="6878" spans="1:18" x14ac:dyDescent="0.25">
      <c r="A6878" s="1">
        <v>36608</v>
      </c>
      <c r="B6878" s="2">
        <v>40814</v>
      </c>
      <c r="C6878" s="2" t="str">
        <f t="shared" si="536"/>
        <v>September</v>
      </c>
      <c r="D6878" s="1" t="s">
        <v>18</v>
      </c>
      <c r="E6878" s="1">
        <v>40</v>
      </c>
      <c r="F6878" s="1">
        <f t="shared" si="535"/>
        <v>20.645</v>
      </c>
      <c r="G6878" s="1">
        <v>825.8</v>
      </c>
      <c r="H6878" s="1">
        <v>2.87</v>
      </c>
      <c r="I6878">
        <f t="shared" si="537"/>
        <v>828.67</v>
      </c>
      <c r="J6878">
        <f t="shared" si="538"/>
        <v>3.5455000000000001</v>
      </c>
      <c r="K6878">
        <f t="shared" si="539"/>
        <v>29.278739000000002</v>
      </c>
      <c r="L6878" s="1" t="s">
        <v>26</v>
      </c>
      <c r="M6878" s="1" t="s">
        <v>51</v>
      </c>
      <c r="N6878" s="1" t="s">
        <v>28</v>
      </c>
      <c r="O6878" s="1" t="s">
        <v>34</v>
      </c>
      <c r="P6878" s="1" t="s">
        <v>35</v>
      </c>
      <c r="Q6878" s="1" t="s">
        <v>46</v>
      </c>
      <c r="R6878" s="2">
        <v>40818</v>
      </c>
    </row>
    <row r="6879" spans="1:18" x14ac:dyDescent="0.25">
      <c r="A6879" s="1">
        <v>32164</v>
      </c>
      <c r="B6879" s="2">
        <v>40211</v>
      </c>
      <c r="C6879" s="2" t="str">
        <f t="shared" si="536"/>
        <v>February</v>
      </c>
      <c r="D6879" s="1" t="s">
        <v>32</v>
      </c>
      <c r="E6879" s="1">
        <v>23</v>
      </c>
      <c r="F6879" s="1">
        <f t="shared" si="535"/>
        <v>284.90869565217389</v>
      </c>
      <c r="G6879" s="1">
        <v>6552.9</v>
      </c>
      <c r="H6879" s="1">
        <v>54.12</v>
      </c>
      <c r="I6879">
        <f t="shared" si="537"/>
        <v>6607.0199999999995</v>
      </c>
      <c r="J6879">
        <f t="shared" si="538"/>
        <v>4.7610000000000001</v>
      </c>
      <c r="K6879">
        <f t="shared" si="539"/>
        <v>311.98356899999999</v>
      </c>
      <c r="L6879" s="1" t="s">
        <v>38</v>
      </c>
      <c r="M6879" s="1" t="s">
        <v>51</v>
      </c>
      <c r="N6879" s="1" t="s">
        <v>28</v>
      </c>
      <c r="O6879" s="1" t="s">
        <v>22</v>
      </c>
      <c r="P6879" s="1" t="s">
        <v>57</v>
      </c>
      <c r="Q6879" s="1" t="s">
        <v>64</v>
      </c>
      <c r="R6879" s="2">
        <v>40212</v>
      </c>
    </row>
    <row r="6880" spans="1:18" x14ac:dyDescent="0.25">
      <c r="A6880" s="1">
        <v>55138</v>
      </c>
      <c r="B6880" s="2">
        <v>40080</v>
      </c>
      <c r="C6880" s="2" t="str">
        <f t="shared" si="536"/>
        <v>September</v>
      </c>
      <c r="D6880" s="1" t="s">
        <v>25</v>
      </c>
      <c r="E6880" s="1">
        <v>22</v>
      </c>
      <c r="F6880" s="1">
        <f t="shared" si="535"/>
        <v>51.479090909090907</v>
      </c>
      <c r="G6880" s="1">
        <v>1132.54</v>
      </c>
      <c r="H6880" s="1">
        <v>35</v>
      </c>
      <c r="I6880">
        <f t="shared" si="537"/>
        <v>1167.54</v>
      </c>
      <c r="J6880">
        <f t="shared" si="538"/>
        <v>3.5455000000000001</v>
      </c>
      <c r="K6880">
        <f t="shared" si="539"/>
        <v>40.154205699999999</v>
      </c>
      <c r="L6880" s="1" t="s">
        <v>26</v>
      </c>
      <c r="M6880" s="1" t="s">
        <v>56</v>
      </c>
      <c r="N6880" s="1" t="s">
        <v>33</v>
      </c>
      <c r="O6880" s="1" t="s">
        <v>34</v>
      </c>
      <c r="P6880" s="1" t="s">
        <v>60</v>
      </c>
      <c r="Q6880" s="1" t="s">
        <v>53</v>
      </c>
      <c r="R6880" s="2">
        <v>40081</v>
      </c>
    </row>
    <row r="6881" spans="1:18" x14ac:dyDescent="0.25">
      <c r="A6881" s="1">
        <v>5284</v>
      </c>
      <c r="B6881" s="2">
        <v>40732</v>
      </c>
      <c r="C6881" s="2" t="str">
        <f t="shared" si="536"/>
        <v>July</v>
      </c>
      <c r="D6881" s="1" t="s">
        <v>32</v>
      </c>
      <c r="E6881" s="1">
        <v>7</v>
      </c>
      <c r="F6881" s="1">
        <f t="shared" si="535"/>
        <v>8.482857142857144</v>
      </c>
      <c r="G6881" s="1">
        <v>59.38</v>
      </c>
      <c r="H6881" s="1">
        <v>2.99</v>
      </c>
      <c r="I6881">
        <f t="shared" si="537"/>
        <v>62.370000000000005</v>
      </c>
      <c r="J6881">
        <f t="shared" si="538"/>
        <v>3.5455000000000001</v>
      </c>
      <c r="K6881">
        <f t="shared" si="539"/>
        <v>2.1053179000000002</v>
      </c>
      <c r="L6881" s="1" t="s">
        <v>26</v>
      </c>
      <c r="M6881" s="1" t="s">
        <v>65</v>
      </c>
      <c r="N6881" s="1" t="s">
        <v>42</v>
      </c>
      <c r="O6881" s="1" t="s">
        <v>34</v>
      </c>
      <c r="P6881" s="1" t="s">
        <v>48</v>
      </c>
      <c r="Q6881" s="1" t="s">
        <v>24</v>
      </c>
      <c r="R6881" s="2">
        <v>40734</v>
      </c>
    </row>
    <row r="6882" spans="1:18" x14ac:dyDescent="0.25">
      <c r="A6882" s="1">
        <v>42848</v>
      </c>
      <c r="B6882" s="2">
        <v>41188</v>
      </c>
      <c r="C6882" s="2" t="str">
        <f t="shared" si="536"/>
        <v>October</v>
      </c>
      <c r="D6882" s="1" t="s">
        <v>32</v>
      </c>
      <c r="E6882" s="1">
        <v>50</v>
      </c>
      <c r="F6882" s="1">
        <f t="shared" si="535"/>
        <v>7.7558000000000007</v>
      </c>
      <c r="G6882" s="1">
        <v>387.79</v>
      </c>
      <c r="H6882" s="1">
        <v>5.83</v>
      </c>
      <c r="I6882">
        <f t="shared" si="537"/>
        <v>393.62</v>
      </c>
      <c r="J6882">
        <f t="shared" si="538"/>
        <v>3.5455000000000001</v>
      </c>
      <c r="K6882">
        <f t="shared" si="539"/>
        <v>13.749094449999999</v>
      </c>
      <c r="L6882" s="1" t="s">
        <v>26</v>
      </c>
      <c r="M6882" s="1" t="s">
        <v>27</v>
      </c>
      <c r="N6882" s="1" t="s">
        <v>21</v>
      </c>
      <c r="O6882" s="1" t="s">
        <v>34</v>
      </c>
      <c r="P6882" s="1" t="s">
        <v>45</v>
      </c>
      <c r="Q6882" s="1" t="s">
        <v>36</v>
      </c>
      <c r="R6882" s="2">
        <v>41190</v>
      </c>
    </row>
    <row r="6883" spans="1:18" x14ac:dyDescent="0.25">
      <c r="A6883" s="1">
        <v>50978</v>
      </c>
      <c r="B6883" s="2">
        <v>40999</v>
      </c>
      <c r="C6883" s="2" t="str">
        <f t="shared" si="536"/>
        <v>March</v>
      </c>
      <c r="D6883" s="1" t="s">
        <v>25</v>
      </c>
      <c r="E6883" s="1">
        <v>4</v>
      </c>
      <c r="F6883" s="1">
        <f t="shared" si="535"/>
        <v>204.02250000000001</v>
      </c>
      <c r="G6883" s="1">
        <v>816.09</v>
      </c>
      <c r="H6883" s="1">
        <v>9.99</v>
      </c>
      <c r="I6883">
        <f t="shared" si="537"/>
        <v>826.08</v>
      </c>
      <c r="J6883">
        <f t="shared" si="538"/>
        <v>3.5455000000000001</v>
      </c>
      <c r="K6883">
        <f t="shared" si="539"/>
        <v>28.934470950000001</v>
      </c>
      <c r="L6883" s="1" t="s">
        <v>26</v>
      </c>
      <c r="M6883" s="1" t="s">
        <v>47</v>
      </c>
      <c r="N6883" s="1" t="s">
        <v>33</v>
      </c>
      <c r="O6883" s="1" t="s">
        <v>34</v>
      </c>
      <c r="P6883" s="1" t="s">
        <v>60</v>
      </c>
      <c r="Q6883" s="1" t="s">
        <v>24</v>
      </c>
      <c r="R6883" s="2">
        <v>41001</v>
      </c>
    </row>
    <row r="6884" spans="1:18" x14ac:dyDescent="0.25">
      <c r="A6884" s="1">
        <v>47461</v>
      </c>
      <c r="B6884" s="2">
        <v>40293</v>
      </c>
      <c r="C6884" s="2" t="str">
        <f t="shared" si="536"/>
        <v>April</v>
      </c>
      <c r="D6884" s="1" t="s">
        <v>25</v>
      </c>
      <c r="E6884" s="1">
        <v>39</v>
      </c>
      <c r="F6884" s="1">
        <f t="shared" si="535"/>
        <v>8.1610256410256401</v>
      </c>
      <c r="G6884" s="1">
        <v>318.27999999999997</v>
      </c>
      <c r="H6884" s="1">
        <v>1.69</v>
      </c>
      <c r="I6884">
        <f t="shared" si="537"/>
        <v>319.96999999999997</v>
      </c>
      <c r="J6884">
        <f t="shared" si="538"/>
        <v>3.5455000000000001</v>
      </c>
      <c r="K6884">
        <f t="shared" si="539"/>
        <v>11.2846174</v>
      </c>
      <c r="L6884" s="1" t="s">
        <v>26</v>
      </c>
      <c r="M6884" s="1" t="s">
        <v>20</v>
      </c>
      <c r="N6884" s="1" t="s">
        <v>28</v>
      </c>
      <c r="O6884" s="1" t="s">
        <v>34</v>
      </c>
      <c r="P6884" s="1" t="s">
        <v>45</v>
      </c>
      <c r="Q6884" s="1" t="s">
        <v>36</v>
      </c>
      <c r="R6884" s="2">
        <v>40294</v>
      </c>
    </row>
    <row r="6885" spans="1:18" x14ac:dyDescent="0.25">
      <c r="A6885" s="1">
        <v>12551</v>
      </c>
      <c r="B6885" s="2">
        <v>41071</v>
      </c>
      <c r="C6885" s="2" t="str">
        <f t="shared" si="536"/>
        <v>June</v>
      </c>
      <c r="D6885" s="1" t="s">
        <v>18</v>
      </c>
      <c r="E6885" s="1">
        <v>46</v>
      </c>
      <c r="F6885" s="1">
        <f t="shared" si="535"/>
        <v>109.20116304347826</v>
      </c>
      <c r="G6885" s="1">
        <v>5023.2534999999998</v>
      </c>
      <c r="H6885" s="1">
        <v>5.26</v>
      </c>
      <c r="I6885">
        <f t="shared" si="537"/>
        <v>5028.5135</v>
      </c>
      <c r="J6885">
        <f t="shared" si="538"/>
        <v>5.3265000000000002</v>
      </c>
      <c r="K6885">
        <f t="shared" si="539"/>
        <v>267.56359767750001</v>
      </c>
      <c r="L6885" s="1" t="s">
        <v>26</v>
      </c>
      <c r="M6885" s="1" t="s">
        <v>27</v>
      </c>
      <c r="N6885" s="1" t="s">
        <v>28</v>
      </c>
      <c r="O6885" s="1" t="s">
        <v>29</v>
      </c>
      <c r="P6885" s="1" t="s">
        <v>30</v>
      </c>
      <c r="Q6885" s="1" t="s">
        <v>24</v>
      </c>
      <c r="R6885" s="2">
        <v>41078</v>
      </c>
    </row>
    <row r="6886" spans="1:18" x14ac:dyDescent="0.25">
      <c r="A6886" s="1">
        <v>16961</v>
      </c>
      <c r="B6886" s="2">
        <v>39819</v>
      </c>
      <c r="C6886" s="2" t="str">
        <f t="shared" si="536"/>
        <v>January</v>
      </c>
      <c r="D6886" s="1" t="s">
        <v>32</v>
      </c>
      <c r="E6886" s="1">
        <v>27</v>
      </c>
      <c r="F6886" s="1">
        <f t="shared" si="535"/>
        <v>1.7355555555555555</v>
      </c>
      <c r="G6886" s="1">
        <v>46.86</v>
      </c>
      <c r="H6886" s="1">
        <v>1.99</v>
      </c>
      <c r="I6886">
        <f t="shared" si="537"/>
        <v>48.85</v>
      </c>
      <c r="J6886">
        <f t="shared" si="538"/>
        <v>5.3265000000000002</v>
      </c>
      <c r="K6886">
        <f t="shared" si="539"/>
        <v>2.4959979000000003</v>
      </c>
      <c r="L6886" s="1" t="s">
        <v>26</v>
      </c>
      <c r="M6886" s="1" t="s">
        <v>59</v>
      </c>
      <c r="N6886" s="1" t="s">
        <v>21</v>
      </c>
      <c r="O6886" s="1" t="s">
        <v>29</v>
      </c>
      <c r="P6886" s="1" t="s">
        <v>43</v>
      </c>
      <c r="Q6886" s="1" t="s">
        <v>46</v>
      </c>
      <c r="R6886" s="2">
        <v>39820</v>
      </c>
    </row>
    <row r="6887" spans="1:18" x14ac:dyDescent="0.25">
      <c r="A6887" s="1">
        <v>45700</v>
      </c>
      <c r="B6887" s="2">
        <v>41226</v>
      </c>
      <c r="C6887" s="2" t="str">
        <f t="shared" si="536"/>
        <v>November</v>
      </c>
      <c r="D6887" s="1" t="s">
        <v>25</v>
      </c>
      <c r="E6887" s="1">
        <v>43</v>
      </c>
      <c r="F6887" s="1">
        <f t="shared" si="535"/>
        <v>39.641395348837207</v>
      </c>
      <c r="G6887" s="1">
        <v>1704.58</v>
      </c>
      <c r="H6887" s="1">
        <v>4.5</v>
      </c>
      <c r="I6887">
        <f t="shared" si="537"/>
        <v>1709.08</v>
      </c>
      <c r="J6887">
        <f t="shared" si="538"/>
        <v>3.5455000000000001</v>
      </c>
      <c r="K6887">
        <f t="shared" si="539"/>
        <v>60.4358839</v>
      </c>
      <c r="L6887" s="1" t="s">
        <v>26</v>
      </c>
      <c r="M6887" s="1" t="s">
        <v>27</v>
      </c>
      <c r="N6887" s="1" t="s">
        <v>42</v>
      </c>
      <c r="O6887" s="1" t="s">
        <v>34</v>
      </c>
      <c r="P6887" s="1" t="s">
        <v>68</v>
      </c>
      <c r="Q6887" s="1" t="s">
        <v>24</v>
      </c>
      <c r="R6887" s="2">
        <v>41226</v>
      </c>
    </row>
    <row r="6888" spans="1:18" x14ac:dyDescent="0.25">
      <c r="A6888" s="1">
        <v>36103</v>
      </c>
      <c r="B6888" s="2">
        <v>41028</v>
      </c>
      <c r="C6888" s="2" t="str">
        <f t="shared" si="536"/>
        <v>April</v>
      </c>
      <c r="D6888" s="1" t="s">
        <v>37</v>
      </c>
      <c r="E6888" s="1">
        <v>45</v>
      </c>
      <c r="F6888" s="1">
        <f t="shared" si="535"/>
        <v>29.67368888888889</v>
      </c>
      <c r="G6888" s="1">
        <v>1335.316</v>
      </c>
      <c r="H6888" s="1">
        <v>0.99</v>
      </c>
      <c r="I6888">
        <f t="shared" si="537"/>
        <v>1336.306</v>
      </c>
      <c r="J6888">
        <f t="shared" si="538"/>
        <v>5.3265000000000002</v>
      </c>
      <c r="K6888">
        <f t="shared" si="539"/>
        <v>71.125606740000009</v>
      </c>
      <c r="L6888" s="1" t="s">
        <v>26</v>
      </c>
      <c r="M6888" s="1" t="s">
        <v>59</v>
      </c>
      <c r="N6888" s="1" t="s">
        <v>42</v>
      </c>
      <c r="O6888" s="1" t="s">
        <v>29</v>
      </c>
      <c r="P6888" s="1" t="s">
        <v>30</v>
      </c>
      <c r="Q6888" s="1" t="s">
        <v>46</v>
      </c>
      <c r="R6888" s="2">
        <v>41030</v>
      </c>
    </row>
    <row r="6889" spans="1:18" x14ac:dyDescent="0.25">
      <c r="A6889" s="1">
        <v>19911</v>
      </c>
      <c r="B6889" s="2">
        <v>40822</v>
      </c>
      <c r="C6889" s="2" t="str">
        <f t="shared" si="536"/>
        <v>October</v>
      </c>
      <c r="D6889" s="1" t="s">
        <v>25</v>
      </c>
      <c r="E6889" s="1">
        <v>38</v>
      </c>
      <c r="F6889" s="1">
        <f t="shared" si="535"/>
        <v>140.76868421052632</v>
      </c>
      <c r="G6889" s="1">
        <v>5349.21</v>
      </c>
      <c r="H6889" s="1">
        <v>28.63</v>
      </c>
      <c r="I6889">
        <f t="shared" si="537"/>
        <v>5377.84</v>
      </c>
      <c r="J6889">
        <f t="shared" si="538"/>
        <v>4.7610000000000001</v>
      </c>
      <c r="K6889">
        <f t="shared" si="539"/>
        <v>254.67588810000001</v>
      </c>
      <c r="L6889" s="1" t="s">
        <v>38</v>
      </c>
      <c r="M6889" s="1" t="s">
        <v>54</v>
      </c>
      <c r="N6889" s="1" t="s">
        <v>21</v>
      </c>
      <c r="O6889" s="1" t="s">
        <v>22</v>
      </c>
      <c r="P6889" s="1" t="s">
        <v>39</v>
      </c>
      <c r="Q6889" s="1" t="s">
        <v>40</v>
      </c>
      <c r="R6889" s="2">
        <v>40824</v>
      </c>
    </row>
    <row r="6890" spans="1:18" x14ac:dyDescent="0.25">
      <c r="A6890" s="1">
        <v>19621</v>
      </c>
      <c r="B6890" s="2">
        <v>40793</v>
      </c>
      <c r="C6890" s="2" t="str">
        <f t="shared" si="536"/>
        <v>September</v>
      </c>
      <c r="D6890" s="1" t="s">
        <v>37</v>
      </c>
      <c r="E6890" s="1">
        <v>15</v>
      </c>
      <c r="F6890" s="1">
        <f t="shared" si="535"/>
        <v>9.3879999999999999</v>
      </c>
      <c r="G6890" s="1">
        <v>140.82</v>
      </c>
      <c r="H6890" s="1">
        <v>6.5</v>
      </c>
      <c r="I6890">
        <f t="shared" si="537"/>
        <v>147.32</v>
      </c>
      <c r="J6890">
        <f t="shared" si="538"/>
        <v>3.5455000000000001</v>
      </c>
      <c r="K6890">
        <f t="shared" si="539"/>
        <v>4.9927731</v>
      </c>
      <c r="L6890" s="1" t="s">
        <v>19</v>
      </c>
      <c r="M6890" s="1" t="s">
        <v>56</v>
      </c>
      <c r="N6890" s="1" t="s">
        <v>33</v>
      </c>
      <c r="O6890" s="1" t="s">
        <v>34</v>
      </c>
      <c r="P6890" s="1" t="s">
        <v>60</v>
      </c>
      <c r="Q6890" s="1" t="s">
        <v>31</v>
      </c>
      <c r="R6890" s="2">
        <v>40794</v>
      </c>
    </row>
    <row r="6891" spans="1:18" x14ac:dyDescent="0.25">
      <c r="A6891" s="1">
        <v>50533</v>
      </c>
      <c r="B6891" s="2">
        <v>40694</v>
      </c>
      <c r="C6891" s="2" t="str">
        <f t="shared" si="536"/>
        <v>May</v>
      </c>
      <c r="D6891" s="1" t="s">
        <v>32</v>
      </c>
      <c r="E6891" s="1">
        <v>3</v>
      </c>
      <c r="F6891" s="1">
        <f t="shared" si="535"/>
        <v>24.48</v>
      </c>
      <c r="G6891" s="1">
        <v>73.44</v>
      </c>
      <c r="H6891" s="1">
        <v>27.75</v>
      </c>
      <c r="I6891">
        <f t="shared" si="537"/>
        <v>101.19</v>
      </c>
      <c r="J6891">
        <f t="shared" si="538"/>
        <v>4.7610000000000001</v>
      </c>
      <c r="K6891">
        <f t="shared" si="539"/>
        <v>3.4964783999999995</v>
      </c>
      <c r="L6891" s="1" t="s">
        <v>38</v>
      </c>
      <c r="M6891" s="1" t="s">
        <v>27</v>
      </c>
      <c r="N6891" s="1" t="s">
        <v>28</v>
      </c>
      <c r="O6891" s="1" t="s">
        <v>22</v>
      </c>
      <c r="P6891" s="1" t="s">
        <v>57</v>
      </c>
      <c r="Q6891" s="1" t="s">
        <v>64</v>
      </c>
      <c r="R6891" s="2">
        <v>40695</v>
      </c>
    </row>
    <row r="6892" spans="1:18" x14ac:dyDescent="0.25">
      <c r="A6892" s="1">
        <v>57959</v>
      </c>
      <c r="B6892" s="2">
        <v>40907</v>
      </c>
      <c r="C6892" s="2" t="str">
        <f t="shared" si="536"/>
        <v>December</v>
      </c>
      <c r="D6892" s="1" t="s">
        <v>41</v>
      </c>
      <c r="E6892" s="1">
        <v>48</v>
      </c>
      <c r="F6892" s="1">
        <f t="shared" si="535"/>
        <v>26.453958333333333</v>
      </c>
      <c r="G6892" s="1">
        <v>1269.79</v>
      </c>
      <c r="H6892" s="1">
        <v>5.89</v>
      </c>
      <c r="I6892">
        <f t="shared" si="537"/>
        <v>1275.68</v>
      </c>
      <c r="J6892">
        <f t="shared" si="538"/>
        <v>5.3265000000000002</v>
      </c>
      <c r="K6892">
        <f t="shared" si="539"/>
        <v>67.635364350000003</v>
      </c>
      <c r="L6892" s="1" t="s">
        <v>19</v>
      </c>
      <c r="M6892" s="1" t="s">
        <v>20</v>
      </c>
      <c r="N6892" s="1" t="s">
        <v>21</v>
      </c>
      <c r="O6892" s="1" t="s">
        <v>29</v>
      </c>
      <c r="P6892" s="1" t="s">
        <v>43</v>
      </c>
      <c r="Q6892" s="1" t="s">
        <v>24</v>
      </c>
      <c r="R6892" s="2">
        <v>40908</v>
      </c>
    </row>
    <row r="6893" spans="1:18" x14ac:dyDescent="0.25">
      <c r="A6893" s="1">
        <v>29856</v>
      </c>
      <c r="B6893" s="2">
        <v>41068</v>
      </c>
      <c r="C6893" s="2" t="str">
        <f t="shared" si="536"/>
        <v>June</v>
      </c>
      <c r="D6893" s="1" t="s">
        <v>41</v>
      </c>
      <c r="E6893" s="1">
        <v>24</v>
      </c>
      <c r="F6893" s="1">
        <f t="shared" si="535"/>
        <v>4.8141666666666669</v>
      </c>
      <c r="G6893" s="1">
        <v>115.54</v>
      </c>
      <c r="H6893" s="1">
        <v>0.8</v>
      </c>
      <c r="I6893">
        <f t="shared" si="537"/>
        <v>116.34</v>
      </c>
      <c r="J6893">
        <f t="shared" si="538"/>
        <v>3.5455000000000001</v>
      </c>
      <c r="K6893">
        <f t="shared" si="539"/>
        <v>4.0964707000000002</v>
      </c>
      <c r="L6893" s="1" t="s">
        <v>26</v>
      </c>
      <c r="M6893" s="1" t="s">
        <v>27</v>
      </c>
      <c r="N6893" s="1" t="s">
        <v>21</v>
      </c>
      <c r="O6893" s="1" t="s">
        <v>34</v>
      </c>
      <c r="P6893" s="1" t="s">
        <v>45</v>
      </c>
      <c r="Q6893" s="1" t="s">
        <v>36</v>
      </c>
      <c r="R6893" s="2">
        <v>41071</v>
      </c>
    </row>
    <row r="6894" spans="1:18" x14ac:dyDescent="0.25">
      <c r="A6894" s="1">
        <v>2752</v>
      </c>
      <c r="B6894" s="2">
        <v>40500</v>
      </c>
      <c r="C6894" s="2" t="str">
        <f t="shared" si="536"/>
        <v>November</v>
      </c>
      <c r="D6894" s="1" t="s">
        <v>25</v>
      </c>
      <c r="E6894" s="1">
        <v>41</v>
      </c>
      <c r="F6894" s="1">
        <f t="shared" si="535"/>
        <v>3.7217073170731707</v>
      </c>
      <c r="G6894" s="1">
        <v>152.59</v>
      </c>
      <c r="H6894" s="1">
        <v>0.71</v>
      </c>
      <c r="I6894">
        <f t="shared" si="537"/>
        <v>153.30000000000001</v>
      </c>
      <c r="J6894">
        <f t="shared" si="538"/>
        <v>3.5455000000000001</v>
      </c>
      <c r="K6894">
        <f t="shared" si="539"/>
        <v>5.4100784499999994</v>
      </c>
      <c r="L6894" s="1" t="s">
        <v>26</v>
      </c>
      <c r="M6894" s="1" t="s">
        <v>27</v>
      </c>
      <c r="N6894" s="1" t="s">
        <v>28</v>
      </c>
      <c r="O6894" s="1" t="s">
        <v>34</v>
      </c>
      <c r="P6894" s="1" t="s">
        <v>66</v>
      </c>
      <c r="Q6894" s="1" t="s">
        <v>36</v>
      </c>
      <c r="R6894" s="2">
        <v>40502</v>
      </c>
    </row>
    <row r="6895" spans="1:18" x14ac:dyDescent="0.25">
      <c r="A6895" s="1">
        <v>18308</v>
      </c>
      <c r="B6895" s="2">
        <v>40095</v>
      </c>
      <c r="C6895" s="2" t="str">
        <f t="shared" si="536"/>
        <v>October</v>
      </c>
      <c r="D6895" s="1" t="s">
        <v>32</v>
      </c>
      <c r="E6895" s="1">
        <v>15</v>
      </c>
      <c r="F6895" s="1">
        <f t="shared" si="535"/>
        <v>29.07</v>
      </c>
      <c r="G6895" s="1">
        <v>436.05</v>
      </c>
      <c r="H6895" s="1">
        <v>4</v>
      </c>
      <c r="I6895">
        <f t="shared" si="537"/>
        <v>440.05</v>
      </c>
      <c r="J6895">
        <f t="shared" si="538"/>
        <v>5.3265000000000002</v>
      </c>
      <c r="K6895">
        <f t="shared" si="539"/>
        <v>23.226203250000005</v>
      </c>
      <c r="L6895" s="1" t="s">
        <v>26</v>
      </c>
      <c r="M6895" s="1" t="s">
        <v>44</v>
      </c>
      <c r="N6895" s="1" t="s">
        <v>33</v>
      </c>
      <c r="O6895" s="1" t="s">
        <v>29</v>
      </c>
      <c r="P6895" s="1" t="s">
        <v>43</v>
      </c>
      <c r="Q6895" s="1" t="s">
        <v>24</v>
      </c>
      <c r="R6895" s="2">
        <v>40095</v>
      </c>
    </row>
    <row r="6896" spans="1:18" x14ac:dyDescent="0.25">
      <c r="A6896" s="1">
        <v>33091</v>
      </c>
      <c r="B6896" s="2">
        <v>40568</v>
      </c>
      <c r="C6896" s="2" t="str">
        <f t="shared" si="536"/>
        <v>January</v>
      </c>
      <c r="D6896" s="1" t="s">
        <v>25</v>
      </c>
      <c r="E6896" s="1">
        <v>24</v>
      </c>
      <c r="F6896" s="1">
        <f t="shared" si="535"/>
        <v>11.05625</v>
      </c>
      <c r="G6896" s="1">
        <v>265.35000000000002</v>
      </c>
      <c r="H6896" s="1">
        <v>11.59</v>
      </c>
      <c r="I6896">
        <f t="shared" si="537"/>
        <v>276.94</v>
      </c>
      <c r="J6896">
        <f t="shared" si="538"/>
        <v>3.5455000000000001</v>
      </c>
      <c r="K6896">
        <f t="shared" si="539"/>
        <v>9.4079842500000002</v>
      </c>
      <c r="L6896" s="1" t="s">
        <v>26</v>
      </c>
      <c r="M6896" s="1" t="s">
        <v>27</v>
      </c>
      <c r="N6896" s="1" t="s">
        <v>42</v>
      </c>
      <c r="O6896" s="1" t="s">
        <v>34</v>
      </c>
      <c r="P6896" s="1" t="s">
        <v>45</v>
      </c>
      <c r="Q6896" s="1" t="s">
        <v>24</v>
      </c>
      <c r="R6896" s="2">
        <v>40570</v>
      </c>
    </row>
    <row r="6897" spans="1:18" x14ac:dyDescent="0.25">
      <c r="A6897" s="1">
        <v>28737</v>
      </c>
      <c r="B6897" s="2">
        <v>40819</v>
      </c>
      <c r="C6897" s="2" t="str">
        <f t="shared" si="536"/>
        <v>October</v>
      </c>
      <c r="D6897" s="1" t="s">
        <v>37</v>
      </c>
      <c r="E6897" s="1">
        <v>17</v>
      </c>
      <c r="F6897" s="1">
        <f t="shared" si="535"/>
        <v>101.27300000000001</v>
      </c>
      <c r="G6897" s="1">
        <v>1721.6410000000001</v>
      </c>
      <c r="H6897" s="1">
        <v>4.2300000000000004</v>
      </c>
      <c r="I6897">
        <f t="shared" si="537"/>
        <v>1725.8710000000001</v>
      </c>
      <c r="J6897">
        <f t="shared" si="538"/>
        <v>5.3265000000000002</v>
      </c>
      <c r="K6897">
        <f t="shared" si="539"/>
        <v>91.70320786500001</v>
      </c>
      <c r="L6897" s="1" t="s">
        <v>26</v>
      </c>
      <c r="M6897" s="1" t="s">
        <v>47</v>
      </c>
      <c r="N6897" s="1" t="s">
        <v>42</v>
      </c>
      <c r="O6897" s="1" t="s">
        <v>29</v>
      </c>
      <c r="P6897" s="1" t="s">
        <v>30</v>
      </c>
      <c r="Q6897" s="1" t="s">
        <v>24</v>
      </c>
      <c r="R6897" s="2">
        <v>40821</v>
      </c>
    </row>
    <row r="6898" spans="1:18" x14ac:dyDescent="0.25">
      <c r="A6898" s="1">
        <v>19556</v>
      </c>
      <c r="B6898" s="2">
        <v>40542</v>
      </c>
      <c r="C6898" s="2" t="str">
        <f t="shared" si="536"/>
        <v>December</v>
      </c>
      <c r="D6898" s="1" t="s">
        <v>32</v>
      </c>
      <c r="E6898" s="1">
        <v>35</v>
      </c>
      <c r="F6898" s="1">
        <f t="shared" si="535"/>
        <v>92.518371428571427</v>
      </c>
      <c r="G6898" s="1">
        <v>3238.143</v>
      </c>
      <c r="H6898" s="1">
        <v>4.2300000000000004</v>
      </c>
      <c r="I6898">
        <f t="shared" si="537"/>
        <v>3242.373</v>
      </c>
      <c r="J6898">
        <f t="shared" si="538"/>
        <v>5.3265000000000002</v>
      </c>
      <c r="K6898">
        <f t="shared" si="539"/>
        <v>172.47968689500001</v>
      </c>
      <c r="L6898" s="1" t="s">
        <v>26</v>
      </c>
      <c r="M6898" s="1" t="s">
        <v>47</v>
      </c>
      <c r="N6898" s="1" t="s">
        <v>21</v>
      </c>
      <c r="O6898" s="1" t="s">
        <v>29</v>
      </c>
      <c r="P6898" s="1" t="s">
        <v>30</v>
      </c>
      <c r="Q6898" s="1" t="s">
        <v>24</v>
      </c>
      <c r="R6898" s="2">
        <v>40570</v>
      </c>
    </row>
    <row r="6899" spans="1:18" x14ac:dyDescent="0.25">
      <c r="A6899" s="1">
        <v>8294</v>
      </c>
      <c r="B6899" s="2">
        <v>41080</v>
      </c>
      <c r="C6899" s="2" t="str">
        <f t="shared" si="536"/>
        <v>June</v>
      </c>
      <c r="D6899" s="1" t="s">
        <v>41</v>
      </c>
      <c r="E6899" s="1">
        <v>28</v>
      </c>
      <c r="F6899" s="1">
        <f t="shared" si="535"/>
        <v>7.0562142857142858</v>
      </c>
      <c r="G6899" s="1">
        <v>197.57400000000001</v>
      </c>
      <c r="H6899" s="1">
        <v>5.03</v>
      </c>
      <c r="I6899">
        <f t="shared" si="537"/>
        <v>202.60400000000001</v>
      </c>
      <c r="J6899">
        <f t="shared" si="538"/>
        <v>5.3265000000000002</v>
      </c>
      <c r="K6899">
        <f t="shared" si="539"/>
        <v>10.52377911</v>
      </c>
      <c r="L6899" s="1" t="s">
        <v>26</v>
      </c>
      <c r="M6899" s="1" t="s">
        <v>56</v>
      </c>
      <c r="N6899" s="1" t="s">
        <v>42</v>
      </c>
      <c r="O6899" s="1" t="s">
        <v>29</v>
      </c>
      <c r="P6899" s="1" t="s">
        <v>30</v>
      </c>
      <c r="Q6899" s="1" t="s">
        <v>31</v>
      </c>
      <c r="R6899" s="2">
        <v>41081</v>
      </c>
    </row>
    <row r="6900" spans="1:18" x14ac:dyDescent="0.25">
      <c r="A6900" s="1">
        <v>17377</v>
      </c>
      <c r="B6900" s="2">
        <v>40844</v>
      </c>
      <c r="C6900" s="2" t="str">
        <f t="shared" si="536"/>
        <v>October</v>
      </c>
      <c r="D6900" s="1" t="s">
        <v>18</v>
      </c>
      <c r="E6900" s="1">
        <v>39</v>
      </c>
      <c r="F6900" s="1">
        <f t="shared" si="535"/>
        <v>2.8302564102564101</v>
      </c>
      <c r="G6900" s="1">
        <v>110.38</v>
      </c>
      <c r="H6900" s="1">
        <v>1.2</v>
      </c>
      <c r="I6900">
        <f t="shared" si="537"/>
        <v>111.58</v>
      </c>
      <c r="J6900">
        <f t="shared" si="538"/>
        <v>3.5455000000000001</v>
      </c>
      <c r="K6900">
        <f t="shared" si="539"/>
        <v>3.9135228999999998</v>
      </c>
      <c r="L6900" s="1" t="s">
        <v>26</v>
      </c>
      <c r="M6900" s="1" t="s">
        <v>27</v>
      </c>
      <c r="N6900" s="1" t="s">
        <v>33</v>
      </c>
      <c r="O6900" s="1" t="s">
        <v>34</v>
      </c>
      <c r="P6900" s="1" t="s">
        <v>35</v>
      </c>
      <c r="Q6900" s="1" t="s">
        <v>36</v>
      </c>
      <c r="R6900" s="2">
        <v>40846</v>
      </c>
    </row>
    <row r="6901" spans="1:18" x14ac:dyDescent="0.25">
      <c r="A6901" s="1">
        <v>5954</v>
      </c>
      <c r="B6901" s="2">
        <v>41245</v>
      </c>
      <c r="C6901" s="2" t="str">
        <f t="shared" si="536"/>
        <v>December</v>
      </c>
      <c r="D6901" s="1" t="s">
        <v>37</v>
      </c>
      <c r="E6901" s="1">
        <v>32</v>
      </c>
      <c r="F6901" s="1">
        <f t="shared" si="535"/>
        <v>572.38437499999998</v>
      </c>
      <c r="G6901" s="1">
        <v>18316.3</v>
      </c>
      <c r="H6901" s="1">
        <v>14.7</v>
      </c>
      <c r="I6901">
        <f t="shared" si="537"/>
        <v>18331</v>
      </c>
      <c r="J6901">
        <f t="shared" si="538"/>
        <v>5.3265000000000002</v>
      </c>
      <c r="K6901">
        <f t="shared" si="539"/>
        <v>975.61771949999991</v>
      </c>
      <c r="L6901" s="1" t="s">
        <v>38</v>
      </c>
      <c r="M6901" s="1" t="s">
        <v>54</v>
      </c>
      <c r="N6901" s="1" t="s">
        <v>33</v>
      </c>
      <c r="O6901" s="1" t="s">
        <v>29</v>
      </c>
      <c r="P6901" s="1" t="s">
        <v>61</v>
      </c>
      <c r="Q6901" s="1" t="s">
        <v>40</v>
      </c>
      <c r="R6901" s="2">
        <v>41247</v>
      </c>
    </row>
    <row r="6902" spans="1:18" x14ac:dyDescent="0.25">
      <c r="A6902" s="1">
        <v>38851</v>
      </c>
      <c r="B6902" s="2">
        <v>41070</v>
      </c>
      <c r="C6902" s="2" t="str">
        <f t="shared" si="536"/>
        <v>June</v>
      </c>
      <c r="D6902" s="1" t="s">
        <v>37</v>
      </c>
      <c r="E6902" s="1">
        <v>1</v>
      </c>
      <c r="F6902" s="1">
        <f t="shared" si="535"/>
        <v>8.49</v>
      </c>
      <c r="G6902" s="1">
        <v>8.49</v>
      </c>
      <c r="H6902" s="1">
        <v>4.6900000000000004</v>
      </c>
      <c r="I6902">
        <f t="shared" si="537"/>
        <v>13.18</v>
      </c>
      <c r="J6902">
        <f t="shared" si="538"/>
        <v>3.5455000000000001</v>
      </c>
      <c r="K6902">
        <f t="shared" si="539"/>
        <v>0.30101295</v>
      </c>
      <c r="L6902" s="1" t="s">
        <v>26</v>
      </c>
      <c r="M6902" s="1" t="s">
        <v>58</v>
      </c>
      <c r="N6902" s="1" t="s">
        <v>33</v>
      </c>
      <c r="O6902" s="1" t="s">
        <v>34</v>
      </c>
      <c r="P6902" s="1" t="s">
        <v>48</v>
      </c>
      <c r="Q6902" s="1" t="s">
        <v>24</v>
      </c>
      <c r="R6902" s="2">
        <v>41071</v>
      </c>
    </row>
    <row r="6903" spans="1:18" x14ac:dyDescent="0.25">
      <c r="A6903" s="1">
        <v>7653</v>
      </c>
      <c r="B6903" s="2">
        <v>40966</v>
      </c>
      <c r="C6903" s="2" t="str">
        <f t="shared" si="536"/>
        <v>February</v>
      </c>
      <c r="D6903" s="1" t="s">
        <v>41</v>
      </c>
      <c r="E6903" s="1">
        <v>32</v>
      </c>
      <c r="F6903" s="1">
        <f t="shared" si="535"/>
        <v>44.533124999999998</v>
      </c>
      <c r="G6903" s="1">
        <v>1425.06</v>
      </c>
      <c r="H6903" s="1">
        <v>5.09</v>
      </c>
      <c r="I6903">
        <f t="shared" si="537"/>
        <v>1430.1499999999999</v>
      </c>
      <c r="J6903">
        <f t="shared" si="538"/>
        <v>3.5455000000000001</v>
      </c>
      <c r="K6903">
        <f t="shared" si="539"/>
        <v>50.525502299999999</v>
      </c>
      <c r="L6903" s="1" t="s">
        <v>26</v>
      </c>
      <c r="M6903" s="1" t="s">
        <v>56</v>
      </c>
      <c r="N6903" s="1" t="s">
        <v>21</v>
      </c>
      <c r="O6903" s="1" t="s">
        <v>34</v>
      </c>
      <c r="P6903" s="1" t="s">
        <v>45</v>
      </c>
      <c r="Q6903" s="1" t="s">
        <v>24</v>
      </c>
      <c r="R6903" s="2">
        <v>40969</v>
      </c>
    </row>
    <row r="6904" spans="1:18" x14ac:dyDescent="0.25">
      <c r="A6904" s="1">
        <v>24450</v>
      </c>
      <c r="B6904" s="2">
        <v>41099</v>
      </c>
      <c r="C6904" s="2" t="str">
        <f t="shared" si="536"/>
        <v>July</v>
      </c>
      <c r="D6904" s="1" t="s">
        <v>37</v>
      </c>
      <c r="E6904" s="1">
        <v>4</v>
      </c>
      <c r="F6904" s="1">
        <f t="shared" si="535"/>
        <v>7.7125000000000004</v>
      </c>
      <c r="G6904" s="1">
        <v>30.85</v>
      </c>
      <c r="H6904" s="1">
        <v>5.79</v>
      </c>
      <c r="I6904">
        <f t="shared" si="537"/>
        <v>36.64</v>
      </c>
      <c r="J6904">
        <f t="shared" si="538"/>
        <v>3.5455000000000001</v>
      </c>
      <c r="K6904">
        <f t="shared" si="539"/>
        <v>1.09378675</v>
      </c>
      <c r="L6904" s="1" t="s">
        <v>26</v>
      </c>
      <c r="M6904" s="1" t="s">
        <v>20</v>
      </c>
      <c r="N6904" s="1" t="s">
        <v>21</v>
      </c>
      <c r="O6904" s="1" t="s">
        <v>34</v>
      </c>
      <c r="P6904" s="1" t="s">
        <v>45</v>
      </c>
      <c r="Q6904" s="1" t="s">
        <v>24</v>
      </c>
      <c r="R6904" s="2">
        <v>41101</v>
      </c>
    </row>
    <row r="6905" spans="1:18" x14ac:dyDescent="0.25">
      <c r="A6905" s="1">
        <v>27078</v>
      </c>
      <c r="B6905" s="2">
        <v>41133</v>
      </c>
      <c r="C6905" s="2" t="str">
        <f t="shared" si="536"/>
        <v>August</v>
      </c>
      <c r="D6905" s="1" t="s">
        <v>32</v>
      </c>
      <c r="E6905" s="1">
        <v>22</v>
      </c>
      <c r="F6905" s="1">
        <f t="shared" si="535"/>
        <v>6.9290909090909087</v>
      </c>
      <c r="G6905" s="1">
        <v>152.44</v>
      </c>
      <c r="H6905" s="1">
        <v>5.86</v>
      </c>
      <c r="I6905">
        <f t="shared" si="537"/>
        <v>158.30000000000001</v>
      </c>
      <c r="J6905">
        <f t="shared" si="538"/>
        <v>3.5455000000000001</v>
      </c>
      <c r="K6905">
        <f t="shared" si="539"/>
        <v>5.404760200000001</v>
      </c>
      <c r="L6905" s="1" t="s">
        <v>26</v>
      </c>
      <c r="M6905" s="1" t="s">
        <v>59</v>
      </c>
      <c r="N6905" s="1" t="s">
        <v>33</v>
      </c>
      <c r="O6905" s="1" t="s">
        <v>34</v>
      </c>
      <c r="P6905" s="1" t="s">
        <v>45</v>
      </c>
      <c r="Q6905" s="1" t="s">
        <v>24</v>
      </c>
      <c r="R6905" s="2">
        <v>41134</v>
      </c>
    </row>
    <row r="6906" spans="1:18" x14ac:dyDescent="0.25">
      <c r="A6906" s="1">
        <v>48773</v>
      </c>
      <c r="B6906" s="2">
        <v>39828</v>
      </c>
      <c r="C6906" s="2" t="str">
        <f t="shared" si="536"/>
        <v>January</v>
      </c>
      <c r="D6906" s="1" t="s">
        <v>41</v>
      </c>
      <c r="E6906" s="1">
        <v>7</v>
      </c>
      <c r="F6906" s="1">
        <f t="shared" si="535"/>
        <v>7.3242857142857147</v>
      </c>
      <c r="G6906" s="1">
        <v>51.27</v>
      </c>
      <c r="H6906" s="1">
        <v>2.17</v>
      </c>
      <c r="I6906">
        <f t="shared" si="537"/>
        <v>53.440000000000005</v>
      </c>
      <c r="J6906">
        <f t="shared" si="538"/>
        <v>3.5455000000000001</v>
      </c>
      <c r="K6906">
        <f t="shared" si="539"/>
        <v>1.8177778500000001</v>
      </c>
      <c r="L6906" s="1" t="s">
        <v>26</v>
      </c>
      <c r="M6906" s="1" t="s">
        <v>27</v>
      </c>
      <c r="N6906" s="1" t="s">
        <v>28</v>
      </c>
      <c r="O6906" s="1" t="s">
        <v>34</v>
      </c>
      <c r="P6906" s="1" t="s">
        <v>45</v>
      </c>
      <c r="Q6906" s="1" t="s">
        <v>36</v>
      </c>
      <c r="R6906" s="2">
        <v>39830</v>
      </c>
    </row>
    <row r="6907" spans="1:18" x14ac:dyDescent="0.25">
      <c r="A6907" s="1">
        <v>27876</v>
      </c>
      <c r="B6907" s="2">
        <v>40428</v>
      </c>
      <c r="C6907" s="2" t="str">
        <f t="shared" si="536"/>
        <v>September</v>
      </c>
      <c r="D6907" s="1" t="s">
        <v>18</v>
      </c>
      <c r="E6907" s="1">
        <v>44</v>
      </c>
      <c r="F6907" s="1">
        <f t="shared" si="535"/>
        <v>17.67340909090909</v>
      </c>
      <c r="G6907" s="1">
        <v>777.63</v>
      </c>
      <c r="H6907" s="1">
        <v>8.99</v>
      </c>
      <c r="I6907">
        <f t="shared" si="537"/>
        <v>786.62</v>
      </c>
      <c r="J6907">
        <f t="shared" si="538"/>
        <v>3.5455000000000001</v>
      </c>
      <c r="K6907">
        <f t="shared" si="539"/>
        <v>27.570871650000001</v>
      </c>
      <c r="L6907" s="1" t="s">
        <v>26</v>
      </c>
      <c r="M6907" s="1" t="s">
        <v>20</v>
      </c>
      <c r="N6907" s="1" t="s">
        <v>33</v>
      </c>
      <c r="O6907" s="1" t="s">
        <v>34</v>
      </c>
      <c r="P6907" s="1" t="s">
        <v>35</v>
      </c>
      <c r="Q6907" s="1" t="s">
        <v>46</v>
      </c>
      <c r="R6907" s="2">
        <v>40435</v>
      </c>
    </row>
    <row r="6908" spans="1:18" x14ac:dyDescent="0.25">
      <c r="A6908" s="1">
        <v>10820</v>
      </c>
      <c r="B6908" s="2">
        <v>40904</v>
      </c>
      <c r="C6908" s="2" t="str">
        <f t="shared" si="536"/>
        <v>December</v>
      </c>
      <c r="D6908" s="1" t="s">
        <v>32</v>
      </c>
      <c r="E6908" s="1">
        <v>33</v>
      </c>
      <c r="F6908" s="1">
        <f t="shared" si="535"/>
        <v>4.5815151515151511</v>
      </c>
      <c r="G6908" s="1">
        <v>151.19</v>
      </c>
      <c r="H6908" s="1">
        <v>0.7</v>
      </c>
      <c r="I6908">
        <f t="shared" si="537"/>
        <v>151.88999999999999</v>
      </c>
      <c r="J6908">
        <f t="shared" si="538"/>
        <v>3.5455000000000001</v>
      </c>
      <c r="K6908">
        <f t="shared" si="539"/>
        <v>5.3604414499999997</v>
      </c>
      <c r="L6908" s="1" t="s">
        <v>26</v>
      </c>
      <c r="M6908" s="1" t="s">
        <v>51</v>
      </c>
      <c r="N6908" s="1" t="s">
        <v>28</v>
      </c>
      <c r="O6908" s="1" t="s">
        <v>34</v>
      </c>
      <c r="P6908" s="1" t="s">
        <v>66</v>
      </c>
      <c r="Q6908" s="1" t="s">
        <v>36</v>
      </c>
      <c r="R6908" s="2">
        <v>40904</v>
      </c>
    </row>
    <row r="6909" spans="1:18" x14ac:dyDescent="0.25">
      <c r="A6909" s="1">
        <v>57984</v>
      </c>
      <c r="B6909" s="2">
        <v>40453</v>
      </c>
      <c r="C6909" s="2" t="str">
        <f t="shared" si="536"/>
        <v>October</v>
      </c>
      <c r="D6909" s="1" t="s">
        <v>25</v>
      </c>
      <c r="E6909" s="1">
        <v>6</v>
      </c>
      <c r="F6909" s="1">
        <f t="shared" si="535"/>
        <v>32.164999999999999</v>
      </c>
      <c r="G6909" s="1">
        <v>192.99</v>
      </c>
      <c r="H6909" s="1">
        <v>4</v>
      </c>
      <c r="I6909">
        <f t="shared" si="537"/>
        <v>196.99</v>
      </c>
      <c r="J6909">
        <f t="shared" si="538"/>
        <v>5.3265000000000002</v>
      </c>
      <c r="K6909">
        <f t="shared" si="539"/>
        <v>10.279612350000001</v>
      </c>
      <c r="L6909" s="1" t="s">
        <v>19</v>
      </c>
      <c r="M6909" s="1" t="s">
        <v>54</v>
      </c>
      <c r="N6909" s="1" t="s">
        <v>42</v>
      </c>
      <c r="O6909" s="1" t="s">
        <v>29</v>
      </c>
      <c r="P6909" s="1" t="s">
        <v>43</v>
      </c>
      <c r="Q6909" s="1" t="s">
        <v>24</v>
      </c>
      <c r="R6909" s="2">
        <v>40454</v>
      </c>
    </row>
    <row r="6910" spans="1:18" x14ac:dyDescent="0.25">
      <c r="A6910" s="1">
        <v>29058</v>
      </c>
      <c r="B6910" s="2">
        <v>40181</v>
      </c>
      <c r="C6910" s="2" t="str">
        <f t="shared" si="536"/>
        <v>January</v>
      </c>
      <c r="D6910" s="1" t="s">
        <v>25</v>
      </c>
      <c r="E6910" s="1">
        <v>33</v>
      </c>
      <c r="F6910" s="1">
        <f t="shared" si="535"/>
        <v>860.27696969696967</v>
      </c>
      <c r="G6910" s="1">
        <v>28389.14</v>
      </c>
      <c r="H6910" s="1">
        <v>44.55</v>
      </c>
      <c r="I6910">
        <f t="shared" si="537"/>
        <v>28433.69</v>
      </c>
      <c r="J6910">
        <f t="shared" si="538"/>
        <v>4.7610000000000001</v>
      </c>
      <c r="K6910">
        <f t="shared" si="539"/>
        <v>1351.6069554000001</v>
      </c>
      <c r="L6910" s="1" t="s">
        <v>38</v>
      </c>
      <c r="M6910" s="1" t="s">
        <v>51</v>
      </c>
      <c r="N6910" s="1" t="s">
        <v>21</v>
      </c>
      <c r="O6910" s="1" t="s">
        <v>22</v>
      </c>
      <c r="P6910" s="1" t="s">
        <v>67</v>
      </c>
      <c r="Q6910" s="1" t="s">
        <v>64</v>
      </c>
      <c r="R6910" s="2">
        <v>40183</v>
      </c>
    </row>
    <row r="6911" spans="1:18" x14ac:dyDescent="0.25">
      <c r="A6911" s="1">
        <v>1637</v>
      </c>
      <c r="B6911" s="2">
        <v>40581</v>
      </c>
      <c r="C6911" s="2" t="str">
        <f t="shared" si="536"/>
        <v>February</v>
      </c>
      <c r="D6911" s="1" t="s">
        <v>32</v>
      </c>
      <c r="E6911" s="1">
        <v>10</v>
      </c>
      <c r="F6911" s="1">
        <f t="shared" si="535"/>
        <v>102.429</v>
      </c>
      <c r="G6911" s="1">
        <v>1024.29</v>
      </c>
      <c r="H6911" s="1">
        <v>19.989999999999998</v>
      </c>
      <c r="I6911">
        <f t="shared" si="537"/>
        <v>1044.28</v>
      </c>
      <c r="J6911">
        <f t="shared" si="538"/>
        <v>5.3265000000000002</v>
      </c>
      <c r="K6911">
        <f t="shared" si="539"/>
        <v>54.558806850000003</v>
      </c>
      <c r="L6911" s="1" t="s">
        <v>26</v>
      </c>
      <c r="M6911" s="1" t="s">
        <v>47</v>
      </c>
      <c r="N6911" s="1" t="s">
        <v>33</v>
      </c>
      <c r="O6911" s="1" t="s">
        <v>29</v>
      </c>
      <c r="P6911" s="1" t="s">
        <v>43</v>
      </c>
      <c r="Q6911" s="1" t="s">
        <v>24</v>
      </c>
      <c r="R6911" s="2">
        <v>40581</v>
      </c>
    </row>
    <row r="6912" spans="1:18" x14ac:dyDescent="0.25">
      <c r="A6912" s="1">
        <v>54850</v>
      </c>
      <c r="B6912" s="2">
        <v>40536</v>
      </c>
      <c r="C6912" s="2" t="str">
        <f t="shared" si="536"/>
        <v>December</v>
      </c>
      <c r="D6912" s="1" t="s">
        <v>32</v>
      </c>
      <c r="E6912" s="1">
        <v>9</v>
      </c>
      <c r="F6912" s="1">
        <f t="shared" si="535"/>
        <v>105.99877777777778</v>
      </c>
      <c r="G6912" s="1">
        <v>953.98900000000003</v>
      </c>
      <c r="H6912" s="1">
        <v>8.08</v>
      </c>
      <c r="I6912">
        <f t="shared" si="537"/>
        <v>962.06900000000007</v>
      </c>
      <c r="J6912">
        <f t="shared" si="538"/>
        <v>5.3265000000000002</v>
      </c>
      <c r="K6912">
        <f t="shared" si="539"/>
        <v>50.814224085000006</v>
      </c>
      <c r="L6912" s="1" t="s">
        <v>26</v>
      </c>
      <c r="M6912" s="1" t="s">
        <v>27</v>
      </c>
      <c r="N6912" s="1" t="s">
        <v>42</v>
      </c>
      <c r="O6912" s="1" t="s">
        <v>29</v>
      </c>
      <c r="P6912" s="1" t="s">
        <v>30</v>
      </c>
      <c r="Q6912" s="1" t="s">
        <v>24</v>
      </c>
      <c r="R6912" s="2">
        <v>40537</v>
      </c>
    </row>
    <row r="6913" spans="1:18" x14ac:dyDescent="0.25">
      <c r="A6913" s="1">
        <v>17376</v>
      </c>
      <c r="B6913" s="2">
        <v>40881</v>
      </c>
      <c r="C6913" s="2" t="str">
        <f t="shared" si="536"/>
        <v>December</v>
      </c>
      <c r="D6913" s="1" t="s">
        <v>25</v>
      </c>
      <c r="E6913" s="1">
        <v>44</v>
      </c>
      <c r="F6913" s="1">
        <f t="shared" si="535"/>
        <v>25.632045454545452</v>
      </c>
      <c r="G6913" s="1">
        <v>1127.81</v>
      </c>
      <c r="H6913" s="1">
        <v>1.99</v>
      </c>
      <c r="I6913">
        <f t="shared" si="537"/>
        <v>1129.8</v>
      </c>
      <c r="J6913">
        <f t="shared" si="538"/>
        <v>5.3265000000000002</v>
      </c>
      <c r="K6913">
        <f t="shared" si="539"/>
        <v>60.07279965</v>
      </c>
      <c r="L6913" s="1" t="s">
        <v>26</v>
      </c>
      <c r="M6913" s="1" t="s">
        <v>55</v>
      </c>
      <c r="N6913" s="1" t="s">
        <v>33</v>
      </c>
      <c r="O6913" s="1" t="s">
        <v>29</v>
      </c>
      <c r="P6913" s="1" t="s">
        <v>43</v>
      </c>
      <c r="Q6913" s="1" t="s">
        <v>46</v>
      </c>
      <c r="R6913" s="2">
        <v>40883</v>
      </c>
    </row>
    <row r="6914" spans="1:18" x14ac:dyDescent="0.25">
      <c r="A6914" s="1">
        <v>18852</v>
      </c>
      <c r="B6914" s="2">
        <v>40805</v>
      </c>
      <c r="C6914" s="2" t="str">
        <f t="shared" si="536"/>
        <v>September</v>
      </c>
      <c r="D6914" s="1" t="s">
        <v>25</v>
      </c>
      <c r="E6914" s="1">
        <v>17</v>
      </c>
      <c r="F6914" s="1">
        <f t="shared" ref="F6914:F6977" si="540">G6914/E6914</f>
        <v>20.661764705882351</v>
      </c>
      <c r="G6914" s="1">
        <v>351.25</v>
      </c>
      <c r="H6914" s="1">
        <v>5.97</v>
      </c>
      <c r="I6914">
        <f t="shared" si="537"/>
        <v>357.22</v>
      </c>
      <c r="J6914">
        <f t="shared" si="538"/>
        <v>3.5455000000000001</v>
      </c>
      <c r="K6914">
        <f t="shared" si="539"/>
        <v>12.453568749999999</v>
      </c>
      <c r="L6914" s="1" t="s">
        <v>19</v>
      </c>
      <c r="M6914" s="1" t="s">
        <v>49</v>
      </c>
      <c r="N6914" s="1" t="s">
        <v>28</v>
      </c>
      <c r="O6914" s="1" t="s">
        <v>34</v>
      </c>
      <c r="P6914" s="1" t="s">
        <v>45</v>
      </c>
      <c r="Q6914" s="1" t="s">
        <v>24</v>
      </c>
      <c r="R6914" s="2">
        <v>40807</v>
      </c>
    </row>
    <row r="6915" spans="1:18" x14ac:dyDescent="0.25">
      <c r="A6915" s="1">
        <v>22342</v>
      </c>
      <c r="B6915" s="2">
        <v>39962</v>
      </c>
      <c r="C6915" s="2" t="str">
        <f t="shared" ref="C6915:C6978" si="541">TEXT(B6915,"mmmm")</f>
        <v>May</v>
      </c>
      <c r="D6915" s="1" t="s">
        <v>18</v>
      </c>
      <c r="E6915" s="1">
        <v>13</v>
      </c>
      <c r="F6915" s="1">
        <f t="shared" si="540"/>
        <v>18.592769230769228</v>
      </c>
      <c r="G6915" s="1">
        <v>241.70599999999999</v>
      </c>
      <c r="H6915" s="1">
        <v>3.3</v>
      </c>
      <c r="I6915">
        <f t="shared" ref="I6915:I6978" si="542">G6915+H6915</f>
        <v>245.006</v>
      </c>
      <c r="J6915">
        <f t="shared" ref="J6915:J6978" si="543">IF(O6915="Furniture",4.761,IF(O6915="Technology",5.3265,IF(O6915="Office Supplies",3.5455,0)))</f>
        <v>5.3265000000000002</v>
      </c>
      <c r="K6915">
        <f t="shared" ref="K6915:K6978" si="544">(J6915*G6915)/100</f>
        <v>12.874470089999999</v>
      </c>
      <c r="L6915" s="1" t="s">
        <v>26</v>
      </c>
      <c r="M6915" s="1" t="s">
        <v>44</v>
      </c>
      <c r="N6915" s="1" t="s">
        <v>28</v>
      </c>
      <c r="O6915" s="1" t="s">
        <v>29</v>
      </c>
      <c r="P6915" s="1" t="s">
        <v>30</v>
      </c>
      <c r="Q6915" s="1" t="s">
        <v>46</v>
      </c>
      <c r="R6915" s="2">
        <v>39969</v>
      </c>
    </row>
    <row r="6916" spans="1:18" x14ac:dyDescent="0.25">
      <c r="A6916" s="1">
        <v>45059</v>
      </c>
      <c r="B6916" s="2">
        <v>40577</v>
      </c>
      <c r="C6916" s="2" t="str">
        <f t="shared" si="541"/>
        <v>February</v>
      </c>
      <c r="D6916" s="1" t="s">
        <v>32</v>
      </c>
      <c r="E6916" s="1">
        <v>4</v>
      </c>
      <c r="F6916" s="1">
        <f t="shared" si="540"/>
        <v>32.534999999999997</v>
      </c>
      <c r="G6916" s="1">
        <v>130.13999999999999</v>
      </c>
      <c r="H6916" s="1">
        <v>8.65</v>
      </c>
      <c r="I6916">
        <f t="shared" si="542"/>
        <v>138.79</v>
      </c>
      <c r="J6916">
        <f t="shared" si="543"/>
        <v>5.3265000000000002</v>
      </c>
      <c r="K6916">
        <f t="shared" si="544"/>
        <v>6.9319071000000001</v>
      </c>
      <c r="L6916" s="1" t="s">
        <v>26</v>
      </c>
      <c r="M6916" s="1" t="s">
        <v>27</v>
      </c>
      <c r="N6916" s="1" t="s">
        <v>21</v>
      </c>
      <c r="O6916" s="1" t="s">
        <v>29</v>
      </c>
      <c r="P6916" s="1" t="s">
        <v>43</v>
      </c>
      <c r="Q6916" s="1" t="s">
        <v>24</v>
      </c>
      <c r="R6916" s="2">
        <v>40579</v>
      </c>
    </row>
    <row r="6917" spans="1:18" x14ac:dyDescent="0.25">
      <c r="A6917" s="1">
        <v>37152</v>
      </c>
      <c r="B6917" s="2">
        <v>40685</v>
      </c>
      <c r="C6917" s="2" t="str">
        <f t="shared" si="541"/>
        <v>May</v>
      </c>
      <c r="D6917" s="1" t="s">
        <v>41</v>
      </c>
      <c r="E6917" s="1">
        <v>45</v>
      </c>
      <c r="F6917" s="1">
        <f t="shared" si="540"/>
        <v>55.62947777777778</v>
      </c>
      <c r="G6917" s="1">
        <v>2503.3265000000001</v>
      </c>
      <c r="H6917" s="1">
        <v>8.8000000000000007</v>
      </c>
      <c r="I6917">
        <f t="shared" si="542"/>
        <v>2512.1265000000003</v>
      </c>
      <c r="J6917">
        <f t="shared" si="543"/>
        <v>5.3265000000000002</v>
      </c>
      <c r="K6917">
        <f t="shared" si="544"/>
        <v>133.33968602250002</v>
      </c>
      <c r="L6917" s="1" t="s">
        <v>26</v>
      </c>
      <c r="M6917" s="1" t="s">
        <v>27</v>
      </c>
      <c r="N6917" s="1" t="s">
        <v>33</v>
      </c>
      <c r="O6917" s="1" t="s">
        <v>29</v>
      </c>
      <c r="P6917" s="1" t="s">
        <v>30</v>
      </c>
      <c r="Q6917" s="1" t="s">
        <v>24</v>
      </c>
      <c r="R6917" s="2">
        <v>40687</v>
      </c>
    </row>
    <row r="6918" spans="1:18" x14ac:dyDescent="0.25">
      <c r="A6918" s="1">
        <v>31237</v>
      </c>
      <c r="B6918" s="2">
        <v>40753</v>
      </c>
      <c r="C6918" s="2" t="str">
        <f t="shared" si="541"/>
        <v>July</v>
      </c>
      <c r="D6918" s="1" t="s">
        <v>32</v>
      </c>
      <c r="E6918" s="1">
        <v>13</v>
      </c>
      <c r="F6918" s="1">
        <f t="shared" si="540"/>
        <v>45.367692307692309</v>
      </c>
      <c r="G6918" s="1">
        <v>589.78</v>
      </c>
      <c r="H6918" s="1">
        <v>2.99</v>
      </c>
      <c r="I6918">
        <f t="shared" si="542"/>
        <v>592.77</v>
      </c>
      <c r="J6918">
        <f t="shared" si="543"/>
        <v>3.5455000000000001</v>
      </c>
      <c r="K6918">
        <f t="shared" si="544"/>
        <v>20.910649899999999</v>
      </c>
      <c r="L6918" s="1" t="s">
        <v>26</v>
      </c>
      <c r="M6918" s="1" t="s">
        <v>51</v>
      </c>
      <c r="N6918" s="1" t="s">
        <v>28</v>
      </c>
      <c r="O6918" s="1" t="s">
        <v>34</v>
      </c>
      <c r="P6918" s="1" t="s">
        <v>48</v>
      </c>
      <c r="Q6918" s="1" t="s">
        <v>24</v>
      </c>
      <c r="R6918" s="2">
        <v>40753</v>
      </c>
    </row>
    <row r="6919" spans="1:18" x14ac:dyDescent="0.25">
      <c r="A6919" s="1">
        <v>19936</v>
      </c>
      <c r="B6919" s="2">
        <v>41226</v>
      </c>
      <c r="C6919" s="2" t="str">
        <f t="shared" si="541"/>
        <v>November</v>
      </c>
      <c r="D6919" s="1" t="s">
        <v>37</v>
      </c>
      <c r="E6919" s="1">
        <v>41</v>
      </c>
      <c r="F6919" s="1">
        <f t="shared" si="540"/>
        <v>27.200000000000003</v>
      </c>
      <c r="G6919" s="1">
        <v>1115.2</v>
      </c>
      <c r="H6919" s="1">
        <v>1.99</v>
      </c>
      <c r="I6919">
        <f t="shared" si="542"/>
        <v>1117.19</v>
      </c>
      <c r="J6919">
        <f t="shared" si="543"/>
        <v>5.3265000000000002</v>
      </c>
      <c r="K6919">
        <f t="shared" si="544"/>
        <v>59.401128000000007</v>
      </c>
      <c r="L6919" s="1" t="s">
        <v>26</v>
      </c>
      <c r="M6919" s="1" t="s">
        <v>20</v>
      </c>
      <c r="N6919" s="1" t="s">
        <v>42</v>
      </c>
      <c r="O6919" s="1" t="s">
        <v>29</v>
      </c>
      <c r="P6919" s="1" t="s">
        <v>43</v>
      </c>
      <c r="Q6919" s="1" t="s">
        <v>46</v>
      </c>
      <c r="R6919" s="2">
        <v>41227</v>
      </c>
    </row>
    <row r="6920" spans="1:18" x14ac:dyDescent="0.25">
      <c r="A6920" s="1">
        <v>12931</v>
      </c>
      <c r="B6920" s="2">
        <v>41023</v>
      </c>
      <c r="C6920" s="2" t="str">
        <f t="shared" si="541"/>
        <v>April</v>
      </c>
      <c r="D6920" s="1" t="s">
        <v>41</v>
      </c>
      <c r="E6920" s="1">
        <v>11</v>
      </c>
      <c r="F6920" s="1">
        <f t="shared" si="540"/>
        <v>59.447272727272725</v>
      </c>
      <c r="G6920" s="1">
        <v>653.91999999999996</v>
      </c>
      <c r="H6920" s="1">
        <v>9.7100000000000009</v>
      </c>
      <c r="I6920">
        <f t="shared" si="542"/>
        <v>663.63</v>
      </c>
      <c r="J6920">
        <f t="shared" si="543"/>
        <v>3.5455000000000001</v>
      </c>
      <c r="K6920">
        <f t="shared" si="544"/>
        <v>23.184733600000001</v>
      </c>
      <c r="L6920" s="1" t="s">
        <v>26</v>
      </c>
      <c r="M6920" s="1" t="s">
        <v>49</v>
      </c>
      <c r="N6920" s="1" t="s">
        <v>42</v>
      </c>
      <c r="O6920" s="1" t="s">
        <v>34</v>
      </c>
      <c r="P6920" s="1" t="s">
        <v>60</v>
      </c>
      <c r="Q6920" s="1" t="s">
        <v>24</v>
      </c>
      <c r="R6920" s="2">
        <v>41024</v>
      </c>
    </row>
    <row r="6921" spans="1:18" x14ac:dyDescent="0.25">
      <c r="A6921" s="1">
        <v>47015</v>
      </c>
      <c r="B6921" s="2">
        <v>40587</v>
      </c>
      <c r="C6921" s="2" t="str">
        <f t="shared" si="541"/>
        <v>February</v>
      </c>
      <c r="D6921" s="1" t="s">
        <v>32</v>
      </c>
      <c r="E6921" s="1">
        <v>19</v>
      </c>
      <c r="F6921" s="1">
        <f t="shared" si="540"/>
        <v>286.37157894736845</v>
      </c>
      <c r="G6921" s="1">
        <v>5441.06</v>
      </c>
      <c r="H6921" s="1">
        <v>61.76</v>
      </c>
      <c r="I6921">
        <f t="shared" si="542"/>
        <v>5502.8200000000006</v>
      </c>
      <c r="J6921">
        <f t="shared" si="543"/>
        <v>4.7610000000000001</v>
      </c>
      <c r="K6921">
        <f t="shared" si="544"/>
        <v>259.04886660000005</v>
      </c>
      <c r="L6921" s="1" t="s">
        <v>38</v>
      </c>
      <c r="M6921" s="1" t="s">
        <v>54</v>
      </c>
      <c r="N6921" s="1" t="s">
        <v>33</v>
      </c>
      <c r="O6921" s="1" t="s">
        <v>22</v>
      </c>
      <c r="P6921" s="1" t="s">
        <v>57</v>
      </c>
      <c r="Q6921" s="1" t="s">
        <v>64</v>
      </c>
      <c r="R6921" s="2">
        <v>40588</v>
      </c>
    </row>
    <row r="6922" spans="1:18" x14ac:dyDescent="0.25">
      <c r="A6922" s="1">
        <v>21028</v>
      </c>
      <c r="B6922" s="2">
        <v>41067</v>
      </c>
      <c r="C6922" s="2" t="str">
        <f t="shared" si="541"/>
        <v>June</v>
      </c>
      <c r="D6922" s="1" t="s">
        <v>37</v>
      </c>
      <c r="E6922" s="1">
        <v>38</v>
      </c>
      <c r="F6922" s="1">
        <f t="shared" si="540"/>
        <v>11.522631578947369</v>
      </c>
      <c r="G6922" s="1">
        <v>437.86</v>
      </c>
      <c r="H6922" s="1">
        <v>6.97</v>
      </c>
      <c r="I6922">
        <f t="shared" si="542"/>
        <v>444.83000000000004</v>
      </c>
      <c r="J6922">
        <f t="shared" si="543"/>
        <v>3.5455000000000001</v>
      </c>
      <c r="K6922">
        <f t="shared" si="544"/>
        <v>15.5243263</v>
      </c>
      <c r="L6922" s="1" t="s">
        <v>26</v>
      </c>
      <c r="M6922" s="1" t="s">
        <v>27</v>
      </c>
      <c r="N6922" s="1" t="s">
        <v>21</v>
      </c>
      <c r="O6922" s="1" t="s">
        <v>34</v>
      </c>
      <c r="P6922" s="1" t="s">
        <v>62</v>
      </c>
      <c r="Q6922" s="1" t="s">
        <v>24</v>
      </c>
      <c r="R6922" s="2">
        <v>41069</v>
      </c>
    </row>
    <row r="6923" spans="1:18" x14ac:dyDescent="0.25">
      <c r="A6923" s="1">
        <v>4261</v>
      </c>
      <c r="B6923" s="2">
        <v>41184</v>
      </c>
      <c r="C6923" s="2" t="str">
        <f t="shared" si="541"/>
        <v>October</v>
      </c>
      <c r="D6923" s="1" t="s">
        <v>37</v>
      </c>
      <c r="E6923" s="1">
        <v>33</v>
      </c>
      <c r="F6923" s="1">
        <f t="shared" si="540"/>
        <v>5.9387878787878785</v>
      </c>
      <c r="G6923" s="1">
        <v>195.98</v>
      </c>
      <c r="H6923" s="1">
        <v>5.35</v>
      </c>
      <c r="I6923">
        <f t="shared" si="542"/>
        <v>201.32999999999998</v>
      </c>
      <c r="J6923">
        <f t="shared" si="543"/>
        <v>3.5455000000000001</v>
      </c>
      <c r="K6923">
        <f t="shared" si="544"/>
        <v>6.9484709000000002</v>
      </c>
      <c r="L6923" s="1" t="s">
        <v>26</v>
      </c>
      <c r="M6923" s="1" t="s">
        <v>20</v>
      </c>
      <c r="N6923" s="1" t="s">
        <v>33</v>
      </c>
      <c r="O6923" s="1" t="s">
        <v>34</v>
      </c>
      <c r="P6923" s="1" t="s">
        <v>45</v>
      </c>
      <c r="Q6923" s="1" t="s">
        <v>24</v>
      </c>
      <c r="R6923" s="2">
        <v>41186</v>
      </c>
    </row>
    <row r="6924" spans="1:18" x14ac:dyDescent="0.25">
      <c r="A6924" s="1">
        <v>59619</v>
      </c>
      <c r="B6924" s="2">
        <v>40222</v>
      </c>
      <c r="C6924" s="2" t="str">
        <f t="shared" si="541"/>
        <v>February</v>
      </c>
      <c r="D6924" s="1" t="s">
        <v>32</v>
      </c>
      <c r="E6924" s="1">
        <v>12</v>
      </c>
      <c r="F6924" s="1">
        <f t="shared" si="540"/>
        <v>6.3366666666666669</v>
      </c>
      <c r="G6924" s="1">
        <v>76.040000000000006</v>
      </c>
      <c r="H6924" s="1">
        <v>7.15</v>
      </c>
      <c r="I6924">
        <f t="shared" si="542"/>
        <v>83.190000000000012</v>
      </c>
      <c r="J6924">
        <f t="shared" si="543"/>
        <v>3.5455000000000001</v>
      </c>
      <c r="K6924">
        <f t="shared" si="544"/>
        <v>2.6959982</v>
      </c>
      <c r="L6924" s="1" t="s">
        <v>26</v>
      </c>
      <c r="M6924" s="1" t="s">
        <v>58</v>
      </c>
      <c r="N6924" s="1" t="s">
        <v>21</v>
      </c>
      <c r="O6924" s="1" t="s">
        <v>34</v>
      </c>
      <c r="P6924" s="1" t="s">
        <v>45</v>
      </c>
      <c r="Q6924" s="1" t="s">
        <v>24</v>
      </c>
      <c r="R6924" s="2">
        <v>40224</v>
      </c>
    </row>
    <row r="6925" spans="1:18" x14ac:dyDescent="0.25">
      <c r="A6925" s="1">
        <v>16805</v>
      </c>
      <c r="B6925" s="2">
        <v>40907</v>
      </c>
      <c r="C6925" s="2" t="str">
        <f t="shared" si="541"/>
        <v>December</v>
      </c>
      <c r="D6925" s="1" t="s">
        <v>18</v>
      </c>
      <c r="E6925" s="1">
        <v>26</v>
      </c>
      <c r="F6925" s="1">
        <f t="shared" si="540"/>
        <v>6.6280769230769234</v>
      </c>
      <c r="G6925" s="1">
        <v>172.33</v>
      </c>
      <c r="H6925" s="1">
        <v>5.74</v>
      </c>
      <c r="I6925">
        <f t="shared" si="542"/>
        <v>178.07000000000002</v>
      </c>
      <c r="J6925">
        <f t="shared" si="543"/>
        <v>3.5455000000000001</v>
      </c>
      <c r="K6925">
        <f t="shared" si="544"/>
        <v>6.1099601500000009</v>
      </c>
      <c r="L6925" s="1" t="s">
        <v>26</v>
      </c>
      <c r="M6925" s="1" t="s">
        <v>51</v>
      </c>
      <c r="N6925" s="1" t="s">
        <v>33</v>
      </c>
      <c r="O6925" s="1" t="s">
        <v>34</v>
      </c>
      <c r="P6925" s="1" t="s">
        <v>45</v>
      </c>
      <c r="Q6925" s="1" t="s">
        <v>24</v>
      </c>
      <c r="R6925" s="2">
        <v>40909</v>
      </c>
    </row>
    <row r="6926" spans="1:18" x14ac:dyDescent="0.25">
      <c r="A6926" s="1">
        <v>37792</v>
      </c>
      <c r="B6926" s="2">
        <v>40906</v>
      </c>
      <c r="C6926" s="2" t="str">
        <f t="shared" si="541"/>
        <v>December</v>
      </c>
      <c r="D6926" s="1" t="s">
        <v>25</v>
      </c>
      <c r="E6926" s="1">
        <v>49</v>
      </c>
      <c r="F6926" s="1">
        <f t="shared" si="540"/>
        <v>3.7363265306122453</v>
      </c>
      <c r="G6926" s="1">
        <v>183.08</v>
      </c>
      <c r="H6926" s="1">
        <v>0.5</v>
      </c>
      <c r="I6926">
        <f t="shared" si="542"/>
        <v>183.58</v>
      </c>
      <c r="J6926">
        <f t="shared" si="543"/>
        <v>3.5455000000000001</v>
      </c>
      <c r="K6926">
        <f t="shared" si="544"/>
        <v>6.4911014000000016</v>
      </c>
      <c r="L6926" s="1" t="s">
        <v>26</v>
      </c>
      <c r="M6926" s="1" t="s">
        <v>58</v>
      </c>
      <c r="N6926" s="1" t="s">
        <v>33</v>
      </c>
      <c r="O6926" s="1" t="s">
        <v>34</v>
      </c>
      <c r="P6926" s="1" t="s">
        <v>63</v>
      </c>
      <c r="Q6926" s="1" t="s">
        <v>24</v>
      </c>
      <c r="R6926" s="2">
        <v>40908</v>
      </c>
    </row>
    <row r="6927" spans="1:18" x14ac:dyDescent="0.25">
      <c r="A6927" s="1">
        <v>25478</v>
      </c>
      <c r="B6927" s="2">
        <v>41023</v>
      </c>
      <c r="C6927" s="2" t="str">
        <f t="shared" si="541"/>
        <v>April</v>
      </c>
      <c r="D6927" s="1" t="s">
        <v>37</v>
      </c>
      <c r="E6927" s="1">
        <v>47</v>
      </c>
      <c r="F6927" s="1">
        <f t="shared" si="540"/>
        <v>100.53384042553192</v>
      </c>
      <c r="G6927" s="1">
        <v>4725.0905000000002</v>
      </c>
      <c r="H6927" s="1">
        <v>2.5</v>
      </c>
      <c r="I6927">
        <f t="shared" si="542"/>
        <v>4727.5905000000002</v>
      </c>
      <c r="J6927">
        <f t="shared" si="543"/>
        <v>5.3265000000000002</v>
      </c>
      <c r="K6927">
        <f t="shared" si="544"/>
        <v>251.68194548250003</v>
      </c>
      <c r="L6927" s="1" t="s">
        <v>26</v>
      </c>
      <c r="M6927" s="1" t="s">
        <v>27</v>
      </c>
      <c r="N6927" s="1" t="s">
        <v>21</v>
      </c>
      <c r="O6927" s="1" t="s">
        <v>29</v>
      </c>
      <c r="P6927" s="1" t="s">
        <v>30</v>
      </c>
      <c r="Q6927" s="1" t="s">
        <v>24</v>
      </c>
      <c r="R6927" s="2">
        <v>41023</v>
      </c>
    </row>
    <row r="6928" spans="1:18" x14ac:dyDescent="0.25">
      <c r="A6928" s="1">
        <v>54791</v>
      </c>
      <c r="B6928" s="2">
        <v>41263</v>
      </c>
      <c r="C6928" s="2" t="str">
        <f t="shared" si="541"/>
        <v>December</v>
      </c>
      <c r="D6928" s="1" t="s">
        <v>25</v>
      </c>
      <c r="E6928" s="1">
        <v>45</v>
      </c>
      <c r="F6928" s="1">
        <f t="shared" si="540"/>
        <v>92.556444444444438</v>
      </c>
      <c r="G6928" s="1">
        <v>4165.04</v>
      </c>
      <c r="H6928" s="1">
        <v>30</v>
      </c>
      <c r="I6928">
        <f t="shared" si="542"/>
        <v>4195.04</v>
      </c>
      <c r="J6928">
        <f t="shared" si="543"/>
        <v>4.7610000000000001</v>
      </c>
      <c r="K6928">
        <f t="shared" si="544"/>
        <v>198.2975544</v>
      </c>
      <c r="L6928" s="1" t="s">
        <v>38</v>
      </c>
      <c r="M6928" s="1" t="s">
        <v>27</v>
      </c>
      <c r="N6928" s="1" t="s">
        <v>33</v>
      </c>
      <c r="O6928" s="1" t="s">
        <v>22</v>
      </c>
      <c r="P6928" s="1" t="s">
        <v>39</v>
      </c>
      <c r="Q6928" s="1" t="s">
        <v>40</v>
      </c>
      <c r="R6928" s="2">
        <v>41265</v>
      </c>
    </row>
    <row r="6929" spans="1:18" x14ac:dyDescent="0.25">
      <c r="A6929" s="1">
        <v>27810</v>
      </c>
      <c r="B6929" s="2">
        <v>40206</v>
      </c>
      <c r="C6929" s="2" t="str">
        <f t="shared" si="541"/>
        <v>January</v>
      </c>
      <c r="D6929" s="1" t="s">
        <v>25</v>
      </c>
      <c r="E6929" s="1">
        <v>32</v>
      </c>
      <c r="F6929" s="1">
        <f t="shared" si="540"/>
        <v>6.7659374999999997</v>
      </c>
      <c r="G6929" s="1">
        <v>216.51</v>
      </c>
      <c r="H6929" s="1">
        <v>0.5</v>
      </c>
      <c r="I6929">
        <f t="shared" si="542"/>
        <v>217.01</v>
      </c>
      <c r="J6929">
        <f t="shared" si="543"/>
        <v>3.5455000000000001</v>
      </c>
      <c r="K6929">
        <f t="shared" si="544"/>
        <v>7.6763620499999998</v>
      </c>
      <c r="L6929" s="1" t="s">
        <v>19</v>
      </c>
      <c r="M6929" s="1" t="s">
        <v>54</v>
      </c>
      <c r="N6929" s="1" t="s">
        <v>21</v>
      </c>
      <c r="O6929" s="1" t="s">
        <v>34</v>
      </c>
      <c r="P6929" s="1" t="s">
        <v>63</v>
      </c>
      <c r="Q6929" s="1" t="s">
        <v>24</v>
      </c>
      <c r="R6929" s="2">
        <v>40208</v>
      </c>
    </row>
    <row r="6930" spans="1:18" x14ac:dyDescent="0.25">
      <c r="A6930" s="1">
        <v>14756</v>
      </c>
      <c r="B6930" s="2">
        <v>40056</v>
      </c>
      <c r="C6930" s="2" t="str">
        <f t="shared" si="541"/>
        <v>August</v>
      </c>
      <c r="D6930" s="1" t="s">
        <v>18</v>
      </c>
      <c r="E6930" s="1">
        <v>2</v>
      </c>
      <c r="F6930" s="1">
        <f t="shared" si="540"/>
        <v>21.15</v>
      </c>
      <c r="G6930" s="1">
        <v>42.3</v>
      </c>
      <c r="H6930" s="1">
        <v>6.15</v>
      </c>
      <c r="I6930">
        <f t="shared" si="542"/>
        <v>48.449999999999996</v>
      </c>
      <c r="J6930">
        <f t="shared" si="543"/>
        <v>4.7610000000000001</v>
      </c>
      <c r="K6930">
        <f t="shared" si="544"/>
        <v>2.013903</v>
      </c>
      <c r="L6930" s="1" t="s">
        <v>26</v>
      </c>
      <c r="M6930" s="1" t="s">
        <v>56</v>
      </c>
      <c r="N6930" s="1" t="s">
        <v>33</v>
      </c>
      <c r="O6930" s="1" t="s">
        <v>22</v>
      </c>
      <c r="P6930" s="1" t="s">
        <v>23</v>
      </c>
      <c r="Q6930" s="1" t="s">
        <v>46</v>
      </c>
      <c r="R6930" s="2">
        <v>40056</v>
      </c>
    </row>
    <row r="6931" spans="1:18" x14ac:dyDescent="0.25">
      <c r="A6931" s="1">
        <v>33090</v>
      </c>
      <c r="B6931" s="2">
        <v>40030</v>
      </c>
      <c r="C6931" s="2" t="str">
        <f t="shared" si="541"/>
        <v>August</v>
      </c>
      <c r="D6931" s="1" t="s">
        <v>41</v>
      </c>
      <c r="E6931" s="1">
        <v>26</v>
      </c>
      <c r="F6931" s="1">
        <f t="shared" si="540"/>
        <v>39.766538461538467</v>
      </c>
      <c r="G6931" s="1">
        <v>1033.93</v>
      </c>
      <c r="H6931" s="1">
        <v>12.9</v>
      </c>
      <c r="I6931">
        <f t="shared" si="542"/>
        <v>1046.8300000000002</v>
      </c>
      <c r="J6931">
        <f t="shared" si="543"/>
        <v>3.5455000000000001</v>
      </c>
      <c r="K6931">
        <f t="shared" si="544"/>
        <v>36.657988150000001</v>
      </c>
      <c r="L6931" s="1" t="s">
        <v>26</v>
      </c>
      <c r="M6931" s="1" t="s">
        <v>27</v>
      </c>
      <c r="N6931" s="1" t="s">
        <v>33</v>
      </c>
      <c r="O6931" s="1" t="s">
        <v>34</v>
      </c>
      <c r="P6931" s="1" t="s">
        <v>60</v>
      </c>
      <c r="Q6931" s="1" t="s">
        <v>24</v>
      </c>
      <c r="R6931" s="2">
        <v>40031</v>
      </c>
    </row>
    <row r="6932" spans="1:18" x14ac:dyDescent="0.25">
      <c r="A6932" s="1">
        <v>26214</v>
      </c>
      <c r="B6932" s="2">
        <v>40867</v>
      </c>
      <c r="C6932" s="2" t="str">
        <f t="shared" si="541"/>
        <v>November</v>
      </c>
      <c r="D6932" s="1" t="s">
        <v>41</v>
      </c>
      <c r="E6932" s="1">
        <v>41</v>
      </c>
      <c r="F6932" s="1">
        <f t="shared" si="540"/>
        <v>46.372926829268295</v>
      </c>
      <c r="G6932" s="1">
        <v>1901.29</v>
      </c>
      <c r="H6932" s="1">
        <v>6.77</v>
      </c>
      <c r="I6932">
        <f t="shared" si="542"/>
        <v>1908.06</v>
      </c>
      <c r="J6932">
        <f t="shared" si="543"/>
        <v>4.7610000000000001</v>
      </c>
      <c r="K6932">
        <f t="shared" si="544"/>
        <v>90.520416900000001</v>
      </c>
      <c r="L6932" s="1" t="s">
        <v>26</v>
      </c>
      <c r="M6932" s="1" t="s">
        <v>54</v>
      </c>
      <c r="N6932" s="1" t="s">
        <v>28</v>
      </c>
      <c r="O6932" s="1" t="s">
        <v>22</v>
      </c>
      <c r="P6932" s="1" t="s">
        <v>23</v>
      </c>
      <c r="Q6932" s="1" t="s">
        <v>24</v>
      </c>
      <c r="R6932" s="2">
        <v>40868</v>
      </c>
    </row>
    <row r="6933" spans="1:18" x14ac:dyDescent="0.25">
      <c r="A6933" s="1">
        <v>37537</v>
      </c>
      <c r="B6933" s="2">
        <v>39815</v>
      </c>
      <c r="C6933" s="2" t="str">
        <f t="shared" si="541"/>
        <v>January</v>
      </c>
      <c r="D6933" s="1" t="s">
        <v>18</v>
      </c>
      <c r="E6933" s="1">
        <v>32</v>
      </c>
      <c r="F6933" s="1">
        <f t="shared" si="540"/>
        <v>153.199375</v>
      </c>
      <c r="G6933" s="1">
        <v>4902.38</v>
      </c>
      <c r="H6933" s="1">
        <v>7.07</v>
      </c>
      <c r="I6933">
        <f t="shared" si="542"/>
        <v>4909.45</v>
      </c>
      <c r="J6933">
        <f t="shared" si="543"/>
        <v>3.5455000000000001</v>
      </c>
      <c r="K6933">
        <f t="shared" si="544"/>
        <v>173.81388290000004</v>
      </c>
      <c r="L6933" s="1" t="s">
        <v>26</v>
      </c>
      <c r="M6933" s="1" t="s">
        <v>20</v>
      </c>
      <c r="N6933" s="1" t="s">
        <v>33</v>
      </c>
      <c r="O6933" s="1" t="s">
        <v>34</v>
      </c>
      <c r="P6933" s="1" t="s">
        <v>60</v>
      </c>
      <c r="Q6933" s="1" t="s">
        <v>24</v>
      </c>
      <c r="R6933" s="2">
        <v>39822</v>
      </c>
    </row>
    <row r="6934" spans="1:18" x14ac:dyDescent="0.25">
      <c r="A6934" s="1">
        <v>50657</v>
      </c>
      <c r="B6934" s="2">
        <v>40895</v>
      </c>
      <c r="C6934" s="2" t="str">
        <f t="shared" si="541"/>
        <v>December</v>
      </c>
      <c r="D6934" s="1" t="s">
        <v>25</v>
      </c>
      <c r="E6934" s="1">
        <v>49</v>
      </c>
      <c r="F6934" s="1">
        <f t="shared" si="540"/>
        <v>151.29163265306121</v>
      </c>
      <c r="G6934" s="1">
        <v>7413.29</v>
      </c>
      <c r="H6934" s="1">
        <v>16.010000000000002</v>
      </c>
      <c r="I6934">
        <f t="shared" si="542"/>
        <v>7429.3</v>
      </c>
      <c r="J6934">
        <f t="shared" si="543"/>
        <v>4.7610000000000001</v>
      </c>
      <c r="K6934">
        <f t="shared" si="544"/>
        <v>352.94673690000002</v>
      </c>
      <c r="L6934" s="1" t="s">
        <v>38</v>
      </c>
      <c r="M6934" s="1" t="s">
        <v>59</v>
      </c>
      <c r="N6934" s="1" t="s">
        <v>33</v>
      </c>
      <c r="O6934" s="1" t="s">
        <v>22</v>
      </c>
      <c r="P6934" s="1" t="s">
        <v>57</v>
      </c>
      <c r="Q6934" s="1" t="s">
        <v>64</v>
      </c>
      <c r="R6934" s="2">
        <v>40897</v>
      </c>
    </row>
    <row r="6935" spans="1:18" x14ac:dyDescent="0.25">
      <c r="A6935" s="1">
        <v>7623</v>
      </c>
      <c r="B6935" s="2">
        <v>40114</v>
      </c>
      <c r="C6935" s="2" t="str">
        <f t="shared" si="541"/>
        <v>October</v>
      </c>
      <c r="D6935" s="1" t="s">
        <v>37</v>
      </c>
      <c r="E6935" s="1">
        <v>37</v>
      </c>
      <c r="F6935" s="1">
        <f t="shared" si="540"/>
        <v>48.470810810810811</v>
      </c>
      <c r="G6935" s="1">
        <v>1793.42</v>
      </c>
      <c r="H6935" s="1">
        <v>19.989999999999998</v>
      </c>
      <c r="I6935">
        <f t="shared" si="542"/>
        <v>1813.41</v>
      </c>
      <c r="J6935">
        <f t="shared" si="543"/>
        <v>5.3265000000000002</v>
      </c>
      <c r="K6935">
        <f t="shared" si="544"/>
        <v>95.526516299999997</v>
      </c>
      <c r="L6935" s="1" t="s">
        <v>26</v>
      </c>
      <c r="M6935" s="1" t="s">
        <v>49</v>
      </c>
      <c r="N6935" s="1" t="s">
        <v>33</v>
      </c>
      <c r="O6935" s="1" t="s">
        <v>29</v>
      </c>
      <c r="P6935" s="1" t="s">
        <v>43</v>
      </c>
      <c r="Q6935" s="1" t="s">
        <v>24</v>
      </c>
      <c r="R6935" s="2">
        <v>40116</v>
      </c>
    </row>
    <row r="6936" spans="1:18" x14ac:dyDescent="0.25">
      <c r="A6936" s="1">
        <v>48800</v>
      </c>
      <c r="B6936" s="2">
        <v>40473</v>
      </c>
      <c r="C6936" s="2" t="str">
        <f t="shared" si="541"/>
        <v>October</v>
      </c>
      <c r="D6936" s="1" t="s">
        <v>32</v>
      </c>
      <c r="E6936" s="1">
        <v>8</v>
      </c>
      <c r="F6936" s="1">
        <f t="shared" si="540"/>
        <v>3595.19</v>
      </c>
      <c r="G6936" s="1">
        <v>28761.52</v>
      </c>
      <c r="H6936" s="1">
        <v>24.49</v>
      </c>
      <c r="I6936">
        <f t="shared" si="542"/>
        <v>28786.010000000002</v>
      </c>
      <c r="J6936">
        <f t="shared" si="543"/>
        <v>5.3265000000000002</v>
      </c>
      <c r="K6936">
        <f t="shared" si="544"/>
        <v>1531.9823628000001</v>
      </c>
      <c r="L6936" s="1" t="s">
        <v>26</v>
      </c>
      <c r="M6936" s="1" t="s">
        <v>56</v>
      </c>
      <c r="N6936" s="1" t="s">
        <v>42</v>
      </c>
      <c r="O6936" s="1" t="s">
        <v>29</v>
      </c>
      <c r="P6936" s="1" t="s">
        <v>52</v>
      </c>
      <c r="Q6936" s="1" t="s">
        <v>53</v>
      </c>
      <c r="R6936" s="2">
        <v>40474</v>
      </c>
    </row>
    <row r="6937" spans="1:18" x14ac:dyDescent="0.25">
      <c r="A6937" s="1">
        <v>22917</v>
      </c>
      <c r="B6937" s="2">
        <v>39873</v>
      </c>
      <c r="C6937" s="2" t="str">
        <f t="shared" si="541"/>
        <v>March</v>
      </c>
      <c r="D6937" s="1" t="s">
        <v>41</v>
      </c>
      <c r="E6937" s="1">
        <v>1</v>
      </c>
      <c r="F6937" s="1">
        <f t="shared" si="540"/>
        <v>3550.28</v>
      </c>
      <c r="G6937" s="1">
        <v>3550.28</v>
      </c>
      <c r="H6937" s="1">
        <v>24.49</v>
      </c>
      <c r="I6937">
        <f t="shared" si="542"/>
        <v>3574.77</v>
      </c>
      <c r="J6937">
        <f t="shared" si="543"/>
        <v>5.3265000000000002</v>
      </c>
      <c r="K6937">
        <f t="shared" si="544"/>
        <v>189.10566420000004</v>
      </c>
      <c r="L6937" s="1" t="s">
        <v>19</v>
      </c>
      <c r="M6937" s="1" t="s">
        <v>59</v>
      </c>
      <c r="N6937" s="1" t="s">
        <v>33</v>
      </c>
      <c r="O6937" s="1" t="s">
        <v>29</v>
      </c>
      <c r="P6937" s="1" t="s">
        <v>52</v>
      </c>
      <c r="Q6937" s="1" t="s">
        <v>53</v>
      </c>
      <c r="R6937" s="2">
        <v>39876</v>
      </c>
    </row>
    <row r="6938" spans="1:18" x14ac:dyDescent="0.25">
      <c r="A6938" s="1">
        <v>47398</v>
      </c>
      <c r="B6938" s="2">
        <v>40711</v>
      </c>
      <c r="C6938" s="2" t="str">
        <f t="shared" si="541"/>
        <v>June</v>
      </c>
      <c r="D6938" s="1" t="s">
        <v>41</v>
      </c>
      <c r="E6938" s="1">
        <v>6</v>
      </c>
      <c r="F6938" s="1">
        <f t="shared" si="540"/>
        <v>217.864</v>
      </c>
      <c r="G6938" s="1">
        <v>1307.184</v>
      </c>
      <c r="H6938" s="1">
        <v>62.74</v>
      </c>
      <c r="I6938">
        <f t="shared" si="542"/>
        <v>1369.924</v>
      </c>
      <c r="J6938">
        <f t="shared" si="543"/>
        <v>4.7610000000000001</v>
      </c>
      <c r="K6938">
        <f t="shared" si="544"/>
        <v>62.235030239999993</v>
      </c>
      <c r="L6938" s="1" t="s">
        <v>38</v>
      </c>
      <c r="M6938" s="1" t="s">
        <v>54</v>
      </c>
      <c r="N6938" s="1" t="s">
        <v>33</v>
      </c>
      <c r="O6938" s="1" t="s">
        <v>22</v>
      </c>
      <c r="P6938" s="1" t="s">
        <v>57</v>
      </c>
      <c r="Q6938" s="1" t="s">
        <v>64</v>
      </c>
      <c r="R6938" s="2">
        <v>40713</v>
      </c>
    </row>
    <row r="6939" spans="1:18" x14ac:dyDescent="0.25">
      <c r="A6939" s="1">
        <v>27589</v>
      </c>
      <c r="B6939" s="2">
        <v>40801</v>
      </c>
      <c r="C6939" s="2" t="str">
        <f t="shared" si="541"/>
        <v>September</v>
      </c>
      <c r="D6939" s="1" t="s">
        <v>41</v>
      </c>
      <c r="E6939" s="1">
        <v>20</v>
      </c>
      <c r="F6939" s="1">
        <f t="shared" si="540"/>
        <v>42.285000000000004</v>
      </c>
      <c r="G6939" s="1">
        <v>845.7</v>
      </c>
      <c r="H6939" s="1">
        <v>1.99</v>
      </c>
      <c r="I6939">
        <f t="shared" si="542"/>
        <v>847.69</v>
      </c>
      <c r="J6939">
        <f t="shared" si="543"/>
        <v>5.3265000000000002</v>
      </c>
      <c r="K6939">
        <f t="shared" si="544"/>
        <v>45.046210500000008</v>
      </c>
      <c r="L6939" s="1" t="s">
        <v>19</v>
      </c>
      <c r="M6939" s="1" t="s">
        <v>27</v>
      </c>
      <c r="N6939" s="1" t="s">
        <v>33</v>
      </c>
      <c r="O6939" s="1" t="s">
        <v>29</v>
      </c>
      <c r="P6939" s="1" t="s">
        <v>43</v>
      </c>
      <c r="Q6939" s="1" t="s">
        <v>46</v>
      </c>
      <c r="R6939" s="2">
        <v>40803</v>
      </c>
    </row>
    <row r="6940" spans="1:18" x14ac:dyDescent="0.25">
      <c r="A6940" s="1">
        <v>54534</v>
      </c>
      <c r="B6940" s="2">
        <v>40987</v>
      </c>
      <c r="C6940" s="2" t="str">
        <f t="shared" si="541"/>
        <v>March</v>
      </c>
      <c r="D6940" s="1" t="s">
        <v>32</v>
      </c>
      <c r="E6940" s="1">
        <v>16</v>
      </c>
      <c r="F6940" s="1">
        <f t="shared" si="540"/>
        <v>7.7943749999999996</v>
      </c>
      <c r="G6940" s="1">
        <v>124.71</v>
      </c>
      <c r="H6940" s="1">
        <v>5.96</v>
      </c>
      <c r="I6940">
        <f t="shared" si="542"/>
        <v>130.66999999999999</v>
      </c>
      <c r="J6940">
        <f t="shared" si="543"/>
        <v>3.5455000000000001</v>
      </c>
      <c r="K6940">
        <f t="shared" si="544"/>
        <v>4.4215930500000002</v>
      </c>
      <c r="L6940" s="1" t="s">
        <v>26</v>
      </c>
      <c r="M6940" s="1" t="s">
        <v>20</v>
      </c>
      <c r="N6940" s="1" t="s">
        <v>28</v>
      </c>
      <c r="O6940" s="1" t="s">
        <v>34</v>
      </c>
      <c r="P6940" s="1" t="s">
        <v>45</v>
      </c>
      <c r="Q6940" s="1" t="s">
        <v>24</v>
      </c>
      <c r="R6940" s="2">
        <v>40989</v>
      </c>
    </row>
    <row r="6941" spans="1:18" x14ac:dyDescent="0.25">
      <c r="A6941" s="1">
        <v>17282</v>
      </c>
      <c r="B6941" s="2">
        <v>40135</v>
      </c>
      <c r="C6941" s="2" t="str">
        <f t="shared" si="541"/>
        <v>November</v>
      </c>
      <c r="D6941" s="1" t="s">
        <v>18</v>
      </c>
      <c r="E6941" s="1">
        <v>37</v>
      </c>
      <c r="F6941" s="1">
        <f t="shared" si="540"/>
        <v>26.714054054054053</v>
      </c>
      <c r="G6941" s="1">
        <v>988.42</v>
      </c>
      <c r="H6941" s="1">
        <v>6.27</v>
      </c>
      <c r="I6941">
        <f t="shared" si="542"/>
        <v>994.68999999999994</v>
      </c>
      <c r="J6941">
        <f t="shared" si="543"/>
        <v>3.5455000000000001</v>
      </c>
      <c r="K6941">
        <f t="shared" si="544"/>
        <v>35.044431100000004</v>
      </c>
      <c r="L6941" s="1" t="s">
        <v>26</v>
      </c>
      <c r="M6941" s="1" t="s">
        <v>54</v>
      </c>
      <c r="N6941" s="1" t="s">
        <v>42</v>
      </c>
      <c r="O6941" s="1" t="s">
        <v>34</v>
      </c>
      <c r="P6941" s="1" t="s">
        <v>48</v>
      </c>
      <c r="Q6941" s="1" t="s">
        <v>24</v>
      </c>
      <c r="R6941" s="2">
        <v>40137</v>
      </c>
    </row>
    <row r="6942" spans="1:18" x14ac:dyDescent="0.25">
      <c r="A6942" s="1">
        <v>38466</v>
      </c>
      <c r="B6942" s="2">
        <v>40772</v>
      </c>
      <c r="C6942" s="2" t="str">
        <f t="shared" si="541"/>
        <v>August</v>
      </c>
      <c r="D6942" s="1" t="s">
        <v>37</v>
      </c>
      <c r="E6942" s="1">
        <v>22</v>
      </c>
      <c r="F6942" s="1">
        <f t="shared" si="540"/>
        <v>6.19</v>
      </c>
      <c r="G6942" s="1">
        <v>136.18</v>
      </c>
      <c r="H6942" s="1">
        <v>5.46</v>
      </c>
      <c r="I6942">
        <f t="shared" si="542"/>
        <v>141.64000000000001</v>
      </c>
      <c r="J6942">
        <f t="shared" si="543"/>
        <v>3.5455000000000001</v>
      </c>
      <c r="K6942">
        <f t="shared" si="544"/>
        <v>4.8282619000000002</v>
      </c>
      <c r="L6942" s="1" t="s">
        <v>26</v>
      </c>
      <c r="M6942" s="1" t="s">
        <v>27</v>
      </c>
      <c r="N6942" s="1" t="s">
        <v>33</v>
      </c>
      <c r="O6942" s="1" t="s">
        <v>34</v>
      </c>
      <c r="P6942" s="1" t="s">
        <v>45</v>
      </c>
      <c r="Q6942" s="1" t="s">
        <v>24</v>
      </c>
      <c r="R6942" s="2">
        <v>40773</v>
      </c>
    </row>
    <row r="6943" spans="1:18" x14ac:dyDescent="0.25">
      <c r="A6943" s="1">
        <v>38406</v>
      </c>
      <c r="B6943" s="2">
        <v>40514</v>
      </c>
      <c r="C6943" s="2" t="str">
        <f t="shared" si="541"/>
        <v>December</v>
      </c>
      <c r="D6943" s="1" t="s">
        <v>41</v>
      </c>
      <c r="E6943" s="1">
        <v>12</v>
      </c>
      <c r="F6943" s="1">
        <f t="shared" si="540"/>
        <v>62.911666666666669</v>
      </c>
      <c r="G6943" s="1">
        <v>754.94</v>
      </c>
      <c r="H6943" s="1">
        <v>36.61</v>
      </c>
      <c r="I6943">
        <f t="shared" si="542"/>
        <v>791.55000000000007</v>
      </c>
      <c r="J6943">
        <f t="shared" si="543"/>
        <v>4.7610000000000001</v>
      </c>
      <c r="K6943">
        <f t="shared" si="544"/>
        <v>35.942693400000003</v>
      </c>
      <c r="L6943" s="1" t="s">
        <v>38</v>
      </c>
      <c r="M6943" s="1" t="s">
        <v>20</v>
      </c>
      <c r="N6943" s="1" t="s">
        <v>28</v>
      </c>
      <c r="O6943" s="1" t="s">
        <v>22</v>
      </c>
      <c r="P6943" s="1" t="s">
        <v>67</v>
      </c>
      <c r="Q6943" s="1" t="s">
        <v>64</v>
      </c>
      <c r="R6943" s="2">
        <v>40515</v>
      </c>
    </row>
    <row r="6944" spans="1:18" x14ac:dyDescent="0.25">
      <c r="A6944" s="1">
        <v>44864</v>
      </c>
      <c r="B6944" s="2">
        <v>40346</v>
      </c>
      <c r="C6944" s="2" t="str">
        <f t="shared" si="541"/>
        <v>June</v>
      </c>
      <c r="D6944" s="1" t="s">
        <v>18</v>
      </c>
      <c r="E6944" s="1">
        <v>25</v>
      </c>
      <c r="F6944" s="1">
        <f t="shared" si="540"/>
        <v>7.5020000000000007</v>
      </c>
      <c r="G6944" s="1">
        <v>187.55</v>
      </c>
      <c r="H6944" s="1">
        <v>9.23</v>
      </c>
      <c r="I6944">
        <f t="shared" si="542"/>
        <v>196.78</v>
      </c>
      <c r="J6944">
        <f t="shared" si="543"/>
        <v>3.5455000000000001</v>
      </c>
      <c r="K6944">
        <f t="shared" si="544"/>
        <v>6.6495852500000003</v>
      </c>
      <c r="L6944" s="1" t="s">
        <v>26</v>
      </c>
      <c r="M6944" s="1" t="s">
        <v>27</v>
      </c>
      <c r="N6944" s="1" t="s">
        <v>33</v>
      </c>
      <c r="O6944" s="1" t="s">
        <v>34</v>
      </c>
      <c r="P6944" s="1" t="s">
        <v>68</v>
      </c>
      <c r="Q6944" s="1" t="s">
        <v>24</v>
      </c>
      <c r="R6944" s="2">
        <v>40353</v>
      </c>
    </row>
    <row r="6945" spans="1:18" x14ac:dyDescent="0.25">
      <c r="A6945" s="1">
        <v>13094</v>
      </c>
      <c r="B6945" s="2">
        <v>40408</v>
      </c>
      <c r="C6945" s="2" t="str">
        <f t="shared" si="541"/>
        <v>August</v>
      </c>
      <c r="D6945" s="1" t="s">
        <v>32</v>
      </c>
      <c r="E6945" s="1">
        <v>7</v>
      </c>
      <c r="F6945" s="1">
        <f t="shared" si="540"/>
        <v>40.51</v>
      </c>
      <c r="G6945" s="1">
        <v>283.57</v>
      </c>
      <c r="H6945" s="1">
        <v>5.08</v>
      </c>
      <c r="I6945">
        <f t="shared" si="542"/>
        <v>288.64999999999998</v>
      </c>
      <c r="J6945">
        <f t="shared" si="543"/>
        <v>3.5455000000000001</v>
      </c>
      <c r="K6945">
        <f t="shared" si="544"/>
        <v>10.053974349999999</v>
      </c>
      <c r="L6945" s="1" t="s">
        <v>26</v>
      </c>
      <c r="M6945" s="1" t="s">
        <v>54</v>
      </c>
      <c r="N6945" s="1" t="s">
        <v>21</v>
      </c>
      <c r="O6945" s="1" t="s">
        <v>34</v>
      </c>
      <c r="P6945" s="1" t="s">
        <v>45</v>
      </c>
      <c r="Q6945" s="1" t="s">
        <v>36</v>
      </c>
      <c r="R6945" s="2">
        <v>40409</v>
      </c>
    </row>
    <row r="6946" spans="1:18" x14ac:dyDescent="0.25">
      <c r="A6946" s="1">
        <v>34017</v>
      </c>
      <c r="B6946" s="2">
        <v>39895</v>
      </c>
      <c r="C6946" s="2" t="str">
        <f t="shared" si="541"/>
        <v>March</v>
      </c>
      <c r="D6946" s="1" t="s">
        <v>25</v>
      </c>
      <c r="E6946" s="1">
        <v>28</v>
      </c>
      <c r="F6946" s="1">
        <f t="shared" si="540"/>
        <v>15.549642857142857</v>
      </c>
      <c r="G6946" s="1">
        <v>435.39</v>
      </c>
      <c r="H6946" s="1">
        <v>7.69</v>
      </c>
      <c r="I6946">
        <f t="shared" si="542"/>
        <v>443.08</v>
      </c>
      <c r="J6946">
        <f t="shared" si="543"/>
        <v>3.5455000000000001</v>
      </c>
      <c r="K6946">
        <f t="shared" si="544"/>
        <v>15.436752449999998</v>
      </c>
      <c r="L6946" s="1" t="s">
        <v>26</v>
      </c>
      <c r="M6946" s="1" t="s">
        <v>27</v>
      </c>
      <c r="N6946" s="1" t="s">
        <v>33</v>
      </c>
      <c r="O6946" s="1" t="s">
        <v>34</v>
      </c>
      <c r="P6946" s="1" t="s">
        <v>60</v>
      </c>
      <c r="Q6946" s="1" t="s">
        <v>24</v>
      </c>
      <c r="R6946" s="2">
        <v>39897</v>
      </c>
    </row>
    <row r="6947" spans="1:18" x14ac:dyDescent="0.25">
      <c r="A6947" s="1">
        <v>55554</v>
      </c>
      <c r="B6947" s="2">
        <v>40133</v>
      </c>
      <c r="C6947" s="2" t="str">
        <f t="shared" si="541"/>
        <v>November</v>
      </c>
      <c r="D6947" s="1" t="s">
        <v>37</v>
      </c>
      <c r="E6947" s="1">
        <v>6</v>
      </c>
      <c r="F6947" s="1">
        <f t="shared" si="540"/>
        <v>20.348333333333333</v>
      </c>
      <c r="G6947" s="1">
        <v>122.09</v>
      </c>
      <c r="H6947" s="1">
        <v>9.5399999999999991</v>
      </c>
      <c r="I6947">
        <f t="shared" si="542"/>
        <v>131.63</v>
      </c>
      <c r="J6947">
        <f t="shared" si="543"/>
        <v>3.5455000000000001</v>
      </c>
      <c r="K6947">
        <f t="shared" si="544"/>
        <v>4.3287009500000009</v>
      </c>
      <c r="L6947" s="1" t="s">
        <v>26</v>
      </c>
      <c r="M6947" s="1" t="s">
        <v>20</v>
      </c>
      <c r="N6947" s="1" t="s">
        <v>28</v>
      </c>
      <c r="O6947" s="1" t="s">
        <v>34</v>
      </c>
      <c r="P6947" s="1" t="s">
        <v>45</v>
      </c>
      <c r="Q6947" s="1" t="s">
        <v>24</v>
      </c>
      <c r="R6947" s="2">
        <v>40134</v>
      </c>
    </row>
    <row r="6948" spans="1:18" x14ac:dyDescent="0.25">
      <c r="A6948" s="1">
        <v>24384</v>
      </c>
      <c r="B6948" s="2">
        <v>40628</v>
      </c>
      <c r="C6948" s="2" t="str">
        <f t="shared" si="541"/>
        <v>March</v>
      </c>
      <c r="D6948" s="1" t="s">
        <v>41</v>
      </c>
      <c r="E6948" s="1">
        <v>44</v>
      </c>
      <c r="F6948" s="1">
        <f t="shared" si="540"/>
        <v>4.6615909090909096</v>
      </c>
      <c r="G6948" s="1">
        <v>205.11</v>
      </c>
      <c r="H6948" s="1">
        <v>0.5</v>
      </c>
      <c r="I6948">
        <f t="shared" si="542"/>
        <v>205.61</v>
      </c>
      <c r="J6948">
        <f t="shared" si="543"/>
        <v>3.5455000000000001</v>
      </c>
      <c r="K6948">
        <f t="shared" si="544"/>
        <v>7.2721750500000004</v>
      </c>
      <c r="L6948" s="1" t="s">
        <v>26</v>
      </c>
      <c r="M6948" s="1" t="s">
        <v>56</v>
      </c>
      <c r="N6948" s="1" t="s">
        <v>21</v>
      </c>
      <c r="O6948" s="1" t="s">
        <v>34</v>
      </c>
      <c r="P6948" s="1" t="s">
        <v>63</v>
      </c>
      <c r="Q6948" s="1" t="s">
        <v>24</v>
      </c>
      <c r="R6948" s="2">
        <v>40630</v>
      </c>
    </row>
    <row r="6949" spans="1:18" x14ac:dyDescent="0.25">
      <c r="A6949" s="1">
        <v>22848</v>
      </c>
      <c r="B6949" s="2">
        <v>40887</v>
      </c>
      <c r="C6949" s="2" t="str">
        <f t="shared" si="541"/>
        <v>December</v>
      </c>
      <c r="D6949" s="1" t="s">
        <v>32</v>
      </c>
      <c r="E6949" s="1">
        <v>20</v>
      </c>
      <c r="F6949" s="1">
        <f t="shared" si="540"/>
        <v>7.0185000000000004</v>
      </c>
      <c r="G6949" s="1">
        <v>140.37</v>
      </c>
      <c r="H6949" s="1">
        <v>49</v>
      </c>
      <c r="I6949">
        <f t="shared" si="542"/>
        <v>189.37</v>
      </c>
      <c r="J6949">
        <f t="shared" si="543"/>
        <v>3.5455000000000001</v>
      </c>
      <c r="K6949">
        <f t="shared" si="544"/>
        <v>4.9768183500000003</v>
      </c>
      <c r="L6949" s="1" t="s">
        <v>26</v>
      </c>
      <c r="M6949" s="1" t="s">
        <v>47</v>
      </c>
      <c r="N6949" s="1" t="s">
        <v>42</v>
      </c>
      <c r="O6949" s="1" t="s">
        <v>34</v>
      </c>
      <c r="P6949" s="1" t="s">
        <v>68</v>
      </c>
      <c r="Q6949" s="1" t="s">
        <v>53</v>
      </c>
      <c r="R6949" s="2">
        <v>40888</v>
      </c>
    </row>
    <row r="6950" spans="1:18" x14ac:dyDescent="0.25">
      <c r="A6950" s="1">
        <v>8005</v>
      </c>
      <c r="B6950" s="2">
        <v>41004</v>
      </c>
      <c r="C6950" s="2" t="str">
        <f t="shared" si="541"/>
        <v>April</v>
      </c>
      <c r="D6950" s="1" t="s">
        <v>37</v>
      </c>
      <c r="E6950" s="1">
        <v>24</v>
      </c>
      <c r="F6950" s="1">
        <f t="shared" si="540"/>
        <v>32.942916666666669</v>
      </c>
      <c r="G6950" s="1">
        <v>790.63</v>
      </c>
      <c r="H6950" s="1">
        <v>14.72</v>
      </c>
      <c r="I6950">
        <f t="shared" si="542"/>
        <v>805.35</v>
      </c>
      <c r="J6950">
        <f t="shared" si="543"/>
        <v>3.5455000000000001</v>
      </c>
      <c r="K6950">
        <f t="shared" si="544"/>
        <v>28.031786650000001</v>
      </c>
      <c r="L6950" s="1" t="s">
        <v>26</v>
      </c>
      <c r="M6950" s="1" t="s">
        <v>51</v>
      </c>
      <c r="N6950" s="1" t="s">
        <v>28</v>
      </c>
      <c r="O6950" s="1" t="s">
        <v>34</v>
      </c>
      <c r="P6950" s="1" t="s">
        <v>48</v>
      </c>
      <c r="Q6950" s="1" t="s">
        <v>24</v>
      </c>
      <c r="R6950" s="2">
        <v>41006</v>
      </c>
    </row>
    <row r="6951" spans="1:18" x14ac:dyDescent="0.25">
      <c r="A6951" s="1">
        <v>9763</v>
      </c>
      <c r="B6951" s="2">
        <v>40768</v>
      </c>
      <c r="C6951" s="2" t="str">
        <f t="shared" si="541"/>
        <v>August</v>
      </c>
      <c r="D6951" s="1" t="s">
        <v>41</v>
      </c>
      <c r="E6951" s="1">
        <v>44</v>
      </c>
      <c r="F6951" s="1">
        <f t="shared" si="540"/>
        <v>4.0059090909090909</v>
      </c>
      <c r="G6951" s="1">
        <v>176.26</v>
      </c>
      <c r="H6951" s="1">
        <v>0.5</v>
      </c>
      <c r="I6951">
        <f t="shared" si="542"/>
        <v>176.76</v>
      </c>
      <c r="J6951">
        <f t="shared" si="543"/>
        <v>3.5455000000000001</v>
      </c>
      <c r="K6951">
        <f t="shared" si="544"/>
        <v>6.2492983000000004</v>
      </c>
      <c r="L6951" s="1" t="s">
        <v>26</v>
      </c>
      <c r="M6951" s="1" t="s">
        <v>44</v>
      </c>
      <c r="N6951" s="1" t="s">
        <v>33</v>
      </c>
      <c r="O6951" s="1" t="s">
        <v>34</v>
      </c>
      <c r="P6951" s="1" t="s">
        <v>63</v>
      </c>
      <c r="Q6951" s="1" t="s">
        <v>24</v>
      </c>
      <c r="R6951" s="2">
        <v>40771</v>
      </c>
    </row>
    <row r="6952" spans="1:18" x14ac:dyDescent="0.25">
      <c r="A6952" s="1">
        <v>50405</v>
      </c>
      <c r="B6952" s="2">
        <v>40726</v>
      </c>
      <c r="C6952" s="2" t="str">
        <f t="shared" si="541"/>
        <v>July</v>
      </c>
      <c r="D6952" s="1" t="s">
        <v>41</v>
      </c>
      <c r="E6952" s="1">
        <v>8</v>
      </c>
      <c r="F6952" s="1">
        <f t="shared" si="540"/>
        <v>109.50125</v>
      </c>
      <c r="G6952" s="1">
        <v>876.01</v>
      </c>
      <c r="H6952" s="1">
        <v>8.64</v>
      </c>
      <c r="I6952">
        <f t="shared" si="542"/>
        <v>884.65</v>
      </c>
      <c r="J6952">
        <f t="shared" si="543"/>
        <v>3.5455000000000001</v>
      </c>
      <c r="K6952">
        <f t="shared" si="544"/>
        <v>31.05893455</v>
      </c>
      <c r="L6952" s="1" t="s">
        <v>26</v>
      </c>
      <c r="M6952" s="1" t="s">
        <v>56</v>
      </c>
      <c r="N6952" s="1" t="s">
        <v>28</v>
      </c>
      <c r="O6952" s="1" t="s">
        <v>34</v>
      </c>
      <c r="P6952" s="1" t="s">
        <v>60</v>
      </c>
      <c r="Q6952" s="1" t="s">
        <v>24</v>
      </c>
      <c r="R6952" s="2">
        <v>40726</v>
      </c>
    </row>
    <row r="6953" spans="1:18" x14ac:dyDescent="0.25">
      <c r="A6953" s="1">
        <v>10272</v>
      </c>
      <c r="B6953" s="2">
        <v>39830</v>
      </c>
      <c r="C6953" s="2" t="str">
        <f t="shared" si="541"/>
        <v>January</v>
      </c>
      <c r="D6953" s="1" t="s">
        <v>41</v>
      </c>
      <c r="E6953" s="1">
        <v>26</v>
      </c>
      <c r="F6953" s="1">
        <f t="shared" si="540"/>
        <v>21.784230769230767</v>
      </c>
      <c r="G6953" s="1">
        <v>566.39</v>
      </c>
      <c r="H6953" s="1">
        <v>8.18</v>
      </c>
      <c r="I6953">
        <f t="shared" si="542"/>
        <v>574.56999999999994</v>
      </c>
      <c r="J6953">
        <f t="shared" si="543"/>
        <v>3.5455000000000001</v>
      </c>
      <c r="K6953">
        <f t="shared" si="544"/>
        <v>20.081357449999999</v>
      </c>
      <c r="L6953" s="1" t="s">
        <v>26</v>
      </c>
      <c r="M6953" s="1" t="s">
        <v>56</v>
      </c>
      <c r="N6953" s="1" t="s">
        <v>33</v>
      </c>
      <c r="O6953" s="1" t="s">
        <v>34</v>
      </c>
      <c r="P6953" s="1" t="s">
        <v>45</v>
      </c>
      <c r="Q6953" s="1" t="s">
        <v>24</v>
      </c>
      <c r="R6953" s="2">
        <v>39830</v>
      </c>
    </row>
    <row r="6954" spans="1:18" x14ac:dyDescent="0.25">
      <c r="A6954" s="1">
        <v>15941</v>
      </c>
      <c r="B6954" s="2">
        <v>40887</v>
      </c>
      <c r="C6954" s="2" t="str">
        <f t="shared" si="541"/>
        <v>December</v>
      </c>
      <c r="D6954" s="1" t="s">
        <v>32</v>
      </c>
      <c r="E6954" s="1">
        <v>15</v>
      </c>
      <c r="F6954" s="1">
        <f t="shared" si="540"/>
        <v>63.405999999999999</v>
      </c>
      <c r="G6954" s="1">
        <v>951.09</v>
      </c>
      <c r="H6954" s="1">
        <v>36.61</v>
      </c>
      <c r="I6954">
        <f t="shared" si="542"/>
        <v>987.7</v>
      </c>
      <c r="J6954">
        <f t="shared" si="543"/>
        <v>4.7610000000000001</v>
      </c>
      <c r="K6954">
        <f t="shared" si="544"/>
        <v>45.281394900000002</v>
      </c>
      <c r="L6954" s="1" t="s">
        <v>38</v>
      </c>
      <c r="M6954" s="1" t="s">
        <v>49</v>
      </c>
      <c r="N6954" s="1" t="s">
        <v>21</v>
      </c>
      <c r="O6954" s="1" t="s">
        <v>22</v>
      </c>
      <c r="P6954" s="1" t="s">
        <v>67</v>
      </c>
      <c r="Q6954" s="1" t="s">
        <v>64</v>
      </c>
      <c r="R6954" s="2">
        <v>40889</v>
      </c>
    </row>
    <row r="6955" spans="1:18" x14ac:dyDescent="0.25">
      <c r="A6955" s="1">
        <v>37987</v>
      </c>
      <c r="B6955" s="2">
        <v>39997</v>
      </c>
      <c r="C6955" s="2" t="str">
        <f t="shared" si="541"/>
        <v>July</v>
      </c>
      <c r="D6955" s="1" t="s">
        <v>25</v>
      </c>
      <c r="E6955" s="1">
        <v>26</v>
      </c>
      <c r="F6955" s="1">
        <f t="shared" si="540"/>
        <v>11.502692307692307</v>
      </c>
      <c r="G6955" s="1">
        <v>299.07</v>
      </c>
      <c r="H6955" s="1">
        <v>0.49</v>
      </c>
      <c r="I6955">
        <f t="shared" si="542"/>
        <v>299.56</v>
      </c>
      <c r="J6955">
        <f t="shared" si="543"/>
        <v>3.5455000000000001</v>
      </c>
      <c r="K6955">
        <f t="shared" si="544"/>
        <v>10.603526850000002</v>
      </c>
      <c r="L6955" s="1" t="s">
        <v>26</v>
      </c>
      <c r="M6955" s="1" t="s">
        <v>56</v>
      </c>
      <c r="N6955" s="1" t="s">
        <v>33</v>
      </c>
      <c r="O6955" s="1" t="s">
        <v>34</v>
      </c>
      <c r="P6955" s="1" t="s">
        <v>63</v>
      </c>
      <c r="Q6955" s="1" t="s">
        <v>24</v>
      </c>
      <c r="R6955" s="2">
        <v>39998</v>
      </c>
    </row>
    <row r="6956" spans="1:18" x14ac:dyDescent="0.25">
      <c r="A6956" s="1">
        <v>29666</v>
      </c>
      <c r="B6956" s="2">
        <v>40907</v>
      </c>
      <c r="C6956" s="2" t="str">
        <f t="shared" si="541"/>
        <v>December</v>
      </c>
      <c r="D6956" s="1" t="s">
        <v>32</v>
      </c>
      <c r="E6956" s="1">
        <v>29</v>
      </c>
      <c r="F6956" s="1">
        <f t="shared" si="540"/>
        <v>5.3744827586206902</v>
      </c>
      <c r="G6956" s="1">
        <v>155.86000000000001</v>
      </c>
      <c r="H6956" s="1">
        <v>8.16</v>
      </c>
      <c r="I6956">
        <f t="shared" si="542"/>
        <v>164.02</v>
      </c>
      <c r="J6956">
        <f t="shared" si="543"/>
        <v>3.5455000000000001</v>
      </c>
      <c r="K6956">
        <f t="shared" si="544"/>
        <v>5.5260163000000011</v>
      </c>
      <c r="L6956" s="1" t="s">
        <v>26</v>
      </c>
      <c r="M6956" s="1" t="s">
        <v>49</v>
      </c>
      <c r="N6956" s="1" t="s">
        <v>28</v>
      </c>
      <c r="O6956" s="1" t="s">
        <v>34</v>
      </c>
      <c r="P6956" s="1" t="s">
        <v>45</v>
      </c>
      <c r="Q6956" s="1" t="s">
        <v>24</v>
      </c>
      <c r="R6956" s="2">
        <v>40908</v>
      </c>
    </row>
    <row r="6957" spans="1:18" x14ac:dyDescent="0.25">
      <c r="A6957" s="1">
        <v>50784</v>
      </c>
      <c r="B6957" s="2">
        <v>40949</v>
      </c>
      <c r="C6957" s="2" t="str">
        <f t="shared" si="541"/>
        <v>February</v>
      </c>
      <c r="D6957" s="1" t="s">
        <v>25</v>
      </c>
      <c r="E6957" s="1">
        <v>20</v>
      </c>
      <c r="F6957" s="1">
        <f t="shared" si="540"/>
        <v>31.936</v>
      </c>
      <c r="G6957" s="1">
        <v>638.72</v>
      </c>
      <c r="H6957" s="1">
        <v>5.5</v>
      </c>
      <c r="I6957">
        <f t="shared" si="542"/>
        <v>644.22</v>
      </c>
      <c r="J6957">
        <f t="shared" si="543"/>
        <v>5.3265000000000002</v>
      </c>
      <c r="K6957">
        <f t="shared" si="544"/>
        <v>34.021420800000001</v>
      </c>
      <c r="L6957" s="1" t="s">
        <v>26</v>
      </c>
      <c r="M6957" s="1" t="s">
        <v>56</v>
      </c>
      <c r="N6957" s="1" t="s">
        <v>33</v>
      </c>
      <c r="O6957" s="1" t="s">
        <v>29</v>
      </c>
      <c r="P6957" s="1" t="s">
        <v>43</v>
      </c>
      <c r="Q6957" s="1" t="s">
        <v>24</v>
      </c>
      <c r="R6957" s="2">
        <v>40950</v>
      </c>
    </row>
    <row r="6958" spans="1:18" x14ac:dyDescent="0.25">
      <c r="A6958" s="1">
        <v>31138</v>
      </c>
      <c r="B6958" s="2">
        <v>39834</v>
      </c>
      <c r="C6958" s="2" t="str">
        <f t="shared" si="541"/>
        <v>January</v>
      </c>
      <c r="D6958" s="1" t="s">
        <v>25</v>
      </c>
      <c r="E6958" s="1">
        <v>37</v>
      </c>
      <c r="F6958" s="1">
        <f t="shared" si="540"/>
        <v>33.815675675675678</v>
      </c>
      <c r="G6958" s="1">
        <v>1251.18</v>
      </c>
      <c r="H6958" s="1">
        <v>45.51</v>
      </c>
      <c r="I6958">
        <f t="shared" si="542"/>
        <v>1296.69</v>
      </c>
      <c r="J6958">
        <f t="shared" si="543"/>
        <v>4.7610000000000001</v>
      </c>
      <c r="K6958">
        <f t="shared" si="544"/>
        <v>59.568679800000012</v>
      </c>
      <c r="L6958" s="1" t="s">
        <v>38</v>
      </c>
      <c r="M6958" s="1" t="s">
        <v>27</v>
      </c>
      <c r="N6958" s="1" t="s">
        <v>28</v>
      </c>
      <c r="O6958" s="1" t="s">
        <v>22</v>
      </c>
      <c r="P6958" s="1" t="s">
        <v>57</v>
      </c>
      <c r="Q6958" s="1" t="s">
        <v>64</v>
      </c>
      <c r="R6958" s="2">
        <v>39836</v>
      </c>
    </row>
    <row r="6959" spans="1:18" x14ac:dyDescent="0.25">
      <c r="A6959" s="1">
        <v>18723</v>
      </c>
      <c r="B6959" s="2">
        <v>40037</v>
      </c>
      <c r="C6959" s="2" t="str">
        <f t="shared" si="541"/>
        <v>August</v>
      </c>
      <c r="D6959" s="1" t="s">
        <v>41</v>
      </c>
      <c r="E6959" s="1">
        <v>1</v>
      </c>
      <c r="F6959" s="1">
        <f t="shared" si="540"/>
        <v>52.096499999999999</v>
      </c>
      <c r="G6959" s="1">
        <v>52.096499999999999</v>
      </c>
      <c r="H6959" s="1">
        <v>2.5</v>
      </c>
      <c r="I6959">
        <f t="shared" si="542"/>
        <v>54.596499999999999</v>
      </c>
      <c r="J6959">
        <f t="shared" si="543"/>
        <v>5.3265000000000002</v>
      </c>
      <c r="K6959">
        <f t="shared" si="544"/>
        <v>2.7749200725000005</v>
      </c>
      <c r="L6959" s="1" t="s">
        <v>26</v>
      </c>
      <c r="M6959" s="1" t="s">
        <v>27</v>
      </c>
      <c r="N6959" s="1" t="s">
        <v>21</v>
      </c>
      <c r="O6959" s="1" t="s">
        <v>29</v>
      </c>
      <c r="P6959" s="1" t="s">
        <v>30</v>
      </c>
      <c r="Q6959" s="1" t="s">
        <v>46</v>
      </c>
      <c r="R6959" s="2">
        <v>40039</v>
      </c>
    </row>
    <row r="6960" spans="1:18" x14ac:dyDescent="0.25">
      <c r="A6960" s="1">
        <v>44196</v>
      </c>
      <c r="B6960" s="2">
        <v>40047</v>
      </c>
      <c r="C6960" s="2" t="str">
        <f t="shared" si="541"/>
        <v>August</v>
      </c>
      <c r="D6960" s="1" t="s">
        <v>32</v>
      </c>
      <c r="E6960" s="1">
        <v>12</v>
      </c>
      <c r="F6960" s="1">
        <f t="shared" si="540"/>
        <v>54.482166666666664</v>
      </c>
      <c r="G6960" s="1">
        <v>653.78599999999994</v>
      </c>
      <c r="H6960" s="1">
        <v>5.31</v>
      </c>
      <c r="I6960">
        <f t="shared" si="542"/>
        <v>659.09599999999989</v>
      </c>
      <c r="J6960">
        <f t="shared" si="543"/>
        <v>5.3265000000000002</v>
      </c>
      <c r="K6960">
        <f t="shared" si="544"/>
        <v>34.823911289999998</v>
      </c>
      <c r="L6960" s="1" t="s">
        <v>26</v>
      </c>
      <c r="M6960" s="1" t="s">
        <v>49</v>
      </c>
      <c r="N6960" s="1" t="s">
        <v>33</v>
      </c>
      <c r="O6960" s="1" t="s">
        <v>29</v>
      </c>
      <c r="P6960" s="1" t="s">
        <v>30</v>
      </c>
      <c r="Q6960" s="1" t="s">
        <v>24</v>
      </c>
      <c r="R6960" s="2">
        <v>40048</v>
      </c>
    </row>
    <row r="6961" spans="1:18" x14ac:dyDescent="0.25">
      <c r="A6961" s="1">
        <v>44775</v>
      </c>
      <c r="B6961" s="2">
        <v>40085</v>
      </c>
      <c r="C6961" s="2" t="str">
        <f t="shared" si="541"/>
        <v>September</v>
      </c>
      <c r="D6961" s="1" t="s">
        <v>41</v>
      </c>
      <c r="E6961" s="1">
        <v>29</v>
      </c>
      <c r="F6961" s="1">
        <f t="shared" si="540"/>
        <v>7.2172413793103454</v>
      </c>
      <c r="G6961" s="1">
        <v>209.3</v>
      </c>
      <c r="H6961" s="1">
        <v>2.35</v>
      </c>
      <c r="I6961">
        <f t="shared" si="542"/>
        <v>211.65</v>
      </c>
      <c r="J6961">
        <f t="shared" si="543"/>
        <v>3.5455000000000001</v>
      </c>
      <c r="K6961">
        <f t="shared" si="544"/>
        <v>7.4207315000000005</v>
      </c>
      <c r="L6961" s="1" t="s">
        <v>19</v>
      </c>
      <c r="M6961" s="1" t="s">
        <v>49</v>
      </c>
      <c r="N6961" s="1" t="s">
        <v>28</v>
      </c>
      <c r="O6961" s="1" t="s">
        <v>34</v>
      </c>
      <c r="P6961" s="1" t="s">
        <v>35</v>
      </c>
      <c r="Q6961" s="1" t="s">
        <v>36</v>
      </c>
      <c r="R6961" s="2">
        <v>40086</v>
      </c>
    </row>
    <row r="6962" spans="1:18" x14ac:dyDescent="0.25">
      <c r="A6962" s="1">
        <v>39904</v>
      </c>
      <c r="B6962" s="2">
        <v>39846</v>
      </c>
      <c r="C6962" s="2" t="str">
        <f t="shared" si="541"/>
        <v>February</v>
      </c>
      <c r="D6962" s="1" t="s">
        <v>32</v>
      </c>
      <c r="E6962" s="1">
        <v>44</v>
      </c>
      <c r="F6962" s="1">
        <f t="shared" si="540"/>
        <v>8.2709090909090914</v>
      </c>
      <c r="G6962" s="1">
        <v>363.92</v>
      </c>
      <c r="H6962" s="1">
        <v>7.96</v>
      </c>
      <c r="I6962">
        <f t="shared" si="542"/>
        <v>371.88</v>
      </c>
      <c r="J6962">
        <f t="shared" si="543"/>
        <v>4.7610000000000001</v>
      </c>
      <c r="K6962">
        <f t="shared" si="544"/>
        <v>17.326231200000002</v>
      </c>
      <c r="L6962" s="1" t="s">
        <v>26</v>
      </c>
      <c r="M6962" s="1" t="s">
        <v>27</v>
      </c>
      <c r="N6962" s="1" t="s">
        <v>21</v>
      </c>
      <c r="O6962" s="1" t="s">
        <v>22</v>
      </c>
      <c r="P6962" s="1" t="s">
        <v>23</v>
      </c>
      <c r="Q6962" s="1" t="s">
        <v>24</v>
      </c>
      <c r="R6962" s="2">
        <v>39847</v>
      </c>
    </row>
    <row r="6963" spans="1:18" x14ac:dyDescent="0.25">
      <c r="A6963" s="1">
        <v>53381</v>
      </c>
      <c r="B6963" s="2">
        <v>40447</v>
      </c>
      <c r="C6963" s="2" t="str">
        <f t="shared" si="541"/>
        <v>September</v>
      </c>
      <c r="D6963" s="1" t="s">
        <v>37</v>
      </c>
      <c r="E6963" s="1">
        <v>26</v>
      </c>
      <c r="F6963" s="1">
        <f t="shared" si="540"/>
        <v>11.055</v>
      </c>
      <c r="G6963" s="1">
        <v>287.43</v>
      </c>
      <c r="H6963" s="1">
        <v>4.8</v>
      </c>
      <c r="I6963">
        <f t="shared" si="542"/>
        <v>292.23</v>
      </c>
      <c r="J6963">
        <f t="shared" si="543"/>
        <v>3.5455000000000001</v>
      </c>
      <c r="K6963">
        <f t="shared" si="544"/>
        <v>10.190830650000001</v>
      </c>
      <c r="L6963" s="1" t="s">
        <v>26</v>
      </c>
      <c r="M6963" s="1" t="s">
        <v>20</v>
      </c>
      <c r="N6963" s="1" t="s">
        <v>33</v>
      </c>
      <c r="O6963" s="1" t="s">
        <v>34</v>
      </c>
      <c r="P6963" s="1" t="s">
        <v>62</v>
      </c>
      <c r="Q6963" s="1" t="s">
        <v>24</v>
      </c>
      <c r="R6963" s="2">
        <v>40448</v>
      </c>
    </row>
    <row r="6964" spans="1:18" x14ac:dyDescent="0.25">
      <c r="A6964" s="1">
        <v>13313</v>
      </c>
      <c r="B6964" s="2">
        <v>40010</v>
      </c>
      <c r="C6964" s="2" t="str">
        <f t="shared" si="541"/>
        <v>July</v>
      </c>
      <c r="D6964" s="1" t="s">
        <v>32</v>
      </c>
      <c r="E6964" s="1">
        <v>45</v>
      </c>
      <c r="F6964" s="1">
        <f t="shared" si="540"/>
        <v>13.171777777777779</v>
      </c>
      <c r="G6964" s="1">
        <v>592.73</v>
      </c>
      <c r="H6964" s="1">
        <v>3.14</v>
      </c>
      <c r="I6964">
        <f t="shared" si="542"/>
        <v>595.87</v>
      </c>
      <c r="J6964">
        <f t="shared" si="543"/>
        <v>3.5455000000000001</v>
      </c>
      <c r="K6964">
        <f t="shared" si="544"/>
        <v>21.015242149999999</v>
      </c>
      <c r="L6964" s="1" t="s">
        <v>26</v>
      </c>
      <c r="M6964" s="1" t="s">
        <v>27</v>
      </c>
      <c r="N6964" s="1" t="s">
        <v>42</v>
      </c>
      <c r="O6964" s="1" t="s">
        <v>34</v>
      </c>
      <c r="P6964" s="1" t="s">
        <v>50</v>
      </c>
      <c r="Q6964" s="1" t="s">
        <v>46</v>
      </c>
      <c r="R6964" s="2">
        <v>40013</v>
      </c>
    </row>
    <row r="6965" spans="1:18" x14ac:dyDescent="0.25">
      <c r="A6965" s="1">
        <v>52068</v>
      </c>
      <c r="B6965" s="2">
        <v>40921</v>
      </c>
      <c r="C6965" s="2" t="str">
        <f t="shared" si="541"/>
        <v>January</v>
      </c>
      <c r="D6965" s="1" t="s">
        <v>32</v>
      </c>
      <c r="E6965" s="1">
        <v>47</v>
      </c>
      <c r="F6965" s="1">
        <f t="shared" si="540"/>
        <v>522.55127659574464</v>
      </c>
      <c r="G6965" s="1">
        <v>24559.91</v>
      </c>
      <c r="H6965" s="1">
        <v>16.63</v>
      </c>
      <c r="I6965">
        <f t="shared" si="542"/>
        <v>24576.54</v>
      </c>
      <c r="J6965">
        <f t="shared" si="543"/>
        <v>5.3265000000000002</v>
      </c>
      <c r="K6965">
        <f t="shared" si="544"/>
        <v>1308.1836061500001</v>
      </c>
      <c r="L6965" s="1" t="s">
        <v>38</v>
      </c>
      <c r="M6965" s="1" t="s">
        <v>54</v>
      </c>
      <c r="N6965" s="1" t="s">
        <v>33</v>
      </c>
      <c r="O6965" s="1" t="s">
        <v>29</v>
      </c>
      <c r="P6965" s="1" t="s">
        <v>61</v>
      </c>
      <c r="Q6965" s="1" t="s">
        <v>64</v>
      </c>
      <c r="R6965" s="2">
        <v>40921</v>
      </c>
    </row>
    <row r="6966" spans="1:18" x14ac:dyDescent="0.25">
      <c r="A6966" s="1">
        <v>52130</v>
      </c>
      <c r="B6966" s="2">
        <v>41157</v>
      </c>
      <c r="C6966" s="2" t="str">
        <f t="shared" si="541"/>
        <v>September</v>
      </c>
      <c r="D6966" s="1" t="s">
        <v>18</v>
      </c>
      <c r="E6966" s="1">
        <v>13</v>
      </c>
      <c r="F6966" s="1">
        <f t="shared" si="540"/>
        <v>4.8715384615384618</v>
      </c>
      <c r="G6966" s="1">
        <v>63.33</v>
      </c>
      <c r="H6966" s="1">
        <v>5.34</v>
      </c>
      <c r="I6966">
        <f t="shared" si="542"/>
        <v>68.67</v>
      </c>
      <c r="J6966">
        <f t="shared" si="543"/>
        <v>3.5455000000000001</v>
      </c>
      <c r="K6966">
        <f t="shared" si="544"/>
        <v>2.24536515</v>
      </c>
      <c r="L6966" s="1" t="s">
        <v>26</v>
      </c>
      <c r="M6966" s="1" t="s">
        <v>56</v>
      </c>
      <c r="N6966" s="1" t="s">
        <v>21</v>
      </c>
      <c r="O6966" s="1" t="s">
        <v>34</v>
      </c>
      <c r="P6966" s="1" t="s">
        <v>48</v>
      </c>
      <c r="Q6966" s="1" t="s">
        <v>24</v>
      </c>
      <c r="R6966" s="2">
        <v>41159</v>
      </c>
    </row>
    <row r="6967" spans="1:18" x14ac:dyDescent="0.25">
      <c r="A6967" s="1">
        <v>59205</v>
      </c>
      <c r="B6967" s="2">
        <v>40847</v>
      </c>
      <c r="C6967" s="2" t="str">
        <f t="shared" si="541"/>
        <v>October</v>
      </c>
      <c r="D6967" s="1" t="s">
        <v>37</v>
      </c>
      <c r="E6967" s="1">
        <v>11</v>
      </c>
      <c r="F6967" s="1">
        <f t="shared" si="540"/>
        <v>4.9627272727272729</v>
      </c>
      <c r="G6967" s="1">
        <v>54.59</v>
      </c>
      <c r="H6967" s="1">
        <v>6.89</v>
      </c>
      <c r="I6967">
        <f t="shared" si="542"/>
        <v>61.480000000000004</v>
      </c>
      <c r="J6967">
        <f t="shared" si="543"/>
        <v>3.5455000000000001</v>
      </c>
      <c r="K6967">
        <f t="shared" si="544"/>
        <v>1.9354884500000002</v>
      </c>
      <c r="L6967" s="1" t="s">
        <v>26</v>
      </c>
      <c r="M6967" s="1" t="s">
        <v>54</v>
      </c>
      <c r="N6967" s="1" t="s">
        <v>42</v>
      </c>
      <c r="O6967" s="1" t="s">
        <v>34</v>
      </c>
      <c r="P6967" s="1" t="s">
        <v>63</v>
      </c>
      <c r="Q6967" s="1" t="s">
        <v>24</v>
      </c>
      <c r="R6967" s="2">
        <v>40849</v>
      </c>
    </row>
    <row r="6968" spans="1:18" x14ac:dyDescent="0.25">
      <c r="A6968" s="1">
        <v>18661</v>
      </c>
      <c r="B6968" s="2">
        <v>41160</v>
      </c>
      <c r="C6968" s="2" t="str">
        <f t="shared" si="541"/>
        <v>September</v>
      </c>
      <c r="D6968" s="1" t="s">
        <v>18</v>
      </c>
      <c r="E6968" s="1">
        <v>11</v>
      </c>
      <c r="F6968" s="1">
        <f t="shared" si="540"/>
        <v>238.01018181818182</v>
      </c>
      <c r="G6968" s="1">
        <v>2618.1120000000001</v>
      </c>
      <c r="H6968" s="1">
        <v>61.76</v>
      </c>
      <c r="I6968">
        <f t="shared" si="542"/>
        <v>2679.8720000000003</v>
      </c>
      <c r="J6968">
        <f t="shared" si="543"/>
        <v>4.7610000000000001</v>
      </c>
      <c r="K6968">
        <f t="shared" si="544"/>
        <v>124.64831232</v>
      </c>
      <c r="L6968" s="1" t="s">
        <v>38</v>
      </c>
      <c r="M6968" s="1" t="s">
        <v>27</v>
      </c>
      <c r="N6968" s="1" t="s">
        <v>33</v>
      </c>
      <c r="O6968" s="1" t="s">
        <v>22</v>
      </c>
      <c r="P6968" s="1" t="s">
        <v>57</v>
      </c>
      <c r="Q6968" s="1" t="s">
        <v>64</v>
      </c>
      <c r="R6968" s="2">
        <v>41162</v>
      </c>
    </row>
    <row r="6969" spans="1:18" x14ac:dyDescent="0.25">
      <c r="A6969" s="1">
        <v>224</v>
      </c>
      <c r="B6969" s="2">
        <v>39981</v>
      </c>
      <c r="C6969" s="2" t="str">
        <f t="shared" si="541"/>
        <v>June</v>
      </c>
      <c r="D6969" s="1" t="s">
        <v>32</v>
      </c>
      <c r="E6969" s="1">
        <v>33</v>
      </c>
      <c r="F6969" s="1">
        <f t="shared" si="540"/>
        <v>16.015151515151516</v>
      </c>
      <c r="G6969" s="1">
        <v>528.5</v>
      </c>
      <c r="H6969" s="1">
        <v>10.68</v>
      </c>
      <c r="I6969">
        <f t="shared" si="542"/>
        <v>539.17999999999995</v>
      </c>
      <c r="J6969">
        <f t="shared" si="543"/>
        <v>3.5455000000000001</v>
      </c>
      <c r="K6969">
        <f t="shared" si="544"/>
        <v>18.7379675</v>
      </c>
      <c r="L6969" s="1" t="s">
        <v>26</v>
      </c>
      <c r="M6969" s="1" t="s">
        <v>47</v>
      </c>
      <c r="N6969" s="1" t="s">
        <v>33</v>
      </c>
      <c r="O6969" s="1" t="s">
        <v>34</v>
      </c>
      <c r="P6969" s="1" t="s">
        <v>60</v>
      </c>
      <c r="Q6969" s="1" t="s">
        <v>24</v>
      </c>
      <c r="R6969" s="2">
        <v>39982</v>
      </c>
    </row>
    <row r="6970" spans="1:18" x14ac:dyDescent="0.25">
      <c r="A6970" s="1">
        <v>59971</v>
      </c>
      <c r="B6970" s="2">
        <v>40694</v>
      </c>
      <c r="C6970" s="2" t="str">
        <f t="shared" si="541"/>
        <v>May</v>
      </c>
      <c r="D6970" s="1" t="s">
        <v>37</v>
      </c>
      <c r="E6970" s="1">
        <v>26</v>
      </c>
      <c r="F6970" s="1">
        <f t="shared" si="540"/>
        <v>16.837307692307693</v>
      </c>
      <c r="G6970" s="1">
        <v>437.77</v>
      </c>
      <c r="H6970" s="1">
        <v>8.99</v>
      </c>
      <c r="I6970">
        <f t="shared" si="542"/>
        <v>446.76</v>
      </c>
      <c r="J6970">
        <f t="shared" si="543"/>
        <v>5.3265000000000002</v>
      </c>
      <c r="K6970">
        <f t="shared" si="544"/>
        <v>23.317819049999997</v>
      </c>
      <c r="L6970" s="1" t="s">
        <v>19</v>
      </c>
      <c r="M6970" s="1" t="s">
        <v>20</v>
      </c>
      <c r="N6970" s="1" t="s">
        <v>42</v>
      </c>
      <c r="O6970" s="1" t="s">
        <v>29</v>
      </c>
      <c r="P6970" s="1" t="s">
        <v>43</v>
      </c>
      <c r="Q6970" s="1" t="s">
        <v>46</v>
      </c>
      <c r="R6970" s="2">
        <v>40696</v>
      </c>
    </row>
    <row r="6971" spans="1:18" x14ac:dyDescent="0.25">
      <c r="A6971" s="1">
        <v>42086</v>
      </c>
      <c r="B6971" s="2">
        <v>40381</v>
      </c>
      <c r="C6971" s="2" t="str">
        <f t="shared" si="541"/>
        <v>July</v>
      </c>
      <c r="D6971" s="1" t="s">
        <v>25</v>
      </c>
      <c r="E6971" s="1">
        <v>18</v>
      </c>
      <c r="F6971" s="1">
        <f t="shared" si="540"/>
        <v>2.786111111111111</v>
      </c>
      <c r="G6971" s="1">
        <v>50.15</v>
      </c>
      <c r="H6971" s="1">
        <v>0.97</v>
      </c>
      <c r="I6971">
        <f t="shared" si="542"/>
        <v>51.12</v>
      </c>
      <c r="J6971">
        <f t="shared" si="543"/>
        <v>3.5455000000000001</v>
      </c>
      <c r="K6971">
        <f t="shared" si="544"/>
        <v>1.77806825</v>
      </c>
      <c r="L6971" s="1" t="s">
        <v>26</v>
      </c>
      <c r="M6971" s="1" t="s">
        <v>27</v>
      </c>
      <c r="N6971" s="1" t="s">
        <v>42</v>
      </c>
      <c r="O6971" s="1" t="s">
        <v>34</v>
      </c>
      <c r="P6971" s="1" t="s">
        <v>35</v>
      </c>
      <c r="Q6971" s="1" t="s">
        <v>36</v>
      </c>
      <c r="R6971" s="2">
        <v>40382</v>
      </c>
    </row>
    <row r="6972" spans="1:18" x14ac:dyDescent="0.25">
      <c r="A6972" s="1">
        <v>46852</v>
      </c>
      <c r="B6972" s="2">
        <v>40936</v>
      </c>
      <c r="C6972" s="2" t="str">
        <f t="shared" si="541"/>
        <v>January</v>
      </c>
      <c r="D6972" s="1" t="s">
        <v>32</v>
      </c>
      <c r="E6972" s="1">
        <v>44</v>
      </c>
      <c r="F6972" s="1">
        <f t="shared" si="540"/>
        <v>5.0015909090909085</v>
      </c>
      <c r="G6972" s="1">
        <v>220.07</v>
      </c>
      <c r="H6972" s="1">
        <v>4.93</v>
      </c>
      <c r="I6972">
        <f t="shared" si="542"/>
        <v>225</v>
      </c>
      <c r="J6972">
        <f t="shared" si="543"/>
        <v>5.3265000000000002</v>
      </c>
      <c r="K6972">
        <f t="shared" si="544"/>
        <v>11.722028549999999</v>
      </c>
      <c r="L6972" s="1" t="s">
        <v>26</v>
      </c>
      <c r="M6972" s="1" t="s">
        <v>56</v>
      </c>
      <c r="N6972" s="1" t="s">
        <v>28</v>
      </c>
      <c r="O6972" s="1" t="s">
        <v>29</v>
      </c>
      <c r="P6972" s="1" t="s">
        <v>43</v>
      </c>
      <c r="Q6972" s="1" t="s">
        <v>46</v>
      </c>
      <c r="R6972" s="2">
        <v>40937</v>
      </c>
    </row>
    <row r="6973" spans="1:18" x14ac:dyDescent="0.25">
      <c r="A6973" s="1">
        <v>7904</v>
      </c>
      <c r="B6973" s="2">
        <v>40325</v>
      </c>
      <c r="C6973" s="2" t="str">
        <f t="shared" si="541"/>
        <v>May</v>
      </c>
      <c r="D6973" s="1" t="s">
        <v>18</v>
      </c>
      <c r="E6973" s="1">
        <v>47</v>
      </c>
      <c r="F6973" s="1">
        <f t="shared" si="540"/>
        <v>6.3468085106382981</v>
      </c>
      <c r="G6973" s="1">
        <v>298.3</v>
      </c>
      <c r="H6973" s="1">
        <v>0.5</v>
      </c>
      <c r="I6973">
        <f t="shared" si="542"/>
        <v>298.8</v>
      </c>
      <c r="J6973">
        <f t="shared" si="543"/>
        <v>3.5455000000000001</v>
      </c>
      <c r="K6973">
        <f t="shared" si="544"/>
        <v>10.576226500000001</v>
      </c>
      <c r="L6973" s="1" t="s">
        <v>19</v>
      </c>
      <c r="M6973" s="1" t="s">
        <v>51</v>
      </c>
      <c r="N6973" s="1" t="s">
        <v>33</v>
      </c>
      <c r="O6973" s="1" t="s">
        <v>34</v>
      </c>
      <c r="P6973" s="1" t="s">
        <v>63</v>
      </c>
      <c r="Q6973" s="1" t="s">
        <v>24</v>
      </c>
      <c r="R6973" s="2">
        <v>40334</v>
      </c>
    </row>
    <row r="6974" spans="1:18" x14ac:dyDescent="0.25">
      <c r="A6974" s="1">
        <v>1600</v>
      </c>
      <c r="B6974" s="2">
        <v>40239</v>
      </c>
      <c r="C6974" s="2" t="str">
        <f t="shared" si="541"/>
        <v>March</v>
      </c>
      <c r="D6974" s="1" t="s">
        <v>41</v>
      </c>
      <c r="E6974" s="1">
        <v>32</v>
      </c>
      <c r="F6974" s="1">
        <f t="shared" si="540"/>
        <v>9.4871874999999992</v>
      </c>
      <c r="G6974" s="1">
        <v>303.58999999999997</v>
      </c>
      <c r="H6974" s="1">
        <v>6.22</v>
      </c>
      <c r="I6974">
        <f t="shared" si="542"/>
        <v>309.81</v>
      </c>
      <c r="J6974">
        <f t="shared" si="543"/>
        <v>4.7610000000000001</v>
      </c>
      <c r="K6974">
        <f t="shared" si="544"/>
        <v>14.453919899999999</v>
      </c>
      <c r="L6974" s="1" t="s">
        <v>26</v>
      </c>
      <c r="M6974" s="1" t="s">
        <v>27</v>
      </c>
      <c r="N6974" s="1" t="s">
        <v>33</v>
      </c>
      <c r="O6974" s="1" t="s">
        <v>22</v>
      </c>
      <c r="P6974" s="1" t="s">
        <v>23</v>
      </c>
      <c r="Q6974" s="1" t="s">
        <v>24</v>
      </c>
      <c r="R6974" s="2">
        <v>40241</v>
      </c>
    </row>
    <row r="6975" spans="1:18" x14ac:dyDescent="0.25">
      <c r="A6975" s="1">
        <v>6854</v>
      </c>
      <c r="B6975" s="2">
        <v>39819</v>
      </c>
      <c r="C6975" s="2" t="str">
        <f t="shared" si="541"/>
        <v>January</v>
      </c>
      <c r="D6975" s="1" t="s">
        <v>41</v>
      </c>
      <c r="E6975" s="1">
        <v>19</v>
      </c>
      <c r="F6975" s="1">
        <f t="shared" si="540"/>
        <v>6.8336842105263162</v>
      </c>
      <c r="G6975" s="1">
        <v>129.84</v>
      </c>
      <c r="H6975" s="1">
        <v>4.95</v>
      </c>
      <c r="I6975">
        <f t="shared" si="542"/>
        <v>134.79</v>
      </c>
      <c r="J6975">
        <f t="shared" si="543"/>
        <v>4.7610000000000001</v>
      </c>
      <c r="K6975">
        <f t="shared" si="544"/>
        <v>6.1816824000000006</v>
      </c>
      <c r="L6975" s="1" t="s">
        <v>19</v>
      </c>
      <c r="M6975" s="1" t="s">
        <v>56</v>
      </c>
      <c r="N6975" s="1" t="s">
        <v>21</v>
      </c>
      <c r="O6975" s="1" t="s">
        <v>22</v>
      </c>
      <c r="P6975" s="1" t="s">
        <v>23</v>
      </c>
      <c r="Q6975" s="1" t="s">
        <v>46</v>
      </c>
      <c r="R6975" s="2">
        <v>39821</v>
      </c>
    </row>
    <row r="6976" spans="1:18" x14ac:dyDescent="0.25">
      <c r="A6976" s="1">
        <v>8007</v>
      </c>
      <c r="B6976" s="2">
        <v>40950</v>
      </c>
      <c r="C6976" s="2" t="str">
        <f t="shared" si="541"/>
        <v>February</v>
      </c>
      <c r="D6976" s="1" t="s">
        <v>18</v>
      </c>
      <c r="E6976" s="1">
        <v>5</v>
      </c>
      <c r="F6976" s="1">
        <f t="shared" si="540"/>
        <v>164.1129</v>
      </c>
      <c r="G6976" s="1">
        <v>820.56449999999995</v>
      </c>
      <c r="H6976" s="1">
        <v>8.99</v>
      </c>
      <c r="I6976">
        <f t="shared" si="542"/>
        <v>829.55449999999996</v>
      </c>
      <c r="J6976">
        <f t="shared" si="543"/>
        <v>5.3265000000000002</v>
      </c>
      <c r="K6976">
        <f t="shared" si="544"/>
        <v>43.707368092499998</v>
      </c>
      <c r="L6976" s="1" t="s">
        <v>26</v>
      </c>
      <c r="M6976" s="1" t="s">
        <v>58</v>
      </c>
      <c r="N6976" s="1" t="s">
        <v>33</v>
      </c>
      <c r="O6976" s="1" t="s">
        <v>29</v>
      </c>
      <c r="P6976" s="1" t="s">
        <v>30</v>
      </c>
      <c r="Q6976" s="1" t="s">
        <v>24</v>
      </c>
      <c r="R6976" s="2">
        <v>40950</v>
      </c>
    </row>
    <row r="6977" spans="1:18" x14ac:dyDescent="0.25">
      <c r="A6977" s="1">
        <v>20807</v>
      </c>
      <c r="B6977" s="2">
        <v>41111</v>
      </c>
      <c r="C6977" s="2" t="str">
        <f t="shared" si="541"/>
        <v>July</v>
      </c>
      <c r="D6977" s="1" t="s">
        <v>32</v>
      </c>
      <c r="E6977" s="1">
        <v>16</v>
      </c>
      <c r="F6977" s="1">
        <f t="shared" si="540"/>
        <v>29.184218749999999</v>
      </c>
      <c r="G6977" s="1">
        <v>466.94749999999999</v>
      </c>
      <c r="H6977" s="1">
        <v>3.3</v>
      </c>
      <c r="I6977">
        <f t="shared" si="542"/>
        <v>470.2475</v>
      </c>
      <c r="J6977">
        <f t="shared" si="543"/>
        <v>5.3265000000000002</v>
      </c>
      <c r="K6977">
        <f t="shared" si="544"/>
        <v>24.8719585875</v>
      </c>
      <c r="L6977" s="1" t="s">
        <v>26</v>
      </c>
      <c r="M6977" s="1" t="s">
        <v>49</v>
      </c>
      <c r="N6977" s="1" t="s">
        <v>21</v>
      </c>
      <c r="O6977" s="1" t="s">
        <v>29</v>
      </c>
      <c r="P6977" s="1" t="s">
        <v>30</v>
      </c>
      <c r="Q6977" s="1" t="s">
        <v>46</v>
      </c>
      <c r="R6977" s="2">
        <v>41112</v>
      </c>
    </row>
    <row r="6978" spans="1:18" x14ac:dyDescent="0.25">
      <c r="A6978" s="1">
        <v>1095</v>
      </c>
      <c r="B6978" s="2">
        <v>40776</v>
      </c>
      <c r="C6978" s="2" t="str">
        <f t="shared" si="541"/>
        <v>August</v>
      </c>
      <c r="D6978" s="1" t="s">
        <v>41</v>
      </c>
      <c r="E6978" s="1">
        <v>28</v>
      </c>
      <c r="F6978" s="1">
        <f t="shared" ref="F6978:F7041" si="545">G6978/E6978</f>
        <v>5.0778571428571428</v>
      </c>
      <c r="G6978" s="1">
        <v>142.18</v>
      </c>
      <c r="H6978" s="1">
        <v>4.72</v>
      </c>
      <c r="I6978">
        <f t="shared" si="542"/>
        <v>146.9</v>
      </c>
      <c r="J6978">
        <f t="shared" si="543"/>
        <v>3.5455000000000001</v>
      </c>
      <c r="K6978">
        <f t="shared" si="544"/>
        <v>5.0409918999999999</v>
      </c>
      <c r="L6978" s="1" t="s">
        <v>26</v>
      </c>
      <c r="M6978" s="1" t="s">
        <v>47</v>
      </c>
      <c r="N6978" s="1" t="s">
        <v>21</v>
      </c>
      <c r="O6978" s="1" t="s">
        <v>34</v>
      </c>
      <c r="P6978" s="1" t="s">
        <v>45</v>
      </c>
      <c r="Q6978" s="1" t="s">
        <v>24</v>
      </c>
      <c r="R6978" s="2">
        <v>40778</v>
      </c>
    </row>
    <row r="6979" spans="1:18" x14ac:dyDescent="0.25">
      <c r="A6979" s="1">
        <v>46244</v>
      </c>
      <c r="B6979" s="2">
        <v>39996</v>
      </c>
      <c r="C6979" s="2" t="str">
        <f t="shared" ref="C6979:C7042" si="546">TEXT(B6979,"mmmm")</f>
        <v>July</v>
      </c>
      <c r="D6979" s="1" t="s">
        <v>41</v>
      </c>
      <c r="E6979" s="1">
        <v>9</v>
      </c>
      <c r="F6979" s="1">
        <f t="shared" si="545"/>
        <v>17.49111111111111</v>
      </c>
      <c r="G6979" s="1">
        <v>157.41999999999999</v>
      </c>
      <c r="H6979" s="1">
        <v>1.99</v>
      </c>
      <c r="I6979">
        <f t="shared" ref="I6979:I7042" si="547">G6979+H6979</f>
        <v>159.41</v>
      </c>
      <c r="J6979">
        <f t="shared" ref="J6979:J7042" si="548">IF(O6979="Furniture",4.761,IF(O6979="Technology",5.3265,IF(O6979="Office Supplies",3.5455,0)))</f>
        <v>5.3265000000000002</v>
      </c>
      <c r="K6979">
        <f t="shared" ref="K6979:K7042" si="549">(J6979*G6979)/100</f>
        <v>8.3849762999999999</v>
      </c>
      <c r="L6979" s="1" t="s">
        <v>26</v>
      </c>
      <c r="M6979" s="1" t="s">
        <v>56</v>
      </c>
      <c r="N6979" s="1" t="s">
        <v>21</v>
      </c>
      <c r="O6979" s="1" t="s">
        <v>29</v>
      </c>
      <c r="P6979" s="1" t="s">
        <v>43</v>
      </c>
      <c r="Q6979" s="1" t="s">
        <v>46</v>
      </c>
      <c r="R6979" s="2">
        <v>39998</v>
      </c>
    </row>
    <row r="6980" spans="1:18" x14ac:dyDescent="0.25">
      <c r="A6980" s="1">
        <v>53443</v>
      </c>
      <c r="B6980" s="2">
        <v>40824</v>
      </c>
      <c r="C6980" s="2" t="str">
        <f t="shared" si="546"/>
        <v>October</v>
      </c>
      <c r="D6980" s="1" t="s">
        <v>37</v>
      </c>
      <c r="E6980" s="1">
        <v>22</v>
      </c>
      <c r="F6980" s="1">
        <f t="shared" si="545"/>
        <v>6.7636363636363646</v>
      </c>
      <c r="G6980" s="1">
        <v>148.80000000000001</v>
      </c>
      <c r="H6980" s="1">
        <v>1.22</v>
      </c>
      <c r="I6980">
        <f t="shared" si="547"/>
        <v>150.02000000000001</v>
      </c>
      <c r="J6980">
        <f t="shared" si="548"/>
        <v>3.5455000000000001</v>
      </c>
      <c r="K6980">
        <f t="shared" si="549"/>
        <v>5.2757040000000011</v>
      </c>
      <c r="L6980" s="1" t="s">
        <v>26</v>
      </c>
      <c r="M6980" s="1" t="s">
        <v>51</v>
      </c>
      <c r="N6980" s="1" t="s">
        <v>21</v>
      </c>
      <c r="O6980" s="1" t="s">
        <v>34</v>
      </c>
      <c r="P6980" s="1" t="s">
        <v>35</v>
      </c>
      <c r="Q6980" s="1" t="s">
        <v>36</v>
      </c>
      <c r="R6980" s="2">
        <v>40825</v>
      </c>
    </row>
    <row r="6981" spans="1:18" x14ac:dyDescent="0.25">
      <c r="A6981" s="1">
        <v>11169</v>
      </c>
      <c r="B6981" s="2">
        <v>40319</v>
      </c>
      <c r="C6981" s="2" t="str">
        <f t="shared" si="546"/>
        <v>May</v>
      </c>
      <c r="D6981" s="1" t="s">
        <v>41</v>
      </c>
      <c r="E6981" s="1">
        <v>5</v>
      </c>
      <c r="F6981" s="1">
        <f t="shared" si="545"/>
        <v>5.718</v>
      </c>
      <c r="G6981" s="1">
        <v>28.59</v>
      </c>
      <c r="H6981" s="1">
        <v>4.7</v>
      </c>
      <c r="I6981">
        <f t="shared" si="547"/>
        <v>33.29</v>
      </c>
      <c r="J6981">
        <f t="shared" si="548"/>
        <v>3.5455000000000001</v>
      </c>
      <c r="K6981">
        <f t="shared" si="549"/>
        <v>1.0136584500000001</v>
      </c>
      <c r="L6981" s="1" t="s">
        <v>26</v>
      </c>
      <c r="M6981" s="1" t="s">
        <v>51</v>
      </c>
      <c r="N6981" s="1" t="s">
        <v>33</v>
      </c>
      <c r="O6981" s="1" t="s">
        <v>34</v>
      </c>
      <c r="P6981" s="1" t="s">
        <v>45</v>
      </c>
      <c r="Q6981" s="1" t="s">
        <v>24</v>
      </c>
      <c r="R6981" s="2">
        <v>40320</v>
      </c>
    </row>
    <row r="6982" spans="1:18" x14ac:dyDescent="0.25">
      <c r="A6982" s="1">
        <v>40965</v>
      </c>
      <c r="B6982" s="2">
        <v>40137</v>
      </c>
      <c r="C6982" s="2" t="str">
        <f t="shared" si="546"/>
        <v>November</v>
      </c>
      <c r="D6982" s="1" t="s">
        <v>41</v>
      </c>
      <c r="E6982" s="1">
        <v>48</v>
      </c>
      <c r="F6982" s="1">
        <f t="shared" si="545"/>
        <v>150.57124999999999</v>
      </c>
      <c r="G6982" s="1">
        <v>7227.42</v>
      </c>
      <c r="H6982" s="1">
        <v>60</v>
      </c>
      <c r="I6982">
        <f t="shared" si="547"/>
        <v>7287.42</v>
      </c>
      <c r="J6982">
        <f t="shared" si="548"/>
        <v>4.7610000000000001</v>
      </c>
      <c r="K6982">
        <f t="shared" si="549"/>
        <v>344.09746619999999</v>
      </c>
      <c r="L6982" s="1" t="s">
        <v>38</v>
      </c>
      <c r="M6982" s="1" t="s">
        <v>27</v>
      </c>
      <c r="N6982" s="1" t="s">
        <v>33</v>
      </c>
      <c r="O6982" s="1" t="s">
        <v>22</v>
      </c>
      <c r="P6982" s="1" t="s">
        <v>57</v>
      </c>
      <c r="Q6982" s="1" t="s">
        <v>40</v>
      </c>
      <c r="R6982" s="2">
        <v>40139</v>
      </c>
    </row>
    <row r="6983" spans="1:18" x14ac:dyDescent="0.25">
      <c r="A6983" s="1">
        <v>24610</v>
      </c>
      <c r="B6983" s="2">
        <v>40196</v>
      </c>
      <c r="C6983" s="2" t="str">
        <f t="shared" si="546"/>
        <v>January</v>
      </c>
      <c r="D6983" s="1" t="s">
        <v>32</v>
      </c>
      <c r="E6983" s="1">
        <v>4</v>
      </c>
      <c r="F6983" s="1">
        <f t="shared" si="545"/>
        <v>220.82749999999999</v>
      </c>
      <c r="G6983" s="1">
        <v>883.31</v>
      </c>
      <c r="H6983" s="1">
        <v>23.76</v>
      </c>
      <c r="I6983">
        <f t="shared" si="547"/>
        <v>907.06999999999994</v>
      </c>
      <c r="J6983">
        <f t="shared" si="548"/>
        <v>4.7610000000000001</v>
      </c>
      <c r="K6983">
        <f t="shared" si="549"/>
        <v>42.054389100000002</v>
      </c>
      <c r="L6983" s="1" t="s">
        <v>38</v>
      </c>
      <c r="M6983" s="1" t="s">
        <v>47</v>
      </c>
      <c r="N6983" s="1" t="s">
        <v>42</v>
      </c>
      <c r="O6983" s="1" t="s">
        <v>22</v>
      </c>
      <c r="P6983" s="1" t="s">
        <v>39</v>
      </c>
      <c r="Q6983" s="1" t="s">
        <v>40</v>
      </c>
      <c r="R6983" s="2">
        <v>40198</v>
      </c>
    </row>
    <row r="6984" spans="1:18" x14ac:dyDescent="0.25">
      <c r="A6984" s="1">
        <v>33857</v>
      </c>
      <c r="B6984" s="2">
        <v>40297</v>
      </c>
      <c r="C6984" s="2" t="str">
        <f t="shared" si="546"/>
        <v>April</v>
      </c>
      <c r="D6984" s="1" t="s">
        <v>37</v>
      </c>
      <c r="E6984" s="1">
        <v>18</v>
      </c>
      <c r="F6984" s="1">
        <f t="shared" si="545"/>
        <v>7.2311111111111108</v>
      </c>
      <c r="G6984" s="1">
        <v>130.16</v>
      </c>
      <c r="H6984" s="1">
        <v>2.17</v>
      </c>
      <c r="I6984">
        <f t="shared" si="547"/>
        <v>132.32999999999998</v>
      </c>
      <c r="J6984">
        <f t="shared" si="548"/>
        <v>3.5455000000000001</v>
      </c>
      <c r="K6984">
        <f t="shared" si="549"/>
        <v>4.6148227999999998</v>
      </c>
      <c r="L6984" s="1" t="s">
        <v>26</v>
      </c>
      <c r="M6984" s="1" t="s">
        <v>56</v>
      </c>
      <c r="N6984" s="1" t="s">
        <v>42</v>
      </c>
      <c r="O6984" s="1" t="s">
        <v>34</v>
      </c>
      <c r="P6984" s="1" t="s">
        <v>45</v>
      </c>
      <c r="Q6984" s="1" t="s">
        <v>36</v>
      </c>
      <c r="R6984" s="2">
        <v>40298</v>
      </c>
    </row>
    <row r="6985" spans="1:18" x14ac:dyDescent="0.25">
      <c r="A6985" s="1">
        <v>54368</v>
      </c>
      <c r="B6985" s="2">
        <v>40848</v>
      </c>
      <c r="C6985" s="2" t="str">
        <f t="shared" si="546"/>
        <v>November</v>
      </c>
      <c r="D6985" s="1" t="s">
        <v>32</v>
      </c>
      <c r="E6985" s="1">
        <v>16</v>
      </c>
      <c r="F6985" s="1">
        <f t="shared" si="545"/>
        <v>4.9706250000000001</v>
      </c>
      <c r="G6985" s="1">
        <v>79.53</v>
      </c>
      <c r="H6985" s="1">
        <v>5.49</v>
      </c>
      <c r="I6985">
        <f t="shared" si="547"/>
        <v>85.02</v>
      </c>
      <c r="J6985">
        <f t="shared" si="548"/>
        <v>3.5455000000000001</v>
      </c>
      <c r="K6985">
        <f t="shared" si="549"/>
        <v>2.8197361499999998</v>
      </c>
      <c r="L6985" s="1" t="s">
        <v>26</v>
      </c>
      <c r="M6985" s="1" t="s">
        <v>49</v>
      </c>
      <c r="N6985" s="1" t="s">
        <v>28</v>
      </c>
      <c r="O6985" s="1" t="s">
        <v>34</v>
      </c>
      <c r="P6985" s="1" t="s">
        <v>45</v>
      </c>
      <c r="Q6985" s="1" t="s">
        <v>24</v>
      </c>
      <c r="R6985" s="2">
        <v>40849</v>
      </c>
    </row>
    <row r="6986" spans="1:18" x14ac:dyDescent="0.25">
      <c r="A6986" s="1">
        <v>19041</v>
      </c>
      <c r="B6986" s="2">
        <v>40750</v>
      </c>
      <c r="C6986" s="2" t="str">
        <f t="shared" si="546"/>
        <v>July</v>
      </c>
      <c r="D6986" s="1" t="s">
        <v>18</v>
      </c>
      <c r="E6986" s="1">
        <v>3</v>
      </c>
      <c r="F6986" s="1">
        <f t="shared" si="545"/>
        <v>12.020000000000001</v>
      </c>
      <c r="G6986" s="1">
        <v>36.06</v>
      </c>
      <c r="H6986" s="1">
        <v>4.5</v>
      </c>
      <c r="I6986">
        <f t="shared" si="547"/>
        <v>40.56</v>
      </c>
      <c r="J6986">
        <f t="shared" si="548"/>
        <v>3.5455000000000001</v>
      </c>
      <c r="K6986">
        <f t="shared" si="549"/>
        <v>1.2785073000000002</v>
      </c>
      <c r="L6986" s="1" t="s">
        <v>26</v>
      </c>
      <c r="M6986" s="1" t="s">
        <v>47</v>
      </c>
      <c r="N6986" s="1" t="s">
        <v>33</v>
      </c>
      <c r="O6986" s="1" t="s">
        <v>34</v>
      </c>
      <c r="P6986" s="1" t="s">
        <v>68</v>
      </c>
      <c r="Q6986" s="1" t="s">
        <v>24</v>
      </c>
      <c r="R6986" s="2">
        <v>40754</v>
      </c>
    </row>
    <row r="6987" spans="1:18" x14ac:dyDescent="0.25">
      <c r="A6987" s="1">
        <v>22051</v>
      </c>
      <c r="B6987" s="2">
        <v>40907</v>
      </c>
      <c r="C6987" s="2" t="str">
        <f t="shared" si="546"/>
        <v>December</v>
      </c>
      <c r="D6987" s="1" t="s">
        <v>32</v>
      </c>
      <c r="E6987" s="1">
        <v>39</v>
      </c>
      <c r="F6987" s="1">
        <f t="shared" si="545"/>
        <v>5.3674358974358976</v>
      </c>
      <c r="G6987" s="1">
        <v>209.33</v>
      </c>
      <c r="H6987" s="1">
        <v>7.44</v>
      </c>
      <c r="I6987">
        <f t="shared" si="547"/>
        <v>216.77</v>
      </c>
      <c r="J6987">
        <f t="shared" si="548"/>
        <v>3.5455000000000001</v>
      </c>
      <c r="K6987">
        <f t="shared" si="549"/>
        <v>7.4217951500000003</v>
      </c>
      <c r="L6987" s="1" t="s">
        <v>26</v>
      </c>
      <c r="M6987" s="1" t="s">
        <v>56</v>
      </c>
      <c r="N6987" s="1" t="s">
        <v>33</v>
      </c>
      <c r="O6987" s="1" t="s">
        <v>34</v>
      </c>
      <c r="P6987" s="1" t="s">
        <v>45</v>
      </c>
      <c r="Q6987" s="1" t="s">
        <v>24</v>
      </c>
      <c r="R6987" s="2">
        <v>40909</v>
      </c>
    </row>
    <row r="6988" spans="1:18" x14ac:dyDescent="0.25">
      <c r="A6988" s="1">
        <v>31809</v>
      </c>
      <c r="B6988" s="2">
        <v>40387</v>
      </c>
      <c r="C6988" s="2" t="str">
        <f t="shared" si="546"/>
        <v>July</v>
      </c>
      <c r="D6988" s="1" t="s">
        <v>25</v>
      </c>
      <c r="E6988" s="1">
        <v>1</v>
      </c>
      <c r="F6988" s="1">
        <f t="shared" si="545"/>
        <v>15</v>
      </c>
      <c r="G6988" s="1">
        <v>15</v>
      </c>
      <c r="H6988" s="1">
        <v>5.76</v>
      </c>
      <c r="I6988">
        <f t="shared" si="547"/>
        <v>20.759999999999998</v>
      </c>
      <c r="J6988">
        <f t="shared" si="548"/>
        <v>3.5455000000000001</v>
      </c>
      <c r="K6988">
        <f t="shared" si="549"/>
        <v>0.53182499999999999</v>
      </c>
      <c r="L6988" s="1" t="s">
        <v>26</v>
      </c>
      <c r="M6988" s="1" t="s">
        <v>51</v>
      </c>
      <c r="N6988" s="1" t="s">
        <v>33</v>
      </c>
      <c r="O6988" s="1" t="s">
        <v>34</v>
      </c>
      <c r="P6988" s="1" t="s">
        <v>62</v>
      </c>
      <c r="Q6988" s="1" t="s">
        <v>24</v>
      </c>
      <c r="R6988" s="2">
        <v>40389</v>
      </c>
    </row>
    <row r="6989" spans="1:18" x14ac:dyDescent="0.25">
      <c r="A6989" s="1">
        <v>20098</v>
      </c>
      <c r="B6989" s="2">
        <v>40885</v>
      </c>
      <c r="C6989" s="2" t="str">
        <f t="shared" si="546"/>
        <v>December</v>
      </c>
      <c r="D6989" s="1" t="s">
        <v>41</v>
      </c>
      <c r="E6989" s="1">
        <v>11</v>
      </c>
      <c r="F6989" s="1">
        <f t="shared" si="545"/>
        <v>16.665454545454544</v>
      </c>
      <c r="G6989" s="1">
        <v>183.32</v>
      </c>
      <c r="H6989" s="1">
        <v>9.4</v>
      </c>
      <c r="I6989">
        <f t="shared" si="547"/>
        <v>192.72</v>
      </c>
      <c r="J6989">
        <f t="shared" si="548"/>
        <v>5.3265000000000002</v>
      </c>
      <c r="K6989">
        <f t="shared" si="549"/>
        <v>9.7645397999999997</v>
      </c>
      <c r="L6989" s="1" t="s">
        <v>26</v>
      </c>
      <c r="M6989" s="1" t="s">
        <v>58</v>
      </c>
      <c r="N6989" s="1" t="s">
        <v>21</v>
      </c>
      <c r="O6989" s="1" t="s">
        <v>29</v>
      </c>
      <c r="P6989" s="1" t="s">
        <v>61</v>
      </c>
      <c r="Q6989" s="1" t="s">
        <v>24</v>
      </c>
      <c r="R6989" s="2">
        <v>40887</v>
      </c>
    </row>
    <row r="6990" spans="1:18" x14ac:dyDescent="0.25">
      <c r="A6990" s="1">
        <v>38850</v>
      </c>
      <c r="B6990" s="2">
        <v>40297</v>
      </c>
      <c r="C6990" s="2" t="str">
        <f t="shared" si="546"/>
        <v>April</v>
      </c>
      <c r="D6990" s="1" t="s">
        <v>41</v>
      </c>
      <c r="E6990" s="1">
        <v>34</v>
      </c>
      <c r="F6990" s="1">
        <f t="shared" si="545"/>
        <v>369.72764705882355</v>
      </c>
      <c r="G6990" s="1">
        <v>12570.74</v>
      </c>
      <c r="H6990" s="1">
        <v>40.19</v>
      </c>
      <c r="I6990">
        <f t="shared" si="547"/>
        <v>12610.93</v>
      </c>
      <c r="J6990">
        <f t="shared" si="548"/>
        <v>4.7610000000000001</v>
      </c>
      <c r="K6990">
        <f t="shared" si="549"/>
        <v>598.49293139999997</v>
      </c>
      <c r="L6990" s="1" t="s">
        <v>38</v>
      </c>
      <c r="M6990" s="1" t="s">
        <v>20</v>
      </c>
      <c r="N6990" s="1" t="s">
        <v>42</v>
      </c>
      <c r="O6990" s="1" t="s">
        <v>22</v>
      </c>
      <c r="P6990" s="1" t="s">
        <v>57</v>
      </c>
      <c r="Q6990" s="1" t="s">
        <v>64</v>
      </c>
      <c r="R6990" s="2">
        <v>40299</v>
      </c>
    </row>
    <row r="6991" spans="1:18" x14ac:dyDescent="0.25">
      <c r="A6991" s="1">
        <v>16612</v>
      </c>
      <c r="B6991" s="2">
        <v>39857</v>
      </c>
      <c r="C6991" s="2" t="str">
        <f t="shared" si="546"/>
        <v>February</v>
      </c>
      <c r="D6991" s="1" t="s">
        <v>25</v>
      </c>
      <c r="E6991" s="1">
        <v>45</v>
      </c>
      <c r="F6991" s="1">
        <f t="shared" si="545"/>
        <v>82.204888888888888</v>
      </c>
      <c r="G6991" s="1">
        <v>3699.22</v>
      </c>
      <c r="H6991" s="1">
        <v>30.06</v>
      </c>
      <c r="I6991">
        <f t="shared" si="547"/>
        <v>3729.2799999999997</v>
      </c>
      <c r="J6991">
        <f t="shared" si="548"/>
        <v>5.3265000000000002</v>
      </c>
      <c r="K6991">
        <f t="shared" si="549"/>
        <v>197.0389533</v>
      </c>
      <c r="L6991" s="1" t="s">
        <v>38</v>
      </c>
      <c r="M6991" s="1" t="s">
        <v>58</v>
      </c>
      <c r="N6991" s="1" t="s">
        <v>42</v>
      </c>
      <c r="O6991" s="1" t="s">
        <v>29</v>
      </c>
      <c r="P6991" s="1" t="s">
        <v>61</v>
      </c>
      <c r="Q6991" s="1" t="s">
        <v>64</v>
      </c>
      <c r="R6991" s="2">
        <v>39858</v>
      </c>
    </row>
    <row r="6992" spans="1:18" x14ac:dyDescent="0.25">
      <c r="A6992" s="1">
        <v>42115</v>
      </c>
      <c r="B6992" s="2">
        <v>40957</v>
      </c>
      <c r="C6992" s="2" t="str">
        <f t="shared" si="546"/>
        <v>February</v>
      </c>
      <c r="D6992" s="1" t="s">
        <v>37</v>
      </c>
      <c r="E6992" s="1">
        <v>19</v>
      </c>
      <c r="F6992" s="1">
        <f t="shared" si="545"/>
        <v>28.450526315789471</v>
      </c>
      <c r="G6992" s="1">
        <v>540.55999999999995</v>
      </c>
      <c r="H6992" s="1">
        <v>13.99</v>
      </c>
      <c r="I6992">
        <f t="shared" si="547"/>
        <v>554.54999999999995</v>
      </c>
      <c r="J6992">
        <f t="shared" si="548"/>
        <v>3.5455000000000001</v>
      </c>
      <c r="K6992">
        <f t="shared" si="549"/>
        <v>19.165554799999999</v>
      </c>
      <c r="L6992" s="1" t="s">
        <v>26</v>
      </c>
      <c r="M6992" s="1" t="s">
        <v>47</v>
      </c>
      <c r="N6992" s="1" t="s">
        <v>42</v>
      </c>
      <c r="O6992" s="1" t="s">
        <v>34</v>
      </c>
      <c r="P6992" s="1" t="s">
        <v>60</v>
      </c>
      <c r="Q6992" s="1" t="s">
        <v>31</v>
      </c>
      <c r="R6992" s="2">
        <v>40958</v>
      </c>
    </row>
    <row r="6993" spans="1:18" x14ac:dyDescent="0.25">
      <c r="A6993" s="1">
        <v>19621</v>
      </c>
      <c r="B6993" s="2">
        <v>40793</v>
      </c>
      <c r="C6993" s="2" t="str">
        <f t="shared" si="546"/>
        <v>September</v>
      </c>
      <c r="D6993" s="1" t="s">
        <v>37</v>
      </c>
      <c r="E6993" s="1">
        <v>20</v>
      </c>
      <c r="F6993" s="1">
        <f t="shared" si="545"/>
        <v>3.3515000000000001</v>
      </c>
      <c r="G6993" s="1">
        <v>67.03</v>
      </c>
      <c r="H6993" s="1">
        <v>1.92</v>
      </c>
      <c r="I6993">
        <f t="shared" si="547"/>
        <v>68.95</v>
      </c>
      <c r="J6993">
        <f t="shared" si="548"/>
        <v>3.5455000000000001</v>
      </c>
      <c r="K6993">
        <f t="shared" si="549"/>
        <v>2.3765486500000002</v>
      </c>
      <c r="L6993" s="1" t="s">
        <v>26</v>
      </c>
      <c r="M6993" s="1" t="s">
        <v>56</v>
      </c>
      <c r="N6993" s="1" t="s">
        <v>33</v>
      </c>
      <c r="O6993" s="1" t="s">
        <v>34</v>
      </c>
      <c r="P6993" s="1" t="s">
        <v>50</v>
      </c>
      <c r="Q6993" s="1" t="s">
        <v>36</v>
      </c>
      <c r="R6993" s="2">
        <v>40794</v>
      </c>
    </row>
    <row r="6994" spans="1:18" x14ac:dyDescent="0.25">
      <c r="A6994" s="1">
        <v>2433</v>
      </c>
      <c r="B6994" s="2">
        <v>40046</v>
      </c>
      <c r="C6994" s="2" t="str">
        <f t="shared" si="546"/>
        <v>August</v>
      </c>
      <c r="D6994" s="1" t="s">
        <v>32</v>
      </c>
      <c r="E6994" s="1">
        <v>14</v>
      </c>
      <c r="F6994" s="1">
        <f t="shared" si="545"/>
        <v>1721.847857142857</v>
      </c>
      <c r="G6994" s="1">
        <v>24105.87</v>
      </c>
      <c r="H6994" s="1">
        <v>14.7</v>
      </c>
      <c r="I6994">
        <f t="shared" si="547"/>
        <v>24120.57</v>
      </c>
      <c r="J6994">
        <f t="shared" si="548"/>
        <v>5.3265000000000002</v>
      </c>
      <c r="K6994">
        <f t="shared" si="549"/>
        <v>1283.99916555</v>
      </c>
      <c r="L6994" s="1" t="s">
        <v>38</v>
      </c>
      <c r="M6994" s="1" t="s">
        <v>51</v>
      </c>
      <c r="N6994" s="1" t="s">
        <v>33</v>
      </c>
      <c r="O6994" s="1" t="s">
        <v>29</v>
      </c>
      <c r="P6994" s="1" t="s">
        <v>61</v>
      </c>
      <c r="Q6994" s="1" t="s">
        <v>40</v>
      </c>
      <c r="R6994" s="2">
        <v>40046</v>
      </c>
    </row>
    <row r="6995" spans="1:18" x14ac:dyDescent="0.25">
      <c r="A6995" s="1">
        <v>30720</v>
      </c>
      <c r="B6995" s="2">
        <v>41179</v>
      </c>
      <c r="C6995" s="2" t="str">
        <f t="shared" si="546"/>
        <v>September</v>
      </c>
      <c r="D6995" s="1" t="s">
        <v>18</v>
      </c>
      <c r="E6995" s="1">
        <v>5</v>
      </c>
      <c r="F6995" s="1">
        <f t="shared" si="545"/>
        <v>6.5540000000000003</v>
      </c>
      <c r="G6995" s="1">
        <v>32.770000000000003</v>
      </c>
      <c r="H6995" s="1">
        <v>5.01</v>
      </c>
      <c r="I6995">
        <f t="shared" si="547"/>
        <v>37.78</v>
      </c>
      <c r="J6995">
        <f t="shared" si="548"/>
        <v>3.5455000000000001</v>
      </c>
      <c r="K6995">
        <f t="shared" si="549"/>
        <v>1.1618603500000002</v>
      </c>
      <c r="L6995" s="1" t="s">
        <v>26</v>
      </c>
      <c r="M6995" s="1" t="s">
        <v>47</v>
      </c>
      <c r="N6995" s="1" t="s">
        <v>28</v>
      </c>
      <c r="O6995" s="1" t="s">
        <v>34</v>
      </c>
      <c r="P6995" s="1" t="s">
        <v>48</v>
      </c>
      <c r="Q6995" s="1" t="s">
        <v>24</v>
      </c>
      <c r="R6995" s="2">
        <v>41186</v>
      </c>
    </row>
    <row r="6996" spans="1:18" x14ac:dyDescent="0.25">
      <c r="A6996" s="1">
        <v>51714</v>
      </c>
      <c r="B6996" s="2">
        <v>40061</v>
      </c>
      <c r="C6996" s="2" t="str">
        <f t="shared" si="546"/>
        <v>September</v>
      </c>
      <c r="D6996" s="1" t="s">
        <v>32</v>
      </c>
      <c r="E6996" s="1">
        <v>33</v>
      </c>
      <c r="F6996" s="1">
        <f t="shared" si="545"/>
        <v>5.8815151515151518</v>
      </c>
      <c r="G6996" s="1">
        <v>194.09</v>
      </c>
      <c r="H6996" s="1">
        <v>5.37</v>
      </c>
      <c r="I6996">
        <f t="shared" si="547"/>
        <v>199.46</v>
      </c>
      <c r="J6996">
        <f t="shared" si="548"/>
        <v>3.5455000000000001</v>
      </c>
      <c r="K6996">
        <f t="shared" si="549"/>
        <v>6.881460950000001</v>
      </c>
      <c r="L6996" s="1" t="s">
        <v>26</v>
      </c>
      <c r="M6996" s="1" t="s">
        <v>20</v>
      </c>
      <c r="N6996" s="1" t="s">
        <v>42</v>
      </c>
      <c r="O6996" s="1" t="s">
        <v>34</v>
      </c>
      <c r="P6996" s="1" t="s">
        <v>45</v>
      </c>
      <c r="Q6996" s="1" t="s">
        <v>24</v>
      </c>
      <c r="R6996" s="2">
        <v>40062</v>
      </c>
    </row>
    <row r="6997" spans="1:18" x14ac:dyDescent="0.25">
      <c r="A6997" s="1">
        <v>46627</v>
      </c>
      <c r="B6997" s="2">
        <v>39975</v>
      </c>
      <c r="C6997" s="2" t="str">
        <f t="shared" si="546"/>
        <v>June</v>
      </c>
      <c r="D6997" s="1" t="s">
        <v>37</v>
      </c>
      <c r="E6997" s="1">
        <v>24</v>
      </c>
      <c r="F6997" s="1">
        <f t="shared" si="545"/>
        <v>57.859499999999997</v>
      </c>
      <c r="G6997" s="1">
        <v>1388.6279999999999</v>
      </c>
      <c r="H6997" s="1">
        <v>5.26</v>
      </c>
      <c r="I6997">
        <f t="shared" si="547"/>
        <v>1393.8879999999999</v>
      </c>
      <c r="J6997">
        <f t="shared" si="548"/>
        <v>5.3265000000000002</v>
      </c>
      <c r="K6997">
        <f t="shared" si="549"/>
        <v>73.965270419999996</v>
      </c>
      <c r="L6997" s="1" t="s">
        <v>26</v>
      </c>
      <c r="M6997" s="1" t="s">
        <v>27</v>
      </c>
      <c r="N6997" s="1" t="s">
        <v>42</v>
      </c>
      <c r="O6997" s="1" t="s">
        <v>29</v>
      </c>
      <c r="P6997" s="1" t="s">
        <v>30</v>
      </c>
      <c r="Q6997" s="1" t="s">
        <v>24</v>
      </c>
      <c r="R6997" s="2">
        <v>39976</v>
      </c>
    </row>
    <row r="6998" spans="1:18" x14ac:dyDescent="0.25">
      <c r="A6998" s="1">
        <v>48518</v>
      </c>
      <c r="B6998" s="2">
        <v>39905</v>
      </c>
      <c r="C6998" s="2" t="str">
        <f t="shared" si="546"/>
        <v>April</v>
      </c>
      <c r="D6998" s="1" t="s">
        <v>41</v>
      </c>
      <c r="E6998" s="1">
        <v>17</v>
      </c>
      <c r="F6998" s="1">
        <f t="shared" si="545"/>
        <v>34.439411764705881</v>
      </c>
      <c r="G6998" s="1">
        <v>585.47</v>
      </c>
      <c r="H6998" s="1">
        <v>5.08</v>
      </c>
      <c r="I6998">
        <f t="shared" si="547"/>
        <v>590.55000000000007</v>
      </c>
      <c r="J6998">
        <f t="shared" si="548"/>
        <v>3.5455000000000001</v>
      </c>
      <c r="K6998">
        <f t="shared" si="549"/>
        <v>20.757838850000002</v>
      </c>
      <c r="L6998" s="1" t="s">
        <v>19</v>
      </c>
      <c r="M6998" s="1" t="s">
        <v>27</v>
      </c>
      <c r="N6998" s="1" t="s">
        <v>33</v>
      </c>
      <c r="O6998" s="1" t="s">
        <v>34</v>
      </c>
      <c r="P6998" s="1" t="s">
        <v>45</v>
      </c>
      <c r="Q6998" s="1" t="s">
        <v>36</v>
      </c>
      <c r="R6998" s="2">
        <v>39907</v>
      </c>
    </row>
    <row r="6999" spans="1:18" x14ac:dyDescent="0.25">
      <c r="A6999" s="1">
        <v>17795</v>
      </c>
      <c r="B6999" s="2">
        <v>39904</v>
      </c>
      <c r="C6999" s="2" t="str">
        <f t="shared" si="546"/>
        <v>April</v>
      </c>
      <c r="D6999" s="1" t="s">
        <v>41</v>
      </c>
      <c r="E6999" s="1">
        <v>1</v>
      </c>
      <c r="F6999" s="1">
        <f t="shared" si="545"/>
        <v>17.62</v>
      </c>
      <c r="G6999" s="1">
        <v>17.62</v>
      </c>
      <c r="H6999" s="1">
        <v>6.12</v>
      </c>
      <c r="I6999">
        <f t="shared" si="547"/>
        <v>23.740000000000002</v>
      </c>
      <c r="J6999">
        <f t="shared" si="548"/>
        <v>3.5455000000000001</v>
      </c>
      <c r="K6999">
        <f t="shared" si="549"/>
        <v>0.62471710000000014</v>
      </c>
      <c r="L6999" s="1" t="s">
        <v>26</v>
      </c>
      <c r="M6999" s="1" t="s">
        <v>69</v>
      </c>
      <c r="N6999" s="1" t="s">
        <v>28</v>
      </c>
      <c r="O6999" s="1" t="s">
        <v>34</v>
      </c>
      <c r="P6999" s="1" t="s">
        <v>68</v>
      </c>
      <c r="Q6999" s="1" t="s">
        <v>31</v>
      </c>
      <c r="R6999" s="2">
        <v>39906</v>
      </c>
    </row>
    <row r="7000" spans="1:18" x14ac:dyDescent="0.25">
      <c r="A7000" s="1">
        <v>24452</v>
      </c>
      <c r="B7000" s="2">
        <v>39940</v>
      </c>
      <c r="C7000" s="2" t="str">
        <f t="shared" si="546"/>
        <v>May</v>
      </c>
      <c r="D7000" s="1" t="s">
        <v>25</v>
      </c>
      <c r="E7000" s="1">
        <v>18</v>
      </c>
      <c r="F7000" s="1">
        <f t="shared" si="545"/>
        <v>6.4283333333333328</v>
      </c>
      <c r="G7000" s="1">
        <v>115.71</v>
      </c>
      <c r="H7000" s="1">
        <v>8.4</v>
      </c>
      <c r="I7000">
        <f t="shared" si="547"/>
        <v>124.11</v>
      </c>
      <c r="J7000">
        <f t="shared" si="548"/>
        <v>3.5455000000000001</v>
      </c>
      <c r="K7000">
        <f t="shared" si="549"/>
        <v>4.1024980499999995</v>
      </c>
      <c r="L7000" s="1" t="s">
        <v>26</v>
      </c>
      <c r="M7000" s="1" t="s">
        <v>56</v>
      </c>
      <c r="N7000" s="1" t="s">
        <v>21</v>
      </c>
      <c r="O7000" s="1" t="s">
        <v>34</v>
      </c>
      <c r="P7000" s="1" t="s">
        <v>45</v>
      </c>
      <c r="Q7000" s="1" t="s">
        <v>24</v>
      </c>
      <c r="R7000" s="2">
        <v>39940</v>
      </c>
    </row>
    <row r="7001" spans="1:18" x14ac:dyDescent="0.25">
      <c r="A7001" s="1">
        <v>9893</v>
      </c>
      <c r="B7001" s="2">
        <v>40041</v>
      </c>
      <c r="C7001" s="2" t="str">
        <f t="shared" si="546"/>
        <v>August</v>
      </c>
      <c r="D7001" s="1" t="s">
        <v>41</v>
      </c>
      <c r="E7001" s="1">
        <v>1</v>
      </c>
      <c r="F7001" s="1">
        <f t="shared" si="545"/>
        <v>192.49</v>
      </c>
      <c r="G7001" s="1">
        <v>192.49</v>
      </c>
      <c r="H7001" s="1">
        <v>30</v>
      </c>
      <c r="I7001">
        <f t="shared" si="547"/>
        <v>222.49</v>
      </c>
      <c r="J7001">
        <f t="shared" si="548"/>
        <v>4.7610000000000001</v>
      </c>
      <c r="K7001">
        <f t="shared" si="549"/>
        <v>9.1644489000000018</v>
      </c>
      <c r="L7001" s="1" t="s">
        <v>38</v>
      </c>
      <c r="M7001" s="1" t="s">
        <v>27</v>
      </c>
      <c r="N7001" s="1" t="s">
        <v>42</v>
      </c>
      <c r="O7001" s="1" t="s">
        <v>22</v>
      </c>
      <c r="P7001" s="1" t="s">
        <v>39</v>
      </c>
      <c r="Q7001" s="1" t="s">
        <v>40</v>
      </c>
      <c r="R7001" s="2">
        <v>40044</v>
      </c>
    </row>
    <row r="7002" spans="1:18" x14ac:dyDescent="0.25">
      <c r="A7002" s="1">
        <v>12515</v>
      </c>
      <c r="B7002" s="2">
        <v>40311</v>
      </c>
      <c r="C7002" s="2" t="str">
        <f t="shared" si="546"/>
        <v>May</v>
      </c>
      <c r="D7002" s="1" t="s">
        <v>41</v>
      </c>
      <c r="E7002" s="1">
        <v>16</v>
      </c>
      <c r="F7002" s="1">
        <f t="shared" si="545"/>
        <v>106.4061875</v>
      </c>
      <c r="G7002" s="1">
        <v>1702.499</v>
      </c>
      <c r="H7002" s="1">
        <v>5.99</v>
      </c>
      <c r="I7002">
        <f t="shared" si="547"/>
        <v>1708.489</v>
      </c>
      <c r="J7002">
        <f t="shared" si="548"/>
        <v>5.3265000000000002</v>
      </c>
      <c r="K7002">
        <f t="shared" si="549"/>
        <v>90.683609235000006</v>
      </c>
      <c r="L7002" s="1" t="s">
        <v>26</v>
      </c>
      <c r="M7002" s="1" t="s">
        <v>49</v>
      </c>
      <c r="N7002" s="1" t="s">
        <v>28</v>
      </c>
      <c r="O7002" s="1" t="s">
        <v>29</v>
      </c>
      <c r="P7002" s="1" t="s">
        <v>30</v>
      </c>
      <c r="Q7002" s="1" t="s">
        <v>24</v>
      </c>
      <c r="R7002" s="2">
        <v>40314</v>
      </c>
    </row>
    <row r="7003" spans="1:18" x14ac:dyDescent="0.25">
      <c r="A7003" s="1">
        <v>43362</v>
      </c>
      <c r="B7003" s="2">
        <v>39825</v>
      </c>
      <c r="C7003" s="2" t="str">
        <f t="shared" si="546"/>
        <v>January</v>
      </c>
      <c r="D7003" s="1" t="s">
        <v>37</v>
      </c>
      <c r="E7003" s="1">
        <v>33</v>
      </c>
      <c r="F7003" s="1">
        <f t="shared" si="545"/>
        <v>1.772121212121212</v>
      </c>
      <c r="G7003" s="1">
        <v>58.48</v>
      </c>
      <c r="H7003" s="1">
        <v>1</v>
      </c>
      <c r="I7003">
        <f t="shared" si="547"/>
        <v>59.48</v>
      </c>
      <c r="J7003">
        <f t="shared" si="548"/>
        <v>3.5455000000000001</v>
      </c>
      <c r="K7003">
        <f t="shared" si="549"/>
        <v>2.0734083999999999</v>
      </c>
      <c r="L7003" s="1" t="s">
        <v>26</v>
      </c>
      <c r="M7003" s="1" t="s">
        <v>49</v>
      </c>
      <c r="N7003" s="1" t="s">
        <v>21</v>
      </c>
      <c r="O7003" s="1" t="s">
        <v>34</v>
      </c>
      <c r="P7003" s="1" t="s">
        <v>35</v>
      </c>
      <c r="Q7003" s="1" t="s">
        <v>36</v>
      </c>
      <c r="R7003" s="2">
        <v>39827</v>
      </c>
    </row>
    <row r="7004" spans="1:18" x14ac:dyDescent="0.25">
      <c r="A7004" s="1">
        <v>57639</v>
      </c>
      <c r="B7004" s="2">
        <v>40380</v>
      </c>
      <c r="C7004" s="2" t="str">
        <f t="shared" si="546"/>
        <v>July</v>
      </c>
      <c r="D7004" s="1" t="s">
        <v>37</v>
      </c>
      <c r="E7004" s="1">
        <v>24</v>
      </c>
      <c r="F7004" s="1">
        <f t="shared" si="545"/>
        <v>93.313333333333333</v>
      </c>
      <c r="G7004" s="1">
        <v>2239.52</v>
      </c>
      <c r="H7004" s="1">
        <v>18.13</v>
      </c>
      <c r="I7004">
        <f t="shared" si="547"/>
        <v>2257.65</v>
      </c>
      <c r="J7004">
        <f t="shared" si="548"/>
        <v>4.7610000000000001</v>
      </c>
      <c r="K7004">
        <f t="shared" si="549"/>
        <v>106.62354719999999</v>
      </c>
      <c r="L7004" s="1" t="s">
        <v>26</v>
      </c>
      <c r="M7004" s="1" t="s">
        <v>27</v>
      </c>
      <c r="N7004" s="1" t="s">
        <v>21</v>
      </c>
      <c r="O7004" s="1" t="s">
        <v>22</v>
      </c>
      <c r="P7004" s="1" t="s">
        <v>23</v>
      </c>
      <c r="Q7004" s="1" t="s">
        <v>53</v>
      </c>
      <c r="R7004" s="2">
        <v>40380</v>
      </c>
    </row>
    <row r="7005" spans="1:18" x14ac:dyDescent="0.25">
      <c r="A7005" s="1">
        <v>7744</v>
      </c>
      <c r="B7005" s="2">
        <v>40134</v>
      </c>
      <c r="C7005" s="2" t="str">
        <f t="shared" si="546"/>
        <v>November</v>
      </c>
      <c r="D7005" s="1" t="s">
        <v>18</v>
      </c>
      <c r="E7005" s="1">
        <v>1</v>
      </c>
      <c r="F7005" s="1">
        <f t="shared" si="545"/>
        <v>8.34</v>
      </c>
      <c r="G7005" s="1">
        <v>8.34</v>
      </c>
      <c r="H7005" s="1">
        <v>1.39</v>
      </c>
      <c r="I7005">
        <f t="shared" si="547"/>
        <v>9.73</v>
      </c>
      <c r="J7005">
        <f t="shared" si="548"/>
        <v>3.5455000000000001</v>
      </c>
      <c r="K7005">
        <f t="shared" si="549"/>
        <v>0.29569469999999998</v>
      </c>
      <c r="L7005" s="1" t="s">
        <v>26</v>
      </c>
      <c r="M7005" s="1" t="s">
        <v>27</v>
      </c>
      <c r="N7005" s="1" t="s">
        <v>33</v>
      </c>
      <c r="O7005" s="1" t="s">
        <v>34</v>
      </c>
      <c r="P7005" s="1" t="s">
        <v>62</v>
      </c>
      <c r="Q7005" s="1" t="s">
        <v>24</v>
      </c>
      <c r="R7005" s="2">
        <v>40143</v>
      </c>
    </row>
    <row r="7006" spans="1:18" x14ac:dyDescent="0.25">
      <c r="A7006" s="1">
        <v>28738</v>
      </c>
      <c r="B7006" s="2">
        <v>41131</v>
      </c>
      <c r="C7006" s="2" t="str">
        <f t="shared" si="546"/>
        <v>August</v>
      </c>
      <c r="D7006" s="1" t="s">
        <v>41</v>
      </c>
      <c r="E7006" s="1">
        <v>10</v>
      </c>
      <c r="F7006" s="1">
        <f t="shared" si="545"/>
        <v>153.983</v>
      </c>
      <c r="G7006" s="1">
        <v>1539.83</v>
      </c>
      <c r="H7006" s="1">
        <v>19.989999999999998</v>
      </c>
      <c r="I7006">
        <f t="shared" si="547"/>
        <v>1559.82</v>
      </c>
      <c r="J7006">
        <f t="shared" si="548"/>
        <v>3.5455000000000001</v>
      </c>
      <c r="K7006">
        <f t="shared" si="549"/>
        <v>54.59467265</v>
      </c>
      <c r="L7006" s="1" t="s">
        <v>26</v>
      </c>
      <c r="M7006" s="1" t="s">
        <v>59</v>
      </c>
      <c r="N7006" s="1" t="s">
        <v>28</v>
      </c>
      <c r="O7006" s="1" t="s">
        <v>34</v>
      </c>
      <c r="P7006" s="1" t="s">
        <v>60</v>
      </c>
      <c r="Q7006" s="1" t="s">
        <v>24</v>
      </c>
      <c r="R7006" s="2">
        <v>41132</v>
      </c>
    </row>
    <row r="7007" spans="1:18" x14ac:dyDescent="0.25">
      <c r="A7007" s="1">
        <v>18241</v>
      </c>
      <c r="B7007" s="2">
        <v>40386</v>
      </c>
      <c r="C7007" s="2" t="str">
        <f t="shared" si="546"/>
        <v>July</v>
      </c>
      <c r="D7007" s="1" t="s">
        <v>18</v>
      </c>
      <c r="E7007" s="1">
        <v>25</v>
      </c>
      <c r="F7007" s="1">
        <f t="shared" si="545"/>
        <v>397.77960000000002</v>
      </c>
      <c r="G7007" s="1">
        <v>9944.49</v>
      </c>
      <c r="H7007" s="1">
        <v>76.37</v>
      </c>
      <c r="I7007">
        <f t="shared" si="547"/>
        <v>10020.86</v>
      </c>
      <c r="J7007">
        <f t="shared" si="548"/>
        <v>4.7610000000000001</v>
      </c>
      <c r="K7007">
        <f t="shared" si="549"/>
        <v>473.45716890000006</v>
      </c>
      <c r="L7007" s="1" t="s">
        <v>38</v>
      </c>
      <c r="M7007" s="1" t="s">
        <v>27</v>
      </c>
      <c r="N7007" s="1" t="s">
        <v>42</v>
      </c>
      <c r="O7007" s="1" t="s">
        <v>22</v>
      </c>
      <c r="P7007" s="1" t="s">
        <v>57</v>
      </c>
      <c r="Q7007" s="1" t="s">
        <v>64</v>
      </c>
      <c r="R7007" s="2">
        <v>40388</v>
      </c>
    </row>
    <row r="7008" spans="1:18" x14ac:dyDescent="0.25">
      <c r="A7008" s="1">
        <v>18533</v>
      </c>
      <c r="B7008" s="2">
        <v>40123</v>
      </c>
      <c r="C7008" s="2" t="str">
        <f t="shared" si="546"/>
        <v>November</v>
      </c>
      <c r="D7008" s="1" t="s">
        <v>32</v>
      </c>
      <c r="E7008" s="1">
        <v>27</v>
      </c>
      <c r="F7008" s="1">
        <f t="shared" si="545"/>
        <v>16.391481481481481</v>
      </c>
      <c r="G7008" s="1">
        <v>442.57</v>
      </c>
      <c r="H7008" s="1">
        <v>8.7799999999999994</v>
      </c>
      <c r="I7008">
        <f t="shared" si="547"/>
        <v>451.34999999999997</v>
      </c>
      <c r="J7008">
        <f t="shared" si="548"/>
        <v>3.5455000000000001</v>
      </c>
      <c r="K7008">
        <f t="shared" si="549"/>
        <v>15.691319350000001</v>
      </c>
      <c r="L7008" s="1" t="s">
        <v>26</v>
      </c>
      <c r="M7008" s="1" t="s">
        <v>27</v>
      </c>
      <c r="N7008" s="1" t="s">
        <v>42</v>
      </c>
      <c r="O7008" s="1" t="s">
        <v>34</v>
      </c>
      <c r="P7008" s="1" t="s">
        <v>60</v>
      </c>
      <c r="Q7008" s="1" t="s">
        <v>24</v>
      </c>
      <c r="R7008" s="2">
        <v>40124</v>
      </c>
    </row>
    <row r="7009" spans="1:18" x14ac:dyDescent="0.25">
      <c r="A7009" s="1">
        <v>36998</v>
      </c>
      <c r="B7009" s="2">
        <v>41181</v>
      </c>
      <c r="C7009" s="2" t="str">
        <f t="shared" si="546"/>
        <v>September</v>
      </c>
      <c r="D7009" s="1" t="s">
        <v>18</v>
      </c>
      <c r="E7009" s="1">
        <v>41</v>
      </c>
      <c r="F7009" s="1">
        <f t="shared" si="545"/>
        <v>6.4729268292682924</v>
      </c>
      <c r="G7009" s="1">
        <v>265.39</v>
      </c>
      <c r="H7009" s="1">
        <v>9.5399999999999991</v>
      </c>
      <c r="I7009">
        <f t="shared" si="547"/>
        <v>274.93</v>
      </c>
      <c r="J7009">
        <f t="shared" si="548"/>
        <v>3.5455000000000001</v>
      </c>
      <c r="K7009">
        <f t="shared" si="549"/>
        <v>9.40940245</v>
      </c>
      <c r="L7009" s="1" t="s">
        <v>26</v>
      </c>
      <c r="M7009" s="1" t="s">
        <v>51</v>
      </c>
      <c r="N7009" s="1" t="s">
        <v>33</v>
      </c>
      <c r="O7009" s="1" t="s">
        <v>34</v>
      </c>
      <c r="P7009" s="1" t="s">
        <v>45</v>
      </c>
      <c r="Q7009" s="1" t="s">
        <v>24</v>
      </c>
      <c r="R7009" s="2">
        <v>41188</v>
      </c>
    </row>
    <row r="7010" spans="1:18" x14ac:dyDescent="0.25">
      <c r="A7010" s="1">
        <v>22817</v>
      </c>
      <c r="B7010" s="2">
        <v>41234</v>
      </c>
      <c r="C7010" s="2" t="str">
        <f t="shared" si="546"/>
        <v>November</v>
      </c>
      <c r="D7010" s="1" t="s">
        <v>37</v>
      </c>
      <c r="E7010" s="1">
        <v>27</v>
      </c>
      <c r="F7010" s="1">
        <f t="shared" si="545"/>
        <v>251.32814814814813</v>
      </c>
      <c r="G7010" s="1">
        <v>6785.86</v>
      </c>
      <c r="H7010" s="1">
        <v>62.74</v>
      </c>
      <c r="I7010">
        <f t="shared" si="547"/>
        <v>6848.5999999999995</v>
      </c>
      <c r="J7010">
        <f t="shared" si="548"/>
        <v>4.7610000000000001</v>
      </c>
      <c r="K7010">
        <f t="shared" si="549"/>
        <v>323.07479459999996</v>
      </c>
      <c r="L7010" s="1" t="s">
        <v>38</v>
      </c>
      <c r="M7010" s="1" t="s">
        <v>51</v>
      </c>
      <c r="N7010" s="1" t="s">
        <v>42</v>
      </c>
      <c r="O7010" s="1" t="s">
        <v>22</v>
      </c>
      <c r="P7010" s="1" t="s">
        <v>57</v>
      </c>
      <c r="Q7010" s="1" t="s">
        <v>64</v>
      </c>
      <c r="R7010" s="2">
        <v>41236</v>
      </c>
    </row>
    <row r="7011" spans="1:18" x14ac:dyDescent="0.25">
      <c r="A7011" s="1">
        <v>4354</v>
      </c>
      <c r="B7011" s="2">
        <v>40085</v>
      </c>
      <c r="C7011" s="2" t="str">
        <f t="shared" si="546"/>
        <v>September</v>
      </c>
      <c r="D7011" s="1" t="s">
        <v>32</v>
      </c>
      <c r="E7011" s="1">
        <v>6</v>
      </c>
      <c r="F7011" s="1">
        <f t="shared" si="545"/>
        <v>8.1733333333333338</v>
      </c>
      <c r="G7011" s="1">
        <v>49.04</v>
      </c>
      <c r="H7011" s="1">
        <v>5.21</v>
      </c>
      <c r="I7011">
        <f t="shared" si="547"/>
        <v>54.25</v>
      </c>
      <c r="J7011">
        <f t="shared" si="548"/>
        <v>4.7610000000000001</v>
      </c>
      <c r="K7011">
        <f t="shared" si="549"/>
        <v>2.3347944000000003</v>
      </c>
      <c r="L7011" s="1" t="s">
        <v>26</v>
      </c>
      <c r="M7011" s="1" t="s">
        <v>27</v>
      </c>
      <c r="N7011" s="1" t="s">
        <v>33</v>
      </c>
      <c r="O7011" s="1" t="s">
        <v>22</v>
      </c>
      <c r="P7011" s="1" t="s">
        <v>23</v>
      </c>
      <c r="Q7011" s="1" t="s">
        <v>24</v>
      </c>
      <c r="R7011" s="2">
        <v>40086</v>
      </c>
    </row>
    <row r="7012" spans="1:18" x14ac:dyDescent="0.25">
      <c r="A7012" s="1">
        <v>41318</v>
      </c>
      <c r="B7012" s="2">
        <v>40825</v>
      </c>
      <c r="C7012" s="2" t="str">
        <f t="shared" si="546"/>
        <v>October</v>
      </c>
      <c r="D7012" s="1" t="s">
        <v>18</v>
      </c>
      <c r="E7012" s="1">
        <v>21</v>
      </c>
      <c r="F7012" s="1">
        <f t="shared" si="545"/>
        <v>58.243333333333325</v>
      </c>
      <c r="G7012" s="1">
        <v>1223.1099999999999</v>
      </c>
      <c r="H7012" s="1">
        <v>13.22</v>
      </c>
      <c r="I7012">
        <f t="shared" si="547"/>
        <v>1236.33</v>
      </c>
      <c r="J7012">
        <f t="shared" si="548"/>
        <v>3.5455000000000001</v>
      </c>
      <c r="K7012">
        <f t="shared" si="549"/>
        <v>43.365365050000001</v>
      </c>
      <c r="L7012" s="1" t="s">
        <v>19</v>
      </c>
      <c r="M7012" s="1" t="s">
        <v>27</v>
      </c>
      <c r="N7012" s="1" t="s">
        <v>21</v>
      </c>
      <c r="O7012" s="1" t="s">
        <v>34</v>
      </c>
      <c r="P7012" s="1" t="s">
        <v>68</v>
      </c>
      <c r="Q7012" s="1" t="s">
        <v>24</v>
      </c>
      <c r="R7012" s="2">
        <v>40834</v>
      </c>
    </row>
    <row r="7013" spans="1:18" x14ac:dyDescent="0.25">
      <c r="A7013" s="1">
        <v>28387</v>
      </c>
      <c r="B7013" s="2">
        <v>41089</v>
      </c>
      <c r="C7013" s="2" t="str">
        <f t="shared" si="546"/>
        <v>June</v>
      </c>
      <c r="D7013" s="1" t="s">
        <v>32</v>
      </c>
      <c r="E7013" s="1">
        <v>13</v>
      </c>
      <c r="F7013" s="1">
        <f t="shared" si="545"/>
        <v>22.534615384615385</v>
      </c>
      <c r="G7013" s="1">
        <v>292.95</v>
      </c>
      <c r="H7013" s="1">
        <v>5.47</v>
      </c>
      <c r="I7013">
        <f t="shared" si="547"/>
        <v>298.42</v>
      </c>
      <c r="J7013">
        <f t="shared" si="548"/>
        <v>3.5455000000000001</v>
      </c>
      <c r="K7013">
        <f t="shared" si="549"/>
        <v>10.38654225</v>
      </c>
      <c r="L7013" s="1" t="s">
        <v>26</v>
      </c>
      <c r="M7013" s="1" t="s">
        <v>47</v>
      </c>
      <c r="N7013" s="1" t="s">
        <v>21</v>
      </c>
      <c r="O7013" s="1" t="s">
        <v>34</v>
      </c>
      <c r="P7013" s="1" t="s">
        <v>45</v>
      </c>
      <c r="Q7013" s="1" t="s">
        <v>24</v>
      </c>
      <c r="R7013" s="2">
        <v>41090</v>
      </c>
    </row>
    <row r="7014" spans="1:18" x14ac:dyDescent="0.25">
      <c r="A7014" s="1">
        <v>55077</v>
      </c>
      <c r="B7014" s="2">
        <v>40820</v>
      </c>
      <c r="C7014" s="2" t="str">
        <f t="shared" si="546"/>
        <v>October</v>
      </c>
      <c r="D7014" s="1" t="s">
        <v>37</v>
      </c>
      <c r="E7014" s="1">
        <v>2</v>
      </c>
      <c r="F7014" s="1">
        <f t="shared" si="545"/>
        <v>15.85</v>
      </c>
      <c r="G7014" s="1">
        <v>31.7</v>
      </c>
      <c r="H7014" s="1">
        <v>1.99</v>
      </c>
      <c r="I7014">
        <f t="shared" si="547"/>
        <v>33.69</v>
      </c>
      <c r="J7014">
        <f t="shared" si="548"/>
        <v>5.3265000000000002</v>
      </c>
      <c r="K7014">
        <f t="shared" si="549"/>
        <v>1.6885005000000002</v>
      </c>
      <c r="L7014" s="1" t="s">
        <v>26</v>
      </c>
      <c r="M7014" s="1" t="s">
        <v>49</v>
      </c>
      <c r="N7014" s="1" t="s">
        <v>33</v>
      </c>
      <c r="O7014" s="1" t="s">
        <v>29</v>
      </c>
      <c r="P7014" s="1" t="s">
        <v>43</v>
      </c>
      <c r="Q7014" s="1" t="s">
        <v>46</v>
      </c>
      <c r="R7014" s="2">
        <v>40822</v>
      </c>
    </row>
    <row r="7015" spans="1:18" x14ac:dyDescent="0.25">
      <c r="A7015" s="1">
        <v>34400</v>
      </c>
      <c r="B7015" s="2">
        <v>41267</v>
      </c>
      <c r="C7015" s="2" t="str">
        <f t="shared" si="546"/>
        <v>December</v>
      </c>
      <c r="D7015" s="1" t="s">
        <v>18</v>
      </c>
      <c r="E7015" s="1">
        <v>17</v>
      </c>
      <c r="F7015" s="1">
        <f t="shared" si="545"/>
        <v>58.155500000000004</v>
      </c>
      <c r="G7015" s="1">
        <v>988.64350000000002</v>
      </c>
      <c r="H7015" s="1">
        <v>4.2</v>
      </c>
      <c r="I7015">
        <f t="shared" si="547"/>
        <v>992.84350000000006</v>
      </c>
      <c r="J7015">
        <f t="shared" si="548"/>
        <v>5.3265000000000002</v>
      </c>
      <c r="K7015">
        <f t="shared" si="549"/>
        <v>52.660096027500003</v>
      </c>
      <c r="L7015" s="1" t="s">
        <v>26</v>
      </c>
      <c r="M7015" s="1" t="s">
        <v>56</v>
      </c>
      <c r="N7015" s="1" t="s">
        <v>33</v>
      </c>
      <c r="O7015" s="1" t="s">
        <v>29</v>
      </c>
      <c r="P7015" s="1" t="s">
        <v>30</v>
      </c>
      <c r="Q7015" s="1" t="s">
        <v>24</v>
      </c>
      <c r="R7015" s="2">
        <v>41272</v>
      </c>
    </row>
    <row r="7016" spans="1:18" x14ac:dyDescent="0.25">
      <c r="A7016" s="1">
        <v>35104</v>
      </c>
      <c r="B7016" s="2">
        <v>41021</v>
      </c>
      <c r="C7016" s="2" t="str">
        <f t="shared" si="546"/>
        <v>April</v>
      </c>
      <c r="D7016" s="1" t="s">
        <v>25</v>
      </c>
      <c r="E7016" s="1">
        <v>18</v>
      </c>
      <c r="F7016" s="1">
        <f t="shared" si="545"/>
        <v>21.563888888888886</v>
      </c>
      <c r="G7016" s="1">
        <v>388.15</v>
      </c>
      <c r="H7016" s="1">
        <v>14.87</v>
      </c>
      <c r="I7016">
        <f t="shared" si="547"/>
        <v>403.02</v>
      </c>
      <c r="J7016">
        <f t="shared" si="548"/>
        <v>4.7610000000000001</v>
      </c>
      <c r="K7016">
        <f t="shared" si="549"/>
        <v>18.4798215</v>
      </c>
      <c r="L7016" s="1" t="s">
        <v>26</v>
      </c>
      <c r="M7016" s="1" t="s">
        <v>27</v>
      </c>
      <c r="N7016" s="1" t="s">
        <v>28</v>
      </c>
      <c r="O7016" s="1" t="s">
        <v>22</v>
      </c>
      <c r="P7016" s="1" t="s">
        <v>23</v>
      </c>
      <c r="Q7016" s="1" t="s">
        <v>53</v>
      </c>
      <c r="R7016" s="2">
        <v>41023</v>
      </c>
    </row>
    <row r="7017" spans="1:18" x14ac:dyDescent="0.25">
      <c r="A7017" s="1">
        <v>24263</v>
      </c>
      <c r="B7017" s="2">
        <v>41167</v>
      </c>
      <c r="C7017" s="2" t="str">
        <f t="shared" si="546"/>
        <v>September</v>
      </c>
      <c r="D7017" s="1" t="s">
        <v>18</v>
      </c>
      <c r="E7017" s="1">
        <v>16</v>
      </c>
      <c r="F7017" s="1">
        <f t="shared" si="545"/>
        <v>32.050624999999997</v>
      </c>
      <c r="G7017" s="1">
        <v>512.80999999999995</v>
      </c>
      <c r="H7017" s="1">
        <v>19.190000000000001</v>
      </c>
      <c r="I7017">
        <f t="shared" si="547"/>
        <v>532</v>
      </c>
      <c r="J7017">
        <f t="shared" si="548"/>
        <v>4.7610000000000001</v>
      </c>
      <c r="K7017">
        <f t="shared" si="549"/>
        <v>24.414884099999998</v>
      </c>
      <c r="L7017" s="1" t="s">
        <v>38</v>
      </c>
      <c r="M7017" s="1" t="s">
        <v>27</v>
      </c>
      <c r="N7017" s="1" t="s">
        <v>21</v>
      </c>
      <c r="O7017" s="1" t="s">
        <v>22</v>
      </c>
      <c r="P7017" s="1" t="s">
        <v>39</v>
      </c>
      <c r="Q7017" s="1" t="s">
        <v>40</v>
      </c>
      <c r="R7017" s="2">
        <v>41174</v>
      </c>
    </row>
    <row r="7018" spans="1:18" x14ac:dyDescent="0.25">
      <c r="A7018" s="1">
        <v>27811</v>
      </c>
      <c r="B7018" s="2">
        <v>40606</v>
      </c>
      <c r="C7018" s="2" t="str">
        <f t="shared" si="546"/>
        <v>March</v>
      </c>
      <c r="D7018" s="1" t="s">
        <v>32</v>
      </c>
      <c r="E7018" s="1">
        <v>31</v>
      </c>
      <c r="F7018" s="1">
        <f t="shared" si="545"/>
        <v>6.3738709677419356</v>
      </c>
      <c r="G7018" s="1">
        <v>197.59</v>
      </c>
      <c r="H7018" s="1">
        <v>5.48</v>
      </c>
      <c r="I7018">
        <f t="shared" si="547"/>
        <v>203.07</v>
      </c>
      <c r="J7018">
        <f t="shared" si="548"/>
        <v>3.5455000000000001</v>
      </c>
      <c r="K7018">
        <f t="shared" si="549"/>
        <v>7.0055534499999998</v>
      </c>
      <c r="L7018" s="1" t="s">
        <v>26</v>
      </c>
      <c r="M7018" s="1" t="s">
        <v>27</v>
      </c>
      <c r="N7018" s="1" t="s">
        <v>28</v>
      </c>
      <c r="O7018" s="1" t="s">
        <v>34</v>
      </c>
      <c r="P7018" s="1" t="s">
        <v>48</v>
      </c>
      <c r="Q7018" s="1" t="s">
        <v>24</v>
      </c>
      <c r="R7018" s="2">
        <v>40608</v>
      </c>
    </row>
    <row r="7019" spans="1:18" x14ac:dyDescent="0.25">
      <c r="A7019" s="1">
        <v>16225</v>
      </c>
      <c r="B7019" s="2">
        <v>39961</v>
      </c>
      <c r="C7019" s="2" t="str">
        <f t="shared" si="546"/>
        <v>May</v>
      </c>
      <c r="D7019" s="1" t="s">
        <v>37</v>
      </c>
      <c r="E7019" s="1">
        <v>30</v>
      </c>
      <c r="F7019" s="1">
        <f t="shared" si="545"/>
        <v>18.343</v>
      </c>
      <c r="G7019" s="1">
        <v>550.29</v>
      </c>
      <c r="H7019" s="1">
        <v>9.4700000000000006</v>
      </c>
      <c r="I7019">
        <f t="shared" si="547"/>
        <v>559.76</v>
      </c>
      <c r="J7019">
        <f t="shared" si="548"/>
        <v>3.5455000000000001</v>
      </c>
      <c r="K7019">
        <f t="shared" si="549"/>
        <v>19.510531950000001</v>
      </c>
      <c r="L7019" s="1" t="s">
        <v>26</v>
      </c>
      <c r="M7019" s="1" t="s">
        <v>56</v>
      </c>
      <c r="N7019" s="1" t="s">
        <v>21</v>
      </c>
      <c r="O7019" s="1" t="s">
        <v>34</v>
      </c>
      <c r="P7019" s="1" t="s">
        <v>60</v>
      </c>
      <c r="Q7019" s="1" t="s">
        <v>24</v>
      </c>
      <c r="R7019" s="2">
        <v>39963</v>
      </c>
    </row>
    <row r="7020" spans="1:18" x14ac:dyDescent="0.25">
      <c r="A7020" s="1">
        <v>9091</v>
      </c>
      <c r="B7020" s="2">
        <v>40493</v>
      </c>
      <c r="C7020" s="2" t="str">
        <f t="shared" si="546"/>
        <v>November</v>
      </c>
      <c r="D7020" s="1" t="s">
        <v>25</v>
      </c>
      <c r="E7020" s="1">
        <v>44</v>
      </c>
      <c r="F7020" s="1">
        <f t="shared" si="545"/>
        <v>33.657045454545454</v>
      </c>
      <c r="G7020" s="1">
        <v>1480.91</v>
      </c>
      <c r="H7020" s="1">
        <v>8.74</v>
      </c>
      <c r="I7020">
        <f t="shared" si="547"/>
        <v>1489.65</v>
      </c>
      <c r="J7020">
        <f t="shared" si="548"/>
        <v>3.5455000000000001</v>
      </c>
      <c r="K7020">
        <f t="shared" si="549"/>
        <v>52.505664050000007</v>
      </c>
      <c r="L7020" s="1" t="s">
        <v>26</v>
      </c>
      <c r="M7020" s="1" t="s">
        <v>47</v>
      </c>
      <c r="N7020" s="1" t="s">
        <v>33</v>
      </c>
      <c r="O7020" s="1" t="s">
        <v>34</v>
      </c>
      <c r="P7020" s="1" t="s">
        <v>45</v>
      </c>
      <c r="Q7020" s="1" t="s">
        <v>24</v>
      </c>
      <c r="R7020" s="2">
        <v>40494</v>
      </c>
    </row>
    <row r="7021" spans="1:18" x14ac:dyDescent="0.25">
      <c r="A7021" s="1">
        <v>29156</v>
      </c>
      <c r="B7021" s="2">
        <v>40233</v>
      </c>
      <c r="C7021" s="2" t="str">
        <f t="shared" si="546"/>
        <v>February</v>
      </c>
      <c r="D7021" s="1" t="s">
        <v>18</v>
      </c>
      <c r="E7021" s="1">
        <v>10</v>
      </c>
      <c r="F7021" s="1">
        <f t="shared" si="545"/>
        <v>20.877000000000002</v>
      </c>
      <c r="G7021" s="1">
        <v>208.77</v>
      </c>
      <c r="H7021" s="1">
        <v>4</v>
      </c>
      <c r="I7021">
        <f t="shared" si="547"/>
        <v>212.77</v>
      </c>
      <c r="J7021">
        <f t="shared" si="548"/>
        <v>5.3265000000000002</v>
      </c>
      <c r="K7021">
        <f t="shared" si="549"/>
        <v>11.120134050000001</v>
      </c>
      <c r="L7021" s="1" t="s">
        <v>26</v>
      </c>
      <c r="M7021" s="1" t="s">
        <v>56</v>
      </c>
      <c r="N7021" s="1" t="s">
        <v>42</v>
      </c>
      <c r="O7021" s="1" t="s">
        <v>29</v>
      </c>
      <c r="P7021" s="1" t="s">
        <v>43</v>
      </c>
      <c r="Q7021" s="1" t="s">
        <v>24</v>
      </c>
      <c r="R7021" s="2">
        <v>40238</v>
      </c>
    </row>
    <row r="7022" spans="1:18" x14ac:dyDescent="0.25">
      <c r="A7022" s="1">
        <v>33253</v>
      </c>
      <c r="B7022" s="2">
        <v>40877</v>
      </c>
      <c r="C7022" s="2" t="str">
        <f t="shared" si="546"/>
        <v>November</v>
      </c>
      <c r="D7022" s="1" t="s">
        <v>32</v>
      </c>
      <c r="E7022" s="1">
        <v>6</v>
      </c>
      <c r="F7022" s="1">
        <f t="shared" si="545"/>
        <v>4.0333333333333332</v>
      </c>
      <c r="G7022" s="1">
        <v>24.2</v>
      </c>
      <c r="H7022" s="1">
        <v>1.17</v>
      </c>
      <c r="I7022">
        <f t="shared" si="547"/>
        <v>25.369999999999997</v>
      </c>
      <c r="J7022">
        <f t="shared" si="548"/>
        <v>3.5455000000000001</v>
      </c>
      <c r="K7022">
        <f t="shared" si="549"/>
        <v>0.85801100000000008</v>
      </c>
      <c r="L7022" s="1" t="s">
        <v>26</v>
      </c>
      <c r="M7022" s="1" t="s">
        <v>49</v>
      </c>
      <c r="N7022" s="1" t="s">
        <v>42</v>
      </c>
      <c r="O7022" s="1" t="s">
        <v>34</v>
      </c>
      <c r="P7022" s="1" t="s">
        <v>35</v>
      </c>
      <c r="Q7022" s="1" t="s">
        <v>36</v>
      </c>
      <c r="R7022" s="2">
        <v>40879</v>
      </c>
    </row>
    <row r="7023" spans="1:18" x14ac:dyDescent="0.25">
      <c r="A7023" s="1">
        <v>45731</v>
      </c>
      <c r="B7023" s="2">
        <v>40035</v>
      </c>
      <c r="C7023" s="2" t="str">
        <f t="shared" si="546"/>
        <v>August</v>
      </c>
      <c r="D7023" s="1" t="s">
        <v>37</v>
      </c>
      <c r="E7023" s="1">
        <v>44</v>
      </c>
      <c r="F7023" s="1">
        <f t="shared" si="545"/>
        <v>288.40613636363639</v>
      </c>
      <c r="G7023" s="1">
        <v>12689.87</v>
      </c>
      <c r="H7023" s="1">
        <v>154.12</v>
      </c>
      <c r="I7023">
        <f t="shared" si="547"/>
        <v>12843.990000000002</v>
      </c>
      <c r="J7023">
        <f t="shared" si="548"/>
        <v>4.7610000000000001</v>
      </c>
      <c r="K7023">
        <f t="shared" si="549"/>
        <v>604.16471070000011</v>
      </c>
      <c r="L7023" s="1" t="s">
        <v>38</v>
      </c>
      <c r="M7023" s="1" t="s">
        <v>56</v>
      </c>
      <c r="N7023" s="1" t="s">
        <v>21</v>
      </c>
      <c r="O7023" s="1" t="s">
        <v>22</v>
      </c>
      <c r="P7023" s="1" t="s">
        <v>57</v>
      </c>
      <c r="Q7023" s="1" t="s">
        <v>64</v>
      </c>
      <c r="R7023" s="2">
        <v>40036</v>
      </c>
    </row>
    <row r="7024" spans="1:18" x14ac:dyDescent="0.25">
      <c r="A7024" s="1">
        <v>32002</v>
      </c>
      <c r="B7024" s="2">
        <v>40379</v>
      </c>
      <c r="C7024" s="2" t="str">
        <f t="shared" si="546"/>
        <v>July</v>
      </c>
      <c r="D7024" s="1" t="s">
        <v>18</v>
      </c>
      <c r="E7024" s="1">
        <v>7</v>
      </c>
      <c r="F7024" s="1">
        <f t="shared" si="545"/>
        <v>14.078571428571427</v>
      </c>
      <c r="G7024" s="1">
        <v>98.55</v>
      </c>
      <c r="H7024" s="1">
        <v>8.7799999999999994</v>
      </c>
      <c r="I7024">
        <f t="shared" si="547"/>
        <v>107.33</v>
      </c>
      <c r="J7024">
        <f t="shared" si="548"/>
        <v>4.7610000000000001</v>
      </c>
      <c r="K7024">
        <f t="shared" si="549"/>
        <v>4.6919655000000002</v>
      </c>
      <c r="L7024" s="1" t="s">
        <v>26</v>
      </c>
      <c r="M7024" s="1" t="s">
        <v>27</v>
      </c>
      <c r="N7024" s="1" t="s">
        <v>21</v>
      </c>
      <c r="O7024" s="1" t="s">
        <v>22</v>
      </c>
      <c r="P7024" s="1" t="s">
        <v>23</v>
      </c>
      <c r="Q7024" s="1" t="s">
        <v>24</v>
      </c>
      <c r="R7024" s="2">
        <v>40379</v>
      </c>
    </row>
    <row r="7025" spans="1:18" x14ac:dyDescent="0.25">
      <c r="A7025" s="1">
        <v>50246</v>
      </c>
      <c r="B7025" s="2">
        <v>40408</v>
      </c>
      <c r="C7025" s="2" t="str">
        <f t="shared" si="546"/>
        <v>August</v>
      </c>
      <c r="D7025" s="1" t="s">
        <v>41</v>
      </c>
      <c r="E7025" s="1">
        <v>14</v>
      </c>
      <c r="F7025" s="1">
        <f t="shared" si="545"/>
        <v>7.2885714285714291</v>
      </c>
      <c r="G7025" s="1">
        <v>102.04</v>
      </c>
      <c r="H7025" s="1">
        <v>7.37</v>
      </c>
      <c r="I7025">
        <f t="shared" si="547"/>
        <v>109.41000000000001</v>
      </c>
      <c r="J7025">
        <f t="shared" si="548"/>
        <v>3.5455000000000001</v>
      </c>
      <c r="K7025">
        <f t="shared" si="549"/>
        <v>3.6178281999999999</v>
      </c>
      <c r="L7025" s="1" t="s">
        <v>19</v>
      </c>
      <c r="M7025" s="1" t="s">
        <v>51</v>
      </c>
      <c r="N7025" s="1" t="s">
        <v>33</v>
      </c>
      <c r="O7025" s="1" t="s">
        <v>34</v>
      </c>
      <c r="P7025" s="1" t="s">
        <v>45</v>
      </c>
      <c r="Q7025" s="1" t="s">
        <v>24</v>
      </c>
      <c r="R7025" s="2">
        <v>40409</v>
      </c>
    </row>
    <row r="7026" spans="1:18" x14ac:dyDescent="0.25">
      <c r="A7026" s="1">
        <v>26976</v>
      </c>
      <c r="B7026" s="2">
        <v>40683</v>
      </c>
      <c r="C7026" s="2" t="str">
        <f t="shared" si="546"/>
        <v>May</v>
      </c>
      <c r="D7026" s="1" t="s">
        <v>32</v>
      </c>
      <c r="E7026" s="1">
        <v>11</v>
      </c>
      <c r="F7026" s="1">
        <f t="shared" si="545"/>
        <v>104.99431818181819</v>
      </c>
      <c r="G7026" s="1">
        <v>1154.9375</v>
      </c>
      <c r="H7026" s="1">
        <v>8.99</v>
      </c>
      <c r="I7026">
        <f t="shared" si="547"/>
        <v>1163.9275</v>
      </c>
      <c r="J7026">
        <f t="shared" si="548"/>
        <v>5.3265000000000002</v>
      </c>
      <c r="K7026">
        <f t="shared" si="549"/>
        <v>61.517745937500003</v>
      </c>
      <c r="L7026" s="1" t="s">
        <v>19</v>
      </c>
      <c r="M7026" s="1" t="s">
        <v>47</v>
      </c>
      <c r="N7026" s="1" t="s">
        <v>42</v>
      </c>
      <c r="O7026" s="1" t="s">
        <v>29</v>
      </c>
      <c r="P7026" s="1" t="s">
        <v>30</v>
      </c>
      <c r="Q7026" s="1" t="s">
        <v>24</v>
      </c>
      <c r="R7026" s="2">
        <v>40684</v>
      </c>
    </row>
    <row r="7027" spans="1:18" x14ac:dyDescent="0.25">
      <c r="A7027" s="1">
        <v>51557</v>
      </c>
      <c r="B7027" s="2">
        <v>40847</v>
      </c>
      <c r="C7027" s="2" t="str">
        <f t="shared" si="546"/>
        <v>October</v>
      </c>
      <c r="D7027" s="1" t="s">
        <v>25</v>
      </c>
      <c r="E7027" s="1">
        <v>14</v>
      </c>
      <c r="F7027" s="1">
        <f t="shared" si="545"/>
        <v>2.7071428571428569</v>
      </c>
      <c r="G7027" s="1">
        <v>37.9</v>
      </c>
      <c r="H7027" s="1">
        <v>2.4</v>
      </c>
      <c r="I7027">
        <f t="shared" si="547"/>
        <v>40.299999999999997</v>
      </c>
      <c r="J7027">
        <f t="shared" si="548"/>
        <v>3.5455000000000001</v>
      </c>
      <c r="K7027">
        <f t="shared" si="549"/>
        <v>1.3437444999999999</v>
      </c>
      <c r="L7027" s="1" t="s">
        <v>26</v>
      </c>
      <c r="M7027" s="1" t="s">
        <v>51</v>
      </c>
      <c r="N7027" s="1" t="s">
        <v>33</v>
      </c>
      <c r="O7027" s="1" t="s">
        <v>34</v>
      </c>
      <c r="P7027" s="1" t="s">
        <v>35</v>
      </c>
      <c r="Q7027" s="1" t="s">
        <v>36</v>
      </c>
      <c r="R7027" s="2">
        <v>40847</v>
      </c>
    </row>
    <row r="7028" spans="1:18" x14ac:dyDescent="0.25">
      <c r="A7028" s="1">
        <v>57568</v>
      </c>
      <c r="B7028" s="2">
        <v>40346</v>
      </c>
      <c r="C7028" s="2" t="str">
        <f t="shared" si="546"/>
        <v>June</v>
      </c>
      <c r="D7028" s="1" t="s">
        <v>32</v>
      </c>
      <c r="E7028" s="1">
        <v>38</v>
      </c>
      <c r="F7028" s="1">
        <f t="shared" si="545"/>
        <v>15.593157894736841</v>
      </c>
      <c r="G7028" s="1">
        <v>592.54</v>
      </c>
      <c r="H7028" s="1">
        <v>1.39</v>
      </c>
      <c r="I7028">
        <f t="shared" si="547"/>
        <v>593.92999999999995</v>
      </c>
      <c r="J7028">
        <f t="shared" si="548"/>
        <v>3.5455000000000001</v>
      </c>
      <c r="K7028">
        <f t="shared" si="549"/>
        <v>21.008505700000001</v>
      </c>
      <c r="L7028" s="1" t="s">
        <v>26</v>
      </c>
      <c r="M7028" s="1" t="s">
        <v>59</v>
      </c>
      <c r="N7028" s="1" t="s">
        <v>28</v>
      </c>
      <c r="O7028" s="1" t="s">
        <v>34</v>
      </c>
      <c r="P7028" s="1" t="s">
        <v>62</v>
      </c>
      <c r="Q7028" s="1" t="s">
        <v>24</v>
      </c>
      <c r="R7028" s="2">
        <v>40348</v>
      </c>
    </row>
    <row r="7029" spans="1:18" x14ac:dyDescent="0.25">
      <c r="A7029" s="1">
        <v>13762</v>
      </c>
      <c r="B7029" s="2">
        <v>40350</v>
      </c>
      <c r="C7029" s="2" t="str">
        <f t="shared" si="546"/>
        <v>June</v>
      </c>
      <c r="D7029" s="1" t="s">
        <v>41</v>
      </c>
      <c r="E7029" s="1">
        <v>7</v>
      </c>
      <c r="F7029" s="1">
        <f t="shared" si="545"/>
        <v>7.38</v>
      </c>
      <c r="G7029" s="1">
        <v>51.66</v>
      </c>
      <c r="H7029" s="1">
        <v>1.39</v>
      </c>
      <c r="I7029">
        <f t="shared" si="547"/>
        <v>53.05</v>
      </c>
      <c r="J7029">
        <f t="shared" si="548"/>
        <v>3.5455000000000001</v>
      </c>
      <c r="K7029">
        <f t="shared" si="549"/>
        <v>1.8316052999999999</v>
      </c>
      <c r="L7029" s="1" t="s">
        <v>26</v>
      </c>
      <c r="M7029" s="1" t="s">
        <v>56</v>
      </c>
      <c r="N7029" s="1" t="s">
        <v>33</v>
      </c>
      <c r="O7029" s="1" t="s">
        <v>34</v>
      </c>
      <c r="P7029" s="1" t="s">
        <v>62</v>
      </c>
      <c r="Q7029" s="1" t="s">
        <v>24</v>
      </c>
      <c r="R7029" s="2">
        <v>40352</v>
      </c>
    </row>
    <row r="7030" spans="1:18" x14ac:dyDescent="0.25">
      <c r="A7030" s="1">
        <v>38656</v>
      </c>
      <c r="B7030" s="2">
        <v>41131</v>
      </c>
      <c r="C7030" s="2" t="str">
        <f t="shared" si="546"/>
        <v>August</v>
      </c>
      <c r="D7030" s="1" t="s">
        <v>18</v>
      </c>
      <c r="E7030" s="1">
        <v>13</v>
      </c>
      <c r="F7030" s="1">
        <f t="shared" si="545"/>
        <v>4.9584615384615383</v>
      </c>
      <c r="G7030" s="1">
        <v>64.459999999999994</v>
      </c>
      <c r="H7030" s="1">
        <v>0.5</v>
      </c>
      <c r="I7030">
        <f t="shared" si="547"/>
        <v>64.959999999999994</v>
      </c>
      <c r="J7030">
        <f t="shared" si="548"/>
        <v>3.5455000000000001</v>
      </c>
      <c r="K7030">
        <f t="shared" si="549"/>
        <v>2.2854292999999997</v>
      </c>
      <c r="L7030" s="1" t="s">
        <v>26</v>
      </c>
      <c r="M7030" s="1" t="s">
        <v>20</v>
      </c>
      <c r="N7030" s="1" t="s">
        <v>21</v>
      </c>
      <c r="O7030" s="1" t="s">
        <v>34</v>
      </c>
      <c r="P7030" s="1" t="s">
        <v>63</v>
      </c>
      <c r="Q7030" s="1" t="s">
        <v>24</v>
      </c>
      <c r="R7030" s="2">
        <v>41131</v>
      </c>
    </row>
    <row r="7031" spans="1:18" x14ac:dyDescent="0.25">
      <c r="A7031" s="1">
        <v>4261</v>
      </c>
      <c r="B7031" s="2">
        <v>41184</v>
      </c>
      <c r="C7031" s="2" t="str">
        <f t="shared" si="546"/>
        <v>October</v>
      </c>
      <c r="D7031" s="1" t="s">
        <v>37</v>
      </c>
      <c r="E7031" s="1">
        <v>32</v>
      </c>
      <c r="F7031" s="1">
        <f t="shared" si="545"/>
        <v>288.62406249999998</v>
      </c>
      <c r="G7031" s="1">
        <v>9235.9699999999993</v>
      </c>
      <c r="H7031" s="1">
        <v>24.49</v>
      </c>
      <c r="I7031">
        <f t="shared" si="547"/>
        <v>9260.4599999999991</v>
      </c>
      <c r="J7031">
        <f t="shared" si="548"/>
        <v>3.5455000000000001</v>
      </c>
      <c r="K7031">
        <f t="shared" si="549"/>
        <v>327.46131635</v>
      </c>
      <c r="L7031" s="1" t="s">
        <v>26</v>
      </c>
      <c r="M7031" s="1" t="s">
        <v>20</v>
      </c>
      <c r="N7031" s="1" t="s">
        <v>33</v>
      </c>
      <c r="O7031" s="1" t="s">
        <v>34</v>
      </c>
      <c r="P7031" s="1" t="s">
        <v>68</v>
      </c>
      <c r="Q7031" s="1" t="s">
        <v>53</v>
      </c>
      <c r="R7031" s="2">
        <v>41186</v>
      </c>
    </row>
    <row r="7032" spans="1:18" x14ac:dyDescent="0.25">
      <c r="A7032" s="1">
        <v>34311</v>
      </c>
      <c r="B7032" s="2">
        <v>40061</v>
      </c>
      <c r="C7032" s="2" t="str">
        <f t="shared" si="546"/>
        <v>September</v>
      </c>
      <c r="D7032" s="1" t="s">
        <v>25</v>
      </c>
      <c r="E7032" s="1">
        <v>32</v>
      </c>
      <c r="F7032" s="1">
        <f t="shared" si="545"/>
        <v>7.2765624999999998</v>
      </c>
      <c r="G7032" s="1">
        <v>232.85</v>
      </c>
      <c r="H7032" s="1">
        <v>9.69</v>
      </c>
      <c r="I7032">
        <f t="shared" si="547"/>
        <v>242.54</v>
      </c>
      <c r="J7032">
        <f t="shared" si="548"/>
        <v>3.5455000000000001</v>
      </c>
      <c r="K7032">
        <f t="shared" si="549"/>
        <v>8.2556967500000003</v>
      </c>
      <c r="L7032" s="1" t="s">
        <v>26</v>
      </c>
      <c r="M7032" s="1" t="s">
        <v>51</v>
      </c>
      <c r="N7032" s="1" t="s">
        <v>33</v>
      </c>
      <c r="O7032" s="1" t="s">
        <v>34</v>
      </c>
      <c r="P7032" s="1" t="s">
        <v>60</v>
      </c>
      <c r="Q7032" s="1" t="s">
        <v>24</v>
      </c>
      <c r="R7032" s="2">
        <v>40063</v>
      </c>
    </row>
    <row r="7033" spans="1:18" x14ac:dyDescent="0.25">
      <c r="A7033" s="1">
        <v>52324</v>
      </c>
      <c r="B7033" s="2">
        <v>41089</v>
      </c>
      <c r="C7033" s="2" t="str">
        <f t="shared" si="546"/>
        <v>June</v>
      </c>
      <c r="D7033" s="1" t="s">
        <v>32</v>
      </c>
      <c r="E7033" s="1">
        <v>4</v>
      </c>
      <c r="F7033" s="1">
        <f t="shared" si="545"/>
        <v>189.2775</v>
      </c>
      <c r="G7033" s="1">
        <v>757.11</v>
      </c>
      <c r="H7033" s="1">
        <v>30</v>
      </c>
      <c r="I7033">
        <f t="shared" si="547"/>
        <v>787.11</v>
      </c>
      <c r="J7033">
        <f t="shared" si="548"/>
        <v>4.7610000000000001</v>
      </c>
      <c r="K7033">
        <f t="shared" si="549"/>
        <v>36.046007100000004</v>
      </c>
      <c r="L7033" s="1" t="s">
        <v>38</v>
      </c>
      <c r="M7033" s="1" t="s">
        <v>27</v>
      </c>
      <c r="N7033" s="1" t="s">
        <v>28</v>
      </c>
      <c r="O7033" s="1" t="s">
        <v>22</v>
      </c>
      <c r="P7033" s="1" t="s">
        <v>39</v>
      </c>
      <c r="Q7033" s="1" t="s">
        <v>40</v>
      </c>
      <c r="R7033" s="2">
        <v>41090</v>
      </c>
    </row>
    <row r="7034" spans="1:18" x14ac:dyDescent="0.25">
      <c r="A7034" s="1">
        <v>46310</v>
      </c>
      <c r="B7034" s="2">
        <v>40380</v>
      </c>
      <c r="C7034" s="2" t="str">
        <f t="shared" si="546"/>
        <v>July</v>
      </c>
      <c r="D7034" s="1" t="s">
        <v>25</v>
      </c>
      <c r="E7034" s="1">
        <v>29</v>
      </c>
      <c r="F7034" s="1">
        <f t="shared" si="545"/>
        <v>66.732758620689651</v>
      </c>
      <c r="G7034" s="1">
        <v>1935.25</v>
      </c>
      <c r="H7034" s="1">
        <v>11.55</v>
      </c>
      <c r="I7034">
        <f t="shared" si="547"/>
        <v>1946.8</v>
      </c>
      <c r="J7034">
        <f t="shared" si="548"/>
        <v>3.5455000000000001</v>
      </c>
      <c r="K7034">
        <f t="shared" si="549"/>
        <v>68.61428875</v>
      </c>
      <c r="L7034" s="1" t="s">
        <v>26</v>
      </c>
      <c r="M7034" s="1" t="s">
        <v>27</v>
      </c>
      <c r="N7034" s="1" t="s">
        <v>42</v>
      </c>
      <c r="O7034" s="1" t="s">
        <v>34</v>
      </c>
      <c r="P7034" s="1" t="s">
        <v>48</v>
      </c>
      <c r="Q7034" s="1" t="s">
        <v>24</v>
      </c>
      <c r="R7034" s="2">
        <v>40381</v>
      </c>
    </row>
    <row r="7035" spans="1:18" x14ac:dyDescent="0.25">
      <c r="A7035" s="1">
        <v>43296</v>
      </c>
      <c r="B7035" s="2">
        <v>40971</v>
      </c>
      <c r="C7035" s="2" t="str">
        <f t="shared" si="546"/>
        <v>March</v>
      </c>
      <c r="D7035" s="1" t="s">
        <v>41</v>
      </c>
      <c r="E7035" s="1">
        <v>41</v>
      </c>
      <c r="F7035" s="1">
        <f t="shared" si="545"/>
        <v>40.629512195121947</v>
      </c>
      <c r="G7035" s="1">
        <v>1665.81</v>
      </c>
      <c r="H7035" s="1">
        <v>7.47</v>
      </c>
      <c r="I7035">
        <f t="shared" si="547"/>
        <v>1673.28</v>
      </c>
      <c r="J7035">
        <f t="shared" si="548"/>
        <v>3.5455000000000001</v>
      </c>
      <c r="K7035">
        <f t="shared" si="549"/>
        <v>59.061293550000002</v>
      </c>
      <c r="L7035" s="1" t="s">
        <v>26</v>
      </c>
      <c r="M7035" s="1" t="s">
        <v>51</v>
      </c>
      <c r="N7035" s="1" t="s">
        <v>33</v>
      </c>
      <c r="O7035" s="1" t="s">
        <v>34</v>
      </c>
      <c r="P7035" s="1" t="s">
        <v>48</v>
      </c>
      <c r="Q7035" s="1" t="s">
        <v>24</v>
      </c>
      <c r="R7035" s="2">
        <v>40972</v>
      </c>
    </row>
    <row r="7036" spans="1:18" x14ac:dyDescent="0.25">
      <c r="A7036" s="1">
        <v>14336</v>
      </c>
      <c r="B7036" s="2">
        <v>40135</v>
      </c>
      <c r="C7036" s="2" t="str">
        <f t="shared" si="546"/>
        <v>November</v>
      </c>
      <c r="D7036" s="1" t="s">
        <v>25</v>
      </c>
      <c r="E7036" s="1">
        <v>4</v>
      </c>
      <c r="F7036" s="1">
        <f t="shared" si="545"/>
        <v>43.637500000000003</v>
      </c>
      <c r="G7036" s="1">
        <v>174.55</v>
      </c>
      <c r="H7036" s="1">
        <v>10.25</v>
      </c>
      <c r="I7036">
        <f t="shared" si="547"/>
        <v>184.8</v>
      </c>
      <c r="J7036">
        <f t="shared" si="548"/>
        <v>5.3265000000000002</v>
      </c>
      <c r="K7036">
        <f t="shared" si="549"/>
        <v>9.2974057500000011</v>
      </c>
      <c r="L7036" s="1" t="s">
        <v>19</v>
      </c>
      <c r="M7036" s="1" t="s">
        <v>56</v>
      </c>
      <c r="N7036" s="1" t="s">
        <v>21</v>
      </c>
      <c r="O7036" s="1" t="s">
        <v>29</v>
      </c>
      <c r="P7036" s="1" t="s">
        <v>43</v>
      </c>
      <c r="Q7036" s="1" t="s">
        <v>24</v>
      </c>
      <c r="R7036" s="2">
        <v>40136</v>
      </c>
    </row>
    <row r="7037" spans="1:18" x14ac:dyDescent="0.25">
      <c r="A7037" s="1">
        <v>3073</v>
      </c>
      <c r="B7037" s="2">
        <v>39820</v>
      </c>
      <c r="C7037" s="2" t="str">
        <f t="shared" si="546"/>
        <v>January</v>
      </c>
      <c r="D7037" s="1" t="s">
        <v>41</v>
      </c>
      <c r="E7037" s="1">
        <v>3</v>
      </c>
      <c r="F7037" s="1">
        <f t="shared" si="545"/>
        <v>3.5266666666666668</v>
      </c>
      <c r="G7037" s="1">
        <v>10.58</v>
      </c>
      <c r="H7037" s="1">
        <v>4.7699999999999996</v>
      </c>
      <c r="I7037">
        <f t="shared" si="547"/>
        <v>15.35</v>
      </c>
      <c r="J7037">
        <f t="shared" si="548"/>
        <v>3.5455000000000001</v>
      </c>
      <c r="K7037">
        <f t="shared" si="549"/>
        <v>0.3751139</v>
      </c>
      <c r="L7037" s="1" t="s">
        <v>26</v>
      </c>
      <c r="M7037" s="1" t="s">
        <v>49</v>
      </c>
      <c r="N7037" s="1" t="s">
        <v>42</v>
      </c>
      <c r="O7037" s="1" t="s">
        <v>34</v>
      </c>
      <c r="P7037" s="1" t="s">
        <v>48</v>
      </c>
      <c r="Q7037" s="1" t="s">
        <v>24</v>
      </c>
      <c r="R7037" s="2">
        <v>39821</v>
      </c>
    </row>
    <row r="7038" spans="1:18" x14ac:dyDescent="0.25">
      <c r="A7038" s="1">
        <v>8582</v>
      </c>
      <c r="B7038" s="2">
        <v>40502</v>
      </c>
      <c r="C7038" s="2" t="str">
        <f t="shared" si="546"/>
        <v>November</v>
      </c>
      <c r="D7038" s="1" t="s">
        <v>18</v>
      </c>
      <c r="E7038" s="1">
        <v>15</v>
      </c>
      <c r="F7038" s="1">
        <f t="shared" si="545"/>
        <v>103.77</v>
      </c>
      <c r="G7038" s="1">
        <v>1556.55</v>
      </c>
      <c r="H7038" s="1">
        <v>24.49</v>
      </c>
      <c r="I7038">
        <f t="shared" si="547"/>
        <v>1581.04</v>
      </c>
      <c r="J7038">
        <f t="shared" si="548"/>
        <v>4.7610000000000001</v>
      </c>
      <c r="K7038">
        <f t="shared" si="549"/>
        <v>74.107345500000008</v>
      </c>
      <c r="L7038" s="1" t="s">
        <v>26</v>
      </c>
      <c r="M7038" s="1" t="s">
        <v>47</v>
      </c>
      <c r="N7038" s="1" t="s">
        <v>42</v>
      </c>
      <c r="O7038" s="1" t="s">
        <v>22</v>
      </c>
      <c r="P7038" s="1" t="s">
        <v>23</v>
      </c>
      <c r="Q7038" s="1" t="s">
        <v>53</v>
      </c>
      <c r="R7038" s="2">
        <v>40502</v>
      </c>
    </row>
    <row r="7039" spans="1:18" x14ac:dyDescent="0.25">
      <c r="A7039" s="1">
        <v>10886</v>
      </c>
      <c r="B7039" s="2">
        <v>40048</v>
      </c>
      <c r="C7039" s="2" t="str">
        <f t="shared" si="546"/>
        <v>August</v>
      </c>
      <c r="D7039" s="1" t="s">
        <v>37</v>
      </c>
      <c r="E7039" s="1">
        <v>47</v>
      </c>
      <c r="F7039" s="1">
        <f t="shared" si="545"/>
        <v>122.36042553191488</v>
      </c>
      <c r="G7039" s="1">
        <v>5750.94</v>
      </c>
      <c r="H7039" s="1">
        <v>56.14</v>
      </c>
      <c r="I7039">
        <f t="shared" si="547"/>
        <v>5807.08</v>
      </c>
      <c r="J7039">
        <f t="shared" si="548"/>
        <v>5.3265000000000002</v>
      </c>
      <c r="K7039">
        <f t="shared" si="549"/>
        <v>306.32381909999998</v>
      </c>
      <c r="L7039" s="1" t="s">
        <v>38</v>
      </c>
      <c r="M7039" s="1" t="s">
        <v>59</v>
      </c>
      <c r="N7039" s="1" t="s">
        <v>33</v>
      </c>
      <c r="O7039" s="1" t="s">
        <v>29</v>
      </c>
      <c r="P7039" s="1" t="s">
        <v>61</v>
      </c>
      <c r="Q7039" s="1" t="s">
        <v>64</v>
      </c>
      <c r="R7039" s="2">
        <v>40049</v>
      </c>
    </row>
    <row r="7040" spans="1:18" x14ac:dyDescent="0.25">
      <c r="A7040" s="1">
        <v>27302</v>
      </c>
      <c r="B7040" s="2">
        <v>41164</v>
      </c>
      <c r="C7040" s="2" t="str">
        <f t="shared" si="546"/>
        <v>September</v>
      </c>
      <c r="D7040" s="1" t="s">
        <v>18</v>
      </c>
      <c r="E7040" s="1">
        <v>16</v>
      </c>
      <c r="F7040" s="1">
        <f t="shared" si="545"/>
        <v>14.84625</v>
      </c>
      <c r="G7040" s="1">
        <v>237.54</v>
      </c>
      <c r="H7040" s="1">
        <v>8.7799999999999994</v>
      </c>
      <c r="I7040">
        <f t="shared" si="547"/>
        <v>246.32</v>
      </c>
      <c r="J7040">
        <f t="shared" si="548"/>
        <v>4.7610000000000001</v>
      </c>
      <c r="K7040">
        <f t="shared" si="549"/>
        <v>11.309279400000001</v>
      </c>
      <c r="L7040" s="1" t="s">
        <v>26</v>
      </c>
      <c r="M7040" s="1" t="s">
        <v>54</v>
      </c>
      <c r="N7040" s="1" t="s">
        <v>33</v>
      </c>
      <c r="O7040" s="1" t="s">
        <v>22</v>
      </c>
      <c r="P7040" s="1" t="s">
        <v>23</v>
      </c>
      <c r="Q7040" s="1" t="s">
        <v>24</v>
      </c>
      <c r="R7040" s="2">
        <v>41164</v>
      </c>
    </row>
    <row r="7041" spans="1:18" x14ac:dyDescent="0.25">
      <c r="A7041" s="1">
        <v>25733</v>
      </c>
      <c r="B7041" s="2">
        <v>41041</v>
      </c>
      <c r="C7041" s="2" t="str">
        <f t="shared" si="546"/>
        <v>May</v>
      </c>
      <c r="D7041" s="1" t="s">
        <v>18</v>
      </c>
      <c r="E7041" s="1">
        <v>24</v>
      </c>
      <c r="F7041" s="1">
        <f t="shared" si="545"/>
        <v>23.217916666666667</v>
      </c>
      <c r="G7041" s="1">
        <v>557.23</v>
      </c>
      <c r="H7041" s="1">
        <v>12.98</v>
      </c>
      <c r="I7041">
        <f t="shared" si="547"/>
        <v>570.21</v>
      </c>
      <c r="J7041">
        <f t="shared" si="548"/>
        <v>3.5455000000000001</v>
      </c>
      <c r="K7041">
        <f t="shared" si="549"/>
        <v>19.756589650000002</v>
      </c>
      <c r="L7041" s="1" t="s">
        <v>26</v>
      </c>
      <c r="M7041" s="1" t="s">
        <v>44</v>
      </c>
      <c r="N7041" s="1" t="s">
        <v>42</v>
      </c>
      <c r="O7041" s="1" t="s">
        <v>34</v>
      </c>
      <c r="P7041" s="1" t="s">
        <v>48</v>
      </c>
      <c r="Q7041" s="1" t="s">
        <v>24</v>
      </c>
      <c r="R7041" s="2">
        <v>41046</v>
      </c>
    </row>
    <row r="7042" spans="1:18" x14ac:dyDescent="0.25">
      <c r="A7042" s="1">
        <v>43302</v>
      </c>
      <c r="B7042" s="2">
        <v>40778</v>
      </c>
      <c r="C7042" s="2" t="str">
        <f t="shared" si="546"/>
        <v>August</v>
      </c>
      <c r="D7042" s="1" t="s">
        <v>18</v>
      </c>
      <c r="E7042" s="1">
        <v>4</v>
      </c>
      <c r="F7042" s="1">
        <f t="shared" ref="F7042:F7105" si="550">G7042/E7042</f>
        <v>2.2174999999999998</v>
      </c>
      <c r="G7042" s="1">
        <v>8.8699999999999992</v>
      </c>
      <c r="H7042" s="1">
        <v>1.63</v>
      </c>
      <c r="I7042">
        <f t="shared" si="547"/>
        <v>10.5</v>
      </c>
      <c r="J7042">
        <f t="shared" si="548"/>
        <v>3.5455000000000001</v>
      </c>
      <c r="K7042">
        <f t="shared" si="549"/>
        <v>0.31448584999999996</v>
      </c>
      <c r="L7042" s="1" t="s">
        <v>26</v>
      </c>
      <c r="M7042" s="1" t="s">
        <v>69</v>
      </c>
      <c r="N7042" s="1" t="s">
        <v>33</v>
      </c>
      <c r="O7042" s="1" t="s">
        <v>34</v>
      </c>
      <c r="P7042" s="1" t="s">
        <v>35</v>
      </c>
      <c r="Q7042" s="1" t="s">
        <v>36</v>
      </c>
      <c r="R7042" s="2">
        <v>40787</v>
      </c>
    </row>
    <row r="7043" spans="1:18" x14ac:dyDescent="0.25">
      <c r="A7043" s="1">
        <v>56486</v>
      </c>
      <c r="B7043" s="2">
        <v>39961</v>
      </c>
      <c r="C7043" s="2" t="str">
        <f t="shared" ref="C7043:C7106" si="551">TEXT(B7043,"mmmm")</f>
        <v>May</v>
      </c>
      <c r="D7043" s="1" t="s">
        <v>37</v>
      </c>
      <c r="E7043" s="1">
        <v>11</v>
      </c>
      <c r="F7043" s="1">
        <f t="shared" si="550"/>
        <v>6.6927272727272733</v>
      </c>
      <c r="G7043" s="1">
        <v>73.62</v>
      </c>
      <c r="H7043" s="1">
        <v>5.35</v>
      </c>
      <c r="I7043">
        <f t="shared" ref="I7043:I7106" si="552">G7043+H7043</f>
        <v>78.97</v>
      </c>
      <c r="J7043">
        <f t="shared" ref="J7043:J7106" si="553">IF(O7043="Furniture",4.761,IF(O7043="Technology",5.3265,IF(O7043="Office Supplies",3.5455,0)))</f>
        <v>3.5455000000000001</v>
      </c>
      <c r="K7043">
        <f t="shared" ref="K7043:K7106" si="554">(J7043*G7043)/100</f>
        <v>2.6101971000000002</v>
      </c>
      <c r="L7043" s="1" t="s">
        <v>26</v>
      </c>
      <c r="M7043" s="1" t="s">
        <v>49</v>
      </c>
      <c r="N7043" s="1" t="s">
        <v>33</v>
      </c>
      <c r="O7043" s="1" t="s">
        <v>34</v>
      </c>
      <c r="P7043" s="1" t="s">
        <v>45</v>
      </c>
      <c r="Q7043" s="1" t="s">
        <v>24</v>
      </c>
      <c r="R7043" s="2">
        <v>39962</v>
      </c>
    </row>
    <row r="7044" spans="1:18" x14ac:dyDescent="0.25">
      <c r="A7044" s="1">
        <v>27875</v>
      </c>
      <c r="B7044" s="2">
        <v>40263</v>
      </c>
      <c r="C7044" s="2" t="str">
        <f t="shared" si="551"/>
        <v>March</v>
      </c>
      <c r="D7044" s="1" t="s">
        <v>18</v>
      </c>
      <c r="E7044" s="1">
        <v>5</v>
      </c>
      <c r="F7044" s="1">
        <f t="shared" si="550"/>
        <v>12.994</v>
      </c>
      <c r="G7044" s="1">
        <v>64.97</v>
      </c>
      <c r="H7044" s="1">
        <v>49</v>
      </c>
      <c r="I7044">
        <f t="shared" si="552"/>
        <v>113.97</v>
      </c>
      <c r="J7044">
        <f t="shared" si="553"/>
        <v>3.5455000000000001</v>
      </c>
      <c r="K7044">
        <f t="shared" si="554"/>
        <v>2.30351135</v>
      </c>
      <c r="L7044" s="1" t="s">
        <v>26</v>
      </c>
      <c r="M7044" s="1" t="s">
        <v>59</v>
      </c>
      <c r="N7044" s="1" t="s">
        <v>21</v>
      </c>
      <c r="O7044" s="1" t="s">
        <v>34</v>
      </c>
      <c r="P7044" s="1" t="s">
        <v>68</v>
      </c>
      <c r="Q7044" s="1" t="s">
        <v>53</v>
      </c>
      <c r="R7044" s="2">
        <v>40268</v>
      </c>
    </row>
    <row r="7045" spans="1:18" x14ac:dyDescent="0.25">
      <c r="A7045" s="1">
        <v>25157</v>
      </c>
      <c r="B7045" s="2">
        <v>40323</v>
      </c>
      <c r="C7045" s="2" t="str">
        <f t="shared" si="551"/>
        <v>May</v>
      </c>
      <c r="D7045" s="1" t="s">
        <v>32</v>
      </c>
      <c r="E7045" s="1">
        <v>47</v>
      </c>
      <c r="F7045" s="1">
        <f t="shared" si="550"/>
        <v>5.7825531914893613</v>
      </c>
      <c r="G7045" s="1">
        <v>271.77999999999997</v>
      </c>
      <c r="H7045" s="1">
        <v>1.2</v>
      </c>
      <c r="I7045">
        <f t="shared" si="552"/>
        <v>272.97999999999996</v>
      </c>
      <c r="J7045">
        <f t="shared" si="553"/>
        <v>3.5455000000000001</v>
      </c>
      <c r="K7045">
        <f t="shared" si="554"/>
        <v>9.6359598999999996</v>
      </c>
      <c r="L7045" s="1" t="s">
        <v>26</v>
      </c>
      <c r="M7045" s="1" t="s">
        <v>27</v>
      </c>
      <c r="N7045" s="1" t="s">
        <v>33</v>
      </c>
      <c r="O7045" s="1" t="s">
        <v>34</v>
      </c>
      <c r="P7045" s="1" t="s">
        <v>35</v>
      </c>
      <c r="Q7045" s="1" t="s">
        <v>36</v>
      </c>
      <c r="R7045" s="2">
        <v>40324</v>
      </c>
    </row>
    <row r="7046" spans="1:18" x14ac:dyDescent="0.25">
      <c r="A7046" s="1">
        <v>34246</v>
      </c>
      <c r="B7046" s="2">
        <v>40458</v>
      </c>
      <c r="C7046" s="2" t="str">
        <f t="shared" si="551"/>
        <v>October</v>
      </c>
      <c r="D7046" s="1" t="s">
        <v>37</v>
      </c>
      <c r="E7046" s="1">
        <v>18</v>
      </c>
      <c r="F7046" s="1">
        <f t="shared" si="550"/>
        <v>104.89</v>
      </c>
      <c r="G7046" s="1">
        <v>1888.02</v>
      </c>
      <c r="H7046" s="1">
        <v>19.989999999999998</v>
      </c>
      <c r="I7046">
        <f t="shared" si="552"/>
        <v>1908.01</v>
      </c>
      <c r="J7046">
        <f t="shared" si="553"/>
        <v>5.3265000000000002</v>
      </c>
      <c r="K7046">
        <f t="shared" si="554"/>
        <v>100.5653853</v>
      </c>
      <c r="L7046" s="1" t="s">
        <v>26</v>
      </c>
      <c r="M7046" s="1" t="s">
        <v>44</v>
      </c>
      <c r="N7046" s="1" t="s">
        <v>42</v>
      </c>
      <c r="O7046" s="1" t="s">
        <v>29</v>
      </c>
      <c r="P7046" s="1" t="s">
        <v>61</v>
      </c>
      <c r="Q7046" s="1" t="s">
        <v>24</v>
      </c>
      <c r="R7046" s="2">
        <v>40459</v>
      </c>
    </row>
    <row r="7047" spans="1:18" x14ac:dyDescent="0.25">
      <c r="A7047" s="1">
        <v>1059</v>
      </c>
      <c r="B7047" s="2">
        <v>39870</v>
      </c>
      <c r="C7047" s="2" t="str">
        <f t="shared" si="551"/>
        <v>February</v>
      </c>
      <c r="D7047" s="1" t="s">
        <v>37</v>
      </c>
      <c r="E7047" s="1">
        <v>22</v>
      </c>
      <c r="F7047" s="1">
        <f t="shared" si="550"/>
        <v>5.7877272727272731</v>
      </c>
      <c r="G7047" s="1">
        <v>127.33</v>
      </c>
      <c r="H7047" s="1">
        <v>2.99</v>
      </c>
      <c r="I7047">
        <f t="shared" si="552"/>
        <v>130.32</v>
      </c>
      <c r="J7047">
        <f t="shared" si="553"/>
        <v>3.5455000000000001</v>
      </c>
      <c r="K7047">
        <f t="shared" si="554"/>
        <v>4.5144851499999996</v>
      </c>
      <c r="L7047" s="1" t="s">
        <v>26</v>
      </c>
      <c r="M7047" s="1" t="s">
        <v>27</v>
      </c>
      <c r="N7047" s="1" t="s">
        <v>33</v>
      </c>
      <c r="O7047" s="1" t="s">
        <v>34</v>
      </c>
      <c r="P7047" s="1" t="s">
        <v>48</v>
      </c>
      <c r="Q7047" s="1" t="s">
        <v>24</v>
      </c>
      <c r="R7047" s="2">
        <v>39872</v>
      </c>
    </row>
    <row r="7048" spans="1:18" x14ac:dyDescent="0.25">
      <c r="A7048" s="1">
        <v>48322</v>
      </c>
      <c r="B7048" s="2">
        <v>40972</v>
      </c>
      <c r="C7048" s="2" t="str">
        <f t="shared" si="551"/>
        <v>March</v>
      </c>
      <c r="D7048" s="1" t="s">
        <v>41</v>
      </c>
      <c r="E7048" s="1">
        <v>14</v>
      </c>
      <c r="F7048" s="1">
        <f t="shared" si="550"/>
        <v>2.9549999999999996</v>
      </c>
      <c r="G7048" s="1">
        <v>41.37</v>
      </c>
      <c r="H7048" s="1">
        <v>0.7</v>
      </c>
      <c r="I7048">
        <f t="shared" si="552"/>
        <v>42.07</v>
      </c>
      <c r="J7048">
        <f t="shared" si="553"/>
        <v>3.5455000000000001</v>
      </c>
      <c r="K7048">
        <f t="shared" si="554"/>
        <v>1.46677335</v>
      </c>
      <c r="L7048" s="1" t="s">
        <v>26</v>
      </c>
      <c r="M7048" s="1" t="s">
        <v>20</v>
      </c>
      <c r="N7048" s="1" t="s">
        <v>21</v>
      </c>
      <c r="O7048" s="1" t="s">
        <v>34</v>
      </c>
      <c r="P7048" s="1" t="s">
        <v>35</v>
      </c>
      <c r="Q7048" s="1" t="s">
        <v>36</v>
      </c>
      <c r="R7048" s="2">
        <v>40973</v>
      </c>
    </row>
    <row r="7049" spans="1:18" x14ac:dyDescent="0.25">
      <c r="A7049" s="1">
        <v>36001</v>
      </c>
      <c r="B7049" s="2">
        <v>40630</v>
      </c>
      <c r="C7049" s="2" t="str">
        <f t="shared" si="551"/>
        <v>March</v>
      </c>
      <c r="D7049" s="1" t="s">
        <v>18</v>
      </c>
      <c r="E7049" s="1">
        <v>45</v>
      </c>
      <c r="F7049" s="1">
        <f t="shared" si="550"/>
        <v>23.084888888888887</v>
      </c>
      <c r="G7049" s="1">
        <v>1038.82</v>
      </c>
      <c r="H7049" s="1">
        <v>15.1</v>
      </c>
      <c r="I7049">
        <f t="shared" si="552"/>
        <v>1053.9199999999998</v>
      </c>
      <c r="J7049">
        <f t="shared" si="553"/>
        <v>3.5455000000000001</v>
      </c>
      <c r="K7049">
        <f t="shared" si="554"/>
        <v>36.831363099999997</v>
      </c>
      <c r="L7049" s="1" t="s">
        <v>26</v>
      </c>
      <c r="M7049" s="1" t="s">
        <v>44</v>
      </c>
      <c r="N7049" s="1" t="s">
        <v>42</v>
      </c>
      <c r="O7049" s="1" t="s">
        <v>34</v>
      </c>
      <c r="P7049" s="1" t="s">
        <v>48</v>
      </c>
      <c r="Q7049" s="1" t="s">
        <v>24</v>
      </c>
      <c r="R7049" s="2">
        <v>40632</v>
      </c>
    </row>
    <row r="7050" spans="1:18" x14ac:dyDescent="0.25">
      <c r="A7050" s="1">
        <v>48161</v>
      </c>
      <c r="B7050" s="2">
        <v>40686</v>
      </c>
      <c r="C7050" s="2" t="str">
        <f t="shared" si="551"/>
        <v>May</v>
      </c>
      <c r="D7050" s="1" t="s">
        <v>32</v>
      </c>
      <c r="E7050" s="1">
        <v>16</v>
      </c>
      <c r="F7050" s="1">
        <f t="shared" si="550"/>
        <v>8.7306249999999999</v>
      </c>
      <c r="G7050" s="1">
        <v>139.69</v>
      </c>
      <c r="H7050" s="1">
        <v>9.23</v>
      </c>
      <c r="I7050">
        <f t="shared" si="552"/>
        <v>148.91999999999999</v>
      </c>
      <c r="J7050">
        <f t="shared" si="553"/>
        <v>3.5455000000000001</v>
      </c>
      <c r="K7050">
        <f t="shared" si="554"/>
        <v>4.9527089499999999</v>
      </c>
      <c r="L7050" s="1" t="s">
        <v>26</v>
      </c>
      <c r="M7050" s="1" t="s">
        <v>49</v>
      </c>
      <c r="N7050" s="1" t="s">
        <v>42</v>
      </c>
      <c r="O7050" s="1" t="s">
        <v>34</v>
      </c>
      <c r="P7050" s="1" t="s">
        <v>68</v>
      </c>
      <c r="Q7050" s="1" t="s">
        <v>24</v>
      </c>
      <c r="R7050" s="2">
        <v>40688</v>
      </c>
    </row>
    <row r="7051" spans="1:18" x14ac:dyDescent="0.25">
      <c r="A7051" s="1">
        <v>43745</v>
      </c>
      <c r="B7051" s="2">
        <v>40483</v>
      </c>
      <c r="C7051" s="2" t="str">
        <f t="shared" si="551"/>
        <v>November</v>
      </c>
      <c r="D7051" s="1" t="s">
        <v>18</v>
      </c>
      <c r="E7051" s="1">
        <v>41</v>
      </c>
      <c r="F7051" s="1">
        <f t="shared" si="550"/>
        <v>6.3570731707317067</v>
      </c>
      <c r="G7051" s="1">
        <v>260.64</v>
      </c>
      <c r="H7051" s="1">
        <v>6.15</v>
      </c>
      <c r="I7051">
        <f t="shared" si="552"/>
        <v>266.78999999999996</v>
      </c>
      <c r="J7051">
        <f t="shared" si="553"/>
        <v>3.5455000000000001</v>
      </c>
      <c r="K7051">
        <f t="shared" si="554"/>
        <v>9.2409911999999998</v>
      </c>
      <c r="L7051" s="1" t="s">
        <v>26</v>
      </c>
      <c r="M7051" s="1" t="s">
        <v>49</v>
      </c>
      <c r="N7051" s="1" t="s">
        <v>33</v>
      </c>
      <c r="O7051" s="1" t="s">
        <v>34</v>
      </c>
      <c r="P7051" s="1" t="s">
        <v>45</v>
      </c>
      <c r="Q7051" s="1" t="s">
        <v>24</v>
      </c>
      <c r="R7051" s="2">
        <v>40485</v>
      </c>
    </row>
    <row r="7052" spans="1:18" x14ac:dyDescent="0.25">
      <c r="A7052" s="1">
        <v>12706</v>
      </c>
      <c r="B7052" s="2">
        <v>40137</v>
      </c>
      <c r="C7052" s="2" t="str">
        <f t="shared" si="551"/>
        <v>November</v>
      </c>
      <c r="D7052" s="1" t="s">
        <v>37</v>
      </c>
      <c r="E7052" s="1">
        <v>46</v>
      </c>
      <c r="F7052" s="1">
        <f t="shared" si="550"/>
        <v>54.232391304347829</v>
      </c>
      <c r="G7052" s="1">
        <v>2494.69</v>
      </c>
      <c r="H7052" s="1">
        <v>36.61</v>
      </c>
      <c r="I7052">
        <f t="shared" si="552"/>
        <v>2531.3000000000002</v>
      </c>
      <c r="J7052">
        <f t="shared" si="553"/>
        <v>4.7610000000000001</v>
      </c>
      <c r="K7052">
        <f t="shared" si="554"/>
        <v>118.7721909</v>
      </c>
      <c r="L7052" s="1" t="s">
        <v>38</v>
      </c>
      <c r="M7052" s="1" t="s">
        <v>47</v>
      </c>
      <c r="N7052" s="1" t="s">
        <v>33</v>
      </c>
      <c r="O7052" s="1" t="s">
        <v>22</v>
      </c>
      <c r="P7052" s="1" t="s">
        <v>67</v>
      </c>
      <c r="Q7052" s="1" t="s">
        <v>64</v>
      </c>
      <c r="R7052" s="2">
        <v>40138</v>
      </c>
    </row>
    <row r="7053" spans="1:18" x14ac:dyDescent="0.25">
      <c r="A7053" s="1">
        <v>50657</v>
      </c>
      <c r="B7053" s="2">
        <v>40895</v>
      </c>
      <c r="C7053" s="2" t="str">
        <f t="shared" si="551"/>
        <v>December</v>
      </c>
      <c r="D7053" s="1" t="s">
        <v>25</v>
      </c>
      <c r="E7053" s="1">
        <v>40</v>
      </c>
      <c r="F7053" s="1">
        <f t="shared" si="550"/>
        <v>7.8862499999999995</v>
      </c>
      <c r="G7053" s="1">
        <v>315.45</v>
      </c>
      <c r="H7053" s="1">
        <v>11.51</v>
      </c>
      <c r="I7053">
        <f t="shared" si="552"/>
        <v>326.95999999999998</v>
      </c>
      <c r="J7053">
        <f t="shared" si="553"/>
        <v>3.5455000000000001</v>
      </c>
      <c r="K7053">
        <f t="shared" si="554"/>
        <v>11.18427975</v>
      </c>
      <c r="L7053" s="1" t="s">
        <v>26</v>
      </c>
      <c r="M7053" s="1" t="s">
        <v>59</v>
      </c>
      <c r="N7053" s="1" t="s">
        <v>33</v>
      </c>
      <c r="O7053" s="1" t="s">
        <v>34</v>
      </c>
      <c r="P7053" s="1" t="s">
        <v>48</v>
      </c>
      <c r="Q7053" s="1" t="s">
        <v>24</v>
      </c>
      <c r="R7053" s="2">
        <v>40896</v>
      </c>
    </row>
    <row r="7054" spans="1:18" x14ac:dyDescent="0.25">
      <c r="A7054" s="1">
        <v>36356</v>
      </c>
      <c r="B7054" s="2">
        <v>40902</v>
      </c>
      <c r="C7054" s="2" t="str">
        <f t="shared" si="551"/>
        <v>December</v>
      </c>
      <c r="D7054" s="1" t="s">
        <v>41</v>
      </c>
      <c r="E7054" s="1">
        <v>45</v>
      </c>
      <c r="F7054" s="1">
        <f t="shared" si="550"/>
        <v>105.96866666666666</v>
      </c>
      <c r="G7054" s="1">
        <v>4768.59</v>
      </c>
      <c r="H7054" s="1">
        <v>45</v>
      </c>
      <c r="I7054">
        <f t="shared" si="552"/>
        <v>4813.59</v>
      </c>
      <c r="J7054">
        <f t="shared" si="553"/>
        <v>4.7610000000000001</v>
      </c>
      <c r="K7054">
        <f t="shared" si="554"/>
        <v>227.03256990000003</v>
      </c>
      <c r="L7054" s="1" t="s">
        <v>38</v>
      </c>
      <c r="M7054" s="1" t="s">
        <v>20</v>
      </c>
      <c r="N7054" s="1" t="s">
        <v>21</v>
      </c>
      <c r="O7054" s="1" t="s">
        <v>22</v>
      </c>
      <c r="P7054" s="1" t="s">
        <v>39</v>
      </c>
      <c r="Q7054" s="1" t="s">
        <v>40</v>
      </c>
      <c r="R7054" s="2">
        <v>40904</v>
      </c>
    </row>
    <row r="7055" spans="1:18" x14ac:dyDescent="0.25">
      <c r="A7055" s="1">
        <v>55808</v>
      </c>
      <c r="B7055" s="2">
        <v>40588</v>
      </c>
      <c r="C7055" s="2" t="str">
        <f t="shared" si="551"/>
        <v>February</v>
      </c>
      <c r="D7055" s="1" t="s">
        <v>32</v>
      </c>
      <c r="E7055" s="1">
        <v>6</v>
      </c>
      <c r="F7055" s="1">
        <f t="shared" si="550"/>
        <v>138.38</v>
      </c>
      <c r="G7055" s="1">
        <v>830.28</v>
      </c>
      <c r="H7055" s="1">
        <v>70.2</v>
      </c>
      <c r="I7055">
        <f t="shared" si="552"/>
        <v>900.48</v>
      </c>
      <c r="J7055">
        <f t="shared" si="553"/>
        <v>4.7610000000000001</v>
      </c>
      <c r="K7055">
        <f t="shared" si="554"/>
        <v>39.5296308</v>
      </c>
      <c r="L7055" s="1" t="s">
        <v>38</v>
      </c>
      <c r="M7055" s="1" t="s">
        <v>56</v>
      </c>
      <c r="N7055" s="1" t="s">
        <v>42</v>
      </c>
      <c r="O7055" s="1" t="s">
        <v>22</v>
      </c>
      <c r="P7055" s="1" t="s">
        <v>39</v>
      </c>
      <c r="Q7055" s="1" t="s">
        <v>40</v>
      </c>
      <c r="R7055" s="2">
        <v>40590</v>
      </c>
    </row>
    <row r="7056" spans="1:18" x14ac:dyDescent="0.25">
      <c r="A7056" s="1">
        <v>1895</v>
      </c>
      <c r="B7056" s="2">
        <v>39962</v>
      </c>
      <c r="C7056" s="2" t="str">
        <f t="shared" si="551"/>
        <v>May</v>
      </c>
      <c r="D7056" s="1" t="s">
        <v>41</v>
      </c>
      <c r="E7056" s="1">
        <v>5</v>
      </c>
      <c r="F7056" s="1">
        <f t="shared" si="550"/>
        <v>8.25</v>
      </c>
      <c r="G7056" s="1">
        <v>41.25</v>
      </c>
      <c r="H7056" s="1">
        <v>7.91</v>
      </c>
      <c r="I7056">
        <f t="shared" si="552"/>
        <v>49.16</v>
      </c>
      <c r="J7056">
        <f t="shared" si="553"/>
        <v>3.5455000000000001</v>
      </c>
      <c r="K7056">
        <f t="shared" si="554"/>
        <v>1.4625187500000001</v>
      </c>
      <c r="L7056" s="1" t="s">
        <v>26</v>
      </c>
      <c r="M7056" s="1" t="s">
        <v>54</v>
      </c>
      <c r="N7056" s="1" t="s">
        <v>33</v>
      </c>
      <c r="O7056" s="1" t="s">
        <v>34</v>
      </c>
      <c r="P7056" s="1" t="s">
        <v>45</v>
      </c>
      <c r="Q7056" s="1" t="s">
        <v>24</v>
      </c>
      <c r="R7056" s="2">
        <v>39964</v>
      </c>
    </row>
    <row r="7057" spans="1:18" x14ac:dyDescent="0.25">
      <c r="A7057" s="1">
        <v>56608</v>
      </c>
      <c r="B7057" s="2">
        <v>40135</v>
      </c>
      <c r="C7057" s="2" t="str">
        <f t="shared" si="551"/>
        <v>November</v>
      </c>
      <c r="D7057" s="1" t="s">
        <v>37</v>
      </c>
      <c r="E7057" s="1">
        <v>23</v>
      </c>
      <c r="F7057" s="1">
        <f t="shared" si="550"/>
        <v>1.836086956521739</v>
      </c>
      <c r="G7057" s="1">
        <v>42.23</v>
      </c>
      <c r="H7057" s="1">
        <v>0.76</v>
      </c>
      <c r="I7057">
        <f t="shared" si="552"/>
        <v>42.989999999999995</v>
      </c>
      <c r="J7057">
        <f t="shared" si="553"/>
        <v>3.5455000000000001</v>
      </c>
      <c r="K7057">
        <f t="shared" si="554"/>
        <v>1.49726465</v>
      </c>
      <c r="L7057" s="1" t="s">
        <v>26</v>
      </c>
      <c r="M7057" s="1" t="s">
        <v>56</v>
      </c>
      <c r="N7057" s="1" t="s">
        <v>21</v>
      </c>
      <c r="O7057" s="1" t="s">
        <v>34</v>
      </c>
      <c r="P7057" s="1" t="s">
        <v>66</v>
      </c>
      <c r="Q7057" s="1" t="s">
        <v>36</v>
      </c>
      <c r="R7057" s="2">
        <v>40137</v>
      </c>
    </row>
    <row r="7058" spans="1:18" x14ac:dyDescent="0.25">
      <c r="A7058" s="1">
        <v>13282</v>
      </c>
      <c r="B7058" s="2">
        <v>41038</v>
      </c>
      <c r="C7058" s="2" t="str">
        <f t="shared" si="551"/>
        <v>May</v>
      </c>
      <c r="D7058" s="1" t="s">
        <v>18</v>
      </c>
      <c r="E7058" s="1">
        <v>2</v>
      </c>
      <c r="F7058" s="1">
        <f t="shared" si="550"/>
        <v>6.2949999999999999</v>
      </c>
      <c r="G7058" s="1">
        <v>12.59</v>
      </c>
      <c r="H7058" s="1">
        <v>0.5</v>
      </c>
      <c r="I7058">
        <f t="shared" si="552"/>
        <v>13.09</v>
      </c>
      <c r="J7058">
        <f t="shared" si="553"/>
        <v>3.5455000000000001</v>
      </c>
      <c r="K7058">
        <f t="shared" si="554"/>
        <v>0.44637844999999998</v>
      </c>
      <c r="L7058" s="1" t="s">
        <v>26</v>
      </c>
      <c r="M7058" s="1" t="s">
        <v>51</v>
      </c>
      <c r="N7058" s="1" t="s">
        <v>33</v>
      </c>
      <c r="O7058" s="1" t="s">
        <v>34</v>
      </c>
      <c r="P7058" s="1" t="s">
        <v>63</v>
      </c>
      <c r="Q7058" s="1" t="s">
        <v>24</v>
      </c>
      <c r="R7058" s="2">
        <v>41042</v>
      </c>
    </row>
    <row r="7059" spans="1:18" x14ac:dyDescent="0.25">
      <c r="A7059" s="1">
        <v>31751</v>
      </c>
      <c r="B7059" s="2">
        <v>40689</v>
      </c>
      <c r="C7059" s="2" t="str">
        <f t="shared" si="551"/>
        <v>May</v>
      </c>
      <c r="D7059" s="1" t="s">
        <v>25</v>
      </c>
      <c r="E7059" s="1">
        <v>31</v>
      </c>
      <c r="F7059" s="1">
        <f t="shared" si="550"/>
        <v>13.326451612903226</v>
      </c>
      <c r="G7059" s="1">
        <v>413.12</v>
      </c>
      <c r="H7059" s="1">
        <v>7.27</v>
      </c>
      <c r="I7059">
        <f t="shared" si="552"/>
        <v>420.39</v>
      </c>
      <c r="J7059">
        <f t="shared" si="553"/>
        <v>3.5455000000000001</v>
      </c>
      <c r="K7059">
        <f t="shared" si="554"/>
        <v>14.6471696</v>
      </c>
      <c r="L7059" s="1" t="s">
        <v>19</v>
      </c>
      <c r="M7059" s="1" t="s">
        <v>27</v>
      </c>
      <c r="N7059" s="1" t="s">
        <v>28</v>
      </c>
      <c r="O7059" s="1" t="s">
        <v>34</v>
      </c>
      <c r="P7059" s="1" t="s">
        <v>48</v>
      </c>
      <c r="Q7059" s="1" t="s">
        <v>24</v>
      </c>
      <c r="R7059" s="2">
        <v>40691</v>
      </c>
    </row>
    <row r="7060" spans="1:18" x14ac:dyDescent="0.25">
      <c r="A7060" s="1">
        <v>45184</v>
      </c>
      <c r="B7060" s="2">
        <v>40346</v>
      </c>
      <c r="C7060" s="2" t="str">
        <f t="shared" si="551"/>
        <v>June</v>
      </c>
      <c r="D7060" s="1" t="s">
        <v>18</v>
      </c>
      <c r="E7060" s="1">
        <v>25</v>
      </c>
      <c r="F7060" s="1">
        <f t="shared" si="550"/>
        <v>585.8904</v>
      </c>
      <c r="G7060" s="1">
        <v>14647.26</v>
      </c>
      <c r="H7060" s="1">
        <v>24.49</v>
      </c>
      <c r="I7060">
        <f t="shared" si="552"/>
        <v>14671.75</v>
      </c>
      <c r="J7060">
        <f t="shared" si="553"/>
        <v>5.3265000000000002</v>
      </c>
      <c r="K7060">
        <f t="shared" si="554"/>
        <v>780.1863039000001</v>
      </c>
      <c r="L7060" s="1" t="s">
        <v>26</v>
      </c>
      <c r="M7060" s="1" t="s">
        <v>27</v>
      </c>
      <c r="N7060" s="1" t="s">
        <v>42</v>
      </c>
      <c r="O7060" s="1" t="s">
        <v>29</v>
      </c>
      <c r="P7060" s="1" t="s">
        <v>52</v>
      </c>
      <c r="Q7060" s="1" t="s">
        <v>53</v>
      </c>
      <c r="R7060" s="2">
        <v>40355</v>
      </c>
    </row>
    <row r="7061" spans="1:18" x14ac:dyDescent="0.25">
      <c r="A7061" s="1">
        <v>50816</v>
      </c>
      <c r="B7061" s="2">
        <v>39899</v>
      </c>
      <c r="C7061" s="2" t="str">
        <f t="shared" si="551"/>
        <v>March</v>
      </c>
      <c r="D7061" s="1" t="s">
        <v>25</v>
      </c>
      <c r="E7061" s="1">
        <v>26</v>
      </c>
      <c r="F7061" s="1">
        <f t="shared" si="550"/>
        <v>28.227692307692305</v>
      </c>
      <c r="G7061" s="1">
        <v>733.92</v>
      </c>
      <c r="H7061" s="1">
        <v>1.49</v>
      </c>
      <c r="I7061">
        <f t="shared" si="552"/>
        <v>735.41</v>
      </c>
      <c r="J7061">
        <f t="shared" si="553"/>
        <v>3.5455000000000001</v>
      </c>
      <c r="K7061">
        <f t="shared" si="554"/>
        <v>26.021133599999999</v>
      </c>
      <c r="L7061" s="1" t="s">
        <v>26</v>
      </c>
      <c r="M7061" s="1" t="s">
        <v>20</v>
      </c>
      <c r="N7061" s="1" t="s">
        <v>28</v>
      </c>
      <c r="O7061" s="1" t="s">
        <v>34</v>
      </c>
      <c r="P7061" s="1" t="s">
        <v>48</v>
      </c>
      <c r="Q7061" s="1" t="s">
        <v>24</v>
      </c>
      <c r="R7061" s="2">
        <v>39901</v>
      </c>
    </row>
    <row r="7062" spans="1:18" x14ac:dyDescent="0.25">
      <c r="A7062" s="1">
        <v>48484</v>
      </c>
      <c r="B7062" s="2">
        <v>40352</v>
      </c>
      <c r="C7062" s="2" t="str">
        <f t="shared" si="551"/>
        <v>June</v>
      </c>
      <c r="D7062" s="1" t="s">
        <v>41</v>
      </c>
      <c r="E7062" s="1">
        <v>43</v>
      </c>
      <c r="F7062" s="1">
        <f t="shared" si="550"/>
        <v>20.507906976744188</v>
      </c>
      <c r="G7062" s="1">
        <v>881.84</v>
      </c>
      <c r="H7062" s="1">
        <v>9.0299999999999994</v>
      </c>
      <c r="I7062">
        <f t="shared" si="552"/>
        <v>890.87</v>
      </c>
      <c r="J7062">
        <f t="shared" si="553"/>
        <v>3.5455000000000001</v>
      </c>
      <c r="K7062">
        <f t="shared" si="554"/>
        <v>31.2656372</v>
      </c>
      <c r="L7062" s="1" t="s">
        <v>26</v>
      </c>
      <c r="M7062" s="1" t="s">
        <v>20</v>
      </c>
      <c r="N7062" s="1" t="s">
        <v>28</v>
      </c>
      <c r="O7062" s="1" t="s">
        <v>34</v>
      </c>
      <c r="P7062" s="1" t="s">
        <v>45</v>
      </c>
      <c r="Q7062" s="1" t="s">
        <v>24</v>
      </c>
      <c r="R7062" s="2">
        <v>40354</v>
      </c>
    </row>
    <row r="7063" spans="1:18" x14ac:dyDescent="0.25">
      <c r="A7063" s="1">
        <v>26176</v>
      </c>
      <c r="B7063" s="2">
        <v>40866</v>
      </c>
      <c r="C7063" s="2" t="str">
        <f t="shared" si="551"/>
        <v>November</v>
      </c>
      <c r="D7063" s="1" t="s">
        <v>25</v>
      </c>
      <c r="E7063" s="1">
        <v>14</v>
      </c>
      <c r="F7063" s="1">
        <f t="shared" si="550"/>
        <v>6.7371428571428567</v>
      </c>
      <c r="G7063" s="1">
        <v>94.32</v>
      </c>
      <c r="H7063" s="1">
        <v>8.19</v>
      </c>
      <c r="I7063">
        <f t="shared" si="552"/>
        <v>102.50999999999999</v>
      </c>
      <c r="J7063">
        <f t="shared" si="553"/>
        <v>3.5455000000000001</v>
      </c>
      <c r="K7063">
        <f t="shared" si="554"/>
        <v>3.3441156000000003</v>
      </c>
      <c r="L7063" s="1" t="s">
        <v>26</v>
      </c>
      <c r="M7063" s="1" t="s">
        <v>56</v>
      </c>
      <c r="N7063" s="1" t="s">
        <v>42</v>
      </c>
      <c r="O7063" s="1" t="s">
        <v>34</v>
      </c>
      <c r="P7063" s="1" t="s">
        <v>45</v>
      </c>
      <c r="Q7063" s="1" t="s">
        <v>24</v>
      </c>
      <c r="R7063" s="2">
        <v>40868</v>
      </c>
    </row>
    <row r="7064" spans="1:18" x14ac:dyDescent="0.25">
      <c r="A7064" s="1">
        <v>18374</v>
      </c>
      <c r="B7064" s="2">
        <v>41182</v>
      </c>
      <c r="C7064" s="2" t="str">
        <f t="shared" si="551"/>
        <v>September</v>
      </c>
      <c r="D7064" s="1" t="s">
        <v>18</v>
      </c>
      <c r="E7064" s="1">
        <v>21</v>
      </c>
      <c r="F7064" s="1">
        <f t="shared" si="550"/>
        <v>7.1504761904761907</v>
      </c>
      <c r="G7064" s="1">
        <v>150.16</v>
      </c>
      <c r="H7064" s="1">
        <v>5.47</v>
      </c>
      <c r="I7064">
        <f t="shared" si="552"/>
        <v>155.63</v>
      </c>
      <c r="J7064">
        <f t="shared" si="553"/>
        <v>3.5455000000000001</v>
      </c>
      <c r="K7064">
        <f t="shared" si="554"/>
        <v>5.3239228000000001</v>
      </c>
      <c r="L7064" s="1" t="s">
        <v>26</v>
      </c>
      <c r="M7064" s="1" t="s">
        <v>54</v>
      </c>
      <c r="N7064" s="1" t="s">
        <v>33</v>
      </c>
      <c r="O7064" s="1" t="s">
        <v>34</v>
      </c>
      <c r="P7064" s="1" t="s">
        <v>45</v>
      </c>
      <c r="Q7064" s="1" t="s">
        <v>24</v>
      </c>
      <c r="R7064" s="2">
        <v>41184</v>
      </c>
    </row>
    <row r="7065" spans="1:18" x14ac:dyDescent="0.25">
      <c r="A7065" s="1">
        <v>548</v>
      </c>
      <c r="B7065" s="2">
        <v>40076</v>
      </c>
      <c r="C7065" s="2" t="str">
        <f t="shared" si="551"/>
        <v>September</v>
      </c>
      <c r="D7065" s="1" t="s">
        <v>37</v>
      </c>
      <c r="E7065" s="1">
        <v>41</v>
      </c>
      <c r="F7065" s="1">
        <f t="shared" si="550"/>
        <v>3.1582926829268296</v>
      </c>
      <c r="G7065" s="1">
        <v>129.49</v>
      </c>
      <c r="H7065" s="1">
        <v>0.99</v>
      </c>
      <c r="I7065">
        <f t="shared" si="552"/>
        <v>130.48000000000002</v>
      </c>
      <c r="J7065">
        <f t="shared" si="553"/>
        <v>3.5455000000000001</v>
      </c>
      <c r="K7065">
        <f t="shared" si="554"/>
        <v>4.5910679500000002</v>
      </c>
      <c r="L7065" s="1" t="s">
        <v>26</v>
      </c>
      <c r="M7065" s="1" t="s">
        <v>54</v>
      </c>
      <c r="N7065" s="1" t="s">
        <v>42</v>
      </c>
      <c r="O7065" s="1" t="s">
        <v>34</v>
      </c>
      <c r="P7065" s="1" t="s">
        <v>63</v>
      </c>
      <c r="Q7065" s="1" t="s">
        <v>24</v>
      </c>
      <c r="R7065" s="2">
        <v>40077</v>
      </c>
    </row>
    <row r="7066" spans="1:18" x14ac:dyDescent="0.25">
      <c r="A7066" s="1">
        <v>28934</v>
      </c>
      <c r="B7066" s="2">
        <v>41241</v>
      </c>
      <c r="C7066" s="2" t="str">
        <f t="shared" si="551"/>
        <v>November</v>
      </c>
      <c r="D7066" s="1" t="s">
        <v>41</v>
      </c>
      <c r="E7066" s="1">
        <v>12</v>
      </c>
      <c r="F7066" s="1">
        <f t="shared" si="550"/>
        <v>106.02916666666665</v>
      </c>
      <c r="G7066" s="1">
        <v>1272.3499999999999</v>
      </c>
      <c r="H7066" s="1">
        <v>7.18</v>
      </c>
      <c r="I7066">
        <f t="shared" si="552"/>
        <v>1279.53</v>
      </c>
      <c r="J7066">
        <f t="shared" si="553"/>
        <v>5.3265000000000002</v>
      </c>
      <c r="K7066">
        <f t="shared" si="554"/>
        <v>67.771722749999995</v>
      </c>
      <c r="L7066" s="1" t="s">
        <v>26</v>
      </c>
      <c r="M7066" s="1" t="s">
        <v>51</v>
      </c>
      <c r="N7066" s="1" t="s">
        <v>21</v>
      </c>
      <c r="O7066" s="1" t="s">
        <v>29</v>
      </c>
      <c r="P7066" s="1" t="s">
        <v>43</v>
      </c>
      <c r="Q7066" s="1" t="s">
        <v>24</v>
      </c>
      <c r="R7066" s="2">
        <v>41242</v>
      </c>
    </row>
    <row r="7067" spans="1:18" x14ac:dyDescent="0.25">
      <c r="A7067" s="1">
        <v>29572</v>
      </c>
      <c r="B7067" s="2">
        <v>40332</v>
      </c>
      <c r="C7067" s="2" t="str">
        <f t="shared" si="551"/>
        <v>June</v>
      </c>
      <c r="D7067" s="1" t="s">
        <v>32</v>
      </c>
      <c r="E7067" s="1">
        <v>18</v>
      </c>
      <c r="F7067" s="1">
        <f t="shared" si="550"/>
        <v>147.64222222222222</v>
      </c>
      <c r="G7067" s="1">
        <v>2657.56</v>
      </c>
      <c r="H7067" s="1">
        <v>16.010000000000002</v>
      </c>
      <c r="I7067">
        <f t="shared" si="552"/>
        <v>2673.57</v>
      </c>
      <c r="J7067">
        <f t="shared" si="553"/>
        <v>4.7610000000000001</v>
      </c>
      <c r="K7067">
        <f t="shared" si="554"/>
        <v>126.5264316</v>
      </c>
      <c r="L7067" s="1" t="s">
        <v>38</v>
      </c>
      <c r="M7067" s="1" t="s">
        <v>27</v>
      </c>
      <c r="N7067" s="1" t="s">
        <v>42</v>
      </c>
      <c r="O7067" s="1" t="s">
        <v>22</v>
      </c>
      <c r="P7067" s="1" t="s">
        <v>57</v>
      </c>
      <c r="Q7067" s="1" t="s">
        <v>64</v>
      </c>
      <c r="R7067" s="2">
        <v>40333</v>
      </c>
    </row>
    <row r="7068" spans="1:18" x14ac:dyDescent="0.25">
      <c r="A7068" s="1">
        <v>48321</v>
      </c>
      <c r="B7068" s="2">
        <v>40388</v>
      </c>
      <c r="C7068" s="2" t="str">
        <f t="shared" si="551"/>
        <v>July</v>
      </c>
      <c r="D7068" s="1" t="s">
        <v>25</v>
      </c>
      <c r="E7068" s="1">
        <v>31</v>
      </c>
      <c r="F7068" s="1">
        <f t="shared" si="550"/>
        <v>189.5374193548387</v>
      </c>
      <c r="G7068" s="1">
        <v>5875.66</v>
      </c>
      <c r="H7068" s="1">
        <v>19.989999999999998</v>
      </c>
      <c r="I7068">
        <f t="shared" si="552"/>
        <v>5895.65</v>
      </c>
      <c r="J7068">
        <f t="shared" si="553"/>
        <v>3.5455000000000001</v>
      </c>
      <c r="K7068">
        <f t="shared" si="554"/>
        <v>208.32152529999999</v>
      </c>
      <c r="L7068" s="1" t="s">
        <v>26</v>
      </c>
      <c r="M7068" s="1" t="s">
        <v>51</v>
      </c>
      <c r="N7068" s="1" t="s">
        <v>21</v>
      </c>
      <c r="O7068" s="1" t="s">
        <v>34</v>
      </c>
      <c r="P7068" s="1" t="s">
        <v>60</v>
      </c>
      <c r="Q7068" s="1" t="s">
        <v>24</v>
      </c>
      <c r="R7068" s="2">
        <v>40389</v>
      </c>
    </row>
    <row r="7069" spans="1:18" x14ac:dyDescent="0.25">
      <c r="A7069" s="1">
        <v>2054</v>
      </c>
      <c r="B7069" s="2">
        <v>41067</v>
      </c>
      <c r="C7069" s="2" t="str">
        <f t="shared" si="551"/>
        <v>June</v>
      </c>
      <c r="D7069" s="1" t="s">
        <v>32</v>
      </c>
      <c r="E7069" s="1">
        <v>1</v>
      </c>
      <c r="F7069" s="1">
        <f t="shared" si="550"/>
        <v>343.78</v>
      </c>
      <c r="G7069" s="1">
        <v>343.78</v>
      </c>
      <c r="H7069" s="1">
        <v>19.989999999999998</v>
      </c>
      <c r="I7069">
        <f t="shared" si="552"/>
        <v>363.77</v>
      </c>
      <c r="J7069">
        <f t="shared" si="553"/>
        <v>3.5455000000000001</v>
      </c>
      <c r="K7069">
        <f t="shared" si="554"/>
        <v>12.188719899999999</v>
      </c>
      <c r="L7069" s="1" t="s">
        <v>26</v>
      </c>
      <c r="M7069" s="1" t="s">
        <v>59</v>
      </c>
      <c r="N7069" s="1" t="s">
        <v>21</v>
      </c>
      <c r="O7069" s="1" t="s">
        <v>34</v>
      </c>
      <c r="P7069" s="1" t="s">
        <v>68</v>
      </c>
      <c r="Q7069" s="1" t="s">
        <v>24</v>
      </c>
      <c r="R7069" s="2">
        <v>41070</v>
      </c>
    </row>
    <row r="7070" spans="1:18" x14ac:dyDescent="0.25">
      <c r="A7070" s="1">
        <v>2144</v>
      </c>
      <c r="B7070" s="2">
        <v>39900</v>
      </c>
      <c r="C7070" s="2" t="str">
        <f t="shared" si="551"/>
        <v>March</v>
      </c>
      <c r="D7070" s="1" t="s">
        <v>41</v>
      </c>
      <c r="E7070" s="1">
        <v>40</v>
      </c>
      <c r="F7070" s="1">
        <f t="shared" si="550"/>
        <v>148.6341875</v>
      </c>
      <c r="G7070" s="1">
        <v>5945.3675000000003</v>
      </c>
      <c r="H7070" s="1">
        <v>4.99</v>
      </c>
      <c r="I7070">
        <f t="shared" si="552"/>
        <v>5950.3575000000001</v>
      </c>
      <c r="J7070">
        <f t="shared" si="553"/>
        <v>5.3265000000000002</v>
      </c>
      <c r="K7070">
        <f t="shared" si="554"/>
        <v>316.6799998875</v>
      </c>
      <c r="L7070" s="1" t="s">
        <v>26</v>
      </c>
      <c r="M7070" s="1" t="s">
        <v>54</v>
      </c>
      <c r="N7070" s="1" t="s">
        <v>33</v>
      </c>
      <c r="O7070" s="1" t="s">
        <v>29</v>
      </c>
      <c r="P7070" s="1" t="s">
        <v>30</v>
      </c>
      <c r="Q7070" s="1" t="s">
        <v>24</v>
      </c>
      <c r="R7070" s="2">
        <v>39900</v>
      </c>
    </row>
    <row r="7071" spans="1:18" x14ac:dyDescent="0.25">
      <c r="A7071" s="1">
        <v>42375</v>
      </c>
      <c r="B7071" s="2">
        <v>40452</v>
      </c>
      <c r="C7071" s="2" t="str">
        <f t="shared" si="551"/>
        <v>October</v>
      </c>
      <c r="D7071" s="1" t="s">
        <v>25</v>
      </c>
      <c r="E7071" s="1">
        <v>45</v>
      </c>
      <c r="F7071" s="1">
        <f t="shared" si="550"/>
        <v>3.0766666666666662</v>
      </c>
      <c r="G7071" s="1">
        <v>138.44999999999999</v>
      </c>
      <c r="H7071" s="1">
        <v>0.7</v>
      </c>
      <c r="I7071">
        <f t="shared" si="552"/>
        <v>139.14999999999998</v>
      </c>
      <c r="J7071">
        <f t="shared" si="553"/>
        <v>3.5455000000000001</v>
      </c>
      <c r="K7071">
        <f t="shared" si="554"/>
        <v>4.9087447499999994</v>
      </c>
      <c r="L7071" s="1" t="s">
        <v>19</v>
      </c>
      <c r="M7071" s="1" t="s">
        <v>27</v>
      </c>
      <c r="N7071" s="1" t="s">
        <v>42</v>
      </c>
      <c r="O7071" s="1" t="s">
        <v>34</v>
      </c>
      <c r="P7071" s="1" t="s">
        <v>35</v>
      </c>
      <c r="Q7071" s="1" t="s">
        <v>36</v>
      </c>
      <c r="R7071" s="2">
        <v>40453</v>
      </c>
    </row>
    <row r="7072" spans="1:18" x14ac:dyDescent="0.25">
      <c r="A7072" s="1">
        <v>9665</v>
      </c>
      <c r="B7072" s="2">
        <v>39926</v>
      </c>
      <c r="C7072" s="2" t="str">
        <f t="shared" si="551"/>
        <v>April</v>
      </c>
      <c r="D7072" s="1" t="s">
        <v>18</v>
      </c>
      <c r="E7072" s="1">
        <v>50</v>
      </c>
      <c r="F7072" s="1">
        <f t="shared" si="550"/>
        <v>46.973199999999999</v>
      </c>
      <c r="G7072" s="1">
        <v>2348.66</v>
      </c>
      <c r="H7072" s="1">
        <v>5.0999999999999996</v>
      </c>
      <c r="I7072">
        <f t="shared" si="552"/>
        <v>2353.7599999999998</v>
      </c>
      <c r="J7072">
        <f t="shared" si="553"/>
        <v>3.5455000000000001</v>
      </c>
      <c r="K7072">
        <f t="shared" si="554"/>
        <v>83.271740300000005</v>
      </c>
      <c r="L7072" s="1" t="s">
        <v>26</v>
      </c>
      <c r="M7072" s="1" t="s">
        <v>27</v>
      </c>
      <c r="N7072" s="1" t="s">
        <v>42</v>
      </c>
      <c r="O7072" s="1" t="s">
        <v>34</v>
      </c>
      <c r="P7072" s="1" t="s">
        <v>68</v>
      </c>
      <c r="Q7072" s="1" t="s">
        <v>31</v>
      </c>
      <c r="R7072" s="2">
        <v>39926</v>
      </c>
    </row>
    <row r="7073" spans="1:18" x14ac:dyDescent="0.25">
      <c r="A7073" s="1">
        <v>36293</v>
      </c>
      <c r="B7073" s="2">
        <v>40542</v>
      </c>
      <c r="C7073" s="2" t="str">
        <f t="shared" si="551"/>
        <v>December</v>
      </c>
      <c r="D7073" s="1" t="s">
        <v>41</v>
      </c>
      <c r="E7073" s="1">
        <v>13</v>
      </c>
      <c r="F7073" s="1">
        <f t="shared" si="550"/>
        <v>97.91</v>
      </c>
      <c r="G7073" s="1">
        <v>1272.83</v>
      </c>
      <c r="H7073" s="1">
        <v>7.18</v>
      </c>
      <c r="I7073">
        <f t="shared" si="552"/>
        <v>1280.01</v>
      </c>
      <c r="J7073">
        <f t="shared" si="553"/>
        <v>5.3265000000000002</v>
      </c>
      <c r="K7073">
        <f t="shared" si="554"/>
        <v>67.797289949999993</v>
      </c>
      <c r="L7073" s="1" t="s">
        <v>26</v>
      </c>
      <c r="M7073" s="1" t="s">
        <v>55</v>
      </c>
      <c r="N7073" s="1" t="s">
        <v>28</v>
      </c>
      <c r="O7073" s="1" t="s">
        <v>29</v>
      </c>
      <c r="P7073" s="1" t="s">
        <v>43</v>
      </c>
      <c r="Q7073" s="1" t="s">
        <v>24</v>
      </c>
      <c r="R7073" s="2">
        <v>40553</v>
      </c>
    </row>
    <row r="7074" spans="1:18" x14ac:dyDescent="0.25">
      <c r="A7074" s="1">
        <v>18532</v>
      </c>
      <c r="B7074" s="2">
        <v>40836</v>
      </c>
      <c r="C7074" s="2" t="str">
        <f t="shared" si="551"/>
        <v>October</v>
      </c>
      <c r="D7074" s="1" t="s">
        <v>32</v>
      </c>
      <c r="E7074" s="1">
        <v>31</v>
      </c>
      <c r="F7074" s="1">
        <f t="shared" si="550"/>
        <v>16.373548387096772</v>
      </c>
      <c r="G7074" s="1">
        <v>507.58</v>
      </c>
      <c r="H7074" s="1">
        <v>10.68</v>
      </c>
      <c r="I7074">
        <f t="shared" si="552"/>
        <v>518.26</v>
      </c>
      <c r="J7074">
        <f t="shared" si="553"/>
        <v>3.5455000000000001</v>
      </c>
      <c r="K7074">
        <f t="shared" si="554"/>
        <v>17.996248900000001</v>
      </c>
      <c r="L7074" s="1" t="s">
        <v>26</v>
      </c>
      <c r="M7074" s="1" t="s">
        <v>49</v>
      </c>
      <c r="N7074" s="1" t="s">
        <v>42</v>
      </c>
      <c r="O7074" s="1" t="s">
        <v>34</v>
      </c>
      <c r="P7074" s="1" t="s">
        <v>60</v>
      </c>
      <c r="Q7074" s="1" t="s">
        <v>24</v>
      </c>
      <c r="R7074" s="2">
        <v>40838</v>
      </c>
    </row>
    <row r="7075" spans="1:18" x14ac:dyDescent="0.25">
      <c r="A7075" s="1">
        <v>40518</v>
      </c>
      <c r="B7075" s="2">
        <v>39885</v>
      </c>
      <c r="C7075" s="2" t="str">
        <f t="shared" si="551"/>
        <v>March</v>
      </c>
      <c r="D7075" s="1" t="s">
        <v>37</v>
      </c>
      <c r="E7075" s="1">
        <v>3</v>
      </c>
      <c r="F7075" s="1">
        <f t="shared" si="550"/>
        <v>5.84</v>
      </c>
      <c r="G7075" s="1">
        <v>17.52</v>
      </c>
      <c r="H7075" s="1">
        <v>5.04</v>
      </c>
      <c r="I7075">
        <f t="shared" si="552"/>
        <v>22.56</v>
      </c>
      <c r="J7075">
        <f t="shared" si="553"/>
        <v>3.5455000000000001</v>
      </c>
      <c r="K7075">
        <f t="shared" si="554"/>
        <v>0.62117159999999993</v>
      </c>
      <c r="L7075" s="1" t="s">
        <v>26</v>
      </c>
      <c r="M7075" s="1" t="s">
        <v>44</v>
      </c>
      <c r="N7075" s="1" t="s">
        <v>42</v>
      </c>
      <c r="O7075" s="1" t="s">
        <v>34</v>
      </c>
      <c r="P7075" s="1" t="s">
        <v>48</v>
      </c>
      <c r="Q7075" s="1" t="s">
        <v>24</v>
      </c>
      <c r="R7075" s="2">
        <v>39886</v>
      </c>
    </row>
    <row r="7076" spans="1:18" x14ac:dyDescent="0.25">
      <c r="A7076" s="1">
        <v>10213</v>
      </c>
      <c r="B7076" s="2">
        <v>40591</v>
      </c>
      <c r="C7076" s="2" t="str">
        <f t="shared" si="551"/>
        <v>February</v>
      </c>
      <c r="D7076" s="1" t="s">
        <v>25</v>
      </c>
      <c r="E7076" s="1">
        <v>12</v>
      </c>
      <c r="F7076" s="1">
        <f t="shared" si="550"/>
        <v>38.714166666666664</v>
      </c>
      <c r="G7076" s="1">
        <v>464.57</v>
      </c>
      <c r="H7076" s="1">
        <v>4</v>
      </c>
      <c r="I7076">
        <f t="shared" si="552"/>
        <v>468.57</v>
      </c>
      <c r="J7076">
        <f t="shared" si="553"/>
        <v>5.3265000000000002</v>
      </c>
      <c r="K7076">
        <f t="shared" si="554"/>
        <v>24.745321050000001</v>
      </c>
      <c r="L7076" s="1" t="s">
        <v>26</v>
      </c>
      <c r="M7076" s="1" t="s">
        <v>47</v>
      </c>
      <c r="N7076" s="1" t="s">
        <v>33</v>
      </c>
      <c r="O7076" s="1" t="s">
        <v>29</v>
      </c>
      <c r="P7076" s="1" t="s">
        <v>43</v>
      </c>
      <c r="Q7076" s="1" t="s">
        <v>24</v>
      </c>
      <c r="R7076" s="2">
        <v>40593</v>
      </c>
    </row>
    <row r="7077" spans="1:18" x14ac:dyDescent="0.25">
      <c r="A7077" s="1">
        <v>34083</v>
      </c>
      <c r="B7077" s="2">
        <v>40944</v>
      </c>
      <c r="C7077" s="2" t="str">
        <f t="shared" si="551"/>
        <v>February</v>
      </c>
      <c r="D7077" s="1" t="s">
        <v>32</v>
      </c>
      <c r="E7077" s="1">
        <v>29</v>
      </c>
      <c r="F7077" s="1">
        <f t="shared" si="550"/>
        <v>48.798206896551719</v>
      </c>
      <c r="G7077" s="1">
        <v>1415.1479999999999</v>
      </c>
      <c r="H7077" s="1">
        <v>5</v>
      </c>
      <c r="I7077">
        <f t="shared" si="552"/>
        <v>1420.1479999999999</v>
      </c>
      <c r="J7077">
        <f t="shared" si="553"/>
        <v>5.3265000000000002</v>
      </c>
      <c r="K7077">
        <f t="shared" si="554"/>
        <v>75.377858219999993</v>
      </c>
      <c r="L7077" s="1" t="s">
        <v>19</v>
      </c>
      <c r="M7077" s="1" t="s">
        <v>20</v>
      </c>
      <c r="N7077" s="1" t="s">
        <v>28</v>
      </c>
      <c r="O7077" s="1" t="s">
        <v>29</v>
      </c>
      <c r="P7077" s="1" t="s">
        <v>30</v>
      </c>
      <c r="Q7077" s="1" t="s">
        <v>46</v>
      </c>
      <c r="R7077" s="2">
        <v>40944</v>
      </c>
    </row>
    <row r="7078" spans="1:18" x14ac:dyDescent="0.25">
      <c r="A7078" s="1">
        <v>36262</v>
      </c>
      <c r="B7078" s="2">
        <v>40386</v>
      </c>
      <c r="C7078" s="2" t="str">
        <f t="shared" si="551"/>
        <v>July</v>
      </c>
      <c r="D7078" s="1" t="s">
        <v>32</v>
      </c>
      <c r="E7078" s="1">
        <v>26</v>
      </c>
      <c r="F7078" s="1">
        <f t="shared" si="550"/>
        <v>180.83423076923074</v>
      </c>
      <c r="G7078" s="1">
        <v>4701.6899999999996</v>
      </c>
      <c r="H7078" s="1">
        <v>2.5</v>
      </c>
      <c r="I7078">
        <f t="shared" si="552"/>
        <v>4704.1899999999996</v>
      </c>
      <c r="J7078">
        <f t="shared" si="553"/>
        <v>5.3265000000000002</v>
      </c>
      <c r="K7078">
        <f t="shared" si="554"/>
        <v>250.43551785</v>
      </c>
      <c r="L7078" s="1" t="s">
        <v>19</v>
      </c>
      <c r="M7078" s="1" t="s">
        <v>51</v>
      </c>
      <c r="N7078" s="1" t="s">
        <v>33</v>
      </c>
      <c r="O7078" s="1" t="s">
        <v>29</v>
      </c>
      <c r="P7078" s="1" t="s">
        <v>30</v>
      </c>
      <c r="Q7078" s="1" t="s">
        <v>24</v>
      </c>
      <c r="R7078" s="2">
        <v>40386</v>
      </c>
    </row>
    <row r="7079" spans="1:18" x14ac:dyDescent="0.25">
      <c r="A7079" s="1">
        <v>36001</v>
      </c>
      <c r="B7079" s="2">
        <v>40630</v>
      </c>
      <c r="C7079" s="2" t="str">
        <f t="shared" si="551"/>
        <v>March</v>
      </c>
      <c r="D7079" s="1" t="s">
        <v>18</v>
      </c>
      <c r="E7079" s="1">
        <v>47</v>
      </c>
      <c r="F7079" s="1">
        <f t="shared" si="550"/>
        <v>12.008297872340425</v>
      </c>
      <c r="G7079" s="1">
        <v>564.39</v>
      </c>
      <c r="H7079" s="1">
        <v>4.9800000000000004</v>
      </c>
      <c r="I7079">
        <f t="shared" si="552"/>
        <v>569.37</v>
      </c>
      <c r="J7079">
        <f t="shared" si="553"/>
        <v>3.5455000000000001</v>
      </c>
      <c r="K7079">
        <f t="shared" si="554"/>
        <v>20.010447450000001</v>
      </c>
      <c r="L7079" s="1" t="s">
        <v>26</v>
      </c>
      <c r="M7079" s="1" t="s">
        <v>44</v>
      </c>
      <c r="N7079" s="1" t="s">
        <v>42</v>
      </c>
      <c r="O7079" s="1" t="s">
        <v>34</v>
      </c>
      <c r="P7079" s="1" t="s">
        <v>48</v>
      </c>
      <c r="Q7079" s="1" t="s">
        <v>24</v>
      </c>
      <c r="R7079" s="2">
        <v>40634</v>
      </c>
    </row>
    <row r="7080" spans="1:18" x14ac:dyDescent="0.25">
      <c r="A7080" s="1">
        <v>42886</v>
      </c>
      <c r="B7080" s="2">
        <v>40916</v>
      </c>
      <c r="C7080" s="2" t="str">
        <f t="shared" si="551"/>
        <v>January</v>
      </c>
      <c r="D7080" s="1" t="s">
        <v>41</v>
      </c>
      <c r="E7080" s="1">
        <v>42</v>
      </c>
      <c r="F7080" s="1">
        <f t="shared" si="550"/>
        <v>3.8707142857142856</v>
      </c>
      <c r="G7080" s="1">
        <v>162.57</v>
      </c>
      <c r="H7080" s="1">
        <v>0.5</v>
      </c>
      <c r="I7080">
        <f t="shared" si="552"/>
        <v>163.07</v>
      </c>
      <c r="J7080">
        <f t="shared" si="553"/>
        <v>3.5455000000000001</v>
      </c>
      <c r="K7080">
        <f t="shared" si="554"/>
        <v>5.7639193500000001</v>
      </c>
      <c r="L7080" s="1" t="s">
        <v>26</v>
      </c>
      <c r="M7080" s="1" t="s">
        <v>54</v>
      </c>
      <c r="N7080" s="1" t="s">
        <v>33</v>
      </c>
      <c r="O7080" s="1" t="s">
        <v>34</v>
      </c>
      <c r="P7080" s="1" t="s">
        <v>63</v>
      </c>
      <c r="Q7080" s="1" t="s">
        <v>24</v>
      </c>
      <c r="R7080" s="2">
        <v>40918</v>
      </c>
    </row>
    <row r="7081" spans="1:18" x14ac:dyDescent="0.25">
      <c r="A7081" s="1">
        <v>7841</v>
      </c>
      <c r="B7081" s="2">
        <v>41049</v>
      </c>
      <c r="C7081" s="2" t="str">
        <f t="shared" si="551"/>
        <v>May</v>
      </c>
      <c r="D7081" s="1" t="s">
        <v>32</v>
      </c>
      <c r="E7081" s="1">
        <v>17</v>
      </c>
      <c r="F7081" s="1">
        <f t="shared" si="550"/>
        <v>10.478823529411764</v>
      </c>
      <c r="G7081" s="1">
        <v>178.14</v>
      </c>
      <c r="H7081" s="1">
        <v>2.06</v>
      </c>
      <c r="I7081">
        <f t="shared" si="552"/>
        <v>180.2</v>
      </c>
      <c r="J7081">
        <f t="shared" si="553"/>
        <v>4.7610000000000001</v>
      </c>
      <c r="K7081">
        <f t="shared" si="554"/>
        <v>8.4812453999999988</v>
      </c>
      <c r="L7081" s="1" t="s">
        <v>26</v>
      </c>
      <c r="M7081" s="1" t="s">
        <v>27</v>
      </c>
      <c r="N7081" s="1" t="s">
        <v>21</v>
      </c>
      <c r="O7081" s="1" t="s">
        <v>22</v>
      </c>
      <c r="P7081" s="1" t="s">
        <v>23</v>
      </c>
      <c r="Q7081" s="1" t="s">
        <v>36</v>
      </c>
      <c r="R7081" s="2">
        <v>41051</v>
      </c>
    </row>
    <row r="7082" spans="1:18" x14ac:dyDescent="0.25">
      <c r="A7082" s="1">
        <v>24003</v>
      </c>
      <c r="B7082" s="2">
        <v>40117</v>
      </c>
      <c r="C7082" s="2" t="str">
        <f t="shared" si="551"/>
        <v>October</v>
      </c>
      <c r="D7082" s="1" t="s">
        <v>37</v>
      </c>
      <c r="E7082" s="1">
        <v>50</v>
      </c>
      <c r="F7082" s="1">
        <f t="shared" si="550"/>
        <v>26.369800000000001</v>
      </c>
      <c r="G7082" s="1">
        <v>1318.49</v>
      </c>
      <c r="H7082" s="1">
        <v>8.7899999999999991</v>
      </c>
      <c r="I7082">
        <f t="shared" si="552"/>
        <v>1327.28</v>
      </c>
      <c r="J7082">
        <f t="shared" si="553"/>
        <v>3.5455000000000001</v>
      </c>
      <c r="K7082">
        <f t="shared" si="554"/>
        <v>46.74706295</v>
      </c>
      <c r="L7082" s="1" t="s">
        <v>26</v>
      </c>
      <c r="M7082" s="1" t="s">
        <v>69</v>
      </c>
      <c r="N7082" s="1" t="s">
        <v>33</v>
      </c>
      <c r="O7082" s="1" t="s">
        <v>34</v>
      </c>
      <c r="P7082" s="1" t="s">
        <v>60</v>
      </c>
      <c r="Q7082" s="1" t="s">
        <v>24</v>
      </c>
      <c r="R7082" s="2">
        <v>40118</v>
      </c>
    </row>
    <row r="7083" spans="1:18" x14ac:dyDescent="0.25">
      <c r="A7083" s="1">
        <v>55937</v>
      </c>
      <c r="B7083" s="2">
        <v>39839</v>
      </c>
      <c r="C7083" s="2" t="str">
        <f t="shared" si="551"/>
        <v>January</v>
      </c>
      <c r="D7083" s="1" t="s">
        <v>41</v>
      </c>
      <c r="E7083" s="1">
        <v>24</v>
      </c>
      <c r="F7083" s="1">
        <f t="shared" si="550"/>
        <v>305.50366666666667</v>
      </c>
      <c r="G7083" s="1">
        <v>7332.0879999999997</v>
      </c>
      <c r="H7083" s="1">
        <v>85.63</v>
      </c>
      <c r="I7083">
        <f t="shared" si="552"/>
        <v>7417.7179999999998</v>
      </c>
      <c r="J7083">
        <f t="shared" si="553"/>
        <v>4.7610000000000001</v>
      </c>
      <c r="K7083">
        <f t="shared" si="554"/>
        <v>349.08070967999998</v>
      </c>
      <c r="L7083" s="1" t="s">
        <v>38</v>
      </c>
      <c r="M7083" s="1" t="s">
        <v>56</v>
      </c>
      <c r="N7083" s="1" t="s">
        <v>28</v>
      </c>
      <c r="O7083" s="1" t="s">
        <v>22</v>
      </c>
      <c r="P7083" s="1" t="s">
        <v>57</v>
      </c>
      <c r="Q7083" s="1" t="s">
        <v>64</v>
      </c>
      <c r="R7083" s="2">
        <v>39841</v>
      </c>
    </row>
    <row r="7084" spans="1:18" x14ac:dyDescent="0.25">
      <c r="A7084" s="1">
        <v>20932</v>
      </c>
      <c r="B7084" s="2">
        <v>41119</v>
      </c>
      <c r="C7084" s="2" t="str">
        <f t="shared" si="551"/>
        <v>July</v>
      </c>
      <c r="D7084" s="1" t="s">
        <v>25</v>
      </c>
      <c r="E7084" s="1">
        <v>38</v>
      </c>
      <c r="F7084" s="1">
        <f t="shared" si="550"/>
        <v>3.2436842105263159</v>
      </c>
      <c r="G7084" s="1">
        <v>123.26</v>
      </c>
      <c r="H7084" s="1">
        <v>1.86</v>
      </c>
      <c r="I7084">
        <f t="shared" si="552"/>
        <v>125.12</v>
      </c>
      <c r="J7084">
        <f t="shared" si="553"/>
        <v>3.5455000000000001</v>
      </c>
      <c r="K7084">
        <f t="shared" si="554"/>
        <v>4.3701833000000008</v>
      </c>
      <c r="L7084" s="1" t="s">
        <v>26</v>
      </c>
      <c r="M7084" s="1" t="s">
        <v>58</v>
      </c>
      <c r="N7084" s="1" t="s">
        <v>28</v>
      </c>
      <c r="O7084" s="1" t="s">
        <v>34</v>
      </c>
      <c r="P7084" s="1" t="s">
        <v>35</v>
      </c>
      <c r="Q7084" s="1" t="s">
        <v>36</v>
      </c>
      <c r="R7084" s="2">
        <v>41121</v>
      </c>
    </row>
    <row r="7085" spans="1:18" x14ac:dyDescent="0.25">
      <c r="A7085" s="1">
        <v>57861</v>
      </c>
      <c r="B7085" s="2">
        <v>41207</v>
      </c>
      <c r="C7085" s="2" t="str">
        <f t="shared" si="551"/>
        <v>October</v>
      </c>
      <c r="D7085" s="1" t="s">
        <v>41</v>
      </c>
      <c r="E7085" s="1">
        <v>40</v>
      </c>
      <c r="F7085" s="1">
        <f t="shared" si="550"/>
        <v>3.0037500000000001</v>
      </c>
      <c r="G7085" s="1">
        <v>120.15</v>
      </c>
      <c r="H7085" s="1">
        <v>1.49</v>
      </c>
      <c r="I7085">
        <f t="shared" si="552"/>
        <v>121.64</v>
      </c>
      <c r="J7085">
        <f t="shared" si="553"/>
        <v>3.5455000000000001</v>
      </c>
      <c r="K7085">
        <f t="shared" si="554"/>
        <v>4.2599182500000001</v>
      </c>
      <c r="L7085" s="1" t="s">
        <v>26</v>
      </c>
      <c r="M7085" s="1" t="s">
        <v>20</v>
      </c>
      <c r="N7085" s="1" t="s">
        <v>28</v>
      </c>
      <c r="O7085" s="1" t="s">
        <v>34</v>
      </c>
      <c r="P7085" s="1" t="s">
        <v>48</v>
      </c>
      <c r="Q7085" s="1" t="s">
        <v>24</v>
      </c>
      <c r="R7085" s="2">
        <v>41209</v>
      </c>
    </row>
    <row r="7086" spans="1:18" x14ac:dyDescent="0.25">
      <c r="A7086" s="1">
        <v>39650</v>
      </c>
      <c r="B7086" s="2">
        <v>40389</v>
      </c>
      <c r="C7086" s="2" t="str">
        <f t="shared" si="551"/>
        <v>July</v>
      </c>
      <c r="D7086" s="1" t="s">
        <v>32</v>
      </c>
      <c r="E7086" s="1">
        <v>47</v>
      </c>
      <c r="F7086" s="1">
        <f t="shared" si="550"/>
        <v>7.001276595744681</v>
      </c>
      <c r="G7086" s="1">
        <v>329.06</v>
      </c>
      <c r="H7086" s="1">
        <v>7.98</v>
      </c>
      <c r="I7086">
        <f t="shared" si="552"/>
        <v>337.04</v>
      </c>
      <c r="J7086">
        <f t="shared" si="553"/>
        <v>4.7610000000000001</v>
      </c>
      <c r="K7086">
        <f t="shared" si="554"/>
        <v>15.666546600000002</v>
      </c>
      <c r="L7086" s="1" t="s">
        <v>26</v>
      </c>
      <c r="M7086" s="1" t="s">
        <v>27</v>
      </c>
      <c r="N7086" s="1" t="s">
        <v>28</v>
      </c>
      <c r="O7086" s="1" t="s">
        <v>22</v>
      </c>
      <c r="P7086" s="1" t="s">
        <v>23</v>
      </c>
      <c r="Q7086" s="1" t="s">
        <v>36</v>
      </c>
      <c r="R7086" s="2">
        <v>40390</v>
      </c>
    </row>
    <row r="7087" spans="1:18" x14ac:dyDescent="0.25">
      <c r="A7087" s="1">
        <v>46912</v>
      </c>
      <c r="B7087" s="2">
        <v>41090</v>
      </c>
      <c r="C7087" s="2" t="str">
        <f t="shared" si="551"/>
        <v>June</v>
      </c>
      <c r="D7087" s="1" t="s">
        <v>18</v>
      </c>
      <c r="E7087" s="1">
        <v>5</v>
      </c>
      <c r="F7087" s="1">
        <f t="shared" si="550"/>
        <v>58.8</v>
      </c>
      <c r="G7087" s="1">
        <v>294</v>
      </c>
      <c r="H7087" s="1">
        <v>14.83</v>
      </c>
      <c r="I7087">
        <f t="shared" si="552"/>
        <v>308.83</v>
      </c>
      <c r="J7087">
        <f t="shared" si="553"/>
        <v>4.7610000000000001</v>
      </c>
      <c r="K7087">
        <f t="shared" si="554"/>
        <v>13.997339999999999</v>
      </c>
      <c r="L7087" s="1" t="s">
        <v>26</v>
      </c>
      <c r="M7087" s="1" t="s">
        <v>44</v>
      </c>
      <c r="N7087" s="1" t="s">
        <v>42</v>
      </c>
      <c r="O7087" s="1" t="s">
        <v>22</v>
      </c>
      <c r="P7087" s="1" t="s">
        <v>23</v>
      </c>
      <c r="Q7087" s="1" t="s">
        <v>24</v>
      </c>
      <c r="R7087" s="2">
        <v>41090</v>
      </c>
    </row>
    <row r="7088" spans="1:18" x14ac:dyDescent="0.25">
      <c r="A7088" s="1">
        <v>9478</v>
      </c>
      <c r="B7088" s="2">
        <v>39900</v>
      </c>
      <c r="C7088" s="2" t="str">
        <f t="shared" si="551"/>
        <v>March</v>
      </c>
      <c r="D7088" s="1" t="s">
        <v>25</v>
      </c>
      <c r="E7088" s="1">
        <v>48</v>
      </c>
      <c r="F7088" s="1">
        <f t="shared" si="550"/>
        <v>4.1554166666666665</v>
      </c>
      <c r="G7088" s="1">
        <v>199.46</v>
      </c>
      <c r="H7088" s="1">
        <v>4.79</v>
      </c>
      <c r="I7088">
        <f t="shared" si="552"/>
        <v>204.25</v>
      </c>
      <c r="J7088">
        <f t="shared" si="553"/>
        <v>3.5455000000000001</v>
      </c>
      <c r="K7088">
        <f t="shared" si="554"/>
        <v>7.0718543</v>
      </c>
      <c r="L7088" s="1" t="s">
        <v>26</v>
      </c>
      <c r="M7088" s="1" t="s">
        <v>27</v>
      </c>
      <c r="N7088" s="1" t="s">
        <v>33</v>
      </c>
      <c r="O7088" s="1" t="s">
        <v>34</v>
      </c>
      <c r="P7088" s="1" t="s">
        <v>45</v>
      </c>
      <c r="Q7088" s="1" t="s">
        <v>24</v>
      </c>
      <c r="R7088" s="2">
        <v>39902</v>
      </c>
    </row>
    <row r="7089" spans="1:18" x14ac:dyDescent="0.25">
      <c r="A7089" s="1">
        <v>34246</v>
      </c>
      <c r="B7089" s="2">
        <v>40458</v>
      </c>
      <c r="C7089" s="2" t="str">
        <f t="shared" si="551"/>
        <v>October</v>
      </c>
      <c r="D7089" s="1" t="s">
        <v>37</v>
      </c>
      <c r="E7089" s="1">
        <v>27</v>
      </c>
      <c r="F7089" s="1">
        <f t="shared" si="550"/>
        <v>11.951481481481482</v>
      </c>
      <c r="G7089" s="1">
        <v>322.69</v>
      </c>
      <c r="H7089" s="1">
        <v>6.97</v>
      </c>
      <c r="I7089">
        <f t="shared" si="552"/>
        <v>329.66</v>
      </c>
      <c r="J7089">
        <f t="shared" si="553"/>
        <v>3.5455000000000001</v>
      </c>
      <c r="K7089">
        <f t="shared" si="554"/>
        <v>11.44097395</v>
      </c>
      <c r="L7089" s="1" t="s">
        <v>26</v>
      </c>
      <c r="M7089" s="1" t="s">
        <v>44</v>
      </c>
      <c r="N7089" s="1" t="s">
        <v>42</v>
      </c>
      <c r="O7089" s="1" t="s">
        <v>34</v>
      </c>
      <c r="P7089" s="1" t="s">
        <v>62</v>
      </c>
      <c r="Q7089" s="1" t="s">
        <v>24</v>
      </c>
      <c r="R7089" s="2">
        <v>40460</v>
      </c>
    </row>
    <row r="7090" spans="1:18" x14ac:dyDescent="0.25">
      <c r="A7090" s="1">
        <v>23399</v>
      </c>
      <c r="B7090" s="2">
        <v>40541</v>
      </c>
      <c r="C7090" s="2" t="str">
        <f t="shared" si="551"/>
        <v>December</v>
      </c>
      <c r="D7090" s="1" t="s">
        <v>25</v>
      </c>
      <c r="E7090" s="1">
        <v>14</v>
      </c>
      <c r="F7090" s="1">
        <f t="shared" si="550"/>
        <v>14.950000000000001</v>
      </c>
      <c r="G7090" s="1">
        <v>209.3</v>
      </c>
      <c r="H7090" s="1">
        <v>4.51</v>
      </c>
      <c r="I7090">
        <f t="shared" si="552"/>
        <v>213.81</v>
      </c>
      <c r="J7090">
        <f t="shared" si="553"/>
        <v>3.5455000000000001</v>
      </c>
      <c r="K7090">
        <f t="shared" si="554"/>
        <v>7.4207315000000005</v>
      </c>
      <c r="L7090" s="1" t="s">
        <v>19</v>
      </c>
      <c r="M7090" s="1" t="s">
        <v>54</v>
      </c>
      <c r="N7090" s="1" t="s">
        <v>28</v>
      </c>
      <c r="O7090" s="1" t="s">
        <v>34</v>
      </c>
      <c r="P7090" s="1" t="s">
        <v>60</v>
      </c>
      <c r="Q7090" s="1" t="s">
        <v>24</v>
      </c>
      <c r="R7090" s="2">
        <v>40541</v>
      </c>
    </row>
    <row r="7091" spans="1:18" x14ac:dyDescent="0.25">
      <c r="A7091" s="1">
        <v>5958</v>
      </c>
      <c r="B7091" s="2">
        <v>40801</v>
      </c>
      <c r="C7091" s="2" t="str">
        <f t="shared" si="551"/>
        <v>September</v>
      </c>
      <c r="D7091" s="1" t="s">
        <v>41</v>
      </c>
      <c r="E7091" s="1">
        <v>21</v>
      </c>
      <c r="F7091" s="1">
        <f t="shared" si="550"/>
        <v>125.22209523809525</v>
      </c>
      <c r="G7091" s="1">
        <v>2629.6640000000002</v>
      </c>
      <c r="H7091" s="1">
        <v>60</v>
      </c>
      <c r="I7091">
        <f t="shared" si="552"/>
        <v>2689.6640000000002</v>
      </c>
      <c r="J7091">
        <f t="shared" si="553"/>
        <v>4.7610000000000001</v>
      </c>
      <c r="K7091">
        <f t="shared" si="554"/>
        <v>125.19830304000001</v>
      </c>
      <c r="L7091" s="1" t="s">
        <v>38</v>
      </c>
      <c r="M7091" s="1" t="s">
        <v>47</v>
      </c>
      <c r="N7091" s="1" t="s">
        <v>28</v>
      </c>
      <c r="O7091" s="1" t="s">
        <v>22</v>
      </c>
      <c r="P7091" s="1" t="s">
        <v>57</v>
      </c>
      <c r="Q7091" s="1" t="s">
        <v>40</v>
      </c>
      <c r="R7091" s="2">
        <v>40801</v>
      </c>
    </row>
    <row r="7092" spans="1:18" x14ac:dyDescent="0.25">
      <c r="A7092" s="1">
        <v>4965</v>
      </c>
      <c r="B7092" s="2">
        <v>40471</v>
      </c>
      <c r="C7092" s="2" t="str">
        <f t="shared" si="551"/>
        <v>October</v>
      </c>
      <c r="D7092" s="1" t="s">
        <v>18</v>
      </c>
      <c r="E7092" s="1">
        <v>46</v>
      </c>
      <c r="F7092" s="1">
        <f t="shared" si="550"/>
        <v>6.2419565217391302</v>
      </c>
      <c r="G7092" s="1">
        <v>287.13</v>
      </c>
      <c r="H7092" s="1">
        <v>7.96</v>
      </c>
      <c r="I7092">
        <f t="shared" si="552"/>
        <v>295.08999999999997</v>
      </c>
      <c r="J7092">
        <f t="shared" si="553"/>
        <v>3.5455000000000001</v>
      </c>
      <c r="K7092">
        <f t="shared" si="554"/>
        <v>10.18019415</v>
      </c>
      <c r="L7092" s="1" t="s">
        <v>26</v>
      </c>
      <c r="M7092" s="1" t="s">
        <v>27</v>
      </c>
      <c r="N7092" s="1" t="s">
        <v>33</v>
      </c>
      <c r="O7092" s="1" t="s">
        <v>34</v>
      </c>
      <c r="P7092" s="1" t="s">
        <v>45</v>
      </c>
      <c r="Q7092" s="1" t="s">
        <v>24</v>
      </c>
      <c r="R7092" s="2">
        <v>40476</v>
      </c>
    </row>
    <row r="7093" spans="1:18" x14ac:dyDescent="0.25">
      <c r="A7093" s="1">
        <v>34402</v>
      </c>
      <c r="B7093" s="2">
        <v>40300</v>
      </c>
      <c r="C7093" s="2" t="str">
        <f t="shared" si="551"/>
        <v>May</v>
      </c>
      <c r="D7093" s="1" t="s">
        <v>25</v>
      </c>
      <c r="E7093" s="1">
        <v>11</v>
      </c>
      <c r="F7093" s="1">
        <f t="shared" si="550"/>
        <v>4.4090909090909092</v>
      </c>
      <c r="G7093" s="1">
        <v>48.5</v>
      </c>
      <c r="H7093" s="1">
        <v>0.5</v>
      </c>
      <c r="I7093">
        <f t="shared" si="552"/>
        <v>49</v>
      </c>
      <c r="J7093">
        <f t="shared" si="553"/>
        <v>3.5455000000000001</v>
      </c>
      <c r="K7093">
        <f t="shared" si="554"/>
        <v>1.7195674999999999</v>
      </c>
      <c r="L7093" s="1" t="s">
        <v>19</v>
      </c>
      <c r="M7093" s="1" t="s">
        <v>54</v>
      </c>
      <c r="N7093" s="1" t="s">
        <v>33</v>
      </c>
      <c r="O7093" s="1" t="s">
        <v>34</v>
      </c>
      <c r="P7093" s="1" t="s">
        <v>63</v>
      </c>
      <c r="Q7093" s="1" t="s">
        <v>24</v>
      </c>
      <c r="R7093" s="2">
        <v>40303</v>
      </c>
    </row>
    <row r="7094" spans="1:18" x14ac:dyDescent="0.25">
      <c r="A7094" s="1">
        <v>51783</v>
      </c>
      <c r="B7094" s="2">
        <v>40858</v>
      </c>
      <c r="C7094" s="2" t="str">
        <f t="shared" si="551"/>
        <v>November</v>
      </c>
      <c r="D7094" s="1" t="s">
        <v>41</v>
      </c>
      <c r="E7094" s="1">
        <v>13</v>
      </c>
      <c r="F7094" s="1">
        <f t="shared" si="550"/>
        <v>49.734615384615381</v>
      </c>
      <c r="G7094" s="1">
        <v>646.54999999999995</v>
      </c>
      <c r="H7094" s="1">
        <v>5.79</v>
      </c>
      <c r="I7094">
        <f t="shared" si="552"/>
        <v>652.33999999999992</v>
      </c>
      <c r="J7094">
        <f t="shared" si="553"/>
        <v>3.5455000000000001</v>
      </c>
      <c r="K7094">
        <f t="shared" si="554"/>
        <v>22.923430250000003</v>
      </c>
      <c r="L7094" s="1" t="s">
        <v>26</v>
      </c>
      <c r="M7094" s="1" t="s">
        <v>27</v>
      </c>
      <c r="N7094" s="1" t="s">
        <v>21</v>
      </c>
      <c r="O7094" s="1" t="s">
        <v>34</v>
      </c>
      <c r="P7094" s="1" t="s">
        <v>45</v>
      </c>
      <c r="Q7094" s="1" t="s">
        <v>24</v>
      </c>
      <c r="R7094" s="2">
        <v>40860</v>
      </c>
    </row>
    <row r="7095" spans="1:18" x14ac:dyDescent="0.25">
      <c r="A7095" s="1">
        <v>56710</v>
      </c>
      <c r="B7095" s="2">
        <v>40309</v>
      </c>
      <c r="C7095" s="2" t="str">
        <f t="shared" si="551"/>
        <v>May</v>
      </c>
      <c r="D7095" s="1" t="s">
        <v>32</v>
      </c>
      <c r="E7095" s="1">
        <v>21</v>
      </c>
      <c r="F7095" s="1">
        <f t="shared" si="550"/>
        <v>35.055714285714281</v>
      </c>
      <c r="G7095" s="1">
        <v>736.17</v>
      </c>
      <c r="H7095" s="1">
        <v>1.99</v>
      </c>
      <c r="I7095">
        <f t="shared" si="552"/>
        <v>738.16</v>
      </c>
      <c r="J7095">
        <f t="shared" si="553"/>
        <v>5.3265000000000002</v>
      </c>
      <c r="K7095">
        <f t="shared" si="554"/>
        <v>39.212095049999995</v>
      </c>
      <c r="L7095" s="1" t="s">
        <v>26</v>
      </c>
      <c r="M7095" s="1" t="s">
        <v>27</v>
      </c>
      <c r="N7095" s="1" t="s">
        <v>21</v>
      </c>
      <c r="O7095" s="1" t="s">
        <v>29</v>
      </c>
      <c r="P7095" s="1" t="s">
        <v>43</v>
      </c>
      <c r="Q7095" s="1" t="s">
        <v>46</v>
      </c>
      <c r="R7095" s="2">
        <v>40311</v>
      </c>
    </row>
    <row r="7096" spans="1:18" x14ac:dyDescent="0.25">
      <c r="A7096" s="1">
        <v>32582</v>
      </c>
      <c r="B7096" s="2">
        <v>39989</v>
      </c>
      <c r="C7096" s="2" t="str">
        <f t="shared" si="551"/>
        <v>June</v>
      </c>
      <c r="D7096" s="1" t="s">
        <v>32</v>
      </c>
      <c r="E7096" s="1">
        <v>27</v>
      </c>
      <c r="F7096" s="1">
        <f t="shared" si="550"/>
        <v>102.99555555555555</v>
      </c>
      <c r="G7096" s="1">
        <v>2780.88</v>
      </c>
      <c r="H7096" s="1">
        <v>24.49</v>
      </c>
      <c r="I7096">
        <f t="shared" si="552"/>
        <v>2805.37</v>
      </c>
      <c r="J7096">
        <f t="shared" si="553"/>
        <v>4.7610000000000001</v>
      </c>
      <c r="K7096">
        <f t="shared" si="554"/>
        <v>132.39769680000001</v>
      </c>
      <c r="L7096" s="1" t="s">
        <v>19</v>
      </c>
      <c r="M7096" s="1" t="s">
        <v>20</v>
      </c>
      <c r="N7096" s="1" t="s">
        <v>21</v>
      </c>
      <c r="O7096" s="1" t="s">
        <v>22</v>
      </c>
      <c r="P7096" s="1" t="s">
        <v>23</v>
      </c>
      <c r="Q7096" s="1" t="s">
        <v>53</v>
      </c>
      <c r="R7096" s="2">
        <v>39990</v>
      </c>
    </row>
    <row r="7097" spans="1:18" x14ac:dyDescent="0.25">
      <c r="A7097" s="1">
        <v>41312</v>
      </c>
      <c r="B7097" s="2">
        <v>40939</v>
      </c>
      <c r="C7097" s="2" t="str">
        <f t="shared" si="551"/>
        <v>January</v>
      </c>
      <c r="D7097" s="1" t="s">
        <v>32</v>
      </c>
      <c r="E7097" s="1">
        <v>21</v>
      </c>
      <c r="F7097" s="1">
        <f t="shared" si="550"/>
        <v>37.506190476190476</v>
      </c>
      <c r="G7097" s="1">
        <v>787.63</v>
      </c>
      <c r="H7097" s="1">
        <v>1.99</v>
      </c>
      <c r="I7097">
        <f t="shared" si="552"/>
        <v>789.62</v>
      </c>
      <c r="J7097">
        <f t="shared" si="553"/>
        <v>5.3265000000000002</v>
      </c>
      <c r="K7097">
        <f t="shared" si="554"/>
        <v>41.95311195</v>
      </c>
      <c r="L7097" s="1" t="s">
        <v>26</v>
      </c>
      <c r="M7097" s="1" t="s">
        <v>27</v>
      </c>
      <c r="N7097" s="1" t="s">
        <v>21</v>
      </c>
      <c r="O7097" s="1" t="s">
        <v>29</v>
      </c>
      <c r="P7097" s="1" t="s">
        <v>43</v>
      </c>
      <c r="Q7097" s="1" t="s">
        <v>46</v>
      </c>
      <c r="R7097" s="2">
        <v>40940</v>
      </c>
    </row>
    <row r="7098" spans="1:18" x14ac:dyDescent="0.25">
      <c r="A7098" s="1">
        <v>37669</v>
      </c>
      <c r="B7098" s="2">
        <v>40480</v>
      </c>
      <c r="C7098" s="2" t="str">
        <f t="shared" si="551"/>
        <v>October</v>
      </c>
      <c r="D7098" s="1" t="s">
        <v>32</v>
      </c>
      <c r="E7098" s="1">
        <v>4</v>
      </c>
      <c r="F7098" s="1">
        <f t="shared" si="550"/>
        <v>17.504999999999999</v>
      </c>
      <c r="G7098" s="1">
        <v>70.02</v>
      </c>
      <c r="H7098" s="1">
        <v>8.7799999999999994</v>
      </c>
      <c r="I7098">
        <f t="shared" si="552"/>
        <v>78.8</v>
      </c>
      <c r="J7098">
        <f t="shared" si="553"/>
        <v>3.5455000000000001</v>
      </c>
      <c r="K7098">
        <f t="shared" si="554"/>
        <v>2.4825591</v>
      </c>
      <c r="L7098" s="1" t="s">
        <v>26</v>
      </c>
      <c r="M7098" s="1" t="s">
        <v>27</v>
      </c>
      <c r="N7098" s="1" t="s">
        <v>33</v>
      </c>
      <c r="O7098" s="1" t="s">
        <v>34</v>
      </c>
      <c r="P7098" s="1" t="s">
        <v>60</v>
      </c>
      <c r="Q7098" s="1" t="s">
        <v>24</v>
      </c>
      <c r="R7098" s="2">
        <v>40483</v>
      </c>
    </row>
    <row r="7099" spans="1:18" x14ac:dyDescent="0.25">
      <c r="A7099" s="1">
        <v>2370</v>
      </c>
      <c r="B7099" s="2">
        <v>39829</v>
      </c>
      <c r="C7099" s="2" t="str">
        <f t="shared" si="551"/>
        <v>January</v>
      </c>
      <c r="D7099" s="1" t="s">
        <v>37</v>
      </c>
      <c r="E7099" s="1">
        <v>30</v>
      </c>
      <c r="F7099" s="1">
        <f t="shared" si="550"/>
        <v>8.5806666666666676</v>
      </c>
      <c r="G7099" s="1">
        <v>257.42</v>
      </c>
      <c r="H7099" s="1">
        <v>2.87</v>
      </c>
      <c r="I7099">
        <f t="shared" si="552"/>
        <v>260.29000000000002</v>
      </c>
      <c r="J7099">
        <f t="shared" si="553"/>
        <v>3.5455000000000001</v>
      </c>
      <c r="K7099">
        <f t="shared" si="554"/>
        <v>9.1268261000000006</v>
      </c>
      <c r="L7099" s="1" t="s">
        <v>26</v>
      </c>
      <c r="M7099" s="1" t="s">
        <v>49</v>
      </c>
      <c r="N7099" s="1" t="s">
        <v>21</v>
      </c>
      <c r="O7099" s="1" t="s">
        <v>34</v>
      </c>
      <c r="P7099" s="1" t="s">
        <v>45</v>
      </c>
      <c r="Q7099" s="1" t="s">
        <v>36</v>
      </c>
      <c r="R7099" s="2">
        <v>39831</v>
      </c>
    </row>
    <row r="7100" spans="1:18" x14ac:dyDescent="0.25">
      <c r="A7100" s="1">
        <v>1154</v>
      </c>
      <c r="B7100" s="2">
        <v>40953</v>
      </c>
      <c r="C7100" s="2" t="str">
        <f t="shared" si="551"/>
        <v>February</v>
      </c>
      <c r="D7100" s="1" t="s">
        <v>37</v>
      </c>
      <c r="E7100" s="1">
        <v>23</v>
      </c>
      <c r="F7100" s="1">
        <f t="shared" si="550"/>
        <v>5.0043478260869563</v>
      </c>
      <c r="G7100" s="1">
        <v>115.1</v>
      </c>
      <c r="H7100" s="1">
        <v>0.5</v>
      </c>
      <c r="I7100">
        <f t="shared" si="552"/>
        <v>115.6</v>
      </c>
      <c r="J7100">
        <f t="shared" si="553"/>
        <v>3.5455000000000001</v>
      </c>
      <c r="K7100">
        <f t="shared" si="554"/>
        <v>4.0808704999999996</v>
      </c>
      <c r="L7100" s="1" t="s">
        <v>26</v>
      </c>
      <c r="M7100" s="1" t="s">
        <v>49</v>
      </c>
      <c r="N7100" s="1" t="s">
        <v>42</v>
      </c>
      <c r="O7100" s="1" t="s">
        <v>34</v>
      </c>
      <c r="P7100" s="1" t="s">
        <v>63</v>
      </c>
      <c r="Q7100" s="1" t="s">
        <v>24</v>
      </c>
      <c r="R7100" s="2">
        <v>40955</v>
      </c>
    </row>
    <row r="7101" spans="1:18" x14ac:dyDescent="0.25">
      <c r="A7101" s="1">
        <v>43045</v>
      </c>
      <c r="B7101" s="2">
        <v>41074</v>
      </c>
      <c r="C7101" s="2" t="str">
        <f t="shared" si="551"/>
        <v>June</v>
      </c>
      <c r="D7101" s="1" t="s">
        <v>41</v>
      </c>
      <c r="E7101" s="1">
        <v>47</v>
      </c>
      <c r="F7101" s="1">
        <f t="shared" si="550"/>
        <v>112.79148936170212</v>
      </c>
      <c r="G7101" s="1">
        <v>5301.2</v>
      </c>
      <c r="H7101" s="1">
        <v>10.119999999999999</v>
      </c>
      <c r="I7101">
        <f t="shared" si="552"/>
        <v>5311.32</v>
      </c>
      <c r="J7101">
        <f t="shared" si="553"/>
        <v>4.7610000000000001</v>
      </c>
      <c r="K7101">
        <f t="shared" si="554"/>
        <v>252.39013200000002</v>
      </c>
      <c r="L7101" s="1" t="s">
        <v>26</v>
      </c>
      <c r="M7101" s="1" t="s">
        <v>54</v>
      </c>
      <c r="N7101" s="1" t="s">
        <v>33</v>
      </c>
      <c r="O7101" s="1" t="s">
        <v>22</v>
      </c>
      <c r="P7101" s="1" t="s">
        <v>23</v>
      </c>
      <c r="Q7101" s="1" t="s">
        <v>53</v>
      </c>
      <c r="R7101" s="2">
        <v>41076</v>
      </c>
    </row>
    <row r="7102" spans="1:18" x14ac:dyDescent="0.25">
      <c r="A7102" s="1">
        <v>54819</v>
      </c>
      <c r="B7102" s="2">
        <v>40096</v>
      </c>
      <c r="C7102" s="2" t="str">
        <f t="shared" si="551"/>
        <v>October</v>
      </c>
      <c r="D7102" s="1" t="s">
        <v>18</v>
      </c>
      <c r="E7102" s="1">
        <v>46</v>
      </c>
      <c r="F7102" s="1">
        <f t="shared" si="550"/>
        <v>58.924032608695654</v>
      </c>
      <c r="G7102" s="1">
        <v>2710.5055000000002</v>
      </c>
      <c r="H7102" s="1">
        <v>8.8000000000000007</v>
      </c>
      <c r="I7102">
        <f t="shared" si="552"/>
        <v>2719.3055000000004</v>
      </c>
      <c r="J7102">
        <f t="shared" si="553"/>
        <v>5.3265000000000002</v>
      </c>
      <c r="K7102">
        <f t="shared" si="554"/>
        <v>144.37507545750003</v>
      </c>
      <c r="L7102" s="1" t="s">
        <v>26</v>
      </c>
      <c r="M7102" s="1" t="s">
        <v>56</v>
      </c>
      <c r="N7102" s="1" t="s">
        <v>28</v>
      </c>
      <c r="O7102" s="1" t="s">
        <v>29</v>
      </c>
      <c r="P7102" s="1" t="s">
        <v>30</v>
      </c>
      <c r="Q7102" s="1" t="s">
        <v>24</v>
      </c>
      <c r="R7102" s="2">
        <v>40096</v>
      </c>
    </row>
    <row r="7103" spans="1:18" x14ac:dyDescent="0.25">
      <c r="A7103" s="1">
        <v>23751</v>
      </c>
      <c r="B7103" s="2">
        <v>39890</v>
      </c>
      <c r="C7103" s="2" t="str">
        <f t="shared" si="551"/>
        <v>March</v>
      </c>
      <c r="D7103" s="1" t="s">
        <v>41</v>
      </c>
      <c r="E7103" s="1">
        <v>44</v>
      </c>
      <c r="F7103" s="1">
        <f t="shared" si="550"/>
        <v>235.55363636363637</v>
      </c>
      <c r="G7103" s="1">
        <v>10364.36</v>
      </c>
      <c r="H7103" s="1">
        <v>64.66</v>
      </c>
      <c r="I7103">
        <f t="shared" si="552"/>
        <v>10429.02</v>
      </c>
      <c r="J7103">
        <f t="shared" si="553"/>
        <v>4.7610000000000001</v>
      </c>
      <c r="K7103">
        <f t="shared" si="554"/>
        <v>493.44717960000003</v>
      </c>
      <c r="L7103" s="1" t="s">
        <v>38</v>
      </c>
      <c r="M7103" s="1" t="s">
        <v>47</v>
      </c>
      <c r="N7103" s="1" t="s">
        <v>33</v>
      </c>
      <c r="O7103" s="1" t="s">
        <v>22</v>
      </c>
      <c r="P7103" s="1" t="s">
        <v>67</v>
      </c>
      <c r="Q7103" s="1" t="s">
        <v>64</v>
      </c>
      <c r="R7103" s="2">
        <v>39891</v>
      </c>
    </row>
    <row r="7104" spans="1:18" x14ac:dyDescent="0.25">
      <c r="A7104" s="1">
        <v>36416</v>
      </c>
      <c r="B7104" s="2">
        <v>40147</v>
      </c>
      <c r="C7104" s="2" t="str">
        <f t="shared" si="551"/>
        <v>November</v>
      </c>
      <c r="D7104" s="1" t="s">
        <v>18</v>
      </c>
      <c r="E7104" s="1">
        <v>44</v>
      </c>
      <c r="F7104" s="1">
        <f t="shared" si="550"/>
        <v>6.2727272727272725</v>
      </c>
      <c r="G7104" s="1">
        <v>276</v>
      </c>
      <c r="H7104" s="1">
        <v>5.82</v>
      </c>
      <c r="I7104">
        <f t="shared" si="552"/>
        <v>281.82</v>
      </c>
      <c r="J7104">
        <f t="shared" si="553"/>
        <v>3.5455000000000001</v>
      </c>
      <c r="K7104">
        <f t="shared" si="554"/>
        <v>9.7855799999999995</v>
      </c>
      <c r="L7104" s="1" t="s">
        <v>26</v>
      </c>
      <c r="M7104" s="1" t="s">
        <v>27</v>
      </c>
      <c r="N7104" s="1" t="s">
        <v>33</v>
      </c>
      <c r="O7104" s="1" t="s">
        <v>34</v>
      </c>
      <c r="P7104" s="1" t="s">
        <v>45</v>
      </c>
      <c r="Q7104" s="1" t="s">
        <v>24</v>
      </c>
      <c r="R7104" s="2">
        <v>40151</v>
      </c>
    </row>
    <row r="7105" spans="1:18" x14ac:dyDescent="0.25">
      <c r="A7105" s="1">
        <v>38080</v>
      </c>
      <c r="B7105" s="2">
        <v>40070</v>
      </c>
      <c r="C7105" s="2" t="str">
        <f t="shared" si="551"/>
        <v>September</v>
      </c>
      <c r="D7105" s="1" t="s">
        <v>32</v>
      </c>
      <c r="E7105" s="1">
        <v>26</v>
      </c>
      <c r="F7105" s="1">
        <f t="shared" si="550"/>
        <v>4.8080769230769231</v>
      </c>
      <c r="G7105" s="1">
        <v>125.01</v>
      </c>
      <c r="H7105" s="1">
        <v>4.7</v>
      </c>
      <c r="I7105">
        <f t="shared" si="552"/>
        <v>129.71</v>
      </c>
      <c r="J7105">
        <f t="shared" si="553"/>
        <v>3.5455000000000001</v>
      </c>
      <c r="K7105">
        <f t="shared" si="554"/>
        <v>4.4322295499999997</v>
      </c>
      <c r="L7105" s="1" t="s">
        <v>26</v>
      </c>
      <c r="M7105" s="1" t="s">
        <v>27</v>
      </c>
      <c r="N7105" s="1" t="s">
        <v>21</v>
      </c>
      <c r="O7105" s="1" t="s">
        <v>34</v>
      </c>
      <c r="P7105" s="1" t="s">
        <v>45</v>
      </c>
      <c r="Q7105" s="1" t="s">
        <v>24</v>
      </c>
      <c r="R7105" s="2">
        <v>40071</v>
      </c>
    </row>
    <row r="7106" spans="1:18" x14ac:dyDescent="0.25">
      <c r="A7106" s="1">
        <v>46691</v>
      </c>
      <c r="B7106" s="2">
        <v>41084</v>
      </c>
      <c r="C7106" s="2" t="str">
        <f t="shared" si="551"/>
        <v>June</v>
      </c>
      <c r="D7106" s="1" t="s">
        <v>37</v>
      </c>
      <c r="E7106" s="1">
        <v>47</v>
      </c>
      <c r="F7106" s="1">
        <f t="shared" ref="F7106:F7169" si="555">G7106/E7106</f>
        <v>35.664893617021278</v>
      </c>
      <c r="G7106" s="1">
        <v>1676.25</v>
      </c>
      <c r="H7106" s="1">
        <v>22.6</v>
      </c>
      <c r="I7106">
        <f t="shared" si="552"/>
        <v>1698.85</v>
      </c>
      <c r="J7106">
        <f t="shared" si="553"/>
        <v>4.7610000000000001</v>
      </c>
      <c r="K7106">
        <f t="shared" si="554"/>
        <v>79.806262500000003</v>
      </c>
      <c r="L7106" s="1" t="s">
        <v>26</v>
      </c>
      <c r="M7106" s="1" t="s">
        <v>20</v>
      </c>
      <c r="N7106" s="1" t="s">
        <v>28</v>
      </c>
      <c r="O7106" s="1" t="s">
        <v>22</v>
      </c>
      <c r="P7106" s="1" t="s">
        <v>23</v>
      </c>
      <c r="Q7106" s="1" t="s">
        <v>53</v>
      </c>
      <c r="R7106" s="2">
        <v>41086</v>
      </c>
    </row>
    <row r="7107" spans="1:18" x14ac:dyDescent="0.25">
      <c r="A7107" s="1">
        <v>26469</v>
      </c>
      <c r="B7107" s="2">
        <v>41120</v>
      </c>
      <c r="C7107" s="2" t="str">
        <f t="shared" ref="C7107:C7170" si="556">TEXT(B7107,"mmmm")</f>
        <v>July</v>
      </c>
      <c r="D7107" s="1" t="s">
        <v>41</v>
      </c>
      <c r="E7107" s="1">
        <v>4</v>
      </c>
      <c r="F7107" s="1">
        <f t="shared" si="555"/>
        <v>1851.6224999999999</v>
      </c>
      <c r="G7107" s="1">
        <v>7406.49</v>
      </c>
      <c r="H7107" s="1">
        <v>19.989999999999998</v>
      </c>
      <c r="I7107">
        <f t="shared" ref="I7107:I7170" si="557">G7107+H7107</f>
        <v>7426.48</v>
      </c>
      <c r="J7107">
        <f t="shared" ref="J7107:J7170" si="558">IF(O7107="Furniture",4.761,IF(O7107="Technology",5.3265,IF(O7107="Office Supplies",3.5455,0)))</f>
        <v>3.5455000000000001</v>
      </c>
      <c r="K7107">
        <f t="shared" ref="K7107:K7170" si="559">(J7107*G7107)/100</f>
        <v>262.59710295000002</v>
      </c>
      <c r="L7107" s="1" t="s">
        <v>26</v>
      </c>
      <c r="M7107" s="1" t="s">
        <v>27</v>
      </c>
      <c r="N7107" s="1" t="s">
        <v>42</v>
      </c>
      <c r="O7107" s="1" t="s">
        <v>34</v>
      </c>
      <c r="P7107" s="1" t="s">
        <v>48</v>
      </c>
      <c r="Q7107" s="1" t="s">
        <v>24</v>
      </c>
      <c r="R7107" s="2">
        <v>41122</v>
      </c>
    </row>
    <row r="7108" spans="1:18" x14ac:dyDescent="0.25">
      <c r="A7108" s="1">
        <v>58179</v>
      </c>
      <c r="B7108" s="2">
        <v>40791</v>
      </c>
      <c r="C7108" s="2" t="str">
        <f t="shared" si="556"/>
        <v>September</v>
      </c>
      <c r="D7108" s="1" t="s">
        <v>41</v>
      </c>
      <c r="E7108" s="1">
        <v>3</v>
      </c>
      <c r="F7108" s="1">
        <f t="shared" si="555"/>
        <v>13.163333333333334</v>
      </c>
      <c r="G7108" s="1">
        <v>39.49</v>
      </c>
      <c r="H7108" s="1">
        <v>5.72</v>
      </c>
      <c r="I7108">
        <f t="shared" si="557"/>
        <v>45.21</v>
      </c>
      <c r="J7108">
        <f t="shared" si="558"/>
        <v>3.5455000000000001</v>
      </c>
      <c r="K7108">
        <f t="shared" si="559"/>
        <v>1.4001179500000001</v>
      </c>
      <c r="L7108" s="1" t="s">
        <v>26</v>
      </c>
      <c r="M7108" s="1" t="s">
        <v>20</v>
      </c>
      <c r="N7108" s="1" t="s">
        <v>28</v>
      </c>
      <c r="O7108" s="1" t="s">
        <v>34</v>
      </c>
      <c r="P7108" s="1" t="s">
        <v>62</v>
      </c>
      <c r="Q7108" s="1" t="s">
        <v>24</v>
      </c>
      <c r="R7108" s="2">
        <v>40792</v>
      </c>
    </row>
    <row r="7109" spans="1:18" x14ac:dyDescent="0.25">
      <c r="A7109" s="1">
        <v>13252</v>
      </c>
      <c r="B7109" s="2">
        <v>39894</v>
      </c>
      <c r="C7109" s="2" t="str">
        <f t="shared" si="556"/>
        <v>March</v>
      </c>
      <c r="D7109" s="1" t="s">
        <v>32</v>
      </c>
      <c r="E7109" s="1">
        <v>44</v>
      </c>
      <c r="F7109" s="1">
        <f t="shared" si="555"/>
        <v>166.20136363636362</v>
      </c>
      <c r="G7109" s="1">
        <v>7312.86</v>
      </c>
      <c r="H7109" s="1">
        <v>30</v>
      </c>
      <c r="I7109">
        <f t="shared" si="557"/>
        <v>7342.86</v>
      </c>
      <c r="J7109">
        <f t="shared" si="558"/>
        <v>4.7610000000000001</v>
      </c>
      <c r="K7109">
        <f t="shared" si="559"/>
        <v>348.1652646</v>
      </c>
      <c r="L7109" s="1" t="s">
        <v>38</v>
      </c>
      <c r="M7109" s="1" t="s">
        <v>49</v>
      </c>
      <c r="N7109" s="1" t="s">
        <v>21</v>
      </c>
      <c r="O7109" s="1" t="s">
        <v>22</v>
      </c>
      <c r="P7109" s="1" t="s">
        <v>39</v>
      </c>
      <c r="Q7109" s="1" t="s">
        <v>40</v>
      </c>
      <c r="R7109" s="2">
        <v>39897</v>
      </c>
    </row>
    <row r="7110" spans="1:18" x14ac:dyDescent="0.25">
      <c r="A7110" s="1">
        <v>28928</v>
      </c>
      <c r="B7110" s="2">
        <v>40298</v>
      </c>
      <c r="C7110" s="2" t="str">
        <f t="shared" si="556"/>
        <v>April</v>
      </c>
      <c r="D7110" s="1" t="s">
        <v>18</v>
      </c>
      <c r="E7110" s="1">
        <v>46</v>
      </c>
      <c r="F7110" s="1">
        <f t="shared" si="555"/>
        <v>30.377891304347827</v>
      </c>
      <c r="G7110" s="1">
        <v>1397.383</v>
      </c>
      <c r="H7110" s="1">
        <v>5</v>
      </c>
      <c r="I7110">
        <f t="shared" si="557"/>
        <v>1402.383</v>
      </c>
      <c r="J7110">
        <f t="shared" si="558"/>
        <v>5.3265000000000002</v>
      </c>
      <c r="K7110">
        <f t="shared" si="559"/>
        <v>74.431605494999999</v>
      </c>
      <c r="L7110" s="1" t="s">
        <v>26</v>
      </c>
      <c r="M7110" s="1" t="s">
        <v>56</v>
      </c>
      <c r="N7110" s="1" t="s">
        <v>33</v>
      </c>
      <c r="O7110" s="1" t="s">
        <v>29</v>
      </c>
      <c r="P7110" s="1" t="s">
        <v>30</v>
      </c>
      <c r="Q7110" s="1" t="s">
        <v>36</v>
      </c>
      <c r="R7110" s="2">
        <v>40300</v>
      </c>
    </row>
    <row r="7111" spans="1:18" x14ac:dyDescent="0.25">
      <c r="A7111" s="1">
        <v>56327</v>
      </c>
      <c r="B7111" s="2">
        <v>40189</v>
      </c>
      <c r="C7111" s="2" t="str">
        <f t="shared" si="556"/>
        <v>January</v>
      </c>
      <c r="D7111" s="1" t="s">
        <v>41</v>
      </c>
      <c r="E7111" s="1">
        <v>11</v>
      </c>
      <c r="F7111" s="1">
        <f t="shared" si="555"/>
        <v>196.73363636363638</v>
      </c>
      <c r="G7111" s="1">
        <v>2164.0700000000002</v>
      </c>
      <c r="H7111" s="1">
        <v>55.24</v>
      </c>
      <c r="I7111">
        <f t="shared" si="557"/>
        <v>2219.31</v>
      </c>
      <c r="J7111">
        <f t="shared" si="558"/>
        <v>3.5455000000000001</v>
      </c>
      <c r="K7111">
        <f t="shared" si="559"/>
        <v>76.727101850000011</v>
      </c>
      <c r="L7111" s="1" t="s">
        <v>38</v>
      </c>
      <c r="M7111" s="1" t="s">
        <v>51</v>
      </c>
      <c r="N7111" s="1" t="s">
        <v>28</v>
      </c>
      <c r="O7111" s="1" t="s">
        <v>34</v>
      </c>
      <c r="P7111" s="1" t="s">
        <v>68</v>
      </c>
      <c r="Q7111" s="1" t="s">
        <v>40</v>
      </c>
      <c r="R7111" s="2">
        <v>40191</v>
      </c>
    </row>
    <row r="7112" spans="1:18" x14ac:dyDescent="0.25">
      <c r="A7112" s="1">
        <v>45409</v>
      </c>
      <c r="B7112" s="2">
        <v>40280</v>
      </c>
      <c r="C7112" s="2" t="str">
        <f t="shared" si="556"/>
        <v>April</v>
      </c>
      <c r="D7112" s="1" t="s">
        <v>37</v>
      </c>
      <c r="E7112" s="1">
        <v>11</v>
      </c>
      <c r="F7112" s="1">
        <f t="shared" si="555"/>
        <v>311.57363636363635</v>
      </c>
      <c r="G7112" s="1">
        <v>3427.31</v>
      </c>
      <c r="H7112" s="1">
        <v>58.95</v>
      </c>
      <c r="I7112">
        <f t="shared" si="557"/>
        <v>3486.2599999999998</v>
      </c>
      <c r="J7112">
        <f t="shared" si="558"/>
        <v>4.7610000000000001</v>
      </c>
      <c r="K7112">
        <f t="shared" si="559"/>
        <v>163.17422909999999</v>
      </c>
      <c r="L7112" s="1" t="s">
        <v>38</v>
      </c>
      <c r="M7112" s="1" t="s">
        <v>20</v>
      </c>
      <c r="N7112" s="1" t="s">
        <v>33</v>
      </c>
      <c r="O7112" s="1" t="s">
        <v>22</v>
      </c>
      <c r="P7112" s="1" t="s">
        <v>39</v>
      </c>
      <c r="Q7112" s="1" t="s">
        <v>40</v>
      </c>
      <c r="R7112" s="2">
        <v>40283</v>
      </c>
    </row>
    <row r="7113" spans="1:18" x14ac:dyDescent="0.25">
      <c r="A7113" s="1">
        <v>23524</v>
      </c>
      <c r="B7113" s="2">
        <v>39931</v>
      </c>
      <c r="C7113" s="2" t="str">
        <f t="shared" si="556"/>
        <v>April</v>
      </c>
      <c r="D7113" s="1" t="s">
        <v>25</v>
      </c>
      <c r="E7113" s="1">
        <v>46</v>
      </c>
      <c r="F7113" s="1">
        <f t="shared" si="555"/>
        <v>53.505000000000003</v>
      </c>
      <c r="G7113" s="1">
        <v>2461.23</v>
      </c>
      <c r="H7113" s="1">
        <v>14.3</v>
      </c>
      <c r="I7113">
        <f t="shared" si="557"/>
        <v>2475.5300000000002</v>
      </c>
      <c r="J7113">
        <f t="shared" si="558"/>
        <v>3.5455000000000001</v>
      </c>
      <c r="K7113">
        <f t="shared" si="559"/>
        <v>87.262909649999997</v>
      </c>
      <c r="L7113" s="1" t="s">
        <v>26</v>
      </c>
      <c r="M7113" s="1" t="s">
        <v>27</v>
      </c>
      <c r="N7113" s="1" t="s">
        <v>42</v>
      </c>
      <c r="O7113" s="1" t="s">
        <v>34</v>
      </c>
      <c r="P7113" s="1" t="s">
        <v>45</v>
      </c>
      <c r="Q7113" s="1" t="s">
        <v>24</v>
      </c>
      <c r="R7113" s="2">
        <v>39933</v>
      </c>
    </row>
    <row r="7114" spans="1:18" x14ac:dyDescent="0.25">
      <c r="A7114" s="1">
        <v>31204</v>
      </c>
      <c r="B7114" s="2">
        <v>40411</v>
      </c>
      <c r="C7114" s="2" t="str">
        <f t="shared" si="556"/>
        <v>August</v>
      </c>
      <c r="D7114" s="1" t="s">
        <v>18</v>
      </c>
      <c r="E7114" s="1">
        <v>8</v>
      </c>
      <c r="F7114" s="1">
        <f t="shared" si="555"/>
        <v>1.3075000000000001</v>
      </c>
      <c r="G7114" s="1">
        <v>10.46</v>
      </c>
      <c r="H7114" s="1">
        <v>0.7</v>
      </c>
      <c r="I7114">
        <f t="shared" si="557"/>
        <v>11.16</v>
      </c>
      <c r="J7114">
        <f t="shared" si="558"/>
        <v>3.5455000000000001</v>
      </c>
      <c r="K7114">
        <f t="shared" si="559"/>
        <v>0.37085930000000006</v>
      </c>
      <c r="L7114" s="1" t="s">
        <v>26</v>
      </c>
      <c r="M7114" s="1" t="s">
        <v>20</v>
      </c>
      <c r="N7114" s="1" t="s">
        <v>28</v>
      </c>
      <c r="O7114" s="1" t="s">
        <v>34</v>
      </c>
      <c r="P7114" s="1" t="s">
        <v>66</v>
      </c>
      <c r="Q7114" s="1" t="s">
        <v>36</v>
      </c>
      <c r="R7114" s="2">
        <v>40411</v>
      </c>
    </row>
    <row r="7115" spans="1:18" x14ac:dyDescent="0.25">
      <c r="A7115" s="1">
        <v>769</v>
      </c>
      <c r="B7115" s="2">
        <v>40330</v>
      </c>
      <c r="C7115" s="2" t="str">
        <f t="shared" si="556"/>
        <v>June</v>
      </c>
      <c r="D7115" s="1" t="s">
        <v>41</v>
      </c>
      <c r="E7115" s="1">
        <v>37</v>
      </c>
      <c r="F7115" s="1">
        <f t="shared" si="555"/>
        <v>115.18756756756756</v>
      </c>
      <c r="G7115" s="1">
        <v>4261.9399999999996</v>
      </c>
      <c r="H7115" s="1">
        <v>56.14</v>
      </c>
      <c r="I7115">
        <f t="shared" si="557"/>
        <v>4318.08</v>
      </c>
      <c r="J7115">
        <f t="shared" si="558"/>
        <v>5.3265000000000002</v>
      </c>
      <c r="K7115">
        <f t="shared" si="559"/>
        <v>227.0122341</v>
      </c>
      <c r="L7115" s="1" t="s">
        <v>38</v>
      </c>
      <c r="M7115" s="1" t="s">
        <v>55</v>
      </c>
      <c r="N7115" s="1" t="s">
        <v>21</v>
      </c>
      <c r="O7115" s="1" t="s">
        <v>29</v>
      </c>
      <c r="P7115" s="1" t="s">
        <v>61</v>
      </c>
      <c r="Q7115" s="1" t="s">
        <v>40</v>
      </c>
      <c r="R7115" s="2">
        <v>40331</v>
      </c>
    </row>
    <row r="7116" spans="1:18" x14ac:dyDescent="0.25">
      <c r="A7116" s="1">
        <v>42151</v>
      </c>
      <c r="B7116" s="2">
        <v>40527</v>
      </c>
      <c r="C7116" s="2" t="str">
        <f t="shared" si="556"/>
        <v>December</v>
      </c>
      <c r="D7116" s="1" t="s">
        <v>25</v>
      </c>
      <c r="E7116" s="1">
        <v>35</v>
      </c>
      <c r="F7116" s="1">
        <f t="shared" si="555"/>
        <v>125.96198571428572</v>
      </c>
      <c r="G7116" s="1">
        <v>4408.6695</v>
      </c>
      <c r="H7116" s="1">
        <v>3.9</v>
      </c>
      <c r="I7116">
        <f t="shared" si="557"/>
        <v>4412.5694999999996</v>
      </c>
      <c r="J7116">
        <f t="shared" si="558"/>
        <v>5.3265000000000002</v>
      </c>
      <c r="K7116">
        <f t="shared" si="559"/>
        <v>234.82778091750004</v>
      </c>
      <c r="L7116" s="1" t="s">
        <v>26</v>
      </c>
      <c r="M7116" s="1" t="s">
        <v>51</v>
      </c>
      <c r="N7116" s="1" t="s">
        <v>21</v>
      </c>
      <c r="O7116" s="1" t="s">
        <v>29</v>
      </c>
      <c r="P7116" s="1" t="s">
        <v>30</v>
      </c>
      <c r="Q7116" s="1" t="s">
        <v>24</v>
      </c>
      <c r="R7116" s="2">
        <v>40530</v>
      </c>
    </row>
    <row r="7117" spans="1:18" x14ac:dyDescent="0.25">
      <c r="A7117" s="1">
        <v>49088</v>
      </c>
      <c r="B7117" s="2">
        <v>40079</v>
      </c>
      <c r="C7117" s="2" t="str">
        <f t="shared" si="556"/>
        <v>September</v>
      </c>
      <c r="D7117" s="1" t="s">
        <v>37</v>
      </c>
      <c r="E7117" s="1">
        <v>15</v>
      </c>
      <c r="F7117" s="1">
        <f t="shared" si="555"/>
        <v>267.50533333333334</v>
      </c>
      <c r="G7117" s="1">
        <v>4012.58</v>
      </c>
      <c r="H7117" s="1">
        <v>35</v>
      </c>
      <c r="I7117">
        <f t="shared" si="557"/>
        <v>4047.58</v>
      </c>
      <c r="J7117">
        <f t="shared" si="558"/>
        <v>3.5455000000000001</v>
      </c>
      <c r="K7117">
        <f t="shared" si="559"/>
        <v>142.26602389999999</v>
      </c>
      <c r="L7117" s="1" t="s">
        <v>19</v>
      </c>
      <c r="M7117" s="1" t="s">
        <v>58</v>
      </c>
      <c r="N7117" s="1" t="s">
        <v>21</v>
      </c>
      <c r="O7117" s="1" t="s">
        <v>34</v>
      </c>
      <c r="P7117" s="1" t="s">
        <v>60</v>
      </c>
      <c r="Q7117" s="1" t="s">
        <v>53</v>
      </c>
      <c r="R7117" s="2">
        <v>40080</v>
      </c>
    </row>
    <row r="7118" spans="1:18" x14ac:dyDescent="0.25">
      <c r="A7118" s="1">
        <v>40678</v>
      </c>
      <c r="B7118" s="2">
        <v>40296</v>
      </c>
      <c r="C7118" s="2" t="str">
        <f t="shared" si="556"/>
        <v>April</v>
      </c>
      <c r="D7118" s="1" t="s">
        <v>18</v>
      </c>
      <c r="E7118" s="1">
        <v>42</v>
      </c>
      <c r="F7118" s="1">
        <f t="shared" si="555"/>
        <v>65.549285714285716</v>
      </c>
      <c r="G7118" s="1">
        <v>2753.07</v>
      </c>
      <c r="H7118" s="1">
        <v>19.989999999999998</v>
      </c>
      <c r="I7118">
        <f t="shared" si="557"/>
        <v>2773.06</v>
      </c>
      <c r="J7118">
        <f t="shared" si="558"/>
        <v>3.5455000000000001</v>
      </c>
      <c r="K7118">
        <f t="shared" si="559"/>
        <v>97.610096850000005</v>
      </c>
      <c r="L7118" s="1" t="s">
        <v>26</v>
      </c>
      <c r="M7118" s="1" t="s">
        <v>51</v>
      </c>
      <c r="N7118" s="1" t="s">
        <v>42</v>
      </c>
      <c r="O7118" s="1" t="s">
        <v>34</v>
      </c>
      <c r="P7118" s="1" t="s">
        <v>48</v>
      </c>
      <c r="Q7118" s="1" t="s">
        <v>24</v>
      </c>
      <c r="R7118" s="2">
        <v>40303</v>
      </c>
    </row>
    <row r="7119" spans="1:18" x14ac:dyDescent="0.25">
      <c r="A7119" s="1">
        <v>54501</v>
      </c>
      <c r="B7119" s="2">
        <v>41242</v>
      </c>
      <c r="C7119" s="2" t="str">
        <f t="shared" si="556"/>
        <v>November</v>
      </c>
      <c r="D7119" s="1" t="s">
        <v>37</v>
      </c>
      <c r="E7119" s="1">
        <v>16</v>
      </c>
      <c r="F7119" s="1">
        <f t="shared" si="555"/>
        <v>14.09125</v>
      </c>
      <c r="G7119" s="1">
        <v>225.46</v>
      </c>
      <c r="H7119" s="1">
        <v>7.51</v>
      </c>
      <c r="I7119">
        <f t="shared" si="557"/>
        <v>232.97</v>
      </c>
      <c r="J7119">
        <f t="shared" si="558"/>
        <v>5.3265000000000002</v>
      </c>
      <c r="K7119">
        <f t="shared" si="559"/>
        <v>12.009126900000002</v>
      </c>
      <c r="L7119" s="1" t="s">
        <v>26</v>
      </c>
      <c r="M7119" s="1" t="s">
        <v>56</v>
      </c>
      <c r="N7119" s="1" t="s">
        <v>33</v>
      </c>
      <c r="O7119" s="1" t="s">
        <v>29</v>
      </c>
      <c r="P7119" s="1" t="s">
        <v>61</v>
      </c>
      <c r="Q7119" s="1" t="s">
        <v>31</v>
      </c>
      <c r="R7119" s="2">
        <v>41244</v>
      </c>
    </row>
    <row r="7120" spans="1:18" x14ac:dyDescent="0.25">
      <c r="A7120" s="1">
        <v>26432</v>
      </c>
      <c r="B7120" s="2">
        <v>40177</v>
      </c>
      <c r="C7120" s="2" t="str">
        <f t="shared" si="556"/>
        <v>December</v>
      </c>
      <c r="D7120" s="1" t="s">
        <v>18</v>
      </c>
      <c r="E7120" s="1">
        <v>37</v>
      </c>
      <c r="F7120" s="1">
        <f t="shared" si="555"/>
        <v>38.402432432432434</v>
      </c>
      <c r="G7120" s="1">
        <v>1420.89</v>
      </c>
      <c r="H7120" s="1">
        <v>4.5</v>
      </c>
      <c r="I7120">
        <f t="shared" si="557"/>
        <v>1425.39</v>
      </c>
      <c r="J7120">
        <f t="shared" si="558"/>
        <v>3.5455000000000001</v>
      </c>
      <c r="K7120">
        <f t="shared" si="559"/>
        <v>50.377654950000007</v>
      </c>
      <c r="L7120" s="1" t="s">
        <v>26</v>
      </c>
      <c r="M7120" s="1" t="s">
        <v>49</v>
      </c>
      <c r="N7120" s="1" t="s">
        <v>33</v>
      </c>
      <c r="O7120" s="1" t="s">
        <v>34</v>
      </c>
      <c r="P7120" s="1" t="s">
        <v>68</v>
      </c>
      <c r="Q7120" s="1" t="s">
        <v>24</v>
      </c>
      <c r="R7120" s="2">
        <v>40184</v>
      </c>
    </row>
    <row r="7121" spans="1:18" x14ac:dyDescent="0.25">
      <c r="A7121" s="1">
        <v>36</v>
      </c>
      <c r="B7121" s="2">
        <v>40849</v>
      </c>
      <c r="C7121" s="2" t="str">
        <f t="shared" si="556"/>
        <v>November</v>
      </c>
      <c r="D7121" s="1" t="s">
        <v>37</v>
      </c>
      <c r="E7121" s="1">
        <v>46</v>
      </c>
      <c r="F7121" s="1">
        <f t="shared" si="555"/>
        <v>54.016206521739129</v>
      </c>
      <c r="G7121" s="1">
        <v>2484.7455</v>
      </c>
      <c r="H7121" s="1">
        <v>4.2</v>
      </c>
      <c r="I7121">
        <f t="shared" si="557"/>
        <v>2488.9454999999998</v>
      </c>
      <c r="J7121">
        <f t="shared" si="558"/>
        <v>5.3265000000000002</v>
      </c>
      <c r="K7121">
        <f t="shared" si="559"/>
        <v>132.3499690575</v>
      </c>
      <c r="L7121" s="1" t="s">
        <v>26</v>
      </c>
      <c r="M7121" s="1" t="s">
        <v>51</v>
      </c>
      <c r="N7121" s="1" t="s">
        <v>42</v>
      </c>
      <c r="O7121" s="1" t="s">
        <v>29</v>
      </c>
      <c r="P7121" s="1" t="s">
        <v>30</v>
      </c>
      <c r="Q7121" s="1" t="s">
        <v>24</v>
      </c>
      <c r="R7121" s="2">
        <v>40849</v>
      </c>
    </row>
    <row r="7122" spans="1:18" x14ac:dyDescent="0.25">
      <c r="A7122" s="1">
        <v>9632</v>
      </c>
      <c r="B7122" s="2">
        <v>40924</v>
      </c>
      <c r="C7122" s="2" t="str">
        <f t="shared" si="556"/>
        <v>January</v>
      </c>
      <c r="D7122" s="1" t="s">
        <v>18</v>
      </c>
      <c r="E7122" s="1">
        <v>33</v>
      </c>
      <c r="F7122" s="1">
        <f t="shared" si="555"/>
        <v>110.09181818181818</v>
      </c>
      <c r="G7122" s="1">
        <v>3633.03</v>
      </c>
      <c r="H7122" s="1">
        <v>9.07</v>
      </c>
      <c r="I7122">
        <f t="shared" si="557"/>
        <v>3642.1000000000004</v>
      </c>
      <c r="J7122">
        <f t="shared" si="558"/>
        <v>3.5455000000000001</v>
      </c>
      <c r="K7122">
        <f t="shared" si="559"/>
        <v>128.80907865</v>
      </c>
      <c r="L7122" s="1" t="s">
        <v>26</v>
      </c>
      <c r="M7122" s="1" t="s">
        <v>51</v>
      </c>
      <c r="N7122" s="1" t="s">
        <v>42</v>
      </c>
      <c r="O7122" s="1" t="s">
        <v>34</v>
      </c>
      <c r="P7122" s="1" t="s">
        <v>48</v>
      </c>
      <c r="Q7122" s="1" t="s">
        <v>24</v>
      </c>
      <c r="R7122" s="2">
        <v>40928</v>
      </c>
    </row>
    <row r="7123" spans="1:18" x14ac:dyDescent="0.25">
      <c r="A7123" s="1">
        <v>46402</v>
      </c>
      <c r="B7123" s="2">
        <v>40551</v>
      </c>
      <c r="C7123" s="2" t="str">
        <f t="shared" si="556"/>
        <v>January</v>
      </c>
      <c r="D7123" s="1" t="s">
        <v>41</v>
      </c>
      <c r="E7123" s="1">
        <v>12</v>
      </c>
      <c r="F7123" s="1">
        <f t="shared" si="555"/>
        <v>101.59554166666668</v>
      </c>
      <c r="G7123" s="1">
        <v>1219.1465000000001</v>
      </c>
      <c r="H7123" s="1">
        <v>2.5</v>
      </c>
      <c r="I7123">
        <f t="shared" si="557"/>
        <v>1221.6465000000001</v>
      </c>
      <c r="J7123">
        <f t="shared" si="558"/>
        <v>5.3265000000000002</v>
      </c>
      <c r="K7123">
        <f t="shared" si="559"/>
        <v>64.937838322499999</v>
      </c>
      <c r="L7123" s="1" t="s">
        <v>19</v>
      </c>
      <c r="M7123" s="1" t="s">
        <v>27</v>
      </c>
      <c r="N7123" s="1" t="s">
        <v>21</v>
      </c>
      <c r="O7123" s="1" t="s">
        <v>29</v>
      </c>
      <c r="P7123" s="1" t="s">
        <v>30</v>
      </c>
      <c r="Q7123" s="1" t="s">
        <v>24</v>
      </c>
      <c r="R7123" s="2">
        <v>40552</v>
      </c>
    </row>
    <row r="7124" spans="1:18" x14ac:dyDescent="0.25">
      <c r="A7124" s="1">
        <v>28389</v>
      </c>
      <c r="B7124" s="2">
        <v>40120</v>
      </c>
      <c r="C7124" s="2" t="str">
        <f t="shared" si="556"/>
        <v>November</v>
      </c>
      <c r="D7124" s="1" t="s">
        <v>25</v>
      </c>
      <c r="E7124" s="1">
        <v>22</v>
      </c>
      <c r="F7124" s="1">
        <f t="shared" si="555"/>
        <v>30.381363636363634</v>
      </c>
      <c r="G7124" s="1">
        <v>668.39</v>
      </c>
      <c r="H7124" s="1">
        <v>3.92</v>
      </c>
      <c r="I7124">
        <f t="shared" si="557"/>
        <v>672.31</v>
      </c>
      <c r="J7124">
        <f t="shared" si="558"/>
        <v>4.7610000000000001</v>
      </c>
      <c r="K7124">
        <f t="shared" si="559"/>
        <v>31.822047900000001</v>
      </c>
      <c r="L7124" s="1" t="s">
        <v>26</v>
      </c>
      <c r="M7124" s="1" t="s">
        <v>20</v>
      </c>
      <c r="N7124" s="1" t="s">
        <v>42</v>
      </c>
      <c r="O7124" s="1" t="s">
        <v>22</v>
      </c>
      <c r="P7124" s="1" t="s">
        <v>23</v>
      </c>
      <c r="Q7124" s="1" t="s">
        <v>46</v>
      </c>
      <c r="R7124" s="2">
        <v>40121</v>
      </c>
    </row>
    <row r="7125" spans="1:18" x14ac:dyDescent="0.25">
      <c r="A7125" s="1">
        <v>57506</v>
      </c>
      <c r="B7125" s="2">
        <v>39857</v>
      </c>
      <c r="C7125" s="2" t="str">
        <f t="shared" si="556"/>
        <v>February</v>
      </c>
      <c r="D7125" s="1" t="s">
        <v>41</v>
      </c>
      <c r="E7125" s="1">
        <v>48</v>
      </c>
      <c r="F7125" s="1">
        <f t="shared" si="555"/>
        <v>6.9281250000000005</v>
      </c>
      <c r="G7125" s="1">
        <v>332.55</v>
      </c>
      <c r="H7125" s="1">
        <v>5.47</v>
      </c>
      <c r="I7125">
        <f t="shared" si="557"/>
        <v>338.02000000000004</v>
      </c>
      <c r="J7125">
        <f t="shared" si="558"/>
        <v>3.5455000000000001</v>
      </c>
      <c r="K7125">
        <f t="shared" si="559"/>
        <v>11.79056025</v>
      </c>
      <c r="L7125" s="1" t="s">
        <v>26</v>
      </c>
      <c r="M7125" s="1" t="s">
        <v>56</v>
      </c>
      <c r="N7125" s="1" t="s">
        <v>33</v>
      </c>
      <c r="O7125" s="1" t="s">
        <v>34</v>
      </c>
      <c r="P7125" s="1" t="s">
        <v>45</v>
      </c>
      <c r="Q7125" s="1" t="s">
        <v>24</v>
      </c>
      <c r="R7125" s="2">
        <v>39857</v>
      </c>
    </row>
    <row r="7126" spans="1:18" x14ac:dyDescent="0.25">
      <c r="A7126" s="1">
        <v>39040</v>
      </c>
      <c r="B7126" s="2">
        <v>39954</v>
      </c>
      <c r="C7126" s="2" t="str">
        <f t="shared" si="556"/>
        <v>May</v>
      </c>
      <c r="D7126" s="1" t="s">
        <v>37</v>
      </c>
      <c r="E7126" s="1">
        <v>26</v>
      </c>
      <c r="F7126" s="1">
        <f t="shared" si="555"/>
        <v>46.327288461538458</v>
      </c>
      <c r="G7126" s="1">
        <v>1204.5094999999999</v>
      </c>
      <c r="H7126" s="1">
        <v>5</v>
      </c>
      <c r="I7126">
        <f t="shared" si="557"/>
        <v>1209.5094999999999</v>
      </c>
      <c r="J7126">
        <f t="shared" si="558"/>
        <v>5.3265000000000002</v>
      </c>
      <c r="K7126">
        <f t="shared" si="559"/>
        <v>64.158198517499997</v>
      </c>
      <c r="L7126" s="1" t="s">
        <v>26</v>
      </c>
      <c r="M7126" s="1" t="s">
        <v>49</v>
      </c>
      <c r="N7126" s="1" t="s">
        <v>33</v>
      </c>
      <c r="O7126" s="1" t="s">
        <v>29</v>
      </c>
      <c r="P7126" s="1" t="s">
        <v>30</v>
      </c>
      <c r="Q7126" s="1" t="s">
        <v>46</v>
      </c>
      <c r="R7126" s="2">
        <v>39955</v>
      </c>
    </row>
    <row r="7127" spans="1:18" x14ac:dyDescent="0.25">
      <c r="A7127" s="1">
        <v>19748</v>
      </c>
      <c r="B7127" s="2">
        <v>40394</v>
      </c>
      <c r="C7127" s="2" t="str">
        <f t="shared" si="556"/>
        <v>August</v>
      </c>
      <c r="D7127" s="1" t="s">
        <v>32</v>
      </c>
      <c r="E7127" s="1">
        <v>6</v>
      </c>
      <c r="F7127" s="1">
        <f t="shared" si="555"/>
        <v>20.775000000000002</v>
      </c>
      <c r="G7127" s="1">
        <v>124.65</v>
      </c>
      <c r="H7127" s="1">
        <v>5.21</v>
      </c>
      <c r="I7127">
        <f t="shared" si="557"/>
        <v>129.86000000000001</v>
      </c>
      <c r="J7127">
        <f t="shared" si="558"/>
        <v>3.5455000000000001</v>
      </c>
      <c r="K7127">
        <f t="shared" si="559"/>
        <v>4.4194657500000005</v>
      </c>
      <c r="L7127" s="1" t="s">
        <v>26</v>
      </c>
      <c r="M7127" s="1" t="s">
        <v>54</v>
      </c>
      <c r="N7127" s="1" t="s">
        <v>33</v>
      </c>
      <c r="O7127" s="1" t="s">
        <v>34</v>
      </c>
      <c r="P7127" s="1" t="s">
        <v>45</v>
      </c>
      <c r="Q7127" s="1" t="s">
        <v>24</v>
      </c>
      <c r="R7127" s="2">
        <v>40395</v>
      </c>
    </row>
    <row r="7128" spans="1:18" x14ac:dyDescent="0.25">
      <c r="A7128" s="1">
        <v>39488</v>
      </c>
      <c r="B7128" s="2">
        <v>39986</v>
      </c>
      <c r="C7128" s="2" t="str">
        <f t="shared" si="556"/>
        <v>June</v>
      </c>
      <c r="D7128" s="1" t="s">
        <v>18</v>
      </c>
      <c r="E7128" s="1">
        <v>18</v>
      </c>
      <c r="F7128" s="1">
        <f t="shared" si="555"/>
        <v>5.1333333333333337</v>
      </c>
      <c r="G7128" s="1">
        <v>92.4</v>
      </c>
      <c r="H7128" s="1">
        <v>2.5</v>
      </c>
      <c r="I7128">
        <f t="shared" si="557"/>
        <v>94.9</v>
      </c>
      <c r="J7128">
        <f t="shared" si="558"/>
        <v>3.5455000000000001</v>
      </c>
      <c r="K7128">
        <f t="shared" si="559"/>
        <v>3.2760420000000003</v>
      </c>
      <c r="L7128" s="1" t="s">
        <v>19</v>
      </c>
      <c r="M7128" s="1" t="s">
        <v>27</v>
      </c>
      <c r="N7128" s="1" t="s">
        <v>42</v>
      </c>
      <c r="O7128" s="1" t="s">
        <v>34</v>
      </c>
      <c r="P7128" s="1" t="s">
        <v>62</v>
      </c>
      <c r="Q7128" s="1" t="s">
        <v>24</v>
      </c>
      <c r="R7128" s="2">
        <v>39990</v>
      </c>
    </row>
    <row r="7129" spans="1:18" x14ac:dyDescent="0.25">
      <c r="A7129" s="1">
        <v>41634</v>
      </c>
      <c r="B7129" s="2">
        <v>41251</v>
      </c>
      <c r="C7129" s="2" t="str">
        <f t="shared" si="556"/>
        <v>December</v>
      </c>
      <c r="D7129" s="1" t="s">
        <v>32</v>
      </c>
      <c r="E7129" s="1">
        <v>7</v>
      </c>
      <c r="F7129" s="1">
        <f t="shared" si="555"/>
        <v>8.1928571428571431</v>
      </c>
      <c r="G7129" s="1">
        <v>57.35</v>
      </c>
      <c r="H7129" s="1">
        <v>1.99</v>
      </c>
      <c r="I7129">
        <f t="shared" si="557"/>
        <v>59.34</v>
      </c>
      <c r="J7129">
        <f t="shared" si="558"/>
        <v>5.3265000000000002</v>
      </c>
      <c r="K7129">
        <f t="shared" si="559"/>
        <v>3.0547477500000002</v>
      </c>
      <c r="L7129" s="1" t="s">
        <v>26</v>
      </c>
      <c r="M7129" s="1" t="s">
        <v>54</v>
      </c>
      <c r="N7129" s="1" t="s">
        <v>42</v>
      </c>
      <c r="O7129" s="1" t="s">
        <v>29</v>
      </c>
      <c r="P7129" s="1" t="s">
        <v>43</v>
      </c>
      <c r="Q7129" s="1" t="s">
        <v>46</v>
      </c>
      <c r="R7129" s="2">
        <v>41252</v>
      </c>
    </row>
    <row r="7130" spans="1:18" x14ac:dyDescent="0.25">
      <c r="A7130" s="1">
        <v>21249</v>
      </c>
      <c r="B7130" s="2">
        <v>40440</v>
      </c>
      <c r="C7130" s="2" t="str">
        <f t="shared" si="556"/>
        <v>September</v>
      </c>
      <c r="D7130" s="1" t="s">
        <v>18</v>
      </c>
      <c r="E7130" s="1">
        <v>7</v>
      </c>
      <c r="F7130" s="1">
        <f t="shared" si="555"/>
        <v>180.0287857142857</v>
      </c>
      <c r="G7130" s="1">
        <v>1260.2014999999999</v>
      </c>
      <c r="H7130" s="1">
        <v>8.99</v>
      </c>
      <c r="I7130">
        <f t="shared" si="557"/>
        <v>1269.1914999999999</v>
      </c>
      <c r="J7130">
        <f t="shared" si="558"/>
        <v>5.3265000000000002</v>
      </c>
      <c r="K7130">
        <f t="shared" si="559"/>
        <v>67.124632897499993</v>
      </c>
      <c r="L7130" s="1" t="s">
        <v>26</v>
      </c>
      <c r="M7130" s="1" t="s">
        <v>49</v>
      </c>
      <c r="N7130" s="1" t="s">
        <v>28</v>
      </c>
      <c r="O7130" s="1" t="s">
        <v>29</v>
      </c>
      <c r="P7130" s="1" t="s">
        <v>30</v>
      </c>
      <c r="Q7130" s="1" t="s">
        <v>24</v>
      </c>
      <c r="R7130" s="2">
        <v>40442</v>
      </c>
    </row>
    <row r="7131" spans="1:18" x14ac:dyDescent="0.25">
      <c r="A7131" s="1">
        <v>30913</v>
      </c>
      <c r="B7131" s="2">
        <v>41174</v>
      </c>
      <c r="C7131" s="2" t="str">
        <f t="shared" si="556"/>
        <v>September</v>
      </c>
      <c r="D7131" s="1" t="s">
        <v>41</v>
      </c>
      <c r="E7131" s="1">
        <v>36</v>
      </c>
      <c r="F7131" s="1">
        <f t="shared" si="555"/>
        <v>22.097777777777779</v>
      </c>
      <c r="G7131" s="1">
        <v>795.52</v>
      </c>
      <c r="H7131" s="1">
        <v>1.99</v>
      </c>
      <c r="I7131">
        <f t="shared" si="557"/>
        <v>797.51</v>
      </c>
      <c r="J7131">
        <f t="shared" si="558"/>
        <v>5.3265000000000002</v>
      </c>
      <c r="K7131">
        <f t="shared" si="559"/>
        <v>42.373372799999999</v>
      </c>
      <c r="L7131" s="1" t="s">
        <v>26</v>
      </c>
      <c r="M7131" s="1" t="s">
        <v>51</v>
      </c>
      <c r="N7131" s="1" t="s">
        <v>33</v>
      </c>
      <c r="O7131" s="1" t="s">
        <v>29</v>
      </c>
      <c r="P7131" s="1" t="s">
        <v>43</v>
      </c>
      <c r="Q7131" s="1" t="s">
        <v>46</v>
      </c>
      <c r="R7131" s="2">
        <v>41176</v>
      </c>
    </row>
    <row r="7132" spans="1:18" x14ac:dyDescent="0.25">
      <c r="A7132" s="1">
        <v>20737</v>
      </c>
      <c r="B7132" s="2">
        <v>40902</v>
      </c>
      <c r="C7132" s="2" t="str">
        <f t="shared" si="556"/>
        <v>December</v>
      </c>
      <c r="D7132" s="1" t="s">
        <v>41</v>
      </c>
      <c r="E7132" s="1">
        <v>10</v>
      </c>
      <c r="F7132" s="1">
        <f t="shared" si="555"/>
        <v>141.09300000000002</v>
      </c>
      <c r="G7132" s="1">
        <v>1410.93</v>
      </c>
      <c r="H7132" s="1">
        <v>36.090000000000003</v>
      </c>
      <c r="I7132">
        <f t="shared" si="557"/>
        <v>1447.02</v>
      </c>
      <c r="J7132">
        <f t="shared" si="558"/>
        <v>4.7610000000000001</v>
      </c>
      <c r="K7132">
        <f t="shared" si="559"/>
        <v>67.174377300000003</v>
      </c>
      <c r="L7132" s="1" t="s">
        <v>38</v>
      </c>
      <c r="M7132" s="1" t="s">
        <v>49</v>
      </c>
      <c r="N7132" s="1" t="s">
        <v>42</v>
      </c>
      <c r="O7132" s="1" t="s">
        <v>22</v>
      </c>
      <c r="P7132" s="1" t="s">
        <v>67</v>
      </c>
      <c r="Q7132" s="1" t="s">
        <v>64</v>
      </c>
      <c r="R7132" s="2">
        <v>40903</v>
      </c>
    </row>
    <row r="7133" spans="1:18" x14ac:dyDescent="0.25">
      <c r="A7133" s="1">
        <v>59072</v>
      </c>
      <c r="B7133" s="2">
        <v>39958</v>
      </c>
      <c r="C7133" s="2" t="str">
        <f t="shared" si="556"/>
        <v>May</v>
      </c>
      <c r="D7133" s="1" t="s">
        <v>32</v>
      </c>
      <c r="E7133" s="1">
        <v>12</v>
      </c>
      <c r="F7133" s="1">
        <f t="shared" si="555"/>
        <v>6.5783333333333331</v>
      </c>
      <c r="G7133" s="1">
        <v>78.94</v>
      </c>
      <c r="H7133" s="1">
        <v>7.46</v>
      </c>
      <c r="I7133">
        <f t="shared" si="557"/>
        <v>86.399999999999991</v>
      </c>
      <c r="J7133">
        <f t="shared" si="558"/>
        <v>3.5455000000000001</v>
      </c>
      <c r="K7133">
        <f t="shared" si="559"/>
        <v>2.7988177000000003</v>
      </c>
      <c r="L7133" s="1" t="s">
        <v>19</v>
      </c>
      <c r="M7133" s="1" t="s">
        <v>47</v>
      </c>
      <c r="N7133" s="1" t="s">
        <v>33</v>
      </c>
      <c r="O7133" s="1" t="s">
        <v>34</v>
      </c>
      <c r="P7133" s="1" t="s">
        <v>48</v>
      </c>
      <c r="Q7133" s="1" t="s">
        <v>24</v>
      </c>
      <c r="R7133" s="2">
        <v>39960</v>
      </c>
    </row>
    <row r="7134" spans="1:18" x14ac:dyDescent="0.25">
      <c r="A7134" s="1">
        <v>36133</v>
      </c>
      <c r="B7134" s="2">
        <v>40775</v>
      </c>
      <c r="C7134" s="2" t="str">
        <f t="shared" si="556"/>
        <v>August</v>
      </c>
      <c r="D7134" s="1" t="s">
        <v>41</v>
      </c>
      <c r="E7134" s="1">
        <v>6</v>
      </c>
      <c r="F7134" s="1">
        <f t="shared" si="555"/>
        <v>21.426666666666666</v>
      </c>
      <c r="G7134" s="1">
        <v>128.56</v>
      </c>
      <c r="H7134" s="1">
        <v>8.68</v>
      </c>
      <c r="I7134">
        <f t="shared" si="557"/>
        <v>137.24</v>
      </c>
      <c r="J7134">
        <f t="shared" si="558"/>
        <v>3.5455000000000001</v>
      </c>
      <c r="K7134">
        <f t="shared" si="559"/>
        <v>4.5580948000000001</v>
      </c>
      <c r="L7134" s="1" t="s">
        <v>26</v>
      </c>
      <c r="M7134" s="1" t="s">
        <v>27</v>
      </c>
      <c r="N7134" s="1" t="s">
        <v>21</v>
      </c>
      <c r="O7134" s="1" t="s">
        <v>34</v>
      </c>
      <c r="P7134" s="1" t="s">
        <v>45</v>
      </c>
      <c r="Q7134" s="1" t="s">
        <v>24</v>
      </c>
      <c r="R7134" s="2">
        <v>40776</v>
      </c>
    </row>
    <row r="7135" spans="1:18" x14ac:dyDescent="0.25">
      <c r="A7135" s="1">
        <v>31073</v>
      </c>
      <c r="B7135" s="2">
        <v>40384</v>
      </c>
      <c r="C7135" s="2" t="str">
        <f t="shared" si="556"/>
        <v>July</v>
      </c>
      <c r="D7135" s="1" t="s">
        <v>41</v>
      </c>
      <c r="E7135" s="1">
        <v>26</v>
      </c>
      <c r="F7135" s="1">
        <f t="shared" si="555"/>
        <v>166.24076923076925</v>
      </c>
      <c r="G7135" s="1">
        <v>4322.26</v>
      </c>
      <c r="H7135" s="1">
        <v>35</v>
      </c>
      <c r="I7135">
        <f t="shared" si="557"/>
        <v>4357.26</v>
      </c>
      <c r="J7135">
        <f t="shared" si="558"/>
        <v>3.5455000000000001</v>
      </c>
      <c r="K7135">
        <f t="shared" si="559"/>
        <v>153.2457283</v>
      </c>
      <c r="L7135" s="1" t="s">
        <v>26</v>
      </c>
      <c r="M7135" s="1" t="s">
        <v>27</v>
      </c>
      <c r="N7135" s="1" t="s">
        <v>42</v>
      </c>
      <c r="O7135" s="1" t="s">
        <v>34</v>
      </c>
      <c r="P7135" s="1" t="s">
        <v>60</v>
      </c>
      <c r="Q7135" s="1" t="s">
        <v>53</v>
      </c>
      <c r="R7135" s="2">
        <v>40384</v>
      </c>
    </row>
    <row r="7136" spans="1:18" x14ac:dyDescent="0.25">
      <c r="A7136" s="1">
        <v>32164</v>
      </c>
      <c r="B7136" s="2">
        <v>40211</v>
      </c>
      <c r="C7136" s="2" t="str">
        <f t="shared" si="556"/>
        <v>February</v>
      </c>
      <c r="D7136" s="1" t="s">
        <v>32</v>
      </c>
      <c r="E7136" s="1">
        <v>12</v>
      </c>
      <c r="F7136" s="1">
        <f t="shared" si="555"/>
        <v>6.4175000000000004</v>
      </c>
      <c r="G7136" s="1">
        <v>77.010000000000005</v>
      </c>
      <c r="H7136" s="1">
        <v>4.96</v>
      </c>
      <c r="I7136">
        <f t="shared" si="557"/>
        <v>81.97</v>
      </c>
      <c r="J7136">
        <f t="shared" si="558"/>
        <v>3.5455000000000001</v>
      </c>
      <c r="K7136">
        <f t="shared" si="559"/>
        <v>2.7303895500000004</v>
      </c>
      <c r="L7136" s="1" t="s">
        <v>26</v>
      </c>
      <c r="M7136" s="1" t="s">
        <v>51</v>
      </c>
      <c r="N7136" s="1" t="s">
        <v>28</v>
      </c>
      <c r="O7136" s="1" t="s">
        <v>34</v>
      </c>
      <c r="P7136" s="1" t="s">
        <v>45</v>
      </c>
      <c r="Q7136" s="1" t="s">
        <v>24</v>
      </c>
      <c r="R7136" s="2">
        <v>40212</v>
      </c>
    </row>
    <row r="7137" spans="1:18" x14ac:dyDescent="0.25">
      <c r="A7137" s="1">
        <v>50754</v>
      </c>
      <c r="B7137" s="2">
        <v>40156</v>
      </c>
      <c r="C7137" s="2" t="str">
        <f t="shared" si="556"/>
        <v>December</v>
      </c>
      <c r="D7137" s="1" t="s">
        <v>32</v>
      </c>
      <c r="E7137" s="1">
        <v>9</v>
      </c>
      <c r="F7137" s="1">
        <f t="shared" si="555"/>
        <v>7.1145000000000005</v>
      </c>
      <c r="G7137" s="1">
        <v>64.030500000000004</v>
      </c>
      <c r="H7137" s="1">
        <v>5.03</v>
      </c>
      <c r="I7137">
        <f t="shared" si="557"/>
        <v>69.060500000000005</v>
      </c>
      <c r="J7137">
        <f t="shared" si="558"/>
        <v>5.3265000000000002</v>
      </c>
      <c r="K7137">
        <f t="shared" si="559"/>
        <v>3.4105845825000007</v>
      </c>
      <c r="L7137" s="1" t="s">
        <v>26</v>
      </c>
      <c r="M7137" s="1" t="s">
        <v>44</v>
      </c>
      <c r="N7137" s="1" t="s">
        <v>21</v>
      </c>
      <c r="O7137" s="1" t="s">
        <v>29</v>
      </c>
      <c r="P7137" s="1" t="s">
        <v>30</v>
      </c>
      <c r="Q7137" s="1" t="s">
        <v>31</v>
      </c>
      <c r="R7137" s="2">
        <v>40157</v>
      </c>
    </row>
    <row r="7138" spans="1:18" x14ac:dyDescent="0.25">
      <c r="A7138" s="1">
        <v>44134</v>
      </c>
      <c r="B7138" s="2">
        <v>40116</v>
      </c>
      <c r="C7138" s="2" t="str">
        <f t="shared" si="556"/>
        <v>October</v>
      </c>
      <c r="D7138" s="1" t="s">
        <v>25</v>
      </c>
      <c r="E7138" s="1">
        <v>35</v>
      </c>
      <c r="F7138" s="1">
        <f t="shared" si="555"/>
        <v>17.714857142857142</v>
      </c>
      <c r="G7138" s="1">
        <v>620.02</v>
      </c>
      <c r="H7138" s="1">
        <v>8.99</v>
      </c>
      <c r="I7138">
        <f t="shared" si="557"/>
        <v>629.01</v>
      </c>
      <c r="J7138">
        <f t="shared" si="558"/>
        <v>4.7610000000000001</v>
      </c>
      <c r="K7138">
        <f t="shared" si="559"/>
        <v>29.519152199999997</v>
      </c>
      <c r="L7138" s="1" t="s">
        <v>26</v>
      </c>
      <c r="M7138" s="1" t="s">
        <v>49</v>
      </c>
      <c r="N7138" s="1" t="s">
        <v>42</v>
      </c>
      <c r="O7138" s="1" t="s">
        <v>22</v>
      </c>
      <c r="P7138" s="1" t="s">
        <v>23</v>
      </c>
      <c r="Q7138" s="1" t="s">
        <v>46</v>
      </c>
      <c r="R7138" s="2">
        <v>40118</v>
      </c>
    </row>
    <row r="7139" spans="1:18" x14ac:dyDescent="0.25">
      <c r="A7139" s="1">
        <v>19139</v>
      </c>
      <c r="B7139" s="2">
        <v>40515</v>
      </c>
      <c r="C7139" s="2" t="str">
        <f t="shared" si="556"/>
        <v>December</v>
      </c>
      <c r="D7139" s="1" t="s">
        <v>32</v>
      </c>
      <c r="E7139" s="1">
        <v>15</v>
      </c>
      <c r="F7139" s="1">
        <f t="shared" si="555"/>
        <v>6.3226666666666667</v>
      </c>
      <c r="G7139" s="1">
        <v>94.84</v>
      </c>
      <c r="H7139" s="1">
        <v>5.15</v>
      </c>
      <c r="I7139">
        <f t="shared" si="557"/>
        <v>99.990000000000009</v>
      </c>
      <c r="J7139">
        <f t="shared" si="558"/>
        <v>3.5455000000000001</v>
      </c>
      <c r="K7139">
        <f t="shared" si="559"/>
        <v>3.3625522000000001</v>
      </c>
      <c r="L7139" s="1" t="s">
        <v>26</v>
      </c>
      <c r="M7139" s="1" t="s">
        <v>49</v>
      </c>
      <c r="N7139" s="1" t="s">
        <v>33</v>
      </c>
      <c r="O7139" s="1" t="s">
        <v>34</v>
      </c>
      <c r="P7139" s="1" t="s">
        <v>45</v>
      </c>
      <c r="Q7139" s="1" t="s">
        <v>24</v>
      </c>
      <c r="R7139" s="2">
        <v>40516</v>
      </c>
    </row>
    <row r="7140" spans="1:18" x14ac:dyDescent="0.25">
      <c r="A7140" s="1">
        <v>13479</v>
      </c>
      <c r="B7140" s="2">
        <v>40151</v>
      </c>
      <c r="C7140" s="2" t="str">
        <f t="shared" si="556"/>
        <v>December</v>
      </c>
      <c r="D7140" s="1" t="s">
        <v>25</v>
      </c>
      <c r="E7140" s="1">
        <v>3</v>
      </c>
      <c r="F7140" s="1">
        <f t="shared" si="555"/>
        <v>97.653333333333322</v>
      </c>
      <c r="G7140" s="1">
        <v>292.95999999999998</v>
      </c>
      <c r="H7140" s="1">
        <v>19.989999999999998</v>
      </c>
      <c r="I7140">
        <f t="shared" si="557"/>
        <v>312.95</v>
      </c>
      <c r="J7140">
        <f t="shared" si="558"/>
        <v>5.3265000000000002</v>
      </c>
      <c r="K7140">
        <f t="shared" si="559"/>
        <v>15.604514400000001</v>
      </c>
      <c r="L7140" s="1" t="s">
        <v>26</v>
      </c>
      <c r="M7140" s="1" t="s">
        <v>27</v>
      </c>
      <c r="N7140" s="1" t="s">
        <v>21</v>
      </c>
      <c r="O7140" s="1" t="s">
        <v>29</v>
      </c>
      <c r="P7140" s="1" t="s">
        <v>43</v>
      </c>
      <c r="Q7140" s="1" t="s">
        <v>24</v>
      </c>
      <c r="R7140" s="2">
        <v>40153</v>
      </c>
    </row>
    <row r="7141" spans="1:18" x14ac:dyDescent="0.25">
      <c r="A7141" s="1">
        <v>11782</v>
      </c>
      <c r="B7141" s="2">
        <v>41118</v>
      </c>
      <c r="C7141" s="2" t="str">
        <f t="shared" si="556"/>
        <v>July</v>
      </c>
      <c r="D7141" s="1" t="s">
        <v>18</v>
      </c>
      <c r="E7141" s="1">
        <v>46</v>
      </c>
      <c r="F7141" s="1">
        <f t="shared" si="555"/>
        <v>5.3741304347826091</v>
      </c>
      <c r="G7141" s="1">
        <v>247.21</v>
      </c>
      <c r="H7141" s="1">
        <v>4.75</v>
      </c>
      <c r="I7141">
        <f t="shared" si="557"/>
        <v>251.96</v>
      </c>
      <c r="J7141">
        <f t="shared" si="558"/>
        <v>3.5455000000000001</v>
      </c>
      <c r="K7141">
        <f t="shared" si="559"/>
        <v>8.764830550000001</v>
      </c>
      <c r="L7141" s="1" t="s">
        <v>26</v>
      </c>
      <c r="M7141" s="1" t="s">
        <v>20</v>
      </c>
      <c r="N7141" s="1" t="s">
        <v>33</v>
      </c>
      <c r="O7141" s="1" t="s">
        <v>34</v>
      </c>
      <c r="P7141" s="1" t="s">
        <v>45</v>
      </c>
      <c r="Q7141" s="1" t="s">
        <v>24</v>
      </c>
      <c r="R7141" s="2">
        <v>41123</v>
      </c>
    </row>
    <row r="7142" spans="1:18" x14ac:dyDescent="0.25">
      <c r="A7142" s="1">
        <v>13027</v>
      </c>
      <c r="B7142" s="2">
        <v>40923</v>
      </c>
      <c r="C7142" s="2" t="str">
        <f t="shared" si="556"/>
        <v>January</v>
      </c>
      <c r="D7142" s="1" t="s">
        <v>37</v>
      </c>
      <c r="E7142" s="1">
        <v>42</v>
      </c>
      <c r="F7142" s="1">
        <f t="shared" si="555"/>
        <v>6.9209523809523814</v>
      </c>
      <c r="G7142" s="1">
        <v>290.68</v>
      </c>
      <c r="H7142" s="1">
        <v>6.18</v>
      </c>
      <c r="I7142">
        <f t="shared" si="557"/>
        <v>296.86</v>
      </c>
      <c r="J7142">
        <f t="shared" si="558"/>
        <v>3.5455000000000001</v>
      </c>
      <c r="K7142">
        <f t="shared" si="559"/>
        <v>10.306059400000002</v>
      </c>
      <c r="L7142" s="1" t="s">
        <v>26</v>
      </c>
      <c r="M7142" s="1" t="s">
        <v>49</v>
      </c>
      <c r="N7142" s="1" t="s">
        <v>28</v>
      </c>
      <c r="O7142" s="1" t="s">
        <v>34</v>
      </c>
      <c r="P7142" s="1" t="s">
        <v>45</v>
      </c>
      <c r="Q7142" s="1" t="s">
        <v>24</v>
      </c>
      <c r="R7142" s="2">
        <v>40925</v>
      </c>
    </row>
    <row r="7143" spans="1:18" x14ac:dyDescent="0.25">
      <c r="A7143" s="1">
        <v>18790</v>
      </c>
      <c r="B7143" s="2">
        <v>39855</v>
      </c>
      <c r="C7143" s="2" t="str">
        <f t="shared" si="556"/>
        <v>February</v>
      </c>
      <c r="D7143" s="1" t="s">
        <v>25</v>
      </c>
      <c r="E7143" s="1">
        <v>7</v>
      </c>
      <c r="F7143" s="1">
        <f t="shared" si="555"/>
        <v>1893.4185714285716</v>
      </c>
      <c r="G7143" s="1">
        <v>13253.93</v>
      </c>
      <c r="H7143" s="1">
        <v>14.7</v>
      </c>
      <c r="I7143">
        <f t="shared" si="557"/>
        <v>13268.630000000001</v>
      </c>
      <c r="J7143">
        <f t="shared" si="558"/>
        <v>5.3265000000000002</v>
      </c>
      <c r="K7143">
        <f t="shared" si="559"/>
        <v>705.97058145000005</v>
      </c>
      <c r="L7143" s="1" t="s">
        <v>38</v>
      </c>
      <c r="M7143" s="1" t="s">
        <v>47</v>
      </c>
      <c r="N7143" s="1" t="s">
        <v>21</v>
      </c>
      <c r="O7143" s="1" t="s">
        <v>29</v>
      </c>
      <c r="P7143" s="1" t="s">
        <v>61</v>
      </c>
      <c r="Q7143" s="1" t="s">
        <v>40</v>
      </c>
      <c r="R7143" s="2">
        <v>39857</v>
      </c>
    </row>
    <row r="7144" spans="1:18" x14ac:dyDescent="0.25">
      <c r="A7144" s="1">
        <v>42850</v>
      </c>
      <c r="B7144" s="2">
        <v>40715</v>
      </c>
      <c r="C7144" s="2" t="str">
        <f t="shared" si="556"/>
        <v>June</v>
      </c>
      <c r="D7144" s="1" t="s">
        <v>41</v>
      </c>
      <c r="E7144" s="1">
        <v>27</v>
      </c>
      <c r="F7144" s="1">
        <f t="shared" si="555"/>
        <v>30.470370370370372</v>
      </c>
      <c r="G7144" s="1">
        <v>822.7</v>
      </c>
      <c r="H7144" s="1">
        <v>5.5</v>
      </c>
      <c r="I7144">
        <f t="shared" si="557"/>
        <v>828.2</v>
      </c>
      <c r="J7144">
        <f t="shared" si="558"/>
        <v>5.3265000000000002</v>
      </c>
      <c r="K7144">
        <f t="shared" si="559"/>
        <v>43.821115500000005</v>
      </c>
      <c r="L7144" s="1" t="s">
        <v>19</v>
      </c>
      <c r="M7144" s="1" t="s">
        <v>27</v>
      </c>
      <c r="N7144" s="1" t="s">
        <v>42</v>
      </c>
      <c r="O7144" s="1" t="s">
        <v>29</v>
      </c>
      <c r="P7144" s="1" t="s">
        <v>43</v>
      </c>
      <c r="Q7144" s="1" t="s">
        <v>24</v>
      </c>
      <c r="R7144" s="2">
        <v>40716</v>
      </c>
    </row>
    <row r="7145" spans="1:18" x14ac:dyDescent="0.25">
      <c r="A7145" s="1">
        <v>47138</v>
      </c>
      <c r="B7145" s="2">
        <v>39822</v>
      </c>
      <c r="C7145" s="2" t="str">
        <f t="shared" si="556"/>
        <v>January</v>
      </c>
      <c r="D7145" s="1" t="s">
        <v>18</v>
      </c>
      <c r="E7145" s="1">
        <v>1</v>
      </c>
      <c r="F7145" s="1">
        <f t="shared" si="555"/>
        <v>107.95</v>
      </c>
      <c r="G7145" s="1">
        <v>107.95</v>
      </c>
      <c r="H7145" s="1">
        <v>8.99</v>
      </c>
      <c r="I7145">
        <f t="shared" si="557"/>
        <v>116.94</v>
      </c>
      <c r="J7145">
        <f t="shared" si="558"/>
        <v>5.3265000000000002</v>
      </c>
      <c r="K7145">
        <f t="shared" si="559"/>
        <v>5.7499567499999999</v>
      </c>
      <c r="L7145" s="1" t="s">
        <v>26</v>
      </c>
      <c r="M7145" s="1" t="s">
        <v>27</v>
      </c>
      <c r="N7145" s="1" t="s">
        <v>33</v>
      </c>
      <c r="O7145" s="1" t="s">
        <v>29</v>
      </c>
      <c r="P7145" s="1" t="s">
        <v>30</v>
      </c>
      <c r="Q7145" s="1" t="s">
        <v>24</v>
      </c>
      <c r="R7145" s="2">
        <v>39829</v>
      </c>
    </row>
    <row r="7146" spans="1:18" x14ac:dyDescent="0.25">
      <c r="A7146" s="1">
        <v>39173</v>
      </c>
      <c r="B7146" s="2">
        <v>39829</v>
      </c>
      <c r="C7146" s="2" t="str">
        <f t="shared" si="556"/>
        <v>January</v>
      </c>
      <c r="D7146" s="1" t="s">
        <v>37</v>
      </c>
      <c r="E7146" s="1">
        <v>36</v>
      </c>
      <c r="F7146" s="1">
        <f t="shared" si="555"/>
        <v>2.1244444444444444</v>
      </c>
      <c r="G7146" s="1">
        <v>76.48</v>
      </c>
      <c r="H7146" s="1">
        <v>0.78</v>
      </c>
      <c r="I7146">
        <f t="shared" si="557"/>
        <v>77.260000000000005</v>
      </c>
      <c r="J7146">
        <f t="shared" si="558"/>
        <v>3.5455000000000001</v>
      </c>
      <c r="K7146">
        <f t="shared" si="559"/>
        <v>2.7115984000000002</v>
      </c>
      <c r="L7146" s="1" t="s">
        <v>26</v>
      </c>
      <c r="M7146" s="1" t="s">
        <v>49</v>
      </c>
      <c r="N7146" s="1" t="s">
        <v>28</v>
      </c>
      <c r="O7146" s="1" t="s">
        <v>34</v>
      </c>
      <c r="P7146" s="1" t="s">
        <v>66</v>
      </c>
      <c r="Q7146" s="1" t="s">
        <v>36</v>
      </c>
      <c r="R7146" s="2">
        <v>39831</v>
      </c>
    </row>
    <row r="7147" spans="1:18" x14ac:dyDescent="0.25">
      <c r="A7147" s="1">
        <v>12965</v>
      </c>
      <c r="B7147" s="2">
        <v>40354</v>
      </c>
      <c r="C7147" s="2" t="str">
        <f t="shared" si="556"/>
        <v>June</v>
      </c>
      <c r="D7147" s="1" t="s">
        <v>41</v>
      </c>
      <c r="E7147" s="1">
        <v>21</v>
      </c>
      <c r="F7147" s="1">
        <f t="shared" si="555"/>
        <v>4.322857142857143</v>
      </c>
      <c r="G7147" s="1">
        <v>90.78</v>
      </c>
      <c r="H7147" s="1">
        <v>5.41</v>
      </c>
      <c r="I7147">
        <f t="shared" si="557"/>
        <v>96.19</v>
      </c>
      <c r="J7147">
        <f t="shared" si="558"/>
        <v>3.5455000000000001</v>
      </c>
      <c r="K7147">
        <f t="shared" si="559"/>
        <v>3.2186049000000003</v>
      </c>
      <c r="L7147" s="1" t="s">
        <v>26</v>
      </c>
      <c r="M7147" s="1" t="s">
        <v>47</v>
      </c>
      <c r="N7147" s="1" t="s">
        <v>33</v>
      </c>
      <c r="O7147" s="1" t="s">
        <v>34</v>
      </c>
      <c r="P7147" s="1" t="s">
        <v>48</v>
      </c>
      <c r="Q7147" s="1" t="s">
        <v>24</v>
      </c>
      <c r="R7147" s="2">
        <v>40355</v>
      </c>
    </row>
    <row r="7148" spans="1:18" x14ac:dyDescent="0.25">
      <c r="A7148" s="1">
        <v>6373</v>
      </c>
      <c r="B7148" s="2">
        <v>40931</v>
      </c>
      <c r="C7148" s="2" t="str">
        <f t="shared" si="556"/>
        <v>January</v>
      </c>
      <c r="D7148" s="1" t="s">
        <v>32</v>
      </c>
      <c r="E7148" s="1">
        <v>1</v>
      </c>
      <c r="F7148" s="1">
        <f t="shared" si="555"/>
        <v>62.77</v>
      </c>
      <c r="G7148" s="1">
        <v>62.77</v>
      </c>
      <c r="H7148" s="1">
        <v>4.5</v>
      </c>
      <c r="I7148">
        <f t="shared" si="557"/>
        <v>67.27000000000001</v>
      </c>
      <c r="J7148">
        <f t="shared" si="558"/>
        <v>3.5455000000000001</v>
      </c>
      <c r="K7148">
        <f t="shared" si="559"/>
        <v>2.22551035</v>
      </c>
      <c r="L7148" s="1" t="s">
        <v>26</v>
      </c>
      <c r="M7148" s="1" t="s">
        <v>58</v>
      </c>
      <c r="N7148" s="1" t="s">
        <v>42</v>
      </c>
      <c r="O7148" s="1" t="s">
        <v>34</v>
      </c>
      <c r="P7148" s="1" t="s">
        <v>68</v>
      </c>
      <c r="Q7148" s="1" t="s">
        <v>24</v>
      </c>
      <c r="R7148" s="2">
        <v>40932</v>
      </c>
    </row>
    <row r="7149" spans="1:18" x14ac:dyDescent="0.25">
      <c r="A7149" s="1">
        <v>48548</v>
      </c>
      <c r="B7149" s="2">
        <v>40628</v>
      </c>
      <c r="C7149" s="2" t="str">
        <f t="shared" si="556"/>
        <v>March</v>
      </c>
      <c r="D7149" s="1" t="s">
        <v>37</v>
      </c>
      <c r="E7149" s="1">
        <v>3</v>
      </c>
      <c r="F7149" s="1">
        <f t="shared" si="555"/>
        <v>4.57</v>
      </c>
      <c r="G7149" s="1">
        <v>13.71</v>
      </c>
      <c r="H7149" s="1">
        <v>3.97</v>
      </c>
      <c r="I7149">
        <f t="shared" si="557"/>
        <v>17.68</v>
      </c>
      <c r="J7149">
        <f t="shared" si="558"/>
        <v>3.5455000000000001</v>
      </c>
      <c r="K7149">
        <f t="shared" si="559"/>
        <v>0.48608805000000005</v>
      </c>
      <c r="L7149" s="1" t="s">
        <v>26</v>
      </c>
      <c r="M7149" s="1" t="s">
        <v>49</v>
      </c>
      <c r="N7149" s="1" t="s">
        <v>33</v>
      </c>
      <c r="O7149" s="1" t="s">
        <v>34</v>
      </c>
      <c r="P7149" s="1" t="s">
        <v>35</v>
      </c>
      <c r="Q7149" s="1" t="s">
        <v>36</v>
      </c>
      <c r="R7149" s="2">
        <v>40629</v>
      </c>
    </row>
    <row r="7150" spans="1:18" x14ac:dyDescent="0.25">
      <c r="A7150" s="1">
        <v>33699</v>
      </c>
      <c r="B7150" s="2">
        <v>40020</v>
      </c>
      <c r="C7150" s="2" t="str">
        <f t="shared" si="556"/>
        <v>July</v>
      </c>
      <c r="D7150" s="1" t="s">
        <v>18</v>
      </c>
      <c r="E7150" s="1">
        <v>31</v>
      </c>
      <c r="F7150" s="1">
        <f t="shared" si="555"/>
        <v>6.3487096774193548</v>
      </c>
      <c r="G7150" s="1">
        <v>196.81</v>
      </c>
      <c r="H7150" s="1">
        <v>1.34</v>
      </c>
      <c r="I7150">
        <f t="shared" si="557"/>
        <v>198.15</v>
      </c>
      <c r="J7150">
        <f t="shared" si="558"/>
        <v>3.5455000000000001</v>
      </c>
      <c r="K7150">
        <f t="shared" si="559"/>
        <v>6.9778985499999999</v>
      </c>
      <c r="L7150" s="1" t="s">
        <v>26</v>
      </c>
      <c r="M7150" s="1" t="s">
        <v>58</v>
      </c>
      <c r="N7150" s="1" t="s">
        <v>28</v>
      </c>
      <c r="O7150" s="1" t="s">
        <v>34</v>
      </c>
      <c r="P7150" s="1" t="s">
        <v>45</v>
      </c>
      <c r="Q7150" s="1" t="s">
        <v>36</v>
      </c>
      <c r="R7150" s="2">
        <v>40025</v>
      </c>
    </row>
    <row r="7151" spans="1:18" x14ac:dyDescent="0.25">
      <c r="A7151" s="1">
        <v>35361</v>
      </c>
      <c r="B7151" s="2">
        <v>39909</v>
      </c>
      <c r="C7151" s="2" t="str">
        <f t="shared" si="556"/>
        <v>April</v>
      </c>
      <c r="D7151" s="1" t="s">
        <v>41</v>
      </c>
      <c r="E7151" s="1">
        <v>37</v>
      </c>
      <c r="F7151" s="1">
        <f t="shared" si="555"/>
        <v>8.4702702702702695</v>
      </c>
      <c r="G7151" s="1">
        <v>313.39999999999998</v>
      </c>
      <c r="H7151" s="1">
        <v>4.82</v>
      </c>
      <c r="I7151">
        <f t="shared" si="557"/>
        <v>318.21999999999997</v>
      </c>
      <c r="J7151">
        <f t="shared" si="558"/>
        <v>3.5455000000000001</v>
      </c>
      <c r="K7151">
        <f t="shared" si="559"/>
        <v>11.111597</v>
      </c>
      <c r="L7151" s="1" t="s">
        <v>26</v>
      </c>
      <c r="M7151" s="1" t="s">
        <v>20</v>
      </c>
      <c r="N7151" s="1" t="s">
        <v>42</v>
      </c>
      <c r="O7151" s="1" t="s">
        <v>34</v>
      </c>
      <c r="P7151" s="1" t="s">
        <v>45</v>
      </c>
      <c r="Q7151" s="1" t="s">
        <v>24</v>
      </c>
      <c r="R7151" s="2">
        <v>39910</v>
      </c>
    </row>
    <row r="7152" spans="1:18" x14ac:dyDescent="0.25">
      <c r="A7152" s="1">
        <v>49312</v>
      </c>
      <c r="B7152" s="2">
        <v>40595</v>
      </c>
      <c r="C7152" s="2" t="str">
        <f t="shared" si="556"/>
        <v>February</v>
      </c>
      <c r="D7152" s="1" t="s">
        <v>37</v>
      </c>
      <c r="E7152" s="1">
        <v>30</v>
      </c>
      <c r="F7152" s="1">
        <f t="shared" si="555"/>
        <v>5.4803333333333333</v>
      </c>
      <c r="G7152" s="1">
        <v>164.41</v>
      </c>
      <c r="H7152" s="1">
        <v>7.54</v>
      </c>
      <c r="I7152">
        <f t="shared" si="557"/>
        <v>171.95</v>
      </c>
      <c r="J7152">
        <f t="shared" si="558"/>
        <v>3.5455000000000001</v>
      </c>
      <c r="K7152">
        <f t="shared" si="559"/>
        <v>5.8291565500000004</v>
      </c>
      <c r="L7152" s="1" t="s">
        <v>26</v>
      </c>
      <c r="M7152" s="1" t="s">
        <v>58</v>
      </c>
      <c r="N7152" s="1" t="s">
        <v>33</v>
      </c>
      <c r="O7152" s="1" t="s">
        <v>34</v>
      </c>
      <c r="P7152" s="1" t="s">
        <v>45</v>
      </c>
      <c r="Q7152" s="1" t="s">
        <v>24</v>
      </c>
      <c r="R7152" s="2">
        <v>40596</v>
      </c>
    </row>
    <row r="7153" spans="1:18" x14ac:dyDescent="0.25">
      <c r="A7153" s="1">
        <v>44386</v>
      </c>
      <c r="B7153" s="2">
        <v>41008</v>
      </c>
      <c r="C7153" s="2" t="str">
        <f t="shared" si="556"/>
        <v>April</v>
      </c>
      <c r="D7153" s="1" t="s">
        <v>41</v>
      </c>
      <c r="E7153" s="1">
        <v>43</v>
      </c>
      <c r="F7153" s="1">
        <f t="shared" si="555"/>
        <v>28.759069767441861</v>
      </c>
      <c r="G7153" s="1">
        <v>1236.6400000000001</v>
      </c>
      <c r="H7153" s="1">
        <v>1.99</v>
      </c>
      <c r="I7153">
        <f t="shared" si="557"/>
        <v>1238.6300000000001</v>
      </c>
      <c r="J7153">
        <f t="shared" si="558"/>
        <v>5.3265000000000002</v>
      </c>
      <c r="K7153">
        <f t="shared" si="559"/>
        <v>65.86962960000001</v>
      </c>
      <c r="L7153" s="1" t="s">
        <v>26</v>
      </c>
      <c r="M7153" s="1" t="s">
        <v>27</v>
      </c>
      <c r="N7153" s="1" t="s">
        <v>42</v>
      </c>
      <c r="O7153" s="1" t="s">
        <v>29</v>
      </c>
      <c r="P7153" s="1" t="s">
        <v>43</v>
      </c>
      <c r="Q7153" s="1" t="s">
        <v>46</v>
      </c>
      <c r="R7153" s="2">
        <v>41010</v>
      </c>
    </row>
    <row r="7154" spans="1:18" x14ac:dyDescent="0.25">
      <c r="A7154" s="1">
        <v>51300</v>
      </c>
      <c r="B7154" s="2">
        <v>40831</v>
      </c>
      <c r="C7154" s="2" t="str">
        <f t="shared" si="556"/>
        <v>October</v>
      </c>
      <c r="D7154" s="1" t="s">
        <v>41</v>
      </c>
      <c r="E7154" s="1">
        <v>43</v>
      </c>
      <c r="F7154" s="1">
        <f t="shared" si="555"/>
        <v>8.0055813953488375</v>
      </c>
      <c r="G7154" s="1">
        <v>344.24</v>
      </c>
      <c r="H7154" s="1">
        <v>1.99</v>
      </c>
      <c r="I7154">
        <f t="shared" si="557"/>
        <v>346.23</v>
      </c>
      <c r="J7154">
        <f t="shared" si="558"/>
        <v>5.3265000000000002</v>
      </c>
      <c r="K7154">
        <f t="shared" si="559"/>
        <v>18.3359436</v>
      </c>
      <c r="L7154" s="1" t="s">
        <v>26</v>
      </c>
      <c r="M7154" s="1" t="s">
        <v>54</v>
      </c>
      <c r="N7154" s="1" t="s">
        <v>42</v>
      </c>
      <c r="O7154" s="1" t="s">
        <v>29</v>
      </c>
      <c r="P7154" s="1" t="s">
        <v>43</v>
      </c>
      <c r="Q7154" s="1" t="s">
        <v>46</v>
      </c>
      <c r="R7154" s="2">
        <v>40833</v>
      </c>
    </row>
    <row r="7155" spans="1:18" x14ac:dyDescent="0.25">
      <c r="A7155" s="1">
        <v>3522</v>
      </c>
      <c r="B7155" s="2">
        <v>40081</v>
      </c>
      <c r="C7155" s="2" t="str">
        <f t="shared" si="556"/>
        <v>September</v>
      </c>
      <c r="D7155" s="1" t="s">
        <v>18</v>
      </c>
      <c r="E7155" s="1">
        <v>27</v>
      </c>
      <c r="F7155" s="1">
        <f t="shared" si="555"/>
        <v>30.099259259259256</v>
      </c>
      <c r="G7155" s="1">
        <v>812.68</v>
      </c>
      <c r="H7155" s="1">
        <v>1.99</v>
      </c>
      <c r="I7155">
        <f t="shared" si="557"/>
        <v>814.67</v>
      </c>
      <c r="J7155">
        <f t="shared" si="558"/>
        <v>5.3265000000000002</v>
      </c>
      <c r="K7155">
        <f t="shared" si="559"/>
        <v>43.2874002</v>
      </c>
      <c r="L7155" s="1" t="s">
        <v>26</v>
      </c>
      <c r="M7155" s="1" t="s">
        <v>59</v>
      </c>
      <c r="N7155" s="1" t="s">
        <v>21</v>
      </c>
      <c r="O7155" s="1" t="s">
        <v>29</v>
      </c>
      <c r="P7155" s="1" t="s">
        <v>43</v>
      </c>
      <c r="Q7155" s="1" t="s">
        <v>46</v>
      </c>
      <c r="R7155" s="2">
        <v>40083</v>
      </c>
    </row>
    <row r="7156" spans="1:18" x14ac:dyDescent="0.25">
      <c r="A7156" s="1">
        <v>964</v>
      </c>
      <c r="B7156" s="2">
        <v>40682</v>
      </c>
      <c r="C7156" s="2" t="str">
        <f t="shared" si="556"/>
        <v>May</v>
      </c>
      <c r="D7156" s="1" t="s">
        <v>41</v>
      </c>
      <c r="E7156" s="1">
        <v>50</v>
      </c>
      <c r="F7156" s="1">
        <f t="shared" si="555"/>
        <v>6.3003999999999998</v>
      </c>
      <c r="G7156" s="1">
        <v>315.02</v>
      </c>
      <c r="H7156" s="1">
        <v>1.49</v>
      </c>
      <c r="I7156">
        <f t="shared" si="557"/>
        <v>316.51</v>
      </c>
      <c r="J7156">
        <f t="shared" si="558"/>
        <v>3.5455000000000001</v>
      </c>
      <c r="K7156">
        <f t="shared" si="559"/>
        <v>11.169034099999999</v>
      </c>
      <c r="L7156" s="1" t="s">
        <v>26</v>
      </c>
      <c r="M7156" s="1" t="s">
        <v>49</v>
      </c>
      <c r="N7156" s="1" t="s">
        <v>33</v>
      </c>
      <c r="O7156" s="1" t="s">
        <v>34</v>
      </c>
      <c r="P7156" s="1" t="s">
        <v>48</v>
      </c>
      <c r="Q7156" s="1" t="s">
        <v>24</v>
      </c>
      <c r="R7156" s="2">
        <v>40684</v>
      </c>
    </row>
    <row r="7157" spans="1:18" x14ac:dyDescent="0.25">
      <c r="A7157" s="1">
        <v>38659</v>
      </c>
      <c r="B7157" s="2">
        <v>40267</v>
      </c>
      <c r="C7157" s="2" t="str">
        <f t="shared" si="556"/>
        <v>March</v>
      </c>
      <c r="D7157" s="1" t="s">
        <v>18</v>
      </c>
      <c r="E7157" s="1">
        <v>32</v>
      </c>
      <c r="F7157" s="1">
        <f t="shared" si="555"/>
        <v>125.801875</v>
      </c>
      <c r="G7157" s="1">
        <v>4025.66</v>
      </c>
      <c r="H7157" s="1">
        <v>51.94</v>
      </c>
      <c r="I7157">
        <f t="shared" si="557"/>
        <v>4077.6</v>
      </c>
      <c r="J7157">
        <f t="shared" si="558"/>
        <v>4.7610000000000001</v>
      </c>
      <c r="K7157">
        <f t="shared" si="559"/>
        <v>191.66167259999997</v>
      </c>
      <c r="L7157" s="1" t="s">
        <v>38</v>
      </c>
      <c r="M7157" s="1" t="s">
        <v>54</v>
      </c>
      <c r="N7157" s="1" t="s">
        <v>33</v>
      </c>
      <c r="O7157" s="1" t="s">
        <v>22</v>
      </c>
      <c r="P7157" s="1" t="s">
        <v>57</v>
      </c>
      <c r="Q7157" s="1" t="s">
        <v>64</v>
      </c>
      <c r="R7157" s="2">
        <v>40274</v>
      </c>
    </row>
    <row r="7158" spans="1:18" x14ac:dyDescent="0.25">
      <c r="A7158" s="1">
        <v>13089</v>
      </c>
      <c r="B7158" s="2">
        <v>40891</v>
      </c>
      <c r="C7158" s="2" t="str">
        <f t="shared" si="556"/>
        <v>December</v>
      </c>
      <c r="D7158" s="1" t="s">
        <v>32</v>
      </c>
      <c r="E7158" s="1">
        <v>34</v>
      </c>
      <c r="F7158" s="1">
        <f t="shared" si="555"/>
        <v>105.20911764705883</v>
      </c>
      <c r="G7158" s="1">
        <v>3577.11</v>
      </c>
      <c r="H7158" s="1">
        <v>58.72</v>
      </c>
      <c r="I7158">
        <f t="shared" si="557"/>
        <v>3635.83</v>
      </c>
      <c r="J7158">
        <f t="shared" si="558"/>
        <v>4.7610000000000001</v>
      </c>
      <c r="K7158">
        <f t="shared" si="559"/>
        <v>170.30620709999999</v>
      </c>
      <c r="L7158" s="1" t="s">
        <v>38</v>
      </c>
      <c r="M7158" s="1" t="s">
        <v>49</v>
      </c>
      <c r="N7158" s="1" t="s">
        <v>33</v>
      </c>
      <c r="O7158" s="1" t="s">
        <v>22</v>
      </c>
      <c r="P7158" s="1" t="s">
        <v>67</v>
      </c>
      <c r="Q7158" s="1" t="s">
        <v>64</v>
      </c>
      <c r="R7158" s="2">
        <v>40894</v>
      </c>
    </row>
    <row r="7159" spans="1:18" x14ac:dyDescent="0.25">
      <c r="A7159" s="1">
        <v>15815</v>
      </c>
      <c r="B7159" s="2">
        <v>39934</v>
      </c>
      <c r="C7159" s="2" t="str">
        <f t="shared" si="556"/>
        <v>May</v>
      </c>
      <c r="D7159" s="1" t="s">
        <v>37</v>
      </c>
      <c r="E7159" s="1">
        <v>43</v>
      </c>
      <c r="F7159" s="1">
        <f t="shared" si="555"/>
        <v>12.293023255813955</v>
      </c>
      <c r="G7159" s="1">
        <v>528.6</v>
      </c>
      <c r="H7159" s="1">
        <v>5.63</v>
      </c>
      <c r="I7159">
        <f t="shared" si="557"/>
        <v>534.23</v>
      </c>
      <c r="J7159">
        <f t="shared" si="558"/>
        <v>3.5455000000000001</v>
      </c>
      <c r="K7159">
        <f t="shared" si="559"/>
        <v>18.741513000000001</v>
      </c>
      <c r="L7159" s="1" t="s">
        <v>26</v>
      </c>
      <c r="M7159" s="1" t="s">
        <v>54</v>
      </c>
      <c r="N7159" s="1" t="s">
        <v>33</v>
      </c>
      <c r="O7159" s="1" t="s">
        <v>34</v>
      </c>
      <c r="P7159" s="1" t="s">
        <v>48</v>
      </c>
      <c r="Q7159" s="1" t="s">
        <v>24</v>
      </c>
      <c r="R7159" s="2">
        <v>39936</v>
      </c>
    </row>
    <row r="7160" spans="1:18" x14ac:dyDescent="0.25">
      <c r="A7160" s="1">
        <v>46499</v>
      </c>
      <c r="B7160" s="2">
        <v>39971</v>
      </c>
      <c r="C7160" s="2" t="str">
        <f t="shared" si="556"/>
        <v>June</v>
      </c>
      <c r="D7160" s="1" t="s">
        <v>37</v>
      </c>
      <c r="E7160" s="1">
        <v>1</v>
      </c>
      <c r="F7160" s="1">
        <f t="shared" si="555"/>
        <v>46.94</v>
      </c>
      <c r="G7160" s="1">
        <v>46.94</v>
      </c>
      <c r="H7160" s="1">
        <v>3.5</v>
      </c>
      <c r="I7160">
        <f t="shared" si="557"/>
        <v>50.44</v>
      </c>
      <c r="J7160">
        <f t="shared" si="558"/>
        <v>3.5455000000000001</v>
      </c>
      <c r="K7160">
        <f t="shared" si="559"/>
        <v>1.6642577000000001</v>
      </c>
      <c r="L7160" s="1" t="s">
        <v>26</v>
      </c>
      <c r="M7160" s="1" t="s">
        <v>20</v>
      </c>
      <c r="N7160" s="1" t="s">
        <v>42</v>
      </c>
      <c r="O7160" s="1" t="s">
        <v>34</v>
      </c>
      <c r="P7160" s="1" t="s">
        <v>68</v>
      </c>
      <c r="Q7160" s="1" t="s">
        <v>24</v>
      </c>
      <c r="R7160" s="2">
        <v>39972</v>
      </c>
    </row>
    <row r="7161" spans="1:18" x14ac:dyDescent="0.25">
      <c r="A7161" s="1">
        <v>9765</v>
      </c>
      <c r="B7161" s="2">
        <v>41194</v>
      </c>
      <c r="C7161" s="2" t="str">
        <f t="shared" si="556"/>
        <v>October</v>
      </c>
      <c r="D7161" s="1" t="s">
        <v>18</v>
      </c>
      <c r="E7161" s="1">
        <v>26</v>
      </c>
      <c r="F7161" s="1">
        <f t="shared" si="555"/>
        <v>134.83076923076922</v>
      </c>
      <c r="G7161" s="1">
        <v>3505.6</v>
      </c>
      <c r="H7161" s="1">
        <v>12.65</v>
      </c>
      <c r="I7161">
        <f t="shared" si="557"/>
        <v>3518.25</v>
      </c>
      <c r="J7161">
        <f t="shared" si="558"/>
        <v>4.7610000000000001</v>
      </c>
      <c r="K7161">
        <f t="shared" si="559"/>
        <v>166.90161599999999</v>
      </c>
      <c r="L7161" s="1" t="s">
        <v>26</v>
      </c>
      <c r="M7161" s="1" t="s">
        <v>27</v>
      </c>
      <c r="N7161" s="1" t="s">
        <v>42</v>
      </c>
      <c r="O7161" s="1" t="s">
        <v>22</v>
      </c>
      <c r="P7161" s="1" t="s">
        <v>39</v>
      </c>
      <c r="Q7161" s="1" t="s">
        <v>31</v>
      </c>
      <c r="R7161" s="2">
        <v>41201</v>
      </c>
    </row>
    <row r="7162" spans="1:18" x14ac:dyDescent="0.25">
      <c r="A7162" s="1">
        <v>28545</v>
      </c>
      <c r="B7162" s="2">
        <v>40778</v>
      </c>
      <c r="C7162" s="2" t="str">
        <f t="shared" si="556"/>
        <v>August</v>
      </c>
      <c r="D7162" s="1" t="s">
        <v>25</v>
      </c>
      <c r="E7162" s="1">
        <v>15</v>
      </c>
      <c r="F7162" s="1">
        <f t="shared" si="555"/>
        <v>353.0793333333333</v>
      </c>
      <c r="G7162" s="1">
        <v>5296.19</v>
      </c>
      <c r="H7162" s="1">
        <v>19.989999999999998</v>
      </c>
      <c r="I7162">
        <f t="shared" si="557"/>
        <v>5316.1799999999994</v>
      </c>
      <c r="J7162">
        <f t="shared" si="558"/>
        <v>3.5455000000000001</v>
      </c>
      <c r="K7162">
        <f t="shared" si="559"/>
        <v>187.77641645</v>
      </c>
      <c r="L7162" s="1" t="s">
        <v>26</v>
      </c>
      <c r="M7162" s="1" t="s">
        <v>54</v>
      </c>
      <c r="N7162" s="1" t="s">
        <v>42</v>
      </c>
      <c r="O7162" s="1" t="s">
        <v>34</v>
      </c>
      <c r="P7162" s="1" t="s">
        <v>68</v>
      </c>
      <c r="Q7162" s="1" t="s">
        <v>24</v>
      </c>
      <c r="R7162" s="2">
        <v>40779</v>
      </c>
    </row>
    <row r="7163" spans="1:18" x14ac:dyDescent="0.25">
      <c r="A7163" s="1">
        <v>10688</v>
      </c>
      <c r="B7163" s="2">
        <v>41041</v>
      </c>
      <c r="C7163" s="2" t="str">
        <f t="shared" si="556"/>
        <v>May</v>
      </c>
      <c r="D7163" s="1" t="s">
        <v>41</v>
      </c>
      <c r="E7163" s="1">
        <v>14</v>
      </c>
      <c r="F7163" s="1">
        <f t="shared" si="555"/>
        <v>44.202857142857148</v>
      </c>
      <c r="G7163" s="1">
        <v>618.84</v>
      </c>
      <c r="H7163" s="1">
        <v>34.200000000000003</v>
      </c>
      <c r="I7163">
        <f t="shared" si="557"/>
        <v>653.04000000000008</v>
      </c>
      <c r="J7163">
        <f t="shared" si="558"/>
        <v>4.7610000000000001</v>
      </c>
      <c r="K7163">
        <f t="shared" si="559"/>
        <v>29.462972400000002</v>
      </c>
      <c r="L7163" s="1" t="s">
        <v>26</v>
      </c>
      <c r="M7163" s="1" t="s">
        <v>69</v>
      </c>
      <c r="N7163" s="1" t="s">
        <v>33</v>
      </c>
      <c r="O7163" s="1" t="s">
        <v>22</v>
      </c>
      <c r="P7163" s="1" t="s">
        <v>23</v>
      </c>
      <c r="Q7163" s="1" t="s">
        <v>36</v>
      </c>
      <c r="R7163" s="2">
        <v>41042</v>
      </c>
    </row>
    <row r="7164" spans="1:18" x14ac:dyDescent="0.25">
      <c r="A7164" s="1">
        <v>32804</v>
      </c>
      <c r="B7164" s="2">
        <v>41161</v>
      </c>
      <c r="C7164" s="2" t="str">
        <f t="shared" si="556"/>
        <v>September</v>
      </c>
      <c r="D7164" s="1" t="s">
        <v>41</v>
      </c>
      <c r="E7164" s="1">
        <v>49</v>
      </c>
      <c r="F7164" s="1">
        <f t="shared" si="555"/>
        <v>3.5675510204081635</v>
      </c>
      <c r="G7164" s="1">
        <v>174.81</v>
      </c>
      <c r="H7164" s="1">
        <v>0.5</v>
      </c>
      <c r="I7164">
        <f t="shared" si="557"/>
        <v>175.31</v>
      </c>
      <c r="J7164">
        <f t="shared" si="558"/>
        <v>3.5455000000000001</v>
      </c>
      <c r="K7164">
        <f t="shared" si="559"/>
        <v>6.1978885500000001</v>
      </c>
      <c r="L7164" s="1" t="s">
        <v>26</v>
      </c>
      <c r="M7164" s="1" t="s">
        <v>54</v>
      </c>
      <c r="N7164" s="1" t="s">
        <v>33</v>
      </c>
      <c r="O7164" s="1" t="s">
        <v>34</v>
      </c>
      <c r="P7164" s="1" t="s">
        <v>63</v>
      </c>
      <c r="Q7164" s="1" t="s">
        <v>24</v>
      </c>
      <c r="R7164" s="2">
        <v>41162</v>
      </c>
    </row>
    <row r="7165" spans="1:18" x14ac:dyDescent="0.25">
      <c r="A7165" s="1">
        <v>19718</v>
      </c>
      <c r="B7165" s="2">
        <v>41084</v>
      </c>
      <c r="C7165" s="2" t="str">
        <f t="shared" si="556"/>
        <v>June</v>
      </c>
      <c r="D7165" s="1" t="s">
        <v>18</v>
      </c>
      <c r="E7165" s="1">
        <v>6</v>
      </c>
      <c r="F7165" s="1">
        <f t="shared" si="555"/>
        <v>14.958333333333334</v>
      </c>
      <c r="G7165" s="1">
        <v>89.75</v>
      </c>
      <c r="H7165" s="1">
        <v>7.51</v>
      </c>
      <c r="I7165">
        <f t="shared" si="557"/>
        <v>97.26</v>
      </c>
      <c r="J7165">
        <f t="shared" si="558"/>
        <v>5.3265000000000002</v>
      </c>
      <c r="K7165">
        <f t="shared" si="559"/>
        <v>4.78053375</v>
      </c>
      <c r="L7165" s="1" t="s">
        <v>26</v>
      </c>
      <c r="M7165" s="1" t="s">
        <v>56</v>
      </c>
      <c r="N7165" s="1" t="s">
        <v>21</v>
      </c>
      <c r="O7165" s="1" t="s">
        <v>29</v>
      </c>
      <c r="P7165" s="1" t="s">
        <v>61</v>
      </c>
      <c r="Q7165" s="1" t="s">
        <v>31</v>
      </c>
      <c r="R7165" s="2">
        <v>41089</v>
      </c>
    </row>
    <row r="7166" spans="1:18" x14ac:dyDescent="0.25">
      <c r="A7166" s="1">
        <v>52711</v>
      </c>
      <c r="B7166" s="2">
        <v>40809</v>
      </c>
      <c r="C7166" s="2" t="str">
        <f t="shared" si="556"/>
        <v>September</v>
      </c>
      <c r="D7166" s="1" t="s">
        <v>32</v>
      </c>
      <c r="E7166" s="1">
        <v>7</v>
      </c>
      <c r="F7166" s="1">
        <f t="shared" si="555"/>
        <v>31.541428571428572</v>
      </c>
      <c r="G7166" s="1">
        <v>220.79</v>
      </c>
      <c r="H7166" s="1">
        <v>4</v>
      </c>
      <c r="I7166">
        <f t="shared" si="557"/>
        <v>224.79</v>
      </c>
      <c r="J7166">
        <f t="shared" si="558"/>
        <v>5.3265000000000002</v>
      </c>
      <c r="K7166">
        <f t="shared" si="559"/>
        <v>11.760379350000001</v>
      </c>
      <c r="L7166" s="1" t="s">
        <v>26</v>
      </c>
      <c r="M7166" s="1" t="s">
        <v>59</v>
      </c>
      <c r="N7166" s="1" t="s">
        <v>42</v>
      </c>
      <c r="O7166" s="1" t="s">
        <v>29</v>
      </c>
      <c r="P7166" s="1" t="s">
        <v>43</v>
      </c>
      <c r="Q7166" s="1" t="s">
        <v>24</v>
      </c>
      <c r="R7166" s="2">
        <v>40811</v>
      </c>
    </row>
    <row r="7167" spans="1:18" x14ac:dyDescent="0.25">
      <c r="A7167" s="1">
        <v>23808</v>
      </c>
      <c r="B7167" s="2">
        <v>39851</v>
      </c>
      <c r="C7167" s="2" t="str">
        <f t="shared" si="556"/>
        <v>February</v>
      </c>
      <c r="D7167" s="1" t="s">
        <v>18</v>
      </c>
      <c r="E7167" s="1">
        <v>30</v>
      </c>
      <c r="F7167" s="1">
        <f t="shared" si="555"/>
        <v>21.004666666666665</v>
      </c>
      <c r="G7167" s="1">
        <v>630.14</v>
      </c>
      <c r="H7167" s="1">
        <v>8.68</v>
      </c>
      <c r="I7167">
        <f t="shared" si="557"/>
        <v>638.81999999999994</v>
      </c>
      <c r="J7167">
        <f t="shared" si="558"/>
        <v>3.5455000000000001</v>
      </c>
      <c r="K7167">
        <f t="shared" si="559"/>
        <v>22.341613699999996</v>
      </c>
      <c r="L7167" s="1" t="s">
        <v>26</v>
      </c>
      <c r="M7167" s="1" t="s">
        <v>47</v>
      </c>
      <c r="N7167" s="1" t="s">
        <v>21</v>
      </c>
      <c r="O7167" s="1" t="s">
        <v>34</v>
      </c>
      <c r="P7167" s="1" t="s">
        <v>45</v>
      </c>
      <c r="Q7167" s="1" t="s">
        <v>24</v>
      </c>
      <c r="R7167" s="2">
        <v>39858</v>
      </c>
    </row>
    <row r="7168" spans="1:18" x14ac:dyDescent="0.25">
      <c r="A7168" s="1">
        <v>39872</v>
      </c>
      <c r="B7168" s="2">
        <v>40231</v>
      </c>
      <c r="C7168" s="2" t="str">
        <f t="shared" si="556"/>
        <v>February</v>
      </c>
      <c r="D7168" s="1" t="s">
        <v>37</v>
      </c>
      <c r="E7168" s="1">
        <v>5</v>
      </c>
      <c r="F7168" s="1">
        <f t="shared" si="555"/>
        <v>3.2479999999999998</v>
      </c>
      <c r="G7168" s="1">
        <v>16.239999999999998</v>
      </c>
      <c r="H7168" s="1">
        <v>0.99</v>
      </c>
      <c r="I7168">
        <f t="shared" si="557"/>
        <v>17.229999999999997</v>
      </c>
      <c r="J7168">
        <f t="shared" si="558"/>
        <v>3.5455000000000001</v>
      </c>
      <c r="K7168">
        <f t="shared" si="559"/>
        <v>0.5757892</v>
      </c>
      <c r="L7168" s="1" t="s">
        <v>26</v>
      </c>
      <c r="M7168" s="1" t="s">
        <v>27</v>
      </c>
      <c r="N7168" s="1" t="s">
        <v>42</v>
      </c>
      <c r="O7168" s="1" t="s">
        <v>34</v>
      </c>
      <c r="P7168" s="1" t="s">
        <v>63</v>
      </c>
      <c r="Q7168" s="1" t="s">
        <v>24</v>
      </c>
      <c r="R7168" s="2">
        <v>40232</v>
      </c>
    </row>
    <row r="7169" spans="1:18" x14ac:dyDescent="0.25">
      <c r="A7169" s="1">
        <v>7489</v>
      </c>
      <c r="B7169" s="2">
        <v>40451</v>
      </c>
      <c r="C7169" s="2" t="str">
        <f t="shared" si="556"/>
        <v>September</v>
      </c>
      <c r="D7169" s="1" t="s">
        <v>37</v>
      </c>
      <c r="E7169" s="1">
        <v>38</v>
      </c>
      <c r="F7169" s="1">
        <f t="shared" si="555"/>
        <v>181.58236842105262</v>
      </c>
      <c r="G7169" s="1">
        <v>6900.13</v>
      </c>
      <c r="H7169" s="1">
        <v>23.58</v>
      </c>
      <c r="I7169">
        <f t="shared" si="557"/>
        <v>6923.71</v>
      </c>
      <c r="J7169">
        <f t="shared" si="558"/>
        <v>4.7610000000000001</v>
      </c>
      <c r="K7169">
        <f t="shared" si="559"/>
        <v>328.51518929999997</v>
      </c>
      <c r="L7169" s="1" t="s">
        <v>38</v>
      </c>
      <c r="M7169" s="1" t="s">
        <v>20</v>
      </c>
      <c r="N7169" s="1" t="s">
        <v>42</v>
      </c>
      <c r="O7169" s="1" t="s">
        <v>22</v>
      </c>
      <c r="P7169" s="1" t="s">
        <v>67</v>
      </c>
      <c r="Q7169" s="1" t="s">
        <v>64</v>
      </c>
      <c r="R7169" s="2">
        <v>40454</v>
      </c>
    </row>
    <row r="7170" spans="1:18" x14ac:dyDescent="0.25">
      <c r="A7170" s="1">
        <v>32901</v>
      </c>
      <c r="B7170" s="2">
        <v>40553</v>
      </c>
      <c r="C7170" s="2" t="str">
        <f t="shared" si="556"/>
        <v>January</v>
      </c>
      <c r="D7170" s="1" t="s">
        <v>37</v>
      </c>
      <c r="E7170" s="1">
        <v>13</v>
      </c>
      <c r="F7170" s="1">
        <f t="shared" ref="F7170:F7233" si="560">G7170/E7170</f>
        <v>3.8261538461538462</v>
      </c>
      <c r="G7170" s="1">
        <v>49.74</v>
      </c>
      <c r="H7170" s="1">
        <v>0.5</v>
      </c>
      <c r="I7170">
        <f t="shared" si="557"/>
        <v>50.24</v>
      </c>
      <c r="J7170">
        <f t="shared" si="558"/>
        <v>3.5455000000000001</v>
      </c>
      <c r="K7170">
        <f t="shared" si="559"/>
        <v>1.7635317000000001</v>
      </c>
      <c r="L7170" s="1" t="s">
        <v>26</v>
      </c>
      <c r="M7170" s="1" t="s">
        <v>20</v>
      </c>
      <c r="N7170" s="1" t="s">
        <v>33</v>
      </c>
      <c r="O7170" s="1" t="s">
        <v>34</v>
      </c>
      <c r="P7170" s="1" t="s">
        <v>63</v>
      </c>
      <c r="Q7170" s="1" t="s">
        <v>24</v>
      </c>
      <c r="R7170" s="2">
        <v>40554</v>
      </c>
    </row>
    <row r="7171" spans="1:18" x14ac:dyDescent="0.25">
      <c r="A7171" s="1">
        <v>21636</v>
      </c>
      <c r="B7171" s="2">
        <v>40035</v>
      </c>
      <c r="C7171" s="2" t="str">
        <f t="shared" ref="C7171:C7234" si="561">TEXT(B7171,"mmmm")</f>
        <v>August</v>
      </c>
      <c r="D7171" s="1" t="s">
        <v>18</v>
      </c>
      <c r="E7171" s="1">
        <v>6</v>
      </c>
      <c r="F7171" s="1">
        <f t="shared" si="560"/>
        <v>6.6766666666666667</v>
      </c>
      <c r="G7171" s="1">
        <v>40.06</v>
      </c>
      <c r="H7171" s="1">
        <v>4.6900000000000004</v>
      </c>
      <c r="I7171">
        <f t="shared" ref="I7171:I7234" si="562">G7171+H7171</f>
        <v>44.75</v>
      </c>
      <c r="J7171">
        <f t="shared" ref="J7171:J7234" si="563">IF(O7171="Furniture",4.761,IF(O7171="Technology",5.3265,IF(O7171="Office Supplies",3.5455,0)))</f>
        <v>3.5455000000000001</v>
      </c>
      <c r="K7171">
        <f t="shared" ref="K7171:K7234" si="564">(J7171*G7171)/100</f>
        <v>1.4203273000000001</v>
      </c>
      <c r="L7171" s="1" t="s">
        <v>26</v>
      </c>
      <c r="M7171" s="1" t="s">
        <v>27</v>
      </c>
      <c r="N7171" s="1" t="s">
        <v>42</v>
      </c>
      <c r="O7171" s="1" t="s">
        <v>34</v>
      </c>
      <c r="P7171" s="1" t="s">
        <v>60</v>
      </c>
      <c r="Q7171" s="1" t="s">
        <v>24</v>
      </c>
      <c r="R7171" s="2">
        <v>40040</v>
      </c>
    </row>
    <row r="7172" spans="1:18" x14ac:dyDescent="0.25">
      <c r="A7172" s="1">
        <v>12067</v>
      </c>
      <c r="B7172" s="2">
        <v>40213</v>
      </c>
      <c r="C7172" s="2" t="str">
        <f t="shared" si="561"/>
        <v>February</v>
      </c>
      <c r="D7172" s="1" t="s">
        <v>37</v>
      </c>
      <c r="E7172" s="1">
        <v>45</v>
      </c>
      <c r="F7172" s="1">
        <f t="shared" si="560"/>
        <v>6.0235555555555553</v>
      </c>
      <c r="G7172" s="1">
        <v>271.06</v>
      </c>
      <c r="H7172" s="1">
        <v>5.01</v>
      </c>
      <c r="I7172">
        <f t="shared" si="562"/>
        <v>276.07</v>
      </c>
      <c r="J7172">
        <f t="shared" si="563"/>
        <v>3.5455000000000001</v>
      </c>
      <c r="K7172">
        <f t="shared" si="564"/>
        <v>9.6104322999999994</v>
      </c>
      <c r="L7172" s="1" t="s">
        <v>26</v>
      </c>
      <c r="M7172" s="1" t="s">
        <v>54</v>
      </c>
      <c r="N7172" s="1" t="s">
        <v>28</v>
      </c>
      <c r="O7172" s="1" t="s">
        <v>34</v>
      </c>
      <c r="P7172" s="1" t="s">
        <v>48</v>
      </c>
      <c r="Q7172" s="1" t="s">
        <v>24</v>
      </c>
      <c r="R7172" s="2">
        <v>40213</v>
      </c>
    </row>
    <row r="7173" spans="1:18" x14ac:dyDescent="0.25">
      <c r="A7173" s="1">
        <v>8103</v>
      </c>
      <c r="B7173" s="2">
        <v>40119</v>
      </c>
      <c r="C7173" s="2" t="str">
        <f t="shared" si="561"/>
        <v>November</v>
      </c>
      <c r="D7173" s="1" t="s">
        <v>18</v>
      </c>
      <c r="E7173" s="1">
        <v>16</v>
      </c>
      <c r="F7173" s="1">
        <f t="shared" si="560"/>
        <v>28.605</v>
      </c>
      <c r="G7173" s="1">
        <v>457.68</v>
      </c>
      <c r="H7173" s="1">
        <v>6.27</v>
      </c>
      <c r="I7173">
        <f t="shared" si="562"/>
        <v>463.95</v>
      </c>
      <c r="J7173">
        <f t="shared" si="563"/>
        <v>3.5455000000000001</v>
      </c>
      <c r="K7173">
        <f t="shared" si="564"/>
        <v>16.2270444</v>
      </c>
      <c r="L7173" s="1" t="s">
        <v>26</v>
      </c>
      <c r="M7173" s="1" t="s">
        <v>27</v>
      </c>
      <c r="N7173" s="1" t="s">
        <v>33</v>
      </c>
      <c r="O7173" s="1" t="s">
        <v>34</v>
      </c>
      <c r="P7173" s="1" t="s">
        <v>48</v>
      </c>
      <c r="Q7173" s="1" t="s">
        <v>24</v>
      </c>
      <c r="R7173" s="2">
        <v>40123</v>
      </c>
    </row>
    <row r="7174" spans="1:18" x14ac:dyDescent="0.25">
      <c r="A7174" s="1">
        <v>48609</v>
      </c>
      <c r="B7174" s="2">
        <v>40233</v>
      </c>
      <c r="C7174" s="2" t="str">
        <f t="shared" si="561"/>
        <v>February</v>
      </c>
      <c r="D7174" s="1" t="s">
        <v>25</v>
      </c>
      <c r="E7174" s="1">
        <v>26</v>
      </c>
      <c r="F7174" s="1">
        <f t="shared" si="560"/>
        <v>6.7823076923076924</v>
      </c>
      <c r="G7174" s="1">
        <v>176.34</v>
      </c>
      <c r="H7174" s="1">
        <v>7.86</v>
      </c>
      <c r="I7174">
        <f t="shared" si="562"/>
        <v>184.20000000000002</v>
      </c>
      <c r="J7174">
        <f t="shared" si="563"/>
        <v>3.5455000000000001</v>
      </c>
      <c r="K7174">
        <f t="shared" si="564"/>
        <v>6.2521347</v>
      </c>
      <c r="L7174" s="1" t="s">
        <v>26</v>
      </c>
      <c r="M7174" s="1" t="s">
        <v>59</v>
      </c>
      <c r="N7174" s="1" t="s">
        <v>33</v>
      </c>
      <c r="O7174" s="1" t="s">
        <v>34</v>
      </c>
      <c r="P7174" s="1" t="s">
        <v>45</v>
      </c>
      <c r="Q7174" s="1" t="s">
        <v>24</v>
      </c>
      <c r="R7174" s="2">
        <v>40234</v>
      </c>
    </row>
    <row r="7175" spans="1:18" x14ac:dyDescent="0.25">
      <c r="A7175" s="1">
        <v>58978</v>
      </c>
      <c r="B7175" s="2">
        <v>40945</v>
      </c>
      <c r="C7175" s="2" t="str">
        <f t="shared" si="561"/>
        <v>February</v>
      </c>
      <c r="D7175" s="1" t="s">
        <v>18</v>
      </c>
      <c r="E7175" s="1">
        <v>13</v>
      </c>
      <c r="F7175" s="1">
        <f t="shared" si="560"/>
        <v>5.8376923076923077</v>
      </c>
      <c r="G7175" s="1">
        <v>75.89</v>
      </c>
      <c r="H7175" s="1">
        <v>5.15</v>
      </c>
      <c r="I7175">
        <f t="shared" si="562"/>
        <v>81.040000000000006</v>
      </c>
      <c r="J7175">
        <f t="shared" si="563"/>
        <v>3.5455000000000001</v>
      </c>
      <c r="K7175">
        <f t="shared" si="564"/>
        <v>2.6906799499999998</v>
      </c>
      <c r="L7175" s="1" t="s">
        <v>26</v>
      </c>
      <c r="M7175" s="1" t="s">
        <v>58</v>
      </c>
      <c r="N7175" s="1" t="s">
        <v>21</v>
      </c>
      <c r="O7175" s="1" t="s">
        <v>34</v>
      </c>
      <c r="P7175" s="1" t="s">
        <v>45</v>
      </c>
      <c r="Q7175" s="1" t="s">
        <v>24</v>
      </c>
      <c r="R7175" s="2">
        <v>40952</v>
      </c>
    </row>
    <row r="7176" spans="1:18" x14ac:dyDescent="0.25">
      <c r="A7176" s="1">
        <v>47270</v>
      </c>
      <c r="B7176" s="2">
        <v>40392</v>
      </c>
      <c r="C7176" s="2" t="str">
        <f t="shared" si="561"/>
        <v>August</v>
      </c>
      <c r="D7176" s="1" t="s">
        <v>37</v>
      </c>
      <c r="E7176" s="1">
        <v>40</v>
      </c>
      <c r="F7176" s="1">
        <f t="shared" si="560"/>
        <v>9.5662500000000001</v>
      </c>
      <c r="G7176" s="1">
        <v>382.65</v>
      </c>
      <c r="H7176" s="1">
        <v>4.3899999999999997</v>
      </c>
      <c r="I7176">
        <f t="shared" si="562"/>
        <v>387.03999999999996</v>
      </c>
      <c r="J7176">
        <f t="shared" si="563"/>
        <v>3.5455000000000001</v>
      </c>
      <c r="K7176">
        <f t="shared" si="564"/>
        <v>13.56685575</v>
      </c>
      <c r="L7176" s="1" t="s">
        <v>19</v>
      </c>
      <c r="M7176" s="1" t="s">
        <v>54</v>
      </c>
      <c r="N7176" s="1" t="s">
        <v>42</v>
      </c>
      <c r="O7176" s="1" t="s">
        <v>34</v>
      </c>
      <c r="P7176" s="1" t="s">
        <v>45</v>
      </c>
      <c r="Q7176" s="1" t="s">
        <v>36</v>
      </c>
      <c r="R7176" s="2">
        <v>40395</v>
      </c>
    </row>
    <row r="7177" spans="1:18" x14ac:dyDescent="0.25">
      <c r="A7177" s="1">
        <v>27938</v>
      </c>
      <c r="B7177" s="2">
        <v>39938</v>
      </c>
      <c r="C7177" s="2" t="str">
        <f t="shared" si="561"/>
        <v>May</v>
      </c>
      <c r="D7177" s="1" t="s">
        <v>41</v>
      </c>
      <c r="E7177" s="1">
        <v>40</v>
      </c>
      <c r="F7177" s="1">
        <f t="shared" si="560"/>
        <v>30.83775</v>
      </c>
      <c r="G7177" s="1">
        <v>1233.51</v>
      </c>
      <c r="H7177" s="1">
        <v>9.18</v>
      </c>
      <c r="I7177">
        <f t="shared" si="562"/>
        <v>1242.69</v>
      </c>
      <c r="J7177">
        <f t="shared" si="563"/>
        <v>3.5455000000000001</v>
      </c>
      <c r="K7177">
        <f t="shared" si="564"/>
        <v>43.734097050000003</v>
      </c>
      <c r="L7177" s="1" t="s">
        <v>26</v>
      </c>
      <c r="M7177" s="1" t="s">
        <v>58</v>
      </c>
      <c r="N7177" s="1" t="s">
        <v>42</v>
      </c>
      <c r="O7177" s="1" t="s">
        <v>34</v>
      </c>
      <c r="P7177" s="1" t="s">
        <v>45</v>
      </c>
      <c r="Q7177" s="1" t="s">
        <v>24</v>
      </c>
      <c r="R7177" s="2">
        <v>39938</v>
      </c>
    </row>
    <row r="7178" spans="1:18" x14ac:dyDescent="0.25">
      <c r="A7178" s="1">
        <v>19075</v>
      </c>
      <c r="B7178" s="2">
        <v>40082</v>
      </c>
      <c r="C7178" s="2" t="str">
        <f t="shared" si="561"/>
        <v>September</v>
      </c>
      <c r="D7178" s="1" t="s">
        <v>37</v>
      </c>
      <c r="E7178" s="1">
        <v>36</v>
      </c>
      <c r="F7178" s="1">
        <f t="shared" si="560"/>
        <v>51.155555555555551</v>
      </c>
      <c r="G7178" s="1">
        <v>1841.6</v>
      </c>
      <c r="H7178" s="1">
        <v>6.5</v>
      </c>
      <c r="I7178">
        <f t="shared" si="562"/>
        <v>1848.1</v>
      </c>
      <c r="J7178">
        <f t="shared" si="563"/>
        <v>5.3265000000000002</v>
      </c>
      <c r="K7178">
        <f t="shared" si="564"/>
        <v>98.092824000000007</v>
      </c>
      <c r="L7178" s="1" t="s">
        <v>26</v>
      </c>
      <c r="M7178" s="1" t="s">
        <v>54</v>
      </c>
      <c r="N7178" s="1" t="s">
        <v>42</v>
      </c>
      <c r="O7178" s="1" t="s">
        <v>29</v>
      </c>
      <c r="P7178" s="1" t="s">
        <v>43</v>
      </c>
      <c r="Q7178" s="1" t="s">
        <v>24</v>
      </c>
      <c r="R7178" s="2">
        <v>40083</v>
      </c>
    </row>
    <row r="7179" spans="1:18" x14ac:dyDescent="0.25">
      <c r="A7179" s="1">
        <v>19911</v>
      </c>
      <c r="B7179" s="2">
        <v>40822</v>
      </c>
      <c r="C7179" s="2" t="str">
        <f t="shared" si="561"/>
        <v>October</v>
      </c>
      <c r="D7179" s="1" t="s">
        <v>25</v>
      </c>
      <c r="E7179" s="1">
        <v>39</v>
      </c>
      <c r="F7179" s="1">
        <f t="shared" si="560"/>
        <v>124.59923076923077</v>
      </c>
      <c r="G7179" s="1">
        <v>4859.37</v>
      </c>
      <c r="H7179" s="1">
        <v>13.99</v>
      </c>
      <c r="I7179">
        <f t="shared" si="562"/>
        <v>4873.3599999999997</v>
      </c>
      <c r="J7179">
        <f t="shared" si="563"/>
        <v>5.3265000000000002</v>
      </c>
      <c r="K7179">
        <f t="shared" si="564"/>
        <v>258.83434304999997</v>
      </c>
      <c r="L7179" s="1" t="s">
        <v>26</v>
      </c>
      <c r="M7179" s="1" t="s">
        <v>54</v>
      </c>
      <c r="N7179" s="1" t="s">
        <v>21</v>
      </c>
      <c r="O7179" s="1" t="s">
        <v>29</v>
      </c>
      <c r="P7179" s="1" t="s">
        <v>61</v>
      </c>
      <c r="Q7179" s="1" t="s">
        <v>31</v>
      </c>
      <c r="R7179" s="2">
        <v>40822</v>
      </c>
    </row>
    <row r="7180" spans="1:18" x14ac:dyDescent="0.25">
      <c r="A7180" s="1">
        <v>28357</v>
      </c>
      <c r="B7180" s="2">
        <v>40319</v>
      </c>
      <c r="C7180" s="2" t="str">
        <f t="shared" si="561"/>
        <v>May</v>
      </c>
      <c r="D7180" s="1" t="s">
        <v>32</v>
      </c>
      <c r="E7180" s="1">
        <v>50</v>
      </c>
      <c r="F7180" s="1">
        <f t="shared" si="560"/>
        <v>7.8091999999999997</v>
      </c>
      <c r="G7180" s="1">
        <v>390.46</v>
      </c>
      <c r="H7180" s="1">
        <v>7.72</v>
      </c>
      <c r="I7180">
        <f t="shared" si="562"/>
        <v>398.18</v>
      </c>
      <c r="J7180">
        <f t="shared" si="563"/>
        <v>3.5455000000000001</v>
      </c>
      <c r="K7180">
        <f t="shared" si="564"/>
        <v>13.843759299999999</v>
      </c>
      <c r="L7180" s="1" t="s">
        <v>26</v>
      </c>
      <c r="M7180" s="1" t="s">
        <v>51</v>
      </c>
      <c r="N7180" s="1" t="s">
        <v>42</v>
      </c>
      <c r="O7180" s="1" t="s">
        <v>34</v>
      </c>
      <c r="P7180" s="1" t="s">
        <v>48</v>
      </c>
      <c r="Q7180" s="1" t="s">
        <v>24</v>
      </c>
      <c r="R7180" s="2">
        <v>40320</v>
      </c>
    </row>
    <row r="7181" spans="1:18" x14ac:dyDescent="0.25">
      <c r="A7181" s="1">
        <v>294</v>
      </c>
      <c r="B7181" s="2">
        <v>40374</v>
      </c>
      <c r="C7181" s="2" t="str">
        <f t="shared" si="561"/>
        <v>July</v>
      </c>
      <c r="D7181" s="1" t="s">
        <v>41</v>
      </c>
      <c r="E7181" s="1">
        <v>35</v>
      </c>
      <c r="F7181" s="1">
        <f t="shared" si="560"/>
        <v>182.15085714285715</v>
      </c>
      <c r="G7181" s="1">
        <v>6375.28</v>
      </c>
      <c r="H7181" s="1">
        <v>19.989999999999998</v>
      </c>
      <c r="I7181">
        <f t="shared" si="562"/>
        <v>6395.2699999999995</v>
      </c>
      <c r="J7181">
        <f t="shared" si="563"/>
        <v>3.5455000000000001</v>
      </c>
      <c r="K7181">
        <f t="shared" si="564"/>
        <v>226.03555240000003</v>
      </c>
      <c r="L7181" s="1" t="s">
        <v>26</v>
      </c>
      <c r="M7181" s="1" t="s">
        <v>20</v>
      </c>
      <c r="N7181" s="1" t="s">
        <v>42</v>
      </c>
      <c r="O7181" s="1" t="s">
        <v>34</v>
      </c>
      <c r="P7181" s="1" t="s">
        <v>60</v>
      </c>
      <c r="Q7181" s="1" t="s">
        <v>24</v>
      </c>
      <c r="R7181" s="2">
        <v>40375</v>
      </c>
    </row>
    <row r="7182" spans="1:18" x14ac:dyDescent="0.25">
      <c r="A7182" s="1">
        <v>32608</v>
      </c>
      <c r="B7182" s="2">
        <v>41051</v>
      </c>
      <c r="C7182" s="2" t="str">
        <f t="shared" si="561"/>
        <v>May</v>
      </c>
      <c r="D7182" s="1" t="s">
        <v>25</v>
      </c>
      <c r="E7182" s="1">
        <v>20</v>
      </c>
      <c r="F7182" s="1">
        <f t="shared" si="560"/>
        <v>68.095500000000001</v>
      </c>
      <c r="G7182" s="1">
        <v>1361.91</v>
      </c>
      <c r="H7182" s="1">
        <v>3.5</v>
      </c>
      <c r="I7182">
        <f t="shared" si="562"/>
        <v>1365.41</v>
      </c>
      <c r="J7182">
        <f t="shared" si="563"/>
        <v>3.5455000000000001</v>
      </c>
      <c r="K7182">
        <f t="shared" si="564"/>
        <v>48.28651905000001</v>
      </c>
      <c r="L7182" s="1" t="s">
        <v>26</v>
      </c>
      <c r="M7182" s="1" t="s">
        <v>27</v>
      </c>
      <c r="N7182" s="1" t="s">
        <v>33</v>
      </c>
      <c r="O7182" s="1" t="s">
        <v>34</v>
      </c>
      <c r="P7182" s="1" t="s">
        <v>68</v>
      </c>
      <c r="Q7182" s="1" t="s">
        <v>24</v>
      </c>
      <c r="R7182" s="2">
        <v>41053</v>
      </c>
    </row>
    <row r="7183" spans="1:18" x14ac:dyDescent="0.25">
      <c r="A7183" s="1">
        <v>55553</v>
      </c>
      <c r="B7183" s="2">
        <v>40011</v>
      </c>
      <c r="C7183" s="2" t="str">
        <f t="shared" si="561"/>
        <v>July</v>
      </c>
      <c r="D7183" s="1" t="s">
        <v>41</v>
      </c>
      <c r="E7183" s="1">
        <v>32</v>
      </c>
      <c r="F7183" s="1">
        <f t="shared" si="560"/>
        <v>5.5475000000000003</v>
      </c>
      <c r="G7183" s="1">
        <v>177.52</v>
      </c>
      <c r="H7183" s="1">
        <v>1.39</v>
      </c>
      <c r="I7183">
        <f t="shared" si="562"/>
        <v>178.91</v>
      </c>
      <c r="J7183">
        <f t="shared" si="563"/>
        <v>3.5455000000000001</v>
      </c>
      <c r="K7183">
        <f t="shared" si="564"/>
        <v>6.2939716000000008</v>
      </c>
      <c r="L7183" s="1" t="s">
        <v>26</v>
      </c>
      <c r="M7183" s="1" t="s">
        <v>27</v>
      </c>
      <c r="N7183" s="1" t="s">
        <v>28</v>
      </c>
      <c r="O7183" s="1" t="s">
        <v>34</v>
      </c>
      <c r="P7183" s="1" t="s">
        <v>62</v>
      </c>
      <c r="Q7183" s="1" t="s">
        <v>24</v>
      </c>
      <c r="R7183" s="2">
        <v>40012</v>
      </c>
    </row>
    <row r="7184" spans="1:18" x14ac:dyDescent="0.25">
      <c r="A7184" s="1">
        <v>3970</v>
      </c>
      <c r="B7184" s="2">
        <v>40994</v>
      </c>
      <c r="C7184" s="2" t="str">
        <f t="shared" si="561"/>
        <v>March</v>
      </c>
      <c r="D7184" s="1" t="s">
        <v>41</v>
      </c>
      <c r="E7184" s="1">
        <v>39</v>
      </c>
      <c r="F7184" s="1">
        <f t="shared" si="560"/>
        <v>26.486410256410256</v>
      </c>
      <c r="G7184" s="1">
        <v>1032.97</v>
      </c>
      <c r="H7184" s="1">
        <v>1.99</v>
      </c>
      <c r="I7184">
        <f t="shared" si="562"/>
        <v>1034.96</v>
      </c>
      <c r="J7184">
        <f t="shared" si="563"/>
        <v>5.3265000000000002</v>
      </c>
      <c r="K7184">
        <f t="shared" si="564"/>
        <v>55.021147049999996</v>
      </c>
      <c r="L7184" s="1" t="s">
        <v>26</v>
      </c>
      <c r="M7184" s="1" t="s">
        <v>59</v>
      </c>
      <c r="N7184" s="1" t="s">
        <v>42</v>
      </c>
      <c r="O7184" s="1" t="s">
        <v>29</v>
      </c>
      <c r="P7184" s="1" t="s">
        <v>43</v>
      </c>
      <c r="Q7184" s="1" t="s">
        <v>46</v>
      </c>
      <c r="R7184" s="2">
        <v>40996</v>
      </c>
    </row>
    <row r="7185" spans="1:18" x14ac:dyDescent="0.25">
      <c r="A7185" s="1">
        <v>30884</v>
      </c>
      <c r="B7185" s="2">
        <v>40447</v>
      </c>
      <c r="C7185" s="2" t="str">
        <f t="shared" si="561"/>
        <v>September</v>
      </c>
      <c r="D7185" s="1" t="s">
        <v>18</v>
      </c>
      <c r="E7185" s="1">
        <v>6</v>
      </c>
      <c r="F7185" s="1">
        <f t="shared" si="560"/>
        <v>127.24133333333333</v>
      </c>
      <c r="G7185" s="1">
        <v>763.44799999999998</v>
      </c>
      <c r="H7185" s="1">
        <v>80.2</v>
      </c>
      <c r="I7185">
        <f t="shared" si="562"/>
        <v>843.64800000000002</v>
      </c>
      <c r="J7185">
        <f t="shared" si="563"/>
        <v>4.7610000000000001</v>
      </c>
      <c r="K7185">
        <f t="shared" si="564"/>
        <v>36.347759279999998</v>
      </c>
      <c r="L7185" s="1" t="s">
        <v>38</v>
      </c>
      <c r="M7185" s="1" t="s">
        <v>58</v>
      </c>
      <c r="N7185" s="1" t="s">
        <v>33</v>
      </c>
      <c r="O7185" s="1" t="s">
        <v>22</v>
      </c>
      <c r="P7185" s="1" t="s">
        <v>57</v>
      </c>
      <c r="Q7185" s="1" t="s">
        <v>64</v>
      </c>
      <c r="R7185" s="2">
        <v>40452</v>
      </c>
    </row>
    <row r="7186" spans="1:18" x14ac:dyDescent="0.25">
      <c r="A7186" s="1">
        <v>37957</v>
      </c>
      <c r="B7186" s="2">
        <v>40487</v>
      </c>
      <c r="C7186" s="2" t="str">
        <f t="shared" si="561"/>
        <v>November</v>
      </c>
      <c r="D7186" s="1" t="s">
        <v>32</v>
      </c>
      <c r="E7186" s="1">
        <v>31</v>
      </c>
      <c r="F7186" s="1">
        <f t="shared" si="560"/>
        <v>7.395483870967742</v>
      </c>
      <c r="G7186" s="1">
        <v>229.26</v>
      </c>
      <c r="H7186" s="1">
        <v>5.48</v>
      </c>
      <c r="I7186">
        <f t="shared" si="562"/>
        <v>234.73999999999998</v>
      </c>
      <c r="J7186">
        <f t="shared" si="563"/>
        <v>3.5455000000000001</v>
      </c>
      <c r="K7186">
        <f t="shared" si="564"/>
        <v>8.1284133000000001</v>
      </c>
      <c r="L7186" s="1" t="s">
        <v>26</v>
      </c>
      <c r="M7186" s="1" t="s">
        <v>20</v>
      </c>
      <c r="N7186" s="1" t="s">
        <v>28</v>
      </c>
      <c r="O7186" s="1" t="s">
        <v>34</v>
      </c>
      <c r="P7186" s="1" t="s">
        <v>48</v>
      </c>
      <c r="Q7186" s="1" t="s">
        <v>24</v>
      </c>
      <c r="R7186" s="2">
        <v>40488</v>
      </c>
    </row>
    <row r="7187" spans="1:18" x14ac:dyDescent="0.25">
      <c r="A7187" s="1">
        <v>57476</v>
      </c>
      <c r="B7187" s="2">
        <v>39888</v>
      </c>
      <c r="C7187" s="2" t="str">
        <f t="shared" si="561"/>
        <v>March</v>
      </c>
      <c r="D7187" s="1" t="s">
        <v>25</v>
      </c>
      <c r="E7187" s="1">
        <v>20</v>
      </c>
      <c r="F7187" s="1">
        <f t="shared" si="560"/>
        <v>67.5715</v>
      </c>
      <c r="G7187" s="1">
        <v>1351.43</v>
      </c>
      <c r="H7187" s="1">
        <v>60</v>
      </c>
      <c r="I7187">
        <f t="shared" si="562"/>
        <v>1411.43</v>
      </c>
      <c r="J7187">
        <f t="shared" si="563"/>
        <v>3.5455000000000001</v>
      </c>
      <c r="K7187">
        <f t="shared" si="564"/>
        <v>47.914950650000002</v>
      </c>
      <c r="L7187" s="1" t="s">
        <v>38</v>
      </c>
      <c r="M7187" s="1" t="s">
        <v>20</v>
      </c>
      <c r="N7187" s="1" t="s">
        <v>28</v>
      </c>
      <c r="O7187" s="1" t="s">
        <v>34</v>
      </c>
      <c r="P7187" s="1" t="s">
        <v>68</v>
      </c>
      <c r="Q7187" s="1" t="s">
        <v>40</v>
      </c>
      <c r="R7187" s="2">
        <v>39889</v>
      </c>
    </row>
    <row r="7188" spans="1:18" x14ac:dyDescent="0.25">
      <c r="A7188" s="1">
        <v>1921</v>
      </c>
      <c r="B7188" s="2">
        <v>39830</v>
      </c>
      <c r="C7188" s="2" t="str">
        <f t="shared" si="561"/>
        <v>January</v>
      </c>
      <c r="D7188" s="1" t="s">
        <v>41</v>
      </c>
      <c r="E7188" s="1">
        <v>24</v>
      </c>
      <c r="F7188" s="1">
        <f t="shared" si="560"/>
        <v>327.99624999999997</v>
      </c>
      <c r="G7188" s="1">
        <v>7871.91</v>
      </c>
      <c r="H7188" s="1">
        <v>91.05</v>
      </c>
      <c r="I7188">
        <f t="shared" si="562"/>
        <v>7962.96</v>
      </c>
      <c r="J7188">
        <f t="shared" si="563"/>
        <v>3.5455000000000001</v>
      </c>
      <c r="K7188">
        <f t="shared" si="564"/>
        <v>279.09856904999998</v>
      </c>
      <c r="L7188" s="1" t="s">
        <v>38</v>
      </c>
      <c r="M7188" s="1" t="s">
        <v>27</v>
      </c>
      <c r="N7188" s="1" t="s">
        <v>28</v>
      </c>
      <c r="O7188" s="1" t="s">
        <v>34</v>
      </c>
      <c r="P7188" s="1" t="s">
        <v>68</v>
      </c>
      <c r="Q7188" s="1" t="s">
        <v>40</v>
      </c>
      <c r="R7188" s="2">
        <v>39832</v>
      </c>
    </row>
    <row r="7189" spans="1:18" x14ac:dyDescent="0.25">
      <c r="A7189" s="1">
        <v>39619</v>
      </c>
      <c r="B7189" s="2">
        <v>40912</v>
      </c>
      <c r="C7189" s="2" t="str">
        <f t="shared" si="561"/>
        <v>January</v>
      </c>
      <c r="D7189" s="1" t="s">
        <v>18</v>
      </c>
      <c r="E7189" s="1">
        <v>15</v>
      </c>
      <c r="F7189" s="1">
        <f t="shared" si="560"/>
        <v>49.519999999999996</v>
      </c>
      <c r="G7189" s="1">
        <v>742.8</v>
      </c>
      <c r="H7189" s="1">
        <v>10.25</v>
      </c>
      <c r="I7189">
        <f t="shared" si="562"/>
        <v>753.05</v>
      </c>
      <c r="J7189">
        <f t="shared" si="563"/>
        <v>4.7610000000000001</v>
      </c>
      <c r="K7189">
        <f t="shared" si="564"/>
        <v>35.364708</v>
      </c>
      <c r="L7189" s="1" t="s">
        <v>26</v>
      </c>
      <c r="M7189" s="1" t="s">
        <v>56</v>
      </c>
      <c r="N7189" s="1" t="s">
        <v>21</v>
      </c>
      <c r="O7189" s="1" t="s">
        <v>22</v>
      </c>
      <c r="P7189" s="1" t="s">
        <v>23</v>
      </c>
      <c r="Q7189" s="1" t="s">
        <v>53</v>
      </c>
      <c r="R7189" s="2">
        <v>40916</v>
      </c>
    </row>
    <row r="7190" spans="1:18" x14ac:dyDescent="0.25">
      <c r="A7190" s="1">
        <v>194</v>
      </c>
      <c r="B7190" s="2">
        <v>41003</v>
      </c>
      <c r="C7190" s="2" t="str">
        <f t="shared" si="561"/>
        <v>April</v>
      </c>
      <c r="D7190" s="1" t="s">
        <v>41</v>
      </c>
      <c r="E7190" s="1">
        <v>6</v>
      </c>
      <c r="F7190" s="1">
        <f t="shared" si="560"/>
        <v>3.3650000000000002</v>
      </c>
      <c r="G7190" s="1">
        <v>20.190000000000001</v>
      </c>
      <c r="H7190" s="1">
        <v>1.92</v>
      </c>
      <c r="I7190">
        <f t="shared" si="562"/>
        <v>22.11</v>
      </c>
      <c r="J7190">
        <f t="shared" si="563"/>
        <v>3.5455000000000001</v>
      </c>
      <c r="K7190">
        <f t="shared" si="564"/>
        <v>0.71583645000000007</v>
      </c>
      <c r="L7190" s="1" t="s">
        <v>26</v>
      </c>
      <c r="M7190" s="1" t="s">
        <v>51</v>
      </c>
      <c r="N7190" s="1" t="s">
        <v>33</v>
      </c>
      <c r="O7190" s="1" t="s">
        <v>34</v>
      </c>
      <c r="P7190" s="1" t="s">
        <v>50</v>
      </c>
      <c r="Q7190" s="1" t="s">
        <v>36</v>
      </c>
      <c r="R7190" s="2">
        <v>41005</v>
      </c>
    </row>
    <row r="7191" spans="1:18" x14ac:dyDescent="0.25">
      <c r="A7191" s="1">
        <v>34337</v>
      </c>
      <c r="B7191" s="2">
        <v>40312</v>
      </c>
      <c r="C7191" s="2" t="str">
        <f t="shared" si="561"/>
        <v>May</v>
      </c>
      <c r="D7191" s="1" t="s">
        <v>41</v>
      </c>
      <c r="E7191" s="1">
        <v>36</v>
      </c>
      <c r="F7191" s="1">
        <f t="shared" si="560"/>
        <v>100.30138888888888</v>
      </c>
      <c r="G7191" s="1">
        <v>3610.85</v>
      </c>
      <c r="H7191" s="1">
        <v>8.99</v>
      </c>
      <c r="I7191">
        <f t="shared" si="562"/>
        <v>3619.8399999999997</v>
      </c>
      <c r="J7191">
        <f t="shared" si="563"/>
        <v>4.7610000000000001</v>
      </c>
      <c r="K7191">
        <f t="shared" si="564"/>
        <v>171.91256850000002</v>
      </c>
      <c r="L7191" s="1" t="s">
        <v>19</v>
      </c>
      <c r="M7191" s="1" t="s">
        <v>49</v>
      </c>
      <c r="N7191" s="1" t="s">
        <v>33</v>
      </c>
      <c r="O7191" s="1" t="s">
        <v>22</v>
      </c>
      <c r="P7191" s="1" t="s">
        <v>23</v>
      </c>
      <c r="Q7191" s="1" t="s">
        <v>46</v>
      </c>
      <c r="R7191" s="2">
        <v>40313</v>
      </c>
    </row>
    <row r="7192" spans="1:18" x14ac:dyDescent="0.25">
      <c r="A7192" s="1">
        <v>27681</v>
      </c>
      <c r="B7192" s="2">
        <v>40506</v>
      </c>
      <c r="C7192" s="2" t="str">
        <f t="shared" si="561"/>
        <v>November</v>
      </c>
      <c r="D7192" s="1" t="s">
        <v>41</v>
      </c>
      <c r="E7192" s="1">
        <v>30</v>
      </c>
      <c r="F7192" s="1">
        <f t="shared" si="560"/>
        <v>6.1093333333333337</v>
      </c>
      <c r="G7192" s="1">
        <v>183.28</v>
      </c>
      <c r="H7192" s="1">
        <v>1.17</v>
      </c>
      <c r="I7192">
        <f t="shared" si="562"/>
        <v>184.45</v>
      </c>
      <c r="J7192">
        <f t="shared" si="563"/>
        <v>3.5455000000000001</v>
      </c>
      <c r="K7192">
        <f t="shared" si="564"/>
        <v>6.4981924000000006</v>
      </c>
      <c r="L7192" s="1" t="s">
        <v>26</v>
      </c>
      <c r="M7192" s="1" t="s">
        <v>27</v>
      </c>
      <c r="N7192" s="1" t="s">
        <v>42</v>
      </c>
      <c r="O7192" s="1" t="s">
        <v>34</v>
      </c>
      <c r="P7192" s="1" t="s">
        <v>35</v>
      </c>
      <c r="Q7192" s="1" t="s">
        <v>36</v>
      </c>
      <c r="R7192" s="2">
        <v>40508</v>
      </c>
    </row>
    <row r="7193" spans="1:18" x14ac:dyDescent="0.25">
      <c r="A7193" s="1">
        <v>7106</v>
      </c>
      <c r="B7193" s="2">
        <v>41039</v>
      </c>
      <c r="C7193" s="2" t="str">
        <f t="shared" si="561"/>
        <v>May</v>
      </c>
      <c r="D7193" s="1" t="s">
        <v>18</v>
      </c>
      <c r="E7193" s="1">
        <v>36</v>
      </c>
      <c r="F7193" s="1">
        <f t="shared" si="560"/>
        <v>29.401388888888889</v>
      </c>
      <c r="G7193" s="1">
        <v>1058.45</v>
      </c>
      <c r="H7193" s="1">
        <v>19.989999999999998</v>
      </c>
      <c r="I7193">
        <f t="shared" si="562"/>
        <v>1078.44</v>
      </c>
      <c r="J7193">
        <f t="shared" si="563"/>
        <v>3.5455000000000001</v>
      </c>
      <c r="K7193">
        <f t="shared" si="564"/>
        <v>37.527344750000005</v>
      </c>
      <c r="L7193" s="1" t="s">
        <v>26</v>
      </c>
      <c r="M7193" s="1" t="s">
        <v>58</v>
      </c>
      <c r="N7193" s="1" t="s">
        <v>42</v>
      </c>
      <c r="O7193" s="1" t="s">
        <v>34</v>
      </c>
      <c r="P7193" s="1" t="s">
        <v>60</v>
      </c>
      <c r="Q7193" s="1" t="s">
        <v>24</v>
      </c>
      <c r="R7193" s="2">
        <v>41041</v>
      </c>
    </row>
    <row r="7194" spans="1:18" x14ac:dyDescent="0.25">
      <c r="A7194" s="1">
        <v>6246</v>
      </c>
      <c r="B7194" s="2">
        <v>40107</v>
      </c>
      <c r="C7194" s="2" t="str">
        <f t="shared" si="561"/>
        <v>October</v>
      </c>
      <c r="D7194" s="1" t="s">
        <v>32</v>
      </c>
      <c r="E7194" s="1">
        <v>13</v>
      </c>
      <c r="F7194" s="1">
        <f t="shared" si="560"/>
        <v>4.0292307692307698</v>
      </c>
      <c r="G7194" s="1">
        <v>52.38</v>
      </c>
      <c r="H7194" s="1">
        <v>0.99</v>
      </c>
      <c r="I7194">
        <f t="shared" si="562"/>
        <v>53.370000000000005</v>
      </c>
      <c r="J7194">
        <f t="shared" si="563"/>
        <v>3.5455000000000001</v>
      </c>
      <c r="K7194">
        <f t="shared" si="564"/>
        <v>1.8571329000000001</v>
      </c>
      <c r="L7194" s="1" t="s">
        <v>26</v>
      </c>
      <c r="M7194" s="1" t="s">
        <v>27</v>
      </c>
      <c r="N7194" s="1" t="s">
        <v>42</v>
      </c>
      <c r="O7194" s="1" t="s">
        <v>34</v>
      </c>
      <c r="P7194" s="1" t="s">
        <v>66</v>
      </c>
      <c r="Q7194" s="1" t="s">
        <v>36</v>
      </c>
      <c r="R7194" s="2">
        <v>40109</v>
      </c>
    </row>
    <row r="7195" spans="1:18" x14ac:dyDescent="0.25">
      <c r="A7195" s="1">
        <v>37473</v>
      </c>
      <c r="B7195" s="2">
        <v>40087</v>
      </c>
      <c r="C7195" s="2" t="str">
        <f t="shared" si="561"/>
        <v>October</v>
      </c>
      <c r="D7195" s="1" t="s">
        <v>18</v>
      </c>
      <c r="E7195" s="1">
        <v>42</v>
      </c>
      <c r="F7195" s="1">
        <f t="shared" si="560"/>
        <v>2.100714285714286</v>
      </c>
      <c r="G7195" s="1">
        <v>88.23</v>
      </c>
      <c r="H7195" s="1">
        <v>5</v>
      </c>
      <c r="I7195">
        <f t="shared" si="562"/>
        <v>93.23</v>
      </c>
      <c r="J7195">
        <f t="shared" si="563"/>
        <v>3.5455000000000001</v>
      </c>
      <c r="K7195">
        <f t="shared" si="564"/>
        <v>3.1281946500000002</v>
      </c>
      <c r="L7195" s="1" t="s">
        <v>26</v>
      </c>
      <c r="M7195" s="1" t="s">
        <v>20</v>
      </c>
      <c r="N7195" s="1" t="s">
        <v>28</v>
      </c>
      <c r="O7195" s="1" t="s">
        <v>34</v>
      </c>
      <c r="P7195" s="1" t="s">
        <v>50</v>
      </c>
      <c r="Q7195" s="1" t="s">
        <v>36</v>
      </c>
      <c r="R7195" s="2">
        <v>40091</v>
      </c>
    </row>
    <row r="7196" spans="1:18" x14ac:dyDescent="0.25">
      <c r="A7196" s="1">
        <v>56516</v>
      </c>
      <c r="B7196" s="2">
        <v>40028</v>
      </c>
      <c r="C7196" s="2" t="str">
        <f t="shared" si="561"/>
        <v>August</v>
      </c>
      <c r="D7196" s="1" t="s">
        <v>41</v>
      </c>
      <c r="E7196" s="1">
        <v>24</v>
      </c>
      <c r="F7196" s="1">
        <f t="shared" si="560"/>
        <v>106.70581249999999</v>
      </c>
      <c r="G7196" s="1">
        <v>2560.9395</v>
      </c>
      <c r="H7196" s="1">
        <v>2.5</v>
      </c>
      <c r="I7196">
        <f t="shared" si="562"/>
        <v>2563.4395</v>
      </c>
      <c r="J7196">
        <f t="shared" si="563"/>
        <v>5.3265000000000002</v>
      </c>
      <c r="K7196">
        <f t="shared" si="564"/>
        <v>136.40844246750001</v>
      </c>
      <c r="L7196" s="1" t="s">
        <v>26</v>
      </c>
      <c r="M7196" s="1" t="s">
        <v>54</v>
      </c>
      <c r="N7196" s="1" t="s">
        <v>33</v>
      </c>
      <c r="O7196" s="1" t="s">
        <v>29</v>
      </c>
      <c r="P7196" s="1" t="s">
        <v>30</v>
      </c>
      <c r="Q7196" s="1" t="s">
        <v>24</v>
      </c>
      <c r="R7196" s="2">
        <v>40030</v>
      </c>
    </row>
    <row r="7197" spans="1:18" x14ac:dyDescent="0.25">
      <c r="A7197" s="1">
        <v>38311</v>
      </c>
      <c r="B7197" s="2">
        <v>40656</v>
      </c>
      <c r="C7197" s="2" t="str">
        <f t="shared" si="561"/>
        <v>April</v>
      </c>
      <c r="D7197" s="1" t="s">
        <v>41</v>
      </c>
      <c r="E7197" s="1">
        <v>9</v>
      </c>
      <c r="F7197" s="1">
        <f t="shared" si="560"/>
        <v>133.5011111111111</v>
      </c>
      <c r="G7197" s="1">
        <v>1201.51</v>
      </c>
      <c r="H7197" s="1">
        <v>19.989999999999998</v>
      </c>
      <c r="I7197">
        <f t="shared" si="562"/>
        <v>1221.5</v>
      </c>
      <c r="J7197">
        <f t="shared" si="563"/>
        <v>3.5455000000000001</v>
      </c>
      <c r="K7197">
        <f t="shared" si="564"/>
        <v>42.599537050000002</v>
      </c>
      <c r="L7197" s="1" t="s">
        <v>19</v>
      </c>
      <c r="M7197" s="1" t="s">
        <v>51</v>
      </c>
      <c r="N7197" s="1" t="s">
        <v>21</v>
      </c>
      <c r="O7197" s="1" t="s">
        <v>34</v>
      </c>
      <c r="P7197" s="1" t="s">
        <v>60</v>
      </c>
      <c r="Q7197" s="1" t="s">
        <v>24</v>
      </c>
      <c r="R7197" s="2">
        <v>40658</v>
      </c>
    </row>
    <row r="7198" spans="1:18" x14ac:dyDescent="0.25">
      <c r="A7198" s="1">
        <v>9187</v>
      </c>
      <c r="B7198" s="2">
        <v>40046</v>
      </c>
      <c r="C7198" s="2" t="str">
        <f t="shared" si="561"/>
        <v>August</v>
      </c>
      <c r="D7198" s="1" t="s">
        <v>25</v>
      </c>
      <c r="E7198" s="1">
        <v>8</v>
      </c>
      <c r="F7198" s="1">
        <f t="shared" si="560"/>
        <v>124.27849999999999</v>
      </c>
      <c r="G7198" s="1">
        <v>994.22799999999995</v>
      </c>
      <c r="H7198" s="1">
        <v>8.99</v>
      </c>
      <c r="I7198">
        <f t="shared" si="562"/>
        <v>1003.218</v>
      </c>
      <c r="J7198">
        <f t="shared" si="563"/>
        <v>5.3265000000000002</v>
      </c>
      <c r="K7198">
        <f t="shared" si="564"/>
        <v>52.957554419999994</v>
      </c>
      <c r="L7198" s="1" t="s">
        <v>26</v>
      </c>
      <c r="M7198" s="1" t="s">
        <v>51</v>
      </c>
      <c r="N7198" s="1" t="s">
        <v>28</v>
      </c>
      <c r="O7198" s="1" t="s">
        <v>29</v>
      </c>
      <c r="P7198" s="1" t="s">
        <v>30</v>
      </c>
      <c r="Q7198" s="1" t="s">
        <v>24</v>
      </c>
      <c r="R7198" s="2">
        <v>40048</v>
      </c>
    </row>
    <row r="7199" spans="1:18" x14ac:dyDescent="0.25">
      <c r="A7199" s="1">
        <v>36647</v>
      </c>
      <c r="B7199" s="2">
        <v>39994</v>
      </c>
      <c r="C7199" s="2" t="str">
        <f t="shared" si="561"/>
        <v>June</v>
      </c>
      <c r="D7199" s="1" t="s">
        <v>25</v>
      </c>
      <c r="E7199" s="1">
        <v>21</v>
      </c>
      <c r="F7199" s="1">
        <f t="shared" si="560"/>
        <v>8.5704761904761906</v>
      </c>
      <c r="G7199" s="1">
        <v>179.98</v>
      </c>
      <c r="H7199" s="1">
        <v>2.82</v>
      </c>
      <c r="I7199">
        <f t="shared" si="562"/>
        <v>182.79999999999998</v>
      </c>
      <c r="J7199">
        <f t="shared" si="563"/>
        <v>3.5455000000000001</v>
      </c>
      <c r="K7199">
        <f t="shared" si="564"/>
        <v>6.3811909</v>
      </c>
      <c r="L7199" s="1" t="s">
        <v>26</v>
      </c>
      <c r="M7199" s="1" t="s">
        <v>20</v>
      </c>
      <c r="N7199" s="1" t="s">
        <v>21</v>
      </c>
      <c r="O7199" s="1" t="s">
        <v>34</v>
      </c>
      <c r="P7199" s="1" t="s">
        <v>66</v>
      </c>
      <c r="Q7199" s="1" t="s">
        <v>36</v>
      </c>
      <c r="R7199" s="2">
        <v>39995</v>
      </c>
    </row>
    <row r="7200" spans="1:18" x14ac:dyDescent="0.25">
      <c r="A7200" s="1">
        <v>9602</v>
      </c>
      <c r="B7200" s="2">
        <v>41223</v>
      </c>
      <c r="C7200" s="2" t="str">
        <f t="shared" si="561"/>
        <v>November</v>
      </c>
      <c r="D7200" s="1" t="s">
        <v>37</v>
      </c>
      <c r="E7200" s="1">
        <v>27</v>
      </c>
      <c r="F7200" s="1">
        <f t="shared" si="560"/>
        <v>98.302222222222213</v>
      </c>
      <c r="G7200" s="1">
        <v>2654.16</v>
      </c>
      <c r="H7200" s="1">
        <v>28</v>
      </c>
      <c r="I7200">
        <f t="shared" si="562"/>
        <v>2682.16</v>
      </c>
      <c r="J7200">
        <f t="shared" si="563"/>
        <v>5.3265000000000002</v>
      </c>
      <c r="K7200">
        <f t="shared" si="564"/>
        <v>141.3738324</v>
      </c>
      <c r="L7200" s="1" t="s">
        <v>38</v>
      </c>
      <c r="M7200" s="1" t="s">
        <v>69</v>
      </c>
      <c r="N7200" s="1" t="s">
        <v>21</v>
      </c>
      <c r="O7200" s="1" t="s">
        <v>29</v>
      </c>
      <c r="P7200" s="1" t="s">
        <v>61</v>
      </c>
      <c r="Q7200" s="1" t="s">
        <v>40</v>
      </c>
      <c r="R7200" s="2">
        <v>41225</v>
      </c>
    </row>
    <row r="7201" spans="1:18" x14ac:dyDescent="0.25">
      <c r="A7201" s="1">
        <v>24965</v>
      </c>
      <c r="B7201" s="2">
        <v>40631</v>
      </c>
      <c r="C7201" s="2" t="str">
        <f t="shared" si="561"/>
        <v>March</v>
      </c>
      <c r="D7201" s="1" t="s">
        <v>18</v>
      </c>
      <c r="E7201" s="1">
        <v>42</v>
      </c>
      <c r="F7201" s="1">
        <f t="shared" si="560"/>
        <v>27.28833333333333</v>
      </c>
      <c r="G7201" s="1">
        <v>1146.1099999999999</v>
      </c>
      <c r="H7201" s="1">
        <v>8.5500000000000007</v>
      </c>
      <c r="I7201">
        <f t="shared" si="562"/>
        <v>1154.6599999999999</v>
      </c>
      <c r="J7201">
        <f t="shared" si="563"/>
        <v>4.7610000000000001</v>
      </c>
      <c r="K7201">
        <f t="shared" si="564"/>
        <v>54.566297099999993</v>
      </c>
      <c r="L7201" s="1" t="s">
        <v>26</v>
      </c>
      <c r="M7201" s="1" t="s">
        <v>55</v>
      </c>
      <c r="N7201" s="1" t="s">
        <v>33</v>
      </c>
      <c r="O7201" s="1" t="s">
        <v>22</v>
      </c>
      <c r="P7201" s="1" t="s">
        <v>23</v>
      </c>
      <c r="Q7201" s="1" t="s">
        <v>24</v>
      </c>
      <c r="R7201" s="2">
        <v>40631</v>
      </c>
    </row>
    <row r="7202" spans="1:18" x14ac:dyDescent="0.25">
      <c r="A7202" s="1">
        <v>16193</v>
      </c>
      <c r="B7202" s="2">
        <v>41008</v>
      </c>
      <c r="C7202" s="2" t="str">
        <f t="shared" si="561"/>
        <v>April</v>
      </c>
      <c r="D7202" s="1" t="s">
        <v>32</v>
      </c>
      <c r="E7202" s="1">
        <v>29</v>
      </c>
      <c r="F7202" s="1">
        <f t="shared" si="560"/>
        <v>47.062155172413796</v>
      </c>
      <c r="G7202" s="1">
        <v>1364.8025</v>
      </c>
      <c r="H7202" s="1">
        <v>5</v>
      </c>
      <c r="I7202">
        <f t="shared" si="562"/>
        <v>1369.8025</v>
      </c>
      <c r="J7202">
        <f t="shared" si="563"/>
        <v>5.3265000000000002</v>
      </c>
      <c r="K7202">
        <f t="shared" si="564"/>
        <v>72.696205162500007</v>
      </c>
      <c r="L7202" s="1" t="s">
        <v>26</v>
      </c>
      <c r="M7202" s="1" t="s">
        <v>44</v>
      </c>
      <c r="N7202" s="1" t="s">
        <v>33</v>
      </c>
      <c r="O7202" s="1" t="s">
        <v>29</v>
      </c>
      <c r="P7202" s="1" t="s">
        <v>30</v>
      </c>
      <c r="Q7202" s="1" t="s">
        <v>46</v>
      </c>
      <c r="R7202" s="2">
        <v>41010</v>
      </c>
    </row>
    <row r="7203" spans="1:18" x14ac:dyDescent="0.25">
      <c r="A7203" s="1">
        <v>26503</v>
      </c>
      <c r="B7203" s="2">
        <v>40654</v>
      </c>
      <c r="C7203" s="2" t="str">
        <f t="shared" si="561"/>
        <v>April</v>
      </c>
      <c r="D7203" s="1" t="s">
        <v>41</v>
      </c>
      <c r="E7203" s="1">
        <v>47</v>
      </c>
      <c r="F7203" s="1">
        <f t="shared" si="560"/>
        <v>14.293191489361702</v>
      </c>
      <c r="G7203" s="1">
        <v>671.78</v>
      </c>
      <c r="H7203" s="1">
        <v>1.39</v>
      </c>
      <c r="I7203">
        <f t="shared" si="562"/>
        <v>673.17</v>
      </c>
      <c r="J7203">
        <f t="shared" si="563"/>
        <v>3.5455000000000001</v>
      </c>
      <c r="K7203">
        <f t="shared" si="564"/>
        <v>23.817959900000002</v>
      </c>
      <c r="L7203" s="1" t="s">
        <v>26</v>
      </c>
      <c r="M7203" s="1" t="s">
        <v>56</v>
      </c>
      <c r="N7203" s="1" t="s">
        <v>28</v>
      </c>
      <c r="O7203" s="1" t="s">
        <v>34</v>
      </c>
      <c r="P7203" s="1" t="s">
        <v>62</v>
      </c>
      <c r="Q7203" s="1" t="s">
        <v>24</v>
      </c>
      <c r="R7203" s="2">
        <v>40656</v>
      </c>
    </row>
    <row r="7204" spans="1:18" x14ac:dyDescent="0.25">
      <c r="A7204" s="1">
        <v>52711</v>
      </c>
      <c r="B7204" s="2">
        <v>40809</v>
      </c>
      <c r="C7204" s="2" t="str">
        <f t="shared" si="561"/>
        <v>September</v>
      </c>
      <c r="D7204" s="1" t="s">
        <v>32</v>
      </c>
      <c r="E7204" s="1">
        <v>37</v>
      </c>
      <c r="F7204" s="1">
        <f t="shared" si="560"/>
        <v>5.4362162162162155</v>
      </c>
      <c r="G7204" s="1">
        <v>201.14</v>
      </c>
      <c r="H7204" s="1">
        <v>3.37</v>
      </c>
      <c r="I7204">
        <f t="shared" si="562"/>
        <v>204.51</v>
      </c>
      <c r="J7204">
        <f t="shared" si="563"/>
        <v>3.5455000000000001</v>
      </c>
      <c r="K7204">
        <f t="shared" si="564"/>
        <v>7.1314186999999993</v>
      </c>
      <c r="L7204" s="1" t="s">
        <v>26</v>
      </c>
      <c r="M7204" s="1" t="s">
        <v>27</v>
      </c>
      <c r="N7204" s="1" t="s">
        <v>42</v>
      </c>
      <c r="O7204" s="1" t="s">
        <v>34</v>
      </c>
      <c r="P7204" s="1" t="s">
        <v>66</v>
      </c>
      <c r="Q7204" s="1" t="s">
        <v>36</v>
      </c>
      <c r="R7204" s="2">
        <v>40809</v>
      </c>
    </row>
    <row r="7205" spans="1:18" x14ac:dyDescent="0.25">
      <c r="A7205" s="1">
        <v>35364</v>
      </c>
      <c r="B7205" s="2">
        <v>40159</v>
      </c>
      <c r="C7205" s="2" t="str">
        <f t="shared" si="561"/>
        <v>December</v>
      </c>
      <c r="D7205" s="1" t="s">
        <v>37</v>
      </c>
      <c r="E7205" s="1">
        <v>8</v>
      </c>
      <c r="F7205" s="1">
        <f t="shared" si="560"/>
        <v>158.16162499999999</v>
      </c>
      <c r="G7205" s="1">
        <v>1265.2929999999999</v>
      </c>
      <c r="H7205" s="1">
        <v>8.99</v>
      </c>
      <c r="I7205">
        <f t="shared" si="562"/>
        <v>1274.2829999999999</v>
      </c>
      <c r="J7205">
        <f t="shared" si="563"/>
        <v>5.3265000000000002</v>
      </c>
      <c r="K7205">
        <f t="shared" si="564"/>
        <v>67.395831645000001</v>
      </c>
      <c r="L7205" s="1" t="s">
        <v>26</v>
      </c>
      <c r="M7205" s="1" t="s">
        <v>20</v>
      </c>
      <c r="N7205" s="1" t="s">
        <v>33</v>
      </c>
      <c r="O7205" s="1" t="s">
        <v>29</v>
      </c>
      <c r="P7205" s="1" t="s">
        <v>30</v>
      </c>
      <c r="Q7205" s="1" t="s">
        <v>24</v>
      </c>
      <c r="R7205" s="2">
        <v>40161</v>
      </c>
    </row>
    <row r="7206" spans="1:18" x14ac:dyDescent="0.25">
      <c r="A7206" s="1">
        <v>50656</v>
      </c>
      <c r="B7206" s="2">
        <v>40111</v>
      </c>
      <c r="C7206" s="2" t="str">
        <f t="shared" si="561"/>
        <v>October</v>
      </c>
      <c r="D7206" s="1" t="s">
        <v>37</v>
      </c>
      <c r="E7206" s="1">
        <v>15</v>
      </c>
      <c r="F7206" s="1">
        <f t="shared" si="560"/>
        <v>7.3139999999999992</v>
      </c>
      <c r="G7206" s="1">
        <v>109.71</v>
      </c>
      <c r="H7206" s="1">
        <v>3.68</v>
      </c>
      <c r="I7206">
        <f t="shared" si="562"/>
        <v>113.39</v>
      </c>
      <c r="J7206">
        <f t="shared" si="563"/>
        <v>4.7610000000000001</v>
      </c>
      <c r="K7206">
        <f t="shared" si="564"/>
        <v>5.2232930999999994</v>
      </c>
      <c r="L7206" s="1" t="s">
        <v>26</v>
      </c>
      <c r="M7206" s="1" t="s">
        <v>20</v>
      </c>
      <c r="N7206" s="1" t="s">
        <v>21</v>
      </c>
      <c r="O7206" s="1" t="s">
        <v>22</v>
      </c>
      <c r="P7206" s="1" t="s">
        <v>23</v>
      </c>
      <c r="Q7206" s="1" t="s">
        <v>36</v>
      </c>
      <c r="R7206" s="2">
        <v>40112</v>
      </c>
    </row>
    <row r="7207" spans="1:18" x14ac:dyDescent="0.25">
      <c r="A7207" s="1">
        <v>29187</v>
      </c>
      <c r="B7207" s="2">
        <v>40025</v>
      </c>
      <c r="C7207" s="2" t="str">
        <f t="shared" si="561"/>
        <v>July</v>
      </c>
      <c r="D7207" s="1" t="s">
        <v>18</v>
      </c>
      <c r="E7207" s="1">
        <v>42</v>
      </c>
      <c r="F7207" s="1">
        <f t="shared" si="560"/>
        <v>11.369761904761905</v>
      </c>
      <c r="G7207" s="1">
        <v>477.53</v>
      </c>
      <c r="H7207" s="1">
        <v>3.37</v>
      </c>
      <c r="I7207">
        <f t="shared" si="562"/>
        <v>480.9</v>
      </c>
      <c r="J7207">
        <f t="shared" si="563"/>
        <v>3.5455000000000001</v>
      </c>
      <c r="K7207">
        <f t="shared" si="564"/>
        <v>16.930826150000001</v>
      </c>
      <c r="L7207" s="1" t="s">
        <v>26</v>
      </c>
      <c r="M7207" s="1" t="s">
        <v>51</v>
      </c>
      <c r="N7207" s="1" t="s">
        <v>21</v>
      </c>
      <c r="O7207" s="1" t="s">
        <v>34</v>
      </c>
      <c r="P7207" s="1" t="s">
        <v>50</v>
      </c>
      <c r="Q7207" s="1" t="s">
        <v>46</v>
      </c>
      <c r="R7207" s="2">
        <v>40029</v>
      </c>
    </row>
    <row r="7208" spans="1:18" x14ac:dyDescent="0.25">
      <c r="A7208" s="1">
        <v>48034</v>
      </c>
      <c r="B7208" s="2">
        <v>40008</v>
      </c>
      <c r="C7208" s="2" t="str">
        <f t="shared" si="561"/>
        <v>July</v>
      </c>
      <c r="D7208" s="1" t="s">
        <v>32</v>
      </c>
      <c r="E7208" s="1">
        <v>47</v>
      </c>
      <c r="F7208" s="1">
        <f t="shared" si="560"/>
        <v>20.124680851063829</v>
      </c>
      <c r="G7208" s="1">
        <v>945.86</v>
      </c>
      <c r="H7208" s="1">
        <v>5.53</v>
      </c>
      <c r="I7208">
        <f t="shared" si="562"/>
        <v>951.39</v>
      </c>
      <c r="J7208">
        <f t="shared" si="563"/>
        <v>3.5455000000000001</v>
      </c>
      <c r="K7208">
        <f t="shared" si="564"/>
        <v>33.535466300000003</v>
      </c>
      <c r="L7208" s="1" t="s">
        <v>26</v>
      </c>
      <c r="M7208" s="1" t="s">
        <v>27</v>
      </c>
      <c r="N7208" s="1" t="s">
        <v>42</v>
      </c>
      <c r="O7208" s="1" t="s">
        <v>34</v>
      </c>
      <c r="P7208" s="1" t="s">
        <v>35</v>
      </c>
      <c r="Q7208" s="1" t="s">
        <v>46</v>
      </c>
      <c r="R7208" s="2">
        <v>40009</v>
      </c>
    </row>
    <row r="7209" spans="1:18" x14ac:dyDescent="0.25">
      <c r="A7209" s="1">
        <v>49730</v>
      </c>
      <c r="B7209" s="2">
        <v>39817</v>
      </c>
      <c r="C7209" s="2" t="str">
        <f t="shared" si="561"/>
        <v>January</v>
      </c>
      <c r="D7209" s="1" t="s">
        <v>25</v>
      </c>
      <c r="E7209" s="1">
        <v>3</v>
      </c>
      <c r="F7209" s="1">
        <f t="shared" si="560"/>
        <v>346.52</v>
      </c>
      <c r="G7209" s="1">
        <v>1039.56</v>
      </c>
      <c r="H7209" s="1">
        <v>30</v>
      </c>
      <c r="I7209">
        <f t="shared" si="562"/>
        <v>1069.56</v>
      </c>
      <c r="J7209">
        <f t="shared" si="563"/>
        <v>4.7610000000000001</v>
      </c>
      <c r="K7209">
        <f t="shared" si="564"/>
        <v>49.4934516</v>
      </c>
      <c r="L7209" s="1" t="s">
        <v>38</v>
      </c>
      <c r="M7209" s="1" t="s">
        <v>27</v>
      </c>
      <c r="N7209" s="1" t="s">
        <v>42</v>
      </c>
      <c r="O7209" s="1" t="s">
        <v>22</v>
      </c>
      <c r="P7209" s="1" t="s">
        <v>39</v>
      </c>
      <c r="Q7209" s="1" t="s">
        <v>40</v>
      </c>
      <c r="R7209" s="2">
        <v>39818</v>
      </c>
    </row>
    <row r="7210" spans="1:18" x14ac:dyDescent="0.25">
      <c r="A7210" s="1">
        <v>15236</v>
      </c>
      <c r="B7210" s="2">
        <v>41008</v>
      </c>
      <c r="C7210" s="2" t="str">
        <f t="shared" si="561"/>
        <v>April</v>
      </c>
      <c r="D7210" s="1" t="s">
        <v>32</v>
      </c>
      <c r="E7210" s="1">
        <v>30</v>
      </c>
      <c r="F7210" s="1">
        <f t="shared" si="560"/>
        <v>12.712999999999999</v>
      </c>
      <c r="G7210" s="1">
        <v>381.39</v>
      </c>
      <c r="H7210" s="1">
        <v>6.2</v>
      </c>
      <c r="I7210">
        <f t="shared" si="562"/>
        <v>387.59</v>
      </c>
      <c r="J7210">
        <f t="shared" si="563"/>
        <v>4.7610000000000001</v>
      </c>
      <c r="K7210">
        <f t="shared" si="564"/>
        <v>18.157977900000002</v>
      </c>
      <c r="L7210" s="1" t="s">
        <v>19</v>
      </c>
      <c r="M7210" s="1" t="s">
        <v>27</v>
      </c>
      <c r="N7210" s="1" t="s">
        <v>42</v>
      </c>
      <c r="O7210" s="1" t="s">
        <v>22</v>
      </c>
      <c r="P7210" s="1" t="s">
        <v>23</v>
      </c>
      <c r="Q7210" s="1" t="s">
        <v>36</v>
      </c>
      <c r="R7210" s="2">
        <v>41010</v>
      </c>
    </row>
    <row r="7211" spans="1:18" x14ac:dyDescent="0.25">
      <c r="A7211" s="1">
        <v>15907</v>
      </c>
      <c r="B7211" s="2">
        <v>40644</v>
      </c>
      <c r="C7211" s="2" t="str">
        <f t="shared" si="561"/>
        <v>April</v>
      </c>
      <c r="D7211" s="1" t="s">
        <v>25</v>
      </c>
      <c r="E7211" s="1">
        <v>36</v>
      </c>
      <c r="F7211" s="1">
        <f t="shared" si="560"/>
        <v>51.04</v>
      </c>
      <c r="G7211" s="1">
        <v>1837.44</v>
      </c>
      <c r="H7211" s="1">
        <v>54.11</v>
      </c>
      <c r="I7211">
        <f t="shared" si="562"/>
        <v>1891.55</v>
      </c>
      <c r="J7211">
        <f t="shared" si="563"/>
        <v>4.7610000000000001</v>
      </c>
      <c r="K7211">
        <f t="shared" si="564"/>
        <v>87.480518399999994</v>
      </c>
      <c r="L7211" s="1" t="s">
        <v>38</v>
      </c>
      <c r="M7211" s="1" t="s">
        <v>44</v>
      </c>
      <c r="N7211" s="1" t="s">
        <v>42</v>
      </c>
      <c r="O7211" s="1" t="s">
        <v>22</v>
      </c>
      <c r="P7211" s="1" t="s">
        <v>67</v>
      </c>
      <c r="Q7211" s="1" t="s">
        <v>64</v>
      </c>
      <c r="R7211" s="2">
        <v>40646</v>
      </c>
    </row>
    <row r="7212" spans="1:18" x14ac:dyDescent="0.25">
      <c r="A7212" s="1">
        <v>15907</v>
      </c>
      <c r="B7212" s="2">
        <v>40644</v>
      </c>
      <c r="C7212" s="2" t="str">
        <f t="shared" si="561"/>
        <v>April</v>
      </c>
      <c r="D7212" s="1" t="s">
        <v>25</v>
      </c>
      <c r="E7212" s="1">
        <v>4</v>
      </c>
      <c r="F7212" s="1">
        <f t="shared" si="560"/>
        <v>7.0125000000000002</v>
      </c>
      <c r="G7212" s="1">
        <v>28.05</v>
      </c>
      <c r="H7212" s="1">
        <v>2.17</v>
      </c>
      <c r="I7212">
        <f t="shared" si="562"/>
        <v>30.22</v>
      </c>
      <c r="J7212">
        <f t="shared" si="563"/>
        <v>3.5455000000000001</v>
      </c>
      <c r="K7212">
        <f t="shared" si="564"/>
        <v>0.99451275000000006</v>
      </c>
      <c r="L7212" s="1" t="s">
        <v>26</v>
      </c>
      <c r="M7212" s="1" t="s">
        <v>44</v>
      </c>
      <c r="N7212" s="1" t="s">
        <v>42</v>
      </c>
      <c r="O7212" s="1" t="s">
        <v>34</v>
      </c>
      <c r="P7212" s="1" t="s">
        <v>45</v>
      </c>
      <c r="Q7212" s="1" t="s">
        <v>36</v>
      </c>
      <c r="R7212" s="2">
        <v>40645</v>
      </c>
    </row>
    <row r="7213" spans="1:18" x14ac:dyDescent="0.25">
      <c r="A7213" s="1">
        <v>28294</v>
      </c>
      <c r="B7213" s="2">
        <v>41051</v>
      </c>
      <c r="C7213" s="2" t="str">
        <f t="shared" si="561"/>
        <v>May</v>
      </c>
      <c r="D7213" s="1" t="s">
        <v>25</v>
      </c>
      <c r="E7213" s="1">
        <v>47</v>
      </c>
      <c r="F7213" s="1">
        <f t="shared" si="560"/>
        <v>1.3504255319148937</v>
      </c>
      <c r="G7213" s="1">
        <v>63.47</v>
      </c>
      <c r="H7213" s="1">
        <v>0.7</v>
      </c>
      <c r="I7213">
        <f t="shared" si="562"/>
        <v>64.17</v>
      </c>
      <c r="J7213">
        <f t="shared" si="563"/>
        <v>3.5455000000000001</v>
      </c>
      <c r="K7213">
        <f t="shared" si="564"/>
        <v>2.2503288499999998</v>
      </c>
      <c r="L7213" s="1" t="s">
        <v>26</v>
      </c>
      <c r="M7213" s="1" t="s">
        <v>54</v>
      </c>
      <c r="N7213" s="1" t="s">
        <v>33</v>
      </c>
      <c r="O7213" s="1" t="s">
        <v>34</v>
      </c>
      <c r="P7213" s="1" t="s">
        <v>66</v>
      </c>
      <c r="Q7213" s="1" t="s">
        <v>36</v>
      </c>
      <c r="R7213" s="2">
        <v>41052</v>
      </c>
    </row>
    <row r="7214" spans="1:18" x14ac:dyDescent="0.25">
      <c r="A7214" s="1">
        <v>43109</v>
      </c>
      <c r="B7214" s="2">
        <v>41264</v>
      </c>
      <c r="C7214" s="2" t="str">
        <f t="shared" si="561"/>
        <v>December</v>
      </c>
      <c r="D7214" s="1" t="s">
        <v>37</v>
      </c>
      <c r="E7214" s="1">
        <v>25</v>
      </c>
      <c r="F7214" s="1">
        <f t="shared" si="560"/>
        <v>20.380800000000001</v>
      </c>
      <c r="G7214" s="1">
        <v>509.52</v>
      </c>
      <c r="H7214" s="1">
        <v>6.5</v>
      </c>
      <c r="I7214">
        <f t="shared" si="562"/>
        <v>516.02</v>
      </c>
      <c r="J7214">
        <f t="shared" si="563"/>
        <v>5.3265000000000002</v>
      </c>
      <c r="K7214">
        <f t="shared" si="564"/>
        <v>27.139582799999999</v>
      </c>
      <c r="L7214" s="1" t="s">
        <v>26</v>
      </c>
      <c r="M7214" s="1" t="s">
        <v>44</v>
      </c>
      <c r="N7214" s="1" t="s">
        <v>33</v>
      </c>
      <c r="O7214" s="1" t="s">
        <v>29</v>
      </c>
      <c r="P7214" s="1" t="s">
        <v>43</v>
      </c>
      <c r="Q7214" s="1" t="s">
        <v>24</v>
      </c>
      <c r="R7214" s="2">
        <v>41265</v>
      </c>
    </row>
    <row r="7215" spans="1:18" x14ac:dyDescent="0.25">
      <c r="A7215" s="1">
        <v>56647</v>
      </c>
      <c r="B7215" s="2">
        <v>40758</v>
      </c>
      <c r="C7215" s="2" t="str">
        <f t="shared" si="561"/>
        <v>August</v>
      </c>
      <c r="D7215" s="1" t="s">
        <v>41</v>
      </c>
      <c r="E7215" s="1">
        <v>41</v>
      </c>
      <c r="F7215" s="1">
        <f t="shared" si="560"/>
        <v>10.183658536585366</v>
      </c>
      <c r="G7215" s="1">
        <v>417.53</v>
      </c>
      <c r="H7215" s="1">
        <v>12.52</v>
      </c>
      <c r="I7215">
        <f t="shared" si="562"/>
        <v>430.04999999999995</v>
      </c>
      <c r="J7215">
        <f t="shared" si="563"/>
        <v>4.7610000000000001</v>
      </c>
      <c r="K7215">
        <f t="shared" si="564"/>
        <v>19.878603299999998</v>
      </c>
      <c r="L7215" s="1" t="s">
        <v>26</v>
      </c>
      <c r="M7215" s="1" t="s">
        <v>59</v>
      </c>
      <c r="N7215" s="1" t="s">
        <v>42</v>
      </c>
      <c r="O7215" s="1" t="s">
        <v>22</v>
      </c>
      <c r="P7215" s="1" t="s">
        <v>23</v>
      </c>
      <c r="Q7215" s="1" t="s">
        <v>24</v>
      </c>
      <c r="R7215" s="2">
        <v>40759</v>
      </c>
    </row>
    <row r="7216" spans="1:18" x14ac:dyDescent="0.25">
      <c r="A7216" s="1">
        <v>42599</v>
      </c>
      <c r="B7216" s="2">
        <v>39909</v>
      </c>
      <c r="C7216" s="2" t="str">
        <f t="shared" si="561"/>
        <v>April</v>
      </c>
      <c r="D7216" s="1" t="s">
        <v>41</v>
      </c>
      <c r="E7216" s="1">
        <v>31</v>
      </c>
      <c r="F7216" s="1">
        <f t="shared" si="560"/>
        <v>305.1593548387097</v>
      </c>
      <c r="G7216" s="1">
        <v>9459.94</v>
      </c>
      <c r="H7216" s="1">
        <v>54.92</v>
      </c>
      <c r="I7216">
        <f t="shared" si="562"/>
        <v>9514.86</v>
      </c>
      <c r="J7216">
        <f t="shared" si="563"/>
        <v>4.7610000000000001</v>
      </c>
      <c r="K7216">
        <f t="shared" si="564"/>
        <v>450.38774340000003</v>
      </c>
      <c r="L7216" s="1" t="s">
        <v>38</v>
      </c>
      <c r="M7216" s="1" t="s">
        <v>49</v>
      </c>
      <c r="N7216" s="1" t="s">
        <v>21</v>
      </c>
      <c r="O7216" s="1" t="s">
        <v>22</v>
      </c>
      <c r="P7216" s="1" t="s">
        <v>67</v>
      </c>
      <c r="Q7216" s="1" t="s">
        <v>64</v>
      </c>
      <c r="R7216" s="2">
        <v>39910</v>
      </c>
    </row>
    <row r="7217" spans="1:18" x14ac:dyDescent="0.25">
      <c r="A7217" s="1">
        <v>1824</v>
      </c>
      <c r="B7217" s="2">
        <v>39937</v>
      </c>
      <c r="C7217" s="2" t="str">
        <f t="shared" si="561"/>
        <v>May</v>
      </c>
      <c r="D7217" s="1" t="s">
        <v>37</v>
      </c>
      <c r="E7217" s="1">
        <v>39</v>
      </c>
      <c r="F7217" s="1">
        <f t="shared" si="560"/>
        <v>273.23743589743589</v>
      </c>
      <c r="G7217" s="1">
        <v>10656.26</v>
      </c>
      <c r="H7217" s="1">
        <v>24.49</v>
      </c>
      <c r="I7217">
        <f t="shared" si="562"/>
        <v>10680.75</v>
      </c>
      <c r="J7217">
        <f t="shared" si="563"/>
        <v>4.7610000000000001</v>
      </c>
      <c r="K7217">
        <f t="shared" si="564"/>
        <v>507.34453860000002</v>
      </c>
      <c r="L7217" s="1" t="s">
        <v>26</v>
      </c>
      <c r="M7217" s="1" t="s">
        <v>51</v>
      </c>
      <c r="N7217" s="1" t="s">
        <v>33</v>
      </c>
      <c r="O7217" s="1" t="s">
        <v>22</v>
      </c>
      <c r="P7217" s="1" t="s">
        <v>39</v>
      </c>
      <c r="Q7217" s="1" t="s">
        <v>53</v>
      </c>
      <c r="R7217" s="2">
        <v>39938</v>
      </c>
    </row>
    <row r="7218" spans="1:18" x14ac:dyDescent="0.25">
      <c r="A7218" s="1">
        <v>27808</v>
      </c>
      <c r="B7218" s="2">
        <v>40204</v>
      </c>
      <c r="C7218" s="2" t="str">
        <f t="shared" si="561"/>
        <v>January</v>
      </c>
      <c r="D7218" s="1" t="s">
        <v>18</v>
      </c>
      <c r="E7218" s="1">
        <v>9</v>
      </c>
      <c r="F7218" s="1">
        <f t="shared" si="560"/>
        <v>21.79111111111111</v>
      </c>
      <c r="G7218" s="1">
        <v>196.12</v>
      </c>
      <c r="H7218" s="1">
        <v>1.99</v>
      </c>
      <c r="I7218">
        <f t="shared" si="562"/>
        <v>198.11</v>
      </c>
      <c r="J7218">
        <f t="shared" si="563"/>
        <v>5.3265000000000002</v>
      </c>
      <c r="K7218">
        <f t="shared" si="564"/>
        <v>10.446331800000001</v>
      </c>
      <c r="L7218" s="1" t="s">
        <v>19</v>
      </c>
      <c r="M7218" s="1" t="s">
        <v>27</v>
      </c>
      <c r="N7218" s="1" t="s">
        <v>21</v>
      </c>
      <c r="O7218" s="1" t="s">
        <v>29</v>
      </c>
      <c r="P7218" s="1" t="s">
        <v>43</v>
      </c>
      <c r="Q7218" s="1" t="s">
        <v>46</v>
      </c>
      <c r="R7218" s="2">
        <v>40211</v>
      </c>
    </row>
    <row r="7219" spans="1:18" x14ac:dyDescent="0.25">
      <c r="A7219" s="1">
        <v>19974</v>
      </c>
      <c r="B7219" s="2">
        <v>40485</v>
      </c>
      <c r="C7219" s="2" t="str">
        <f t="shared" si="561"/>
        <v>November</v>
      </c>
      <c r="D7219" s="1" t="s">
        <v>25</v>
      </c>
      <c r="E7219" s="1">
        <v>14</v>
      </c>
      <c r="F7219" s="1">
        <f t="shared" si="560"/>
        <v>273.63142857142856</v>
      </c>
      <c r="G7219" s="1">
        <v>3830.84</v>
      </c>
      <c r="H7219" s="1">
        <v>23.19</v>
      </c>
      <c r="I7219">
        <f t="shared" si="562"/>
        <v>3854.03</v>
      </c>
      <c r="J7219">
        <f t="shared" si="563"/>
        <v>3.5455000000000001</v>
      </c>
      <c r="K7219">
        <f t="shared" si="564"/>
        <v>135.82243220000001</v>
      </c>
      <c r="L7219" s="1" t="s">
        <v>38</v>
      </c>
      <c r="M7219" s="1" t="s">
        <v>54</v>
      </c>
      <c r="N7219" s="1" t="s">
        <v>33</v>
      </c>
      <c r="O7219" s="1" t="s">
        <v>34</v>
      </c>
      <c r="P7219" s="1" t="s">
        <v>68</v>
      </c>
      <c r="Q7219" s="1" t="s">
        <v>40</v>
      </c>
      <c r="R7219" s="2">
        <v>40487</v>
      </c>
    </row>
    <row r="7220" spans="1:18" x14ac:dyDescent="0.25">
      <c r="A7220" s="1">
        <v>28291</v>
      </c>
      <c r="B7220" s="2">
        <v>39876</v>
      </c>
      <c r="C7220" s="2" t="str">
        <f t="shared" si="561"/>
        <v>March</v>
      </c>
      <c r="D7220" s="1" t="s">
        <v>37</v>
      </c>
      <c r="E7220" s="1">
        <v>14</v>
      </c>
      <c r="F7220" s="1">
        <f t="shared" si="560"/>
        <v>282.18571428571425</v>
      </c>
      <c r="G7220" s="1">
        <v>3950.6</v>
      </c>
      <c r="H7220" s="1">
        <v>57</v>
      </c>
      <c r="I7220">
        <f t="shared" si="562"/>
        <v>4007.6</v>
      </c>
      <c r="J7220">
        <f t="shared" si="563"/>
        <v>4.7610000000000001</v>
      </c>
      <c r="K7220">
        <f t="shared" si="564"/>
        <v>188.088066</v>
      </c>
      <c r="L7220" s="1" t="s">
        <v>38</v>
      </c>
      <c r="M7220" s="1" t="s">
        <v>54</v>
      </c>
      <c r="N7220" s="1" t="s">
        <v>21</v>
      </c>
      <c r="O7220" s="1" t="s">
        <v>22</v>
      </c>
      <c r="P7220" s="1" t="s">
        <v>39</v>
      </c>
      <c r="Q7220" s="1" t="s">
        <v>40</v>
      </c>
      <c r="R7220" s="2">
        <v>39877</v>
      </c>
    </row>
    <row r="7221" spans="1:18" x14ac:dyDescent="0.25">
      <c r="A7221" s="1">
        <v>45380</v>
      </c>
      <c r="B7221" s="2">
        <v>39933</v>
      </c>
      <c r="C7221" s="2" t="str">
        <f t="shared" si="561"/>
        <v>April</v>
      </c>
      <c r="D7221" s="1" t="s">
        <v>37</v>
      </c>
      <c r="E7221" s="1">
        <v>24</v>
      </c>
      <c r="F7221" s="1">
        <f t="shared" si="560"/>
        <v>173.78604166666665</v>
      </c>
      <c r="G7221" s="1">
        <v>4170.8649999999998</v>
      </c>
      <c r="H7221" s="1">
        <v>4.2</v>
      </c>
      <c r="I7221">
        <f t="shared" si="562"/>
        <v>4175.0649999999996</v>
      </c>
      <c r="J7221">
        <f t="shared" si="563"/>
        <v>5.3265000000000002</v>
      </c>
      <c r="K7221">
        <f t="shared" si="564"/>
        <v>222.16112422499998</v>
      </c>
      <c r="L7221" s="1" t="s">
        <v>19</v>
      </c>
      <c r="M7221" s="1" t="s">
        <v>20</v>
      </c>
      <c r="N7221" s="1" t="s">
        <v>21</v>
      </c>
      <c r="O7221" s="1" t="s">
        <v>29</v>
      </c>
      <c r="P7221" s="1" t="s">
        <v>30</v>
      </c>
      <c r="Q7221" s="1" t="s">
        <v>24</v>
      </c>
      <c r="R7221" s="2">
        <v>39935</v>
      </c>
    </row>
    <row r="7222" spans="1:18" x14ac:dyDescent="0.25">
      <c r="A7222" s="1">
        <v>32902</v>
      </c>
      <c r="B7222" s="2">
        <v>40971</v>
      </c>
      <c r="C7222" s="2" t="str">
        <f t="shared" si="561"/>
        <v>March</v>
      </c>
      <c r="D7222" s="1" t="s">
        <v>25</v>
      </c>
      <c r="E7222" s="1">
        <v>23</v>
      </c>
      <c r="F7222" s="1">
        <f t="shared" si="560"/>
        <v>71.246521739130444</v>
      </c>
      <c r="G7222" s="1">
        <v>1638.67</v>
      </c>
      <c r="H7222" s="1">
        <v>60</v>
      </c>
      <c r="I7222">
        <f t="shared" si="562"/>
        <v>1698.67</v>
      </c>
      <c r="J7222">
        <f t="shared" si="563"/>
        <v>3.5455000000000001</v>
      </c>
      <c r="K7222">
        <f t="shared" si="564"/>
        <v>58.099044849999999</v>
      </c>
      <c r="L7222" s="1" t="s">
        <v>38</v>
      </c>
      <c r="M7222" s="1" t="s">
        <v>20</v>
      </c>
      <c r="N7222" s="1" t="s">
        <v>42</v>
      </c>
      <c r="O7222" s="1" t="s">
        <v>34</v>
      </c>
      <c r="P7222" s="1" t="s">
        <v>68</v>
      </c>
      <c r="Q7222" s="1" t="s">
        <v>40</v>
      </c>
      <c r="R7222" s="2">
        <v>40973</v>
      </c>
    </row>
    <row r="7223" spans="1:18" x14ac:dyDescent="0.25">
      <c r="A7223" s="1">
        <v>26689</v>
      </c>
      <c r="B7223" s="2">
        <v>40085</v>
      </c>
      <c r="C7223" s="2" t="str">
        <f t="shared" si="561"/>
        <v>September</v>
      </c>
      <c r="D7223" s="1" t="s">
        <v>25</v>
      </c>
      <c r="E7223" s="1">
        <v>2</v>
      </c>
      <c r="F7223" s="1">
        <f t="shared" si="560"/>
        <v>99.22</v>
      </c>
      <c r="G7223" s="1">
        <v>198.44</v>
      </c>
      <c r="H7223" s="1">
        <v>8.99</v>
      </c>
      <c r="I7223">
        <f t="shared" si="562"/>
        <v>207.43</v>
      </c>
      <c r="J7223">
        <f t="shared" si="563"/>
        <v>4.7610000000000001</v>
      </c>
      <c r="K7223">
        <f t="shared" si="564"/>
        <v>9.447728399999999</v>
      </c>
      <c r="L7223" s="1" t="s">
        <v>26</v>
      </c>
      <c r="M7223" s="1" t="s">
        <v>47</v>
      </c>
      <c r="N7223" s="1" t="s">
        <v>33</v>
      </c>
      <c r="O7223" s="1" t="s">
        <v>22</v>
      </c>
      <c r="P7223" s="1" t="s">
        <v>23</v>
      </c>
      <c r="Q7223" s="1" t="s">
        <v>46</v>
      </c>
      <c r="R7223" s="2">
        <v>40088</v>
      </c>
    </row>
    <row r="7224" spans="1:18" x14ac:dyDescent="0.25">
      <c r="A7224" s="1">
        <v>56006</v>
      </c>
      <c r="B7224" s="2">
        <v>40817</v>
      </c>
      <c r="C7224" s="2" t="str">
        <f t="shared" si="561"/>
        <v>October</v>
      </c>
      <c r="D7224" s="1" t="s">
        <v>37</v>
      </c>
      <c r="E7224" s="1">
        <v>16</v>
      </c>
      <c r="F7224" s="1">
        <f t="shared" si="560"/>
        <v>6.4368749999999997</v>
      </c>
      <c r="G7224" s="1">
        <v>102.99</v>
      </c>
      <c r="H7224" s="1">
        <v>9.68</v>
      </c>
      <c r="I7224">
        <f t="shared" si="562"/>
        <v>112.66999999999999</v>
      </c>
      <c r="J7224">
        <f t="shared" si="563"/>
        <v>3.5455000000000001</v>
      </c>
      <c r="K7224">
        <f t="shared" si="564"/>
        <v>3.65151045</v>
      </c>
      <c r="L7224" s="1" t="s">
        <v>26</v>
      </c>
      <c r="M7224" s="1" t="s">
        <v>20</v>
      </c>
      <c r="N7224" s="1" t="s">
        <v>28</v>
      </c>
      <c r="O7224" s="1" t="s">
        <v>34</v>
      </c>
      <c r="P7224" s="1" t="s">
        <v>45</v>
      </c>
      <c r="Q7224" s="1" t="s">
        <v>24</v>
      </c>
      <c r="R7224" s="2">
        <v>40817</v>
      </c>
    </row>
    <row r="7225" spans="1:18" x14ac:dyDescent="0.25">
      <c r="A7225" s="1">
        <v>52197</v>
      </c>
      <c r="B7225" s="2">
        <v>41125</v>
      </c>
      <c r="C7225" s="2" t="str">
        <f t="shared" si="561"/>
        <v>August</v>
      </c>
      <c r="D7225" s="1" t="s">
        <v>37</v>
      </c>
      <c r="E7225" s="1">
        <v>23</v>
      </c>
      <c r="F7225" s="1">
        <f t="shared" si="560"/>
        <v>3.997391304347826</v>
      </c>
      <c r="G7225" s="1">
        <v>91.94</v>
      </c>
      <c r="H7225" s="1">
        <v>2</v>
      </c>
      <c r="I7225">
        <f t="shared" si="562"/>
        <v>93.94</v>
      </c>
      <c r="J7225">
        <f t="shared" si="563"/>
        <v>3.5455000000000001</v>
      </c>
      <c r="K7225">
        <f t="shared" si="564"/>
        <v>3.2597327000000003</v>
      </c>
      <c r="L7225" s="1" t="s">
        <v>26</v>
      </c>
      <c r="M7225" s="1" t="s">
        <v>54</v>
      </c>
      <c r="N7225" s="1" t="s">
        <v>33</v>
      </c>
      <c r="O7225" s="1" t="s">
        <v>34</v>
      </c>
      <c r="P7225" s="1" t="s">
        <v>66</v>
      </c>
      <c r="Q7225" s="1" t="s">
        <v>36</v>
      </c>
      <c r="R7225" s="2">
        <v>41126</v>
      </c>
    </row>
    <row r="7226" spans="1:18" x14ac:dyDescent="0.25">
      <c r="A7226" s="1">
        <v>26272</v>
      </c>
      <c r="B7226" s="2">
        <v>41089</v>
      </c>
      <c r="C7226" s="2" t="str">
        <f t="shared" si="561"/>
        <v>June</v>
      </c>
      <c r="D7226" s="1" t="s">
        <v>18</v>
      </c>
      <c r="E7226" s="1">
        <v>6</v>
      </c>
      <c r="F7226" s="1">
        <f t="shared" si="560"/>
        <v>150.99</v>
      </c>
      <c r="G7226" s="1">
        <v>905.94</v>
      </c>
      <c r="H7226" s="1">
        <v>24.49</v>
      </c>
      <c r="I7226">
        <f t="shared" si="562"/>
        <v>930.43000000000006</v>
      </c>
      <c r="J7226">
        <f t="shared" si="563"/>
        <v>4.7610000000000001</v>
      </c>
      <c r="K7226">
        <f t="shared" si="564"/>
        <v>43.13180340000001</v>
      </c>
      <c r="L7226" s="1" t="s">
        <v>19</v>
      </c>
      <c r="M7226" s="1" t="s">
        <v>44</v>
      </c>
      <c r="N7226" s="1" t="s">
        <v>42</v>
      </c>
      <c r="O7226" s="1" t="s">
        <v>22</v>
      </c>
      <c r="P7226" s="1" t="s">
        <v>39</v>
      </c>
      <c r="Q7226" s="1" t="s">
        <v>53</v>
      </c>
      <c r="R7226" s="2">
        <v>41098</v>
      </c>
    </row>
    <row r="7227" spans="1:18" x14ac:dyDescent="0.25">
      <c r="A7227" s="1">
        <v>11652</v>
      </c>
      <c r="B7227" s="2">
        <v>40857</v>
      </c>
      <c r="C7227" s="2" t="str">
        <f t="shared" si="561"/>
        <v>November</v>
      </c>
      <c r="D7227" s="1" t="s">
        <v>32</v>
      </c>
      <c r="E7227" s="1">
        <v>25</v>
      </c>
      <c r="F7227" s="1">
        <f t="shared" si="560"/>
        <v>4.8836000000000004</v>
      </c>
      <c r="G7227" s="1">
        <v>122.09</v>
      </c>
      <c r="H7227" s="1">
        <v>2.04</v>
      </c>
      <c r="I7227">
        <f t="shared" si="562"/>
        <v>124.13000000000001</v>
      </c>
      <c r="J7227">
        <f t="shared" si="563"/>
        <v>3.5455000000000001</v>
      </c>
      <c r="K7227">
        <f t="shared" si="564"/>
        <v>4.3287009500000009</v>
      </c>
      <c r="L7227" s="1" t="s">
        <v>26</v>
      </c>
      <c r="M7227" s="1" t="s">
        <v>27</v>
      </c>
      <c r="N7227" s="1" t="s">
        <v>42</v>
      </c>
      <c r="O7227" s="1" t="s">
        <v>34</v>
      </c>
      <c r="P7227" s="1" t="s">
        <v>45</v>
      </c>
      <c r="Q7227" s="1" t="s">
        <v>36</v>
      </c>
      <c r="R7227" s="2">
        <v>40859</v>
      </c>
    </row>
    <row r="7228" spans="1:18" x14ac:dyDescent="0.25">
      <c r="A7228" s="1">
        <v>32418</v>
      </c>
      <c r="B7228" s="2">
        <v>39818</v>
      </c>
      <c r="C7228" s="2" t="str">
        <f t="shared" si="561"/>
        <v>January</v>
      </c>
      <c r="D7228" s="1" t="s">
        <v>32</v>
      </c>
      <c r="E7228" s="1">
        <v>5</v>
      </c>
      <c r="F7228" s="1">
        <f t="shared" si="560"/>
        <v>248.83800000000002</v>
      </c>
      <c r="G7228" s="1">
        <v>1244.19</v>
      </c>
      <c r="H7228" s="1">
        <v>43.32</v>
      </c>
      <c r="I7228">
        <f t="shared" si="562"/>
        <v>1287.51</v>
      </c>
      <c r="J7228">
        <f t="shared" si="563"/>
        <v>4.7610000000000001</v>
      </c>
      <c r="K7228">
        <f t="shared" si="564"/>
        <v>59.2358859</v>
      </c>
      <c r="L7228" s="1" t="s">
        <v>38</v>
      </c>
      <c r="M7228" s="1" t="s">
        <v>20</v>
      </c>
      <c r="N7228" s="1" t="s">
        <v>33</v>
      </c>
      <c r="O7228" s="1" t="s">
        <v>22</v>
      </c>
      <c r="P7228" s="1" t="s">
        <v>39</v>
      </c>
      <c r="Q7228" s="1" t="s">
        <v>40</v>
      </c>
      <c r="R7228" s="2">
        <v>39819</v>
      </c>
    </row>
    <row r="7229" spans="1:18" x14ac:dyDescent="0.25">
      <c r="A7229" s="1">
        <v>18503</v>
      </c>
      <c r="B7229" s="2">
        <v>40668</v>
      </c>
      <c r="C7229" s="2" t="str">
        <f t="shared" si="561"/>
        <v>May</v>
      </c>
      <c r="D7229" s="1" t="s">
        <v>32</v>
      </c>
      <c r="E7229" s="1">
        <v>46</v>
      </c>
      <c r="F7229" s="1">
        <f t="shared" si="560"/>
        <v>144.29630434782609</v>
      </c>
      <c r="G7229" s="1">
        <v>6637.63</v>
      </c>
      <c r="H7229" s="1">
        <v>17.850000000000001</v>
      </c>
      <c r="I7229">
        <f t="shared" si="562"/>
        <v>6655.4800000000005</v>
      </c>
      <c r="J7229">
        <f t="shared" si="563"/>
        <v>5.3265000000000002</v>
      </c>
      <c r="K7229">
        <f t="shared" si="564"/>
        <v>353.55336195000001</v>
      </c>
      <c r="L7229" s="1" t="s">
        <v>38</v>
      </c>
      <c r="M7229" s="1" t="s">
        <v>51</v>
      </c>
      <c r="N7229" s="1" t="s">
        <v>21</v>
      </c>
      <c r="O7229" s="1" t="s">
        <v>29</v>
      </c>
      <c r="P7229" s="1" t="s">
        <v>61</v>
      </c>
      <c r="Q7229" s="1" t="s">
        <v>40</v>
      </c>
      <c r="R7229" s="2">
        <v>40670</v>
      </c>
    </row>
    <row r="7230" spans="1:18" x14ac:dyDescent="0.25">
      <c r="A7230" s="1">
        <v>33317</v>
      </c>
      <c r="B7230" s="2">
        <v>39944</v>
      </c>
      <c r="C7230" s="2" t="str">
        <f t="shared" si="561"/>
        <v>May</v>
      </c>
      <c r="D7230" s="1" t="s">
        <v>25</v>
      </c>
      <c r="E7230" s="1">
        <v>5</v>
      </c>
      <c r="F7230" s="1">
        <f t="shared" si="560"/>
        <v>11.78</v>
      </c>
      <c r="G7230" s="1">
        <v>58.9</v>
      </c>
      <c r="H7230" s="1">
        <v>9.4499999999999993</v>
      </c>
      <c r="I7230">
        <f t="shared" si="562"/>
        <v>68.349999999999994</v>
      </c>
      <c r="J7230">
        <f t="shared" si="563"/>
        <v>3.5455000000000001</v>
      </c>
      <c r="K7230">
        <f t="shared" si="564"/>
        <v>2.0882994999999998</v>
      </c>
      <c r="L7230" s="1" t="s">
        <v>26</v>
      </c>
      <c r="M7230" s="1" t="s">
        <v>20</v>
      </c>
      <c r="N7230" s="1" t="s">
        <v>21</v>
      </c>
      <c r="O7230" s="1" t="s">
        <v>34</v>
      </c>
      <c r="P7230" s="1" t="s">
        <v>60</v>
      </c>
      <c r="Q7230" s="1" t="s">
        <v>24</v>
      </c>
      <c r="R7230" s="2">
        <v>39944</v>
      </c>
    </row>
    <row r="7231" spans="1:18" x14ac:dyDescent="0.25">
      <c r="A7231" s="1">
        <v>18819</v>
      </c>
      <c r="B7231" s="2">
        <v>39869</v>
      </c>
      <c r="C7231" s="2" t="str">
        <f t="shared" si="561"/>
        <v>February</v>
      </c>
      <c r="D7231" s="1" t="s">
        <v>18</v>
      </c>
      <c r="E7231" s="1">
        <v>22</v>
      </c>
      <c r="F7231" s="1">
        <f t="shared" si="560"/>
        <v>50.104545454545452</v>
      </c>
      <c r="G7231" s="1">
        <v>1102.3</v>
      </c>
      <c r="H7231" s="1">
        <v>22.24</v>
      </c>
      <c r="I7231">
        <f t="shared" si="562"/>
        <v>1124.54</v>
      </c>
      <c r="J7231">
        <f t="shared" si="563"/>
        <v>4.7610000000000001</v>
      </c>
      <c r="K7231">
        <f t="shared" si="564"/>
        <v>52.480502999999999</v>
      </c>
      <c r="L7231" s="1" t="s">
        <v>26</v>
      </c>
      <c r="M7231" s="1" t="s">
        <v>47</v>
      </c>
      <c r="N7231" s="1" t="s">
        <v>33</v>
      </c>
      <c r="O7231" s="1" t="s">
        <v>22</v>
      </c>
      <c r="P7231" s="1" t="s">
        <v>23</v>
      </c>
      <c r="Q7231" s="1" t="s">
        <v>53</v>
      </c>
      <c r="R7231" s="2">
        <v>39871</v>
      </c>
    </row>
    <row r="7232" spans="1:18" x14ac:dyDescent="0.25">
      <c r="A7232" s="1">
        <v>17927</v>
      </c>
      <c r="B7232" s="2">
        <v>40034</v>
      </c>
      <c r="C7232" s="2" t="str">
        <f t="shared" si="561"/>
        <v>August</v>
      </c>
      <c r="D7232" s="1" t="s">
        <v>41</v>
      </c>
      <c r="E7232" s="1">
        <v>42</v>
      </c>
      <c r="F7232" s="1">
        <f t="shared" si="560"/>
        <v>20.600238095238097</v>
      </c>
      <c r="G7232" s="1">
        <v>865.21</v>
      </c>
      <c r="H7232" s="1">
        <v>5.99</v>
      </c>
      <c r="I7232">
        <f t="shared" si="562"/>
        <v>871.2</v>
      </c>
      <c r="J7232">
        <f t="shared" si="563"/>
        <v>5.3265000000000002</v>
      </c>
      <c r="K7232">
        <f t="shared" si="564"/>
        <v>46.08541065</v>
      </c>
      <c r="L7232" s="1" t="s">
        <v>26</v>
      </c>
      <c r="M7232" s="1" t="s">
        <v>54</v>
      </c>
      <c r="N7232" s="1" t="s">
        <v>21</v>
      </c>
      <c r="O7232" s="1" t="s">
        <v>29</v>
      </c>
      <c r="P7232" s="1" t="s">
        <v>43</v>
      </c>
      <c r="Q7232" s="1" t="s">
        <v>24</v>
      </c>
      <c r="R7232" s="2">
        <v>40035</v>
      </c>
    </row>
    <row r="7233" spans="1:18" x14ac:dyDescent="0.25">
      <c r="A7233" s="1">
        <v>21190</v>
      </c>
      <c r="B7233" s="2">
        <v>39961</v>
      </c>
      <c r="C7233" s="2" t="str">
        <f t="shared" si="561"/>
        <v>May</v>
      </c>
      <c r="D7233" s="1" t="s">
        <v>41</v>
      </c>
      <c r="E7233" s="1">
        <v>28</v>
      </c>
      <c r="F7233" s="1">
        <f t="shared" si="560"/>
        <v>37.953214285714289</v>
      </c>
      <c r="G7233" s="1">
        <v>1062.69</v>
      </c>
      <c r="H7233" s="1">
        <v>6.66</v>
      </c>
      <c r="I7233">
        <f t="shared" si="562"/>
        <v>1069.3500000000001</v>
      </c>
      <c r="J7233">
        <f t="shared" si="563"/>
        <v>3.5455000000000001</v>
      </c>
      <c r="K7233">
        <f t="shared" si="564"/>
        <v>37.677673950000006</v>
      </c>
      <c r="L7233" s="1" t="s">
        <v>26</v>
      </c>
      <c r="M7233" s="1" t="s">
        <v>49</v>
      </c>
      <c r="N7233" s="1" t="s">
        <v>28</v>
      </c>
      <c r="O7233" s="1" t="s">
        <v>34</v>
      </c>
      <c r="P7233" s="1" t="s">
        <v>62</v>
      </c>
      <c r="Q7233" s="1" t="s">
        <v>24</v>
      </c>
      <c r="R7233" s="2">
        <v>39961</v>
      </c>
    </row>
    <row r="7234" spans="1:18" x14ac:dyDescent="0.25">
      <c r="A7234" s="1">
        <v>36901</v>
      </c>
      <c r="B7234" s="2">
        <v>41165</v>
      </c>
      <c r="C7234" s="2" t="str">
        <f t="shared" si="561"/>
        <v>September</v>
      </c>
      <c r="D7234" s="1" t="s">
        <v>37</v>
      </c>
      <c r="E7234" s="1">
        <v>30</v>
      </c>
      <c r="F7234" s="1">
        <f t="shared" ref="F7234:F7297" si="565">G7234/E7234</f>
        <v>6.7030000000000003</v>
      </c>
      <c r="G7234" s="1">
        <v>201.09</v>
      </c>
      <c r="H7234" s="1">
        <v>5.66</v>
      </c>
      <c r="I7234">
        <f t="shared" si="562"/>
        <v>206.75</v>
      </c>
      <c r="J7234">
        <f t="shared" si="563"/>
        <v>3.5455000000000001</v>
      </c>
      <c r="K7234">
        <f t="shared" si="564"/>
        <v>7.1296459500000005</v>
      </c>
      <c r="L7234" s="1" t="s">
        <v>26</v>
      </c>
      <c r="M7234" s="1" t="s">
        <v>20</v>
      </c>
      <c r="N7234" s="1" t="s">
        <v>33</v>
      </c>
      <c r="O7234" s="1" t="s">
        <v>34</v>
      </c>
      <c r="P7234" s="1" t="s">
        <v>45</v>
      </c>
      <c r="Q7234" s="1" t="s">
        <v>24</v>
      </c>
      <c r="R7234" s="2">
        <v>41166</v>
      </c>
    </row>
    <row r="7235" spans="1:18" x14ac:dyDescent="0.25">
      <c r="A7235" s="1">
        <v>33987</v>
      </c>
      <c r="B7235" s="2">
        <v>40841</v>
      </c>
      <c r="C7235" s="2" t="str">
        <f t="shared" ref="C7235:C7298" si="566">TEXT(B7235,"mmmm")</f>
        <v>October</v>
      </c>
      <c r="D7235" s="1" t="s">
        <v>25</v>
      </c>
      <c r="E7235" s="1">
        <v>27</v>
      </c>
      <c r="F7235" s="1">
        <f t="shared" si="565"/>
        <v>56.338314814814808</v>
      </c>
      <c r="G7235" s="1">
        <v>1521.1344999999999</v>
      </c>
      <c r="H7235" s="1">
        <v>3.99</v>
      </c>
      <c r="I7235">
        <f t="shared" ref="I7235:I7298" si="567">G7235+H7235</f>
        <v>1525.1244999999999</v>
      </c>
      <c r="J7235">
        <f t="shared" ref="J7235:J7298" si="568">IF(O7235="Furniture",4.761,IF(O7235="Technology",5.3265,IF(O7235="Office Supplies",3.5455,0)))</f>
        <v>5.3265000000000002</v>
      </c>
      <c r="K7235">
        <f t="shared" ref="K7235:K7298" si="569">(J7235*G7235)/100</f>
        <v>81.0232291425</v>
      </c>
      <c r="L7235" s="1" t="s">
        <v>26</v>
      </c>
      <c r="M7235" s="1" t="s">
        <v>20</v>
      </c>
      <c r="N7235" s="1" t="s">
        <v>28</v>
      </c>
      <c r="O7235" s="1" t="s">
        <v>29</v>
      </c>
      <c r="P7235" s="1" t="s">
        <v>30</v>
      </c>
      <c r="Q7235" s="1" t="s">
        <v>24</v>
      </c>
      <c r="R7235" s="2">
        <v>40842</v>
      </c>
    </row>
    <row r="7236" spans="1:18" x14ac:dyDescent="0.25">
      <c r="A7236" s="1">
        <v>41412</v>
      </c>
      <c r="B7236" s="2">
        <v>40073</v>
      </c>
      <c r="C7236" s="2" t="str">
        <f t="shared" si="566"/>
        <v>September</v>
      </c>
      <c r="D7236" s="1" t="s">
        <v>32</v>
      </c>
      <c r="E7236" s="1">
        <v>47</v>
      </c>
      <c r="F7236" s="1">
        <f t="shared" si="565"/>
        <v>5.6129787234042556</v>
      </c>
      <c r="G7236" s="1">
        <v>263.81</v>
      </c>
      <c r="H7236" s="1">
        <v>7.78</v>
      </c>
      <c r="I7236">
        <f t="shared" si="567"/>
        <v>271.58999999999997</v>
      </c>
      <c r="J7236">
        <f t="shared" si="568"/>
        <v>3.5455000000000001</v>
      </c>
      <c r="K7236">
        <f t="shared" si="569"/>
        <v>9.3533835500000002</v>
      </c>
      <c r="L7236" s="1" t="s">
        <v>26</v>
      </c>
      <c r="M7236" s="1" t="s">
        <v>20</v>
      </c>
      <c r="N7236" s="1" t="s">
        <v>21</v>
      </c>
      <c r="O7236" s="1" t="s">
        <v>34</v>
      </c>
      <c r="P7236" s="1" t="s">
        <v>48</v>
      </c>
      <c r="Q7236" s="1" t="s">
        <v>24</v>
      </c>
      <c r="R7236" s="2">
        <v>40075</v>
      </c>
    </row>
    <row r="7237" spans="1:18" x14ac:dyDescent="0.25">
      <c r="A7237" s="1">
        <v>21893</v>
      </c>
      <c r="B7237" s="2">
        <v>40840</v>
      </c>
      <c r="C7237" s="2" t="str">
        <f t="shared" si="566"/>
        <v>October</v>
      </c>
      <c r="D7237" s="1" t="s">
        <v>37</v>
      </c>
      <c r="E7237" s="1">
        <v>30</v>
      </c>
      <c r="F7237" s="1">
        <f t="shared" si="565"/>
        <v>17.737000000000002</v>
      </c>
      <c r="G7237" s="1">
        <v>532.11</v>
      </c>
      <c r="H7237" s="1">
        <v>8.1300000000000008</v>
      </c>
      <c r="I7237">
        <f t="shared" si="567"/>
        <v>540.24</v>
      </c>
      <c r="J7237">
        <f t="shared" si="568"/>
        <v>3.5455000000000001</v>
      </c>
      <c r="K7237">
        <f t="shared" si="569"/>
        <v>18.865960050000002</v>
      </c>
      <c r="L7237" s="1" t="s">
        <v>19</v>
      </c>
      <c r="M7237" s="1" t="s">
        <v>27</v>
      </c>
      <c r="N7237" s="1" t="s">
        <v>42</v>
      </c>
      <c r="O7237" s="1" t="s">
        <v>34</v>
      </c>
      <c r="P7237" s="1" t="s">
        <v>62</v>
      </c>
      <c r="Q7237" s="1" t="s">
        <v>24</v>
      </c>
      <c r="R7237" s="2">
        <v>40841</v>
      </c>
    </row>
    <row r="7238" spans="1:18" x14ac:dyDescent="0.25">
      <c r="A7238" s="1">
        <v>40034</v>
      </c>
      <c r="B7238" s="2">
        <v>40612</v>
      </c>
      <c r="C7238" s="2" t="str">
        <f t="shared" si="566"/>
        <v>March</v>
      </c>
      <c r="D7238" s="1" t="s">
        <v>41</v>
      </c>
      <c r="E7238" s="1">
        <v>47</v>
      </c>
      <c r="F7238" s="1">
        <f t="shared" si="565"/>
        <v>12.844468085106383</v>
      </c>
      <c r="G7238" s="1">
        <v>603.69000000000005</v>
      </c>
      <c r="H7238" s="1">
        <v>4.8600000000000003</v>
      </c>
      <c r="I7238">
        <f t="shared" si="567"/>
        <v>608.55000000000007</v>
      </c>
      <c r="J7238">
        <f t="shared" si="568"/>
        <v>3.5455000000000001</v>
      </c>
      <c r="K7238">
        <f t="shared" si="569"/>
        <v>21.403828950000001</v>
      </c>
      <c r="L7238" s="1" t="s">
        <v>19</v>
      </c>
      <c r="M7238" s="1" t="s">
        <v>51</v>
      </c>
      <c r="N7238" s="1" t="s">
        <v>21</v>
      </c>
      <c r="O7238" s="1" t="s">
        <v>34</v>
      </c>
      <c r="P7238" s="1" t="s">
        <v>45</v>
      </c>
      <c r="Q7238" s="1" t="s">
        <v>24</v>
      </c>
      <c r="R7238" s="2">
        <v>40613</v>
      </c>
    </row>
    <row r="7239" spans="1:18" x14ac:dyDescent="0.25">
      <c r="A7239" s="1">
        <v>51493</v>
      </c>
      <c r="B7239" s="2">
        <v>40730</v>
      </c>
      <c r="C7239" s="2" t="str">
        <f t="shared" si="566"/>
        <v>July</v>
      </c>
      <c r="D7239" s="1" t="s">
        <v>18</v>
      </c>
      <c r="E7239" s="1">
        <v>31</v>
      </c>
      <c r="F7239" s="1">
        <f t="shared" si="565"/>
        <v>9.2341935483870969</v>
      </c>
      <c r="G7239" s="1">
        <v>286.26</v>
      </c>
      <c r="H7239" s="1">
        <v>5.16</v>
      </c>
      <c r="I7239">
        <f t="shared" si="567"/>
        <v>291.42</v>
      </c>
      <c r="J7239">
        <f t="shared" si="568"/>
        <v>3.5455000000000001</v>
      </c>
      <c r="K7239">
        <f t="shared" si="569"/>
        <v>10.1493483</v>
      </c>
      <c r="L7239" s="1" t="s">
        <v>26</v>
      </c>
      <c r="M7239" s="1" t="s">
        <v>20</v>
      </c>
      <c r="N7239" s="1" t="s">
        <v>33</v>
      </c>
      <c r="O7239" s="1" t="s">
        <v>34</v>
      </c>
      <c r="P7239" s="1" t="s">
        <v>45</v>
      </c>
      <c r="Q7239" s="1" t="s">
        <v>36</v>
      </c>
      <c r="R7239" s="2">
        <v>40732</v>
      </c>
    </row>
    <row r="7240" spans="1:18" x14ac:dyDescent="0.25">
      <c r="A7240" s="1">
        <v>23940</v>
      </c>
      <c r="B7240" s="2">
        <v>40641</v>
      </c>
      <c r="C7240" s="2" t="str">
        <f t="shared" si="566"/>
        <v>April</v>
      </c>
      <c r="D7240" s="1" t="s">
        <v>41</v>
      </c>
      <c r="E7240" s="1">
        <v>20</v>
      </c>
      <c r="F7240" s="1">
        <f t="shared" si="565"/>
        <v>6.9260000000000002</v>
      </c>
      <c r="G7240" s="1">
        <v>138.52000000000001</v>
      </c>
      <c r="H7240" s="1">
        <v>49</v>
      </c>
      <c r="I7240">
        <f t="shared" si="567"/>
        <v>187.52</v>
      </c>
      <c r="J7240">
        <f t="shared" si="568"/>
        <v>3.5455000000000001</v>
      </c>
      <c r="K7240">
        <f t="shared" si="569"/>
        <v>4.9112266000000009</v>
      </c>
      <c r="L7240" s="1" t="s">
        <v>26</v>
      </c>
      <c r="M7240" s="1" t="s">
        <v>20</v>
      </c>
      <c r="N7240" s="1" t="s">
        <v>42</v>
      </c>
      <c r="O7240" s="1" t="s">
        <v>34</v>
      </c>
      <c r="P7240" s="1" t="s">
        <v>68</v>
      </c>
      <c r="Q7240" s="1" t="s">
        <v>53</v>
      </c>
      <c r="R7240" s="2">
        <v>40642</v>
      </c>
    </row>
    <row r="7241" spans="1:18" x14ac:dyDescent="0.25">
      <c r="A7241" s="1">
        <v>34689</v>
      </c>
      <c r="B7241" s="2">
        <v>40140</v>
      </c>
      <c r="C7241" s="2" t="str">
        <f t="shared" si="566"/>
        <v>November</v>
      </c>
      <c r="D7241" s="1" t="s">
        <v>18</v>
      </c>
      <c r="E7241" s="1">
        <v>36</v>
      </c>
      <c r="F7241" s="1">
        <f t="shared" si="565"/>
        <v>15.899999999999999</v>
      </c>
      <c r="G7241" s="1">
        <v>572.4</v>
      </c>
      <c r="H7241" s="1">
        <v>6.25</v>
      </c>
      <c r="I7241">
        <f t="shared" si="567"/>
        <v>578.65</v>
      </c>
      <c r="J7241">
        <f t="shared" si="568"/>
        <v>3.5455000000000001</v>
      </c>
      <c r="K7241">
        <f t="shared" si="569"/>
        <v>20.294442</v>
      </c>
      <c r="L7241" s="1" t="s">
        <v>26</v>
      </c>
      <c r="M7241" s="1" t="s">
        <v>49</v>
      </c>
      <c r="N7241" s="1" t="s">
        <v>42</v>
      </c>
      <c r="O7241" s="1" t="s">
        <v>34</v>
      </c>
      <c r="P7241" s="1" t="s">
        <v>60</v>
      </c>
      <c r="Q7241" s="1" t="s">
        <v>24</v>
      </c>
      <c r="R7241" s="2">
        <v>40147</v>
      </c>
    </row>
    <row r="7242" spans="1:18" x14ac:dyDescent="0.25">
      <c r="A7242" s="1">
        <v>7846</v>
      </c>
      <c r="B7242" s="2">
        <v>40719</v>
      </c>
      <c r="C7242" s="2" t="str">
        <f t="shared" si="566"/>
        <v>June</v>
      </c>
      <c r="D7242" s="1" t="s">
        <v>18</v>
      </c>
      <c r="E7242" s="1">
        <v>20</v>
      </c>
      <c r="F7242" s="1">
        <f t="shared" si="565"/>
        <v>2.0024999999999999</v>
      </c>
      <c r="G7242" s="1">
        <v>40.049999999999997</v>
      </c>
      <c r="H7242" s="1">
        <v>1.49</v>
      </c>
      <c r="I7242">
        <f t="shared" si="567"/>
        <v>41.54</v>
      </c>
      <c r="J7242">
        <f t="shared" si="568"/>
        <v>3.5455000000000001</v>
      </c>
      <c r="K7242">
        <f t="shared" si="569"/>
        <v>1.4199727500000001</v>
      </c>
      <c r="L7242" s="1" t="s">
        <v>26</v>
      </c>
      <c r="M7242" s="1" t="s">
        <v>49</v>
      </c>
      <c r="N7242" s="1" t="s">
        <v>33</v>
      </c>
      <c r="O7242" s="1" t="s">
        <v>34</v>
      </c>
      <c r="P7242" s="1" t="s">
        <v>48</v>
      </c>
      <c r="Q7242" s="1" t="s">
        <v>24</v>
      </c>
      <c r="R7242" s="2">
        <v>40724</v>
      </c>
    </row>
    <row r="7243" spans="1:18" x14ac:dyDescent="0.25">
      <c r="A7243" s="1">
        <v>17953</v>
      </c>
      <c r="B7243" s="2">
        <v>41141</v>
      </c>
      <c r="C7243" s="2" t="str">
        <f t="shared" si="566"/>
        <v>August</v>
      </c>
      <c r="D7243" s="1" t="s">
        <v>25</v>
      </c>
      <c r="E7243" s="1">
        <v>30</v>
      </c>
      <c r="F7243" s="1">
        <f t="shared" si="565"/>
        <v>32.503999999999998</v>
      </c>
      <c r="G7243" s="1">
        <v>975.12</v>
      </c>
      <c r="H7243" s="1">
        <v>19.510000000000002</v>
      </c>
      <c r="I7243">
        <f t="shared" si="567"/>
        <v>994.63</v>
      </c>
      <c r="J7243">
        <f t="shared" si="568"/>
        <v>3.5455000000000001</v>
      </c>
      <c r="K7243">
        <f t="shared" si="569"/>
        <v>34.5728796</v>
      </c>
      <c r="L7243" s="1" t="s">
        <v>26</v>
      </c>
      <c r="M7243" s="1" t="s">
        <v>27</v>
      </c>
      <c r="N7243" s="1" t="s">
        <v>28</v>
      </c>
      <c r="O7243" s="1" t="s">
        <v>34</v>
      </c>
      <c r="P7243" s="1" t="s">
        <v>62</v>
      </c>
      <c r="Q7243" s="1" t="s">
        <v>24</v>
      </c>
      <c r="R7243" s="2">
        <v>41143</v>
      </c>
    </row>
    <row r="7244" spans="1:18" x14ac:dyDescent="0.25">
      <c r="A7244" s="1">
        <v>56577</v>
      </c>
      <c r="B7244" s="2">
        <v>40849</v>
      </c>
      <c r="C7244" s="2" t="str">
        <f t="shared" si="566"/>
        <v>November</v>
      </c>
      <c r="D7244" s="1" t="s">
        <v>37</v>
      </c>
      <c r="E7244" s="1">
        <v>30</v>
      </c>
      <c r="F7244" s="1">
        <f t="shared" si="565"/>
        <v>249.90266666666668</v>
      </c>
      <c r="G7244" s="1">
        <v>7497.08</v>
      </c>
      <c r="H7244" s="1">
        <v>54.12</v>
      </c>
      <c r="I7244">
        <f t="shared" si="567"/>
        <v>7551.2</v>
      </c>
      <c r="J7244">
        <f t="shared" si="568"/>
        <v>4.7610000000000001</v>
      </c>
      <c r="K7244">
        <f t="shared" si="569"/>
        <v>356.93597879999999</v>
      </c>
      <c r="L7244" s="1" t="s">
        <v>38</v>
      </c>
      <c r="M7244" s="1" t="s">
        <v>47</v>
      </c>
      <c r="N7244" s="1" t="s">
        <v>28</v>
      </c>
      <c r="O7244" s="1" t="s">
        <v>22</v>
      </c>
      <c r="P7244" s="1" t="s">
        <v>57</v>
      </c>
      <c r="Q7244" s="1" t="s">
        <v>64</v>
      </c>
      <c r="R7244" s="2">
        <v>40850</v>
      </c>
    </row>
    <row r="7245" spans="1:18" x14ac:dyDescent="0.25">
      <c r="A7245" s="1">
        <v>36676</v>
      </c>
      <c r="B7245" s="2">
        <v>40780</v>
      </c>
      <c r="C7245" s="2" t="str">
        <f t="shared" si="566"/>
        <v>August</v>
      </c>
      <c r="D7245" s="1" t="s">
        <v>32</v>
      </c>
      <c r="E7245" s="1">
        <v>15</v>
      </c>
      <c r="F7245" s="1">
        <f t="shared" si="565"/>
        <v>23.567999999999998</v>
      </c>
      <c r="G7245" s="1">
        <v>353.52</v>
      </c>
      <c r="H7245" s="1">
        <v>8.18</v>
      </c>
      <c r="I7245">
        <f t="shared" si="567"/>
        <v>361.7</v>
      </c>
      <c r="J7245">
        <f t="shared" si="568"/>
        <v>3.5455000000000001</v>
      </c>
      <c r="K7245">
        <f t="shared" si="569"/>
        <v>12.5340516</v>
      </c>
      <c r="L7245" s="1" t="s">
        <v>26</v>
      </c>
      <c r="M7245" s="1" t="s">
        <v>54</v>
      </c>
      <c r="N7245" s="1" t="s">
        <v>33</v>
      </c>
      <c r="O7245" s="1" t="s">
        <v>34</v>
      </c>
      <c r="P7245" s="1" t="s">
        <v>45</v>
      </c>
      <c r="Q7245" s="1" t="s">
        <v>24</v>
      </c>
      <c r="R7245" s="2">
        <v>40781</v>
      </c>
    </row>
    <row r="7246" spans="1:18" x14ac:dyDescent="0.25">
      <c r="A7246" s="1">
        <v>59680</v>
      </c>
      <c r="B7246" s="2">
        <v>41078</v>
      </c>
      <c r="C7246" s="2" t="str">
        <f t="shared" si="566"/>
        <v>June</v>
      </c>
      <c r="D7246" s="1" t="s">
        <v>37</v>
      </c>
      <c r="E7246" s="1">
        <v>15</v>
      </c>
      <c r="F7246" s="1">
        <f t="shared" si="565"/>
        <v>1.1846666666666665</v>
      </c>
      <c r="G7246" s="1">
        <v>17.77</v>
      </c>
      <c r="H7246" s="1">
        <v>2.96</v>
      </c>
      <c r="I7246">
        <f t="shared" si="567"/>
        <v>20.73</v>
      </c>
      <c r="J7246">
        <f t="shared" si="568"/>
        <v>5.3265000000000002</v>
      </c>
      <c r="K7246">
        <f t="shared" si="569"/>
        <v>0.94651905000000003</v>
      </c>
      <c r="L7246" s="1" t="s">
        <v>26</v>
      </c>
      <c r="M7246" s="1" t="s">
        <v>59</v>
      </c>
      <c r="N7246" s="1" t="s">
        <v>21</v>
      </c>
      <c r="O7246" s="1" t="s">
        <v>29</v>
      </c>
      <c r="P7246" s="1" t="s">
        <v>43</v>
      </c>
      <c r="Q7246" s="1" t="s">
        <v>46</v>
      </c>
      <c r="R7246" s="2">
        <v>41079</v>
      </c>
    </row>
    <row r="7247" spans="1:18" x14ac:dyDescent="0.25">
      <c r="A7247" s="1">
        <v>9221</v>
      </c>
      <c r="B7247" s="2">
        <v>40546</v>
      </c>
      <c r="C7247" s="2" t="str">
        <f t="shared" si="566"/>
        <v>January</v>
      </c>
      <c r="D7247" s="1" t="s">
        <v>18</v>
      </c>
      <c r="E7247" s="1">
        <v>25</v>
      </c>
      <c r="F7247" s="1">
        <f t="shared" si="565"/>
        <v>61.096800000000002</v>
      </c>
      <c r="G7247" s="1">
        <v>1527.42</v>
      </c>
      <c r="H7247" s="1">
        <v>19.989999999999998</v>
      </c>
      <c r="I7247">
        <f t="shared" si="567"/>
        <v>1547.41</v>
      </c>
      <c r="J7247">
        <f t="shared" si="568"/>
        <v>3.5455000000000001</v>
      </c>
      <c r="K7247">
        <f t="shared" si="569"/>
        <v>54.154676100000003</v>
      </c>
      <c r="L7247" s="1" t="s">
        <v>26</v>
      </c>
      <c r="M7247" s="1" t="s">
        <v>51</v>
      </c>
      <c r="N7247" s="1" t="s">
        <v>21</v>
      </c>
      <c r="O7247" s="1" t="s">
        <v>34</v>
      </c>
      <c r="P7247" s="1" t="s">
        <v>62</v>
      </c>
      <c r="Q7247" s="1" t="s">
        <v>24</v>
      </c>
      <c r="R7247" s="2">
        <v>40550</v>
      </c>
    </row>
    <row r="7248" spans="1:18" x14ac:dyDescent="0.25">
      <c r="A7248" s="1">
        <v>44325</v>
      </c>
      <c r="B7248" s="2">
        <v>39854</v>
      </c>
      <c r="C7248" s="2" t="str">
        <f t="shared" si="566"/>
        <v>February</v>
      </c>
      <c r="D7248" s="1" t="s">
        <v>41</v>
      </c>
      <c r="E7248" s="1">
        <v>44</v>
      </c>
      <c r="F7248" s="1">
        <f t="shared" si="565"/>
        <v>21.621136363636364</v>
      </c>
      <c r="G7248" s="1">
        <v>951.33</v>
      </c>
      <c r="H7248" s="1">
        <v>14.39</v>
      </c>
      <c r="I7248">
        <f t="shared" si="567"/>
        <v>965.72</v>
      </c>
      <c r="J7248">
        <f t="shared" si="568"/>
        <v>4.7610000000000001</v>
      </c>
      <c r="K7248">
        <f t="shared" si="569"/>
        <v>45.292821300000007</v>
      </c>
      <c r="L7248" s="1" t="s">
        <v>26</v>
      </c>
      <c r="M7248" s="1" t="s">
        <v>56</v>
      </c>
      <c r="N7248" s="1" t="s">
        <v>33</v>
      </c>
      <c r="O7248" s="1" t="s">
        <v>22</v>
      </c>
      <c r="P7248" s="1" t="s">
        <v>23</v>
      </c>
      <c r="Q7248" s="1" t="s">
        <v>24</v>
      </c>
      <c r="R7248" s="2">
        <v>39856</v>
      </c>
    </row>
    <row r="7249" spans="1:18" x14ac:dyDescent="0.25">
      <c r="A7249" s="1">
        <v>10342</v>
      </c>
      <c r="B7249" s="2">
        <v>40869</v>
      </c>
      <c r="C7249" s="2" t="str">
        <f t="shared" si="566"/>
        <v>November</v>
      </c>
      <c r="D7249" s="1" t="s">
        <v>41</v>
      </c>
      <c r="E7249" s="1">
        <v>2</v>
      </c>
      <c r="F7249" s="1">
        <f t="shared" si="565"/>
        <v>1027.9849999999999</v>
      </c>
      <c r="G7249" s="1">
        <v>2055.9699999999998</v>
      </c>
      <c r="H7249" s="1">
        <v>13.99</v>
      </c>
      <c r="I7249">
        <f t="shared" si="567"/>
        <v>2069.9599999999996</v>
      </c>
      <c r="J7249">
        <f t="shared" si="568"/>
        <v>5.3265000000000002</v>
      </c>
      <c r="K7249">
        <f t="shared" si="569"/>
        <v>109.51124205000001</v>
      </c>
      <c r="L7249" s="1" t="s">
        <v>19</v>
      </c>
      <c r="M7249" s="1" t="s">
        <v>27</v>
      </c>
      <c r="N7249" s="1" t="s">
        <v>21</v>
      </c>
      <c r="O7249" s="1" t="s">
        <v>29</v>
      </c>
      <c r="P7249" s="1" t="s">
        <v>61</v>
      </c>
      <c r="Q7249" s="1" t="s">
        <v>31</v>
      </c>
      <c r="R7249" s="2">
        <v>40871</v>
      </c>
    </row>
    <row r="7250" spans="1:18" x14ac:dyDescent="0.25">
      <c r="A7250" s="1">
        <v>29090</v>
      </c>
      <c r="B7250" s="2">
        <v>40924</v>
      </c>
      <c r="C7250" s="2" t="str">
        <f t="shared" si="566"/>
        <v>January</v>
      </c>
      <c r="D7250" s="1" t="s">
        <v>41</v>
      </c>
      <c r="E7250" s="1">
        <v>36</v>
      </c>
      <c r="F7250" s="1">
        <f t="shared" si="565"/>
        <v>10.565</v>
      </c>
      <c r="G7250" s="1">
        <v>380.34</v>
      </c>
      <c r="H7250" s="1">
        <v>6.91</v>
      </c>
      <c r="I7250">
        <f t="shared" si="567"/>
        <v>387.25</v>
      </c>
      <c r="J7250">
        <f t="shared" si="568"/>
        <v>3.5455000000000001</v>
      </c>
      <c r="K7250">
        <f t="shared" si="569"/>
        <v>13.484954699999998</v>
      </c>
      <c r="L7250" s="1" t="s">
        <v>26</v>
      </c>
      <c r="M7250" s="1" t="s">
        <v>47</v>
      </c>
      <c r="N7250" s="1" t="s">
        <v>21</v>
      </c>
      <c r="O7250" s="1" t="s">
        <v>34</v>
      </c>
      <c r="P7250" s="1" t="s">
        <v>60</v>
      </c>
      <c r="Q7250" s="1" t="s">
        <v>24</v>
      </c>
      <c r="R7250" s="2">
        <v>40924</v>
      </c>
    </row>
    <row r="7251" spans="1:18" x14ac:dyDescent="0.25">
      <c r="A7251" s="1">
        <v>29894</v>
      </c>
      <c r="B7251" s="2">
        <v>40428</v>
      </c>
      <c r="C7251" s="2" t="str">
        <f t="shared" si="566"/>
        <v>September</v>
      </c>
      <c r="D7251" s="1" t="s">
        <v>18</v>
      </c>
      <c r="E7251" s="1">
        <v>43</v>
      </c>
      <c r="F7251" s="1">
        <f t="shared" si="565"/>
        <v>14.115813953488372</v>
      </c>
      <c r="G7251" s="1">
        <v>606.98</v>
      </c>
      <c r="H7251" s="1">
        <v>6.85</v>
      </c>
      <c r="I7251">
        <f t="shared" si="567"/>
        <v>613.83000000000004</v>
      </c>
      <c r="J7251">
        <f t="shared" si="568"/>
        <v>4.7610000000000001</v>
      </c>
      <c r="K7251">
        <f t="shared" si="569"/>
        <v>28.898317800000001</v>
      </c>
      <c r="L7251" s="1" t="s">
        <v>26</v>
      </c>
      <c r="M7251" s="1" t="s">
        <v>27</v>
      </c>
      <c r="N7251" s="1" t="s">
        <v>33</v>
      </c>
      <c r="O7251" s="1" t="s">
        <v>22</v>
      </c>
      <c r="P7251" s="1" t="s">
        <v>23</v>
      </c>
      <c r="Q7251" s="1" t="s">
        <v>36</v>
      </c>
      <c r="R7251" s="2">
        <v>40437</v>
      </c>
    </row>
    <row r="7252" spans="1:18" x14ac:dyDescent="0.25">
      <c r="A7252" s="1">
        <v>48420</v>
      </c>
      <c r="B7252" s="2">
        <v>40097</v>
      </c>
      <c r="C7252" s="2" t="str">
        <f t="shared" si="566"/>
        <v>October</v>
      </c>
      <c r="D7252" s="1" t="s">
        <v>18</v>
      </c>
      <c r="E7252" s="1">
        <v>46</v>
      </c>
      <c r="F7252" s="1">
        <f t="shared" si="565"/>
        <v>18.766521739130436</v>
      </c>
      <c r="G7252" s="1">
        <v>863.26</v>
      </c>
      <c r="H7252" s="1">
        <v>6.15</v>
      </c>
      <c r="I7252">
        <f t="shared" si="567"/>
        <v>869.41</v>
      </c>
      <c r="J7252">
        <f t="shared" si="568"/>
        <v>4.7610000000000001</v>
      </c>
      <c r="K7252">
        <f t="shared" si="569"/>
        <v>41.099808599999996</v>
      </c>
      <c r="L7252" s="1" t="s">
        <v>19</v>
      </c>
      <c r="M7252" s="1" t="s">
        <v>20</v>
      </c>
      <c r="N7252" s="1" t="s">
        <v>33</v>
      </c>
      <c r="O7252" s="1" t="s">
        <v>22</v>
      </c>
      <c r="P7252" s="1" t="s">
        <v>23</v>
      </c>
      <c r="Q7252" s="1" t="s">
        <v>46</v>
      </c>
      <c r="R7252" s="2">
        <v>40099</v>
      </c>
    </row>
    <row r="7253" spans="1:18" x14ac:dyDescent="0.25">
      <c r="A7253" s="1">
        <v>32610</v>
      </c>
      <c r="B7253" s="2">
        <v>41140</v>
      </c>
      <c r="C7253" s="2" t="str">
        <f t="shared" si="566"/>
        <v>August</v>
      </c>
      <c r="D7253" s="1" t="s">
        <v>32</v>
      </c>
      <c r="E7253" s="1">
        <v>47</v>
      </c>
      <c r="F7253" s="1">
        <f t="shared" si="565"/>
        <v>6.7444680851063827</v>
      </c>
      <c r="G7253" s="1">
        <v>316.99</v>
      </c>
      <c r="H7253" s="1">
        <v>8.3699999999999992</v>
      </c>
      <c r="I7253">
        <f t="shared" si="567"/>
        <v>325.36</v>
      </c>
      <c r="J7253">
        <f t="shared" si="568"/>
        <v>3.5455000000000001</v>
      </c>
      <c r="K7253">
        <f t="shared" si="569"/>
        <v>11.238880450000002</v>
      </c>
      <c r="L7253" s="1" t="s">
        <v>26</v>
      </c>
      <c r="M7253" s="1" t="s">
        <v>51</v>
      </c>
      <c r="N7253" s="1" t="s">
        <v>21</v>
      </c>
      <c r="O7253" s="1" t="s">
        <v>34</v>
      </c>
      <c r="P7253" s="1" t="s">
        <v>50</v>
      </c>
      <c r="Q7253" s="1" t="s">
        <v>46</v>
      </c>
      <c r="R7253" s="2">
        <v>41141</v>
      </c>
    </row>
    <row r="7254" spans="1:18" x14ac:dyDescent="0.25">
      <c r="A7254" s="1">
        <v>47078</v>
      </c>
      <c r="B7254" s="2">
        <v>40287</v>
      </c>
      <c r="C7254" s="2" t="str">
        <f t="shared" si="566"/>
        <v>April</v>
      </c>
      <c r="D7254" s="1" t="s">
        <v>41</v>
      </c>
      <c r="E7254" s="1">
        <v>18</v>
      </c>
      <c r="F7254" s="1">
        <f t="shared" si="565"/>
        <v>4.7077777777777774</v>
      </c>
      <c r="G7254" s="1">
        <v>84.74</v>
      </c>
      <c r="H7254" s="1">
        <v>0.5</v>
      </c>
      <c r="I7254">
        <f t="shared" si="567"/>
        <v>85.24</v>
      </c>
      <c r="J7254">
        <f t="shared" si="568"/>
        <v>3.5455000000000001</v>
      </c>
      <c r="K7254">
        <f t="shared" si="569"/>
        <v>3.0044567</v>
      </c>
      <c r="L7254" s="1" t="s">
        <v>26</v>
      </c>
      <c r="M7254" s="1" t="s">
        <v>59</v>
      </c>
      <c r="N7254" s="1" t="s">
        <v>21</v>
      </c>
      <c r="O7254" s="1" t="s">
        <v>34</v>
      </c>
      <c r="P7254" s="1" t="s">
        <v>63</v>
      </c>
      <c r="Q7254" s="1" t="s">
        <v>24</v>
      </c>
      <c r="R7254" s="2">
        <v>40287</v>
      </c>
    </row>
    <row r="7255" spans="1:18" x14ac:dyDescent="0.25">
      <c r="A7255" s="1">
        <v>53127</v>
      </c>
      <c r="B7255" s="2">
        <v>40674</v>
      </c>
      <c r="C7255" s="2" t="str">
        <f t="shared" si="566"/>
        <v>May</v>
      </c>
      <c r="D7255" s="1" t="s">
        <v>25</v>
      </c>
      <c r="E7255" s="1">
        <v>49</v>
      </c>
      <c r="F7255" s="1">
        <f t="shared" si="565"/>
        <v>53.633612244897961</v>
      </c>
      <c r="G7255" s="1">
        <v>2628.047</v>
      </c>
      <c r="H7255" s="1">
        <v>19.989999999999998</v>
      </c>
      <c r="I7255">
        <f t="shared" si="567"/>
        <v>2648.0369999999998</v>
      </c>
      <c r="J7255">
        <f t="shared" si="568"/>
        <v>5.3265000000000002</v>
      </c>
      <c r="K7255">
        <f t="shared" si="569"/>
        <v>139.98292345499999</v>
      </c>
      <c r="L7255" s="1" t="s">
        <v>26</v>
      </c>
      <c r="M7255" s="1" t="s">
        <v>27</v>
      </c>
      <c r="N7255" s="1" t="s">
        <v>21</v>
      </c>
      <c r="O7255" s="1" t="s">
        <v>29</v>
      </c>
      <c r="P7255" s="1" t="s">
        <v>30</v>
      </c>
      <c r="Q7255" s="1" t="s">
        <v>24</v>
      </c>
      <c r="R7255" s="2">
        <v>40676</v>
      </c>
    </row>
    <row r="7256" spans="1:18" x14ac:dyDescent="0.25">
      <c r="A7256" s="1">
        <v>35271</v>
      </c>
      <c r="B7256" s="2">
        <v>40385</v>
      </c>
      <c r="C7256" s="2" t="str">
        <f t="shared" si="566"/>
        <v>July</v>
      </c>
      <c r="D7256" s="1" t="s">
        <v>25</v>
      </c>
      <c r="E7256" s="1">
        <v>19</v>
      </c>
      <c r="F7256" s="1">
        <f t="shared" si="565"/>
        <v>57.021131578947369</v>
      </c>
      <c r="G7256" s="1">
        <v>1083.4014999999999</v>
      </c>
      <c r="H7256" s="1">
        <v>8.99</v>
      </c>
      <c r="I7256">
        <f t="shared" si="567"/>
        <v>1092.3915</v>
      </c>
      <c r="J7256">
        <f t="shared" si="568"/>
        <v>5.3265000000000002</v>
      </c>
      <c r="K7256">
        <f t="shared" si="569"/>
        <v>57.707380897499995</v>
      </c>
      <c r="L7256" s="1" t="s">
        <v>26</v>
      </c>
      <c r="M7256" s="1" t="s">
        <v>58</v>
      </c>
      <c r="N7256" s="1" t="s">
        <v>42</v>
      </c>
      <c r="O7256" s="1" t="s">
        <v>29</v>
      </c>
      <c r="P7256" s="1" t="s">
        <v>30</v>
      </c>
      <c r="Q7256" s="1" t="s">
        <v>24</v>
      </c>
      <c r="R7256" s="2">
        <v>40386</v>
      </c>
    </row>
    <row r="7257" spans="1:18" x14ac:dyDescent="0.25">
      <c r="A7257" s="1">
        <v>1637</v>
      </c>
      <c r="B7257" s="2">
        <v>40581</v>
      </c>
      <c r="C7257" s="2" t="str">
        <f t="shared" si="566"/>
        <v>February</v>
      </c>
      <c r="D7257" s="1" t="s">
        <v>32</v>
      </c>
      <c r="E7257" s="1">
        <v>47</v>
      </c>
      <c r="F7257" s="1">
        <f t="shared" si="565"/>
        <v>28.692978723404256</v>
      </c>
      <c r="G7257" s="1">
        <v>1348.57</v>
      </c>
      <c r="H7257" s="1">
        <v>8.99</v>
      </c>
      <c r="I7257">
        <f t="shared" si="567"/>
        <v>1357.56</v>
      </c>
      <c r="J7257">
        <f t="shared" si="568"/>
        <v>3.5455000000000001</v>
      </c>
      <c r="K7257">
        <f t="shared" si="569"/>
        <v>47.813549350000002</v>
      </c>
      <c r="L7257" s="1" t="s">
        <v>26</v>
      </c>
      <c r="M7257" s="1" t="s">
        <v>47</v>
      </c>
      <c r="N7257" s="1" t="s">
        <v>33</v>
      </c>
      <c r="O7257" s="1" t="s">
        <v>34</v>
      </c>
      <c r="P7257" s="1" t="s">
        <v>35</v>
      </c>
      <c r="Q7257" s="1" t="s">
        <v>46</v>
      </c>
      <c r="R7257" s="2">
        <v>40583</v>
      </c>
    </row>
    <row r="7258" spans="1:18" x14ac:dyDescent="0.25">
      <c r="A7258" s="1">
        <v>29349</v>
      </c>
      <c r="B7258" s="2">
        <v>40339</v>
      </c>
      <c r="C7258" s="2" t="str">
        <f t="shared" si="566"/>
        <v>June</v>
      </c>
      <c r="D7258" s="1" t="s">
        <v>25</v>
      </c>
      <c r="E7258" s="1">
        <v>33</v>
      </c>
      <c r="F7258" s="1">
        <f t="shared" si="565"/>
        <v>4.9209090909090909</v>
      </c>
      <c r="G7258" s="1">
        <v>162.38999999999999</v>
      </c>
      <c r="H7258" s="1">
        <v>5.57</v>
      </c>
      <c r="I7258">
        <f t="shared" si="567"/>
        <v>167.95999999999998</v>
      </c>
      <c r="J7258">
        <f t="shared" si="568"/>
        <v>3.5455000000000001</v>
      </c>
      <c r="K7258">
        <f t="shared" si="569"/>
        <v>5.7575374500000001</v>
      </c>
      <c r="L7258" s="1" t="s">
        <v>26</v>
      </c>
      <c r="M7258" s="1" t="s">
        <v>49</v>
      </c>
      <c r="N7258" s="1" t="s">
        <v>28</v>
      </c>
      <c r="O7258" s="1" t="s">
        <v>34</v>
      </c>
      <c r="P7258" s="1" t="s">
        <v>45</v>
      </c>
      <c r="Q7258" s="1" t="s">
        <v>24</v>
      </c>
      <c r="R7258" s="2">
        <v>40341</v>
      </c>
    </row>
    <row r="7259" spans="1:18" x14ac:dyDescent="0.25">
      <c r="A7259" s="1">
        <v>59591</v>
      </c>
      <c r="B7259" s="2">
        <v>40095</v>
      </c>
      <c r="C7259" s="2" t="str">
        <f t="shared" si="566"/>
        <v>October</v>
      </c>
      <c r="D7259" s="1" t="s">
        <v>32</v>
      </c>
      <c r="E7259" s="1">
        <v>34</v>
      </c>
      <c r="F7259" s="1">
        <f t="shared" si="565"/>
        <v>98.877647058823527</v>
      </c>
      <c r="G7259" s="1">
        <v>3361.84</v>
      </c>
      <c r="H7259" s="1">
        <v>14</v>
      </c>
      <c r="I7259">
        <f t="shared" si="567"/>
        <v>3375.84</v>
      </c>
      <c r="J7259">
        <f t="shared" si="568"/>
        <v>5.3265000000000002</v>
      </c>
      <c r="K7259">
        <f t="shared" si="569"/>
        <v>179.06840760000003</v>
      </c>
      <c r="L7259" s="1" t="s">
        <v>38</v>
      </c>
      <c r="M7259" s="1" t="s">
        <v>54</v>
      </c>
      <c r="N7259" s="1" t="s">
        <v>42</v>
      </c>
      <c r="O7259" s="1" t="s">
        <v>29</v>
      </c>
      <c r="P7259" s="1" t="s">
        <v>61</v>
      </c>
      <c r="Q7259" s="1" t="s">
        <v>40</v>
      </c>
      <c r="R7259" s="2">
        <v>40096</v>
      </c>
    </row>
    <row r="7260" spans="1:18" x14ac:dyDescent="0.25">
      <c r="A7260" s="1">
        <v>35139</v>
      </c>
      <c r="B7260" s="2">
        <v>40196</v>
      </c>
      <c r="C7260" s="2" t="str">
        <f t="shared" si="566"/>
        <v>January</v>
      </c>
      <c r="D7260" s="1" t="s">
        <v>25</v>
      </c>
      <c r="E7260" s="1">
        <v>25</v>
      </c>
      <c r="F7260" s="1">
        <f t="shared" si="565"/>
        <v>34.195999999999998</v>
      </c>
      <c r="G7260" s="1">
        <v>854.9</v>
      </c>
      <c r="H7260" s="1">
        <v>8.99</v>
      </c>
      <c r="I7260">
        <f t="shared" si="567"/>
        <v>863.89</v>
      </c>
      <c r="J7260">
        <f t="shared" si="568"/>
        <v>3.5455000000000001</v>
      </c>
      <c r="K7260">
        <f t="shared" si="569"/>
        <v>30.3104795</v>
      </c>
      <c r="L7260" s="1" t="s">
        <v>26</v>
      </c>
      <c r="M7260" s="1" t="s">
        <v>20</v>
      </c>
      <c r="N7260" s="1" t="s">
        <v>42</v>
      </c>
      <c r="O7260" s="1" t="s">
        <v>34</v>
      </c>
      <c r="P7260" s="1" t="s">
        <v>35</v>
      </c>
      <c r="Q7260" s="1" t="s">
        <v>46</v>
      </c>
      <c r="R7260" s="2">
        <v>40198</v>
      </c>
    </row>
    <row r="7261" spans="1:18" x14ac:dyDescent="0.25">
      <c r="A7261" s="1">
        <v>15009</v>
      </c>
      <c r="B7261" s="2">
        <v>40898</v>
      </c>
      <c r="C7261" s="2" t="str">
        <f t="shared" si="566"/>
        <v>December</v>
      </c>
      <c r="D7261" s="1" t="s">
        <v>32</v>
      </c>
      <c r="E7261" s="1">
        <v>46</v>
      </c>
      <c r="F7261" s="1">
        <f t="shared" si="565"/>
        <v>26.089782608695653</v>
      </c>
      <c r="G7261" s="1">
        <v>1200.1300000000001</v>
      </c>
      <c r="H7261" s="1">
        <v>8.99</v>
      </c>
      <c r="I7261">
        <f t="shared" si="567"/>
        <v>1209.1200000000001</v>
      </c>
      <c r="J7261">
        <f t="shared" si="568"/>
        <v>3.5455000000000001</v>
      </c>
      <c r="K7261">
        <f t="shared" si="569"/>
        <v>42.550609150000007</v>
      </c>
      <c r="L7261" s="1" t="s">
        <v>19</v>
      </c>
      <c r="M7261" s="1" t="s">
        <v>49</v>
      </c>
      <c r="N7261" s="1" t="s">
        <v>28</v>
      </c>
      <c r="O7261" s="1" t="s">
        <v>34</v>
      </c>
      <c r="P7261" s="1" t="s">
        <v>35</v>
      </c>
      <c r="Q7261" s="1" t="s">
        <v>46</v>
      </c>
      <c r="R7261" s="2">
        <v>40900</v>
      </c>
    </row>
    <row r="7262" spans="1:18" x14ac:dyDescent="0.25">
      <c r="A7262" s="1">
        <v>57570</v>
      </c>
      <c r="B7262" s="2">
        <v>41180</v>
      </c>
      <c r="C7262" s="2" t="str">
        <f t="shared" si="566"/>
        <v>September</v>
      </c>
      <c r="D7262" s="1" t="s">
        <v>25</v>
      </c>
      <c r="E7262" s="1">
        <v>27</v>
      </c>
      <c r="F7262" s="1">
        <f t="shared" si="565"/>
        <v>67.52</v>
      </c>
      <c r="G7262" s="1">
        <v>1823.04</v>
      </c>
      <c r="H7262" s="1">
        <v>26.74</v>
      </c>
      <c r="I7262">
        <f t="shared" si="567"/>
        <v>1849.78</v>
      </c>
      <c r="J7262">
        <f t="shared" si="568"/>
        <v>4.7610000000000001</v>
      </c>
      <c r="K7262">
        <f t="shared" si="569"/>
        <v>86.794934400000002</v>
      </c>
      <c r="L7262" s="1" t="s">
        <v>38</v>
      </c>
      <c r="M7262" s="1" t="s">
        <v>27</v>
      </c>
      <c r="N7262" s="1" t="s">
        <v>33</v>
      </c>
      <c r="O7262" s="1" t="s">
        <v>22</v>
      </c>
      <c r="P7262" s="1" t="s">
        <v>67</v>
      </c>
      <c r="Q7262" s="1" t="s">
        <v>64</v>
      </c>
      <c r="R7262" s="2">
        <v>41182</v>
      </c>
    </row>
    <row r="7263" spans="1:18" x14ac:dyDescent="0.25">
      <c r="A7263" s="1">
        <v>37926</v>
      </c>
      <c r="B7263" s="2">
        <v>40064</v>
      </c>
      <c r="C7263" s="2" t="str">
        <f t="shared" si="566"/>
        <v>September</v>
      </c>
      <c r="D7263" s="1" t="s">
        <v>37</v>
      </c>
      <c r="E7263" s="1">
        <v>31</v>
      </c>
      <c r="F7263" s="1">
        <f t="shared" si="565"/>
        <v>11.39516129032258</v>
      </c>
      <c r="G7263" s="1">
        <v>353.25</v>
      </c>
      <c r="H7263" s="1">
        <v>2.36</v>
      </c>
      <c r="I7263">
        <f t="shared" si="567"/>
        <v>355.61</v>
      </c>
      <c r="J7263">
        <f t="shared" si="568"/>
        <v>3.5455000000000001</v>
      </c>
      <c r="K7263">
        <f t="shared" si="569"/>
        <v>12.52447875</v>
      </c>
      <c r="L7263" s="1" t="s">
        <v>26</v>
      </c>
      <c r="M7263" s="1" t="s">
        <v>54</v>
      </c>
      <c r="N7263" s="1" t="s">
        <v>33</v>
      </c>
      <c r="O7263" s="1" t="s">
        <v>34</v>
      </c>
      <c r="P7263" s="1" t="s">
        <v>35</v>
      </c>
      <c r="Q7263" s="1" t="s">
        <v>36</v>
      </c>
      <c r="R7263" s="2">
        <v>40066</v>
      </c>
    </row>
    <row r="7264" spans="1:18" x14ac:dyDescent="0.25">
      <c r="A7264" s="1">
        <v>56612</v>
      </c>
      <c r="B7264" s="2">
        <v>40016</v>
      </c>
      <c r="C7264" s="2" t="str">
        <f t="shared" si="566"/>
        <v>July</v>
      </c>
      <c r="D7264" s="1" t="s">
        <v>25</v>
      </c>
      <c r="E7264" s="1">
        <v>38</v>
      </c>
      <c r="F7264" s="1">
        <f t="shared" si="565"/>
        <v>105.49282894736842</v>
      </c>
      <c r="G7264" s="1">
        <v>4008.7275</v>
      </c>
      <c r="H7264" s="1">
        <v>5.92</v>
      </c>
      <c r="I7264">
        <f t="shared" si="567"/>
        <v>4014.6475</v>
      </c>
      <c r="J7264">
        <f t="shared" si="568"/>
        <v>5.3265000000000002</v>
      </c>
      <c r="K7264">
        <f t="shared" si="569"/>
        <v>213.52487028750002</v>
      </c>
      <c r="L7264" s="1" t="s">
        <v>26</v>
      </c>
      <c r="M7264" s="1" t="s">
        <v>56</v>
      </c>
      <c r="N7264" s="1" t="s">
        <v>21</v>
      </c>
      <c r="O7264" s="1" t="s">
        <v>29</v>
      </c>
      <c r="P7264" s="1" t="s">
        <v>30</v>
      </c>
      <c r="Q7264" s="1" t="s">
        <v>24</v>
      </c>
      <c r="R7264" s="2">
        <v>40016</v>
      </c>
    </row>
    <row r="7265" spans="1:18" x14ac:dyDescent="0.25">
      <c r="A7265" s="1">
        <v>24193</v>
      </c>
      <c r="B7265" s="2">
        <v>39886</v>
      </c>
      <c r="C7265" s="2" t="str">
        <f t="shared" si="566"/>
        <v>March</v>
      </c>
      <c r="D7265" s="1" t="s">
        <v>32</v>
      </c>
      <c r="E7265" s="1">
        <v>24</v>
      </c>
      <c r="F7265" s="1">
        <f t="shared" si="565"/>
        <v>4.5774999999999997</v>
      </c>
      <c r="G7265" s="1">
        <v>109.86</v>
      </c>
      <c r="H7265" s="1">
        <v>5.17</v>
      </c>
      <c r="I7265">
        <f t="shared" si="567"/>
        <v>115.03</v>
      </c>
      <c r="J7265">
        <f t="shared" si="568"/>
        <v>3.5455000000000001</v>
      </c>
      <c r="K7265">
        <f t="shared" si="569"/>
        <v>3.8950863</v>
      </c>
      <c r="L7265" s="1" t="s">
        <v>26</v>
      </c>
      <c r="M7265" s="1" t="s">
        <v>54</v>
      </c>
      <c r="N7265" s="1" t="s">
        <v>28</v>
      </c>
      <c r="O7265" s="1" t="s">
        <v>34</v>
      </c>
      <c r="P7265" s="1" t="s">
        <v>45</v>
      </c>
      <c r="Q7265" s="1" t="s">
        <v>24</v>
      </c>
      <c r="R7265" s="2">
        <v>39887</v>
      </c>
    </row>
    <row r="7266" spans="1:18" x14ac:dyDescent="0.25">
      <c r="A7266" s="1">
        <v>23169</v>
      </c>
      <c r="B7266" s="2">
        <v>40717</v>
      </c>
      <c r="C7266" s="2" t="str">
        <f t="shared" si="566"/>
        <v>June</v>
      </c>
      <c r="D7266" s="1" t="s">
        <v>37</v>
      </c>
      <c r="E7266" s="1">
        <v>27</v>
      </c>
      <c r="F7266" s="1">
        <f t="shared" si="565"/>
        <v>6.3962962962962955</v>
      </c>
      <c r="G7266" s="1">
        <v>172.7</v>
      </c>
      <c r="H7266" s="1">
        <v>5.1100000000000003</v>
      </c>
      <c r="I7266">
        <f t="shared" si="567"/>
        <v>177.81</v>
      </c>
      <c r="J7266">
        <f t="shared" si="568"/>
        <v>3.5455000000000001</v>
      </c>
      <c r="K7266">
        <f t="shared" si="569"/>
        <v>6.1230785000000001</v>
      </c>
      <c r="L7266" s="1" t="s">
        <v>26</v>
      </c>
      <c r="M7266" s="1" t="s">
        <v>27</v>
      </c>
      <c r="N7266" s="1" t="s">
        <v>42</v>
      </c>
      <c r="O7266" s="1" t="s">
        <v>34</v>
      </c>
      <c r="P7266" s="1" t="s">
        <v>45</v>
      </c>
      <c r="Q7266" s="1" t="s">
        <v>24</v>
      </c>
      <c r="R7266" s="2">
        <v>40719</v>
      </c>
    </row>
    <row r="7267" spans="1:18" x14ac:dyDescent="0.25">
      <c r="A7267" s="1">
        <v>7110</v>
      </c>
      <c r="B7267" s="2">
        <v>40762</v>
      </c>
      <c r="C7267" s="2" t="str">
        <f t="shared" si="566"/>
        <v>August</v>
      </c>
      <c r="D7267" s="1" t="s">
        <v>18</v>
      </c>
      <c r="E7267" s="1">
        <v>22</v>
      </c>
      <c r="F7267" s="1">
        <f t="shared" si="565"/>
        <v>290.73636363636365</v>
      </c>
      <c r="G7267" s="1">
        <v>6396.2</v>
      </c>
      <c r="H7267" s="1">
        <v>24.49</v>
      </c>
      <c r="I7267">
        <f t="shared" si="567"/>
        <v>6420.69</v>
      </c>
      <c r="J7267">
        <f t="shared" si="568"/>
        <v>4.7610000000000001</v>
      </c>
      <c r="K7267">
        <f t="shared" si="569"/>
        <v>304.52308199999999</v>
      </c>
      <c r="L7267" s="1" t="s">
        <v>26</v>
      </c>
      <c r="M7267" s="1" t="s">
        <v>65</v>
      </c>
      <c r="N7267" s="1" t="s">
        <v>33</v>
      </c>
      <c r="O7267" s="1" t="s">
        <v>22</v>
      </c>
      <c r="P7267" s="1" t="s">
        <v>39</v>
      </c>
      <c r="Q7267" s="1" t="s">
        <v>53</v>
      </c>
      <c r="R7267" s="2">
        <v>40766</v>
      </c>
    </row>
    <row r="7268" spans="1:18" x14ac:dyDescent="0.25">
      <c r="A7268" s="1">
        <v>47333</v>
      </c>
      <c r="B7268" s="2">
        <v>40793</v>
      </c>
      <c r="C7268" s="2" t="str">
        <f t="shared" si="566"/>
        <v>September</v>
      </c>
      <c r="D7268" s="1" t="s">
        <v>37</v>
      </c>
      <c r="E7268" s="1">
        <v>16</v>
      </c>
      <c r="F7268" s="1">
        <f t="shared" si="565"/>
        <v>47.515531250000002</v>
      </c>
      <c r="G7268" s="1">
        <v>760.24850000000004</v>
      </c>
      <c r="H7268" s="1">
        <v>3.3</v>
      </c>
      <c r="I7268">
        <f t="shared" si="567"/>
        <v>763.54849999999999</v>
      </c>
      <c r="J7268">
        <f t="shared" si="568"/>
        <v>5.3265000000000002</v>
      </c>
      <c r="K7268">
        <f t="shared" si="569"/>
        <v>40.494636352500002</v>
      </c>
      <c r="L7268" s="1" t="s">
        <v>26</v>
      </c>
      <c r="M7268" s="1" t="s">
        <v>56</v>
      </c>
      <c r="N7268" s="1" t="s">
        <v>42</v>
      </c>
      <c r="O7268" s="1" t="s">
        <v>29</v>
      </c>
      <c r="P7268" s="1" t="s">
        <v>30</v>
      </c>
      <c r="Q7268" s="1" t="s">
        <v>46</v>
      </c>
      <c r="R7268" s="2">
        <v>40793</v>
      </c>
    </row>
    <row r="7269" spans="1:18" x14ac:dyDescent="0.25">
      <c r="A7269" s="1">
        <v>21410</v>
      </c>
      <c r="B7269" s="2">
        <v>41030</v>
      </c>
      <c r="C7269" s="2" t="str">
        <f t="shared" si="566"/>
        <v>May</v>
      </c>
      <c r="D7269" s="1" t="s">
        <v>37</v>
      </c>
      <c r="E7269" s="1">
        <v>16</v>
      </c>
      <c r="F7269" s="1">
        <f t="shared" si="565"/>
        <v>131.34937500000001</v>
      </c>
      <c r="G7269" s="1">
        <v>2101.59</v>
      </c>
      <c r="H7269" s="1">
        <v>24.49</v>
      </c>
      <c r="I7269">
        <f t="shared" si="567"/>
        <v>2126.08</v>
      </c>
      <c r="J7269">
        <f t="shared" si="568"/>
        <v>3.5455000000000001</v>
      </c>
      <c r="K7269">
        <f t="shared" si="569"/>
        <v>74.511873449999996</v>
      </c>
      <c r="L7269" s="1" t="s">
        <v>19</v>
      </c>
      <c r="M7269" s="1" t="s">
        <v>51</v>
      </c>
      <c r="N7269" s="1" t="s">
        <v>33</v>
      </c>
      <c r="O7269" s="1" t="s">
        <v>34</v>
      </c>
      <c r="P7269" s="1" t="s">
        <v>68</v>
      </c>
      <c r="Q7269" s="1" t="s">
        <v>53</v>
      </c>
      <c r="R7269" s="2">
        <v>41032</v>
      </c>
    </row>
    <row r="7270" spans="1:18" x14ac:dyDescent="0.25">
      <c r="A7270" s="1">
        <v>30915</v>
      </c>
      <c r="B7270" s="2">
        <v>39829</v>
      </c>
      <c r="C7270" s="2" t="str">
        <f t="shared" si="566"/>
        <v>January</v>
      </c>
      <c r="D7270" s="1" t="s">
        <v>18</v>
      </c>
      <c r="E7270" s="1">
        <v>20</v>
      </c>
      <c r="F7270" s="1">
        <f t="shared" si="565"/>
        <v>3.1390000000000002</v>
      </c>
      <c r="G7270" s="1">
        <v>62.78</v>
      </c>
      <c r="H7270" s="1">
        <v>2.0299999999999998</v>
      </c>
      <c r="I7270">
        <f t="shared" si="567"/>
        <v>64.81</v>
      </c>
      <c r="J7270">
        <f t="shared" si="568"/>
        <v>3.5455000000000001</v>
      </c>
      <c r="K7270">
        <f t="shared" si="569"/>
        <v>2.2258648999999999</v>
      </c>
      <c r="L7270" s="1" t="s">
        <v>19</v>
      </c>
      <c r="M7270" s="1" t="s">
        <v>27</v>
      </c>
      <c r="N7270" s="1" t="s">
        <v>33</v>
      </c>
      <c r="O7270" s="1" t="s">
        <v>34</v>
      </c>
      <c r="P7270" s="1" t="s">
        <v>35</v>
      </c>
      <c r="Q7270" s="1" t="s">
        <v>36</v>
      </c>
      <c r="R7270" s="2">
        <v>39829</v>
      </c>
    </row>
    <row r="7271" spans="1:18" x14ac:dyDescent="0.25">
      <c r="A7271" s="1">
        <v>225</v>
      </c>
      <c r="B7271" s="2">
        <v>40687</v>
      </c>
      <c r="C7271" s="2" t="str">
        <f t="shared" si="566"/>
        <v>May</v>
      </c>
      <c r="D7271" s="1" t="s">
        <v>37</v>
      </c>
      <c r="E7271" s="1">
        <v>24</v>
      </c>
      <c r="F7271" s="1">
        <f t="shared" si="565"/>
        <v>5.2741666666666669</v>
      </c>
      <c r="G7271" s="1">
        <v>126.58</v>
      </c>
      <c r="H7271" s="1">
        <v>0.7</v>
      </c>
      <c r="I7271">
        <f t="shared" si="567"/>
        <v>127.28</v>
      </c>
      <c r="J7271">
        <f t="shared" si="568"/>
        <v>3.5455000000000001</v>
      </c>
      <c r="K7271">
        <f t="shared" si="569"/>
        <v>4.4878939000000004</v>
      </c>
      <c r="L7271" s="1" t="s">
        <v>26</v>
      </c>
      <c r="M7271" s="1" t="s">
        <v>49</v>
      </c>
      <c r="N7271" s="1" t="s">
        <v>42</v>
      </c>
      <c r="O7271" s="1" t="s">
        <v>34</v>
      </c>
      <c r="P7271" s="1" t="s">
        <v>35</v>
      </c>
      <c r="Q7271" s="1" t="s">
        <v>36</v>
      </c>
      <c r="R7271" s="2">
        <v>40688</v>
      </c>
    </row>
    <row r="7272" spans="1:18" x14ac:dyDescent="0.25">
      <c r="A7272" s="1">
        <v>55462</v>
      </c>
      <c r="B7272" s="2">
        <v>40995</v>
      </c>
      <c r="C7272" s="2" t="str">
        <f t="shared" si="566"/>
        <v>March</v>
      </c>
      <c r="D7272" s="1" t="s">
        <v>41</v>
      </c>
      <c r="E7272" s="1">
        <v>35</v>
      </c>
      <c r="F7272" s="1">
        <f t="shared" si="565"/>
        <v>105.24942857142857</v>
      </c>
      <c r="G7272" s="1">
        <v>3683.73</v>
      </c>
      <c r="H7272" s="1">
        <v>8.99</v>
      </c>
      <c r="I7272">
        <f t="shared" si="567"/>
        <v>3692.72</v>
      </c>
      <c r="J7272">
        <f t="shared" si="568"/>
        <v>5.3265000000000002</v>
      </c>
      <c r="K7272">
        <f t="shared" si="569"/>
        <v>196.21387845000001</v>
      </c>
      <c r="L7272" s="1" t="s">
        <v>26</v>
      </c>
      <c r="M7272" s="1" t="s">
        <v>56</v>
      </c>
      <c r="N7272" s="1" t="s">
        <v>42</v>
      </c>
      <c r="O7272" s="1" t="s">
        <v>29</v>
      </c>
      <c r="P7272" s="1" t="s">
        <v>30</v>
      </c>
      <c r="Q7272" s="1" t="s">
        <v>24</v>
      </c>
      <c r="R7272" s="2">
        <v>40996</v>
      </c>
    </row>
    <row r="7273" spans="1:18" x14ac:dyDescent="0.25">
      <c r="A7273" s="1">
        <v>18496</v>
      </c>
      <c r="B7273" s="2">
        <v>39948</v>
      </c>
      <c r="C7273" s="2" t="str">
        <f t="shared" si="566"/>
        <v>May</v>
      </c>
      <c r="D7273" s="1" t="s">
        <v>25</v>
      </c>
      <c r="E7273" s="1">
        <v>29</v>
      </c>
      <c r="F7273" s="1">
        <f t="shared" si="565"/>
        <v>43.704137931034488</v>
      </c>
      <c r="G7273" s="1">
        <v>1267.42</v>
      </c>
      <c r="H7273" s="1">
        <v>19.989999999999998</v>
      </c>
      <c r="I7273">
        <f t="shared" si="567"/>
        <v>1287.4100000000001</v>
      </c>
      <c r="J7273">
        <f t="shared" si="568"/>
        <v>3.5455000000000001</v>
      </c>
      <c r="K7273">
        <f t="shared" si="569"/>
        <v>44.936376100000004</v>
      </c>
      <c r="L7273" s="1" t="s">
        <v>26</v>
      </c>
      <c r="M7273" s="1" t="s">
        <v>51</v>
      </c>
      <c r="N7273" s="1" t="s">
        <v>33</v>
      </c>
      <c r="O7273" s="1" t="s">
        <v>34</v>
      </c>
      <c r="P7273" s="1" t="s">
        <v>45</v>
      </c>
      <c r="Q7273" s="1" t="s">
        <v>24</v>
      </c>
      <c r="R7273" s="2">
        <v>39951</v>
      </c>
    </row>
    <row r="7274" spans="1:18" x14ac:dyDescent="0.25">
      <c r="A7274" s="1">
        <v>7936</v>
      </c>
      <c r="B7274" s="2">
        <v>40273</v>
      </c>
      <c r="C7274" s="2" t="str">
        <f t="shared" si="566"/>
        <v>April</v>
      </c>
      <c r="D7274" s="1" t="s">
        <v>18</v>
      </c>
      <c r="E7274" s="1">
        <v>50</v>
      </c>
      <c r="F7274" s="1">
        <f t="shared" si="565"/>
        <v>57.023400000000002</v>
      </c>
      <c r="G7274" s="1">
        <v>2851.17</v>
      </c>
      <c r="H7274" s="1">
        <v>36.61</v>
      </c>
      <c r="I7274">
        <f t="shared" si="567"/>
        <v>2887.78</v>
      </c>
      <c r="J7274">
        <f t="shared" si="568"/>
        <v>4.7610000000000001</v>
      </c>
      <c r="K7274">
        <f t="shared" si="569"/>
        <v>135.74420369999999</v>
      </c>
      <c r="L7274" s="1" t="s">
        <v>38</v>
      </c>
      <c r="M7274" s="1" t="s">
        <v>49</v>
      </c>
      <c r="N7274" s="1" t="s">
        <v>33</v>
      </c>
      <c r="O7274" s="1" t="s">
        <v>22</v>
      </c>
      <c r="P7274" s="1" t="s">
        <v>67</v>
      </c>
      <c r="Q7274" s="1" t="s">
        <v>64</v>
      </c>
      <c r="R7274" s="2">
        <v>40273</v>
      </c>
    </row>
    <row r="7275" spans="1:18" x14ac:dyDescent="0.25">
      <c r="A7275" s="1">
        <v>9281</v>
      </c>
      <c r="B7275" s="2">
        <v>40962</v>
      </c>
      <c r="C7275" s="2" t="str">
        <f t="shared" si="566"/>
        <v>February</v>
      </c>
      <c r="D7275" s="1" t="s">
        <v>37</v>
      </c>
      <c r="E7275" s="1">
        <v>24</v>
      </c>
      <c r="F7275" s="1">
        <f t="shared" si="565"/>
        <v>2.8737499999999998</v>
      </c>
      <c r="G7275" s="1">
        <v>68.97</v>
      </c>
      <c r="H7275" s="1">
        <v>0.97</v>
      </c>
      <c r="I7275">
        <f t="shared" si="567"/>
        <v>69.94</v>
      </c>
      <c r="J7275">
        <f t="shared" si="568"/>
        <v>3.5455000000000001</v>
      </c>
      <c r="K7275">
        <f t="shared" si="569"/>
        <v>2.44533135</v>
      </c>
      <c r="L7275" s="1" t="s">
        <v>26</v>
      </c>
      <c r="M7275" s="1" t="s">
        <v>27</v>
      </c>
      <c r="N7275" s="1" t="s">
        <v>28</v>
      </c>
      <c r="O7275" s="1" t="s">
        <v>34</v>
      </c>
      <c r="P7275" s="1" t="s">
        <v>35</v>
      </c>
      <c r="Q7275" s="1" t="s">
        <v>36</v>
      </c>
      <c r="R7275" s="2">
        <v>40964</v>
      </c>
    </row>
    <row r="7276" spans="1:18" x14ac:dyDescent="0.25">
      <c r="A7276" s="1">
        <v>11841</v>
      </c>
      <c r="B7276" s="2">
        <v>40288</v>
      </c>
      <c r="C7276" s="2" t="str">
        <f t="shared" si="566"/>
        <v>April</v>
      </c>
      <c r="D7276" s="1" t="s">
        <v>41</v>
      </c>
      <c r="E7276" s="1">
        <v>44</v>
      </c>
      <c r="F7276" s="1">
        <f t="shared" si="565"/>
        <v>53.170909090909092</v>
      </c>
      <c r="G7276" s="1">
        <v>2339.52</v>
      </c>
      <c r="H7276" s="1">
        <v>10.75</v>
      </c>
      <c r="I7276">
        <f t="shared" si="567"/>
        <v>2350.27</v>
      </c>
      <c r="J7276">
        <f t="shared" si="568"/>
        <v>3.5455000000000001</v>
      </c>
      <c r="K7276">
        <f t="shared" si="569"/>
        <v>82.947681599999996</v>
      </c>
      <c r="L7276" s="1" t="s">
        <v>26</v>
      </c>
      <c r="M7276" s="1" t="s">
        <v>27</v>
      </c>
      <c r="N7276" s="1" t="s">
        <v>33</v>
      </c>
      <c r="O7276" s="1" t="s">
        <v>34</v>
      </c>
      <c r="P7276" s="1" t="s">
        <v>45</v>
      </c>
      <c r="Q7276" s="1" t="s">
        <v>24</v>
      </c>
      <c r="R7276" s="2">
        <v>40290</v>
      </c>
    </row>
    <row r="7277" spans="1:18" x14ac:dyDescent="0.25">
      <c r="A7277" s="1">
        <v>36163</v>
      </c>
      <c r="B7277" s="2">
        <v>41218</v>
      </c>
      <c r="C7277" s="2" t="str">
        <f t="shared" si="566"/>
        <v>November</v>
      </c>
      <c r="D7277" s="1" t="s">
        <v>18</v>
      </c>
      <c r="E7277" s="1">
        <v>32</v>
      </c>
      <c r="F7277" s="1">
        <f t="shared" si="565"/>
        <v>14.46875</v>
      </c>
      <c r="G7277" s="1">
        <v>463</v>
      </c>
      <c r="H7277" s="1">
        <v>7.17</v>
      </c>
      <c r="I7277">
        <f t="shared" si="567"/>
        <v>470.17</v>
      </c>
      <c r="J7277">
        <f t="shared" si="568"/>
        <v>3.5455000000000001</v>
      </c>
      <c r="K7277">
        <f t="shared" si="569"/>
        <v>16.415665000000001</v>
      </c>
      <c r="L7277" s="1" t="s">
        <v>26</v>
      </c>
      <c r="M7277" s="1" t="s">
        <v>27</v>
      </c>
      <c r="N7277" s="1" t="s">
        <v>28</v>
      </c>
      <c r="O7277" s="1" t="s">
        <v>34</v>
      </c>
      <c r="P7277" s="1" t="s">
        <v>48</v>
      </c>
      <c r="Q7277" s="1" t="s">
        <v>24</v>
      </c>
      <c r="R7277" s="2">
        <v>41218</v>
      </c>
    </row>
    <row r="7278" spans="1:18" x14ac:dyDescent="0.25">
      <c r="A7278" s="1">
        <v>30211</v>
      </c>
      <c r="B7278" s="2">
        <v>40336</v>
      </c>
      <c r="C7278" s="2" t="str">
        <f t="shared" si="566"/>
        <v>June</v>
      </c>
      <c r="D7278" s="1" t="s">
        <v>41</v>
      </c>
      <c r="E7278" s="1">
        <v>19</v>
      </c>
      <c r="F7278" s="1">
        <f t="shared" si="565"/>
        <v>7.4715789473684211</v>
      </c>
      <c r="G7278" s="1">
        <v>141.96</v>
      </c>
      <c r="H7278" s="1">
        <v>1.71</v>
      </c>
      <c r="I7278">
        <f t="shared" si="567"/>
        <v>143.67000000000002</v>
      </c>
      <c r="J7278">
        <f t="shared" si="568"/>
        <v>3.5455000000000001</v>
      </c>
      <c r="K7278">
        <f t="shared" si="569"/>
        <v>5.0331918</v>
      </c>
      <c r="L7278" s="1" t="s">
        <v>26</v>
      </c>
      <c r="M7278" s="1" t="s">
        <v>51</v>
      </c>
      <c r="N7278" s="1" t="s">
        <v>28</v>
      </c>
      <c r="O7278" s="1" t="s">
        <v>34</v>
      </c>
      <c r="P7278" s="1" t="s">
        <v>45</v>
      </c>
      <c r="Q7278" s="1" t="s">
        <v>36</v>
      </c>
      <c r="R7278" s="2">
        <v>40337</v>
      </c>
    </row>
    <row r="7279" spans="1:18" x14ac:dyDescent="0.25">
      <c r="A7279" s="1">
        <v>29985</v>
      </c>
      <c r="B7279" s="2">
        <v>41101</v>
      </c>
      <c r="C7279" s="2" t="str">
        <f t="shared" si="566"/>
        <v>July</v>
      </c>
      <c r="D7279" s="1" t="s">
        <v>37</v>
      </c>
      <c r="E7279" s="1">
        <v>22</v>
      </c>
      <c r="F7279" s="1">
        <f t="shared" si="565"/>
        <v>8.9431818181818183</v>
      </c>
      <c r="G7279" s="1">
        <v>196.75</v>
      </c>
      <c r="H7279" s="1">
        <v>4.95</v>
      </c>
      <c r="I7279">
        <f t="shared" si="567"/>
        <v>201.7</v>
      </c>
      <c r="J7279">
        <f t="shared" si="568"/>
        <v>4.7610000000000001</v>
      </c>
      <c r="K7279">
        <f t="shared" si="569"/>
        <v>9.3672675000000005</v>
      </c>
      <c r="L7279" s="1" t="s">
        <v>19</v>
      </c>
      <c r="M7279" s="1" t="s">
        <v>20</v>
      </c>
      <c r="N7279" s="1" t="s">
        <v>33</v>
      </c>
      <c r="O7279" s="1" t="s">
        <v>22</v>
      </c>
      <c r="P7279" s="1" t="s">
        <v>23</v>
      </c>
      <c r="Q7279" s="1" t="s">
        <v>24</v>
      </c>
      <c r="R7279" s="2">
        <v>41102</v>
      </c>
    </row>
    <row r="7280" spans="1:18" x14ac:dyDescent="0.25">
      <c r="A7280" s="1">
        <v>37696</v>
      </c>
      <c r="B7280" s="2">
        <v>40003</v>
      </c>
      <c r="C7280" s="2" t="str">
        <f t="shared" si="566"/>
        <v>July</v>
      </c>
      <c r="D7280" s="1" t="s">
        <v>32</v>
      </c>
      <c r="E7280" s="1">
        <v>5</v>
      </c>
      <c r="F7280" s="1">
        <f t="shared" si="565"/>
        <v>4.8179999999999996</v>
      </c>
      <c r="G7280" s="1">
        <v>24.09</v>
      </c>
      <c r="H7280" s="1">
        <v>5.44</v>
      </c>
      <c r="I7280">
        <f t="shared" si="567"/>
        <v>29.53</v>
      </c>
      <c r="J7280">
        <f t="shared" si="568"/>
        <v>3.5455000000000001</v>
      </c>
      <c r="K7280">
        <f t="shared" si="569"/>
        <v>0.85411095000000004</v>
      </c>
      <c r="L7280" s="1" t="s">
        <v>26</v>
      </c>
      <c r="M7280" s="1" t="s">
        <v>56</v>
      </c>
      <c r="N7280" s="1" t="s">
        <v>33</v>
      </c>
      <c r="O7280" s="1" t="s">
        <v>34</v>
      </c>
      <c r="P7280" s="1" t="s">
        <v>48</v>
      </c>
      <c r="Q7280" s="1" t="s">
        <v>24</v>
      </c>
      <c r="R7280" s="2">
        <v>40005</v>
      </c>
    </row>
    <row r="7281" spans="1:18" x14ac:dyDescent="0.25">
      <c r="A7281" s="1">
        <v>14086</v>
      </c>
      <c r="B7281" s="2">
        <v>40471</v>
      </c>
      <c r="C7281" s="2" t="str">
        <f t="shared" si="566"/>
        <v>October</v>
      </c>
      <c r="D7281" s="1" t="s">
        <v>18</v>
      </c>
      <c r="E7281" s="1">
        <v>13</v>
      </c>
      <c r="F7281" s="1">
        <f t="shared" si="565"/>
        <v>135.76692307692309</v>
      </c>
      <c r="G7281" s="1">
        <v>1764.97</v>
      </c>
      <c r="H7281" s="1">
        <v>54.74</v>
      </c>
      <c r="I7281">
        <f t="shared" si="567"/>
        <v>1819.71</v>
      </c>
      <c r="J7281">
        <f t="shared" si="568"/>
        <v>4.7610000000000001</v>
      </c>
      <c r="K7281">
        <f t="shared" si="569"/>
        <v>84.030221699999998</v>
      </c>
      <c r="L7281" s="1" t="s">
        <v>38</v>
      </c>
      <c r="M7281" s="1" t="s">
        <v>49</v>
      </c>
      <c r="N7281" s="1" t="s">
        <v>21</v>
      </c>
      <c r="O7281" s="1" t="s">
        <v>22</v>
      </c>
      <c r="P7281" s="1" t="s">
        <v>67</v>
      </c>
      <c r="Q7281" s="1" t="s">
        <v>64</v>
      </c>
      <c r="R7281" s="2">
        <v>40476</v>
      </c>
    </row>
    <row r="7282" spans="1:18" x14ac:dyDescent="0.25">
      <c r="A7282" s="1">
        <v>51940</v>
      </c>
      <c r="B7282" s="2">
        <v>41199</v>
      </c>
      <c r="C7282" s="2" t="str">
        <f t="shared" si="566"/>
        <v>October</v>
      </c>
      <c r="D7282" s="1" t="s">
        <v>25</v>
      </c>
      <c r="E7282" s="1">
        <v>11</v>
      </c>
      <c r="F7282" s="1">
        <f t="shared" si="565"/>
        <v>5.9545454545454541</v>
      </c>
      <c r="G7282" s="1">
        <v>65.5</v>
      </c>
      <c r="H7282" s="1">
        <v>4.38</v>
      </c>
      <c r="I7282">
        <f t="shared" si="567"/>
        <v>69.88</v>
      </c>
      <c r="J7282">
        <f t="shared" si="568"/>
        <v>5.3265000000000002</v>
      </c>
      <c r="K7282">
        <f t="shared" si="569"/>
        <v>3.4888575000000004</v>
      </c>
      <c r="L7282" s="1" t="s">
        <v>26</v>
      </c>
      <c r="M7282" s="1" t="s">
        <v>27</v>
      </c>
      <c r="N7282" s="1" t="s">
        <v>33</v>
      </c>
      <c r="O7282" s="1" t="s">
        <v>29</v>
      </c>
      <c r="P7282" s="1" t="s">
        <v>43</v>
      </c>
      <c r="Q7282" s="1" t="s">
        <v>46</v>
      </c>
      <c r="R7282" s="2">
        <v>41200</v>
      </c>
    </row>
    <row r="7283" spans="1:18" x14ac:dyDescent="0.25">
      <c r="A7283" s="1">
        <v>51171</v>
      </c>
      <c r="B7283" s="2">
        <v>40350</v>
      </c>
      <c r="C7283" s="2" t="str">
        <f t="shared" si="566"/>
        <v>June</v>
      </c>
      <c r="D7283" s="1" t="s">
        <v>25</v>
      </c>
      <c r="E7283" s="1">
        <v>34</v>
      </c>
      <c r="F7283" s="1">
        <f t="shared" si="565"/>
        <v>23.043529411764705</v>
      </c>
      <c r="G7283" s="1">
        <v>783.48</v>
      </c>
      <c r="H7283" s="1">
        <v>15.1</v>
      </c>
      <c r="I7283">
        <f t="shared" si="567"/>
        <v>798.58</v>
      </c>
      <c r="J7283">
        <f t="shared" si="568"/>
        <v>3.5455000000000001</v>
      </c>
      <c r="K7283">
        <f t="shared" si="569"/>
        <v>27.778283399999999</v>
      </c>
      <c r="L7283" s="1" t="s">
        <v>26</v>
      </c>
      <c r="M7283" s="1" t="s">
        <v>20</v>
      </c>
      <c r="N7283" s="1" t="s">
        <v>28</v>
      </c>
      <c r="O7283" s="1" t="s">
        <v>34</v>
      </c>
      <c r="P7283" s="1" t="s">
        <v>48</v>
      </c>
      <c r="Q7283" s="1" t="s">
        <v>24</v>
      </c>
      <c r="R7283" s="2">
        <v>40352</v>
      </c>
    </row>
    <row r="7284" spans="1:18" x14ac:dyDescent="0.25">
      <c r="A7284" s="1">
        <v>53153</v>
      </c>
      <c r="B7284" s="2">
        <v>40079</v>
      </c>
      <c r="C7284" s="2" t="str">
        <f t="shared" si="566"/>
        <v>September</v>
      </c>
      <c r="D7284" s="1" t="s">
        <v>37</v>
      </c>
      <c r="E7284" s="1">
        <v>29</v>
      </c>
      <c r="F7284" s="1">
        <f t="shared" si="565"/>
        <v>19.84</v>
      </c>
      <c r="G7284" s="1">
        <v>575.36</v>
      </c>
      <c r="H7284" s="1">
        <v>3.99</v>
      </c>
      <c r="I7284">
        <f t="shared" si="567"/>
        <v>579.35</v>
      </c>
      <c r="J7284">
        <f t="shared" si="568"/>
        <v>3.5455000000000001</v>
      </c>
      <c r="K7284">
        <f t="shared" si="569"/>
        <v>20.399388800000001</v>
      </c>
      <c r="L7284" s="1" t="s">
        <v>26</v>
      </c>
      <c r="M7284" s="1" t="s">
        <v>54</v>
      </c>
      <c r="N7284" s="1" t="s">
        <v>33</v>
      </c>
      <c r="O7284" s="1" t="s">
        <v>34</v>
      </c>
      <c r="P7284" s="1" t="s">
        <v>68</v>
      </c>
      <c r="Q7284" s="1" t="s">
        <v>24</v>
      </c>
      <c r="R7284" s="2">
        <v>40080</v>
      </c>
    </row>
    <row r="7285" spans="1:18" x14ac:dyDescent="0.25">
      <c r="A7285" s="1">
        <v>8258</v>
      </c>
      <c r="B7285" s="2">
        <v>39873</v>
      </c>
      <c r="C7285" s="2" t="str">
        <f t="shared" si="566"/>
        <v>March</v>
      </c>
      <c r="D7285" s="1" t="s">
        <v>25</v>
      </c>
      <c r="E7285" s="1">
        <v>37</v>
      </c>
      <c r="F7285" s="1">
        <f t="shared" si="565"/>
        <v>11.750540540540539</v>
      </c>
      <c r="G7285" s="1">
        <v>434.77</v>
      </c>
      <c r="H7285" s="1">
        <v>11.25</v>
      </c>
      <c r="I7285">
        <f t="shared" si="567"/>
        <v>446.02</v>
      </c>
      <c r="J7285">
        <f t="shared" si="568"/>
        <v>3.5455000000000001</v>
      </c>
      <c r="K7285">
        <f t="shared" si="569"/>
        <v>15.41477035</v>
      </c>
      <c r="L7285" s="1" t="s">
        <v>26</v>
      </c>
      <c r="M7285" s="1" t="s">
        <v>27</v>
      </c>
      <c r="N7285" s="1" t="s">
        <v>33</v>
      </c>
      <c r="O7285" s="1" t="s">
        <v>34</v>
      </c>
      <c r="P7285" s="1" t="s">
        <v>45</v>
      </c>
      <c r="Q7285" s="1" t="s">
        <v>24</v>
      </c>
      <c r="R7285" s="2">
        <v>39874</v>
      </c>
    </row>
    <row r="7286" spans="1:18" x14ac:dyDescent="0.25">
      <c r="A7286" s="1">
        <v>36449</v>
      </c>
      <c r="B7286" s="2">
        <v>40426</v>
      </c>
      <c r="C7286" s="2" t="str">
        <f t="shared" si="566"/>
        <v>September</v>
      </c>
      <c r="D7286" s="1" t="s">
        <v>32</v>
      </c>
      <c r="E7286" s="1">
        <v>6</v>
      </c>
      <c r="F7286" s="1">
        <f t="shared" si="565"/>
        <v>15.125</v>
      </c>
      <c r="G7286" s="1">
        <v>90.75</v>
      </c>
      <c r="H7286" s="1">
        <v>14.37</v>
      </c>
      <c r="I7286">
        <f t="shared" si="567"/>
        <v>105.12</v>
      </c>
      <c r="J7286">
        <f t="shared" si="568"/>
        <v>4.7610000000000001</v>
      </c>
      <c r="K7286">
        <f t="shared" si="569"/>
        <v>4.3206074999999995</v>
      </c>
      <c r="L7286" s="1" t="s">
        <v>26</v>
      </c>
      <c r="M7286" s="1" t="s">
        <v>27</v>
      </c>
      <c r="N7286" s="1" t="s">
        <v>33</v>
      </c>
      <c r="O7286" s="1" t="s">
        <v>22</v>
      </c>
      <c r="P7286" s="1" t="s">
        <v>23</v>
      </c>
      <c r="Q7286" s="1" t="s">
        <v>53</v>
      </c>
      <c r="R7286" s="2">
        <v>40426</v>
      </c>
    </row>
    <row r="7287" spans="1:18" x14ac:dyDescent="0.25">
      <c r="A7287" s="1">
        <v>50148</v>
      </c>
      <c r="B7287" s="2">
        <v>40940</v>
      </c>
      <c r="C7287" s="2" t="str">
        <f t="shared" si="566"/>
        <v>February</v>
      </c>
      <c r="D7287" s="1" t="s">
        <v>41</v>
      </c>
      <c r="E7287" s="1">
        <v>9</v>
      </c>
      <c r="F7287" s="1">
        <f t="shared" si="565"/>
        <v>1996.1611111111113</v>
      </c>
      <c r="G7287" s="1">
        <v>17965.45</v>
      </c>
      <c r="H7287" s="1">
        <v>13.99</v>
      </c>
      <c r="I7287">
        <f t="shared" si="567"/>
        <v>17979.440000000002</v>
      </c>
      <c r="J7287">
        <f t="shared" si="568"/>
        <v>5.3265000000000002</v>
      </c>
      <c r="K7287">
        <f t="shared" si="569"/>
        <v>956.92969425000001</v>
      </c>
      <c r="L7287" s="1" t="s">
        <v>26</v>
      </c>
      <c r="M7287" s="1" t="s">
        <v>51</v>
      </c>
      <c r="N7287" s="1" t="s">
        <v>21</v>
      </c>
      <c r="O7287" s="1" t="s">
        <v>29</v>
      </c>
      <c r="P7287" s="1" t="s">
        <v>61</v>
      </c>
      <c r="Q7287" s="1" t="s">
        <v>31</v>
      </c>
      <c r="R7287" s="2">
        <v>40942</v>
      </c>
    </row>
    <row r="7288" spans="1:18" x14ac:dyDescent="0.25">
      <c r="A7288" s="1">
        <v>515</v>
      </c>
      <c r="B7288" s="2">
        <v>40418</v>
      </c>
      <c r="C7288" s="2" t="str">
        <f t="shared" si="566"/>
        <v>August</v>
      </c>
      <c r="D7288" s="1" t="s">
        <v>32</v>
      </c>
      <c r="E7288" s="1">
        <v>19</v>
      </c>
      <c r="F7288" s="1">
        <f t="shared" si="565"/>
        <v>20.751052631578947</v>
      </c>
      <c r="G7288" s="1">
        <v>394.27</v>
      </c>
      <c r="H7288" s="1">
        <v>5.94</v>
      </c>
      <c r="I7288">
        <f t="shared" si="567"/>
        <v>400.21</v>
      </c>
      <c r="J7288">
        <f t="shared" si="568"/>
        <v>3.5455000000000001</v>
      </c>
      <c r="K7288">
        <f t="shared" si="569"/>
        <v>13.978842849999999</v>
      </c>
      <c r="L7288" s="1" t="s">
        <v>26</v>
      </c>
      <c r="M7288" s="1" t="s">
        <v>65</v>
      </c>
      <c r="N7288" s="1" t="s">
        <v>21</v>
      </c>
      <c r="O7288" s="1" t="s">
        <v>34</v>
      </c>
      <c r="P7288" s="1" t="s">
        <v>68</v>
      </c>
      <c r="Q7288" s="1" t="s">
        <v>31</v>
      </c>
      <c r="R7288" s="2">
        <v>40420</v>
      </c>
    </row>
    <row r="7289" spans="1:18" x14ac:dyDescent="0.25">
      <c r="A7289" s="1">
        <v>2306</v>
      </c>
      <c r="B7289" s="2">
        <v>40749</v>
      </c>
      <c r="C7289" s="2" t="str">
        <f t="shared" si="566"/>
        <v>July</v>
      </c>
      <c r="D7289" s="1" t="s">
        <v>25</v>
      </c>
      <c r="E7289" s="1">
        <v>15</v>
      </c>
      <c r="F7289" s="1">
        <f t="shared" si="565"/>
        <v>7.5666666666666664</v>
      </c>
      <c r="G7289" s="1">
        <v>113.5</v>
      </c>
      <c r="H7289" s="1">
        <v>6.28</v>
      </c>
      <c r="I7289">
        <f t="shared" si="567"/>
        <v>119.78</v>
      </c>
      <c r="J7289">
        <f t="shared" si="568"/>
        <v>3.5455000000000001</v>
      </c>
      <c r="K7289">
        <f t="shared" si="569"/>
        <v>4.0241425</v>
      </c>
      <c r="L7289" s="1" t="s">
        <v>26</v>
      </c>
      <c r="M7289" s="1" t="s">
        <v>56</v>
      </c>
      <c r="N7289" s="1" t="s">
        <v>33</v>
      </c>
      <c r="O7289" s="1" t="s">
        <v>34</v>
      </c>
      <c r="P7289" s="1" t="s">
        <v>48</v>
      </c>
      <c r="Q7289" s="1" t="s">
        <v>24</v>
      </c>
      <c r="R7289" s="2">
        <v>40751</v>
      </c>
    </row>
    <row r="7290" spans="1:18" x14ac:dyDescent="0.25">
      <c r="A7290" s="1">
        <v>38882</v>
      </c>
      <c r="B7290" s="2">
        <v>40161</v>
      </c>
      <c r="C7290" s="2" t="str">
        <f t="shared" si="566"/>
        <v>December</v>
      </c>
      <c r="D7290" s="1" t="s">
        <v>37</v>
      </c>
      <c r="E7290" s="1">
        <v>37</v>
      </c>
      <c r="F7290" s="1">
        <f t="shared" si="565"/>
        <v>119.22972972972973</v>
      </c>
      <c r="G7290" s="1">
        <v>4411.5</v>
      </c>
      <c r="H7290" s="1">
        <v>70.2</v>
      </c>
      <c r="I7290">
        <f t="shared" si="567"/>
        <v>4481.7</v>
      </c>
      <c r="J7290">
        <f t="shared" si="568"/>
        <v>4.7610000000000001</v>
      </c>
      <c r="K7290">
        <f t="shared" si="569"/>
        <v>210.03151500000001</v>
      </c>
      <c r="L7290" s="1" t="s">
        <v>38</v>
      </c>
      <c r="M7290" s="1" t="s">
        <v>20</v>
      </c>
      <c r="N7290" s="1" t="s">
        <v>21</v>
      </c>
      <c r="O7290" s="1" t="s">
        <v>22</v>
      </c>
      <c r="P7290" s="1" t="s">
        <v>39</v>
      </c>
      <c r="Q7290" s="1" t="s">
        <v>40</v>
      </c>
      <c r="R7290" s="2">
        <v>40162</v>
      </c>
    </row>
    <row r="7291" spans="1:18" x14ac:dyDescent="0.25">
      <c r="A7291" s="1">
        <v>17831</v>
      </c>
      <c r="B7291" s="2">
        <v>41207</v>
      </c>
      <c r="C7291" s="2" t="str">
        <f t="shared" si="566"/>
        <v>October</v>
      </c>
      <c r="D7291" s="1" t="s">
        <v>37</v>
      </c>
      <c r="E7291" s="1">
        <v>38</v>
      </c>
      <c r="F7291" s="1">
        <f t="shared" si="565"/>
        <v>6.8528947368421056</v>
      </c>
      <c r="G7291" s="1">
        <v>260.41000000000003</v>
      </c>
      <c r="H7291" s="1">
        <v>5.35</v>
      </c>
      <c r="I7291">
        <f t="shared" si="567"/>
        <v>265.76000000000005</v>
      </c>
      <c r="J7291">
        <f t="shared" si="568"/>
        <v>3.5455000000000001</v>
      </c>
      <c r="K7291">
        <f t="shared" si="569"/>
        <v>9.23283655</v>
      </c>
      <c r="L7291" s="1" t="s">
        <v>19</v>
      </c>
      <c r="M7291" s="1" t="s">
        <v>20</v>
      </c>
      <c r="N7291" s="1" t="s">
        <v>33</v>
      </c>
      <c r="O7291" s="1" t="s">
        <v>34</v>
      </c>
      <c r="P7291" s="1" t="s">
        <v>45</v>
      </c>
      <c r="Q7291" s="1" t="s">
        <v>24</v>
      </c>
      <c r="R7291" s="2">
        <v>41210</v>
      </c>
    </row>
    <row r="7292" spans="1:18" x14ac:dyDescent="0.25">
      <c r="A7292" s="1">
        <v>26661</v>
      </c>
      <c r="B7292" s="2">
        <v>41262</v>
      </c>
      <c r="C7292" s="2" t="str">
        <f t="shared" si="566"/>
        <v>December</v>
      </c>
      <c r="D7292" s="1" t="s">
        <v>41</v>
      </c>
      <c r="E7292" s="1">
        <v>31</v>
      </c>
      <c r="F7292" s="1">
        <f t="shared" si="565"/>
        <v>57.168532258064516</v>
      </c>
      <c r="G7292" s="1">
        <v>1772.2245</v>
      </c>
      <c r="H7292" s="1">
        <v>4.99</v>
      </c>
      <c r="I7292">
        <f t="shared" si="567"/>
        <v>1777.2145</v>
      </c>
      <c r="J7292">
        <f t="shared" si="568"/>
        <v>5.3265000000000002</v>
      </c>
      <c r="K7292">
        <f t="shared" si="569"/>
        <v>94.397537992500006</v>
      </c>
      <c r="L7292" s="1" t="s">
        <v>26</v>
      </c>
      <c r="M7292" s="1" t="s">
        <v>27</v>
      </c>
      <c r="N7292" s="1" t="s">
        <v>33</v>
      </c>
      <c r="O7292" s="1" t="s">
        <v>29</v>
      </c>
      <c r="P7292" s="1" t="s">
        <v>30</v>
      </c>
      <c r="Q7292" s="1" t="s">
        <v>24</v>
      </c>
      <c r="R7292" s="2">
        <v>41263</v>
      </c>
    </row>
    <row r="7293" spans="1:18" x14ac:dyDescent="0.25">
      <c r="A7293" s="1">
        <v>21444</v>
      </c>
      <c r="B7293" s="2">
        <v>40648</v>
      </c>
      <c r="C7293" s="2" t="str">
        <f t="shared" si="566"/>
        <v>April</v>
      </c>
      <c r="D7293" s="1" t="s">
        <v>41</v>
      </c>
      <c r="E7293" s="1">
        <v>17</v>
      </c>
      <c r="F7293" s="1">
        <f t="shared" si="565"/>
        <v>2.0094117647058822</v>
      </c>
      <c r="G7293" s="1">
        <v>34.159999999999997</v>
      </c>
      <c r="H7293" s="1">
        <v>0.7</v>
      </c>
      <c r="I7293">
        <f t="shared" si="567"/>
        <v>34.86</v>
      </c>
      <c r="J7293">
        <f t="shared" si="568"/>
        <v>3.5455000000000001</v>
      </c>
      <c r="K7293">
        <f t="shared" si="569"/>
        <v>1.2111428</v>
      </c>
      <c r="L7293" s="1" t="s">
        <v>26</v>
      </c>
      <c r="M7293" s="1" t="s">
        <v>56</v>
      </c>
      <c r="N7293" s="1" t="s">
        <v>33</v>
      </c>
      <c r="O7293" s="1" t="s">
        <v>34</v>
      </c>
      <c r="P7293" s="1" t="s">
        <v>35</v>
      </c>
      <c r="Q7293" s="1" t="s">
        <v>36</v>
      </c>
      <c r="R7293" s="2">
        <v>40649</v>
      </c>
    </row>
    <row r="7294" spans="1:18" x14ac:dyDescent="0.25">
      <c r="A7294" s="1">
        <v>42565</v>
      </c>
      <c r="B7294" s="2">
        <v>40443</v>
      </c>
      <c r="C7294" s="2" t="str">
        <f t="shared" si="566"/>
        <v>September</v>
      </c>
      <c r="D7294" s="1" t="s">
        <v>18</v>
      </c>
      <c r="E7294" s="1">
        <v>33</v>
      </c>
      <c r="F7294" s="1">
        <f t="shared" si="565"/>
        <v>8.6</v>
      </c>
      <c r="G7294" s="1">
        <v>283.8</v>
      </c>
      <c r="H7294" s="1">
        <v>2.99</v>
      </c>
      <c r="I7294">
        <f t="shared" si="567"/>
        <v>286.79000000000002</v>
      </c>
      <c r="J7294">
        <f t="shared" si="568"/>
        <v>3.5455000000000001</v>
      </c>
      <c r="K7294">
        <f t="shared" si="569"/>
        <v>10.062129000000001</v>
      </c>
      <c r="L7294" s="1" t="s">
        <v>26</v>
      </c>
      <c r="M7294" s="1" t="s">
        <v>56</v>
      </c>
      <c r="N7294" s="1" t="s">
        <v>42</v>
      </c>
      <c r="O7294" s="1" t="s">
        <v>34</v>
      </c>
      <c r="P7294" s="1" t="s">
        <v>48</v>
      </c>
      <c r="Q7294" s="1" t="s">
        <v>24</v>
      </c>
      <c r="R7294" s="2">
        <v>40450</v>
      </c>
    </row>
    <row r="7295" spans="1:18" x14ac:dyDescent="0.25">
      <c r="A7295" s="1">
        <v>38528</v>
      </c>
      <c r="B7295" s="2">
        <v>40897</v>
      </c>
      <c r="C7295" s="2" t="str">
        <f t="shared" si="566"/>
        <v>December</v>
      </c>
      <c r="D7295" s="1" t="s">
        <v>37</v>
      </c>
      <c r="E7295" s="1">
        <v>10</v>
      </c>
      <c r="F7295" s="1">
        <f t="shared" si="565"/>
        <v>7.0019999999999998</v>
      </c>
      <c r="G7295" s="1">
        <v>70.02</v>
      </c>
      <c r="H7295" s="1">
        <v>0.5</v>
      </c>
      <c r="I7295">
        <f t="shared" si="567"/>
        <v>70.52</v>
      </c>
      <c r="J7295">
        <f t="shared" si="568"/>
        <v>3.5455000000000001</v>
      </c>
      <c r="K7295">
        <f t="shared" si="569"/>
        <v>2.4825591</v>
      </c>
      <c r="L7295" s="1" t="s">
        <v>26</v>
      </c>
      <c r="M7295" s="1" t="s">
        <v>56</v>
      </c>
      <c r="N7295" s="1" t="s">
        <v>28</v>
      </c>
      <c r="O7295" s="1" t="s">
        <v>34</v>
      </c>
      <c r="P7295" s="1" t="s">
        <v>63</v>
      </c>
      <c r="Q7295" s="1" t="s">
        <v>24</v>
      </c>
      <c r="R7295" s="2">
        <v>40899</v>
      </c>
    </row>
    <row r="7296" spans="1:18" x14ac:dyDescent="0.25">
      <c r="A7296" s="1">
        <v>9350</v>
      </c>
      <c r="B7296" s="2">
        <v>41213</v>
      </c>
      <c r="C7296" s="2" t="str">
        <f t="shared" si="566"/>
        <v>October</v>
      </c>
      <c r="D7296" s="1" t="s">
        <v>37</v>
      </c>
      <c r="E7296" s="1">
        <v>13</v>
      </c>
      <c r="F7296" s="1">
        <f t="shared" si="565"/>
        <v>133.53384615384616</v>
      </c>
      <c r="G7296" s="1">
        <v>1735.94</v>
      </c>
      <c r="H7296" s="1">
        <v>53.48</v>
      </c>
      <c r="I7296">
        <f t="shared" si="567"/>
        <v>1789.42</v>
      </c>
      <c r="J7296">
        <f t="shared" si="568"/>
        <v>4.7610000000000001</v>
      </c>
      <c r="K7296">
        <f t="shared" si="569"/>
        <v>82.648103399999997</v>
      </c>
      <c r="L7296" s="1" t="s">
        <v>38</v>
      </c>
      <c r="M7296" s="1" t="s">
        <v>27</v>
      </c>
      <c r="N7296" s="1" t="s">
        <v>33</v>
      </c>
      <c r="O7296" s="1" t="s">
        <v>22</v>
      </c>
      <c r="P7296" s="1" t="s">
        <v>67</v>
      </c>
      <c r="Q7296" s="1" t="s">
        <v>64</v>
      </c>
      <c r="R7296" s="2">
        <v>41214</v>
      </c>
    </row>
    <row r="7297" spans="1:18" x14ac:dyDescent="0.25">
      <c r="A7297" s="1">
        <v>56992</v>
      </c>
      <c r="B7297" s="2">
        <v>40286</v>
      </c>
      <c r="C7297" s="2" t="str">
        <f t="shared" si="566"/>
        <v>April</v>
      </c>
      <c r="D7297" s="1" t="s">
        <v>32</v>
      </c>
      <c r="E7297" s="1">
        <v>10</v>
      </c>
      <c r="F7297" s="1">
        <f t="shared" si="565"/>
        <v>31.542000000000002</v>
      </c>
      <c r="G7297" s="1">
        <v>315.42</v>
      </c>
      <c r="H7297" s="1">
        <v>17.079999999999998</v>
      </c>
      <c r="I7297">
        <f t="shared" si="567"/>
        <v>332.5</v>
      </c>
      <c r="J7297">
        <f t="shared" si="568"/>
        <v>3.5455000000000001</v>
      </c>
      <c r="K7297">
        <f t="shared" si="569"/>
        <v>11.183216100000003</v>
      </c>
      <c r="L7297" s="1" t="s">
        <v>26</v>
      </c>
      <c r="M7297" s="1" t="s">
        <v>27</v>
      </c>
      <c r="N7297" s="1" t="s">
        <v>33</v>
      </c>
      <c r="O7297" s="1" t="s">
        <v>34</v>
      </c>
      <c r="P7297" s="1" t="s">
        <v>45</v>
      </c>
      <c r="Q7297" s="1" t="s">
        <v>24</v>
      </c>
      <c r="R7297" s="2">
        <v>40286</v>
      </c>
    </row>
    <row r="7298" spans="1:18" x14ac:dyDescent="0.25">
      <c r="A7298" s="1">
        <v>46119</v>
      </c>
      <c r="B7298" s="2">
        <v>39859</v>
      </c>
      <c r="C7298" s="2" t="str">
        <f t="shared" si="566"/>
        <v>February</v>
      </c>
      <c r="D7298" s="1" t="s">
        <v>37</v>
      </c>
      <c r="E7298" s="1">
        <v>46</v>
      </c>
      <c r="F7298" s="1">
        <f t="shared" ref="F7298:F7361" si="570">G7298/E7298</f>
        <v>409.22652173913042</v>
      </c>
      <c r="G7298" s="1">
        <v>18824.419999999998</v>
      </c>
      <c r="H7298" s="1">
        <v>75.23</v>
      </c>
      <c r="I7298">
        <f t="shared" si="567"/>
        <v>18899.649999999998</v>
      </c>
      <c r="J7298">
        <f t="shared" si="568"/>
        <v>4.7610000000000001</v>
      </c>
      <c r="K7298">
        <f t="shared" si="569"/>
        <v>896.23063620000005</v>
      </c>
      <c r="L7298" s="1" t="s">
        <v>38</v>
      </c>
      <c r="M7298" s="1" t="s">
        <v>55</v>
      </c>
      <c r="N7298" s="1" t="s">
        <v>21</v>
      </c>
      <c r="O7298" s="1" t="s">
        <v>22</v>
      </c>
      <c r="P7298" s="1" t="s">
        <v>57</v>
      </c>
      <c r="Q7298" s="1" t="s">
        <v>64</v>
      </c>
      <c r="R7298" s="2">
        <v>39860</v>
      </c>
    </row>
    <row r="7299" spans="1:18" x14ac:dyDescent="0.25">
      <c r="A7299" s="1">
        <v>24132</v>
      </c>
      <c r="B7299" s="2">
        <v>40000</v>
      </c>
      <c r="C7299" s="2" t="str">
        <f t="shared" ref="C7299:C7362" si="571">TEXT(B7299,"mmmm")</f>
        <v>July</v>
      </c>
      <c r="D7299" s="1" t="s">
        <v>18</v>
      </c>
      <c r="E7299" s="1">
        <v>12</v>
      </c>
      <c r="F7299" s="1">
        <f t="shared" si="570"/>
        <v>3.9824999999999999</v>
      </c>
      <c r="G7299" s="1">
        <v>47.79</v>
      </c>
      <c r="H7299" s="1">
        <v>6.83</v>
      </c>
      <c r="I7299">
        <f t="shared" ref="I7299:I7362" si="572">G7299+H7299</f>
        <v>54.62</v>
      </c>
      <c r="J7299">
        <f t="shared" ref="J7299:J7362" si="573">IF(O7299="Furniture",4.761,IF(O7299="Technology",5.3265,IF(O7299="Office Supplies",3.5455,0)))</f>
        <v>3.5455000000000001</v>
      </c>
      <c r="K7299">
        <f t="shared" ref="K7299:K7362" si="574">(J7299*G7299)/100</f>
        <v>1.6943944500000001</v>
      </c>
      <c r="L7299" s="1" t="s">
        <v>26</v>
      </c>
      <c r="M7299" s="1" t="s">
        <v>20</v>
      </c>
      <c r="N7299" s="1" t="s">
        <v>33</v>
      </c>
      <c r="O7299" s="1" t="s">
        <v>34</v>
      </c>
      <c r="P7299" s="1" t="s">
        <v>48</v>
      </c>
      <c r="Q7299" s="1" t="s">
        <v>24</v>
      </c>
      <c r="R7299" s="2">
        <v>40009</v>
      </c>
    </row>
    <row r="7300" spans="1:18" x14ac:dyDescent="0.25">
      <c r="A7300" s="1">
        <v>20773</v>
      </c>
      <c r="B7300" s="2">
        <v>39877</v>
      </c>
      <c r="C7300" s="2" t="str">
        <f t="shared" si="571"/>
        <v>March</v>
      </c>
      <c r="D7300" s="1" t="s">
        <v>32</v>
      </c>
      <c r="E7300" s="1">
        <v>44</v>
      </c>
      <c r="F7300" s="1">
        <f t="shared" si="570"/>
        <v>10.908181818181818</v>
      </c>
      <c r="G7300" s="1">
        <v>479.96</v>
      </c>
      <c r="H7300" s="1">
        <v>2.99</v>
      </c>
      <c r="I7300">
        <f t="shared" si="572"/>
        <v>482.95</v>
      </c>
      <c r="J7300">
        <f t="shared" si="573"/>
        <v>3.5455000000000001</v>
      </c>
      <c r="K7300">
        <f t="shared" si="574"/>
        <v>17.0169818</v>
      </c>
      <c r="L7300" s="1" t="s">
        <v>26</v>
      </c>
      <c r="M7300" s="1" t="s">
        <v>56</v>
      </c>
      <c r="N7300" s="1" t="s">
        <v>42</v>
      </c>
      <c r="O7300" s="1" t="s">
        <v>34</v>
      </c>
      <c r="P7300" s="1" t="s">
        <v>48</v>
      </c>
      <c r="Q7300" s="1" t="s">
        <v>24</v>
      </c>
      <c r="R7300" s="2">
        <v>39878</v>
      </c>
    </row>
    <row r="7301" spans="1:18" x14ac:dyDescent="0.25">
      <c r="A7301" s="1">
        <v>15425</v>
      </c>
      <c r="B7301" s="2">
        <v>40749</v>
      </c>
      <c r="C7301" s="2" t="str">
        <f t="shared" si="571"/>
        <v>July</v>
      </c>
      <c r="D7301" s="1" t="s">
        <v>18</v>
      </c>
      <c r="E7301" s="1">
        <v>29</v>
      </c>
      <c r="F7301" s="1">
        <f t="shared" si="570"/>
        <v>99.866896551724139</v>
      </c>
      <c r="G7301" s="1">
        <v>2896.14</v>
      </c>
      <c r="H7301" s="1">
        <v>19.989999999999998</v>
      </c>
      <c r="I7301">
        <f t="shared" si="572"/>
        <v>2916.1299999999997</v>
      </c>
      <c r="J7301">
        <f t="shared" si="573"/>
        <v>5.3265000000000002</v>
      </c>
      <c r="K7301">
        <f t="shared" si="574"/>
        <v>154.2628971</v>
      </c>
      <c r="L7301" s="1" t="s">
        <v>19</v>
      </c>
      <c r="M7301" s="1" t="s">
        <v>51</v>
      </c>
      <c r="N7301" s="1" t="s">
        <v>42</v>
      </c>
      <c r="O7301" s="1" t="s">
        <v>29</v>
      </c>
      <c r="P7301" s="1" t="s">
        <v>43</v>
      </c>
      <c r="Q7301" s="1" t="s">
        <v>24</v>
      </c>
      <c r="R7301" s="2">
        <v>40753</v>
      </c>
    </row>
    <row r="7302" spans="1:18" x14ac:dyDescent="0.25">
      <c r="A7302" s="1">
        <v>36102</v>
      </c>
      <c r="B7302" s="2">
        <v>40318</v>
      </c>
      <c r="C7302" s="2" t="str">
        <f t="shared" si="571"/>
        <v>May</v>
      </c>
      <c r="D7302" s="1" t="s">
        <v>32</v>
      </c>
      <c r="E7302" s="1">
        <v>36</v>
      </c>
      <c r="F7302" s="1">
        <f t="shared" si="570"/>
        <v>12.816666666666666</v>
      </c>
      <c r="G7302" s="1">
        <v>461.4</v>
      </c>
      <c r="H7302" s="1">
        <v>6.2</v>
      </c>
      <c r="I7302">
        <f t="shared" si="572"/>
        <v>467.59999999999997</v>
      </c>
      <c r="J7302">
        <f t="shared" si="573"/>
        <v>4.7610000000000001</v>
      </c>
      <c r="K7302">
        <f t="shared" si="574"/>
        <v>21.967253999999997</v>
      </c>
      <c r="L7302" s="1" t="s">
        <v>26</v>
      </c>
      <c r="M7302" s="1" t="s">
        <v>56</v>
      </c>
      <c r="N7302" s="1" t="s">
        <v>21</v>
      </c>
      <c r="O7302" s="1" t="s">
        <v>22</v>
      </c>
      <c r="P7302" s="1" t="s">
        <v>23</v>
      </c>
      <c r="Q7302" s="1" t="s">
        <v>36</v>
      </c>
      <c r="R7302" s="2">
        <v>40319</v>
      </c>
    </row>
    <row r="7303" spans="1:18" x14ac:dyDescent="0.25">
      <c r="A7303" s="1">
        <v>40832</v>
      </c>
      <c r="B7303" s="2">
        <v>40266</v>
      </c>
      <c r="C7303" s="2" t="str">
        <f t="shared" si="571"/>
        <v>March</v>
      </c>
      <c r="D7303" s="1" t="s">
        <v>25</v>
      </c>
      <c r="E7303" s="1">
        <v>22</v>
      </c>
      <c r="F7303" s="1">
        <f t="shared" si="570"/>
        <v>20.328636363636363</v>
      </c>
      <c r="G7303" s="1">
        <v>447.23</v>
      </c>
      <c r="H7303" s="1">
        <v>6.67</v>
      </c>
      <c r="I7303">
        <f t="shared" si="572"/>
        <v>453.90000000000003</v>
      </c>
      <c r="J7303">
        <f t="shared" si="573"/>
        <v>4.7610000000000001</v>
      </c>
      <c r="K7303">
        <f t="shared" si="574"/>
        <v>21.292620300000003</v>
      </c>
      <c r="L7303" s="1" t="s">
        <v>26</v>
      </c>
      <c r="M7303" s="1" t="s">
        <v>59</v>
      </c>
      <c r="N7303" s="1" t="s">
        <v>28</v>
      </c>
      <c r="O7303" s="1" t="s">
        <v>22</v>
      </c>
      <c r="P7303" s="1" t="s">
        <v>23</v>
      </c>
      <c r="Q7303" s="1" t="s">
        <v>46</v>
      </c>
      <c r="R7303" s="2">
        <v>40267</v>
      </c>
    </row>
    <row r="7304" spans="1:18" x14ac:dyDescent="0.25">
      <c r="A7304" s="1">
        <v>41413</v>
      </c>
      <c r="B7304" s="2">
        <v>40863</v>
      </c>
      <c r="C7304" s="2" t="str">
        <f t="shared" si="571"/>
        <v>November</v>
      </c>
      <c r="D7304" s="1" t="s">
        <v>18</v>
      </c>
      <c r="E7304" s="1">
        <v>23</v>
      </c>
      <c r="F7304" s="1">
        <f t="shared" si="570"/>
        <v>6.8043478260869561</v>
      </c>
      <c r="G7304" s="1">
        <v>156.5</v>
      </c>
      <c r="H7304" s="1">
        <v>6</v>
      </c>
      <c r="I7304">
        <f t="shared" si="572"/>
        <v>162.5</v>
      </c>
      <c r="J7304">
        <f t="shared" si="573"/>
        <v>3.5455000000000001</v>
      </c>
      <c r="K7304">
        <f t="shared" si="574"/>
        <v>5.5487075000000008</v>
      </c>
      <c r="L7304" s="1" t="s">
        <v>26</v>
      </c>
      <c r="M7304" s="1" t="s">
        <v>20</v>
      </c>
      <c r="N7304" s="1" t="s">
        <v>33</v>
      </c>
      <c r="O7304" s="1" t="s">
        <v>34</v>
      </c>
      <c r="P7304" s="1" t="s">
        <v>45</v>
      </c>
      <c r="Q7304" s="1" t="s">
        <v>24</v>
      </c>
      <c r="R7304" s="2">
        <v>40867</v>
      </c>
    </row>
    <row r="7305" spans="1:18" x14ac:dyDescent="0.25">
      <c r="A7305" s="1">
        <v>53029</v>
      </c>
      <c r="B7305" s="2">
        <v>40021</v>
      </c>
      <c r="C7305" s="2" t="str">
        <f t="shared" si="571"/>
        <v>July</v>
      </c>
      <c r="D7305" s="1" t="s">
        <v>18</v>
      </c>
      <c r="E7305" s="1">
        <v>39</v>
      </c>
      <c r="F7305" s="1">
        <f t="shared" si="570"/>
        <v>5.7266666666666666</v>
      </c>
      <c r="G7305" s="1">
        <v>223.34</v>
      </c>
      <c r="H7305" s="1">
        <v>0.5</v>
      </c>
      <c r="I7305">
        <f t="shared" si="572"/>
        <v>223.84</v>
      </c>
      <c r="J7305">
        <f t="shared" si="573"/>
        <v>3.5455000000000001</v>
      </c>
      <c r="K7305">
        <f t="shared" si="574"/>
        <v>7.9185197000000009</v>
      </c>
      <c r="L7305" s="1" t="s">
        <v>26</v>
      </c>
      <c r="M7305" s="1" t="s">
        <v>54</v>
      </c>
      <c r="N7305" s="1" t="s">
        <v>33</v>
      </c>
      <c r="O7305" s="1" t="s">
        <v>34</v>
      </c>
      <c r="P7305" s="1" t="s">
        <v>63</v>
      </c>
      <c r="Q7305" s="1" t="s">
        <v>24</v>
      </c>
      <c r="R7305" s="2">
        <v>40026</v>
      </c>
    </row>
    <row r="7306" spans="1:18" x14ac:dyDescent="0.25">
      <c r="A7306" s="1">
        <v>35936</v>
      </c>
      <c r="B7306" s="2">
        <v>39834</v>
      </c>
      <c r="C7306" s="2" t="str">
        <f t="shared" si="571"/>
        <v>January</v>
      </c>
      <c r="D7306" s="1" t="s">
        <v>41</v>
      </c>
      <c r="E7306" s="1">
        <v>41</v>
      </c>
      <c r="F7306" s="1">
        <f t="shared" si="570"/>
        <v>7.6160975609756099</v>
      </c>
      <c r="G7306" s="1">
        <v>312.26</v>
      </c>
      <c r="H7306" s="1">
        <v>4.71</v>
      </c>
      <c r="I7306">
        <f t="shared" si="572"/>
        <v>316.96999999999997</v>
      </c>
      <c r="J7306">
        <f t="shared" si="573"/>
        <v>3.5455000000000001</v>
      </c>
      <c r="K7306">
        <f t="shared" si="574"/>
        <v>11.0711783</v>
      </c>
      <c r="L7306" s="1" t="s">
        <v>26</v>
      </c>
      <c r="M7306" s="1" t="s">
        <v>51</v>
      </c>
      <c r="N7306" s="1" t="s">
        <v>33</v>
      </c>
      <c r="O7306" s="1" t="s">
        <v>34</v>
      </c>
      <c r="P7306" s="1" t="s">
        <v>48</v>
      </c>
      <c r="Q7306" s="1" t="s">
        <v>24</v>
      </c>
      <c r="R7306" s="2">
        <v>39835</v>
      </c>
    </row>
    <row r="7307" spans="1:18" x14ac:dyDescent="0.25">
      <c r="A7307" s="1">
        <v>5767</v>
      </c>
      <c r="B7307" s="2">
        <v>41027</v>
      </c>
      <c r="C7307" s="2" t="str">
        <f t="shared" si="571"/>
        <v>April</v>
      </c>
      <c r="D7307" s="1" t="s">
        <v>25</v>
      </c>
      <c r="E7307" s="1">
        <v>31</v>
      </c>
      <c r="F7307" s="1">
        <f t="shared" si="570"/>
        <v>77.114193548387092</v>
      </c>
      <c r="G7307" s="1">
        <v>2390.54</v>
      </c>
      <c r="H7307" s="1">
        <v>5.5</v>
      </c>
      <c r="I7307">
        <f t="shared" si="572"/>
        <v>2396.04</v>
      </c>
      <c r="J7307">
        <f t="shared" si="573"/>
        <v>5.3265000000000002</v>
      </c>
      <c r="K7307">
        <f t="shared" si="574"/>
        <v>127.3321131</v>
      </c>
      <c r="L7307" s="1" t="s">
        <v>26</v>
      </c>
      <c r="M7307" s="1" t="s">
        <v>51</v>
      </c>
      <c r="N7307" s="1" t="s">
        <v>28</v>
      </c>
      <c r="O7307" s="1" t="s">
        <v>29</v>
      </c>
      <c r="P7307" s="1" t="s">
        <v>43</v>
      </c>
      <c r="Q7307" s="1" t="s">
        <v>24</v>
      </c>
      <c r="R7307" s="2">
        <v>41029</v>
      </c>
    </row>
    <row r="7308" spans="1:18" x14ac:dyDescent="0.25">
      <c r="A7308" s="1">
        <v>53637</v>
      </c>
      <c r="B7308" s="2">
        <v>40619</v>
      </c>
      <c r="C7308" s="2" t="str">
        <f t="shared" si="571"/>
        <v>March</v>
      </c>
      <c r="D7308" s="1" t="s">
        <v>25</v>
      </c>
      <c r="E7308" s="1">
        <v>12</v>
      </c>
      <c r="F7308" s="1">
        <f t="shared" si="570"/>
        <v>37.590833333333329</v>
      </c>
      <c r="G7308" s="1">
        <v>451.09</v>
      </c>
      <c r="H7308" s="1">
        <v>9.83</v>
      </c>
      <c r="I7308">
        <f t="shared" si="572"/>
        <v>460.91999999999996</v>
      </c>
      <c r="J7308">
        <f t="shared" si="573"/>
        <v>3.5455000000000001</v>
      </c>
      <c r="K7308">
        <f t="shared" si="574"/>
        <v>15.99339595</v>
      </c>
      <c r="L7308" s="1" t="s">
        <v>19</v>
      </c>
      <c r="M7308" s="1" t="s">
        <v>27</v>
      </c>
      <c r="N7308" s="1" t="s">
        <v>21</v>
      </c>
      <c r="O7308" s="1" t="s">
        <v>34</v>
      </c>
      <c r="P7308" s="1" t="s">
        <v>62</v>
      </c>
      <c r="Q7308" s="1" t="s">
        <v>24</v>
      </c>
      <c r="R7308" s="2">
        <v>40620</v>
      </c>
    </row>
    <row r="7309" spans="1:18" x14ac:dyDescent="0.25">
      <c r="A7309" s="1">
        <v>59492</v>
      </c>
      <c r="B7309" s="2">
        <v>41213</v>
      </c>
      <c r="C7309" s="2" t="str">
        <f t="shared" si="571"/>
        <v>October</v>
      </c>
      <c r="D7309" s="1" t="s">
        <v>32</v>
      </c>
      <c r="E7309" s="1">
        <v>25</v>
      </c>
      <c r="F7309" s="1">
        <f t="shared" si="570"/>
        <v>6.8159999999999998</v>
      </c>
      <c r="G7309" s="1">
        <v>170.4</v>
      </c>
      <c r="H7309" s="1">
        <v>10.050000000000001</v>
      </c>
      <c r="I7309">
        <f t="shared" si="572"/>
        <v>180.45000000000002</v>
      </c>
      <c r="J7309">
        <f t="shared" si="573"/>
        <v>3.5455000000000001</v>
      </c>
      <c r="K7309">
        <f t="shared" si="574"/>
        <v>6.041532000000001</v>
      </c>
      <c r="L7309" s="1" t="s">
        <v>26</v>
      </c>
      <c r="M7309" s="1" t="s">
        <v>56</v>
      </c>
      <c r="N7309" s="1" t="s">
        <v>42</v>
      </c>
      <c r="O7309" s="1" t="s">
        <v>34</v>
      </c>
      <c r="P7309" s="1" t="s">
        <v>45</v>
      </c>
      <c r="Q7309" s="1" t="s">
        <v>24</v>
      </c>
      <c r="R7309" s="2">
        <v>41214</v>
      </c>
    </row>
    <row r="7310" spans="1:18" x14ac:dyDescent="0.25">
      <c r="A7310" s="1">
        <v>19206</v>
      </c>
      <c r="B7310" s="2">
        <v>40267</v>
      </c>
      <c r="C7310" s="2" t="str">
        <f t="shared" si="571"/>
        <v>March</v>
      </c>
      <c r="D7310" s="1" t="s">
        <v>18</v>
      </c>
      <c r="E7310" s="1">
        <v>40</v>
      </c>
      <c r="F7310" s="1">
        <f t="shared" si="570"/>
        <v>2.2004999999999999</v>
      </c>
      <c r="G7310" s="1">
        <v>88.02</v>
      </c>
      <c r="H7310" s="1">
        <v>1.49</v>
      </c>
      <c r="I7310">
        <f t="shared" si="572"/>
        <v>89.509999999999991</v>
      </c>
      <c r="J7310">
        <f t="shared" si="573"/>
        <v>3.5455000000000001</v>
      </c>
      <c r="K7310">
        <f t="shared" si="574"/>
        <v>3.1207490999999998</v>
      </c>
      <c r="L7310" s="1" t="s">
        <v>26</v>
      </c>
      <c r="M7310" s="1" t="s">
        <v>54</v>
      </c>
      <c r="N7310" s="1" t="s">
        <v>33</v>
      </c>
      <c r="O7310" s="1" t="s">
        <v>34</v>
      </c>
      <c r="P7310" s="1" t="s">
        <v>48</v>
      </c>
      <c r="Q7310" s="1" t="s">
        <v>24</v>
      </c>
      <c r="R7310" s="2">
        <v>40271</v>
      </c>
    </row>
    <row r="7311" spans="1:18" x14ac:dyDescent="0.25">
      <c r="A7311" s="1">
        <v>5635</v>
      </c>
      <c r="B7311" s="2">
        <v>41136</v>
      </c>
      <c r="C7311" s="2" t="str">
        <f t="shared" si="571"/>
        <v>August</v>
      </c>
      <c r="D7311" s="1" t="s">
        <v>41</v>
      </c>
      <c r="E7311" s="1">
        <v>50</v>
      </c>
      <c r="F7311" s="1">
        <f t="shared" si="570"/>
        <v>5.6315999999999997</v>
      </c>
      <c r="G7311" s="1">
        <v>281.58</v>
      </c>
      <c r="H7311" s="1">
        <v>5.92</v>
      </c>
      <c r="I7311">
        <f t="shared" si="572"/>
        <v>287.5</v>
      </c>
      <c r="J7311">
        <f t="shared" si="573"/>
        <v>4.7610000000000001</v>
      </c>
      <c r="K7311">
        <f t="shared" si="574"/>
        <v>13.4060238</v>
      </c>
      <c r="L7311" s="1" t="s">
        <v>26</v>
      </c>
      <c r="M7311" s="1" t="s">
        <v>56</v>
      </c>
      <c r="N7311" s="1" t="s">
        <v>33</v>
      </c>
      <c r="O7311" s="1" t="s">
        <v>22</v>
      </c>
      <c r="P7311" s="1" t="s">
        <v>23</v>
      </c>
      <c r="Q7311" s="1" t="s">
        <v>31</v>
      </c>
      <c r="R7311" s="2">
        <v>41138</v>
      </c>
    </row>
    <row r="7312" spans="1:18" x14ac:dyDescent="0.25">
      <c r="A7312" s="1">
        <v>41861</v>
      </c>
      <c r="B7312" s="2">
        <v>40508</v>
      </c>
      <c r="C7312" s="2" t="str">
        <f t="shared" si="571"/>
        <v>November</v>
      </c>
      <c r="D7312" s="1" t="s">
        <v>18</v>
      </c>
      <c r="E7312" s="1">
        <v>24</v>
      </c>
      <c r="F7312" s="1">
        <f t="shared" si="570"/>
        <v>19.829166666666666</v>
      </c>
      <c r="G7312" s="1">
        <v>475.9</v>
      </c>
      <c r="H7312" s="1">
        <v>5.97</v>
      </c>
      <c r="I7312">
        <f t="shared" si="572"/>
        <v>481.87</v>
      </c>
      <c r="J7312">
        <f t="shared" si="573"/>
        <v>3.5455000000000001</v>
      </c>
      <c r="K7312">
        <f t="shared" si="574"/>
        <v>16.873034499999999</v>
      </c>
      <c r="L7312" s="1" t="s">
        <v>26</v>
      </c>
      <c r="M7312" s="1" t="s">
        <v>27</v>
      </c>
      <c r="N7312" s="1" t="s">
        <v>33</v>
      </c>
      <c r="O7312" s="1" t="s">
        <v>34</v>
      </c>
      <c r="P7312" s="1" t="s">
        <v>45</v>
      </c>
      <c r="Q7312" s="1" t="s">
        <v>24</v>
      </c>
      <c r="R7312" s="2">
        <v>40510</v>
      </c>
    </row>
    <row r="7313" spans="1:18" x14ac:dyDescent="0.25">
      <c r="A7313" s="1">
        <v>21510</v>
      </c>
      <c r="B7313" s="2">
        <v>41037</v>
      </c>
      <c r="C7313" s="2" t="str">
        <f t="shared" si="571"/>
        <v>May</v>
      </c>
      <c r="D7313" s="1" t="s">
        <v>25</v>
      </c>
      <c r="E7313" s="1">
        <v>16</v>
      </c>
      <c r="F7313" s="1">
        <f t="shared" si="570"/>
        <v>23.255624999999998</v>
      </c>
      <c r="G7313" s="1">
        <v>372.09</v>
      </c>
      <c r="H7313" s="1">
        <v>1.99</v>
      </c>
      <c r="I7313">
        <f t="shared" si="572"/>
        <v>374.08</v>
      </c>
      <c r="J7313">
        <f t="shared" si="573"/>
        <v>5.3265000000000002</v>
      </c>
      <c r="K7313">
        <f t="shared" si="574"/>
        <v>19.819373849999998</v>
      </c>
      <c r="L7313" s="1" t="s">
        <v>19</v>
      </c>
      <c r="M7313" s="1" t="s">
        <v>51</v>
      </c>
      <c r="N7313" s="1" t="s">
        <v>33</v>
      </c>
      <c r="O7313" s="1" t="s">
        <v>29</v>
      </c>
      <c r="P7313" s="1" t="s">
        <v>43</v>
      </c>
      <c r="Q7313" s="1" t="s">
        <v>46</v>
      </c>
      <c r="R7313" s="2">
        <v>41037</v>
      </c>
    </row>
    <row r="7314" spans="1:18" x14ac:dyDescent="0.25">
      <c r="A7314" s="1">
        <v>33606</v>
      </c>
      <c r="B7314" s="2">
        <v>40969</v>
      </c>
      <c r="C7314" s="2" t="str">
        <f t="shared" si="571"/>
        <v>March</v>
      </c>
      <c r="D7314" s="1" t="s">
        <v>25</v>
      </c>
      <c r="E7314" s="1">
        <v>46</v>
      </c>
      <c r="F7314" s="1">
        <f t="shared" si="570"/>
        <v>8.9136956521739119</v>
      </c>
      <c r="G7314" s="1">
        <v>410.03</v>
      </c>
      <c r="H7314" s="1">
        <v>8.5399999999999991</v>
      </c>
      <c r="I7314">
        <f t="shared" si="572"/>
        <v>418.57</v>
      </c>
      <c r="J7314">
        <f t="shared" si="573"/>
        <v>4.7610000000000001</v>
      </c>
      <c r="K7314">
        <f t="shared" si="574"/>
        <v>19.5215283</v>
      </c>
      <c r="L7314" s="1" t="s">
        <v>26</v>
      </c>
      <c r="M7314" s="1" t="s">
        <v>49</v>
      </c>
      <c r="N7314" s="1" t="s">
        <v>28</v>
      </c>
      <c r="O7314" s="1" t="s">
        <v>22</v>
      </c>
      <c r="P7314" s="1" t="s">
        <v>23</v>
      </c>
      <c r="Q7314" s="1" t="s">
        <v>46</v>
      </c>
      <c r="R7314" s="2">
        <v>40971</v>
      </c>
    </row>
    <row r="7315" spans="1:18" x14ac:dyDescent="0.25">
      <c r="A7315" s="1">
        <v>38530</v>
      </c>
      <c r="B7315" s="2">
        <v>40650</v>
      </c>
      <c r="C7315" s="2" t="str">
        <f t="shared" si="571"/>
        <v>April</v>
      </c>
      <c r="D7315" s="1" t="s">
        <v>37</v>
      </c>
      <c r="E7315" s="1">
        <v>47</v>
      </c>
      <c r="F7315" s="1">
        <f t="shared" si="570"/>
        <v>42.135531914893612</v>
      </c>
      <c r="G7315" s="1">
        <v>1980.37</v>
      </c>
      <c r="H7315" s="1">
        <v>2.99</v>
      </c>
      <c r="I7315">
        <f t="shared" si="572"/>
        <v>1983.36</v>
      </c>
      <c r="J7315">
        <f t="shared" si="573"/>
        <v>3.5455000000000001</v>
      </c>
      <c r="K7315">
        <f t="shared" si="574"/>
        <v>70.214018350000003</v>
      </c>
      <c r="L7315" s="1" t="s">
        <v>26</v>
      </c>
      <c r="M7315" s="1" t="s">
        <v>27</v>
      </c>
      <c r="N7315" s="1" t="s">
        <v>42</v>
      </c>
      <c r="O7315" s="1" t="s">
        <v>34</v>
      </c>
      <c r="P7315" s="1" t="s">
        <v>48</v>
      </c>
      <c r="Q7315" s="1" t="s">
        <v>24</v>
      </c>
      <c r="R7315" s="2">
        <v>40650</v>
      </c>
    </row>
    <row r="7316" spans="1:18" x14ac:dyDescent="0.25">
      <c r="A7316" s="1">
        <v>19653</v>
      </c>
      <c r="B7316" s="2">
        <v>41163</v>
      </c>
      <c r="C7316" s="2" t="str">
        <f t="shared" si="571"/>
        <v>September</v>
      </c>
      <c r="D7316" s="1" t="s">
        <v>32</v>
      </c>
      <c r="E7316" s="1">
        <v>34</v>
      </c>
      <c r="F7316" s="1">
        <f t="shared" si="570"/>
        <v>3.69</v>
      </c>
      <c r="G7316" s="1">
        <v>125.46</v>
      </c>
      <c r="H7316" s="1">
        <v>5.47</v>
      </c>
      <c r="I7316">
        <f t="shared" si="572"/>
        <v>130.93</v>
      </c>
      <c r="J7316">
        <f t="shared" si="573"/>
        <v>3.5455000000000001</v>
      </c>
      <c r="K7316">
        <f t="shared" si="574"/>
        <v>4.4481842999999994</v>
      </c>
      <c r="L7316" s="1" t="s">
        <v>26</v>
      </c>
      <c r="M7316" s="1" t="s">
        <v>27</v>
      </c>
      <c r="N7316" s="1" t="s">
        <v>42</v>
      </c>
      <c r="O7316" s="1" t="s">
        <v>34</v>
      </c>
      <c r="P7316" s="1" t="s">
        <v>48</v>
      </c>
      <c r="Q7316" s="1" t="s">
        <v>24</v>
      </c>
      <c r="R7316" s="2">
        <v>41163</v>
      </c>
    </row>
    <row r="7317" spans="1:18" x14ac:dyDescent="0.25">
      <c r="A7317" s="1">
        <v>36416</v>
      </c>
      <c r="B7317" s="2">
        <v>40147</v>
      </c>
      <c r="C7317" s="2" t="str">
        <f t="shared" si="571"/>
        <v>November</v>
      </c>
      <c r="D7317" s="1" t="s">
        <v>18</v>
      </c>
      <c r="E7317" s="1">
        <v>46</v>
      </c>
      <c r="F7317" s="1">
        <f t="shared" si="570"/>
        <v>2.8697826086956519</v>
      </c>
      <c r="G7317" s="1">
        <v>132.01</v>
      </c>
      <c r="H7317" s="1">
        <v>1.01</v>
      </c>
      <c r="I7317">
        <f t="shared" si="572"/>
        <v>133.01999999999998</v>
      </c>
      <c r="J7317">
        <f t="shared" si="573"/>
        <v>3.5455000000000001</v>
      </c>
      <c r="K7317">
        <f t="shared" si="574"/>
        <v>4.6804145500000001</v>
      </c>
      <c r="L7317" s="1" t="s">
        <v>26</v>
      </c>
      <c r="M7317" s="1" t="s">
        <v>27</v>
      </c>
      <c r="N7317" s="1" t="s">
        <v>33</v>
      </c>
      <c r="O7317" s="1" t="s">
        <v>34</v>
      </c>
      <c r="P7317" s="1" t="s">
        <v>35</v>
      </c>
      <c r="Q7317" s="1" t="s">
        <v>36</v>
      </c>
      <c r="R7317" s="2">
        <v>40151</v>
      </c>
    </row>
    <row r="7318" spans="1:18" x14ac:dyDescent="0.25">
      <c r="A7318" s="1">
        <v>29152</v>
      </c>
      <c r="B7318" s="2">
        <v>40747</v>
      </c>
      <c r="C7318" s="2" t="str">
        <f t="shared" si="571"/>
        <v>July</v>
      </c>
      <c r="D7318" s="1" t="s">
        <v>18</v>
      </c>
      <c r="E7318" s="1">
        <v>3</v>
      </c>
      <c r="F7318" s="1">
        <f t="shared" si="570"/>
        <v>19.543333333333333</v>
      </c>
      <c r="G7318" s="1">
        <v>58.63</v>
      </c>
      <c r="H7318" s="1">
        <v>1.99</v>
      </c>
      <c r="I7318">
        <f t="shared" si="572"/>
        <v>60.620000000000005</v>
      </c>
      <c r="J7318">
        <f t="shared" si="573"/>
        <v>5.3265000000000002</v>
      </c>
      <c r="K7318">
        <f t="shared" si="574"/>
        <v>3.1229269500000005</v>
      </c>
      <c r="L7318" s="1" t="s">
        <v>26</v>
      </c>
      <c r="M7318" s="1" t="s">
        <v>54</v>
      </c>
      <c r="N7318" s="1" t="s">
        <v>28</v>
      </c>
      <c r="O7318" s="1" t="s">
        <v>29</v>
      </c>
      <c r="P7318" s="1" t="s">
        <v>43</v>
      </c>
      <c r="Q7318" s="1" t="s">
        <v>46</v>
      </c>
      <c r="R7318" s="2">
        <v>40751</v>
      </c>
    </row>
    <row r="7319" spans="1:18" x14ac:dyDescent="0.25">
      <c r="A7319" s="1">
        <v>39972</v>
      </c>
      <c r="B7319" s="2">
        <v>41177</v>
      </c>
      <c r="C7319" s="2" t="str">
        <f t="shared" si="571"/>
        <v>September</v>
      </c>
      <c r="D7319" s="1" t="s">
        <v>32</v>
      </c>
      <c r="E7319" s="1">
        <v>19</v>
      </c>
      <c r="F7319" s="1">
        <f t="shared" si="570"/>
        <v>5.108421052631579</v>
      </c>
      <c r="G7319" s="1">
        <v>97.06</v>
      </c>
      <c r="H7319" s="1">
        <v>2.99</v>
      </c>
      <c r="I7319">
        <f t="shared" si="572"/>
        <v>100.05</v>
      </c>
      <c r="J7319">
        <f t="shared" si="573"/>
        <v>3.5455000000000001</v>
      </c>
      <c r="K7319">
        <f t="shared" si="574"/>
        <v>3.4412623</v>
      </c>
      <c r="L7319" s="1" t="s">
        <v>26</v>
      </c>
      <c r="M7319" s="1" t="s">
        <v>49</v>
      </c>
      <c r="N7319" s="1" t="s">
        <v>33</v>
      </c>
      <c r="O7319" s="1" t="s">
        <v>34</v>
      </c>
      <c r="P7319" s="1" t="s">
        <v>48</v>
      </c>
      <c r="Q7319" s="1" t="s">
        <v>24</v>
      </c>
      <c r="R7319" s="2">
        <v>41180</v>
      </c>
    </row>
    <row r="7320" spans="1:18" x14ac:dyDescent="0.25">
      <c r="A7320" s="1">
        <v>58656</v>
      </c>
      <c r="B7320" s="2">
        <v>40516</v>
      </c>
      <c r="C7320" s="2" t="str">
        <f t="shared" si="571"/>
        <v>December</v>
      </c>
      <c r="D7320" s="1" t="s">
        <v>25</v>
      </c>
      <c r="E7320" s="1">
        <v>5</v>
      </c>
      <c r="F7320" s="1">
        <f t="shared" si="570"/>
        <v>7.8879999999999999</v>
      </c>
      <c r="G7320" s="1">
        <v>39.44</v>
      </c>
      <c r="H7320" s="1">
        <v>2.99</v>
      </c>
      <c r="I7320">
        <f t="shared" si="572"/>
        <v>42.43</v>
      </c>
      <c r="J7320">
        <f t="shared" si="573"/>
        <v>3.5455000000000001</v>
      </c>
      <c r="K7320">
        <f t="shared" si="574"/>
        <v>1.3983452000000001</v>
      </c>
      <c r="L7320" s="1" t="s">
        <v>26</v>
      </c>
      <c r="M7320" s="1" t="s">
        <v>27</v>
      </c>
      <c r="N7320" s="1" t="s">
        <v>28</v>
      </c>
      <c r="O7320" s="1" t="s">
        <v>34</v>
      </c>
      <c r="P7320" s="1" t="s">
        <v>48</v>
      </c>
      <c r="Q7320" s="1" t="s">
        <v>24</v>
      </c>
      <c r="R7320" s="2">
        <v>40518</v>
      </c>
    </row>
    <row r="7321" spans="1:18" x14ac:dyDescent="0.25">
      <c r="A7321" s="1">
        <v>35812</v>
      </c>
      <c r="B7321" s="2">
        <v>40200</v>
      </c>
      <c r="C7321" s="2" t="str">
        <f t="shared" si="571"/>
        <v>January</v>
      </c>
      <c r="D7321" s="1" t="s">
        <v>37</v>
      </c>
      <c r="E7321" s="1">
        <v>2</v>
      </c>
      <c r="F7321" s="1">
        <f t="shared" si="570"/>
        <v>29.965</v>
      </c>
      <c r="G7321" s="1">
        <v>59.93</v>
      </c>
      <c r="H7321" s="1">
        <v>4</v>
      </c>
      <c r="I7321">
        <f t="shared" si="572"/>
        <v>63.93</v>
      </c>
      <c r="J7321">
        <f t="shared" si="573"/>
        <v>5.3265000000000002</v>
      </c>
      <c r="K7321">
        <f t="shared" si="574"/>
        <v>3.19217145</v>
      </c>
      <c r="L7321" s="1" t="s">
        <v>26</v>
      </c>
      <c r="M7321" s="1" t="s">
        <v>20</v>
      </c>
      <c r="N7321" s="1" t="s">
        <v>28</v>
      </c>
      <c r="O7321" s="1" t="s">
        <v>29</v>
      </c>
      <c r="P7321" s="1" t="s">
        <v>43</v>
      </c>
      <c r="Q7321" s="1" t="s">
        <v>24</v>
      </c>
      <c r="R7321" s="2">
        <v>40202</v>
      </c>
    </row>
    <row r="7322" spans="1:18" x14ac:dyDescent="0.25">
      <c r="A7322" s="1">
        <v>20453</v>
      </c>
      <c r="B7322" s="2">
        <v>40612</v>
      </c>
      <c r="C7322" s="2" t="str">
        <f t="shared" si="571"/>
        <v>March</v>
      </c>
      <c r="D7322" s="1" t="s">
        <v>41</v>
      </c>
      <c r="E7322" s="1">
        <v>17</v>
      </c>
      <c r="F7322" s="1">
        <f t="shared" si="570"/>
        <v>70.183499999999995</v>
      </c>
      <c r="G7322" s="1">
        <v>1193.1195</v>
      </c>
      <c r="H7322" s="1">
        <v>0.99</v>
      </c>
      <c r="I7322">
        <f t="shared" si="572"/>
        <v>1194.1095</v>
      </c>
      <c r="J7322">
        <f t="shared" si="573"/>
        <v>5.3265000000000002</v>
      </c>
      <c r="K7322">
        <f t="shared" si="574"/>
        <v>63.551510167499998</v>
      </c>
      <c r="L7322" s="1" t="s">
        <v>19</v>
      </c>
      <c r="M7322" s="1" t="s">
        <v>27</v>
      </c>
      <c r="N7322" s="1" t="s">
        <v>42</v>
      </c>
      <c r="O7322" s="1" t="s">
        <v>29</v>
      </c>
      <c r="P7322" s="1" t="s">
        <v>30</v>
      </c>
      <c r="Q7322" s="1" t="s">
        <v>36</v>
      </c>
      <c r="R7322" s="2">
        <v>40614</v>
      </c>
    </row>
    <row r="7323" spans="1:18" x14ac:dyDescent="0.25">
      <c r="A7323" s="1">
        <v>9696</v>
      </c>
      <c r="B7323" s="2">
        <v>40593</v>
      </c>
      <c r="C7323" s="2" t="str">
        <f t="shared" si="571"/>
        <v>February</v>
      </c>
      <c r="D7323" s="1" t="s">
        <v>32</v>
      </c>
      <c r="E7323" s="1">
        <v>15</v>
      </c>
      <c r="F7323" s="1">
        <f t="shared" si="570"/>
        <v>7.3433333333333337</v>
      </c>
      <c r="G7323" s="1">
        <v>110.15</v>
      </c>
      <c r="H7323" s="1">
        <v>2.99</v>
      </c>
      <c r="I7323">
        <f t="shared" si="572"/>
        <v>113.14</v>
      </c>
      <c r="J7323">
        <f t="shared" si="573"/>
        <v>3.5455000000000001</v>
      </c>
      <c r="K7323">
        <f t="shared" si="574"/>
        <v>3.9053682500000004</v>
      </c>
      <c r="L7323" s="1" t="s">
        <v>26</v>
      </c>
      <c r="M7323" s="1" t="s">
        <v>51</v>
      </c>
      <c r="N7323" s="1" t="s">
        <v>33</v>
      </c>
      <c r="O7323" s="1" t="s">
        <v>34</v>
      </c>
      <c r="P7323" s="1" t="s">
        <v>48</v>
      </c>
      <c r="Q7323" s="1" t="s">
        <v>24</v>
      </c>
      <c r="R7323" s="2">
        <v>40595</v>
      </c>
    </row>
    <row r="7324" spans="1:18" x14ac:dyDescent="0.25">
      <c r="A7324" s="1">
        <v>46787</v>
      </c>
      <c r="B7324" s="2">
        <v>40997</v>
      </c>
      <c r="C7324" s="2" t="str">
        <f t="shared" si="571"/>
        <v>March</v>
      </c>
      <c r="D7324" s="1" t="s">
        <v>41</v>
      </c>
      <c r="E7324" s="1">
        <v>28</v>
      </c>
      <c r="F7324" s="1">
        <f t="shared" si="570"/>
        <v>6.2178571428571425</v>
      </c>
      <c r="G7324" s="1">
        <v>174.1</v>
      </c>
      <c r="H7324" s="1">
        <v>9.17</v>
      </c>
      <c r="I7324">
        <f t="shared" si="572"/>
        <v>183.26999999999998</v>
      </c>
      <c r="J7324">
        <f t="shared" si="573"/>
        <v>3.5455000000000001</v>
      </c>
      <c r="K7324">
        <f t="shared" si="574"/>
        <v>6.1727155000000007</v>
      </c>
      <c r="L7324" s="1" t="s">
        <v>26</v>
      </c>
      <c r="M7324" s="1" t="s">
        <v>49</v>
      </c>
      <c r="N7324" s="1" t="s">
        <v>33</v>
      </c>
      <c r="O7324" s="1" t="s">
        <v>34</v>
      </c>
      <c r="P7324" s="1" t="s">
        <v>45</v>
      </c>
      <c r="Q7324" s="1" t="s">
        <v>24</v>
      </c>
      <c r="R7324" s="2">
        <v>40999</v>
      </c>
    </row>
    <row r="7325" spans="1:18" x14ac:dyDescent="0.25">
      <c r="A7325" s="1">
        <v>49346</v>
      </c>
      <c r="B7325" s="2">
        <v>40668</v>
      </c>
      <c r="C7325" s="2" t="str">
        <f t="shared" si="571"/>
        <v>May</v>
      </c>
      <c r="D7325" s="1" t="s">
        <v>32</v>
      </c>
      <c r="E7325" s="1">
        <v>50</v>
      </c>
      <c r="F7325" s="1">
        <f t="shared" si="570"/>
        <v>5.5350000000000001</v>
      </c>
      <c r="G7325" s="1">
        <v>276.75</v>
      </c>
      <c r="H7325" s="1">
        <v>5.57</v>
      </c>
      <c r="I7325">
        <f t="shared" si="572"/>
        <v>282.32</v>
      </c>
      <c r="J7325">
        <f t="shared" si="573"/>
        <v>3.5455000000000001</v>
      </c>
      <c r="K7325">
        <f t="shared" si="574"/>
        <v>9.8121712500000005</v>
      </c>
      <c r="L7325" s="1" t="s">
        <v>26</v>
      </c>
      <c r="M7325" s="1" t="s">
        <v>54</v>
      </c>
      <c r="N7325" s="1" t="s">
        <v>33</v>
      </c>
      <c r="O7325" s="1" t="s">
        <v>34</v>
      </c>
      <c r="P7325" s="1" t="s">
        <v>45</v>
      </c>
      <c r="Q7325" s="1" t="s">
        <v>24</v>
      </c>
      <c r="R7325" s="2">
        <v>40669</v>
      </c>
    </row>
    <row r="7326" spans="1:18" x14ac:dyDescent="0.25">
      <c r="A7326" s="1">
        <v>59329</v>
      </c>
      <c r="B7326" s="2">
        <v>41247</v>
      </c>
      <c r="C7326" s="2" t="str">
        <f t="shared" si="571"/>
        <v>December</v>
      </c>
      <c r="D7326" s="1" t="s">
        <v>37</v>
      </c>
      <c r="E7326" s="1">
        <v>41</v>
      </c>
      <c r="F7326" s="1">
        <f t="shared" si="570"/>
        <v>5.2241463414634142</v>
      </c>
      <c r="G7326" s="1">
        <v>214.19</v>
      </c>
      <c r="H7326" s="1">
        <v>4.7</v>
      </c>
      <c r="I7326">
        <f t="shared" si="572"/>
        <v>218.89</v>
      </c>
      <c r="J7326">
        <f t="shared" si="573"/>
        <v>3.5455000000000001</v>
      </c>
      <c r="K7326">
        <f t="shared" si="574"/>
        <v>7.5941064500000008</v>
      </c>
      <c r="L7326" s="1" t="s">
        <v>26</v>
      </c>
      <c r="M7326" s="1" t="s">
        <v>51</v>
      </c>
      <c r="N7326" s="1" t="s">
        <v>33</v>
      </c>
      <c r="O7326" s="1" t="s">
        <v>34</v>
      </c>
      <c r="P7326" s="1" t="s">
        <v>45</v>
      </c>
      <c r="Q7326" s="1" t="s">
        <v>24</v>
      </c>
      <c r="R7326" s="2">
        <v>41248</v>
      </c>
    </row>
    <row r="7327" spans="1:18" x14ac:dyDescent="0.25">
      <c r="A7327" s="1">
        <v>48357</v>
      </c>
      <c r="B7327" s="2">
        <v>39900</v>
      </c>
      <c r="C7327" s="2" t="str">
        <f t="shared" si="571"/>
        <v>March</v>
      </c>
      <c r="D7327" s="1" t="s">
        <v>32</v>
      </c>
      <c r="E7327" s="1">
        <v>16</v>
      </c>
      <c r="F7327" s="1">
        <f t="shared" si="570"/>
        <v>147.83937499999999</v>
      </c>
      <c r="G7327" s="1">
        <v>2365.4299999999998</v>
      </c>
      <c r="H7327" s="1">
        <v>13.99</v>
      </c>
      <c r="I7327">
        <f t="shared" si="572"/>
        <v>2379.4199999999996</v>
      </c>
      <c r="J7327">
        <f t="shared" si="573"/>
        <v>5.3265000000000002</v>
      </c>
      <c r="K7327">
        <f t="shared" si="574"/>
        <v>125.99462895000001</v>
      </c>
      <c r="L7327" s="1" t="s">
        <v>26</v>
      </c>
      <c r="M7327" s="1" t="s">
        <v>27</v>
      </c>
      <c r="N7327" s="1" t="s">
        <v>21</v>
      </c>
      <c r="O7327" s="1" t="s">
        <v>29</v>
      </c>
      <c r="P7327" s="1" t="s">
        <v>61</v>
      </c>
      <c r="Q7327" s="1" t="s">
        <v>31</v>
      </c>
      <c r="R7327" s="2">
        <v>39900</v>
      </c>
    </row>
    <row r="7328" spans="1:18" x14ac:dyDescent="0.25">
      <c r="A7328" s="1">
        <v>49472</v>
      </c>
      <c r="B7328" s="2">
        <v>40375</v>
      </c>
      <c r="C7328" s="2" t="str">
        <f t="shared" si="571"/>
        <v>July</v>
      </c>
      <c r="D7328" s="1" t="s">
        <v>18</v>
      </c>
      <c r="E7328" s="1">
        <v>9</v>
      </c>
      <c r="F7328" s="1">
        <f t="shared" si="570"/>
        <v>3.4055555555555554</v>
      </c>
      <c r="G7328" s="1">
        <v>30.65</v>
      </c>
      <c r="H7328" s="1">
        <v>1.35</v>
      </c>
      <c r="I7328">
        <f t="shared" si="572"/>
        <v>32</v>
      </c>
      <c r="J7328">
        <f t="shared" si="573"/>
        <v>3.5455000000000001</v>
      </c>
      <c r="K7328">
        <f t="shared" si="574"/>
        <v>1.0866957499999998</v>
      </c>
      <c r="L7328" s="1" t="s">
        <v>26</v>
      </c>
      <c r="M7328" s="1" t="s">
        <v>58</v>
      </c>
      <c r="N7328" s="1" t="s">
        <v>28</v>
      </c>
      <c r="O7328" s="1" t="s">
        <v>34</v>
      </c>
      <c r="P7328" s="1" t="s">
        <v>66</v>
      </c>
      <c r="Q7328" s="1" t="s">
        <v>36</v>
      </c>
      <c r="R7328" s="2">
        <v>40379</v>
      </c>
    </row>
    <row r="7329" spans="1:18" x14ac:dyDescent="0.25">
      <c r="A7329" s="1">
        <v>39332</v>
      </c>
      <c r="B7329" s="2">
        <v>40825</v>
      </c>
      <c r="C7329" s="2" t="str">
        <f t="shared" si="571"/>
        <v>October</v>
      </c>
      <c r="D7329" s="1" t="s">
        <v>37</v>
      </c>
      <c r="E7329" s="1">
        <v>4</v>
      </c>
      <c r="F7329" s="1">
        <f t="shared" si="570"/>
        <v>49.68</v>
      </c>
      <c r="G7329" s="1">
        <v>198.72</v>
      </c>
      <c r="H7329" s="1">
        <v>14.45</v>
      </c>
      <c r="I7329">
        <f t="shared" si="572"/>
        <v>213.17</v>
      </c>
      <c r="J7329">
        <f t="shared" si="573"/>
        <v>4.7610000000000001</v>
      </c>
      <c r="K7329">
        <f t="shared" si="574"/>
        <v>9.4610591999999993</v>
      </c>
      <c r="L7329" s="1" t="s">
        <v>19</v>
      </c>
      <c r="M7329" s="1" t="s">
        <v>20</v>
      </c>
      <c r="N7329" s="1" t="s">
        <v>21</v>
      </c>
      <c r="O7329" s="1" t="s">
        <v>22</v>
      </c>
      <c r="P7329" s="1" t="s">
        <v>23</v>
      </c>
      <c r="Q7329" s="1" t="s">
        <v>53</v>
      </c>
      <c r="R7329" s="2">
        <v>40826</v>
      </c>
    </row>
    <row r="7330" spans="1:18" x14ac:dyDescent="0.25">
      <c r="A7330" s="1">
        <v>54055</v>
      </c>
      <c r="B7330" s="2">
        <v>39857</v>
      </c>
      <c r="C7330" s="2" t="str">
        <f t="shared" si="571"/>
        <v>February</v>
      </c>
      <c r="D7330" s="1" t="s">
        <v>37</v>
      </c>
      <c r="E7330" s="1">
        <v>44</v>
      </c>
      <c r="F7330" s="1">
        <f t="shared" si="570"/>
        <v>124.63545454545455</v>
      </c>
      <c r="G7330" s="1">
        <v>5483.96</v>
      </c>
      <c r="H7330" s="1">
        <v>58.64</v>
      </c>
      <c r="I7330">
        <f t="shared" si="572"/>
        <v>5542.6</v>
      </c>
      <c r="J7330">
        <f t="shared" si="573"/>
        <v>4.7610000000000001</v>
      </c>
      <c r="K7330">
        <f t="shared" si="574"/>
        <v>261.09133560000004</v>
      </c>
      <c r="L7330" s="1" t="s">
        <v>38</v>
      </c>
      <c r="M7330" s="1" t="s">
        <v>27</v>
      </c>
      <c r="N7330" s="1" t="s">
        <v>42</v>
      </c>
      <c r="O7330" s="1" t="s">
        <v>22</v>
      </c>
      <c r="P7330" s="1" t="s">
        <v>67</v>
      </c>
      <c r="Q7330" s="1" t="s">
        <v>64</v>
      </c>
      <c r="R7330" s="2">
        <v>39859</v>
      </c>
    </row>
    <row r="7331" spans="1:18" x14ac:dyDescent="0.25">
      <c r="A7331" s="1">
        <v>28037</v>
      </c>
      <c r="B7331" s="2">
        <v>40159</v>
      </c>
      <c r="C7331" s="2" t="str">
        <f t="shared" si="571"/>
        <v>December</v>
      </c>
      <c r="D7331" s="1" t="s">
        <v>25</v>
      </c>
      <c r="E7331" s="1">
        <v>31</v>
      </c>
      <c r="F7331" s="1">
        <f t="shared" si="570"/>
        <v>6.5654838709677419</v>
      </c>
      <c r="G7331" s="1">
        <v>203.53</v>
      </c>
      <c r="H7331" s="1">
        <v>6.93</v>
      </c>
      <c r="I7331">
        <f t="shared" si="572"/>
        <v>210.46</v>
      </c>
      <c r="J7331">
        <f t="shared" si="573"/>
        <v>3.5455000000000001</v>
      </c>
      <c r="K7331">
        <f t="shared" si="574"/>
        <v>7.2161561500000007</v>
      </c>
      <c r="L7331" s="1" t="s">
        <v>26</v>
      </c>
      <c r="M7331" s="1" t="s">
        <v>54</v>
      </c>
      <c r="N7331" s="1" t="s">
        <v>33</v>
      </c>
      <c r="O7331" s="1" t="s">
        <v>34</v>
      </c>
      <c r="P7331" s="1" t="s">
        <v>45</v>
      </c>
      <c r="Q7331" s="1" t="s">
        <v>24</v>
      </c>
      <c r="R7331" s="2">
        <v>40160</v>
      </c>
    </row>
    <row r="7332" spans="1:18" x14ac:dyDescent="0.25">
      <c r="A7332" s="1">
        <v>45127</v>
      </c>
      <c r="B7332" s="2">
        <v>41273</v>
      </c>
      <c r="C7332" s="2" t="str">
        <f t="shared" si="571"/>
        <v>December</v>
      </c>
      <c r="D7332" s="1" t="s">
        <v>41</v>
      </c>
      <c r="E7332" s="1">
        <v>10</v>
      </c>
      <c r="F7332" s="1">
        <f t="shared" si="570"/>
        <v>1.415</v>
      </c>
      <c r="G7332" s="1">
        <v>14.15</v>
      </c>
      <c r="H7332" s="1">
        <v>0.7</v>
      </c>
      <c r="I7332">
        <f t="shared" si="572"/>
        <v>14.85</v>
      </c>
      <c r="J7332">
        <f t="shared" si="573"/>
        <v>3.5455000000000001</v>
      </c>
      <c r="K7332">
        <f t="shared" si="574"/>
        <v>0.50168825000000006</v>
      </c>
      <c r="L7332" s="1" t="s">
        <v>26</v>
      </c>
      <c r="M7332" s="1" t="s">
        <v>56</v>
      </c>
      <c r="N7332" s="1" t="s">
        <v>21</v>
      </c>
      <c r="O7332" s="1" t="s">
        <v>34</v>
      </c>
      <c r="P7332" s="1" t="s">
        <v>66</v>
      </c>
      <c r="Q7332" s="1" t="s">
        <v>36</v>
      </c>
      <c r="R7332" s="2">
        <v>41273</v>
      </c>
    </row>
    <row r="7333" spans="1:18" x14ac:dyDescent="0.25">
      <c r="A7333" s="1">
        <v>59812</v>
      </c>
      <c r="B7333" s="2">
        <v>40716</v>
      </c>
      <c r="C7333" s="2" t="str">
        <f t="shared" si="571"/>
        <v>June</v>
      </c>
      <c r="D7333" s="1" t="s">
        <v>41</v>
      </c>
      <c r="E7333" s="1">
        <v>2</v>
      </c>
      <c r="F7333" s="1">
        <f t="shared" si="570"/>
        <v>14.49</v>
      </c>
      <c r="G7333" s="1">
        <v>28.98</v>
      </c>
      <c r="H7333" s="1">
        <v>4.9800000000000004</v>
      </c>
      <c r="I7333">
        <f t="shared" si="572"/>
        <v>33.96</v>
      </c>
      <c r="J7333">
        <f t="shared" si="573"/>
        <v>4.7610000000000001</v>
      </c>
      <c r="K7333">
        <f t="shared" si="574"/>
        <v>1.3797378</v>
      </c>
      <c r="L7333" s="1" t="s">
        <v>26</v>
      </c>
      <c r="M7333" s="1" t="s">
        <v>20</v>
      </c>
      <c r="N7333" s="1" t="s">
        <v>21</v>
      </c>
      <c r="O7333" s="1" t="s">
        <v>22</v>
      </c>
      <c r="P7333" s="1" t="s">
        <v>23</v>
      </c>
      <c r="Q7333" s="1" t="s">
        <v>46</v>
      </c>
      <c r="R7333" s="2">
        <v>40717</v>
      </c>
    </row>
    <row r="7334" spans="1:18" x14ac:dyDescent="0.25">
      <c r="A7334" s="1">
        <v>54659</v>
      </c>
      <c r="B7334" s="2">
        <v>40770</v>
      </c>
      <c r="C7334" s="2" t="str">
        <f t="shared" si="571"/>
        <v>August</v>
      </c>
      <c r="D7334" s="1" t="s">
        <v>25</v>
      </c>
      <c r="E7334" s="1">
        <v>38</v>
      </c>
      <c r="F7334" s="1">
        <f t="shared" si="570"/>
        <v>6.9184210526315786</v>
      </c>
      <c r="G7334" s="1">
        <v>262.89999999999998</v>
      </c>
      <c r="H7334" s="1">
        <v>5.2</v>
      </c>
      <c r="I7334">
        <f t="shared" si="572"/>
        <v>268.09999999999997</v>
      </c>
      <c r="J7334">
        <f t="shared" si="573"/>
        <v>3.5455000000000001</v>
      </c>
      <c r="K7334">
        <f t="shared" si="574"/>
        <v>9.3211195</v>
      </c>
      <c r="L7334" s="1" t="s">
        <v>26</v>
      </c>
      <c r="M7334" s="1" t="s">
        <v>49</v>
      </c>
      <c r="N7334" s="1" t="s">
        <v>33</v>
      </c>
      <c r="O7334" s="1" t="s">
        <v>34</v>
      </c>
      <c r="P7334" s="1" t="s">
        <v>45</v>
      </c>
      <c r="Q7334" s="1" t="s">
        <v>24</v>
      </c>
      <c r="R7334" s="2">
        <v>40770</v>
      </c>
    </row>
    <row r="7335" spans="1:18" x14ac:dyDescent="0.25">
      <c r="A7335" s="1">
        <v>56420</v>
      </c>
      <c r="B7335" s="2">
        <v>40748</v>
      </c>
      <c r="C7335" s="2" t="str">
        <f t="shared" si="571"/>
        <v>July</v>
      </c>
      <c r="D7335" s="1" t="s">
        <v>18</v>
      </c>
      <c r="E7335" s="1">
        <v>26</v>
      </c>
      <c r="F7335" s="1">
        <f t="shared" si="570"/>
        <v>5.0857692307692304</v>
      </c>
      <c r="G7335" s="1">
        <v>132.22999999999999</v>
      </c>
      <c r="H7335" s="1">
        <v>2.0299999999999998</v>
      </c>
      <c r="I7335">
        <f t="shared" si="572"/>
        <v>134.26</v>
      </c>
      <c r="J7335">
        <f t="shared" si="573"/>
        <v>4.7610000000000001</v>
      </c>
      <c r="K7335">
        <f t="shared" si="574"/>
        <v>6.2954702999999999</v>
      </c>
      <c r="L7335" s="1" t="s">
        <v>26</v>
      </c>
      <c r="M7335" s="1" t="s">
        <v>51</v>
      </c>
      <c r="N7335" s="1" t="s">
        <v>21</v>
      </c>
      <c r="O7335" s="1" t="s">
        <v>22</v>
      </c>
      <c r="P7335" s="1" t="s">
        <v>23</v>
      </c>
      <c r="Q7335" s="1" t="s">
        <v>36</v>
      </c>
      <c r="R7335" s="2">
        <v>40750</v>
      </c>
    </row>
    <row r="7336" spans="1:18" x14ac:dyDescent="0.25">
      <c r="A7336" s="1">
        <v>14048</v>
      </c>
      <c r="B7336" s="2">
        <v>40315</v>
      </c>
      <c r="C7336" s="2" t="str">
        <f t="shared" si="571"/>
        <v>May</v>
      </c>
      <c r="D7336" s="1" t="s">
        <v>32</v>
      </c>
      <c r="E7336" s="1">
        <v>5</v>
      </c>
      <c r="F7336" s="1">
        <f t="shared" si="570"/>
        <v>108.04400000000001</v>
      </c>
      <c r="G7336" s="1">
        <v>540.22</v>
      </c>
      <c r="H7336" s="1">
        <v>35</v>
      </c>
      <c r="I7336">
        <f t="shared" si="572"/>
        <v>575.22</v>
      </c>
      <c r="J7336">
        <f t="shared" si="573"/>
        <v>3.5455000000000001</v>
      </c>
      <c r="K7336">
        <f t="shared" si="574"/>
        <v>19.153500100000002</v>
      </c>
      <c r="L7336" s="1" t="s">
        <v>26</v>
      </c>
      <c r="M7336" s="1" t="s">
        <v>47</v>
      </c>
      <c r="N7336" s="1" t="s">
        <v>28</v>
      </c>
      <c r="O7336" s="1" t="s">
        <v>34</v>
      </c>
      <c r="P7336" s="1" t="s">
        <v>60</v>
      </c>
      <c r="Q7336" s="1" t="s">
        <v>53</v>
      </c>
      <c r="R7336" s="2">
        <v>40317</v>
      </c>
    </row>
    <row r="7337" spans="1:18" x14ac:dyDescent="0.25">
      <c r="A7337" s="1">
        <v>30784</v>
      </c>
      <c r="B7337" s="2">
        <v>41036</v>
      </c>
      <c r="C7337" s="2" t="str">
        <f t="shared" si="571"/>
        <v>May</v>
      </c>
      <c r="D7337" s="1" t="s">
        <v>41</v>
      </c>
      <c r="E7337" s="1">
        <v>48</v>
      </c>
      <c r="F7337" s="1">
        <f t="shared" si="570"/>
        <v>6.9924999999999997</v>
      </c>
      <c r="G7337" s="1">
        <v>335.64</v>
      </c>
      <c r="H7337" s="1">
        <v>1.56</v>
      </c>
      <c r="I7337">
        <f t="shared" si="572"/>
        <v>337.2</v>
      </c>
      <c r="J7337">
        <f t="shared" si="573"/>
        <v>3.5455000000000001</v>
      </c>
      <c r="K7337">
        <f t="shared" si="574"/>
        <v>11.900116199999999</v>
      </c>
      <c r="L7337" s="1" t="s">
        <v>26</v>
      </c>
      <c r="M7337" s="1" t="s">
        <v>49</v>
      </c>
      <c r="N7337" s="1" t="s">
        <v>28</v>
      </c>
      <c r="O7337" s="1" t="s">
        <v>34</v>
      </c>
      <c r="P7337" s="1" t="s">
        <v>35</v>
      </c>
      <c r="Q7337" s="1" t="s">
        <v>36</v>
      </c>
      <c r="R7337" s="2">
        <v>41037</v>
      </c>
    </row>
    <row r="7338" spans="1:18" x14ac:dyDescent="0.25">
      <c r="A7338" s="1">
        <v>8289</v>
      </c>
      <c r="B7338" s="2">
        <v>41210</v>
      </c>
      <c r="C7338" s="2" t="str">
        <f t="shared" si="571"/>
        <v>October</v>
      </c>
      <c r="D7338" s="1" t="s">
        <v>18</v>
      </c>
      <c r="E7338" s="1">
        <v>38</v>
      </c>
      <c r="F7338" s="1">
        <f t="shared" si="570"/>
        <v>15.072105263157894</v>
      </c>
      <c r="G7338" s="1">
        <v>572.74</v>
      </c>
      <c r="H7338" s="1">
        <v>7.17</v>
      </c>
      <c r="I7338">
        <f t="shared" si="572"/>
        <v>579.91</v>
      </c>
      <c r="J7338">
        <f t="shared" si="573"/>
        <v>3.5455000000000001</v>
      </c>
      <c r="K7338">
        <f t="shared" si="574"/>
        <v>20.3064967</v>
      </c>
      <c r="L7338" s="1" t="s">
        <v>26</v>
      </c>
      <c r="M7338" s="1" t="s">
        <v>51</v>
      </c>
      <c r="N7338" s="1" t="s">
        <v>21</v>
      </c>
      <c r="O7338" s="1" t="s">
        <v>34</v>
      </c>
      <c r="P7338" s="1" t="s">
        <v>48</v>
      </c>
      <c r="Q7338" s="1" t="s">
        <v>24</v>
      </c>
      <c r="R7338" s="2">
        <v>41210</v>
      </c>
    </row>
    <row r="7339" spans="1:18" x14ac:dyDescent="0.25">
      <c r="A7339" s="1">
        <v>59905</v>
      </c>
      <c r="B7339" s="2">
        <v>41013</v>
      </c>
      <c r="C7339" s="2" t="str">
        <f t="shared" si="571"/>
        <v>April</v>
      </c>
      <c r="D7339" s="1" t="s">
        <v>25</v>
      </c>
      <c r="E7339" s="1">
        <v>6</v>
      </c>
      <c r="F7339" s="1">
        <f t="shared" si="570"/>
        <v>8.1283333333333339</v>
      </c>
      <c r="G7339" s="1">
        <v>48.77</v>
      </c>
      <c r="H7339" s="1">
        <v>1.71</v>
      </c>
      <c r="I7339">
        <f t="shared" si="572"/>
        <v>50.480000000000004</v>
      </c>
      <c r="J7339">
        <f t="shared" si="573"/>
        <v>3.5455000000000001</v>
      </c>
      <c r="K7339">
        <f t="shared" si="574"/>
        <v>1.7291403500000002</v>
      </c>
      <c r="L7339" s="1" t="s">
        <v>26</v>
      </c>
      <c r="M7339" s="1" t="s">
        <v>20</v>
      </c>
      <c r="N7339" s="1" t="s">
        <v>28</v>
      </c>
      <c r="O7339" s="1" t="s">
        <v>34</v>
      </c>
      <c r="P7339" s="1" t="s">
        <v>45</v>
      </c>
      <c r="Q7339" s="1" t="s">
        <v>36</v>
      </c>
      <c r="R7339" s="2">
        <v>41015</v>
      </c>
    </row>
    <row r="7340" spans="1:18" x14ac:dyDescent="0.25">
      <c r="A7340" s="1">
        <v>30757</v>
      </c>
      <c r="B7340" s="2">
        <v>40538</v>
      </c>
      <c r="C7340" s="2" t="str">
        <f t="shared" si="571"/>
        <v>December</v>
      </c>
      <c r="D7340" s="1" t="s">
        <v>41</v>
      </c>
      <c r="E7340" s="1">
        <v>42</v>
      </c>
      <c r="F7340" s="1">
        <f t="shared" si="570"/>
        <v>10.893095238095238</v>
      </c>
      <c r="G7340" s="1">
        <v>457.51</v>
      </c>
      <c r="H7340" s="1">
        <v>7.95</v>
      </c>
      <c r="I7340">
        <f t="shared" si="572"/>
        <v>465.46</v>
      </c>
      <c r="J7340">
        <f t="shared" si="573"/>
        <v>3.5455000000000001</v>
      </c>
      <c r="K7340">
        <f t="shared" si="574"/>
        <v>16.22101705</v>
      </c>
      <c r="L7340" s="1" t="s">
        <v>26</v>
      </c>
      <c r="M7340" s="1" t="s">
        <v>51</v>
      </c>
      <c r="N7340" s="1" t="s">
        <v>42</v>
      </c>
      <c r="O7340" s="1" t="s">
        <v>34</v>
      </c>
      <c r="P7340" s="1" t="s">
        <v>35</v>
      </c>
      <c r="Q7340" s="1" t="s">
        <v>46</v>
      </c>
      <c r="R7340" s="2">
        <v>40539</v>
      </c>
    </row>
    <row r="7341" spans="1:18" x14ac:dyDescent="0.25">
      <c r="A7341" s="1">
        <v>23522</v>
      </c>
      <c r="B7341" s="2">
        <v>40644</v>
      </c>
      <c r="C7341" s="2" t="str">
        <f t="shared" si="571"/>
        <v>April</v>
      </c>
      <c r="D7341" s="1" t="s">
        <v>37</v>
      </c>
      <c r="E7341" s="1">
        <v>20</v>
      </c>
      <c r="F7341" s="1">
        <f t="shared" si="570"/>
        <v>53.890425000000008</v>
      </c>
      <c r="G7341" s="1">
        <v>1077.8085000000001</v>
      </c>
      <c r="H7341" s="1">
        <v>8.99</v>
      </c>
      <c r="I7341">
        <f t="shared" si="572"/>
        <v>1086.7985000000001</v>
      </c>
      <c r="J7341">
        <f t="shared" si="573"/>
        <v>5.3265000000000002</v>
      </c>
      <c r="K7341">
        <f t="shared" si="574"/>
        <v>57.409469752500009</v>
      </c>
      <c r="L7341" s="1" t="s">
        <v>19</v>
      </c>
      <c r="M7341" s="1" t="s">
        <v>49</v>
      </c>
      <c r="N7341" s="1" t="s">
        <v>28</v>
      </c>
      <c r="O7341" s="1" t="s">
        <v>29</v>
      </c>
      <c r="P7341" s="1" t="s">
        <v>30</v>
      </c>
      <c r="Q7341" s="1" t="s">
        <v>24</v>
      </c>
      <c r="R7341" s="2">
        <v>40646</v>
      </c>
    </row>
    <row r="7342" spans="1:18" x14ac:dyDescent="0.25">
      <c r="A7342" s="1">
        <v>23971</v>
      </c>
      <c r="B7342" s="2">
        <v>40138</v>
      </c>
      <c r="C7342" s="2" t="str">
        <f t="shared" si="571"/>
        <v>November</v>
      </c>
      <c r="D7342" s="1" t="s">
        <v>37</v>
      </c>
      <c r="E7342" s="1">
        <v>5</v>
      </c>
      <c r="F7342" s="1">
        <f t="shared" si="570"/>
        <v>13.325999999999999</v>
      </c>
      <c r="G7342" s="1">
        <v>66.63</v>
      </c>
      <c r="H7342" s="1">
        <v>4.9800000000000004</v>
      </c>
      <c r="I7342">
        <f t="shared" si="572"/>
        <v>71.61</v>
      </c>
      <c r="J7342">
        <f t="shared" si="573"/>
        <v>3.5455000000000001</v>
      </c>
      <c r="K7342">
        <f t="shared" si="574"/>
        <v>2.3623666499999998</v>
      </c>
      <c r="L7342" s="1" t="s">
        <v>26</v>
      </c>
      <c r="M7342" s="1" t="s">
        <v>27</v>
      </c>
      <c r="N7342" s="1" t="s">
        <v>42</v>
      </c>
      <c r="O7342" s="1" t="s">
        <v>34</v>
      </c>
      <c r="P7342" s="1" t="s">
        <v>68</v>
      </c>
      <c r="Q7342" s="1" t="s">
        <v>24</v>
      </c>
      <c r="R7342" s="2">
        <v>40141</v>
      </c>
    </row>
    <row r="7343" spans="1:18" x14ac:dyDescent="0.25">
      <c r="A7343" s="1">
        <v>1575</v>
      </c>
      <c r="B7343" s="2">
        <v>40798</v>
      </c>
      <c r="C7343" s="2" t="str">
        <f t="shared" si="571"/>
        <v>September</v>
      </c>
      <c r="D7343" s="1" t="s">
        <v>41</v>
      </c>
      <c r="E7343" s="1">
        <v>10</v>
      </c>
      <c r="F7343" s="1">
        <f t="shared" si="570"/>
        <v>52.567399999999999</v>
      </c>
      <c r="G7343" s="1">
        <v>525.67399999999998</v>
      </c>
      <c r="H7343" s="1">
        <v>5.26</v>
      </c>
      <c r="I7343">
        <f t="shared" si="572"/>
        <v>530.93399999999997</v>
      </c>
      <c r="J7343">
        <f t="shared" si="573"/>
        <v>5.3265000000000002</v>
      </c>
      <c r="K7343">
        <f t="shared" si="574"/>
        <v>28.000025609999998</v>
      </c>
      <c r="L7343" s="1" t="s">
        <v>26</v>
      </c>
      <c r="M7343" s="1" t="s">
        <v>47</v>
      </c>
      <c r="N7343" s="1" t="s">
        <v>28</v>
      </c>
      <c r="O7343" s="1" t="s">
        <v>29</v>
      </c>
      <c r="P7343" s="1" t="s">
        <v>30</v>
      </c>
      <c r="Q7343" s="1" t="s">
        <v>24</v>
      </c>
      <c r="R7343" s="2">
        <v>40800</v>
      </c>
    </row>
    <row r="7344" spans="1:18" x14ac:dyDescent="0.25">
      <c r="A7344" s="1">
        <v>51239</v>
      </c>
      <c r="B7344" s="2">
        <v>40962</v>
      </c>
      <c r="C7344" s="2" t="str">
        <f t="shared" si="571"/>
        <v>February</v>
      </c>
      <c r="D7344" s="1" t="s">
        <v>18</v>
      </c>
      <c r="E7344" s="1">
        <v>48</v>
      </c>
      <c r="F7344" s="1">
        <f t="shared" si="570"/>
        <v>84.296875</v>
      </c>
      <c r="G7344" s="1">
        <v>4046.25</v>
      </c>
      <c r="H7344" s="1">
        <v>60</v>
      </c>
      <c r="I7344">
        <f t="shared" si="572"/>
        <v>4106.25</v>
      </c>
      <c r="J7344">
        <f t="shared" si="573"/>
        <v>4.7610000000000001</v>
      </c>
      <c r="K7344">
        <f t="shared" si="574"/>
        <v>192.64196250000001</v>
      </c>
      <c r="L7344" s="1" t="s">
        <v>38</v>
      </c>
      <c r="M7344" s="1" t="s">
        <v>51</v>
      </c>
      <c r="N7344" s="1" t="s">
        <v>21</v>
      </c>
      <c r="O7344" s="1" t="s">
        <v>22</v>
      </c>
      <c r="P7344" s="1" t="s">
        <v>57</v>
      </c>
      <c r="Q7344" s="1" t="s">
        <v>40</v>
      </c>
      <c r="R7344" s="2">
        <v>40964</v>
      </c>
    </row>
    <row r="7345" spans="1:18" x14ac:dyDescent="0.25">
      <c r="A7345" s="1">
        <v>11877</v>
      </c>
      <c r="B7345" s="2">
        <v>40321</v>
      </c>
      <c r="C7345" s="2" t="str">
        <f t="shared" si="571"/>
        <v>May</v>
      </c>
      <c r="D7345" s="1" t="s">
        <v>32</v>
      </c>
      <c r="E7345" s="1">
        <v>31</v>
      </c>
      <c r="F7345" s="1">
        <f t="shared" si="570"/>
        <v>4.6116129032258071</v>
      </c>
      <c r="G7345" s="1">
        <v>142.96</v>
      </c>
      <c r="H7345" s="1">
        <v>1.52</v>
      </c>
      <c r="I7345">
        <f t="shared" si="572"/>
        <v>144.48000000000002</v>
      </c>
      <c r="J7345">
        <f t="shared" si="573"/>
        <v>3.5455000000000001</v>
      </c>
      <c r="K7345">
        <f t="shared" si="574"/>
        <v>5.0686467999999998</v>
      </c>
      <c r="L7345" s="1" t="s">
        <v>26</v>
      </c>
      <c r="M7345" s="1" t="s">
        <v>58</v>
      </c>
      <c r="N7345" s="1" t="s">
        <v>21</v>
      </c>
      <c r="O7345" s="1" t="s">
        <v>34</v>
      </c>
      <c r="P7345" s="1" t="s">
        <v>45</v>
      </c>
      <c r="Q7345" s="1" t="s">
        <v>36</v>
      </c>
      <c r="R7345" s="2">
        <v>40323</v>
      </c>
    </row>
    <row r="7346" spans="1:18" x14ac:dyDescent="0.25">
      <c r="A7346" s="1">
        <v>18402</v>
      </c>
      <c r="B7346" s="2">
        <v>40054</v>
      </c>
      <c r="C7346" s="2" t="str">
        <f t="shared" si="571"/>
        <v>August</v>
      </c>
      <c r="D7346" s="1" t="s">
        <v>18</v>
      </c>
      <c r="E7346" s="1">
        <v>5</v>
      </c>
      <c r="F7346" s="1">
        <f t="shared" si="570"/>
        <v>309.69</v>
      </c>
      <c r="G7346" s="1">
        <v>1548.45</v>
      </c>
      <c r="H7346" s="1">
        <v>69.55</v>
      </c>
      <c r="I7346">
        <f t="shared" si="572"/>
        <v>1618</v>
      </c>
      <c r="J7346">
        <f t="shared" si="573"/>
        <v>4.7610000000000001</v>
      </c>
      <c r="K7346">
        <f t="shared" si="574"/>
        <v>73.721704500000001</v>
      </c>
      <c r="L7346" s="1" t="s">
        <v>38</v>
      </c>
      <c r="M7346" s="1" t="s">
        <v>47</v>
      </c>
      <c r="N7346" s="1" t="s">
        <v>33</v>
      </c>
      <c r="O7346" s="1" t="s">
        <v>22</v>
      </c>
      <c r="P7346" s="1" t="s">
        <v>39</v>
      </c>
      <c r="Q7346" s="1" t="s">
        <v>40</v>
      </c>
      <c r="R7346" s="2">
        <v>40061</v>
      </c>
    </row>
    <row r="7347" spans="1:18" x14ac:dyDescent="0.25">
      <c r="A7347" s="1">
        <v>17636</v>
      </c>
      <c r="B7347" s="2">
        <v>39848</v>
      </c>
      <c r="C7347" s="2" t="str">
        <f t="shared" si="571"/>
        <v>February</v>
      </c>
      <c r="D7347" s="1" t="s">
        <v>18</v>
      </c>
      <c r="E7347" s="1">
        <v>2</v>
      </c>
      <c r="F7347" s="1">
        <f t="shared" si="570"/>
        <v>3.5049999999999999</v>
      </c>
      <c r="G7347" s="1">
        <v>7.01</v>
      </c>
      <c r="H7347" s="1">
        <v>0.96</v>
      </c>
      <c r="I7347">
        <f t="shared" si="572"/>
        <v>7.97</v>
      </c>
      <c r="J7347">
        <f t="shared" si="573"/>
        <v>3.5455000000000001</v>
      </c>
      <c r="K7347">
        <f t="shared" si="574"/>
        <v>0.24853955</v>
      </c>
      <c r="L7347" s="1" t="s">
        <v>26</v>
      </c>
      <c r="M7347" s="1" t="s">
        <v>47</v>
      </c>
      <c r="N7347" s="1" t="s">
        <v>42</v>
      </c>
      <c r="O7347" s="1" t="s">
        <v>34</v>
      </c>
      <c r="P7347" s="1" t="s">
        <v>35</v>
      </c>
      <c r="Q7347" s="1" t="s">
        <v>36</v>
      </c>
      <c r="R7347" s="2">
        <v>39852</v>
      </c>
    </row>
    <row r="7348" spans="1:18" x14ac:dyDescent="0.25">
      <c r="A7348" s="1">
        <v>8130</v>
      </c>
      <c r="B7348" s="2">
        <v>41042</v>
      </c>
      <c r="C7348" s="2" t="str">
        <f t="shared" si="571"/>
        <v>May</v>
      </c>
      <c r="D7348" s="1" t="s">
        <v>37</v>
      </c>
      <c r="E7348" s="1">
        <v>15</v>
      </c>
      <c r="F7348" s="1">
        <f t="shared" si="570"/>
        <v>4.4219999999999997</v>
      </c>
      <c r="G7348" s="1">
        <v>66.33</v>
      </c>
      <c r="H7348" s="1">
        <v>5.04</v>
      </c>
      <c r="I7348">
        <f t="shared" si="572"/>
        <v>71.37</v>
      </c>
      <c r="J7348">
        <f t="shared" si="573"/>
        <v>3.5455000000000001</v>
      </c>
      <c r="K7348">
        <f t="shared" si="574"/>
        <v>2.3517301499999999</v>
      </c>
      <c r="L7348" s="1" t="s">
        <v>26</v>
      </c>
      <c r="M7348" s="1" t="s">
        <v>56</v>
      </c>
      <c r="N7348" s="1" t="s">
        <v>21</v>
      </c>
      <c r="O7348" s="1" t="s">
        <v>34</v>
      </c>
      <c r="P7348" s="1" t="s">
        <v>48</v>
      </c>
      <c r="Q7348" s="1" t="s">
        <v>24</v>
      </c>
      <c r="R7348" s="2">
        <v>41044</v>
      </c>
    </row>
    <row r="7349" spans="1:18" x14ac:dyDescent="0.25">
      <c r="A7349" s="1">
        <v>4067</v>
      </c>
      <c r="B7349" s="2">
        <v>41188</v>
      </c>
      <c r="C7349" s="2" t="str">
        <f t="shared" si="571"/>
        <v>October</v>
      </c>
      <c r="D7349" s="1" t="s">
        <v>25</v>
      </c>
      <c r="E7349" s="1">
        <v>16</v>
      </c>
      <c r="F7349" s="1">
        <f t="shared" si="570"/>
        <v>7.3987499999999997</v>
      </c>
      <c r="G7349" s="1">
        <v>118.38</v>
      </c>
      <c r="H7349" s="1">
        <v>6.05</v>
      </c>
      <c r="I7349">
        <f t="shared" si="572"/>
        <v>124.42999999999999</v>
      </c>
      <c r="J7349">
        <f t="shared" si="573"/>
        <v>3.5455000000000001</v>
      </c>
      <c r="K7349">
        <f t="shared" si="574"/>
        <v>4.1971629000000004</v>
      </c>
      <c r="L7349" s="1" t="s">
        <v>26</v>
      </c>
      <c r="M7349" s="1" t="s">
        <v>20</v>
      </c>
      <c r="N7349" s="1" t="s">
        <v>33</v>
      </c>
      <c r="O7349" s="1" t="s">
        <v>34</v>
      </c>
      <c r="P7349" s="1" t="s">
        <v>48</v>
      </c>
      <c r="Q7349" s="1" t="s">
        <v>24</v>
      </c>
      <c r="R7349" s="2">
        <v>41190</v>
      </c>
    </row>
    <row r="7350" spans="1:18" x14ac:dyDescent="0.25">
      <c r="A7350" s="1">
        <v>6757</v>
      </c>
      <c r="B7350" s="2">
        <v>40940</v>
      </c>
      <c r="C7350" s="2" t="str">
        <f t="shared" si="571"/>
        <v>February</v>
      </c>
      <c r="D7350" s="1" t="s">
        <v>41</v>
      </c>
      <c r="E7350" s="1">
        <v>11</v>
      </c>
      <c r="F7350" s="1">
        <f t="shared" si="570"/>
        <v>227.54618181818179</v>
      </c>
      <c r="G7350" s="1">
        <v>2503.0079999999998</v>
      </c>
      <c r="H7350" s="1">
        <v>61.76</v>
      </c>
      <c r="I7350">
        <f t="shared" si="572"/>
        <v>2564.768</v>
      </c>
      <c r="J7350">
        <f t="shared" si="573"/>
        <v>4.7610000000000001</v>
      </c>
      <c r="K7350">
        <f t="shared" si="574"/>
        <v>119.16821087999999</v>
      </c>
      <c r="L7350" s="1" t="s">
        <v>38</v>
      </c>
      <c r="M7350" s="1" t="s">
        <v>51</v>
      </c>
      <c r="N7350" s="1" t="s">
        <v>28</v>
      </c>
      <c r="O7350" s="1" t="s">
        <v>22</v>
      </c>
      <c r="P7350" s="1" t="s">
        <v>57</v>
      </c>
      <c r="Q7350" s="1" t="s">
        <v>64</v>
      </c>
      <c r="R7350" s="2">
        <v>40941</v>
      </c>
    </row>
    <row r="7351" spans="1:18" x14ac:dyDescent="0.25">
      <c r="A7351" s="1">
        <v>21539</v>
      </c>
      <c r="B7351" s="2">
        <v>40368</v>
      </c>
      <c r="C7351" s="2" t="str">
        <f t="shared" si="571"/>
        <v>July</v>
      </c>
      <c r="D7351" s="1" t="s">
        <v>41</v>
      </c>
      <c r="E7351" s="1">
        <v>39</v>
      </c>
      <c r="F7351" s="1">
        <f t="shared" si="570"/>
        <v>59.99589743589744</v>
      </c>
      <c r="G7351" s="1">
        <v>2339.84</v>
      </c>
      <c r="H7351" s="1">
        <v>69</v>
      </c>
      <c r="I7351">
        <f t="shared" si="572"/>
        <v>2408.84</v>
      </c>
      <c r="J7351">
        <f t="shared" si="573"/>
        <v>4.7610000000000001</v>
      </c>
      <c r="K7351">
        <f t="shared" si="574"/>
        <v>111.39978240000001</v>
      </c>
      <c r="L7351" s="1" t="s">
        <v>26</v>
      </c>
      <c r="M7351" s="1" t="s">
        <v>47</v>
      </c>
      <c r="N7351" s="1" t="s">
        <v>21</v>
      </c>
      <c r="O7351" s="1" t="s">
        <v>22</v>
      </c>
      <c r="P7351" s="1" t="s">
        <v>57</v>
      </c>
      <c r="Q7351" s="1" t="s">
        <v>53</v>
      </c>
      <c r="R7351" s="2">
        <v>40368</v>
      </c>
    </row>
    <row r="7352" spans="1:18" x14ac:dyDescent="0.25">
      <c r="A7352" s="1">
        <v>36452</v>
      </c>
      <c r="B7352" s="2">
        <v>39908</v>
      </c>
      <c r="C7352" s="2" t="str">
        <f t="shared" si="571"/>
        <v>April</v>
      </c>
      <c r="D7352" s="1" t="s">
        <v>25</v>
      </c>
      <c r="E7352" s="1">
        <v>18</v>
      </c>
      <c r="F7352" s="1">
        <f t="shared" si="570"/>
        <v>7.1933333333333325</v>
      </c>
      <c r="G7352" s="1">
        <v>129.47999999999999</v>
      </c>
      <c r="H7352" s="1">
        <v>2.83</v>
      </c>
      <c r="I7352">
        <f t="shared" si="572"/>
        <v>132.31</v>
      </c>
      <c r="J7352">
        <f t="shared" si="573"/>
        <v>4.7610000000000001</v>
      </c>
      <c r="K7352">
        <f t="shared" si="574"/>
        <v>6.1645427999999995</v>
      </c>
      <c r="L7352" s="1" t="s">
        <v>26</v>
      </c>
      <c r="M7352" s="1" t="s">
        <v>27</v>
      </c>
      <c r="N7352" s="1" t="s">
        <v>42</v>
      </c>
      <c r="O7352" s="1" t="s">
        <v>22</v>
      </c>
      <c r="P7352" s="1" t="s">
        <v>23</v>
      </c>
      <c r="Q7352" s="1" t="s">
        <v>46</v>
      </c>
      <c r="R7352" s="2">
        <v>39910</v>
      </c>
    </row>
    <row r="7353" spans="1:18" x14ac:dyDescent="0.25">
      <c r="A7353" s="1">
        <v>52519</v>
      </c>
      <c r="B7353" s="2">
        <v>41028</v>
      </c>
      <c r="C7353" s="2" t="str">
        <f t="shared" si="571"/>
        <v>April</v>
      </c>
      <c r="D7353" s="1" t="s">
        <v>25</v>
      </c>
      <c r="E7353" s="1">
        <v>6</v>
      </c>
      <c r="F7353" s="1">
        <f t="shared" si="570"/>
        <v>20.063333333333333</v>
      </c>
      <c r="G7353" s="1">
        <v>120.38</v>
      </c>
      <c r="H7353" s="1">
        <v>6.32</v>
      </c>
      <c r="I7353">
        <f t="shared" si="572"/>
        <v>126.69999999999999</v>
      </c>
      <c r="J7353">
        <f t="shared" si="573"/>
        <v>3.5455000000000001</v>
      </c>
      <c r="K7353">
        <f t="shared" si="574"/>
        <v>4.2680728999999999</v>
      </c>
      <c r="L7353" s="1" t="s">
        <v>26</v>
      </c>
      <c r="M7353" s="1" t="s">
        <v>49</v>
      </c>
      <c r="N7353" s="1" t="s">
        <v>33</v>
      </c>
      <c r="O7353" s="1" t="s">
        <v>34</v>
      </c>
      <c r="P7353" s="1" t="s">
        <v>68</v>
      </c>
      <c r="Q7353" s="1" t="s">
        <v>24</v>
      </c>
      <c r="R7353" s="2">
        <v>41030</v>
      </c>
    </row>
    <row r="7354" spans="1:18" x14ac:dyDescent="0.25">
      <c r="A7354" s="1">
        <v>55809</v>
      </c>
      <c r="B7354" s="2">
        <v>40796</v>
      </c>
      <c r="C7354" s="2" t="str">
        <f t="shared" si="571"/>
        <v>September</v>
      </c>
      <c r="D7354" s="1" t="s">
        <v>37</v>
      </c>
      <c r="E7354" s="1">
        <v>2</v>
      </c>
      <c r="F7354" s="1">
        <f t="shared" si="570"/>
        <v>125.35</v>
      </c>
      <c r="G7354" s="1">
        <v>250.7</v>
      </c>
      <c r="H7354" s="1">
        <v>45</v>
      </c>
      <c r="I7354">
        <f t="shared" si="572"/>
        <v>295.7</v>
      </c>
      <c r="J7354">
        <f t="shared" si="573"/>
        <v>4.7610000000000001</v>
      </c>
      <c r="K7354">
        <f t="shared" si="574"/>
        <v>11.935827</v>
      </c>
      <c r="L7354" s="1" t="s">
        <v>38</v>
      </c>
      <c r="M7354" s="1" t="s">
        <v>27</v>
      </c>
      <c r="N7354" s="1" t="s">
        <v>21</v>
      </c>
      <c r="O7354" s="1" t="s">
        <v>22</v>
      </c>
      <c r="P7354" s="1" t="s">
        <v>39</v>
      </c>
      <c r="Q7354" s="1" t="s">
        <v>40</v>
      </c>
      <c r="R7354" s="2">
        <v>40798</v>
      </c>
    </row>
    <row r="7355" spans="1:18" x14ac:dyDescent="0.25">
      <c r="A7355" s="1">
        <v>35878</v>
      </c>
      <c r="B7355" s="2">
        <v>40403</v>
      </c>
      <c r="C7355" s="2" t="str">
        <f t="shared" si="571"/>
        <v>August</v>
      </c>
      <c r="D7355" s="1" t="s">
        <v>41</v>
      </c>
      <c r="E7355" s="1">
        <v>45</v>
      </c>
      <c r="F7355" s="1">
        <f t="shared" si="570"/>
        <v>3.5926666666666662</v>
      </c>
      <c r="G7355" s="1">
        <v>161.66999999999999</v>
      </c>
      <c r="H7355" s="1">
        <v>2.2000000000000002</v>
      </c>
      <c r="I7355">
        <f t="shared" si="572"/>
        <v>163.86999999999998</v>
      </c>
      <c r="J7355">
        <f t="shared" si="573"/>
        <v>3.5455000000000001</v>
      </c>
      <c r="K7355">
        <f t="shared" si="574"/>
        <v>5.7320098499999999</v>
      </c>
      <c r="L7355" s="1" t="s">
        <v>26</v>
      </c>
      <c r="M7355" s="1" t="s">
        <v>27</v>
      </c>
      <c r="N7355" s="1" t="s">
        <v>33</v>
      </c>
      <c r="O7355" s="1" t="s">
        <v>34</v>
      </c>
      <c r="P7355" s="1" t="s">
        <v>45</v>
      </c>
      <c r="Q7355" s="1" t="s">
        <v>36</v>
      </c>
      <c r="R7355" s="2">
        <v>40405</v>
      </c>
    </row>
    <row r="7356" spans="1:18" x14ac:dyDescent="0.25">
      <c r="A7356" s="1">
        <v>21729</v>
      </c>
      <c r="B7356" s="2">
        <v>41249</v>
      </c>
      <c r="C7356" s="2" t="str">
        <f t="shared" si="571"/>
        <v>December</v>
      </c>
      <c r="D7356" s="1" t="s">
        <v>18</v>
      </c>
      <c r="E7356" s="1">
        <v>28</v>
      </c>
      <c r="F7356" s="1">
        <f t="shared" si="570"/>
        <v>4.3207142857142857</v>
      </c>
      <c r="G7356" s="1">
        <v>120.98</v>
      </c>
      <c r="H7356" s="1">
        <v>5.34</v>
      </c>
      <c r="I7356">
        <f t="shared" si="572"/>
        <v>126.32000000000001</v>
      </c>
      <c r="J7356">
        <f t="shared" si="573"/>
        <v>3.5455000000000001</v>
      </c>
      <c r="K7356">
        <f t="shared" si="574"/>
        <v>4.2893458999999998</v>
      </c>
      <c r="L7356" s="1" t="s">
        <v>26</v>
      </c>
      <c r="M7356" s="1" t="s">
        <v>27</v>
      </c>
      <c r="N7356" s="1" t="s">
        <v>33</v>
      </c>
      <c r="O7356" s="1" t="s">
        <v>34</v>
      </c>
      <c r="P7356" s="1" t="s">
        <v>48</v>
      </c>
      <c r="Q7356" s="1" t="s">
        <v>24</v>
      </c>
      <c r="R7356" s="2">
        <v>41253</v>
      </c>
    </row>
    <row r="7357" spans="1:18" x14ac:dyDescent="0.25">
      <c r="A7357" s="1">
        <v>59108</v>
      </c>
      <c r="B7357" s="2">
        <v>40823</v>
      </c>
      <c r="C7357" s="2" t="str">
        <f t="shared" si="571"/>
        <v>October</v>
      </c>
      <c r="D7357" s="1" t="s">
        <v>18</v>
      </c>
      <c r="E7357" s="1">
        <v>21</v>
      </c>
      <c r="F7357" s="1">
        <f t="shared" si="570"/>
        <v>3.2633333333333332</v>
      </c>
      <c r="G7357" s="1">
        <v>68.53</v>
      </c>
      <c r="H7357" s="1">
        <v>3.97</v>
      </c>
      <c r="I7357">
        <f t="shared" si="572"/>
        <v>72.5</v>
      </c>
      <c r="J7357">
        <f t="shared" si="573"/>
        <v>3.5455000000000001</v>
      </c>
      <c r="K7357">
        <f t="shared" si="574"/>
        <v>2.4297311500000003</v>
      </c>
      <c r="L7357" s="1" t="s">
        <v>26</v>
      </c>
      <c r="M7357" s="1" t="s">
        <v>27</v>
      </c>
      <c r="N7357" s="1" t="s">
        <v>33</v>
      </c>
      <c r="O7357" s="1" t="s">
        <v>34</v>
      </c>
      <c r="P7357" s="1" t="s">
        <v>35</v>
      </c>
      <c r="Q7357" s="1" t="s">
        <v>36</v>
      </c>
      <c r="R7357" s="2">
        <v>40828</v>
      </c>
    </row>
    <row r="7358" spans="1:18" x14ac:dyDescent="0.25">
      <c r="A7358" s="1">
        <v>29537</v>
      </c>
      <c r="B7358" s="2">
        <v>41171</v>
      </c>
      <c r="C7358" s="2" t="str">
        <f t="shared" si="571"/>
        <v>September</v>
      </c>
      <c r="D7358" s="1" t="s">
        <v>18</v>
      </c>
      <c r="E7358" s="1">
        <v>30</v>
      </c>
      <c r="F7358" s="1">
        <f t="shared" si="570"/>
        <v>10.618666666666666</v>
      </c>
      <c r="G7358" s="1">
        <v>318.56</v>
      </c>
      <c r="H7358" s="1">
        <v>4.5</v>
      </c>
      <c r="I7358">
        <f t="shared" si="572"/>
        <v>323.06</v>
      </c>
      <c r="J7358">
        <f t="shared" si="573"/>
        <v>3.5455000000000001</v>
      </c>
      <c r="K7358">
        <f t="shared" si="574"/>
        <v>11.294544800000001</v>
      </c>
      <c r="L7358" s="1" t="s">
        <v>19</v>
      </c>
      <c r="M7358" s="1" t="s">
        <v>27</v>
      </c>
      <c r="N7358" s="1" t="s">
        <v>42</v>
      </c>
      <c r="O7358" s="1" t="s">
        <v>34</v>
      </c>
      <c r="P7358" s="1" t="s">
        <v>68</v>
      </c>
      <c r="Q7358" s="1" t="s">
        <v>24</v>
      </c>
      <c r="R7358" s="2">
        <v>41180</v>
      </c>
    </row>
    <row r="7359" spans="1:18" x14ac:dyDescent="0.25">
      <c r="A7359" s="1">
        <v>23618</v>
      </c>
      <c r="B7359" s="2">
        <v>41240</v>
      </c>
      <c r="C7359" s="2" t="str">
        <f t="shared" si="571"/>
        <v>November</v>
      </c>
      <c r="D7359" s="1" t="s">
        <v>41</v>
      </c>
      <c r="E7359" s="1">
        <v>45</v>
      </c>
      <c r="F7359" s="1">
        <f t="shared" si="570"/>
        <v>57.817566666666671</v>
      </c>
      <c r="G7359" s="1">
        <v>2601.7905000000001</v>
      </c>
      <c r="H7359" s="1">
        <v>5.26</v>
      </c>
      <c r="I7359">
        <f t="shared" si="572"/>
        <v>2607.0505000000003</v>
      </c>
      <c r="J7359">
        <f t="shared" si="573"/>
        <v>5.3265000000000002</v>
      </c>
      <c r="K7359">
        <f t="shared" si="574"/>
        <v>138.58437098249999</v>
      </c>
      <c r="L7359" s="1" t="s">
        <v>26</v>
      </c>
      <c r="M7359" s="1" t="s">
        <v>56</v>
      </c>
      <c r="N7359" s="1" t="s">
        <v>21</v>
      </c>
      <c r="O7359" s="1" t="s">
        <v>29</v>
      </c>
      <c r="P7359" s="1" t="s">
        <v>30</v>
      </c>
      <c r="Q7359" s="1" t="s">
        <v>24</v>
      </c>
      <c r="R7359" s="2">
        <v>41242</v>
      </c>
    </row>
    <row r="7360" spans="1:18" x14ac:dyDescent="0.25">
      <c r="A7360" s="1">
        <v>1665</v>
      </c>
      <c r="B7360" s="2">
        <v>39940</v>
      </c>
      <c r="C7360" s="2" t="str">
        <f t="shared" si="571"/>
        <v>May</v>
      </c>
      <c r="D7360" s="1" t="s">
        <v>25</v>
      </c>
      <c r="E7360" s="1">
        <v>26</v>
      </c>
      <c r="F7360" s="1">
        <f t="shared" si="570"/>
        <v>29.061826923076922</v>
      </c>
      <c r="G7360" s="1">
        <v>755.60749999999996</v>
      </c>
      <c r="H7360" s="1">
        <v>1.1000000000000001</v>
      </c>
      <c r="I7360">
        <f t="shared" si="572"/>
        <v>756.70749999999998</v>
      </c>
      <c r="J7360">
        <f t="shared" si="573"/>
        <v>5.3265000000000002</v>
      </c>
      <c r="K7360">
        <f t="shared" si="574"/>
        <v>40.247433487499997</v>
      </c>
      <c r="L7360" s="1" t="s">
        <v>26</v>
      </c>
      <c r="M7360" s="1" t="s">
        <v>27</v>
      </c>
      <c r="N7360" s="1" t="s">
        <v>33</v>
      </c>
      <c r="O7360" s="1" t="s">
        <v>29</v>
      </c>
      <c r="P7360" s="1" t="s">
        <v>30</v>
      </c>
      <c r="Q7360" s="1" t="s">
        <v>24</v>
      </c>
      <c r="R7360" s="2">
        <v>39942</v>
      </c>
    </row>
    <row r="7361" spans="1:18" x14ac:dyDescent="0.25">
      <c r="A7361" s="1">
        <v>52357</v>
      </c>
      <c r="B7361" s="2">
        <v>40059</v>
      </c>
      <c r="C7361" s="2" t="str">
        <f t="shared" si="571"/>
        <v>September</v>
      </c>
      <c r="D7361" s="1" t="s">
        <v>32</v>
      </c>
      <c r="E7361" s="1">
        <v>49</v>
      </c>
      <c r="F7361" s="1">
        <f t="shared" si="570"/>
        <v>11.050408163265306</v>
      </c>
      <c r="G7361" s="1">
        <v>541.47</v>
      </c>
      <c r="H7361" s="1">
        <v>4.8</v>
      </c>
      <c r="I7361">
        <f t="shared" si="572"/>
        <v>546.27</v>
      </c>
      <c r="J7361">
        <f t="shared" si="573"/>
        <v>3.5455000000000001</v>
      </c>
      <c r="K7361">
        <f t="shared" si="574"/>
        <v>19.197818850000001</v>
      </c>
      <c r="L7361" s="1" t="s">
        <v>26</v>
      </c>
      <c r="M7361" s="1" t="s">
        <v>51</v>
      </c>
      <c r="N7361" s="1" t="s">
        <v>33</v>
      </c>
      <c r="O7361" s="1" t="s">
        <v>34</v>
      </c>
      <c r="P7361" s="1" t="s">
        <v>62</v>
      </c>
      <c r="Q7361" s="1" t="s">
        <v>24</v>
      </c>
      <c r="R7361" s="2">
        <v>40061</v>
      </c>
    </row>
    <row r="7362" spans="1:18" x14ac:dyDescent="0.25">
      <c r="A7362" s="1">
        <v>55269</v>
      </c>
      <c r="B7362" s="2">
        <v>40244</v>
      </c>
      <c r="C7362" s="2" t="str">
        <f t="shared" si="571"/>
        <v>March</v>
      </c>
      <c r="D7362" s="1" t="s">
        <v>41</v>
      </c>
      <c r="E7362" s="1">
        <v>1</v>
      </c>
      <c r="F7362" s="1">
        <f t="shared" ref="F7362:F7425" si="575">G7362/E7362</f>
        <v>49.61</v>
      </c>
      <c r="G7362" s="1">
        <v>49.61</v>
      </c>
      <c r="H7362" s="1">
        <v>17.079999999999998</v>
      </c>
      <c r="I7362">
        <f t="shared" si="572"/>
        <v>66.69</v>
      </c>
      <c r="J7362">
        <f t="shared" si="573"/>
        <v>3.5455000000000001</v>
      </c>
      <c r="K7362">
        <f t="shared" si="574"/>
        <v>1.7589225500000001</v>
      </c>
      <c r="L7362" s="1" t="s">
        <v>26</v>
      </c>
      <c r="M7362" s="1" t="s">
        <v>27</v>
      </c>
      <c r="N7362" s="1" t="s">
        <v>28</v>
      </c>
      <c r="O7362" s="1" t="s">
        <v>34</v>
      </c>
      <c r="P7362" s="1" t="s">
        <v>45</v>
      </c>
      <c r="Q7362" s="1" t="s">
        <v>24</v>
      </c>
      <c r="R7362" s="2">
        <v>40245</v>
      </c>
    </row>
    <row r="7363" spans="1:18" x14ac:dyDescent="0.25">
      <c r="A7363" s="1">
        <v>32292</v>
      </c>
      <c r="B7363" s="2">
        <v>40954</v>
      </c>
      <c r="C7363" s="2" t="str">
        <f t="shared" ref="C7363:C7426" si="576">TEXT(B7363,"mmmm")</f>
        <v>February</v>
      </c>
      <c r="D7363" s="1" t="s">
        <v>18</v>
      </c>
      <c r="E7363" s="1">
        <v>1</v>
      </c>
      <c r="F7363" s="1">
        <f t="shared" si="575"/>
        <v>13.53</v>
      </c>
      <c r="G7363" s="1">
        <v>13.53</v>
      </c>
      <c r="H7363" s="1">
        <v>2.36</v>
      </c>
      <c r="I7363">
        <f t="shared" ref="I7363:I7426" si="577">G7363+H7363</f>
        <v>15.889999999999999</v>
      </c>
      <c r="J7363">
        <f t="shared" ref="J7363:J7426" si="578">IF(O7363="Furniture",4.761,IF(O7363="Technology",5.3265,IF(O7363="Office Supplies",3.5455,0)))</f>
        <v>3.5455000000000001</v>
      </c>
      <c r="K7363">
        <f t="shared" ref="K7363:K7426" si="579">(J7363*G7363)/100</f>
        <v>0.47970615</v>
      </c>
      <c r="L7363" s="1" t="s">
        <v>26</v>
      </c>
      <c r="M7363" s="1" t="s">
        <v>27</v>
      </c>
      <c r="N7363" s="1" t="s">
        <v>33</v>
      </c>
      <c r="O7363" s="1" t="s">
        <v>34</v>
      </c>
      <c r="P7363" s="1" t="s">
        <v>35</v>
      </c>
      <c r="Q7363" s="1" t="s">
        <v>36</v>
      </c>
      <c r="R7363" s="2">
        <v>40956</v>
      </c>
    </row>
    <row r="7364" spans="1:18" x14ac:dyDescent="0.25">
      <c r="A7364" s="1">
        <v>20229</v>
      </c>
      <c r="B7364" s="2">
        <v>40116</v>
      </c>
      <c r="C7364" s="2" t="str">
        <f t="shared" si="576"/>
        <v>October</v>
      </c>
      <c r="D7364" s="1" t="s">
        <v>18</v>
      </c>
      <c r="E7364" s="1">
        <v>47</v>
      </c>
      <c r="F7364" s="1">
        <f t="shared" si="575"/>
        <v>2.4693617021276597</v>
      </c>
      <c r="G7364" s="1">
        <v>116.06</v>
      </c>
      <c r="H7364" s="1">
        <v>0.8</v>
      </c>
      <c r="I7364">
        <f t="shared" si="577"/>
        <v>116.86</v>
      </c>
      <c r="J7364">
        <f t="shared" si="578"/>
        <v>3.5455000000000001</v>
      </c>
      <c r="K7364">
        <f t="shared" si="579"/>
        <v>4.1149073000000005</v>
      </c>
      <c r="L7364" s="1" t="s">
        <v>26</v>
      </c>
      <c r="M7364" s="1" t="s">
        <v>56</v>
      </c>
      <c r="N7364" s="1" t="s">
        <v>42</v>
      </c>
      <c r="O7364" s="1" t="s">
        <v>34</v>
      </c>
      <c r="P7364" s="1" t="s">
        <v>66</v>
      </c>
      <c r="Q7364" s="1" t="s">
        <v>36</v>
      </c>
      <c r="R7364" s="2">
        <v>40123</v>
      </c>
    </row>
    <row r="7365" spans="1:18" x14ac:dyDescent="0.25">
      <c r="A7365" s="1">
        <v>18213</v>
      </c>
      <c r="B7365" s="2">
        <v>40431</v>
      </c>
      <c r="C7365" s="2" t="str">
        <f t="shared" si="576"/>
        <v>September</v>
      </c>
      <c r="D7365" s="1" t="s">
        <v>41</v>
      </c>
      <c r="E7365" s="1">
        <v>29</v>
      </c>
      <c r="F7365" s="1">
        <f t="shared" si="575"/>
        <v>38.318275862068965</v>
      </c>
      <c r="G7365" s="1">
        <v>1111.23</v>
      </c>
      <c r="H7365" s="1">
        <v>19.989999999999998</v>
      </c>
      <c r="I7365">
        <f t="shared" si="577"/>
        <v>1131.22</v>
      </c>
      <c r="J7365">
        <f t="shared" si="578"/>
        <v>3.5455000000000001</v>
      </c>
      <c r="K7365">
        <f t="shared" si="579"/>
        <v>39.398659649999999</v>
      </c>
      <c r="L7365" s="1" t="s">
        <v>26</v>
      </c>
      <c r="M7365" s="1" t="s">
        <v>27</v>
      </c>
      <c r="N7365" s="1" t="s">
        <v>33</v>
      </c>
      <c r="O7365" s="1" t="s">
        <v>34</v>
      </c>
      <c r="P7365" s="1" t="s">
        <v>45</v>
      </c>
      <c r="Q7365" s="1" t="s">
        <v>24</v>
      </c>
      <c r="R7365" s="2">
        <v>40433</v>
      </c>
    </row>
    <row r="7366" spans="1:18" x14ac:dyDescent="0.25">
      <c r="A7366" s="1">
        <v>45381</v>
      </c>
      <c r="B7366" s="2">
        <v>40776</v>
      </c>
      <c r="C7366" s="2" t="str">
        <f t="shared" si="576"/>
        <v>August</v>
      </c>
      <c r="D7366" s="1" t="s">
        <v>41</v>
      </c>
      <c r="E7366" s="1">
        <v>1</v>
      </c>
      <c r="F7366" s="1">
        <f t="shared" si="575"/>
        <v>11.81</v>
      </c>
      <c r="G7366" s="1">
        <v>11.81</v>
      </c>
      <c r="H7366" s="1">
        <v>5.57</v>
      </c>
      <c r="I7366">
        <f t="shared" si="577"/>
        <v>17.380000000000003</v>
      </c>
      <c r="J7366">
        <f t="shared" si="578"/>
        <v>4.7610000000000001</v>
      </c>
      <c r="K7366">
        <f t="shared" si="579"/>
        <v>0.56227410000000011</v>
      </c>
      <c r="L7366" s="1" t="s">
        <v>26</v>
      </c>
      <c r="M7366" s="1" t="s">
        <v>58</v>
      </c>
      <c r="N7366" s="1" t="s">
        <v>28</v>
      </c>
      <c r="O7366" s="1" t="s">
        <v>22</v>
      </c>
      <c r="P7366" s="1" t="s">
        <v>23</v>
      </c>
      <c r="Q7366" s="1" t="s">
        <v>24</v>
      </c>
      <c r="R7366" s="2">
        <v>40778</v>
      </c>
    </row>
    <row r="7367" spans="1:18" x14ac:dyDescent="0.25">
      <c r="A7367" s="1">
        <v>37127</v>
      </c>
      <c r="B7367" s="2">
        <v>40453</v>
      </c>
      <c r="C7367" s="2" t="str">
        <f t="shared" si="576"/>
        <v>October</v>
      </c>
      <c r="D7367" s="1" t="s">
        <v>25</v>
      </c>
      <c r="E7367" s="1">
        <v>19</v>
      </c>
      <c r="F7367" s="1">
        <f t="shared" si="575"/>
        <v>9.391578947368421</v>
      </c>
      <c r="G7367" s="1">
        <v>178.44</v>
      </c>
      <c r="H7367" s="1">
        <v>2.15</v>
      </c>
      <c r="I7367">
        <f t="shared" si="577"/>
        <v>180.59</v>
      </c>
      <c r="J7367">
        <f t="shared" si="578"/>
        <v>3.5455000000000001</v>
      </c>
      <c r="K7367">
        <f t="shared" si="579"/>
        <v>6.3265902000000009</v>
      </c>
      <c r="L7367" s="1" t="s">
        <v>26</v>
      </c>
      <c r="M7367" s="1" t="s">
        <v>54</v>
      </c>
      <c r="N7367" s="1" t="s">
        <v>33</v>
      </c>
      <c r="O7367" s="1" t="s">
        <v>34</v>
      </c>
      <c r="P7367" s="1" t="s">
        <v>45</v>
      </c>
      <c r="Q7367" s="1" t="s">
        <v>36</v>
      </c>
      <c r="R7367" s="2">
        <v>40454</v>
      </c>
    </row>
    <row r="7368" spans="1:18" x14ac:dyDescent="0.25">
      <c r="A7368" s="1">
        <v>23585</v>
      </c>
      <c r="B7368" s="2">
        <v>41213</v>
      </c>
      <c r="C7368" s="2" t="str">
        <f t="shared" si="576"/>
        <v>October</v>
      </c>
      <c r="D7368" s="1" t="s">
        <v>37</v>
      </c>
      <c r="E7368" s="1">
        <v>44</v>
      </c>
      <c r="F7368" s="1">
        <f t="shared" si="575"/>
        <v>4.3813636363636368</v>
      </c>
      <c r="G7368" s="1">
        <v>192.78</v>
      </c>
      <c r="H7368" s="1">
        <v>1.6</v>
      </c>
      <c r="I7368">
        <f t="shared" si="577"/>
        <v>194.38</v>
      </c>
      <c r="J7368">
        <f t="shared" si="578"/>
        <v>3.5455000000000001</v>
      </c>
      <c r="K7368">
        <f t="shared" si="579"/>
        <v>6.8350149</v>
      </c>
      <c r="L7368" s="1" t="s">
        <v>26</v>
      </c>
      <c r="M7368" s="1" t="s">
        <v>51</v>
      </c>
      <c r="N7368" s="1" t="s">
        <v>42</v>
      </c>
      <c r="O7368" s="1" t="s">
        <v>34</v>
      </c>
      <c r="P7368" s="1" t="s">
        <v>35</v>
      </c>
      <c r="Q7368" s="1" t="s">
        <v>36</v>
      </c>
      <c r="R7368" s="2">
        <v>41214</v>
      </c>
    </row>
    <row r="7369" spans="1:18" x14ac:dyDescent="0.25">
      <c r="A7369" s="1">
        <v>38791</v>
      </c>
      <c r="B7369" s="2">
        <v>40251</v>
      </c>
      <c r="C7369" s="2" t="str">
        <f t="shared" si="576"/>
        <v>March</v>
      </c>
      <c r="D7369" s="1" t="s">
        <v>18</v>
      </c>
      <c r="E7369" s="1">
        <v>24</v>
      </c>
      <c r="F7369" s="1">
        <f t="shared" si="575"/>
        <v>60.738</v>
      </c>
      <c r="G7369" s="1">
        <v>1457.712</v>
      </c>
      <c r="H7369" s="1">
        <v>89.3</v>
      </c>
      <c r="I7369">
        <f t="shared" si="577"/>
        <v>1547.0119999999999</v>
      </c>
      <c r="J7369">
        <f t="shared" si="578"/>
        <v>4.7610000000000001</v>
      </c>
      <c r="K7369">
        <f t="shared" si="579"/>
        <v>69.401668319999999</v>
      </c>
      <c r="L7369" s="1" t="s">
        <v>38</v>
      </c>
      <c r="M7369" s="1" t="s">
        <v>51</v>
      </c>
      <c r="N7369" s="1" t="s">
        <v>42</v>
      </c>
      <c r="O7369" s="1" t="s">
        <v>22</v>
      </c>
      <c r="P7369" s="1" t="s">
        <v>57</v>
      </c>
      <c r="Q7369" s="1" t="s">
        <v>64</v>
      </c>
      <c r="R7369" s="2">
        <v>40258</v>
      </c>
    </row>
    <row r="7370" spans="1:18" x14ac:dyDescent="0.25">
      <c r="A7370" s="1">
        <v>10052</v>
      </c>
      <c r="B7370" s="2">
        <v>40063</v>
      </c>
      <c r="C7370" s="2" t="str">
        <f t="shared" si="576"/>
        <v>September</v>
      </c>
      <c r="D7370" s="1" t="s">
        <v>32</v>
      </c>
      <c r="E7370" s="1">
        <v>16</v>
      </c>
      <c r="F7370" s="1">
        <f t="shared" si="575"/>
        <v>5.9937500000000004</v>
      </c>
      <c r="G7370" s="1">
        <v>95.9</v>
      </c>
      <c r="H7370" s="1">
        <v>0.91</v>
      </c>
      <c r="I7370">
        <f t="shared" si="577"/>
        <v>96.81</v>
      </c>
      <c r="J7370">
        <f t="shared" si="578"/>
        <v>3.5455000000000001</v>
      </c>
      <c r="K7370">
        <f t="shared" si="579"/>
        <v>3.4001345000000005</v>
      </c>
      <c r="L7370" s="1" t="s">
        <v>26</v>
      </c>
      <c r="M7370" s="1" t="s">
        <v>47</v>
      </c>
      <c r="N7370" s="1" t="s">
        <v>33</v>
      </c>
      <c r="O7370" s="1" t="s">
        <v>34</v>
      </c>
      <c r="P7370" s="1" t="s">
        <v>35</v>
      </c>
      <c r="Q7370" s="1" t="s">
        <v>36</v>
      </c>
      <c r="R7370" s="2">
        <v>40064</v>
      </c>
    </row>
    <row r="7371" spans="1:18" x14ac:dyDescent="0.25">
      <c r="A7371" s="1">
        <v>22755</v>
      </c>
      <c r="B7371" s="2">
        <v>39902</v>
      </c>
      <c r="C7371" s="2" t="str">
        <f t="shared" si="576"/>
        <v>March</v>
      </c>
      <c r="D7371" s="1" t="s">
        <v>41</v>
      </c>
      <c r="E7371" s="1">
        <v>35</v>
      </c>
      <c r="F7371" s="1">
        <f t="shared" si="575"/>
        <v>5.3668571428571425</v>
      </c>
      <c r="G7371" s="1">
        <v>187.84</v>
      </c>
      <c r="H7371" s="1">
        <v>5.68</v>
      </c>
      <c r="I7371">
        <f t="shared" si="577"/>
        <v>193.52</v>
      </c>
      <c r="J7371">
        <f t="shared" si="578"/>
        <v>3.5455000000000001</v>
      </c>
      <c r="K7371">
        <f t="shared" si="579"/>
        <v>6.6598671999999999</v>
      </c>
      <c r="L7371" s="1" t="s">
        <v>26</v>
      </c>
      <c r="M7371" s="1" t="s">
        <v>20</v>
      </c>
      <c r="N7371" s="1" t="s">
        <v>42</v>
      </c>
      <c r="O7371" s="1" t="s">
        <v>34</v>
      </c>
      <c r="P7371" s="1" t="s">
        <v>48</v>
      </c>
      <c r="Q7371" s="1" t="s">
        <v>24</v>
      </c>
      <c r="R7371" s="2">
        <v>39903</v>
      </c>
    </row>
    <row r="7372" spans="1:18" x14ac:dyDescent="0.25">
      <c r="A7372" s="1">
        <v>34725</v>
      </c>
      <c r="B7372" s="2">
        <v>40751</v>
      </c>
      <c r="C7372" s="2" t="str">
        <f t="shared" si="576"/>
        <v>July</v>
      </c>
      <c r="D7372" s="1" t="s">
        <v>18</v>
      </c>
      <c r="E7372" s="1">
        <v>14</v>
      </c>
      <c r="F7372" s="1">
        <f t="shared" si="575"/>
        <v>134.67214285714286</v>
      </c>
      <c r="G7372" s="1">
        <v>1885.41</v>
      </c>
      <c r="H7372" s="1">
        <v>35</v>
      </c>
      <c r="I7372">
        <f t="shared" si="577"/>
        <v>1920.41</v>
      </c>
      <c r="J7372">
        <f t="shared" si="578"/>
        <v>3.5455000000000001</v>
      </c>
      <c r="K7372">
        <f t="shared" si="579"/>
        <v>66.847211549999997</v>
      </c>
      <c r="L7372" s="1" t="s">
        <v>26</v>
      </c>
      <c r="M7372" s="1" t="s">
        <v>49</v>
      </c>
      <c r="N7372" s="1" t="s">
        <v>28</v>
      </c>
      <c r="O7372" s="1" t="s">
        <v>34</v>
      </c>
      <c r="P7372" s="1" t="s">
        <v>60</v>
      </c>
      <c r="Q7372" s="1" t="s">
        <v>53</v>
      </c>
      <c r="R7372" s="2">
        <v>40753</v>
      </c>
    </row>
    <row r="7373" spans="1:18" x14ac:dyDescent="0.25">
      <c r="A7373" s="1">
        <v>6337</v>
      </c>
      <c r="B7373" s="2">
        <v>40786</v>
      </c>
      <c r="C7373" s="2" t="str">
        <f t="shared" si="576"/>
        <v>August</v>
      </c>
      <c r="D7373" s="1" t="s">
        <v>32</v>
      </c>
      <c r="E7373" s="1">
        <v>1</v>
      </c>
      <c r="F7373" s="1">
        <f t="shared" si="575"/>
        <v>449.42</v>
      </c>
      <c r="G7373" s="1">
        <v>449.42</v>
      </c>
      <c r="H7373" s="1">
        <v>85.63</v>
      </c>
      <c r="I7373">
        <f t="shared" si="577"/>
        <v>535.04999999999995</v>
      </c>
      <c r="J7373">
        <f t="shared" si="578"/>
        <v>4.7610000000000001</v>
      </c>
      <c r="K7373">
        <f t="shared" si="579"/>
        <v>21.396886200000004</v>
      </c>
      <c r="L7373" s="1" t="s">
        <v>38</v>
      </c>
      <c r="M7373" s="1" t="s">
        <v>20</v>
      </c>
      <c r="N7373" s="1" t="s">
        <v>33</v>
      </c>
      <c r="O7373" s="1" t="s">
        <v>22</v>
      </c>
      <c r="P7373" s="1" t="s">
        <v>57</v>
      </c>
      <c r="Q7373" s="1" t="s">
        <v>64</v>
      </c>
      <c r="R7373" s="2">
        <v>40787</v>
      </c>
    </row>
    <row r="7374" spans="1:18" x14ac:dyDescent="0.25">
      <c r="A7374" s="1">
        <v>4743</v>
      </c>
      <c r="B7374" s="2">
        <v>40267</v>
      </c>
      <c r="C7374" s="2" t="str">
        <f t="shared" si="576"/>
        <v>March</v>
      </c>
      <c r="D7374" s="1" t="s">
        <v>18</v>
      </c>
      <c r="E7374" s="1">
        <v>29</v>
      </c>
      <c r="F7374" s="1">
        <f t="shared" si="575"/>
        <v>12.156896551724138</v>
      </c>
      <c r="G7374" s="1">
        <v>352.55</v>
      </c>
      <c r="H7374" s="1">
        <v>1.49</v>
      </c>
      <c r="I7374">
        <f t="shared" si="577"/>
        <v>354.04</v>
      </c>
      <c r="J7374">
        <f t="shared" si="578"/>
        <v>3.5455000000000001</v>
      </c>
      <c r="K7374">
        <f t="shared" si="579"/>
        <v>12.499660250000002</v>
      </c>
      <c r="L7374" s="1" t="s">
        <v>26</v>
      </c>
      <c r="M7374" s="1" t="s">
        <v>27</v>
      </c>
      <c r="N7374" s="1" t="s">
        <v>42</v>
      </c>
      <c r="O7374" s="1" t="s">
        <v>34</v>
      </c>
      <c r="P7374" s="1" t="s">
        <v>48</v>
      </c>
      <c r="Q7374" s="1" t="s">
        <v>24</v>
      </c>
      <c r="R7374" s="2">
        <v>40271</v>
      </c>
    </row>
    <row r="7375" spans="1:18" x14ac:dyDescent="0.25">
      <c r="A7375" s="1">
        <v>58273</v>
      </c>
      <c r="B7375" s="2">
        <v>40349</v>
      </c>
      <c r="C7375" s="2" t="str">
        <f t="shared" si="576"/>
        <v>June</v>
      </c>
      <c r="D7375" s="1" t="s">
        <v>25</v>
      </c>
      <c r="E7375" s="1">
        <v>31</v>
      </c>
      <c r="F7375" s="1">
        <f t="shared" si="575"/>
        <v>7.9</v>
      </c>
      <c r="G7375" s="1">
        <v>244.9</v>
      </c>
      <c r="H7375" s="1">
        <v>3.62</v>
      </c>
      <c r="I7375">
        <f t="shared" si="577"/>
        <v>248.52</v>
      </c>
      <c r="J7375">
        <f t="shared" si="578"/>
        <v>5.3265000000000002</v>
      </c>
      <c r="K7375">
        <f t="shared" si="579"/>
        <v>13.044598500000001</v>
      </c>
      <c r="L7375" s="1" t="s">
        <v>26</v>
      </c>
      <c r="M7375" s="1" t="s">
        <v>59</v>
      </c>
      <c r="N7375" s="1" t="s">
        <v>33</v>
      </c>
      <c r="O7375" s="1" t="s">
        <v>29</v>
      </c>
      <c r="P7375" s="1" t="s">
        <v>43</v>
      </c>
      <c r="Q7375" s="1" t="s">
        <v>46</v>
      </c>
      <c r="R7375" s="2">
        <v>40349</v>
      </c>
    </row>
    <row r="7376" spans="1:18" x14ac:dyDescent="0.25">
      <c r="A7376" s="1">
        <v>54051</v>
      </c>
      <c r="B7376" s="2">
        <v>40766</v>
      </c>
      <c r="C7376" s="2" t="str">
        <f t="shared" si="576"/>
        <v>August</v>
      </c>
      <c r="D7376" s="1" t="s">
        <v>41</v>
      </c>
      <c r="E7376" s="1">
        <v>28</v>
      </c>
      <c r="F7376" s="1">
        <f t="shared" si="575"/>
        <v>4.5339285714285715</v>
      </c>
      <c r="G7376" s="1">
        <v>126.95</v>
      </c>
      <c r="H7376" s="1">
        <v>0.99</v>
      </c>
      <c r="I7376">
        <f t="shared" si="577"/>
        <v>127.94</v>
      </c>
      <c r="J7376">
        <f t="shared" si="578"/>
        <v>3.5455000000000001</v>
      </c>
      <c r="K7376">
        <f t="shared" si="579"/>
        <v>4.5010122499999996</v>
      </c>
      <c r="L7376" s="1" t="s">
        <v>19</v>
      </c>
      <c r="M7376" s="1" t="s">
        <v>51</v>
      </c>
      <c r="N7376" s="1" t="s">
        <v>33</v>
      </c>
      <c r="O7376" s="1" t="s">
        <v>34</v>
      </c>
      <c r="P7376" s="1" t="s">
        <v>63</v>
      </c>
      <c r="Q7376" s="1" t="s">
        <v>24</v>
      </c>
      <c r="R7376" s="2">
        <v>40767</v>
      </c>
    </row>
    <row r="7377" spans="1:18" x14ac:dyDescent="0.25">
      <c r="A7377" s="1">
        <v>10247</v>
      </c>
      <c r="B7377" s="2">
        <v>40188</v>
      </c>
      <c r="C7377" s="2" t="str">
        <f t="shared" si="576"/>
        <v>January</v>
      </c>
      <c r="D7377" s="1" t="s">
        <v>41</v>
      </c>
      <c r="E7377" s="1">
        <v>24</v>
      </c>
      <c r="F7377" s="1">
        <f t="shared" si="575"/>
        <v>9.6645833333333329</v>
      </c>
      <c r="G7377" s="1">
        <v>231.95</v>
      </c>
      <c r="H7377" s="1">
        <v>1.99</v>
      </c>
      <c r="I7377">
        <f t="shared" si="577"/>
        <v>233.94</v>
      </c>
      <c r="J7377">
        <f t="shared" si="578"/>
        <v>5.3265000000000002</v>
      </c>
      <c r="K7377">
        <f t="shared" si="579"/>
        <v>12.354816749999999</v>
      </c>
      <c r="L7377" s="1" t="s">
        <v>26</v>
      </c>
      <c r="M7377" s="1" t="s">
        <v>27</v>
      </c>
      <c r="N7377" s="1" t="s">
        <v>42</v>
      </c>
      <c r="O7377" s="1" t="s">
        <v>29</v>
      </c>
      <c r="P7377" s="1" t="s">
        <v>43</v>
      </c>
      <c r="Q7377" s="1" t="s">
        <v>46</v>
      </c>
      <c r="R7377" s="2">
        <v>40190</v>
      </c>
    </row>
    <row r="7378" spans="1:18" x14ac:dyDescent="0.25">
      <c r="A7378" s="1">
        <v>49479</v>
      </c>
      <c r="B7378" s="2">
        <v>40751</v>
      </c>
      <c r="C7378" s="2" t="str">
        <f t="shared" si="576"/>
        <v>July</v>
      </c>
      <c r="D7378" s="1" t="s">
        <v>41</v>
      </c>
      <c r="E7378" s="1">
        <v>46</v>
      </c>
      <c r="F7378" s="1">
        <f t="shared" si="575"/>
        <v>122.07391304347826</v>
      </c>
      <c r="G7378" s="1">
        <v>5615.4</v>
      </c>
      <c r="H7378" s="1">
        <v>26.3</v>
      </c>
      <c r="I7378">
        <f t="shared" si="577"/>
        <v>5641.7</v>
      </c>
      <c r="J7378">
        <f t="shared" si="578"/>
        <v>5.3265000000000002</v>
      </c>
      <c r="K7378">
        <f t="shared" si="579"/>
        <v>299.10428100000001</v>
      </c>
      <c r="L7378" s="1" t="s">
        <v>38</v>
      </c>
      <c r="M7378" s="1" t="s">
        <v>56</v>
      </c>
      <c r="N7378" s="1" t="s">
        <v>21</v>
      </c>
      <c r="O7378" s="1" t="s">
        <v>29</v>
      </c>
      <c r="P7378" s="1" t="s">
        <v>61</v>
      </c>
      <c r="Q7378" s="1" t="s">
        <v>40</v>
      </c>
      <c r="R7378" s="2">
        <v>40753</v>
      </c>
    </row>
    <row r="7379" spans="1:18" x14ac:dyDescent="0.25">
      <c r="A7379" s="1">
        <v>34438</v>
      </c>
      <c r="B7379" s="2">
        <v>40523</v>
      </c>
      <c r="C7379" s="2" t="str">
        <f t="shared" si="576"/>
        <v>December</v>
      </c>
      <c r="D7379" s="1" t="s">
        <v>25</v>
      </c>
      <c r="E7379" s="1">
        <v>28</v>
      </c>
      <c r="F7379" s="1">
        <f t="shared" si="575"/>
        <v>21.019285714285711</v>
      </c>
      <c r="G7379" s="1">
        <v>588.54</v>
      </c>
      <c r="H7379" s="1">
        <v>8.99</v>
      </c>
      <c r="I7379">
        <f t="shared" si="577"/>
        <v>597.53</v>
      </c>
      <c r="J7379">
        <f t="shared" si="578"/>
        <v>3.5455000000000001</v>
      </c>
      <c r="K7379">
        <f t="shared" si="579"/>
        <v>20.866685699999998</v>
      </c>
      <c r="L7379" s="1" t="s">
        <v>26</v>
      </c>
      <c r="M7379" s="1" t="s">
        <v>55</v>
      </c>
      <c r="N7379" s="1" t="s">
        <v>21</v>
      </c>
      <c r="O7379" s="1" t="s">
        <v>34</v>
      </c>
      <c r="P7379" s="1" t="s">
        <v>35</v>
      </c>
      <c r="Q7379" s="1" t="s">
        <v>46</v>
      </c>
      <c r="R7379" s="2">
        <v>40524</v>
      </c>
    </row>
    <row r="7380" spans="1:18" x14ac:dyDescent="0.25">
      <c r="A7380" s="1">
        <v>18210</v>
      </c>
      <c r="B7380" s="2">
        <v>40396</v>
      </c>
      <c r="C7380" s="2" t="str">
        <f t="shared" si="576"/>
        <v>August</v>
      </c>
      <c r="D7380" s="1" t="s">
        <v>32</v>
      </c>
      <c r="E7380" s="1">
        <v>27</v>
      </c>
      <c r="F7380" s="1">
        <f t="shared" si="575"/>
        <v>344.21555555555557</v>
      </c>
      <c r="G7380" s="1">
        <v>9293.82</v>
      </c>
      <c r="H7380" s="1">
        <v>19.989999999999998</v>
      </c>
      <c r="I7380">
        <f t="shared" si="577"/>
        <v>9313.81</v>
      </c>
      <c r="J7380">
        <f t="shared" si="578"/>
        <v>3.5455000000000001</v>
      </c>
      <c r="K7380">
        <f t="shared" si="579"/>
        <v>329.51238810000001</v>
      </c>
      <c r="L7380" s="1" t="s">
        <v>26</v>
      </c>
      <c r="M7380" s="1" t="s">
        <v>55</v>
      </c>
      <c r="N7380" s="1" t="s">
        <v>28</v>
      </c>
      <c r="O7380" s="1" t="s">
        <v>34</v>
      </c>
      <c r="P7380" s="1" t="s">
        <v>68</v>
      </c>
      <c r="Q7380" s="1" t="s">
        <v>24</v>
      </c>
      <c r="R7380" s="2">
        <v>40397</v>
      </c>
    </row>
    <row r="7381" spans="1:18" x14ac:dyDescent="0.25">
      <c r="A7381" s="1">
        <v>18884</v>
      </c>
      <c r="B7381" s="2">
        <v>40718</v>
      </c>
      <c r="C7381" s="2" t="str">
        <f t="shared" si="576"/>
        <v>June</v>
      </c>
      <c r="D7381" s="1" t="s">
        <v>32</v>
      </c>
      <c r="E7381" s="1">
        <v>5</v>
      </c>
      <c r="F7381" s="1">
        <f t="shared" si="575"/>
        <v>26.254000000000001</v>
      </c>
      <c r="G7381" s="1">
        <v>131.27000000000001</v>
      </c>
      <c r="H7381" s="1">
        <v>14.36</v>
      </c>
      <c r="I7381">
        <f t="shared" si="577"/>
        <v>145.63</v>
      </c>
      <c r="J7381">
        <f t="shared" si="578"/>
        <v>4.7610000000000001</v>
      </c>
      <c r="K7381">
        <f t="shared" si="579"/>
        <v>6.2497647000000009</v>
      </c>
      <c r="L7381" s="1" t="s">
        <v>38</v>
      </c>
      <c r="M7381" s="1" t="s">
        <v>56</v>
      </c>
      <c r="N7381" s="1" t="s">
        <v>42</v>
      </c>
      <c r="O7381" s="1" t="s">
        <v>22</v>
      </c>
      <c r="P7381" s="1" t="s">
        <v>39</v>
      </c>
      <c r="Q7381" s="1" t="s">
        <v>40</v>
      </c>
      <c r="R7381" s="2">
        <v>40719</v>
      </c>
    </row>
    <row r="7382" spans="1:18" x14ac:dyDescent="0.25">
      <c r="A7382" s="1">
        <v>46468</v>
      </c>
      <c r="B7382" s="2">
        <v>40554</v>
      </c>
      <c r="C7382" s="2" t="str">
        <f t="shared" si="576"/>
        <v>January</v>
      </c>
      <c r="D7382" s="1" t="s">
        <v>37</v>
      </c>
      <c r="E7382" s="1">
        <v>46</v>
      </c>
      <c r="F7382" s="1">
        <f t="shared" si="575"/>
        <v>163.82521739130434</v>
      </c>
      <c r="G7382" s="1">
        <v>7535.96</v>
      </c>
      <c r="H7382" s="1">
        <v>19.989999999999998</v>
      </c>
      <c r="I7382">
        <f t="shared" si="577"/>
        <v>7555.95</v>
      </c>
      <c r="J7382">
        <f t="shared" si="578"/>
        <v>3.5455000000000001</v>
      </c>
      <c r="K7382">
        <f t="shared" si="579"/>
        <v>267.18746179999999</v>
      </c>
      <c r="L7382" s="1" t="s">
        <v>26</v>
      </c>
      <c r="M7382" s="1" t="s">
        <v>27</v>
      </c>
      <c r="N7382" s="1" t="s">
        <v>42</v>
      </c>
      <c r="O7382" s="1" t="s">
        <v>34</v>
      </c>
      <c r="P7382" s="1" t="s">
        <v>48</v>
      </c>
      <c r="Q7382" s="1" t="s">
        <v>24</v>
      </c>
      <c r="R7382" s="2">
        <v>40555</v>
      </c>
    </row>
    <row r="7383" spans="1:18" x14ac:dyDescent="0.25">
      <c r="A7383" s="1">
        <v>38336</v>
      </c>
      <c r="B7383" s="2">
        <v>41187</v>
      </c>
      <c r="C7383" s="2" t="str">
        <f t="shared" si="576"/>
        <v>October</v>
      </c>
      <c r="D7383" s="1" t="s">
        <v>37</v>
      </c>
      <c r="E7383" s="1">
        <v>14</v>
      </c>
      <c r="F7383" s="1">
        <f t="shared" si="575"/>
        <v>6.5535714285714288</v>
      </c>
      <c r="G7383" s="1">
        <v>91.75</v>
      </c>
      <c r="H7383" s="1">
        <v>2.99</v>
      </c>
      <c r="I7383">
        <f t="shared" si="577"/>
        <v>94.74</v>
      </c>
      <c r="J7383">
        <f t="shared" si="578"/>
        <v>3.5455000000000001</v>
      </c>
      <c r="K7383">
        <f t="shared" si="579"/>
        <v>3.2529962499999998</v>
      </c>
      <c r="L7383" s="1" t="s">
        <v>26</v>
      </c>
      <c r="M7383" s="1" t="s">
        <v>20</v>
      </c>
      <c r="N7383" s="1" t="s">
        <v>33</v>
      </c>
      <c r="O7383" s="1" t="s">
        <v>34</v>
      </c>
      <c r="P7383" s="1" t="s">
        <v>48</v>
      </c>
      <c r="Q7383" s="1" t="s">
        <v>24</v>
      </c>
      <c r="R7383" s="2">
        <v>41188</v>
      </c>
    </row>
    <row r="7384" spans="1:18" x14ac:dyDescent="0.25">
      <c r="A7384" s="1">
        <v>40194</v>
      </c>
      <c r="B7384" s="2">
        <v>40457</v>
      </c>
      <c r="C7384" s="2" t="str">
        <f t="shared" si="576"/>
        <v>October</v>
      </c>
      <c r="D7384" s="1" t="s">
        <v>32</v>
      </c>
      <c r="E7384" s="1">
        <v>34</v>
      </c>
      <c r="F7384" s="1">
        <f t="shared" si="575"/>
        <v>32.203249999999997</v>
      </c>
      <c r="G7384" s="1">
        <v>1094.9105</v>
      </c>
      <c r="H7384" s="1">
        <v>5</v>
      </c>
      <c r="I7384">
        <f t="shared" si="577"/>
        <v>1099.9105</v>
      </c>
      <c r="J7384">
        <f t="shared" si="578"/>
        <v>5.3265000000000002</v>
      </c>
      <c r="K7384">
        <f t="shared" si="579"/>
        <v>58.320407782499998</v>
      </c>
      <c r="L7384" s="1" t="s">
        <v>26</v>
      </c>
      <c r="M7384" s="1" t="s">
        <v>49</v>
      </c>
      <c r="N7384" s="1" t="s">
        <v>21</v>
      </c>
      <c r="O7384" s="1" t="s">
        <v>29</v>
      </c>
      <c r="P7384" s="1" t="s">
        <v>30</v>
      </c>
      <c r="Q7384" s="1" t="s">
        <v>24</v>
      </c>
      <c r="R7384" s="2">
        <v>40459</v>
      </c>
    </row>
    <row r="7385" spans="1:18" x14ac:dyDescent="0.25">
      <c r="A7385" s="1">
        <v>43813</v>
      </c>
      <c r="B7385" s="2">
        <v>40015</v>
      </c>
      <c r="C7385" s="2" t="str">
        <f t="shared" si="576"/>
        <v>July</v>
      </c>
      <c r="D7385" s="1" t="s">
        <v>32</v>
      </c>
      <c r="E7385" s="1">
        <v>23</v>
      </c>
      <c r="F7385" s="1">
        <f t="shared" si="575"/>
        <v>16.704782608695652</v>
      </c>
      <c r="G7385" s="1">
        <v>384.21</v>
      </c>
      <c r="H7385" s="1">
        <v>17.78</v>
      </c>
      <c r="I7385">
        <f t="shared" si="577"/>
        <v>401.99</v>
      </c>
      <c r="J7385">
        <f t="shared" si="578"/>
        <v>3.5455000000000001</v>
      </c>
      <c r="K7385">
        <f t="shared" si="579"/>
        <v>13.62216555</v>
      </c>
      <c r="L7385" s="1" t="s">
        <v>26</v>
      </c>
      <c r="M7385" s="1" t="s">
        <v>58</v>
      </c>
      <c r="N7385" s="1" t="s">
        <v>33</v>
      </c>
      <c r="O7385" s="1" t="s">
        <v>34</v>
      </c>
      <c r="P7385" s="1" t="s">
        <v>60</v>
      </c>
      <c r="Q7385" s="1" t="s">
        <v>24</v>
      </c>
      <c r="R7385" s="2">
        <v>40017</v>
      </c>
    </row>
    <row r="7386" spans="1:18" x14ac:dyDescent="0.25">
      <c r="A7386" s="1">
        <v>39744</v>
      </c>
      <c r="B7386" s="2">
        <v>40000</v>
      </c>
      <c r="C7386" s="2" t="str">
        <f t="shared" si="576"/>
        <v>July</v>
      </c>
      <c r="D7386" s="1" t="s">
        <v>41</v>
      </c>
      <c r="E7386" s="1">
        <v>9</v>
      </c>
      <c r="F7386" s="1">
        <f t="shared" si="575"/>
        <v>57.772611111111104</v>
      </c>
      <c r="G7386" s="1">
        <v>519.95349999999996</v>
      </c>
      <c r="H7386" s="1">
        <v>5.92</v>
      </c>
      <c r="I7386">
        <f t="shared" si="577"/>
        <v>525.87349999999992</v>
      </c>
      <c r="J7386">
        <f t="shared" si="578"/>
        <v>5.3265000000000002</v>
      </c>
      <c r="K7386">
        <f t="shared" si="579"/>
        <v>27.695323177500001</v>
      </c>
      <c r="L7386" s="1" t="s">
        <v>26</v>
      </c>
      <c r="M7386" s="1" t="s">
        <v>49</v>
      </c>
      <c r="N7386" s="1" t="s">
        <v>21</v>
      </c>
      <c r="O7386" s="1" t="s">
        <v>29</v>
      </c>
      <c r="P7386" s="1" t="s">
        <v>30</v>
      </c>
      <c r="Q7386" s="1" t="s">
        <v>24</v>
      </c>
      <c r="R7386" s="2">
        <v>40002</v>
      </c>
    </row>
    <row r="7387" spans="1:18" x14ac:dyDescent="0.25">
      <c r="A7387" s="1">
        <v>6369</v>
      </c>
      <c r="B7387" s="2">
        <v>40166</v>
      </c>
      <c r="C7387" s="2" t="str">
        <f t="shared" si="576"/>
        <v>December</v>
      </c>
      <c r="D7387" s="1" t="s">
        <v>25</v>
      </c>
      <c r="E7387" s="1">
        <v>30</v>
      </c>
      <c r="F7387" s="1">
        <f t="shared" si="575"/>
        <v>497.40533333333332</v>
      </c>
      <c r="G7387" s="1">
        <v>14922.16</v>
      </c>
      <c r="H7387" s="1">
        <v>45.7</v>
      </c>
      <c r="I7387">
        <f t="shared" si="577"/>
        <v>14967.86</v>
      </c>
      <c r="J7387">
        <f t="shared" si="578"/>
        <v>4.7610000000000001</v>
      </c>
      <c r="K7387">
        <f t="shared" si="579"/>
        <v>710.4440376</v>
      </c>
      <c r="L7387" s="1" t="s">
        <v>38</v>
      </c>
      <c r="M7387" s="1" t="s">
        <v>58</v>
      </c>
      <c r="N7387" s="1" t="s">
        <v>33</v>
      </c>
      <c r="O7387" s="1" t="s">
        <v>22</v>
      </c>
      <c r="P7387" s="1" t="s">
        <v>57</v>
      </c>
      <c r="Q7387" s="1" t="s">
        <v>64</v>
      </c>
      <c r="R7387" s="2">
        <v>40168</v>
      </c>
    </row>
    <row r="7388" spans="1:18" x14ac:dyDescent="0.25">
      <c r="A7388" s="1">
        <v>20934</v>
      </c>
      <c r="B7388" s="2">
        <v>40198</v>
      </c>
      <c r="C7388" s="2" t="str">
        <f t="shared" si="576"/>
        <v>January</v>
      </c>
      <c r="D7388" s="1" t="s">
        <v>37</v>
      </c>
      <c r="E7388" s="1">
        <v>5</v>
      </c>
      <c r="F7388" s="1">
        <f t="shared" si="575"/>
        <v>250.77800000000002</v>
      </c>
      <c r="G7388" s="1">
        <v>1253.8900000000001</v>
      </c>
      <c r="H7388" s="1">
        <v>17.86</v>
      </c>
      <c r="I7388">
        <f t="shared" si="577"/>
        <v>1271.75</v>
      </c>
      <c r="J7388">
        <f t="shared" si="578"/>
        <v>5.3265000000000002</v>
      </c>
      <c r="K7388">
        <f t="shared" si="579"/>
        <v>66.788450850000004</v>
      </c>
      <c r="L7388" s="1" t="s">
        <v>38</v>
      </c>
      <c r="M7388" s="1" t="s">
        <v>49</v>
      </c>
      <c r="N7388" s="1" t="s">
        <v>33</v>
      </c>
      <c r="O7388" s="1" t="s">
        <v>29</v>
      </c>
      <c r="P7388" s="1" t="s">
        <v>61</v>
      </c>
      <c r="Q7388" s="1" t="s">
        <v>40</v>
      </c>
      <c r="R7388" s="2">
        <v>40199</v>
      </c>
    </row>
    <row r="7389" spans="1:18" x14ac:dyDescent="0.25">
      <c r="A7389" s="1">
        <v>34694</v>
      </c>
      <c r="B7389" s="2">
        <v>40661</v>
      </c>
      <c r="C7389" s="2" t="str">
        <f t="shared" si="576"/>
        <v>April</v>
      </c>
      <c r="D7389" s="1" t="s">
        <v>18</v>
      </c>
      <c r="E7389" s="1">
        <v>11</v>
      </c>
      <c r="F7389" s="1">
        <f t="shared" si="575"/>
        <v>5.0445454545454549</v>
      </c>
      <c r="G7389" s="1">
        <v>55.49</v>
      </c>
      <c r="H7389" s="1">
        <v>7.24</v>
      </c>
      <c r="I7389">
        <f t="shared" si="577"/>
        <v>62.730000000000004</v>
      </c>
      <c r="J7389">
        <f t="shared" si="578"/>
        <v>4.7610000000000001</v>
      </c>
      <c r="K7389">
        <f t="shared" si="579"/>
        <v>2.6418789000000005</v>
      </c>
      <c r="L7389" s="1" t="s">
        <v>26</v>
      </c>
      <c r="M7389" s="1" t="s">
        <v>49</v>
      </c>
      <c r="N7389" s="1" t="s">
        <v>21</v>
      </c>
      <c r="O7389" s="1" t="s">
        <v>22</v>
      </c>
      <c r="P7389" s="1" t="s">
        <v>23</v>
      </c>
      <c r="Q7389" s="1" t="s">
        <v>24</v>
      </c>
      <c r="R7389" s="2">
        <v>40661</v>
      </c>
    </row>
    <row r="7390" spans="1:18" x14ac:dyDescent="0.25">
      <c r="A7390" s="1">
        <v>54501</v>
      </c>
      <c r="B7390" s="2">
        <v>41242</v>
      </c>
      <c r="C7390" s="2" t="str">
        <f t="shared" si="576"/>
        <v>November</v>
      </c>
      <c r="D7390" s="1" t="s">
        <v>37</v>
      </c>
      <c r="E7390" s="1">
        <v>38</v>
      </c>
      <c r="F7390" s="1">
        <f t="shared" si="575"/>
        <v>20.630526315789474</v>
      </c>
      <c r="G7390" s="1">
        <v>783.96</v>
      </c>
      <c r="H7390" s="1">
        <v>35</v>
      </c>
      <c r="I7390">
        <f t="shared" si="577"/>
        <v>818.96</v>
      </c>
      <c r="J7390">
        <f t="shared" si="578"/>
        <v>3.5455000000000001</v>
      </c>
      <c r="K7390">
        <f t="shared" si="579"/>
        <v>27.795301800000001</v>
      </c>
      <c r="L7390" s="1" t="s">
        <v>26</v>
      </c>
      <c r="M7390" s="1" t="s">
        <v>56</v>
      </c>
      <c r="N7390" s="1" t="s">
        <v>33</v>
      </c>
      <c r="O7390" s="1" t="s">
        <v>34</v>
      </c>
      <c r="P7390" s="1" t="s">
        <v>60</v>
      </c>
      <c r="Q7390" s="1" t="s">
        <v>53</v>
      </c>
      <c r="R7390" s="2">
        <v>41244</v>
      </c>
    </row>
    <row r="7391" spans="1:18" x14ac:dyDescent="0.25">
      <c r="A7391" s="1">
        <v>23202</v>
      </c>
      <c r="B7391" s="2">
        <v>40754</v>
      </c>
      <c r="C7391" s="2" t="str">
        <f t="shared" si="576"/>
        <v>July</v>
      </c>
      <c r="D7391" s="1" t="s">
        <v>25</v>
      </c>
      <c r="E7391" s="1">
        <v>39</v>
      </c>
      <c r="F7391" s="1">
        <f t="shared" si="575"/>
        <v>7.8825641025641033</v>
      </c>
      <c r="G7391" s="1">
        <v>307.42</v>
      </c>
      <c r="H7391" s="1">
        <v>1.69</v>
      </c>
      <c r="I7391">
        <f t="shared" si="577"/>
        <v>309.11</v>
      </c>
      <c r="J7391">
        <f t="shared" si="578"/>
        <v>3.5455000000000001</v>
      </c>
      <c r="K7391">
        <f t="shared" si="579"/>
        <v>10.899576100000001</v>
      </c>
      <c r="L7391" s="1" t="s">
        <v>26</v>
      </c>
      <c r="M7391" s="1" t="s">
        <v>27</v>
      </c>
      <c r="N7391" s="1" t="s">
        <v>28</v>
      </c>
      <c r="O7391" s="1" t="s">
        <v>34</v>
      </c>
      <c r="P7391" s="1" t="s">
        <v>45</v>
      </c>
      <c r="Q7391" s="1" t="s">
        <v>36</v>
      </c>
      <c r="R7391" s="2">
        <v>40756</v>
      </c>
    </row>
    <row r="7392" spans="1:18" x14ac:dyDescent="0.25">
      <c r="A7392" s="1">
        <v>57767</v>
      </c>
      <c r="B7392" s="2">
        <v>41010</v>
      </c>
      <c r="C7392" s="2" t="str">
        <f t="shared" si="576"/>
        <v>April</v>
      </c>
      <c r="D7392" s="1" t="s">
        <v>37</v>
      </c>
      <c r="E7392" s="1">
        <v>34</v>
      </c>
      <c r="F7392" s="1">
        <f t="shared" si="575"/>
        <v>99.226749999999996</v>
      </c>
      <c r="G7392" s="1">
        <v>3373.7094999999999</v>
      </c>
      <c r="H7392" s="1">
        <v>8.99</v>
      </c>
      <c r="I7392">
        <f t="shared" si="577"/>
        <v>3382.6994999999997</v>
      </c>
      <c r="J7392">
        <f t="shared" si="578"/>
        <v>5.3265000000000002</v>
      </c>
      <c r="K7392">
        <f t="shared" si="579"/>
        <v>179.70063651749999</v>
      </c>
      <c r="L7392" s="1" t="s">
        <v>26</v>
      </c>
      <c r="M7392" s="1" t="s">
        <v>54</v>
      </c>
      <c r="N7392" s="1" t="s">
        <v>33</v>
      </c>
      <c r="O7392" s="1" t="s">
        <v>29</v>
      </c>
      <c r="P7392" s="1" t="s">
        <v>30</v>
      </c>
      <c r="Q7392" s="1" t="s">
        <v>24</v>
      </c>
      <c r="R7392" s="2">
        <v>41012</v>
      </c>
    </row>
    <row r="7393" spans="1:18" x14ac:dyDescent="0.25">
      <c r="A7393" s="1">
        <v>47750</v>
      </c>
      <c r="B7393" s="2">
        <v>40344</v>
      </c>
      <c r="C7393" s="2" t="str">
        <f t="shared" si="576"/>
        <v>June</v>
      </c>
      <c r="D7393" s="1" t="s">
        <v>18</v>
      </c>
      <c r="E7393" s="1">
        <v>37</v>
      </c>
      <c r="F7393" s="1">
        <f t="shared" si="575"/>
        <v>2.7691891891891891</v>
      </c>
      <c r="G7393" s="1">
        <v>102.46</v>
      </c>
      <c r="H7393" s="1">
        <v>0.5</v>
      </c>
      <c r="I7393">
        <f t="shared" si="577"/>
        <v>102.96</v>
      </c>
      <c r="J7393">
        <f t="shared" si="578"/>
        <v>3.5455000000000001</v>
      </c>
      <c r="K7393">
        <f t="shared" si="579"/>
        <v>3.6327192999999998</v>
      </c>
      <c r="L7393" s="1" t="s">
        <v>26</v>
      </c>
      <c r="M7393" s="1" t="s">
        <v>20</v>
      </c>
      <c r="N7393" s="1" t="s">
        <v>33</v>
      </c>
      <c r="O7393" s="1" t="s">
        <v>34</v>
      </c>
      <c r="P7393" s="1" t="s">
        <v>63</v>
      </c>
      <c r="Q7393" s="1" t="s">
        <v>24</v>
      </c>
      <c r="R7393" s="2">
        <v>40349</v>
      </c>
    </row>
    <row r="7394" spans="1:18" x14ac:dyDescent="0.25">
      <c r="A7394" s="1">
        <v>13735</v>
      </c>
      <c r="B7394" s="2">
        <v>39954</v>
      </c>
      <c r="C7394" s="2" t="str">
        <f t="shared" si="576"/>
        <v>May</v>
      </c>
      <c r="D7394" s="1" t="s">
        <v>41</v>
      </c>
      <c r="E7394" s="1">
        <v>36</v>
      </c>
      <c r="F7394" s="1">
        <f t="shared" si="575"/>
        <v>7.8252777777777771</v>
      </c>
      <c r="G7394" s="1">
        <v>281.70999999999998</v>
      </c>
      <c r="H7394" s="1">
        <v>1.39</v>
      </c>
      <c r="I7394">
        <f t="shared" si="577"/>
        <v>283.09999999999997</v>
      </c>
      <c r="J7394">
        <f t="shared" si="578"/>
        <v>3.5455000000000001</v>
      </c>
      <c r="K7394">
        <f t="shared" si="579"/>
        <v>9.9880280499999987</v>
      </c>
      <c r="L7394" s="1" t="s">
        <v>26</v>
      </c>
      <c r="M7394" s="1" t="s">
        <v>27</v>
      </c>
      <c r="N7394" s="1" t="s">
        <v>42</v>
      </c>
      <c r="O7394" s="1" t="s">
        <v>34</v>
      </c>
      <c r="P7394" s="1" t="s">
        <v>62</v>
      </c>
      <c r="Q7394" s="1" t="s">
        <v>24</v>
      </c>
      <c r="R7394" s="2">
        <v>39956</v>
      </c>
    </row>
    <row r="7395" spans="1:18" x14ac:dyDescent="0.25">
      <c r="A7395" s="1">
        <v>36741</v>
      </c>
      <c r="B7395" s="2">
        <v>40531</v>
      </c>
      <c r="C7395" s="2" t="str">
        <f t="shared" si="576"/>
        <v>December</v>
      </c>
      <c r="D7395" s="1" t="s">
        <v>37</v>
      </c>
      <c r="E7395" s="1">
        <v>6</v>
      </c>
      <c r="F7395" s="1">
        <f t="shared" si="575"/>
        <v>50.651499999999999</v>
      </c>
      <c r="G7395" s="1">
        <v>303.90899999999999</v>
      </c>
      <c r="H7395" s="1">
        <v>5</v>
      </c>
      <c r="I7395">
        <f t="shared" si="577"/>
        <v>308.90899999999999</v>
      </c>
      <c r="J7395">
        <f t="shared" si="578"/>
        <v>5.3265000000000002</v>
      </c>
      <c r="K7395">
        <f t="shared" si="579"/>
        <v>16.187712885</v>
      </c>
      <c r="L7395" s="1" t="s">
        <v>26</v>
      </c>
      <c r="M7395" s="1" t="s">
        <v>27</v>
      </c>
      <c r="N7395" s="1" t="s">
        <v>42</v>
      </c>
      <c r="O7395" s="1" t="s">
        <v>29</v>
      </c>
      <c r="P7395" s="1" t="s">
        <v>30</v>
      </c>
      <c r="Q7395" s="1" t="s">
        <v>46</v>
      </c>
      <c r="R7395" s="2">
        <v>40533</v>
      </c>
    </row>
    <row r="7396" spans="1:18" x14ac:dyDescent="0.25">
      <c r="A7396" s="1">
        <v>13761</v>
      </c>
      <c r="B7396" s="2">
        <v>40103</v>
      </c>
      <c r="C7396" s="2" t="str">
        <f t="shared" si="576"/>
        <v>October</v>
      </c>
      <c r="D7396" s="1" t="s">
        <v>18</v>
      </c>
      <c r="E7396" s="1">
        <v>32</v>
      </c>
      <c r="F7396" s="1">
        <f t="shared" si="575"/>
        <v>75.67</v>
      </c>
      <c r="G7396" s="1">
        <v>2421.44</v>
      </c>
      <c r="H7396" s="1">
        <v>35</v>
      </c>
      <c r="I7396">
        <f t="shared" si="577"/>
        <v>2456.44</v>
      </c>
      <c r="J7396">
        <f t="shared" si="578"/>
        <v>3.5455000000000001</v>
      </c>
      <c r="K7396">
        <f t="shared" si="579"/>
        <v>85.852155199999999</v>
      </c>
      <c r="L7396" s="1" t="s">
        <v>26</v>
      </c>
      <c r="M7396" s="1" t="s">
        <v>27</v>
      </c>
      <c r="N7396" s="1" t="s">
        <v>42</v>
      </c>
      <c r="O7396" s="1" t="s">
        <v>34</v>
      </c>
      <c r="P7396" s="1" t="s">
        <v>60</v>
      </c>
      <c r="Q7396" s="1" t="s">
        <v>53</v>
      </c>
      <c r="R7396" s="2">
        <v>40107</v>
      </c>
    </row>
    <row r="7397" spans="1:18" x14ac:dyDescent="0.25">
      <c r="A7397" s="1">
        <v>38598</v>
      </c>
      <c r="B7397" s="2">
        <v>40040</v>
      </c>
      <c r="C7397" s="2" t="str">
        <f t="shared" si="576"/>
        <v>August</v>
      </c>
      <c r="D7397" s="1" t="s">
        <v>18</v>
      </c>
      <c r="E7397" s="1">
        <v>24</v>
      </c>
      <c r="F7397" s="1">
        <f t="shared" si="575"/>
        <v>13.540416666666667</v>
      </c>
      <c r="G7397" s="1">
        <v>324.97000000000003</v>
      </c>
      <c r="H7397" s="1">
        <v>4.95</v>
      </c>
      <c r="I7397">
        <f t="shared" si="577"/>
        <v>329.92</v>
      </c>
      <c r="J7397">
        <f t="shared" si="578"/>
        <v>4.7610000000000001</v>
      </c>
      <c r="K7397">
        <f t="shared" si="579"/>
        <v>15.471821700000003</v>
      </c>
      <c r="L7397" s="1" t="s">
        <v>26</v>
      </c>
      <c r="M7397" s="1" t="s">
        <v>51</v>
      </c>
      <c r="N7397" s="1" t="s">
        <v>21</v>
      </c>
      <c r="O7397" s="1" t="s">
        <v>22</v>
      </c>
      <c r="P7397" s="1" t="s">
        <v>23</v>
      </c>
      <c r="Q7397" s="1" t="s">
        <v>46</v>
      </c>
      <c r="R7397" s="2">
        <v>40045</v>
      </c>
    </row>
    <row r="7398" spans="1:18" x14ac:dyDescent="0.25">
      <c r="A7398" s="1">
        <v>59809</v>
      </c>
      <c r="B7398" s="2">
        <v>40610</v>
      </c>
      <c r="C7398" s="2" t="str">
        <f t="shared" si="576"/>
        <v>March</v>
      </c>
      <c r="D7398" s="1" t="s">
        <v>32</v>
      </c>
      <c r="E7398" s="1">
        <v>12</v>
      </c>
      <c r="F7398" s="1">
        <f t="shared" si="575"/>
        <v>11.555833333333332</v>
      </c>
      <c r="G7398" s="1">
        <v>138.66999999999999</v>
      </c>
      <c r="H7398" s="1">
        <v>5.63</v>
      </c>
      <c r="I7398">
        <f t="shared" si="577"/>
        <v>144.29999999999998</v>
      </c>
      <c r="J7398">
        <f t="shared" si="578"/>
        <v>3.5455000000000001</v>
      </c>
      <c r="K7398">
        <f t="shared" si="579"/>
        <v>4.9165448499999993</v>
      </c>
      <c r="L7398" s="1" t="s">
        <v>26</v>
      </c>
      <c r="M7398" s="1" t="s">
        <v>54</v>
      </c>
      <c r="N7398" s="1" t="s">
        <v>42</v>
      </c>
      <c r="O7398" s="1" t="s">
        <v>34</v>
      </c>
      <c r="P7398" s="1" t="s">
        <v>48</v>
      </c>
      <c r="Q7398" s="1" t="s">
        <v>24</v>
      </c>
      <c r="R7398" s="2">
        <v>40612</v>
      </c>
    </row>
    <row r="7399" spans="1:18" x14ac:dyDescent="0.25">
      <c r="A7399" s="1">
        <v>4647</v>
      </c>
      <c r="B7399" s="2">
        <v>39946</v>
      </c>
      <c r="C7399" s="2" t="str">
        <f t="shared" si="576"/>
        <v>May</v>
      </c>
      <c r="D7399" s="1" t="s">
        <v>41</v>
      </c>
      <c r="E7399" s="1">
        <v>6</v>
      </c>
      <c r="F7399" s="1">
        <f t="shared" si="575"/>
        <v>12.531666666666666</v>
      </c>
      <c r="G7399" s="1">
        <v>75.19</v>
      </c>
      <c r="H7399" s="1">
        <v>5.72</v>
      </c>
      <c r="I7399">
        <f t="shared" si="577"/>
        <v>80.91</v>
      </c>
      <c r="J7399">
        <f t="shared" si="578"/>
        <v>3.5455000000000001</v>
      </c>
      <c r="K7399">
        <f t="shared" si="579"/>
        <v>2.66586145</v>
      </c>
      <c r="L7399" s="1" t="s">
        <v>26</v>
      </c>
      <c r="M7399" s="1" t="s">
        <v>69</v>
      </c>
      <c r="N7399" s="1" t="s">
        <v>33</v>
      </c>
      <c r="O7399" s="1" t="s">
        <v>34</v>
      </c>
      <c r="P7399" s="1" t="s">
        <v>62</v>
      </c>
      <c r="Q7399" s="1" t="s">
        <v>24</v>
      </c>
      <c r="R7399" s="2">
        <v>39948</v>
      </c>
    </row>
    <row r="7400" spans="1:18" x14ac:dyDescent="0.25">
      <c r="A7400" s="1">
        <v>38340</v>
      </c>
      <c r="B7400" s="2">
        <v>39833</v>
      </c>
      <c r="C7400" s="2" t="str">
        <f t="shared" si="576"/>
        <v>January</v>
      </c>
      <c r="D7400" s="1" t="s">
        <v>37</v>
      </c>
      <c r="E7400" s="1">
        <v>36</v>
      </c>
      <c r="F7400" s="1">
        <f t="shared" si="575"/>
        <v>60.19583333333334</v>
      </c>
      <c r="G7400" s="1">
        <v>2167.0500000000002</v>
      </c>
      <c r="H7400" s="1">
        <v>3.5</v>
      </c>
      <c r="I7400">
        <f t="shared" si="577"/>
        <v>2170.5500000000002</v>
      </c>
      <c r="J7400">
        <f t="shared" si="578"/>
        <v>3.5455000000000001</v>
      </c>
      <c r="K7400">
        <f t="shared" si="579"/>
        <v>76.832757750000013</v>
      </c>
      <c r="L7400" s="1" t="s">
        <v>26</v>
      </c>
      <c r="M7400" s="1" t="s">
        <v>56</v>
      </c>
      <c r="N7400" s="1" t="s">
        <v>33</v>
      </c>
      <c r="O7400" s="1" t="s">
        <v>34</v>
      </c>
      <c r="P7400" s="1" t="s">
        <v>68</v>
      </c>
      <c r="Q7400" s="1" t="s">
        <v>24</v>
      </c>
      <c r="R7400" s="2">
        <v>39834</v>
      </c>
    </row>
    <row r="7401" spans="1:18" x14ac:dyDescent="0.25">
      <c r="A7401" s="1">
        <v>52995</v>
      </c>
      <c r="B7401" s="2">
        <v>40983</v>
      </c>
      <c r="C7401" s="2" t="str">
        <f t="shared" si="576"/>
        <v>March</v>
      </c>
      <c r="D7401" s="1" t="s">
        <v>32</v>
      </c>
      <c r="E7401" s="1">
        <v>8</v>
      </c>
      <c r="F7401" s="1">
        <f t="shared" si="575"/>
        <v>4.1737500000000001</v>
      </c>
      <c r="G7401" s="1">
        <v>33.39</v>
      </c>
      <c r="H7401" s="1">
        <v>6.27</v>
      </c>
      <c r="I7401">
        <f t="shared" si="577"/>
        <v>39.659999999999997</v>
      </c>
      <c r="J7401">
        <f t="shared" si="578"/>
        <v>3.5455000000000001</v>
      </c>
      <c r="K7401">
        <f t="shared" si="579"/>
        <v>1.18384245</v>
      </c>
      <c r="L7401" s="1" t="s">
        <v>26</v>
      </c>
      <c r="M7401" s="1" t="s">
        <v>27</v>
      </c>
      <c r="N7401" s="1" t="s">
        <v>21</v>
      </c>
      <c r="O7401" s="1" t="s">
        <v>34</v>
      </c>
      <c r="P7401" s="1" t="s">
        <v>48</v>
      </c>
      <c r="Q7401" s="1" t="s">
        <v>24</v>
      </c>
      <c r="R7401" s="2">
        <v>40983</v>
      </c>
    </row>
    <row r="7402" spans="1:18" x14ac:dyDescent="0.25">
      <c r="A7402" s="1">
        <v>53730</v>
      </c>
      <c r="B7402" s="2">
        <v>41272</v>
      </c>
      <c r="C7402" s="2" t="str">
        <f t="shared" si="576"/>
        <v>December</v>
      </c>
      <c r="D7402" s="1" t="s">
        <v>25</v>
      </c>
      <c r="E7402" s="1">
        <v>40</v>
      </c>
      <c r="F7402" s="1">
        <f t="shared" si="575"/>
        <v>4.5449999999999999</v>
      </c>
      <c r="G7402" s="1">
        <v>181.8</v>
      </c>
      <c r="H7402" s="1">
        <v>5.83</v>
      </c>
      <c r="I7402">
        <f t="shared" si="577"/>
        <v>187.63000000000002</v>
      </c>
      <c r="J7402">
        <f t="shared" si="578"/>
        <v>3.5455000000000001</v>
      </c>
      <c r="K7402">
        <f t="shared" si="579"/>
        <v>6.4457190000000004</v>
      </c>
      <c r="L7402" s="1" t="s">
        <v>26</v>
      </c>
      <c r="M7402" s="1" t="s">
        <v>49</v>
      </c>
      <c r="N7402" s="1" t="s">
        <v>33</v>
      </c>
      <c r="O7402" s="1" t="s">
        <v>34</v>
      </c>
      <c r="P7402" s="1" t="s">
        <v>48</v>
      </c>
      <c r="Q7402" s="1" t="s">
        <v>24</v>
      </c>
      <c r="R7402" s="2">
        <v>41273</v>
      </c>
    </row>
    <row r="7403" spans="1:18" x14ac:dyDescent="0.25">
      <c r="A7403" s="1">
        <v>16260</v>
      </c>
      <c r="B7403" s="2">
        <v>40860</v>
      </c>
      <c r="C7403" s="2" t="str">
        <f t="shared" si="576"/>
        <v>November</v>
      </c>
      <c r="D7403" s="1" t="s">
        <v>25</v>
      </c>
      <c r="E7403" s="1">
        <v>47</v>
      </c>
      <c r="F7403" s="1">
        <f t="shared" si="575"/>
        <v>318.29991489361703</v>
      </c>
      <c r="G7403" s="1">
        <v>14960.096</v>
      </c>
      <c r="H7403" s="1">
        <v>42.52</v>
      </c>
      <c r="I7403">
        <f t="shared" si="577"/>
        <v>15002.616</v>
      </c>
      <c r="J7403">
        <f t="shared" si="578"/>
        <v>4.7610000000000001</v>
      </c>
      <c r="K7403">
        <f t="shared" si="579"/>
        <v>712.25017056000002</v>
      </c>
      <c r="L7403" s="1" t="s">
        <v>38</v>
      </c>
      <c r="M7403" s="1" t="s">
        <v>27</v>
      </c>
      <c r="N7403" s="1" t="s">
        <v>33</v>
      </c>
      <c r="O7403" s="1" t="s">
        <v>22</v>
      </c>
      <c r="P7403" s="1" t="s">
        <v>57</v>
      </c>
      <c r="Q7403" s="1" t="s">
        <v>64</v>
      </c>
      <c r="R7403" s="2">
        <v>40861</v>
      </c>
    </row>
    <row r="7404" spans="1:18" x14ac:dyDescent="0.25">
      <c r="A7404" s="1">
        <v>4580</v>
      </c>
      <c r="B7404" s="2">
        <v>40496</v>
      </c>
      <c r="C7404" s="2" t="str">
        <f t="shared" si="576"/>
        <v>November</v>
      </c>
      <c r="D7404" s="1" t="s">
        <v>32</v>
      </c>
      <c r="E7404" s="1">
        <v>28</v>
      </c>
      <c r="F7404" s="1">
        <f t="shared" si="575"/>
        <v>263.73357142857145</v>
      </c>
      <c r="G7404" s="1">
        <v>7384.54</v>
      </c>
      <c r="H7404" s="1">
        <v>81.98</v>
      </c>
      <c r="I7404">
        <f t="shared" si="577"/>
        <v>7466.5199999999995</v>
      </c>
      <c r="J7404">
        <f t="shared" si="578"/>
        <v>4.7610000000000001</v>
      </c>
      <c r="K7404">
        <f t="shared" si="579"/>
        <v>351.57794940000002</v>
      </c>
      <c r="L7404" s="1" t="s">
        <v>38</v>
      </c>
      <c r="M7404" s="1" t="s">
        <v>49</v>
      </c>
      <c r="N7404" s="1" t="s">
        <v>21</v>
      </c>
      <c r="O7404" s="1" t="s">
        <v>22</v>
      </c>
      <c r="P7404" s="1" t="s">
        <v>57</v>
      </c>
      <c r="Q7404" s="1" t="s">
        <v>64</v>
      </c>
      <c r="R7404" s="2">
        <v>40497</v>
      </c>
    </row>
    <row r="7405" spans="1:18" x14ac:dyDescent="0.25">
      <c r="A7405" s="1">
        <v>7043</v>
      </c>
      <c r="B7405" s="2">
        <v>39838</v>
      </c>
      <c r="C7405" s="2" t="str">
        <f t="shared" si="576"/>
        <v>January</v>
      </c>
      <c r="D7405" s="1" t="s">
        <v>37</v>
      </c>
      <c r="E7405" s="1">
        <v>4</v>
      </c>
      <c r="F7405" s="1">
        <f t="shared" si="575"/>
        <v>2.77</v>
      </c>
      <c r="G7405" s="1">
        <v>11.08</v>
      </c>
      <c r="H7405" s="1">
        <v>4.08</v>
      </c>
      <c r="I7405">
        <f t="shared" si="577"/>
        <v>15.16</v>
      </c>
      <c r="J7405">
        <f t="shared" si="578"/>
        <v>4.7610000000000001</v>
      </c>
      <c r="K7405">
        <f t="shared" si="579"/>
        <v>0.52751879999999995</v>
      </c>
      <c r="L7405" s="1" t="s">
        <v>26</v>
      </c>
      <c r="M7405" s="1" t="s">
        <v>47</v>
      </c>
      <c r="N7405" s="1" t="s">
        <v>33</v>
      </c>
      <c r="O7405" s="1" t="s">
        <v>22</v>
      </c>
      <c r="P7405" s="1" t="s">
        <v>23</v>
      </c>
      <c r="Q7405" s="1" t="s">
        <v>46</v>
      </c>
      <c r="R7405" s="2">
        <v>39839</v>
      </c>
    </row>
    <row r="7406" spans="1:18" x14ac:dyDescent="0.25">
      <c r="A7406" s="1">
        <v>25953</v>
      </c>
      <c r="B7406" s="2">
        <v>40083</v>
      </c>
      <c r="C7406" s="2" t="str">
        <f t="shared" si="576"/>
        <v>September</v>
      </c>
      <c r="D7406" s="1" t="s">
        <v>37</v>
      </c>
      <c r="E7406" s="1">
        <v>19</v>
      </c>
      <c r="F7406" s="1">
        <f t="shared" si="575"/>
        <v>103.836</v>
      </c>
      <c r="G7406" s="1">
        <v>1972.884</v>
      </c>
      <c r="H7406" s="1">
        <v>7.69</v>
      </c>
      <c r="I7406">
        <f t="shared" si="577"/>
        <v>1980.5740000000001</v>
      </c>
      <c r="J7406">
        <f t="shared" si="578"/>
        <v>5.3265000000000002</v>
      </c>
      <c r="K7406">
        <f t="shared" si="579"/>
        <v>105.08566626</v>
      </c>
      <c r="L7406" s="1" t="s">
        <v>26</v>
      </c>
      <c r="M7406" s="1" t="s">
        <v>54</v>
      </c>
      <c r="N7406" s="1" t="s">
        <v>33</v>
      </c>
      <c r="O7406" s="1" t="s">
        <v>29</v>
      </c>
      <c r="P7406" s="1" t="s">
        <v>30</v>
      </c>
      <c r="Q7406" s="1" t="s">
        <v>24</v>
      </c>
      <c r="R7406" s="2">
        <v>40084</v>
      </c>
    </row>
    <row r="7407" spans="1:18" x14ac:dyDescent="0.25">
      <c r="A7407" s="1">
        <v>6402</v>
      </c>
      <c r="B7407" s="2">
        <v>40656</v>
      </c>
      <c r="C7407" s="2" t="str">
        <f t="shared" si="576"/>
        <v>April</v>
      </c>
      <c r="D7407" s="1" t="s">
        <v>18</v>
      </c>
      <c r="E7407" s="1">
        <v>35</v>
      </c>
      <c r="F7407" s="1">
        <f t="shared" si="575"/>
        <v>10.666571428571428</v>
      </c>
      <c r="G7407" s="1">
        <v>373.33</v>
      </c>
      <c r="H7407" s="1">
        <v>4.68</v>
      </c>
      <c r="I7407">
        <f t="shared" si="577"/>
        <v>378.01</v>
      </c>
      <c r="J7407">
        <f t="shared" si="578"/>
        <v>3.5455000000000001</v>
      </c>
      <c r="K7407">
        <f t="shared" si="579"/>
        <v>13.236415150000001</v>
      </c>
      <c r="L7407" s="1" t="s">
        <v>26</v>
      </c>
      <c r="M7407" s="1" t="s">
        <v>59</v>
      </c>
      <c r="N7407" s="1" t="s">
        <v>33</v>
      </c>
      <c r="O7407" s="1" t="s">
        <v>34</v>
      </c>
      <c r="P7407" s="1" t="s">
        <v>50</v>
      </c>
      <c r="Q7407" s="1" t="s">
        <v>46</v>
      </c>
      <c r="R7407" s="2">
        <v>40661</v>
      </c>
    </row>
    <row r="7408" spans="1:18" x14ac:dyDescent="0.25">
      <c r="A7408" s="1">
        <v>35239</v>
      </c>
      <c r="B7408" s="2">
        <v>40859</v>
      </c>
      <c r="C7408" s="2" t="str">
        <f t="shared" si="576"/>
        <v>November</v>
      </c>
      <c r="D7408" s="1" t="s">
        <v>37</v>
      </c>
      <c r="E7408" s="1">
        <v>21</v>
      </c>
      <c r="F7408" s="1">
        <f t="shared" si="575"/>
        <v>5.2042857142857146</v>
      </c>
      <c r="G7408" s="1">
        <v>109.29</v>
      </c>
      <c r="H7408" s="1">
        <v>6.26</v>
      </c>
      <c r="I7408">
        <f t="shared" si="577"/>
        <v>115.55000000000001</v>
      </c>
      <c r="J7408">
        <f t="shared" si="578"/>
        <v>3.5455000000000001</v>
      </c>
      <c r="K7408">
        <f t="shared" si="579"/>
        <v>3.8748769500000004</v>
      </c>
      <c r="L7408" s="1" t="s">
        <v>26</v>
      </c>
      <c r="M7408" s="1" t="s">
        <v>20</v>
      </c>
      <c r="N7408" s="1" t="s">
        <v>28</v>
      </c>
      <c r="O7408" s="1" t="s">
        <v>34</v>
      </c>
      <c r="P7408" s="1" t="s">
        <v>45</v>
      </c>
      <c r="Q7408" s="1" t="s">
        <v>24</v>
      </c>
      <c r="R7408" s="2">
        <v>40860</v>
      </c>
    </row>
    <row r="7409" spans="1:18" x14ac:dyDescent="0.25">
      <c r="A7409" s="1">
        <v>4034</v>
      </c>
      <c r="B7409" s="2">
        <v>40495</v>
      </c>
      <c r="C7409" s="2" t="str">
        <f t="shared" si="576"/>
        <v>November</v>
      </c>
      <c r="D7409" s="1" t="s">
        <v>32</v>
      </c>
      <c r="E7409" s="1">
        <v>37</v>
      </c>
      <c r="F7409" s="1">
        <f t="shared" si="575"/>
        <v>154.68216216216214</v>
      </c>
      <c r="G7409" s="1">
        <v>5723.24</v>
      </c>
      <c r="H7409" s="1">
        <v>51.92</v>
      </c>
      <c r="I7409">
        <f t="shared" si="577"/>
        <v>5775.16</v>
      </c>
      <c r="J7409">
        <f t="shared" si="578"/>
        <v>4.7610000000000001</v>
      </c>
      <c r="K7409">
        <f t="shared" si="579"/>
        <v>272.48345640000002</v>
      </c>
      <c r="L7409" s="1" t="s">
        <v>38</v>
      </c>
      <c r="M7409" s="1" t="s">
        <v>56</v>
      </c>
      <c r="N7409" s="1" t="s">
        <v>28</v>
      </c>
      <c r="O7409" s="1" t="s">
        <v>22</v>
      </c>
      <c r="P7409" s="1" t="s">
        <v>57</v>
      </c>
      <c r="Q7409" s="1" t="s">
        <v>64</v>
      </c>
      <c r="R7409" s="2">
        <v>40496</v>
      </c>
    </row>
    <row r="7410" spans="1:18" x14ac:dyDescent="0.25">
      <c r="A7410" s="1">
        <v>43459</v>
      </c>
      <c r="B7410" s="2">
        <v>40854</v>
      </c>
      <c r="C7410" s="2" t="str">
        <f t="shared" si="576"/>
        <v>November</v>
      </c>
      <c r="D7410" s="1" t="s">
        <v>37</v>
      </c>
      <c r="E7410" s="1">
        <v>26</v>
      </c>
      <c r="F7410" s="1">
        <f t="shared" si="575"/>
        <v>534.84153846153845</v>
      </c>
      <c r="G7410" s="1">
        <v>13905.88</v>
      </c>
      <c r="H7410" s="1">
        <v>24.49</v>
      </c>
      <c r="I7410">
        <f t="shared" si="577"/>
        <v>13930.369999999999</v>
      </c>
      <c r="J7410">
        <f t="shared" si="578"/>
        <v>5.3265000000000002</v>
      </c>
      <c r="K7410">
        <f t="shared" si="579"/>
        <v>740.6966981999999</v>
      </c>
      <c r="L7410" s="1" t="s">
        <v>26</v>
      </c>
      <c r="M7410" s="1" t="s">
        <v>47</v>
      </c>
      <c r="N7410" s="1" t="s">
        <v>21</v>
      </c>
      <c r="O7410" s="1" t="s">
        <v>29</v>
      </c>
      <c r="P7410" s="1" t="s">
        <v>61</v>
      </c>
      <c r="Q7410" s="1" t="s">
        <v>53</v>
      </c>
      <c r="R7410" s="2">
        <v>40855</v>
      </c>
    </row>
    <row r="7411" spans="1:18" x14ac:dyDescent="0.25">
      <c r="A7411" s="1">
        <v>45408</v>
      </c>
      <c r="B7411" s="2">
        <v>40538</v>
      </c>
      <c r="C7411" s="2" t="str">
        <f t="shared" si="576"/>
        <v>December</v>
      </c>
      <c r="D7411" s="1" t="s">
        <v>18</v>
      </c>
      <c r="E7411" s="1">
        <v>25</v>
      </c>
      <c r="F7411" s="1">
        <f t="shared" si="575"/>
        <v>28.679600000000001</v>
      </c>
      <c r="G7411" s="1">
        <v>716.99</v>
      </c>
      <c r="H7411" s="1">
        <v>1.99</v>
      </c>
      <c r="I7411">
        <f t="shared" si="577"/>
        <v>718.98</v>
      </c>
      <c r="J7411">
        <f t="shared" si="578"/>
        <v>5.3265000000000002</v>
      </c>
      <c r="K7411">
        <f t="shared" si="579"/>
        <v>38.19047235</v>
      </c>
      <c r="L7411" s="1" t="s">
        <v>26</v>
      </c>
      <c r="M7411" s="1" t="s">
        <v>59</v>
      </c>
      <c r="N7411" s="1" t="s">
        <v>42</v>
      </c>
      <c r="O7411" s="1" t="s">
        <v>29</v>
      </c>
      <c r="P7411" s="1" t="s">
        <v>43</v>
      </c>
      <c r="Q7411" s="1" t="s">
        <v>46</v>
      </c>
      <c r="R7411" s="2">
        <v>40560</v>
      </c>
    </row>
    <row r="7412" spans="1:18" x14ac:dyDescent="0.25">
      <c r="A7412" s="1">
        <v>4391</v>
      </c>
      <c r="B7412" s="2">
        <v>40956</v>
      </c>
      <c r="C7412" s="2" t="str">
        <f t="shared" si="576"/>
        <v>February</v>
      </c>
      <c r="D7412" s="1" t="s">
        <v>25</v>
      </c>
      <c r="E7412" s="1">
        <v>20</v>
      </c>
      <c r="F7412" s="1">
        <f t="shared" si="575"/>
        <v>129.6216</v>
      </c>
      <c r="G7412" s="1">
        <v>2592.4319999999998</v>
      </c>
      <c r="H7412" s="1">
        <v>3.9</v>
      </c>
      <c r="I7412">
        <f t="shared" si="577"/>
        <v>2596.3319999999999</v>
      </c>
      <c r="J7412">
        <f t="shared" si="578"/>
        <v>5.3265000000000002</v>
      </c>
      <c r="K7412">
        <f t="shared" si="579"/>
        <v>138.08589047999999</v>
      </c>
      <c r="L7412" s="1" t="s">
        <v>26</v>
      </c>
      <c r="M7412" s="1" t="s">
        <v>20</v>
      </c>
      <c r="N7412" s="1" t="s">
        <v>42</v>
      </c>
      <c r="O7412" s="1" t="s">
        <v>29</v>
      </c>
      <c r="P7412" s="1" t="s">
        <v>30</v>
      </c>
      <c r="Q7412" s="1" t="s">
        <v>24</v>
      </c>
      <c r="R7412" s="2">
        <v>40958</v>
      </c>
    </row>
    <row r="7413" spans="1:18" x14ac:dyDescent="0.25">
      <c r="A7413" s="1">
        <v>17507</v>
      </c>
      <c r="B7413" s="2">
        <v>41072</v>
      </c>
      <c r="C7413" s="2" t="str">
        <f t="shared" si="576"/>
        <v>June</v>
      </c>
      <c r="D7413" s="1" t="s">
        <v>41</v>
      </c>
      <c r="E7413" s="1">
        <v>22</v>
      </c>
      <c r="F7413" s="1">
        <f t="shared" si="575"/>
        <v>245.14863636363637</v>
      </c>
      <c r="G7413" s="1">
        <v>5393.27</v>
      </c>
      <c r="H7413" s="1">
        <v>28.06</v>
      </c>
      <c r="I7413">
        <f t="shared" si="577"/>
        <v>5421.3300000000008</v>
      </c>
      <c r="J7413">
        <f t="shared" si="578"/>
        <v>5.3265000000000002</v>
      </c>
      <c r="K7413">
        <f t="shared" si="579"/>
        <v>287.27252655000007</v>
      </c>
      <c r="L7413" s="1" t="s">
        <v>38</v>
      </c>
      <c r="M7413" s="1" t="s">
        <v>20</v>
      </c>
      <c r="N7413" s="1" t="s">
        <v>33</v>
      </c>
      <c r="O7413" s="1" t="s">
        <v>29</v>
      </c>
      <c r="P7413" s="1" t="s">
        <v>61</v>
      </c>
      <c r="Q7413" s="1" t="s">
        <v>40</v>
      </c>
      <c r="R7413" s="2">
        <v>41074</v>
      </c>
    </row>
    <row r="7414" spans="1:18" x14ac:dyDescent="0.25">
      <c r="A7414" s="1">
        <v>32647</v>
      </c>
      <c r="B7414" s="2">
        <v>40865</v>
      </c>
      <c r="C7414" s="2" t="str">
        <f t="shared" si="576"/>
        <v>November</v>
      </c>
      <c r="D7414" s="1" t="s">
        <v>25</v>
      </c>
      <c r="E7414" s="1">
        <v>32</v>
      </c>
      <c r="F7414" s="1">
        <f t="shared" si="575"/>
        <v>20.9921875</v>
      </c>
      <c r="G7414" s="1">
        <v>671.75</v>
      </c>
      <c r="H7414" s="1">
        <v>4</v>
      </c>
      <c r="I7414">
        <f t="shared" si="577"/>
        <v>675.75</v>
      </c>
      <c r="J7414">
        <f t="shared" si="578"/>
        <v>5.3265000000000002</v>
      </c>
      <c r="K7414">
        <f t="shared" si="579"/>
        <v>35.780763749999998</v>
      </c>
      <c r="L7414" s="1" t="s">
        <v>26</v>
      </c>
      <c r="M7414" s="1" t="s">
        <v>56</v>
      </c>
      <c r="N7414" s="1" t="s">
        <v>21</v>
      </c>
      <c r="O7414" s="1" t="s">
        <v>29</v>
      </c>
      <c r="P7414" s="1" t="s">
        <v>43</v>
      </c>
      <c r="Q7414" s="1" t="s">
        <v>24</v>
      </c>
      <c r="R7414" s="2">
        <v>40867</v>
      </c>
    </row>
    <row r="7415" spans="1:18" x14ac:dyDescent="0.25">
      <c r="A7415" s="1">
        <v>14789</v>
      </c>
      <c r="B7415" s="2">
        <v>40511</v>
      </c>
      <c r="C7415" s="2" t="str">
        <f t="shared" si="576"/>
        <v>November</v>
      </c>
      <c r="D7415" s="1" t="s">
        <v>32</v>
      </c>
      <c r="E7415" s="1">
        <v>19</v>
      </c>
      <c r="F7415" s="1">
        <f t="shared" si="575"/>
        <v>6.1247368421052633</v>
      </c>
      <c r="G7415" s="1">
        <v>116.37</v>
      </c>
      <c r="H7415" s="1">
        <v>5.3</v>
      </c>
      <c r="I7415">
        <f t="shared" si="577"/>
        <v>121.67</v>
      </c>
      <c r="J7415">
        <f t="shared" si="578"/>
        <v>3.5455000000000001</v>
      </c>
      <c r="K7415">
        <f t="shared" si="579"/>
        <v>4.1258983500000008</v>
      </c>
      <c r="L7415" s="1" t="s">
        <v>26</v>
      </c>
      <c r="M7415" s="1" t="s">
        <v>51</v>
      </c>
      <c r="N7415" s="1" t="s">
        <v>21</v>
      </c>
      <c r="O7415" s="1" t="s">
        <v>34</v>
      </c>
      <c r="P7415" s="1" t="s">
        <v>62</v>
      </c>
      <c r="Q7415" s="1" t="s">
        <v>24</v>
      </c>
      <c r="R7415" s="2">
        <v>40512</v>
      </c>
    </row>
    <row r="7416" spans="1:18" x14ac:dyDescent="0.25">
      <c r="A7416" s="1">
        <v>27491</v>
      </c>
      <c r="B7416" s="2">
        <v>39912</v>
      </c>
      <c r="C7416" s="2" t="str">
        <f t="shared" si="576"/>
        <v>April</v>
      </c>
      <c r="D7416" s="1" t="s">
        <v>32</v>
      </c>
      <c r="E7416" s="1">
        <v>36</v>
      </c>
      <c r="F7416" s="1">
        <f t="shared" si="575"/>
        <v>9.7419444444444441</v>
      </c>
      <c r="G7416" s="1">
        <v>350.71</v>
      </c>
      <c r="H7416" s="1">
        <v>6.02</v>
      </c>
      <c r="I7416">
        <f t="shared" si="577"/>
        <v>356.72999999999996</v>
      </c>
      <c r="J7416">
        <f t="shared" si="578"/>
        <v>4.7610000000000001</v>
      </c>
      <c r="K7416">
        <f t="shared" si="579"/>
        <v>16.697303099999999</v>
      </c>
      <c r="L7416" s="1" t="s">
        <v>26</v>
      </c>
      <c r="M7416" s="1" t="s">
        <v>54</v>
      </c>
      <c r="N7416" s="1" t="s">
        <v>33</v>
      </c>
      <c r="O7416" s="1" t="s">
        <v>22</v>
      </c>
      <c r="P7416" s="1" t="s">
        <v>23</v>
      </c>
      <c r="Q7416" s="1" t="s">
        <v>31</v>
      </c>
      <c r="R7416" s="2">
        <v>39913</v>
      </c>
    </row>
    <row r="7417" spans="1:18" x14ac:dyDescent="0.25">
      <c r="A7417" s="1">
        <v>24960</v>
      </c>
      <c r="B7417" s="2">
        <v>40570</v>
      </c>
      <c r="C7417" s="2" t="str">
        <f t="shared" si="576"/>
        <v>January</v>
      </c>
      <c r="D7417" s="1" t="s">
        <v>25</v>
      </c>
      <c r="E7417" s="1">
        <v>35</v>
      </c>
      <c r="F7417" s="1">
        <f t="shared" si="575"/>
        <v>165.648</v>
      </c>
      <c r="G7417" s="1">
        <v>5797.68</v>
      </c>
      <c r="H7417" s="1">
        <v>4.2</v>
      </c>
      <c r="I7417">
        <f t="shared" si="577"/>
        <v>5801.88</v>
      </c>
      <c r="J7417">
        <f t="shared" si="578"/>
        <v>5.3265000000000002</v>
      </c>
      <c r="K7417">
        <f t="shared" si="579"/>
        <v>308.81342520000004</v>
      </c>
      <c r="L7417" s="1" t="s">
        <v>26</v>
      </c>
      <c r="M7417" s="1" t="s">
        <v>27</v>
      </c>
      <c r="N7417" s="1" t="s">
        <v>28</v>
      </c>
      <c r="O7417" s="1" t="s">
        <v>29</v>
      </c>
      <c r="P7417" s="1" t="s">
        <v>30</v>
      </c>
      <c r="Q7417" s="1" t="s">
        <v>24</v>
      </c>
      <c r="R7417" s="2">
        <v>40571</v>
      </c>
    </row>
    <row r="7418" spans="1:18" x14ac:dyDescent="0.25">
      <c r="A7418" s="1">
        <v>26370</v>
      </c>
      <c r="B7418" s="2">
        <v>40763</v>
      </c>
      <c r="C7418" s="2" t="str">
        <f t="shared" si="576"/>
        <v>August</v>
      </c>
      <c r="D7418" s="1" t="s">
        <v>32</v>
      </c>
      <c r="E7418" s="1">
        <v>20</v>
      </c>
      <c r="F7418" s="1">
        <f t="shared" si="575"/>
        <v>33.013500000000001</v>
      </c>
      <c r="G7418" s="1">
        <v>660.27</v>
      </c>
      <c r="H7418" s="1">
        <v>5.49</v>
      </c>
      <c r="I7418">
        <f t="shared" si="577"/>
        <v>665.76</v>
      </c>
      <c r="J7418">
        <f t="shared" si="578"/>
        <v>3.5455000000000001</v>
      </c>
      <c r="K7418">
        <f t="shared" si="579"/>
        <v>23.409872850000003</v>
      </c>
      <c r="L7418" s="1" t="s">
        <v>19</v>
      </c>
      <c r="M7418" s="1" t="s">
        <v>44</v>
      </c>
      <c r="N7418" s="1" t="s">
        <v>42</v>
      </c>
      <c r="O7418" s="1" t="s">
        <v>34</v>
      </c>
      <c r="P7418" s="1" t="s">
        <v>60</v>
      </c>
      <c r="Q7418" s="1" t="s">
        <v>24</v>
      </c>
      <c r="R7418" s="2">
        <v>40765</v>
      </c>
    </row>
    <row r="7419" spans="1:18" x14ac:dyDescent="0.25">
      <c r="A7419" s="1">
        <v>6982</v>
      </c>
      <c r="B7419" s="2">
        <v>40863</v>
      </c>
      <c r="C7419" s="2" t="str">
        <f t="shared" si="576"/>
        <v>November</v>
      </c>
      <c r="D7419" s="1" t="s">
        <v>32</v>
      </c>
      <c r="E7419" s="1">
        <v>32</v>
      </c>
      <c r="F7419" s="1">
        <f t="shared" si="575"/>
        <v>40.9765625</v>
      </c>
      <c r="G7419" s="1">
        <v>1311.25</v>
      </c>
      <c r="H7419" s="1">
        <v>1.99</v>
      </c>
      <c r="I7419">
        <f t="shared" si="577"/>
        <v>1313.24</v>
      </c>
      <c r="J7419">
        <f t="shared" si="578"/>
        <v>5.3265000000000002</v>
      </c>
      <c r="K7419">
        <f t="shared" si="579"/>
        <v>69.843731250000005</v>
      </c>
      <c r="L7419" s="1" t="s">
        <v>19</v>
      </c>
      <c r="M7419" s="1" t="s">
        <v>65</v>
      </c>
      <c r="N7419" s="1" t="s">
        <v>33</v>
      </c>
      <c r="O7419" s="1" t="s">
        <v>29</v>
      </c>
      <c r="P7419" s="1" t="s">
        <v>43</v>
      </c>
      <c r="Q7419" s="1" t="s">
        <v>46</v>
      </c>
      <c r="R7419" s="2">
        <v>40865</v>
      </c>
    </row>
    <row r="7420" spans="1:18" x14ac:dyDescent="0.25">
      <c r="A7420" s="1">
        <v>46884</v>
      </c>
      <c r="B7420" s="2">
        <v>39830</v>
      </c>
      <c r="C7420" s="2" t="str">
        <f t="shared" si="576"/>
        <v>January</v>
      </c>
      <c r="D7420" s="1" t="s">
        <v>41</v>
      </c>
      <c r="E7420" s="1">
        <v>25</v>
      </c>
      <c r="F7420" s="1">
        <f t="shared" si="575"/>
        <v>11.2172</v>
      </c>
      <c r="G7420" s="1">
        <v>280.43</v>
      </c>
      <c r="H7420" s="1">
        <v>2.36</v>
      </c>
      <c r="I7420">
        <f t="shared" si="577"/>
        <v>282.79000000000002</v>
      </c>
      <c r="J7420">
        <f t="shared" si="578"/>
        <v>3.5455000000000001</v>
      </c>
      <c r="K7420">
        <f t="shared" si="579"/>
        <v>9.9426456500000011</v>
      </c>
      <c r="L7420" s="1" t="s">
        <v>26</v>
      </c>
      <c r="M7420" s="1" t="s">
        <v>27</v>
      </c>
      <c r="N7420" s="1" t="s">
        <v>33</v>
      </c>
      <c r="O7420" s="1" t="s">
        <v>34</v>
      </c>
      <c r="P7420" s="1" t="s">
        <v>35</v>
      </c>
      <c r="Q7420" s="1" t="s">
        <v>36</v>
      </c>
      <c r="R7420" s="2">
        <v>39831</v>
      </c>
    </row>
    <row r="7421" spans="1:18" x14ac:dyDescent="0.25">
      <c r="A7421" s="1">
        <v>7457</v>
      </c>
      <c r="B7421" s="2">
        <v>40451</v>
      </c>
      <c r="C7421" s="2" t="str">
        <f t="shared" si="576"/>
        <v>September</v>
      </c>
      <c r="D7421" s="1" t="s">
        <v>32</v>
      </c>
      <c r="E7421" s="1">
        <v>36</v>
      </c>
      <c r="F7421" s="1">
        <f t="shared" si="575"/>
        <v>63.901388888888881</v>
      </c>
      <c r="G7421" s="1">
        <v>2300.4499999999998</v>
      </c>
      <c r="H7421" s="1">
        <v>19.989999999999998</v>
      </c>
      <c r="I7421">
        <f t="shared" si="577"/>
        <v>2320.4399999999996</v>
      </c>
      <c r="J7421">
        <f t="shared" si="578"/>
        <v>3.5455000000000001</v>
      </c>
      <c r="K7421">
        <f t="shared" si="579"/>
        <v>81.562454750000001</v>
      </c>
      <c r="L7421" s="1" t="s">
        <v>26</v>
      </c>
      <c r="M7421" s="1" t="s">
        <v>56</v>
      </c>
      <c r="N7421" s="1" t="s">
        <v>28</v>
      </c>
      <c r="O7421" s="1" t="s">
        <v>34</v>
      </c>
      <c r="P7421" s="1" t="s">
        <v>62</v>
      </c>
      <c r="Q7421" s="1" t="s">
        <v>24</v>
      </c>
      <c r="R7421" s="2">
        <v>40454</v>
      </c>
    </row>
    <row r="7422" spans="1:18" x14ac:dyDescent="0.25">
      <c r="A7422" s="1">
        <v>36834</v>
      </c>
      <c r="B7422" s="2">
        <v>40171</v>
      </c>
      <c r="C7422" s="2" t="str">
        <f t="shared" si="576"/>
        <v>December</v>
      </c>
      <c r="D7422" s="1" t="s">
        <v>18</v>
      </c>
      <c r="E7422" s="1">
        <v>11</v>
      </c>
      <c r="F7422" s="1">
        <f t="shared" si="575"/>
        <v>175.91818181818181</v>
      </c>
      <c r="G7422" s="1">
        <v>1935.1</v>
      </c>
      <c r="H7422" s="1">
        <v>35.89</v>
      </c>
      <c r="I7422">
        <f t="shared" si="577"/>
        <v>1970.99</v>
      </c>
      <c r="J7422">
        <f t="shared" si="578"/>
        <v>4.7610000000000001</v>
      </c>
      <c r="K7422">
        <f t="shared" si="579"/>
        <v>92.130110999999999</v>
      </c>
      <c r="L7422" s="1" t="s">
        <v>38</v>
      </c>
      <c r="M7422" s="1" t="s">
        <v>20</v>
      </c>
      <c r="N7422" s="1" t="s">
        <v>33</v>
      </c>
      <c r="O7422" s="1" t="s">
        <v>22</v>
      </c>
      <c r="P7422" s="1" t="s">
        <v>67</v>
      </c>
      <c r="Q7422" s="1" t="s">
        <v>64</v>
      </c>
      <c r="R7422" s="2">
        <v>40173</v>
      </c>
    </row>
    <row r="7423" spans="1:18" x14ac:dyDescent="0.25">
      <c r="A7423" s="1">
        <v>32902</v>
      </c>
      <c r="B7423" s="2">
        <v>40971</v>
      </c>
      <c r="C7423" s="2" t="str">
        <f t="shared" si="576"/>
        <v>March</v>
      </c>
      <c r="D7423" s="1" t="s">
        <v>25</v>
      </c>
      <c r="E7423" s="1">
        <v>34</v>
      </c>
      <c r="F7423" s="1">
        <f t="shared" si="575"/>
        <v>4.2788235294117642</v>
      </c>
      <c r="G7423" s="1">
        <v>145.47999999999999</v>
      </c>
      <c r="H7423" s="1">
        <v>1.2</v>
      </c>
      <c r="I7423">
        <f t="shared" si="577"/>
        <v>146.67999999999998</v>
      </c>
      <c r="J7423">
        <f t="shared" si="578"/>
        <v>3.5455000000000001</v>
      </c>
      <c r="K7423">
        <f t="shared" si="579"/>
        <v>5.1579934000000005</v>
      </c>
      <c r="L7423" s="1" t="s">
        <v>19</v>
      </c>
      <c r="M7423" s="1" t="s">
        <v>49</v>
      </c>
      <c r="N7423" s="1" t="s">
        <v>42</v>
      </c>
      <c r="O7423" s="1" t="s">
        <v>34</v>
      </c>
      <c r="P7423" s="1" t="s">
        <v>35</v>
      </c>
      <c r="Q7423" s="1" t="s">
        <v>36</v>
      </c>
      <c r="R7423" s="2">
        <v>40972</v>
      </c>
    </row>
    <row r="7424" spans="1:18" x14ac:dyDescent="0.25">
      <c r="A7424" s="1">
        <v>30567</v>
      </c>
      <c r="B7424" s="2">
        <v>39827</v>
      </c>
      <c r="C7424" s="2" t="str">
        <f t="shared" si="576"/>
        <v>January</v>
      </c>
      <c r="D7424" s="1" t="s">
        <v>32</v>
      </c>
      <c r="E7424" s="1">
        <v>14</v>
      </c>
      <c r="F7424" s="1">
        <f t="shared" si="575"/>
        <v>4.4714285714285715</v>
      </c>
      <c r="G7424" s="1">
        <v>62.6</v>
      </c>
      <c r="H7424" s="1">
        <v>0.94</v>
      </c>
      <c r="I7424">
        <f t="shared" si="577"/>
        <v>63.54</v>
      </c>
      <c r="J7424">
        <f t="shared" si="578"/>
        <v>3.5455000000000001</v>
      </c>
      <c r="K7424">
        <f t="shared" si="579"/>
        <v>2.2194830000000003</v>
      </c>
      <c r="L7424" s="1" t="s">
        <v>26</v>
      </c>
      <c r="M7424" s="1" t="s">
        <v>54</v>
      </c>
      <c r="N7424" s="1" t="s">
        <v>28</v>
      </c>
      <c r="O7424" s="1" t="s">
        <v>34</v>
      </c>
      <c r="P7424" s="1" t="s">
        <v>35</v>
      </c>
      <c r="Q7424" s="1" t="s">
        <v>36</v>
      </c>
      <c r="R7424" s="2">
        <v>39828</v>
      </c>
    </row>
    <row r="7425" spans="1:18" x14ac:dyDescent="0.25">
      <c r="A7425" s="1">
        <v>1699</v>
      </c>
      <c r="B7425" s="2">
        <v>40541</v>
      </c>
      <c r="C7425" s="2" t="str">
        <f t="shared" si="576"/>
        <v>December</v>
      </c>
      <c r="D7425" s="1" t="s">
        <v>37</v>
      </c>
      <c r="E7425" s="1">
        <v>40</v>
      </c>
      <c r="F7425" s="1">
        <f t="shared" si="575"/>
        <v>10.772</v>
      </c>
      <c r="G7425" s="1">
        <v>430.88</v>
      </c>
      <c r="H7425" s="1">
        <v>5.25</v>
      </c>
      <c r="I7425">
        <f t="shared" si="577"/>
        <v>436.13</v>
      </c>
      <c r="J7425">
        <f t="shared" si="578"/>
        <v>3.5455000000000001</v>
      </c>
      <c r="K7425">
        <f t="shared" si="579"/>
        <v>15.276850400000001</v>
      </c>
      <c r="L7425" s="1" t="s">
        <v>26</v>
      </c>
      <c r="M7425" s="1" t="s">
        <v>58</v>
      </c>
      <c r="N7425" s="1" t="s">
        <v>33</v>
      </c>
      <c r="O7425" s="1" t="s">
        <v>34</v>
      </c>
      <c r="P7425" s="1" t="s">
        <v>62</v>
      </c>
      <c r="Q7425" s="1" t="s">
        <v>24</v>
      </c>
      <c r="R7425" s="2">
        <v>40625</v>
      </c>
    </row>
    <row r="7426" spans="1:18" x14ac:dyDescent="0.25">
      <c r="A7426" s="1">
        <v>27813</v>
      </c>
      <c r="B7426" s="2">
        <v>39825</v>
      </c>
      <c r="C7426" s="2" t="str">
        <f t="shared" si="576"/>
        <v>January</v>
      </c>
      <c r="D7426" s="1" t="s">
        <v>41</v>
      </c>
      <c r="E7426" s="1">
        <v>10</v>
      </c>
      <c r="F7426" s="1">
        <f t="shared" ref="F7426:F7489" si="580">G7426/E7426</f>
        <v>40.113999999999997</v>
      </c>
      <c r="G7426" s="1">
        <v>401.14</v>
      </c>
      <c r="H7426" s="1">
        <v>6.5</v>
      </c>
      <c r="I7426">
        <f t="shared" si="577"/>
        <v>407.64</v>
      </c>
      <c r="J7426">
        <f t="shared" si="578"/>
        <v>5.3265000000000002</v>
      </c>
      <c r="K7426">
        <f t="shared" si="579"/>
        <v>21.3667221</v>
      </c>
      <c r="L7426" s="1" t="s">
        <v>26</v>
      </c>
      <c r="M7426" s="1" t="s">
        <v>54</v>
      </c>
      <c r="N7426" s="1" t="s">
        <v>21</v>
      </c>
      <c r="O7426" s="1" t="s">
        <v>29</v>
      </c>
      <c r="P7426" s="1" t="s">
        <v>43</v>
      </c>
      <c r="Q7426" s="1" t="s">
        <v>24</v>
      </c>
      <c r="R7426" s="2">
        <v>39827</v>
      </c>
    </row>
    <row r="7427" spans="1:18" x14ac:dyDescent="0.25">
      <c r="A7427" s="1">
        <v>59015</v>
      </c>
      <c r="B7427" s="2">
        <v>41055</v>
      </c>
      <c r="C7427" s="2" t="str">
        <f t="shared" ref="C7427:C7490" si="581">TEXT(B7427,"mmmm")</f>
        <v>May</v>
      </c>
      <c r="D7427" s="1" t="s">
        <v>41</v>
      </c>
      <c r="E7427" s="1">
        <v>32</v>
      </c>
      <c r="F7427" s="1">
        <f t="shared" si="580"/>
        <v>8.6934374999999999</v>
      </c>
      <c r="G7427" s="1">
        <v>278.19</v>
      </c>
      <c r="H7427" s="1">
        <v>0.96</v>
      </c>
      <c r="I7427">
        <f t="shared" ref="I7427:I7490" si="582">G7427+H7427</f>
        <v>279.14999999999998</v>
      </c>
      <c r="J7427">
        <f t="shared" ref="J7427:J7490" si="583">IF(O7427="Furniture",4.761,IF(O7427="Technology",5.3265,IF(O7427="Office Supplies",3.5455,0)))</f>
        <v>4.7610000000000001</v>
      </c>
      <c r="K7427">
        <f t="shared" ref="K7427:K7490" si="584">(J7427*G7427)/100</f>
        <v>13.244625900000001</v>
      </c>
      <c r="L7427" s="1" t="s">
        <v>26</v>
      </c>
      <c r="M7427" s="1" t="s">
        <v>27</v>
      </c>
      <c r="N7427" s="1" t="s">
        <v>28</v>
      </c>
      <c r="O7427" s="1" t="s">
        <v>22</v>
      </c>
      <c r="P7427" s="1" t="s">
        <v>23</v>
      </c>
      <c r="Q7427" s="1" t="s">
        <v>36</v>
      </c>
      <c r="R7427" s="2">
        <v>41056</v>
      </c>
    </row>
    <row r="7428" spans="1:18" x14ac:dyDescent="0.25">
      <c r="A7428" s="1">
        <v>11431</v>
      </c>
      <c r="B7428" s="2">
        <v>41122</v>
      </c>
      <c r="C7428" s="2" t="str">
        <f t="shared" si="581"/>
        <v>August</v>
      </c>
      <c r="D7428" s="1" t="s">
        <v>25</v>
      </c>
      <c r="E7428" s="1">
        <v>5</v>
      </c>
      <c r="F7428" s="1">
        <f t="shared" si="580"/>
        <v>7.9359999999999999</v>
      </c>
      <c r="G7428" s="1">
        <v>39.68</v>
      </c>
      <c r="H7428" s="1">
        <v>2.87</v>
      </c>
      <c r="I7428">
        <f t="shared" si="582"/>
        <v>42.55</v>
      </c>
      <c r="J7428">
        <f t="shared" si="583"/>
        <v>3.5455000000000001</v>
      </c>
      <c r="K7428">
        <f t="shared" si="584"/>
        <v>1.4068544000000001</v>
      </c>
      <c r="L7428" s="1" t="s">
        <v>26</v>
      </c>
      <c r="M7428" s="1" t="s">
        <v>56</v>
      </c>
      <c r="N7428" s="1" t="s">
        <v>28</v>
      </c>
      <c r="O7428" s="1" t="s">
        <v>34</v>
      </c>
      <c r="P7428" s="1" t="s">
        <v>45</v>
      </c>
      <c r="Q7428" s="1" t="s">
        <v>36</v>
      </c>
      <c r="R7428" s="2">
        <v>41124</v>
      </c>
    </row>
    <row r="7429" spans="1:18" x14ac:dyDescent="0.25">
      <c r="A7429" s="1">
        <v>18178</v>
      </c>
      <c r="B7429" s="2">
        <v>40119</v>
      </c>
      <c r="C7429" s="2" t="str">
        <f t="shared" si="581"/>
        <v>November</v>
      </c>
      <c r="D7429" s="1" t="s">
        <v>18</v>
      </c>
      <c r="E7429" s="1">
        <v>10</v>
      </c>
      <c r="F7429" s="1">
        <f t="shared" si="580"/>
        <v>18.746000000000002</v>
      </c>
      <c r="G7429" s="1">
        <v>187.46</v>
      </c>
      <c r="H7429" s="1">
        <v>8.99</v>
      </c>
      <c r="I7429">
        <f t="shared" si="582"/>
        <v>196.45000000000002</v>
      </c>
      <c r="J7429">
        <f t="shared" si="583"/>
        <v>4.7610000000000001</v>
      </c>
      <c r="K7429">
        <f t="shared" si="584"/>
        <v>8.9249706</v>
      </c>
      <c r="L7429" s="1" t="s">
        <v>26</v>
      </c>
      <c r="M7429" s="1" t="s">
        <v>27</v>
      </c>
      <c r="N7429" s="1" t="s">
        <v>28</v>
      </c>
      <c r="O7429" s="1" t="s">
        <v>22</v>
      </c>
      <c r="P7429" s="1" t="s">
        <v>23</v>
      </c>
      <c r="Q7429" s="1" t="s">
        <v>46</v>
      </c>
      <c r="R7429" s="2">
        <v>40126</v>
      </c>
    </row>
    <row r="7430" spans="1:18" x14ac:dyDescent="0.25">
      <c r="A7430" s="1">
        <v>58278</v>
      </c>
      <c r="B7430" s="2">
        <v>41162</v>
      </c>
      <c r="C7430" s="2" t="str">
        <f t="shared" si="581"/>
        <v>September</v>
      </c>
      <c r="D7430" s="1" t="s">
        <v>25</v>
      </c>
      <c r="E7430" s="1">
        <v>4</v>
      </c>
      <c r="F7430" s="1">
        <f t="shared" si="580"/>
        <v>70.386375000000001</v>
      </c>
      <c r="G7430" s="1">
        <v>281.5455</v>
      </c>
      <c r="H7430" s="1">
        <v>0.99</v>
      </c>
      <c r="I7430">
        <f t="shared" si="582"/>
        <v>282.53550000000001</v>
      </c>
      <c r="J7430">
        <f t="shared" si="583"/>
        <v>5.3265000000000002</v>
      </c>
      <c r="K7430">
        <f t="shared" si="584"/>
        <v>14.996521057500001</v>
      </c>
      <c r="L7430" s="1" t="s">
        <v>26</v>
      </c>
      <c r="M7430" s="1" t="s">
        <v>56</v>
      </c>
      <c r="N7430" s="1" t="s">
        <v>33</v>
      </c>
      <c r="O7430" s="1" t="s">
        <v>29</v>
      </c>
      <c r="P7430" s="1" t="s">
        <v>30</v>
      </c>
      <c r="Q7430" s="1" t="s">
        <v>36</v>
      </c>
      <c r="R7430" s="2">
        <v>41165</v>
      </c>
    </row>
    <row r="7431" spans="1:18" x14ac:dyDescent="0.25">
      <c r="A7431" s="1">
        <v>36357</v>
      </c>
      <c r="B7431" s="2">
        <v>40922</v>
      </c>
      <c r="C7431" s="2" t="str">
        <f t="shared" si="581"/>
        <v>January</v>
      </c>
      <c r="D7431" s="1" t="s">
        <v>32</v>
      </c>
      <c r="E7431" s="1">
        <v>38</v>
      </c>
      <c r="F7431" s="1">
        <f t="shared" si="580"/>
        <v>463.30973684210528</v>
      </c>
      <c r="G7431" s="1">
        <v>17605.77</v>
      </c>
      <c r="H7431" s="1">
        <v>49</v>
      </c>
      <c r="I7431">
        <f t="shared" si="582"/>
        <v>17654.77</v>
      </c>
      <c r="J7431">
        <f t="shared" si="583"/>
        <v>5.3265000000000002</v>
      </c>
      <c r="K7431">
        <f t="shared" si="584"/>
        <v>937.77133905000005</v>
      </c>
      <c r="L7431" s="1" t="s">
        <v>38</v>
      </c>
      <c r="M7431" s="1" t="s">
        <v>51</v>
      </c>
      <c r="N7431" s="1" t="s">
        <v>28</v>
      </c>
      <c r="O7431" s="1" t="s">
        <v>29</v>
      </c>
      <c r="P7431" s="1" t="s">
        <v>52</v>
      </c>
      <c r="Q7431" s="1" t="s">
        <v>40</v>
      </c>
      <c r="R7431" s="2">
        <v>40923</v>
      </c>
    </row>
    <row r="7432" spans="1:18" x14ac:dyDescent="0.25">
      <c r="A7432" s="1">
        <v>30597</v>
      </c>
      <c r="B7432" s="2">
        <v>41126</v>
      </c>
      <c r="C7432" s="2" t="str">
        <f t="shared" si="581"/>
        <v>August</v>
      </c>
      <c r="D7432" s="1" t="s">
        <v>25</v>
      </c>
      <c r="E7432" s="1">
        <v>18</v>
      </c>
      <c r="F7432" s="1">
        <f t="shared" si="580"/>
        <v>5.1677777777777774</v>
      </c>
      <c r="G7432" s="1">
        <v>93.02</v>
      </c>
      <c r="H7432" s="1">
        <v>2.0299999999999998</v>
      </c>
      <c r="I7432">
        <f t="shared" si="582"/>
        <v>95.05</v>
      </c>
      <c r="J7432">
        <f t="shared" si="583"/>
        <v>4.7610000000000001</v>
      </c>
      <c r="K7432">
        <f t="shared" si="584"/>
        <v>4.4286821999999999</v>
      </c>
      <c r="L7432" s="1" t="s">
        <v>26</v>
      </c>
      <c r="M7432" s="1" t="s">
        <v>27</v>
      </c>
      <c r="N7432" s="1" t="s">
        <v>21</v>
      </c>
      <c r="O7432" s="1" t="s">
        <v>22</v>
      </c>
      <c r="P7432" s="1" t="s">
        <v>23</v>
      </c>
      <c r="Q7432" s="1" t="s">
        <v>36</v>
      </c>
      <c r="R7432" s="2">
        <v>41128</v>
      </c>
    </row>
    <row r="7433" spans="1:18" x14ac:dyDescent="0.25">
      <c r="A7433" s="1">
        <v>47943</v>
      </c>
      <c r="B7433" s="2">
        <v>40131</v>
      </c>
      <c r="C7433" s="2" t="str">
        <f t="shared" si="581"/>
        <v>November</v>
      </c>
      <c r="D7433" s="1" t="s">
        <v>41</v>
      </c>
      <c r="E7433" s="1">
        <v>48</v>
      </c>
      <c r="F7433" s="1">
        <f t="shared" si="580"/>
        <v>16.203333333333333</v>
      </c>
      <c r="G7433" s="1">
        <v>777.76</v>
      </c>
      <c r="H7433" s="1">
        <v>5.45</v>
      </c>
      <c r="I7433">
        <f t="shared" si="582"/>
        <v>783.21</v>
      </c>
      <c r="J7433">
        <f t="shared" si="583"/>
        <v>3.5455000000000001</v>
      </c>
      <c r="K7433">
        <f t="shared" si="584"/>
        <v>27.575480800000001</v>
      </c>
      <c r="L7433" s="1" t="s">
        <v>26</v>
      </c>
      <c r="M7433" s="1" t="s">
        <v>44</v>
      </c>
      <c r="N7433" s="1" t="s">
        <v>42</v>
      </c>
      <c r="O7433" s="1" t="s">
        <v>34</v>
      </c>
      <c r="P7433" s="1" t="s">
        <v>35</v>
      </c>
      <c r="Q7433" s="1" t="s">
        <v>46</v>
      </c>
      <c r="R7433" s="2">
        <v>40132</v>
      </c>
    </row>
    <row r="7434" spans="1:18" x14ac:dyDescent="0.25">
      <c r="A7434" s="1">
        <v>28839</v>
      </c>
      <c r="B7434" s="2">
        <v>39931</v>
      </c>
      <c r="C7434" s="2" t="str">
        <f t="shared" si="581"/>
        <v>April</v>
      </c>
      <c r="D7434" s="1" t="s">
        <v>18</v>
      </c>
      <c r="E7434" s="1">
        <v>30</v>
      </c>
      <c r="F7434" s="1">
        <f t="shared" si="580"/>
        <v>3.4316666666666666</v>
      </c>
      <c r="G7434" s="1">
        <v>102.95</v>
      </c>
      <c r="H7434" s="1">
        <v>7.49</v>
      </c>
      <c r="I7434">
        <f t="shared" si="582"/>
        <v>110.44</v>
      </c>
      <c r="J7434">
        <f t="shared" si="583"/>
        <v>3.5455000000000001</v>
      </c>
      <c r="K7434">
        <f t="shared" si="584"/>
        <v>3.6500922500000001</v>
      </c>
      <c r="L7434" s="1" t="s">
        <v>19</v>
      </c>
      <c r="M7434" s="1" t="s">
        <v>20</v>
      </c>
      <c r="N7434" s="1" t="s">
        <v>28</v>
      </c>
      <c r="O7434" s="1" t="s">
        <v>34</v>
      </c>
      <c r="P7434" s="1" t="s">
        <v>35</v>
      </c>
      <c r="Q7434" s="1" t="s">
        <v>36</v>
      </c>
      <c r="R7434" s="2">
        <v>39933</v>
      </c>
    </row>
    <row r="7435" spans="1:18" x14ac:dyDescent="0.25">
      <c r="A7435" s="1">
        <v>4294</v>
      </c>
      <c r="B7435" s="2">
        <v>41135</v>
      </c>
      <c r="C7435" s="2" t="str">
        <f t="shared" si="581"/>
        <v>August</v>
      </c>
      <c r="D7435" s="1" t="s">
        <v>41</v>
      </c>
      <c r="E7435" s="1">
        <v>8</v>
      </c>
      <c r="F7435" s="1">
        <f t="shared" si="580"/>
        <v>2.2149999999999999</v>
      </c>
      <c r="G7435" s="1">
        <v>17.72</v>
      </c>
      <c r="H7435" s="1">
        <v>4.08</v>
      </c>
      <c r="I7435">
        <f t="shared" si="582"/>
        <v>21.799999999999997</v>
      </c>
      <c r="J7435">
        <f t="shared" si="583"/>
        <v>4.7610000000000001</v>
      </c>
      <c r="K7435">
        <f t="shared" si="584"/>
        <v>0.84364919999999999</v>
      </c>
      <c r="L7435" s="1" t="s">
        <v>26</v>
      </c>
      <c r="M7435" s="1" t="s">
        <v>20</v>
      </c>
      <c r="N7435" s="1" t="s">
        <v>28</v>
      </c>
      <c r="O7435" s="1" t="s">
        <v>22</v>
      </c>
      <c r="P7435" s="1" t="s">
        <v>23</v>
      </c>
      <c r="Q7435" s="1" t="s">
        <v>46</v>
      </c>
      <c r="R7435" s="2">
        <v>41137</v>
      </c>
    </row>
    <row r="7436" spans="1:18" x14ac:dyDescent="0.25">
      <c r="A7436" s="1">
        <v>13959</v>
      </c>
      <c r="B7436" s="2">
        <v>39907</v>
      </c>
      <c r="C7436" s="2" t="str">
        <f t="shared" si="581"/>
        <v>April</v>
      </c>
      <c r="D7436" s="1" t="s">
        <v>41</v>
      </c>
      <c r="E7436" s="1">
        <v>19</v>
      </c>
      <c r="F7436" s="1">
        <f t="shared" si="580"/>
        <v>4.0847368421052632</v>
      </c>
      <c r="G7436" s="1">
        <v>77.61</v>
      </c>
      <c r="H7436" s="1">
        <v>1.3</v>
      </c>
      <c r="I7436">
        <f t="shared" si="582"/>
        <v>78.91</v>
      </c>
      <c r="J7436">
        <f t="shared" si="583"/>
        <v>3.5455000000000001</v>
      </c>
      <c r="K7436">
        <f t="shared" si="584"/>
        <v>2.7516625499999998</v>
      </c>
      <c r="L7436" s="1" t="s">
        <v>19</v>
      </c>
      <c r="M7436" s="1" t="s">
        <v>51</v>
      </c>
      <c r="N7436" s="1" t="s">
        <v>42</v>
      </c>
      <c r="O7436" s="1" t="s">
        <v>34</v>
      </c>
      <c r="P7436" s="1" t="s">
        <v>45</v>
      </c>
      <c r="Q7436" s="1" t="s">
        <v>36</v>
      </c>
      <c r="R7436" s="2">
        <v>39909</v>
      </c>
    </row>
    <row r="7437" spans="1:18" x14ac:dyDescent="0.25">
      <c r="A7437" s="1">
        <v>56224</v>
      </c>
      <c r="B7437" s="2">
        <v>41207</v>
      </c>
      <c r="C7437" s="2" t="str">
        <f t="shared" si="581"/>
        <v>October</v>
      </c>
      <c r="D7437" s="1" t="s">
        <v>41</v>
      </c>
      <c r="E7437" s="1">
        <v>9</v>
      </c>
      <c r="F7437" s="1">
        <f t="shared" si="580"/>
        <v>100.22488888888888</v>
      </c>
      <c r="G7437" s="1">
        <v>902.024</v>
      </c>
      <c r="H7437" s="1">
        <v>51.94</v>
      </c>
      <c r="I7437">
        <f t="shared" si="582"/>
        <v>953.96399999999994</v>
      </c>
      <c r="J7437">
        <f t="shared" si="583"/>
        <v>4.7610000000000001</v>
      </c>
      <c r="K7437">
        <f t="shared" si="584"/>
        <v>42.945362640000006</v>
      </c>
      <c r="L7437" s="1" t="s">
        <v>38</v>
      </c>
      <c r="M7437" s="1" t="s">
        <v>20</v>
      </c>
      <c r="N7437" s="1" t="s">
        <v>42</v>
      </c>
      <c r="O7437" s="1" t="s">
        <v>22</v>
      </c>
      <c r="P7437" s="1" t="s">
        <v>57</v>
      </c>
      <c r="Q7437" s="1" t="s">
        <v>64</v>
      </c>
      <c r="R7437" s="2">
        <v>41208</v>
      </c>
    </row>
    <row r="7438" spans="1:18" x14ac:dyDescent="0.25">
      <c r="A7438" s="1">
        <v>39972</v>
      </c>
      <c r="B7438" s="2">
        <v>41177</v>
      </c>
      <c r="C7438" s="2" t="str">
        <f t="shared" si="581"/>
        <v>September</v>
      </c>
      <c r="D7438" s="1" t="s">
        <v>32</v>
      </c>
      <c r="E7438" s="1">
        <v>36</v>
      </c>
      <c r="F7438" s="1">
        <f t="shared" si="580"/>
        <v>3.8497222222222223</v>
      </c>
      <c r="G7438" s="1">
        <v>138.59</v>
      </c>
      <c r="H7438" s="1">
        <v>0.5</v>
      </c>
      <c r="I7438">
        <f t="shared" si="582"/>
        <v>139.09</v>
      </c>
      <c r="J7438">
        <f t="shared" si="583"/>
        <v>3.5455000000000001</v>
      </c>
      <c r="K7438">
        <f t="shared" si="584"/>
        <v>4.9137084500000006</v>
      </c>
      <c r="L7438" s="1" t="s">
        <v>26</v>
      </c>
      <c r="M7438" s="1" t="s">
        <v>49</v>
      </c>
      <c r="N7438" s="1" t="s">
        <v>33</v>
      </c>
      <c r="O7438" s="1" t="s">
        <v>34</v>
      </c>
      <c r="P7438" s="1" t="s">
        <v>63</v>
      </c>
      <c r="Q7438" s="1" t="s">
        <v>24</v>
      </c>
      <c r="R7438" s="2">
        <v>41179</v>
      </c>
    </row>
    <row r="7439" spans="1:18" x14ac:dyDescent="0.25">
      <c r="A7439" s="1">
        <v>51970</v>
      </c>
      <c r="B7439" s="2">
        <v>40919</v>
      </c>
      <c r="C7439" s="2" t="str">
        <f t="shared" si="581"/>
        <v>January</v>
      </c>
      <c r="D7439" s="1" t="s">
        <v>32</v>
      </c>
      <c r="E7439" s="1">
        <v>1</v>
      </c>
      <c r="F7439" s="1">
        <f t="shared" si="580"/>
        <v>171.71</v>
      </c>
      <c r="G7439" s="1">
        <v>171.71</v>
      </c>
      <c r="H7439" s="1">
        <v>56.14</v>
      </c>
      <c r="I7439">
        <f t="shared" si="582"/>
        <v>227.85000000000002</v>
      </c>
      <c r="J7439">
        <f t="shared" si="583"/>
        <v>5.3265000000000002</v>
      </c>
      <c r="K7439">
        <f t="shared" si="584"/>
        <v>9.1461331500000007</v>
      </c>
      <c r="L7439" s="1" t="s">
        <v>38</v>
      </c>
      <c r="M7439" s="1" t="s">
        <v>44</v>
      </c>
      <c r="N7439" s="1" t="s">
        <v>28</v>
      </c>
      <c r="O7439" s="1" t="s">
        <v>29</v>
      </c>
      <c r="P7439" s="1" t="s">
        <v>61</v>
      </c>
      <c r="Q7439" s="1" t="s">
        <v>40</v>
      </c>
      <c r="R7439" s="2">
        <v>40921</v>
      </c>
    </row>
    <row r="7440" spans="1:18" x14ac:dyDescent="0.25">
      <c r="A7440" s="1">
        <v>34117</v>
      </c>
      <c r="B7440" s="2">
        <v>40946</v>
      </c>
      <c r="C7440" s="2" t="str">
        <f t="shared" si="581"/>
        <v>February</v>
      </c>
      <c r="D7440" s="1" t="s">
        <v>25</v>
      </c>
      <c r="E7440" s="1">
        <v>45</v>
      </c>
      <c r="F7440" s="1">
        <f t="shared" si="580"/>
        <v>6.6653333333333329</v>
      </c>
      <c r="G7440" s="1">
        <v>299.94</v>
      </c>
      <c r="H7440" s="1">
        <v>2.99</v>
      </c>
      <c r="I7440">
        <f t="shared" si="582"/>
        <v>302.93</v>
      </c>
      <c r="J7440">
        <f t="shared" si="583"/>
        <v>3.5455000000000001</v>
      </c>
      <c r="K7440">
        <f t="shared" si="584"/>
        <v>10.634372700000002</v>
      </c>
      <c r="L7440" s="1" t="s">
        <v>26</v>
      </c>
      <c r="M7440" s="1" t="s">
        <v>51</v>
      </c>
      <c r="N7440" s="1" t="s">
        <v>28</v>
      </c>
      <c r="O7440" s="1" t="s">
        <v>34</v>
      </c>
      <c r="P7440" s="1" t="s">
        <v>48</v>
      </c>
      <c r="Q7440" s="1" t="s">
        <v>24</v>
      </c>
      <c r="R7440" s="2">
        <v>40948</v>
      </c>
    </row>
    <row r="7441" spans="1:18" x14ac:dyDescent="0.25">
      <c r="A7441" s="1">
        <v>28262</v>
      </c>
      <c r="B7441" s="2">
        <v>40543</v>
      </c>
      <c r="C7441" s="2" t="str">
        <f t="shared" si="581"/>
        <v>December</v>
      </c>
      <c r="D7441" s="1" t="s">
        <v>41</v>
      </c>
      <c r="E7441" s="1">
        <v>26</v>
      </c>
      <c r="F7441" s="1">
        <f t="shared" si="580"/>
        <v>11.504230769230769</v>
      </c>
      <c r="G7441" s="1">
        <v>299.11</v>
      </c>
      <c r="H7441" s="1">
        <v>5.01</v>
      </c>
      <c r="I7441">
        <f t="shared" si="582"/>
        <v>304.12</v>
      </c>
      <c r="J7441">
        <f t="shared" si="583"/>
        <v>3.5455000000000001</v>
      </c>
      <c r="K7441">
        <f t="shared" si="584"/>
        <v>10.604945050000001</v>
      </c>
      <c r="L7441" s="1" t="s">
        <v>26</v>
      </c>
      <c r="M7441" s="1" t="s">
        <v>51</v>
      </c>
      <c r="N7441" s="1" t="s">
        <v>28</v>
      </c>
      <c r="O7441" s="1" t="s">
        <v>34</v>
      </c>
      <c r="P7441" s="1" t="s">
        <v>45</v>
      </c>
      <c r="Q7441" s="1" t="s">
        <v>24</v>
      </c>
      <c r="R7441" s="2">
        <v>40544</v>
      </c>
    </row>
    <row r="7442" spans="1:18" x14ac:dyDescent="0.25">
      <c r="A7442" s="1">
        <v>45958</v>
      </c>
      <c r="B7442" s="2">
        <v>40688</v>
      </c>
      <c r="C7442" s="2" t="str">
        <f t="shared" si="581"/>
        <v>May</v>
      </c>
      <c r="D7442" s="1" t="s">
        <v>41</v>
      </c>
      <c r="E7442" s="1">
        <v>16</v>
      </c>
      <c r="F7442" s="1">
        <f t="shared" si="580"/>
        <v>7.2087500000000002</v>
      </c>
      <c r="G7442" s="1">
        <v>115.34</v>
      </c>
      <c r="H7442" s="1">
        <v>3.1</v>
      </c>
      <c r="I7442">
        <f t="shared" si="582"/>
        <v>118.44</v>
      </c>
      <c r="J7442">
        <f t="shared" si="583"/>
        <v>3.5455000000000001</v>
      </c>
      <c r="K7442">
        <f t="shared" si="584"/>
        <v>4.0893797000000003</v>
      </c>
      <c r="L7442" s="1" t="s">
        <v>26</v>
      </c>
      <c r="M7442" s="1" t="s">
        <v>47</v>
      </c>
      <c r="N7442" s="1" t="s">
        <v>28</v>
      </c>
      <c r="O7442" s="1" t="s">
        <v>34</v>
      </c>
      <c r="P7442" s="1" t="s">
        <v>45</v>
      </c>
      <c r="Q7442" s="1" t="s">
        <v>36</v>
      </c>
      <c r="R7442" s="2">
        <v>40690</v>
      </c>
    </row>
    <row r="7443" spans="1:18" x14ac:dyDescent="0.25">
      <c r="A7443" s="1">
        <v>44292</v>
      </c>
      <c r="B7443" s="2">
        <v>40708</v>
      </c>
      <c r="C7443" s="2" t="str">
        <f t="shared" si="581"/>
        <v>June</v>
      </c>
      <c r="D7443" s="1" t="s">
        <v>32</v>
      </c>
      <c r="E7443" s="1">
        <v>1</v>
      </c>
      <c r="F7443" s="1">
        <f t="shared" si="580"/>
        <v>10.48</v>
      </c>
      <c r="G7443" s="1">
        <v>10.48</v>
      </c>
      <c r="H7443" s="1">
        <v>2.04</v>
      </c>
      <c r="I7443">
        <f t="shared" si="582"/>
        <v>12.52</v>
      </c>
      <c r="J7443">
        <f t="shared" si="583"/>
        <v>3.5455000000000001</v>
      </c>
      <c r="K7443">
        <f t="shared" si="584"/>
        <v>0.37156840000000002</v>
      </c>
      <c r="L7443" s="1" t="s">
        <v>19</v>
      </c>
      <c r="M7443" s="1" t="s">
        <v>58</v>
      </c>
      <c r="N7443" s="1" t="s">
        <v>33</v>
      </c>
      <c r="O7443" s="1" t="s">
        <v>34</v>
      </c>
      <c r="P7443" s="1" t="s">
        <v>45</v>
      </c>
      <c r="Q7443" s="1" t="s">
        <v>36</v>
      </c>
      <c r="R7443" s="2">
        <v>40709</v>
      </c>
    </row>
    <row r="7444" spans="1:18" x14ac:dyDescent="0.25">
      <c r="A7444" s="1">
        <v>26437</v>
      </c>
      <c r="B7444" s="2">
        <v>40875</v>
      </c>
      <c r="C7444" s="2" t="str">
        <f t="shared" si="581"/>
        <v>November</v>
      </c>
      <c r="D7444" s="1" t="s">
        <v>37</v>
      </c>
      <c r="E7444" s="1">
        <v>48</v>
      </c>
      <c r="F7444" s="1">
        <f t="shared" si="580"/>
        <v>5.3022916666666662</v>
      </c>
      <c r="G7444" s="1">
        <v>254.51</v>
      </c>
      <c r="H7444" s="1">
        <v>0.7</v>
      </c>
      <c r="I7444">
        <f t="shared" si="582"/>
        <v>255.20999999999998</v>
      </c>
      <c r="J7444">
        <f t="shared" si="583"/>
        <v>3.5455000000000001</v>
      </c>
      <c r="K7444">
        <f t="shared" si="584"/>
        <v>9.023652049999999</v>
      </c>
      <c r="L7444" s="1" t="s">
        <v>26</v>
      </c>
      <c r="M7444" s="1" t="s">
        <v>47</v>
      </c>
      <c r="N7444" s="1" t="s">
        <v>33</v>
      </c>
      <c r="O7444" s="1" t="s">
        <v>34</v>
      </c>
      <c r="P7444" s="1" t="s">
        <v>35</v>
      </c>
      <c r="Q7444" s="1" t="s">
        <v>36</v>
      </c>
      <c r="R7444" s="2">
        <v>40877</v>
      </c>
    </row>
    <row r="7445" spans="1:18" x14ac:dyDescent="0.25">
      <c r="A7445" s="1">
        <v>30820</v>
      </c>
      <c r="B7445" s="2">
        <v>40642</v>
      </c>
      <c r="C7445" s="2" t="str">
        <f t="shared" si="581"/>
        <v>April</v>
      </c>
      <c r="D7445" s="1" t="s">
        <v>37</v>
      </c>
      <c r="E7445" s="1">
        <v>21</v>
      </c>
      <c r="F7445" s="1">
        <f t="shared" si="580"/>
        <v>2.2861904761904759</v>
      </c>
      <c r="G7445" s="1">
        <v>48.01</v>
      </c>
      <c r="H7445" s="1">
        <v>1.1200000000000001</v>
      </c>
      <c r="I7445">
        <f t="shared" si="582"/>
        <v>49.129999999999995</v>
      </c>
      <c r="J7445">
        <f t="shared" si="583"/>
        <v>3.5455000000000001</v>
      </c>
      <c r="K7445">
        <f t="shared" si="584"/>
        <v>1.7021945500000002</v>
      </c>
      <c r="L7445" s="1" t="s">
        <v>19</v>
      </c>
      <c r="M7445" s="1" t="s">
        <v>27</v>
      </c>
      <c r="N7445" s="1" t="s">
        <v>28</v>
      </c>
      <c r="O7445" s="1" t="s">
        <v>34</v>
      </c>
      <c r="P7445" s="1" t="s">
        <v>35</v>
      </c>
      <c r="Q7445" s="1" t="s">
        <v>36</v>
      </c>
      <c r="R7445" s="2">
        <v>40643</v>
      </c>
    </row>
    <row r="7446" spans="1:18" x14ac:dyDescent="0.25">
      <c r="A7446" s="1">
        <v>24933</v>
      </c>
      <c r="B7446" s="2">
        <v>40020</v>
      </c>
      <c r="C7446" s="2" t="str">
        <f t="shared" si="581"/>
        <v>July</v>
      </c>
      <c r="D7446" s="1" t="s">
        <v>18</v>
      </c>
      <c r="E7446" s="1">
        <v>32</v>
      </c>
      <c r="F7446" s="1">
        <f t="shared" si="580"/>
        <v>106.761875</v>
      </c>
      <c r="G7446" s="1">
        <v>3416.38</v>
      </c>
      <c r="H7446" s="1">
        <v>57.38</v>
      </c>
      <c r="I7446">
        <f t="shared" si="582"/>
        <v>3473.76</v>
      </c>
      <c r="J7446">
        <f t="shared" si="583"/>
        <v>4.7610000000000001</v>
      </c>
      <c r="K7446">
        <f t="shared" si="584"/>
        <v>162.65385180000001</v>
      </c>
      <c r="L7446" s="1" t="s">
        <v>38</v>
      </c>
      <c r="M7446" s="1" t="s">
        <v>20</v>
      </c>
      <c r="N7446" s="1" t="s">
        <v>21</v>
      </c>
      <c r="O7446" s="1" t="s">
        <v>22</v>
      </c>
      <c r="P7446" s="1" t="s">
        <v>67</v>
      </c>
      <c r="Q7446" s="1" t="s">
        <v>64</v>
      </c>
      <c r="R7446" s="2">
        <v>40022</v>
      </c>
    </row>
    <row r="7447" spans="1:18" x14ac:dyDescent="0.25">
      <c r="A7447" s="1">
        <v>194</v>
      </c>
      <c r="B7447" s="2">
        <v>41003</v>
      </c>
      <c r="C7447" s="2" t="str">
        <f t="shared" si="581"/>
        <v>April</v>
      </c>
      <c r="D7447" s="1" t="s">
        <v>41</v>
      </c>
      <c r="E7447" s="1">
        <v>49</v>
      </c>
      <c r="F7447" s="1">
        <f t="shared" si="580"/>
        <v>6.7148979591836726</v>
      </c>
      <c r="G7447" s="1">
        <v>329.03</v>
      </c>
      <c r="H7447" s="1">
        <v>7.98</v>
      </c>
      <c r="I7447">
        <f t="shared" si="582"/>
        <v>337.01</v>
      </c>
      <c r="J7447">
        <f t="shared" si="583"/>
        <v>4.7610000000000001</v>
      </c>
      <c r="K7447">
        <f t="shared" si="584"/>
        <v>15.6651183</v>
      </c>
      <c r="L7447" s="1" t="s">
        <v>26</v>
      </c>
      <c r="M7447" s="1" t="s">
        <v>51</v>
      </c>
      <c r="N7447" s="1" t="s">
        <v>33</v>
      </c>
      <c r="O7447" s="1" t="s">
        <v>22</v>
      </c>
      <c r="P7447" s="1" t="s">
        <v>23</v>
      </c>
      <c r="Q7447" s="1" t="s">
        <v>36</v>
      </c>
      <c r="R7447" s="2">
        <v>41005</v>
      </c>
    </row>
    <row r="7448" spans="1:18" x14ac:dyDescent="0.25">
      <c r="A7448" s="1">
        <v>18182</v>
      </c>
      <c r="B7448" s="2">
        <v>40643</v>
      </c>
      <c r="C7448" s="2" t="str">
        <f t="shared" si="581"/>
        <v>April</v>
      </c>
      <c r="D7448" s="1" t="s">
        <v>41</v>
      </c>
      <c r="E7448" s="1">
        <v>45</v>
      </c>
      <c r="F7448" s="1">
        <f t="shared" si="580"/>
        <v>59.401777777777774</v>
      </c>
      <c r="G7448" s="1">
        <v>2673.08</v>
      </c>
      <c r="H7448" s="1">
        <v>52.2</v>
      </c>
      <c r="I7448">
        <f t="shared" si="582"/>
        <v>2725.2799999999997</v>
      </c>
      <c r="J7448">
        <f t="shared" si="583"/>
        <v>4.7610000000000001</v>
      </c>
      <c r="K7448">
        <f t="shared" si="584"/>
        <v>127.26533880000001</v>
      </c>
      <c r="L7448" s="1" t="s">
        <v>26</v>
      </c>
      <c r="M7448" s="1" t="s">
        <v>27</v>
      </c>
      <c r="N7448" s="1" t="s">
        <v>33</v>
      </c>
      <c r="O7448" s="1" t="s">
        <v>22</v>
      </c>
      <c r="P7448" s="1" t="s">
        <v>23</v>
      </c>
      <c r="Q7448" s="1" t="s">
        <v>31</v>
      </c>
      <c r="R7448" s="2">
        <v>40644</v>
      </c>
    </row>
    <row r="7449" spans="1:18" x14ac:dyDescent="0.25">
      <c r="A7449" s="1">
        <v>8614</v>
      </c>
      <c r="B7449" s="2">
        <v>39968</v>
      </c>
      <c r="C7449" s="2" t="str">
        <f t="shared" si="581"/>
        <v>June</v>
      </c>
      <c r="D7449" s="1" t="s">
        <v>18</v>
      </c>
      <c r="E7449" s="1">
        <v>13</v>
      </c>
      <c r="F7449" s="1">
        <f t="shared" si="580"/>
        <v>99.163615384615383</v>
      </c>
      <c r="G7449" s="1">
        <v>1289.127</v>
      </c>
      <c r="H7449" s="1">
        <v>5.92</v>
      </c>
      <c r="I7449">
        <f t="shared" si="582"/>
        <v>1295.047</v>
      </c>
      <c r="J7449">
        <f t="shared" si="583"/>
        <v>5.3265000000000002</v>
      </c>
      <c r="K7449">
        <f t="shared" si="584"/>
        <v>68.665349655</v>
      </c>
      <c r="L7449" s="1" t="s">
        <v>26</v>
      </c>
      <c r="M7449" s="1" t="s">
        <v>51</v>
      </c>
      <c r="N7449" s="1" t="s">
        <v>33</v>
      </c>
      <c r="O7449" s="1" t="s">
        <v>29</v>
      </c>
      <c r="P7449" s="1" t="s">
        <v>30</v>
      </c>
      <c r="Q7449" s="1" t="s">
        <v>24</v>
      </c>
      <c r="R7449" s="2">
        <v>39970</v>
      </c>
    </row>
    <row r="7450" spans="1:18" x14ac:dyDescent="0.25">
      <c r="A7450" s="1">
        <v>21922</v>
      </c>
      <c r="B7450" s="2">
        <v>40128</v>
      </c>
      <c r="C7450" s="2" t="str">
        <f t="shared" si="581"/>
        <v>November</v>
      </c>
      <c r="D7450" s="1" t="s">
        <v>25</v>
      </c>
      <c r="E7450" s="1">
        <v>17</v>
      </c>
      <c r="F7450" s="1">
        <f t="shared" si="580"/>
        <v>525.72823529411755</v>
      </c>
      <c r="G7450" s="1">
        <v>8937.3799999999992</v>
      </c>
      <c r="H7450" s="1">
        <v>26</v>
      </c>
      <c r="I7450">
        <f t="shared" si="582"/>
        <v>8963.3799999999992</v>
      </c>
      <c r="J7450">
        <f t="shared" si="583"/>
        <v>4.7610000000000001</v>
      </c>
      <c r="K7450">
        <f t="shared" si="584"/>
        <v>425.50866179999997</v>
      </c>
      <c r="L7450" s="1" t="s">
        <v>38</v>
      </c>
      <c r="M7450" s="1" t="s">
        <v>27</v>
      </c>
      <c r="N7450" s="1" t="s">
        <v>33</v>
      </c>
      <c r="O7450" s="1" t="s">
        <v>22</v>
      </c>
      <c r="P7450" s="1" t="s">
        <v>39</v>
      </c>
      <c r="Q7450" s="1" t="s">
        <v>40</v>
      </c>
      <c r="R7450" s="2">
        <v>40129</v>
      </c>
    </row>
    <row r="7451" spans="1:18" x14ac:dyDescent="0.25">
      <c r="A7451" s="1">
        <v>35845</v>
      </c>
      <c r="B7451" s="2">
        <v>40549</v>
      </c>
      <c r="C7451" s="2" t="str">
        <f t="shared" si="581"/>
        <v>January</v>
      </c>
      <c r="D7451" s="1" t="s">
        <v>25</v>
      </c>
      <c r="E7451" s="1">
        <v>15</v>
      </c>
      <c r="F7451" s="1">
        <f t="shared" si="580"/>
        <v>380.89866666666666</v>
      </c>
      <c r="G7451" s="1">
        <v>5713.48</v>
      </c>
      <c r="H7451" s="1">
        <v>85.63</v>
      </c>
      <c r="I7451">
        <f t="shared" si="582"/>
        <v>5799.11</v>
      </c>
      <c r="J7451">
        <f t="shared" si="583"/>
        <v>4.7610000000000001</v>
      </c>
      <c r="K7451">
        <f t="shared" si="584"/>
        <v>272.0187828</v>
      </c>
      <c r="L7451" s="1" t="s">
        <v>38</v>
      </c>
      <c r="M7451" s="1" t="s">
        <v>49</v>
      </c>
      <c r="N7451" s="1" t="s">
        <v>33</v>
      </c>
      <c r="O7451" s="1" t="s">
        <v>22</v>
      </c>
      <c r="P7451" s="1" t="s">
        <v>57</v>
      </c>
      <c r="Q7451" s="1" t="s">
        <v>64</v>
      </c>
      <c r="R7451" s="2">
        <v>40551</v>
      </c>
    </row>
    <row r="7452" spans="1:18" x14ac:dyDescent="0.25">
      <c r="A7452" s="1">
        <v>32931</v>
      </c>
      <c r="B7452" s="2">
        <v>40224</v>
      </c>
      <c r="C7452" s="2" t="str">
        <f t="shared" si="581"/>
        <v>February</v>
      </c>
      <c r="D7452" s="1" t="s">
        <v>18</v>
      </c>
      <c r="E7452" s="1">
        <v>25</v>
      </c>
      <c r="F7452" s="1">
        <f t="shared" si="580"/>
        <v>11.9244</v>
      </c>
      <c r="G7452" s="1">
        <v>298.11</v>
      </c>
      <c r="H7452" s="1">
        <v>6.27</v>
      </c>
      <c r="I7452">
        <f t="shared" si="582"/>
        <v>304.38</v>
      </c>
      <c r="J7452">
        <f t="shared" si="583"/>
        <v>3.5455000000000001</v>
      </c>
      <c r="K7452">
        <f t="shared" si="584"/>
        <v>10.569490050000002</v>
      </c>
      <c r="L7452" s="1" t="s">
        <v>26</v>
      </c>
      <c r="M7452" s="1" t="s">
        <v>51</v>
      </c>
      <c r="N7452" s="1" t="s">
        <v>33</v>
      </c>
      <c r="O7452" s="1" t="s">
        <v>34</v>
      </c>
      <c r="P7452" s="1" t="s">
        <v>60</v>
      </c>
      <c r="Q7452" s="1" t="s">
        <v>31</v>
      </c>
      <c r="R7452" s="2">
        <v>40229</v>
      </c>
    </row>
    <row r="7453" spans="1:18" x14ac:dyDescent="0.25">
      <c r="A7453" s="1">
        <v>54981</v>
      </c>
      <c r="B7453" s="2">
        <v>40950</v>
      </c>
      <c r="C7453" s="2" t="str">
        <f t="shared" si="581"/>
        <v>February</v>
      </c>
      <c r="D7453" s="1" t="s">
        <v>25</v>
      </c>
      <c r="E7453" s="1">
        <v>31</v>
      </c>
      <c r="F7453" s="1">
        <f t="shared" si="580"/>
        <v>33.042258064516126</v>
      </c>
      <c r="G7453" s="1">
        <v>1024.31</v>
      </c>
      <c r="H7453" s="1">
        <v>12.62</v>
      </c>
      <c r="I7453">
        <f t="shared" si="582"/>
        <v>1036.9299999999998</v>
      </c>
      <c r="J7453">
        <f t="shared" si="583"/>
        <v>3.5455000000000001</v>
      </c>
      <c r="K7453">
        <f t="shared" si="584"/>
        <v>36.316911050000002</v>
      </c>
      <c r="L7453" s="1" t="s">
        <v>26</v>
      </c>
      <c r="M7453" s="1" t="s">
        <v>49</v>
      </c>
      <c r="N7453" s="1" t="s">
        <v>42</v>
      </c>
      <c r="O7453" s="1" t="s">
        <v>34</v>
      </c>
      <c r="P7453" s="1" t="s">
        <v>48</v>
      </c>
      <c r="Q7453" s="1" t="s">
        <v>24</v>
      </c>
      <c r="R7453" s="2">
        <v>40951</v>
      </c>
    </row>
    <row r="7454" spans="1:18" x14ac:dyDescent="0.25">
      <c r="A7454" s="1">
        <v>49351</v>
      </c>
      <c r="B7454" s="2">
        <v>40998</v>
      </c>
      <c r="C7454" s="2" t="str">
        <f t="shared" si="581"/>
        <v>March</v>
      </c>
      <c r="D7454" s="1" t="s">
        <v>18</v>
      </c>
      <c r="E7454" s="1">
        <v>27</v>
      </c>
      <c r="F7454" s="1">
        <f t="shared" si="580"/>
        <v>4.0711111111111116</v>
      </c>
      <c r="G7454" s="1">
        <v>109.92</v>
      </c>
      <c r="H7454" s="1">
        <v>0.83</v>
      </c>
      <c r="I7454">
        <f t="shared" si="582"/>
        <v>110.75</v>
      </c>
      <c r="J7454">
        <f t="shared" si="583"/>
        <v>3.5455000000000001</v>
      </c>
      <c r="K7454">
        <f t="shared" si="584"/>
        <v>3.8972136000000002</v>
      </c>
      <c r="L7454" s="1" t="s">
        <v>26</v>
      </c>
      <c r="M7454" s="1" t="s">
        <v>54</v>
      </c>
      <c r="N7454" s="1" t="s">
        <v>33</v>
      </c>
      <c r="O7454" s="1" t="s">
        <v>34</v>
      </c>
      <c r="P7454" s="1" t="s">
        <v>35</v>
      </c>
      <c r="Q7454" s="1" t="s">
        <v>36</v>
      </c>
      <c r="R7454" s="2">
        <v>41002</v>
      </c>
    </row>
    <row r="7455" spans="1:18" x14ac:dyDescent="0.25">
      <c r="A7455" s="1">
        <v>13447</v>
      </c>
      <c r="B7455" s="2">
        <v>40186</v>
      </c>
      <c r="C7455" s="2" t="str">
        <f t="shared" si="581"/>
        <v>January</v>
      </c>
      <c r="D7455" s="1" t="s">
        <v>25</v>
      </c>
      <c r="E7455" s="1">
        <v>24</v>
      </c>
      <c r="F7455" s="1">
        <f t="shared" si="580"/>
        <v>18.186812499999998</v>
      </c>
      <c r="G7455" s="1">
        <v>436.48349999999999</v>
      </c>
      <c r="H7455" s="1">
        <v>4.8099999999999996</v>
      </c>
      <c r="I7455">
        <f t="shared" si="582"/>
        <v>441.29349999999999</v>
      </c>
      <c r="J7455">
        <f t="shared" si="583"/>
        <v>5.3265000000000002</v>
      </c>
      <c r="K7455">
        <f t="shared" si="584"/>
        <v>23.249293627500002</v>
      </c>
      <c r="L7455" s="1" t="s">
        <v>26</v>
      </c>
      <c r="M7455" s="1" t="s">
        <v>27</v>
      </c>
      <c r="N7455" s="1" t="s">
        <v>33</v>
      </c>
      <c r="O7455" s="1" t="s">
        <v>29</v>
      </c>
      <c r="P7455" s="1" t="s">
        <v>30</v>
      </c>
      <c r="Q7455" s="1" t="s">
        <v>31</v>
      </c>
      <c r="R7455" s="2">
        <v>40188</v>
      </c>
    </row>
    <row r="7456" spans="1:18" x14ac:dyDescent="0.25">
      <c r="A7456" s="1">
        <v>3905</v>
      </c>
      <c r="B7456" s="2">
        <v>40532</v>
      </c>
      <c r="C7456" s="2" t="str">
        <f t="shared" si="581"/>
        <v>December</v>
      </c>
      <c r="D7456" s="1" t="s">
        <v>32</v>
      </c>
      <c r="E7456" s="1">
        <v>42</v>
      </c>
      <c r="F7456" s="1">
        <f t="shared" si="580"/>
        <v>60.425714285714285</v>
      </c>
      <c r="G7456" s="1">
        <v>2537.88</v>
      </c>
      <c r="H7456" s="1">
        <v>32.409999999999997</v>
      </c>
      <c r="I7456">
        <f t="shared" si="582"/>
        <v>2570.29</v>
      </c>
      <c r="J7456">
        <f t="shared" si="583"/>
        <v>4.7610000000000001</v>
      </c>
      <c r="K7456">
        <f t="shared" si="584"/>
        <v>120.8284668</v>
      </c>
      <c r="L7456" s="1" t="s">
        <v>38</v>
      </c>
      <c r="M7456" s="1" t="s">
        <v>58</v>
      </c>
      <c r="N7456" s="1" t="s">
        <v>21</v>
      </c>
      <c r="O7456" s="1" t="s">
        <v>22</v>
      </c>
      <c r="P7456" s="1" t="s">
        <v>39</v>
      </c>
      <c r="Q7456" s="1" t="s">
        <v>40</v>
      </c>
      <c r="R7456" s="2">
        <v>40533</v>
      </c>
    </row>
    <row r="7457" spans="1:18" x14ac:dyDescent="0.25">
      <c r="A7457" s="1">
        <v>40871</v>
      </c>
      <c r="B7457" s="2">
        <v>40799</v>
      </c>
      <c r="C7457" s="2" t="str">
        <f t="shared" si="581"/>
        <v>September</v>
      </c>
      <c r="D7457" s="1" t="s">
        <v>32</v>
      </c>
      <c r="E7457" s="1">
        <v>18</v>
      </c>
      <c r="F7457" s="1">
        <f t="shared" si="580"/>
        <v>112.36944444444445</v>
      </c>
      <c r="G7457" s="1">
        <v>2022.65</v>
      </c>
      <c r="H7457" s="1">
        <v>30</v>
      </c>
      <c r="I7457">
        <f t="shared" si="582"/>
        <v>2052.65</v>
      </c>
      <c r="J7457">
        <f t="shared" si="583"/>
        <v>4.7610000000000001</v>
      </c>
      <c r="K7457">
        <f t="shared" si="584"/>
        <v>96.298366500000014</v>
      </c>
      <c r="L7457" s="1" t="s">
        <v>38</v>
      </c>
      <c r="M7457" s="1" t="s">
        <v>55</v>
      </c>
      <c r="N7457" s="1" t="s">
        <v>33</v>
      </c>
      <c r="O7457" s="1" t="s">
        <v>22</v>
      </c>
      <c r="P7457" s="1" t="s">
        <v>39</v>
      </c>
      <c r="Q7457" s="1" t="s">
        <v>40</v>
      </c>
      <c r="R7457" s="2">
        <v>40801</v>
      </c>
    </row>
    <row r="7458" spans="1:18" x14ac:dyDescent="0.25">
      <c r="A7458" s="1">
        <v>23648</v>
      </c>
      <c r="B7458" s="2">
        <v>41176</v>
      </c>
      <c r="C7458" s="2" t="str">
        <f t="shared" si="581"/>
        <v>September</v>
      </c>
      <c r="D7458" s="1" t="s">
        <v>37</v>
      </c>
      <c r="E7458" s="1">
        <v>4</v>
      </c>
      <c r="F7458" s="1">
        <f t="shared" si="580"/>
        <v>2.6625000000000001</v>
      </c>
      <c r="G7458" s="1">
        <v>10.65</v>
      </c>
      <c r="H7458" s="1">
        <v>0.5</v>
      </c>
      <c r="I7458">
        <f t="shared" si="582"/>
        <v>11.15</v>
      </c>
      <c r="J7458">
        <f t="shared" si="583"/>
        <v>3.5455000000000001</v>
      </c>
      <c r="K7458">
        <f t="shared" si="584"/>
        <v>0.37759575000000006</v>
      </c>
      <c r="L7458" s="1" t="s">
        <v>26</v>
      </c>
      <c r="M7458" s="1" t="s">
        <v>54</v>
      </c>
      <c r="N7458" s="1" t="s">
        <v>33</v>
      </c>
      <c r="O7458" s="1" t="s">
        <v>34</v>
      </c>
      <c r="P7458" s="1" t="s">
        <v>63</v>
      </c>
      <c r="Q7458" s="1" t="s">
        <v>24</v>
      </c>
      <c r="R7458" s="2">
        <v>41177</v>
      </c>
    </row>
    <row r="7459" spans="1:18" x14ac:dyDescent="0.25">
      <c r="A7459" s="1">
        <v>20737</v>
      </c>
      <c r="B7459" s="2">
        <v>40902</v>
      </c>
      <c r="C7459" s="2" t="str">
        <f t="shared" si="581"/>
        <v>December</v>
      </c>
      <c r="D7459" s="1" t="s">
        <v>41</v>
      </c>
      <c r="E7459" s="1">
        <v>15</v>
      </c>
      <c r="F7459" s="1">
        <f t="shared" si="580"/>
        <v>224.28319999999999</v>
      </c>
      <c r="G7459" s="1">
        <v>3364.248</v>
      </c>
      <c r="H7459" s="1">
        <v>61.76</v>
      </c>
      <c r="I7459">
        <f t="shared" si="582"/>
        <v>3426.0080000000003</v>
      </c>
      <c r="J7459">
        <f t="shared" si="583"/>
        <v>4.7610000000000001</v>
      </c>
      <c r="K7459">
        <f t="shared" si="584"/>
        <v>160.17184728000001</v>
      </c>
      <c r="L7459" s="1" t="s">
        <v>38</v>
      </c>
      <c r="M7459" s="1" t="s">
        <v>49</v>
      </c>
      <c r="N7459" s="1" t="s">
        <v>42</v>
      </c>
      <c r="O7459" s="1" t="s">
        <v>22</v>
      </c>
      <c r="P7459" s="1" t="s">
        <v>57</v>
      </c>
      <c r="Q7459" s="1" t="s">
        <v>64</v>
      </c>
      <c r="R7459" s="2">
        <v>40904</v>
      </c>
    </row>
    <row r="7460" spans="1:18" x14ac:dyDescent="0.25">
      <c r="A7460" s="1">
        <v>32037</v>
      </c>
      <c r="B7460" s="2">
        <v>39860</v>
      </c>
      <c r="C7460" s="2" t="str">
        <f t="shared" si="581"/>
        <v>February</v>
      </c>
      <c r="D7460" s="1" t="s">
        <v>18</v>
      </c>
      <c r="E7460" s="1">
        <v>15</v>
      </c>
      <c r="F7460" s="1">
        <f t="shared" si="580"/>
        <v>657.50066666666669</v>
      </c>
      <c r="G7460" s="1">
        <v>9862.51</v>
      </c>
      <c r="H7460" s="1">
        <v>24.49</v>
      </c>
      <c r="I7460">
        <f t="shared" si="582"/>
        <v>9887</v>
      </c>
      <c r="J7460">
        <f t="shared" si="583"/>
        <v>5.3265000000000002</v>
      </c>
      <c r="K7460">
        <f t="shared" si="584"/>
        <v>525.32659515000012</v>
      </c>
      <c r="L7460" s="1" t="s">
        <v>26</v>
      </c>
      <c r="M7460" s="1" t="s">
        <v>27</v>
      </c>
      <c r="N7460" s="1" t="s">
        <v>42</v>
      </c>
      <c r="O7460" s="1" t="s">
        <v>29</v>
      </c>
      <c r="P7460" s="1" t="s">
        <v>52</v>
      </c>
      <c r="Q7460" s="1" t="s">
        <v>53</v>
      </c>
      <c r="R7460" s="2">
        <v>39864</v>
      </c>
    </row>
    <row r="7461" spans="1:18" x14ac:dyDescent="0.25">
      <c r="A7461" s="1">
        <v>2277</v>
      </c>
      <c r="B7461" s="2">
        <v>40544</v>
      </c>
      <c r="C7461" s="2" t="str">
        <f t="shared" si="581"/>
        <v>January</v>
      </c>
      <c r="D7461" s="1" t="s">
        <v>32</v>
      </c>
      <c r="E7461" s="1">
        <v>10</v>
      </c>
      <c r="F7461" s="1">
        <f t="shared" si="580"/>
        <v>6.6540000000000008</v>
      </c>
      <c r="G7461" s="1">
        <v>66.540000000000006</v>
      </c>
      <c r="H7461" s="1">
        <v>4.38</v>
      </c>
      <c r="I7461">
        <f t="shared" si="582"/>
        <v>70.92</v>
      </c>
      <c r="J7461">
        <f t="shared" si="583"/>
        <v>5.3265000000000002</v>
      </c>
      <c r="K7461">
        <f t="shared" si="584"/>
        <v>3.5442531000000002</v>
      </c>
      <c r="L7461" s="1" t="s">
        <v>26</v>
      </c>
      <c r="M7461" s="1" t="s">
        <v>65</v>
      </c>
      <c r="N7461" s="1" t="s">
        <v>42</v>
      </c>
      <c r="O7461" s="1" t="s">
        <v>29</v>
      </c>
      <c r="P7461" s="1" t="s">
        <v>43</v>
      </c>
      <c r="Q7461" s="1" t="s">
        <v>46</v>
      </c>
      <c r="R7461" s="2">
        <v>40545</v>
      </c>
    </row>
    <row r="7462" spans="1:18" x14ac:dyDescent="0.25">
      <c r="A7462" s="1">
        <v>39393</v>
      </c>
      <c r="B7462" s="2">
        <v>40499</v>
      </c>
      <c r="C7462" s="2" t="str">
        <f t="shared" si="581"/>
        <v>November</v>
      </c>
      <c r="D7462" s="1" t="s">
        <v>32</v>
      </c>
      <c r="E7462" s="1">
        <v>23</v>
      </c>
      <c r="F7462" s="1">
        <f t="shared" si="580"/>
        <v>9.4908695652173911</v>
      </c>
      <c r="G7462" s="1">
        <v>218.29</v>
      </c>
      <c r="H7462" s="1">
        <v>5.76</v>
      </c>
      <c r="I7462">
        <f t="shared" si="582"/>
        <v>224.04999999999998</v>
      </c>
      <c r="J7462">
        <f t="shared" si="583"/>
        <v>5.3265000000000002</v>
      </c>
      <c r="K7462">
        <f t="shared" si="584"/>
        <v>11.62721685</v>
      </c>
      <c r="L7462" s="1" t="s">
        <v>26</v>
      </c>
      <c r="M7462" s="1" t="s">
        <v>58</v>
      </c>
      <c r="N7462" s="1" t="s">
        <v>28</v>
      </c>
      <c r="O7462" s="1" t="s">
        <v>29</v>
      </c>
      <c r="P7462" s="1" t="s">
        <v>61</v>
      </c>
      <c r="Q7462" s="1" t="s">
        <v>31</v>
      </c>
      <c r="R7462" s="2">
        <v>40501</v>
      </c>
    </row>
    <row r="7463" spans="1:18" x14ac:dyDescent="0.25">
      <c r="A7463" s="1">
        <v>22368</v>
      </c>
      <c r="B7463" s="2">
        <v>40228</v>
      </c>
      <c r="C7463" s="2" t="str">
        <f t="shared" si="581"/>
        <v>February</v>
      </c>
      <c r="D7463" s="1" t="s">
        <v>41</v>
      </c>
      <c r="E7463" s="1">
        <v>33</v>
      </c>
      <c r="F7463" s="1">
        <f t="shared" si="580"/>
        <v>118.71545454545455</v>
      </c>
      <c r="G7463" s="1">
        <v>3917.61</v>
      </c>
      <c r="H7463" s="1">
        <v>56.14</v>
      </c>
      <c r="I7463">
        <f t="shared" si="582"/>
        <v>3973.75</v>
      </c>
      <c r="J7463">
        <f t="shared" si="583"/>
        <v>5.3265000000000002</v>
      </c>
      <c r="K7463">
        <f t="shared" si="584"/>
        <v>208.67149664999999</v>
      </c>
      <c r="L7463" s="1" t="s">
        <v>38</v>
      </c>
      <c r="M7463" s="1" t="s">
        <v>58</v>
      </c>
      <c r="N7463" s="1" t="s">
        <v>21</v>
      </c>
      <c r="O7463" s="1" t="s">
        <v>29</v>
      </c>
      <c r="P7463" s="1" t="s">
        <v>61</v>
      </c>
      <c r="Q7463" s="1" t="s">
        <v>64</v>
      </c>
      <c r="R7463" s="2">
        <v>40230</v>
      </c>
    </row>
    <row r="7464" spans="1:18" x14ac:dyDescent="0.25">
      <c r="A7464" s="1">
        <v>41921</v>
      </c>
      <c r="B7464" s="2">
        <v>40962</v>
      </c>
      <c r="C7464" s="2" t="str">
        <f t="shared" si="581"/>
        <v>February</v>
      </c>
      <c r="D7464" s="1" t="s">
        <v>41</v>
      </c>
      <c r="E7464" s="1">
        <v>32</v>
      </c>
      <c r="F7464" s="1">
        <f t="shared" si="580"/>
        <v>509.79718750000001</v>
      </c>
      <c r="G7464" s="1">
        <v>16313.51</v>
      </c>
      <c r="H7464" s="1">
        <v>26</v>
      </c>
      <c r="I7464">
        <f t="shared" si="582"/>
        <v>16339.51</v>
      </c>
      <c r="J7464">
        <f t="shared" si="583"/>
        <v>4.7610000000000001</v>
      </c>
      <c r="K7464">
        <f t="shared" si="584"/>
        <v>776.68621110000004</v>
      </c>
      <c r="L7464" s="1" t="s">
        <v>38</v>
      </c>
      <c r="M7464" s="1" t="s">
        <v>51</v>
      </c>
      <c r="N7464" s="1" t="s">
        <v>21</v>
      </c>
      <c r="O7464" s="1" t="s">
        <v>22</v>
      </c>
      <c r="P7464" s="1" t="s">
        <v>39</v>
      </c>
      <c r="Q7464" s="1" t="s">
        <v>40</v>
      </c>
      <c r="R7464" s="2">
        <v>40965</v>
      </c>
    </row>
    <row r="7465" spans="1:18" x14ac:dyDescent="0.25">
      <c r="A7465" s="1">
        <v>20135</v>
      </c>
      <c r="B7465" s="2">
        <v>39994</v>
      </c>
      <c r="C7465" s="2" t="str">
        <f t="shared" si="581"/>
        <v>June</v>
      </c>
      <c r="D7465" s="1" t="s">
        <v>37</v>
      </c>
      <c r="E7465" s="1">
        <v>28</v>
      </c>
      <c r="F7465" s="1">
        <f t="shared" si="580"/>
        <v>342.92642857142857</v>
      </c>
      <c r="G7465" s="1">
        <v>9601.94</v>
      </c>
      <c r="H7465" s="1">
        <v>60</v>
      </c>
      <c r="I7465">
        <f t="shared" si="582"/>
        <v>9661.94</v>
      </c>
      <c r="J7465">
        <f t="shared" si="583"/>
        <v>4.7610000000000001</v>
      </c>
      <c r="K7465">
        <f t="shared" si="584"/>
        <v>457.14836339999999</v>
      </c>
      <c r="L7465" s="1" t="s">
        <v>38</v>
      </c>
      <c r="M7465" s="1" t="s">
        <v>56</v>
      </c>
      <c r="N7465" s="1" t="s">
        <v>33</v>
      </c>
      <c r="O7465" s="1" t="s">
        <v>22</v>
      </c>
      <c r="P7465" s="1" t="s">
        <v>57</v>
      </c>
      <c r="Q7465" s="1" t="s">
        <v>40</v>
      </c>
      <c r="R7465" s="2">
        <v>39996</v>
      </c>
    </row>
    <row r="7466" spans="1:18" x14ac:dyDescent="0.25">
      <c r="A7466" s="1">
        <v>8960</v>
      </c>
      <c r="B7466" s="2">
        <v>40334</v>
      </c>
      <c r="C7466" s="2" t="str">
        <f t="shared" si="581"/>
        <v>June</v>
      </c>
      <c r="D7466" s="1" t="s">
        <v>41</v>
      </c>
      <c r="E7466" s="1">
        <v>15</v>
      </c>
      <c r="F7466" s="1">
        <f t="shared" si="580"/>
        <v>76.702299999999994</v>
      </c>
      <c r="G7466" s="1">
        <v>1150.5345</v>
      </c>
      <c r="H7466" s="1">
        <v>1.25</v>
      </c>
      <c r="I7466">
        <f t="shared" si="582"/>
        <v>1151.7845</v>
      </c>
      <c r="J7466">
        <f t="shared" si="583"/>
        <v>5.3265000000000002</v>
      </c>
      <c r="K7466">
        <f t="shared" si="584"/>
        <v>61.283220142500006</v>
      </c>
      <c r="L7466" s="1" t="s">
        <v>26</v>
      </c>
      <c r="M7466" s="1" t="s">
        <v>27</v>
      </c>
      <c r="N7466" s="1" t="s">
        <v>28</v>
      </c>
      <c r="O7466" s="1" t="s">
        <v>29</v>
      </c>
      <c r="P7466" s="1" t="s">
        <v>30</v>
      </c>
      <c r="Q7466" s="1" t="s">
        <v>46</v>
      </c>
      <c r="R7466" s="2">
        <v>40336</v>
      </c>
    </row>
    <row r="7467" spans="1:18" x14ac:dyDescent="0.25">
      <c r="A7467" s="1">
        <v>384</v>
      </c>
      <c r="B7467" s="2">
        <v>40970</v>
      </c>
      <c r="C7467" s="2" t="str">
        <f t="shared" si="581"/>
        <v>March</v>
      </c>
      <c r="D7467" s="1" t="s">
        <v>18</v>
      </c>
      <c r="E7467" s="1">
        <v>50</v>
      </c>
      <c r="F7467" s="1">
        <f t="shared" si="580"/>
        <v>153.32079999999999</v>
      </c>
      <c r="G7467" s="1">
        <v>7666.04</v>
      </c>
      <c r="H7467" s="1">
        <v>80.2</v>
      </c>
      <c r="I7467">
        <f t="shared" si="582"/>
        <v>7746.24</v>
      </c>
      <c r="J7467">
        <f t="shared" si="583"/>
        <v>4.7610000000000001</v>
      </c>
      <c r="K7467">
        <f t="shared" si="584"/>
        <v>364.98016439999998</v>
      </c>
      <c r="L7467" s="1" t="s">
        <v>38</v>
      </c>
      <c r="M7467" s="1" t="s">
        <v>51</v>
      </c>
      <c r="N7467" s="1" t="s">
        <v>33</v>
      </c>
      <c r="O7467" s="1" t="s">
        <v>22</v>
      </c>
      <c r="P7467" s="1" t="s">
        <v>57</v>
      </c>
      <c r="Q7467" s="1" t="s">
        <v>64</v>
      </c>
      <c r="R7467" s="2">
        <v>40977</v>
      </c>
    </row>
    <row r="7468" spans="1:18" x14ac:dyDescent="0.25">
      <c r="A7468" s="1">
        <v>3046</v>
      </c>
      <c r="B7468" s="2">
        <v>40876</v>
      </c>
      <c r="C7468" s="2" t="str">
        <f t="shared" si="581"/>
        <v>November</v>
      </c>
      <c r="D7468" s="1" t="s">
        <v>25</v>
      </c>
      <c r="E7468" s="1">
        <v>24</v>
      </c>
      <c r="F7468" s="1">
        <f t="shared" si="580"/>
        <v>420.60124999999999</v>
      </c>
      <c r="G7468" s="1">
        <v>10094.43</v>
      </c>
      <c r="H7468" s="1">
        <v>19.989999999999998</v>
      </c>
      <c r="I7468">
        <f t="shared" si="582"/>
        <v>10114.42</v>
      </c>
      <c r="J7468">
        <f t="shared" si="583"/>
        <v>3.5455000000000001</v>
      </c>
      <c r="K7468">
        <f t="shared" si="584"/>
        <v>357.89801564999999</v>
      </c>
      <c r="L7468" s="1" t="s">
        <v>26</v>
      </c>
      <c r="M7468" s="1" t="s">
        <v>51</v>
      </c>
      <c r="N7468" s="1" t="s">
        <v>28</v>
      </c>
      <c r="O7468" s="1" t="s">
        <v>34</v>
      </c>
      <c r="P7468" s="1" t="s">
        <v>48</v>
      </c>
      <c r="Q7468" s="1" t="s">
        <v>24</v>
      </c>
      <c r="R7468" s="2">
        <v>40878</v>
      </c>
    </row>
    <row r="7469" spans="1:18" x14ac:dyDescent="0.25">
      <c r="A7469" s="1">
        <v>12259</v>
      </c>
      <c r="B7469" s="2">
        <v>40223</v>
      </c>
      <c r="C7469" s="2" t="str">
        <f t="shared" si="581"/>
        <v>February</v>
      </c>
      <c r="D7469" s="1" t="s">
        <v>25</v>
      </c>
      <c r="E7469" s="1">
        <v>45</v>
      </c>
      <c r="F7469" s="1">
        <f t="shared" si="580"/>
        <v>30.658222222222221</v>
      </c>
      <c r="G7469" s="1">
        <v>1379.62</v>
      </c>
      <c r="H7469" s="1">
        <v>6.72</v>
      </c>
      <c r="I7469">
        <f t="shared" si="582"/>
        <v>1386.34</v>
      </c>
      <c r="J7469">
        <f t="shared" si="583"/>
        <v>3.5455000000000001</v>
      </c>
      <c r="K7469">
        <f t="shared" si="584"/>
        <v>48.91442709999999</v>
      </c>
      <c r="L7469" s="1" t="s">
        <v>26</v>
      </c>
      <c r="M7469" s="1" t="s">
        <v>59</v>
      </c>
      <c r="N7469" s="1" t="s">
        <v>21</v>
      </c>
      <c r="O7469" s="1" t="s">
        <v>34</v>
      </c>
      <c r="P7469" s="1" t="s">
        <v>60</v>
      </c>
      <c r="Q7469" s="1" t="s">
        <v>24</v>
      </c>
      <c r="R7469" s="2">
        <v>40224</v>
      </c>
    </row>
    <row r="7470" spans="1:18" x14ac:dyDescent="0.25">
      <c r="A7470" s="1">
        <v>44576</v>
      </c>
      <c r="B7470" s="2">
        <v>40172</v>
      </c>
      <c r="C7470" s="2" t="str">
        <f t="shared" si="581"/>
        <v>December</v>
      </c>
      <c r="D7470" s="1" t="s">
        <v>32</v>
      </c>
      <c r="E7470" s="1">
        <v>38</v>
      </c>
      <c r="F7470" s="1">
        <f t="shared" si="580"/>
        <v>132.00657894736841</v>
      </c>
      <c r="G7470" s="1">
        <v>5016.25</v>
      </c>
      <c r="H7470" s="1">
        <v>51.94</v>
      </c>
      <c r="I7470">
        <f t="shared" si="582"/>
        <v>5068.1899999999996</v>
      </c>
      <c r="J7470">
        <f t="shared" si="583"/>
        <v>4.7610000000000001</v>
      </c>
      <c r="K7470">
        <f t="shared" si="584"/>
        <v>238.82366249999998</v>
      </c>
      <c r="L7470" s="1" t="s">
        <v>38</v>
      </c>
      <c r="M7470" s="1" t="s">
        <v>55</v>
      </c>
      <c r="N7470" s="1" t="s">
        <v>28</v>
      </c>
      <c r="O7470" s="1" t="s">
        <v>22</v>
      </c>
      <c r="P7470" s="1" t="s">
        <v>57</v>
      </c>
      <c r="Q7470" s="1" t="s">
        <v>64</v>
      </c>
      <c r="R7470" s="2">
        <v>40173</v>
      </c>
    </row>
    <row r="7471" spans="1:18" x14ac:dyDescent="0.25">
      <c r="A7471" s="1">
        <v>12450</v>
      </c>
      <c r="B7471" s="2">
        <v>39884</v>
      </c>
      <c r="C7471" s="2" t="str">
        <f t="shared" si="581"/>
        <v>March</v>
      </c>
      <c r="D7471" s="1" t="s">
        <v>32</v>
      </c>
      <c r="E7471" s="1">
        <v>15</v>
      </c>
      <c r="F7471" s="1">
        <f t="shared" si="580"/>
        <v>76.427333333333337</v>
      </c>
      <c r="G7471" s="1">
        <v>1146.4100000000001</v>
      </c>
      <c r="H7471" s="1">
        <v>14.52</v>
      </c>
      <c r="I7471">
        <f t="shared" si="582"/>
        <v>1160.93</v>
      </c>
      <c r="J7471">
        <f t="shared" si="583"/>
        <v>5.3265000000000002</v>
      </c>
      <c r="K7471">
        <f t="shared" si="584"/>
        <v>61.063528650000009</v>
      </c>
      <c r="L7471" s="1" t="s">
        <v>26</v>
      </c>
      <c r="M7471" s="1" t="s">
        <v>51</v>
      </c>
      <c r="N7471" s="1" t="s">
        <v>28</v>
      </c>
      <c r="O7471" s="1" t="s">
        <v>29</v>
      </c>
      <c r="P7471" s="1" t="s">
        <v>43</v>
      </c>
      <c r="Q7471" s="1" t="s">
        <v>24</v>
      </c>
      <c r="R7471" s="2">
        <v>39886</v>
      </c>
    </row>
    <row r="7472" spans="1:18" x14ac:dyDescent="0.25">
      <c r="A7472" s="1">
        <v>40673</v>
      </c>
      <c r="B7472" s="2">
        <v>40956</v>
      </c>
      <c r="C7472" s="2" t="str">
        <f t="shared" si="581"/>
        <v>February</v>
      </c>
      <c r="D7472" s="1" t="s">
        <v>18</v>
      </c>
      <c r="E7472" s="1">
        <v>14</v>
      </c>
      <c r="F7472" s="1">
        <f t="shared" si="580"/>
        <v>11.249285714285715</v>
      </c>
      <c r="G7472" s="1">
        <v>157.49</v>
      </c>
      <c r="H7472" s="1">
        <v>1.39</v>
      </c>
      <c r="I7472">
        <f t="shared" si="582"/>
        <v>158.88</v>
      </c>
      <c r="J7472">
        <f t="shared" si="583"/>
        <v>3.5455000000000001</v>
      </c>
      <c r="K7472">
        <f t="shared" si="584"/>
        <v>5.5838079500000006</v>
      </c>
      <c r="L7472" s="1" t="s">
        <v>26</v>
      </c>
      <c r="M7472" s="1" t="s">
        <v>20</v>
      </c>
      <c r="N7472" s="1" t="s">
        <v>42</v>
      </c>
      <c r="O7472" s="1" t="s">
        <v>34</v>
      </c>
      <c r="P7472" s="1" t="s">
        <v>62</v>
      </c>
      <c r="Q7472" s="1" t="s">
        <v>24</v>
      </c>
      <c r="R7472" s="2">
        <v>40961</v>
      </c>
    </row>
    <row r="7473" spans="1:18" x14ac:dyDescent="0.25">
      <c r="A7473" s="1">
        <v>17447</v>
      </c>
      <c r="B7473" s="2">
        <v>41047</v>
      </c>
      <c r="C7473" s="2" t="str">
        <f t="shared" si="581"/>
        <v>May</v>
      </c>
      <c r="D7473" s="1" t="s">
        <v>18</v>
      </c>
      <c r="E7473" s="1">
        <v>42</v>
      </c>
      <c r="F7473" s="1">
        <f t="shared" si="580"/>
        <v>20.509761904761906</v>
      </c>
      <c r="G7473" s="1">
        <v>861.41</v>
      </c>
      <c r="H7473" s="1">
        <v>9.5399999999999991</v>
      </c>
      <c r="I7473">
        <f t="shared" si="582"/>
        <v>870.94999999999993</v>
      </c>
      <c r="J7473">
        <f t="shared" si="583"/>
        <v>3.5455000000000001</v>
      </c>
      <c r="K7473">
        <f t="shared" si="584"/>
        <v>30.54129155</v>
      </c>
      <c r="L7473" s="1" t="s">
        <v>26</v>
      </c>
      <c r="M7473" s="1" t="s">
        <v>20</v>
      </c>
      <c r="N7473" s="1" t="s">
        <v>42</v>
      </c>
      <c r="O7473" s="1" t="s">
        <v>34</v>
      </c>
      <c r="P7473" s="1" t="s">
        <v>45</v>
      </c>
      <c r="Q7473" s="1" t="s">
        <v>24</v>
      </c>
      <c r="R7473" s="2">
        <v>41049</v>
      </c>
    </row>
    <row r="7474" spans="1:18" x14ac:dyDescent="0.25">
      <c r="A7474" s="1">
        <v>23936</v>
      </c>
      <c r="B7474" s="2">
        <v>40164</v>
      </c>
      <c r="C7474" s="2" t="str">
        <f t="shared" si="581"/>
        <v>December</v>
      </c>
      <c r="D7474" s="1" t="s">
        <v>41</v>
      </c>
      <c r="E7474" s="1">
        <v>27</v>
      </c>
      <c r="F7474" s="1">
        <f t="shared" si="580"/>
        <v>2.6440740740740742</v>
      </c>
      <c r="G7474" s="1">
        <v>71.39</v>
      </c>
      <c r="H7474" s="1">
        <v>2.4</v>
      </c>
      <c r="I7474">
        <f t="shared" si="582"/>
        <v>73.790000000000006</v>
      </c>
      <c r="J7474">
        <f t="shared" si="583"/>
        <v>3.5455000000000001</v>
      </c>
      <c r="K7474">
        <f t="shared" si="584"/>
        <v>2.5311324499999999</v>
      </c>
      <c r="L7474" s="1" t="s">
        <v>26</v>
      </c>
      <c r="M7474" s="1" t="s">
        <v>54</v>
      </c>
      <c r="N7474" s="1" t="s">
        <v>42</v>
      </c>
      <c r="O7474" s="1" t="s">
        <v>34</v>
      </c>
      <c r="P7474" s="1" t="s">
        <v>35</v>
      </c>
      <c r="Q7474" s="1" t="s">
        <v>36</v>
      </c>
      <c r="R7474" s="2">
        <v>40166</v>
      </c>
    </row>
    <row r="7475" spans="1:18" x14ac:dyDescent="0.25">
      <c r="A7475" s="1">
        <v>41799</v>
      </c>
      <c r="B7475" s="2">
        <v>39987</v>
      </c>
      <c r="C7475" s="2" t="str">
        <f t="shared" si="581"/>
        <v>June</v>
      </c>
      <c r="D7475" s="1" t="s">
        <v>25</v>
      </c>
      <c r="E7475" s="1">
        <v>21</v>
      </c>
      <c r="F7475" s="1">
        <f t="shared" si="580"/>
        <v>53.847904761904765</v>
      </c>
      <c r="G7475" s="1">
        <v>1130.806</v>
      </c>
      <c r="H7475" s="1">
        <v>4.99</v>
      </c>
      <c r="I7475">
        <f t="shared" si="582"/>
        <v>1135.796</v>
      </c>
      <c r="J7475">
        <f t="shared" si="583"/>
        <v>5.3265000000000002</v>
      </c>
      <c r="K7475">
        <f t="shared" si="584"/>
        <v>60.232381590000003</v>
      </c>
      <c r="L7475" s="1" t="s">
        <v>26</v>
      </c>
      <c r="M7475" s="1" t="s">
        <v>54</v>
      </c>
      <c r="N7475" s="1" t="s">
        <v>33</v>
      </c>
      <c r="O7475" s="1" t="s">
        <v>29</v>
      </c>
      <c r="P7475" s="1" t="s">
        <v>30</v>
      </c>
      <c r="Q7475" s="1" t="s">
        <v>24</v>
      </c>
      <c r="R7475" s="2">
        <v>39988</v>
      </c>
    </row>
    <row r="7476" spans="1:18" x14ac:dyDescent="0.25">
      <c r="A7476" s="1">
        <v>52327</v>
      </c>
      <c r="B7476" s="2">
        <v>40897</v>
      </c>
      <c r="C7476" s="2" t="str">
        <f t="shared" si="581"/>
        <v>December</v>
      </c>
      <c r="D7476" s="1" t="s">
        <v>41</v>
      </c>
      <c r="E7476" s="1">
        <v>27</v>
      </c>
      <c r="F7476" s="1">
        <f t="shared" si="580"/>
        <v>142.7211111111111</v>
      </c>
      <c r="G7476" s="1">
        <v>3853.47</v>
      </c>
      <c r="H7476" s="1">
        <v>6.5</v>
      </c>
      <c r="I7476">
        <f t="shared" si="582"/>
        <v>3859.97</v>
      </c>
      <c r="J7476">
        <f t="shared" si="583"/>
        <v>5.3265000000000002</v>
      </c>
      <c r="K7476">
        <f t="shared" si="584"/>
        <v>205.25507955</v>
      </c>
      <c r="L7476" s="1" t="s">
        <v>26</v>
      </c>
      <c r="M7476" s="1" t="s">
        <v>27</v>
      </c>
      <c r="N7476" s="1" t="s">
        <v>42</v>
      </c>
      <c r="O7476" s="1" t="s">
        <v>29</v>
      </c>
      <c r="P7476" s="1" t="s">
        <v>43</v>
      </c>
      <c r="Q7476" s="1" t="s">
        <v>24</v>
      </c>
      <c r="R7476" s="2">
        <v>40898</v>
      </c>
    </row>
    <row r="7477" spans="1:18" x14ac:dyDescent="0.25">
      <c r="A7477" s="1">
        <v>23205</v>
      </c>
      <c r="B7477" s="2">
        <v>39957</v>
      </c>
      <c r="C7477" s="2" t="str">
        <f t="shared" si="581"/>
        <v>May</v>
      </c>
      <c r="D7477" s="1" t="s">
        <v>25</v>
      </c>
      <c r="E7477" s="1">
        <v>32</v>
      </c>
      <c r="F7477" s="1">
        <f t="shared" si="580"/>
        <v>8.2309374999999996</v>
      </c>
      <c r="G7477" s="1">
        <v>263.39</v>
      </c>
      <c r="H7477" s="1">
        <v>2.83</v>
      </c>
      <c r="I7477">
        <f t="shared" si="582"/>
        <v>266.21999999999997</v>
      </c>
      <c r="J7477">
        <f t="shared" si="583"/>
        <v>5.3265000000000002</v>
      </c>
      <c r="K7477">
        <f t="shared" si="584"/>
        <v>14.02946835</v>
      </c>
      <c r="L7477" s="1" t="s">
        <v>19</v>
      </c>
      <c r="M7477" s="1" t="s">
        <v>27</v>
      </c>
      <c r="N7477" s="1" t="s">
        <v>21</v>
      </c>
      <c r="O7477" s="1" t="s">
        <v>29</v>
      </c>
      <c r="P7477" s="1" t="s">
        <v>43</v>
      </c>
      <c r="Q7477" s="1" t="s">
        <v>46</v>
      </c>
      <c r="R7477" s="2">
        <v>39958</v>
      </c>
    </row>
    <row r="7478" spans="1:18" x14ac:dyDescent="0.25">
      <c r="A7478" s="1">
        <v>45315</v>
      </c>
      <c r="B7478" s="2">
        <v>41019</v>
      </c>
      <c r="C7478" s="2" t="str">
        <f t="shared" si="581"/>
        <v>April</v>
      </c>
      <c r="D7478" s="1" t="s">
        <v>41</v>
      </c>
      <c r="E7478" s="1">
        <v>32</v>
      </c>
      <c r="F7478" s="1">
        <f t="shared" si="580"/>
        <v>35.684375000000003</v>
      </c>
      <c r="G7478" s="1">
        <v>1141.9000000000001</v>
      </c>
      <c r="H7478" s="1">
        <v>8.2200000000000006</v>
      </c>
      <c r="I7478">
        <f t="shared" si="582"/>
        <v>1150.1200000000001</v>
      </c>
      <c r="J7478">
        <f t="shared" si="583"/>
        <v>3.5455000000000001</v>
      </c>
      <c r="K7478">
        <f t="shared" si="584"/>
        <v>40.486064500000005</v>
      </c>
      <c r="L7478" s="1" t="s">
        <v>26</v>
      </c>
      <c r="M7478" s="1" t="s">
        <v>20</v>
      </c>
      <c r="N7478" s="1" t="s">
        <v>21</v>
      </c>
      <c r="O7478" s="1" t="s">
        <v>34</v>
      </c>
      <c r="P7478" s="1" t="s">
        <v>60</v>
      </c>
      <c r="Q7478" s="1" t="s">
        <v>24</v>
      </c>
      <c r="R7478" s="2">
        <v>41020</v>
      </c>
    </row>
    <row r="7479" spans="1:18" x14ac:dyDescent="0.25">
      <c r="A7479" s="1">
        <v>46662</v>
      </c>
      <c r="B7479" s="2">
        <v>40906</v>
      </c>
      <c r="C7479" s="2" t="str">
        <f t="shared" si="581"/>
        <v>December</v>
      </c>
      <c r="D7479" s="1" t="s">
        <v>37</v>
      </c>
      <c r="E7479" s="1">
        <v>33</v>
      </c>
      <c r="F7479" s="1">
        <f t="shared" si="580"/>
        <v>4.9090909090909092</v>
      </c>
      <c r="G7479" s="1">
        <v>162</v>
      </c>
      <c r="H7479" s="1">
        <v>0.71</v>
      </c>
      <c r="I7479">
        <f t="shared" si="582"/>
        <v>162.71</v>
      </c>
      <c r="J7479">
        <f t="shared" si="583"/>
        <v>3.5455000000000001</v>
      </c>
      <c r="K7479">
        <f t="shared" si="584"/>
        <v>5.7437100000000001</v>
      </c>
      <c r="L7479" s="1" t="s">
        <v>26</v>
      </c>
      <c r="M7479" s="1" t="s">
        <v>20</v>
      </c>
      <c r="N7479" s="1" t="s">
        <v>42</v>
      </c>
      <c r="O7479" s="1" t="s">
        <v>34</v>
      </c>
      <c r="P7479" s="1" t="s">
        <v>35</v>
      </c>
      <c r="Q7479" s="1" t="s">
        <v>36</v>
      </c>
      <c r="R7479" s="2">
        <v>40908</v>
      </c>
    </row>
    <row r="7480" spans="1:18" x14ac:dyDescent="0.25">
      <c r="A7480" s="1">
        <v>20741</v>
      </c>
      <c r="B7480" s="2">
        <v>40481</v>
      </c>
      <c r="C7480" s="2" t="str">
        <f t="shared" si="581"/>
        <v>October</v>
      </c>
      <c r="D7480" s="1" t="s">
        <v>18</v>
      </c>
      <c r="E7480" s="1">
        <v>43</v>
      </c>
      <c r="F7480" s="1">
        <f t="shared" si="580"/>
        <v>39.791162790697676</v>
      </c>
      <c r="G7480" s="1">
        <v>1711.02</v>
      </c>
      <c r="H7480" s="1">
        <v>8.99</v>
      </c>
      <c r="I7480">
        <f t="shared" si="582"/>
        <v>1720.01</v>
      </c>
      <c r="J7480">
        <f t="shared" si="583"/>
        <v>3.5455000000000001</v>
      </c>
      <c r="K7480">
        <f t="shared" si="584"/>
        <v>60.664214100000002</v>
      </c>
      <c r="L7480" s="1" t="s">
        <v>26</v>
      </c>
      <c r="M7480" s="1" t="s">
        <v>51</v>
      </c>
      <c r="N7480" s="1" t="s">
        <v>33</v>
      </c>
      <c r="O7480" s="1" t="s">
        <v>34</v>
      </c>
      <c r="P7480" s="1" t="s">
        <v>35</v>
      </c>
      <c r="Q7480" s="1" t="s">
        <v>46</v>
      </c>
      <c r="R7480" s="2">
        <v>40488</v>
      </c>
    </row>
    <row r="7481" spans="1:18" x14ac:dyDescent="0.25">
      <c r="A7481" s="1">
        <v>39333</v>
      </c>
      <c r="B7481" s="2">
        <v>40226</v>
      </c>
      <c r="C7481" s="2" t="str">
        <f t="shared" si="581"/>
        <v>February</v>
      </c>
      <c r="D7481" s="1" t="s">
        <v>37</v>
      </c>
      <c r="E7481" s="1">
        <v>31</v>
      </c>
      <c r="F7481" s="1">
        <f t="shared" si="580"/>
        <v>288.88193548387096</v>
      </c>
      <c r="G7481" s="1">
        <v>8955.34</v>
      </c>
      <c r="H7481" s="1">
        <v>24.49</v>
      </c>
      <c r="I7481">
        <f t="shared" si="582"/>
        <v>8979.83</v>
      </c>
      <c r="J7481">
        <f t="shared" si="583"/>
        <v>4.7610000000000001</v>
      </c>
      <c r="K7481">
        <f t="shared" si="584"/>
        <v>426.36373740000005</v>
      </c>
      <c r="L7481" s="1" t="s">
        <v>26</v>
      </c>
      <c r="M7481" s="1" t="s">
        <v>27</v>
      </c>
      <c r="N7481" s="1" t="s">
        <v>21</v>
      </c>
      <c r="O7481" s="1" t="s">
        <v>22</v>
      </c>
      <c r="P7481" s="1" t="s">
        <v>39</v>
      </c>
      <c r="Q7481" s="1" t="s">
        <v>53</v>
      </c>
      <c r="R7481" s="2">
        <v>40228</v>
      </c>
    </row>
    <row r="7482" spans="1:18" x14ac:dyDescent="0.25">
      <c r="A7482" s="1">
        <v>38979</v>
      </c>
      <c r="B7482" s="2">
        <v>40235</v>
      </c>
      <c r="C7482" s="2" t="str">
        <f t="shared" si="581"/>
        <v>February</v>
      </c>
      <c r="D7482" s="1" t="s">
        <v>18</v>
      </c>
      <c r="E7482" s="1">
        <v>34</v>
      </c>
      <c r="F7482" s="1">
        <f t="shared" si="580"/>
        <v>84.251470588235293</v>
      </c>
      <c r="G7482" s="1">
        <v>2864.55</v>
      </c>
      <c r="H7482" s="1">
        <v>5.5</v>
      </c>
      <c r="I7482">
        <f t="shared" si="582"/>
        <v>2870.05</v>
      </c>
      <c r="J7482">
        <f t="shared" si="583"/>
        <v>5.3265000000000002</v>
      </c>
      <c r="K7482">
        <f t="shared" si="584"/>
        <v>152.58025575000002</v>
      </c>
      <c r="L7482" s="1" t="s">
        <v>26</v>
      </c>
      <c r="M7482" s="1" t="s">
        <v>56</v>
      </c>
      <c r="N7482" s="1" t="s">
        <v>33</v>
      </c>
      <c r="O7482" s="1" t="s">
        <v>29</v>
      </c>
      <c r="P7482" s="1" t="s">
        <v>43</v>
      </c>
      <c r="Q7482" s="1" t="s">
        <v>24</v>
      </c>
      <c r="R7482" s="2">
        <v>40240</v>
      </c>
    </row>
    <row r="7483" spans="1:18" x14ac:dyDescent="0.25">
      <c r="A7483" s="1">
        <v>36003</v>
      </c>
      <c r="B7483" s="2">
        <v>40482</v>
      </c>
      <c r="C7483" s="2" t="str">
        <f t="shared" si="581"/>
        <v>October</v>
      </c>
      <c r="D7483" s="1" t="s">
        <v>41</v>
      </c>
      <c r="E7483" s="1">
        <v>40</v>
      </c>
      <c r="F7483" s="1">
        <f t="shared" si="580"/>
        <v>5.1854999999999993</v>
      </c>
      <c r="G7483" s="1">
        <v>207.42</v>
      </c>
      <c r="H7483" s="1">
        <v>5.68</v>
      </c>
      <c r="I7483">
        <f t="shared" si="582"/>
        <v>213.1</v>
      </c>
      <c r="J7483">
        <f t="shared" si="583"/>
        <v>3.5455000000000001</v>
      </c>
      <c r="K7483">
        <f t="shared" si="584"/>
        <v>7.3540760999999994</v>
      </c>
      <c r="L7483" s="1" t="s">
        <v>26</v>
      </c>
      <c r="M7483" s="1" t="s">
        <v>56</v>
      </c>
      <c r="N7483" s="1" t="s">
        <v>21</v>
      </c>
      <c r="O7483" s="1" t="s">
        <v>34</v>
      </c>
      <c r="P7483" s="1" t="s">
        <v>48</v>
      </c>
      <c r="Q7483" s="1" t="s">
        <v>24</v>
      </c>
      <c r="R7483" s="2">
        <v>40484</v>
      </c>
    </row>
    <row r="7484" spans="1:18" x14ac:dyDescent="0.25">
      <c r="A7484" s="1">
        <v>13091</v>
      </c>
      <c r="B7484" s="2">
        <v>40132</v>
      </c>
      <c r="C7484" s="2" t="str">
        <f t="shared" si="581"/>
        <v>November</v>
      </c>
      <c r="D7484" s="1" t="s">
        <v>41</v>
      </c>
      <c r="E7484" s="1">
        <v>39</v>
      </c>
      <c r="F7484" s="1">
        <f t="shared" si="580"/>
        <v>22.644871794871793</v>
      </c>
      <c r="G7484" s="1">
        <v>883.15</v>
      </c>
      <c r="H7484" s="1">
        <v>35</v>
      </c>
      <c r="I7484">
        <f t="shared" si="582"/>
        <v>918.15</v>
      </c>
      <c r="J7484">
        <f t="shared" si="583"/>
        <v>3.5455000000000001</v>
      </c>
      <c r="K7484">
        <f t="shared" si="584"/>
        <v>31.312083250000001</v>
      </c>
      <c r="L7484" s="1" t="s">
        <v>26</v>
      </c>
      <c r="M7484" s="1" t="s">
        <v>27</v>
      </c>
      <c r="N7484" s="1" t="s">
        <v>33</v>
      </c>
      <c r="O7484" s="1" t="s">
        <v>34</v>
      </c>
      <c r="P7484" s="1" t="s">
        <v>60</v>
      </c>
      <c r="Q7484" s="1" t="s">
        <v>53</v>
      </c>
      <c r="R7484" s="2">
        <v>40133</v>
      </c>
    </row>
    <row r="7485" spans="1:18" x14ac:dyDescent="0.25">
      <c r="A7485" s="1">
        <v>258</v>
      </c>
      <c r="B7485" s="2">
        <v>40540</v>
      </c>
      <c r="C7485" s="2" t="str">
        <f t="shared" si="581"/>
        <v>December</v>
      </c>
      <c r="D7485" s="1" t="s">
        <v>37</v>
      </c>
      <c r="E7485" s="1">
        <v>33</v>
      </c>
      <c r="F7485" s="1">
        <f t="shared" si="580"/>
        <v>6.5687878787878793</v>
      </c>
      <c r="G7485" s="1">
        <v>216.77</v>
      </c>
      <c r="H7485" s="1">
        <v>5.27</v>
      </c>
      <c r="I7485">
        <f t="shared" si="582"/>
        <v>222.04000000000002</v>
      </c>
      <c r="J7485">
        <f t="shared" si="583"/>
        <v>3.5455000000000001</v>
      </c>
      <c r="K7485">
        <f t="shared" si="584"/>
        <v>7.6855803500000004</v>
      </c>
      <c r="L7485" s="1" t="s">
        <v>26</v>
      </c>
      <c r="M7485" s="1" t="s">
        <v>49</v>
      </c>
      <c r="N7485" s="1" t="s">
        <v>42</v>
      </c>
      <c r="O7485" s="1" t="s">
        <v>34</v>
      </c>
      <c r="P7485" s="1" t="s">
        <v>48</v>
      </c>
      <c r="Q7485" s="1" t="s">
        <v>24</v>
      </c>
      <c r="R7485" s="2">
        <v>40542</v>
      </c>
    </row>
    <row r="7486" spans="1:18" x14ac:dyDescent="0.25">
      <c r="A7486" s="1">
        <v>14727</v>
      </c>
      <c r="B7486" s="2">
        <v>41109</v>
      </c>
      <c r="C7486" s="2" t="str">
        <f t="shared" si="581"/>
        <v>July</v>
      </c>
      <c r="D7486" s="1" t="s">
        <v>41</v>
      </c>
      <c r="E7486" s="1">
        <v>50</v>
      </c>
      <c r="F7486" s="1">
        <f t="shared" si="580"/>
        <v>170.64304000000001</v>
      </c>
      <c r="G7486" s="1">
        <v>8532.152</v>
      </c>
      <c r="H7486" s="1">
        <v>52.2</v>
      </c>
      <c r="I7486">
        <f t="shared" si="582"/>
        <v>8584.3520000000008</v>
      </c>
      <c r="J7486">
        <f t="shared" si="583"/>
        <v>4.7610000000000001</v>
      </c>
      <c r="K7486">
        <f t="shared" si="584"/>
        <v>406.21575672</v>
      </c>
      <c r="L7486" s="1" t="s">
        <v>38</v>
      </c>
      <c r="M7486" s="1" t="s">
        <v>69</v>
      </c>
      <c r="N7486" s="1" t="s">
        <v>28</v>
      </c>
      <c r="O7486" s="1" t="s">
        <v>22</v>
      </c>
      <c r="P7486" s="1" t="s">
        <v>57</v>
      </c>
      <c r="Q7486" s="1" t="s">
        <v>64</v>
      </c>
      <c r="R7486" s="2">
        <v>41112</v>
      </c>
    </row>
    <row r="7487" spans="1:18" x14ac:dyDescent="0.25">
      <c r="A7487" s="1">
        <v>46725</v>
      </c>
      <c r="B7487" s="2">
        <v>40441</v>
      </c>
      <c r="C7487" s="2" t="str">
        <f t="shared" si="581"/>
        <v>September</v>
      </c>
      <c r="D7487" s="1" t="s">
        <v>32</v>
      </c>
      <c r="E7487" s="1">
        <v>8</v>
      </c>
      <c r="F7487" s="1">
        <f t="shared" si="580"/>
        <v>17.177499999999998</v>
      </c>
      <c r="G7487" s="1">
        <v>137.41999999999999</v>
      </c>
      <c r="H7487" s="1">
        <v>6.25</v>
      </c>
      <c r="I7487">
        <f t="shared" si="582"/>
        <v>143.66999999999999</v>
      </c>
      <c r="J7487">
        <f t="shared" si="583"/>
        <v>3.5455000000000001</v>
      </c>
      <c r="K7487">
        <f t="shared" si="584"/>
        <v>4.8722260999999998</v>
      </c>
      <c r="L7487" s="1" t="s">
        <v>26</v>
      </c>
      <c r="M7487" s="1" t="s">
        <v>49</v>
      </c>
      <c r="N7487" s="1" t="s">
        <v>21</v>
      </c>
      <c r="O7487" s="1" t="s">
        <v>34</v>
      </c>
      <c r="P7487" s="1" t="s">
        <v>60</v>
      </c>
      <c r="Q7487" s="1" t="s">
        <v>24</v>
      </c>
      <c r="R7487" s="2">
        <v>40442</v>
      </c>
    </row>
    <row r="7488" spans="1:18" x14ac:dyDescent="0.25">
      <c r="A7488" s="1">
        <v>13894</v>
      </c>
      <c r="B7488" s="2">
        <v>41009</v>
      </c>
      <c r="C7488" s="2" t="str">
        <f t="shared" si="581"/>
        <v>April</v>
      </c>
      <c r="D7488" s="1" t="s">
        <v>41</v>
      </c>
      <c r="E7488" s="1">
        <v>31</v>
      </c>
      <c r="F7488" s="1">
        <f t="shared" si="580"/>
        <v>2.8767741935483873</v>
      </c>
      <c r="G7488" s="1">
        <v>89.18</v>
      </c>
      <c r="H7488" s="1">
        <v>0.81</v>
      </c>
      <c r="I7488">
        <f t="shared" si="582"/>
        <v>89.990000000000009</v>
      </c>
      <c r="J7488">
        <f t="shared" si="583"/>
        <v>3.5455000000000001</v>
      </c>
      <c r="K7488">
        <f t="shared" si="584"/>
        <v>3.1618769000000002</v>
      </c>
      <c r="L7488" s="1" t="s">
        <v>26</v>
      </c>
      <c r="M7488" s="1" t="s">
        <v>27</v>
      </c>
      <c r="N7488" s="1" t="s">
        <v>42</v>
      </c>
      <c r="O7488" s="1" t="s">
        <v>34</v>
      </c>
      <c r="P7488" s="1" t="s">
        <v>35</v>
      </c>
      <c r="Q7488" s="1" t="s">
        <v>36</v>
      </c>
      <c r="R7488" s="2">
        <v>41010</v>
      </c>
    </row>
    <row r="7489" spans="1:18" x14ac:dyDescent="0.25">
      <c r="A7489" s="1">
        <v>22880</v>
      </c>
      <c r="B7489" s="2">
        <v>40328</v>
      </c>
      <c r="C7489" s="2" t="str">
        <f t="shared" si="581"/>
        <v>May</v>
      </c>
      <c r="D7489" s="1" t="s">
        <v>41</v>
      </c>
      <c r="E7489" s="1">
        <v>13</v>
      </c>
      <c r="F7489" s="1">
        <f t="shared" si="580"/>
        <v>1.9200000000000002</v>
      </c>
      <c r="G7489" s="1">
        <v>24.96</v>
      </c>
      <c r="H7489" s="1">
        <v>1.99</v>
      </c>
      <c r="I7489">
        <f t="shared" si="582"/>
        <v>26.95</v>
      </c>
      <c r="J7489">
        <f t="shared" si="583"/>
        <v>5.3265000000000002</v>
      </c>
      <c r="K7489">
        <f t="shared" si="584"/>
        <v>1.3294944000000002</v>
      </c>
      <c r="L7489" s="1" t="s">
        <v>26</v>
      </c>
      <c r="M7489" s="1" t="s">
        <v>58</v>
      </c>
      <c r="N7489" s="1" t="s">
        <v>28</v>
      </c>
      <c r="O7489" s="1" t="s">
        <v>29</v>
      </c>
      <c r="P7489" s="1" t="s">
        <v>43</v>
      </c>
      <c r="Q7489" s="1" t="s">
        <v>46</v>
      </c>
      <c r="R7489" s="2">
        <v>40331</v>
      </c>
    </row>
    <row r="7490" spans="1:18" x14ac:dyDescent="0.25">
      <c r="A7490" s="1">
        <v>47014</v>
      </c>
      <c r="B7490" s="2">
        <v>41042</v>
      </c>
      <c r="C7490" s="2" t="str">
        <f t="shared" si="581"/>
        <v>May</v>
      </c>
      <c r="D7490" s="1" t="s">
        <v>37</v>
      </c>
      <c r="E7490" s="1">
        <v>33</v>
      </c>
      <c r="F7490" s="1">
        <f t="shared" ref="F7490:F7553" si="585">G7490/E7490</f>
        <v>24.336666666666666</v>
      </c>
      <c r="G7490" s="1">
        <v>803.11</v>
      </c>
      <c r="H7490" s="1">
        <v>14.36</v>
      </c>
      <c r="I7490">
        <f t="shared" si="582"/>
        <v>817.47</v>
      </c>
      <c r="J7490">
        <f t="shared" si="583"/>
        <v>4.7610000000000001</v>
      </c>
      <c r="K7490">
        <f t="shared" si="584"/>
        <v>38.2360671</v>
      </c>
      <c r="L7490" s="1" t="s">
        <v>38</v>
      </c>
      <c r="M7490" s="1" t="s">
        <v>54</v>
      </c>
      <c r="N7490" s="1" t="s">
        <v>28</v>
      </c>
      <c r="O7490" s="1" t="s">
        <v>22</v>
      </c>
      <c r="P7490" s="1" t="s">
        <v>39</v>
      </c>
      <c r="Q7490" s="1" t="s">
        <v>40</v>
      </c>
      <c r="R7490" s="2">
        <v>41044</v>
      </c>
    </row>
    <row r="7491" spans="1:18" x14ac:dyDescent="0.25">
      <c r="A7491" s="1">
        <v>32449</v>
      </c>
      <c r="B7491" s="2">
        <v>41252</v>
      </c>
      <c r="C7491" s="2" t="str">
        <f t="shared" ref="C7491:C7554" si="586">TEXT(B7491,"mmmm")</f>
        <v>December</v>
      </c>
      <c r="D7491" s="1" t="s">
        <v>37</v>
      </c>
      <c r="E7491" s="1">
        <v>39</v>
      </c>
      <c r="F7491" s="1">
        <f t="shared" si="585"/>
        <v>7.1174358974358967</v>
      </c>
      <c r="G7491" s="1">
        <v>277.58</v>
      </c>
      <c r="H7491" s="1">
        <v>11.15</v>
      </c>
      <c r="I7491">
        <f t="shared" ref="I7491:I7554" si="587">G7491+H7491</f>
        <v>288.72999999999996</v>
      </c>
      <c r="J7491">
        <f t="shared" ref="J7491:J7554" si="588">IF(O7491="Furniture",4.761,IF(O7491="Technology",5.3265,IF(O7491="Office Supplies",3.5455,0)))</f>
        <v>3.5455000000000001</v>
      </c>
      <c r="K7491">
        <f t="shared" ref="K7491:K7554" si="589">(J7491*G7491)/100</f>
        <v>9.841598900000001</v>
      </c>
      <c r="L7491" s="1" t="s">
        <v>26</v>
      </c>
      <c r="M7491" s="1" t="s">
        <v>51</v>
      </c>
      <c r="N7491" s="1" t="s">
        <v>33</v>
      </c>
      <c r="O7491" s="1" t="s">
        <v>34</v>
      </c>
      <c r="P7491" s="1" t="s">
        <v>45</v>
      </c>
      <c r="Q7491" s="1" t="s">
        <v>24</v>
      </c>
      <c r="R7491" s="2">
        <v>41253</v>
      </c>
    </row>
    <row r="7492" spans="1:18" x14ac:dyDescent="0.25">
      <c r="A7492" s="1">
        <v>39586</v>
      </c>
      <c r="B7492" s="2">
        <v>40682</v>
      </c>
      <c r="C7492" s="2" t="str">
        <f t="shared" si="586"/>
        <v>May</v>
      </c>
      <c r="D7492" s="1" t="s">
        <v>32</v>
      </c>
      <c r="E7492" s="1">
        <v>1</v>
      </c>
      <c r="F7492" s="1">
        <f t="shared" si="585"/>
        <v>10.48</v>
      </c>
      <c r="G7492" s="1">
        <v>10.48</v>
      </c>
      <c r="H7492" s="1">
        <v>6.83</v>
      </c>
      <c r="I7492">
        <f t="shared" si="587"/>
        <v>17.310000000000002</v>
      </c>
      <c r="J7492">
        <f t="shared" si="588"/>
        <v>3.5455000000000001</v>
      </c>
      <c r="K7492">
        <f t="shared" si="589"/>
        <v>0.37156840000000002</v>
      </c>
      <c r="L7492" s="1" t="s">
        <v>26</v>
      </c>
      <c r="M7492" s="1" t="s">
        <v>20</v>
      </c>
      <c r="N7492" s="1" t="s">
        <v>33</v>
      </c>
      <c r="O7492" s="1" t="s">
        <v>34</v>
      </c>
      <c r="P7492" s="1" t="s">
        <v>48</v>
      </c>
      <c r="Q7492" s="1" t="s">
        <v>24</v>
      </c>
      <c r="R7492" s="2">
        <v>40684</v>
      </c>
    </row>
    <row r="7493" spans="1:18" x14ac:dyDescent="0.25">
      <c r="A7493" s="1">
        <v>10435</v>
      </c>
      <c r="B7493" s="2">
        <v>40400</v>
      </c>
      <c r="C7493" s="2" t="str">
        <f t="shared" si="586"/>
        <v>August</v>
      </c>
      <c r="D7493" s="1" t="s">
        <v>41</v>
      </c>
      <c r="E7493" s="1">
        <v>38</v>
      </c>
      <c r="F7493" s="1">
        <f t="shared" si="585"/>
        <v>22.92763157894737</v>
      </c>
      <c r="G7493" s="1">
        <v>871.25</v>
      </c>
      <c r="H7493" s="1">
        <v>8.99</v>
      </c>
      <c r="I7493">
        <f t="shared" si="587"/>
        <v>880.24</v>
      </c>
      <c r="J7493">
        <f t="shared" si="588"/>
        <v>3.5455000000000001</v>
      </c>
      <c r="K7493">
        <f t="shared" si="589"/>
        <v>30.890168750000001</v>
      </c>
      <c r="L7493" s="1" t="s">
        <v>26</v>
      </c>
      <c r="M7493" s="1" t="s">
        <v>55</v>
      </c>
      <c r="N7493" s="1" t="s">
        <v>33</v>
      </c>
      <c r="O7493" s="1" t="s">
        <v>34</v>
      </c>
      <c r="P7493" s="1" t="s">
        <v>35</v>
      </c>
      <c r="Q7493" s="1" t="s">
        <v>46</v>
      </c>
      <c r="R7493" s="2">
        <v>40402</v>
      </c>
    </row>
    <row r="7494" spans="1:18" x14ac:dyDescent="0.25">
      <c r="A7494" s="1">
        <v>24679</v>
      </c>
      <c r="B7494" s="2">
        <v>40670</v>
      </c>
      <c r="C7494" s="2" t="str">
        <f t="shared" si="586"/>
        <v>May</v>
      </c>
      <c r="D7494" s="1" t="s">
        <v>32</v>
      </c>
      <c r="E7494" s="1">
        <v>7</v>
      </c>
      <c r="F7494" s="1">
        <f t="shared" si="585"/>
        <v>4.8557142857142859</v>
      </c>
      <c r="G7494" s="1">
        <v>33.99</v>
      </c>
      <c r="H7494" s="1">
        <v>2.39</v>
      </c>
      <c r="I7494">
        <f t="shared" si="587"/>
        <v>36.380000000000003</v>
      </c>
      <c r="J7494">
        <f t="shared" si="588"/>
        <v>5.3265000000000002</v>
      </c>
      <c r="K7494">
        <f t="shared" si="589"/>
        <v>1.8104773500000002</v>
      </c>
      <c r="L7494" s="1" t="s">
        <v>26</v>
      </c>
      <c r="M7494" s="1" t="s">
        <v>27</v>
      </c>
      <c r="N7494" s="1" t="s">
        <v>33</v>
      </c>
      <c r="O7494" s="1" t="s">
        <v>29</v>
      </c>
      <c r="P7494" s="1" t="s">
        <v>43</v>
      </c>
      <c r="Q7494" s="1" t="s">
        <v>46</v>
      </c>
      <c r="R7494" s="2">
        <v>40671</v>
      </c>
    </row>
    <row r="7495" spans="1:18" x14ac:dyDescent="0.25">
      <c r="A7495" s="1">
        <v>4743</v>
      </c>
      <c r="B7495" s="2">
        <v>40267</v>
      </c>
      <c r="C7495" s="2" t="str">
        <f t="shared" si="586"/>
        <v>March</v>
      </c>
      <c r="D7495" s="1" t="s">
        <v>18</v>
      </c>
      <c r="E7495" s="1">
        <v>32</v>
      </c>
      <c r="F7495" s="1">
        <f t="shared" si="585"/>
        <v>22.48875</v>
      </c>
      <c r="G7495" s="1">
        <v>719.64</v>
      </c>
      <c r="H7495" s="1">
        <v>11.52</v>
      </c>
      <c r="I7495">
        <f t="shared" si="587"/>
        <v>731.16</v>
      </c>
      <c r="J7495">
        <f t="shared" si="588"/>
        <v>3.5455000000000001</v>
      </c>
      <c r="K7495">
        <f t="shared" si="589"/>
        <v>25.514836200000001</v>
      </c>
      <c r="L7495" s="1" t="s">
        <v>26</v>
      </c>
      <c r="M7495" s="1" t="s">
        <v>27</v>
      </c>
      <c r="N7495" s="1" t="s">
        <v>42</v>
      </c>
      <c r="O7495" s="1" t="s">
        <v>34</v>
      </c>
      <c r="P7495" s="1" t="s">
        <v>60</v>
      </c>
      <c r="Q7495" s="1" t="s">
        <v>24</v>
      </c>
      <c r="R7495" s="2">
        <v>40274</v>
      </c>
    </row>
    <row r="7496" spans="1:18" x14ac:dyDescent="0.25">
      <c r="A7496" s="1">
        <v>43236</v>
      </c>
      <c r="B7496" s="2">
        <v>40362</v>
      </c>
      <c r="C7496" s="2" t="str">
        <f t="shared" si="586"/>
        <v>July</v>
      </c>
      <c r="D7496" s="1" t="s">
        <v>32</v>
      </c>
      <c r="E7496" s="1">
        <v>20</v>
      </c>
      <c r="F7496" s="1">
        <f t="shared" si="585"/>
        <v>10.266500000000001</v>
      </c>
      <c r="G7496" s="1">
        <v>205.33</v>
      </c>
      <c r="H7496" s="1">
        <v>6.02</v>
      </c>
      <c r="I7496">
        <f t="shared" si="587"/>
        <v>211.35000000000002</v>
      </c>
      <c r="J7496">
        <f t="shared" si="588"/>
        <v>4.7610000000000001</v>
      </c>
      <c r="K7496">
        <f t="shared" si="589"/>
        <v>9.775761300000001</v>
      </c>
      <c r="L7496" s="1" t="s">
        <v>26</v>
      </c>
      <c r="M7496" s="1" t="s">
        <v>44</v>
      </c>
      <c r="N7496" s="1" t="s">
        <v>33</v>
      </c>
      <c r="O7496" s="1" t="s">
        <v>22</v>
      </c>
      <c r="P7496" s="1" t="s">
        <v>23</v>
      </c>
      <c r="Q7496" s="1" t="s">
        <v>31</v>
      </c>
      <c r="R7496" s="2">
        <v>40364</v>
      </c>
    </row>
    <row r="7497" spans="1:18" x14ac:dyDescent="0.25">
      <c r="A7497" s="1">
        <v>42950</v>
      </c>
      <c r="B7497" s="2">
        <v>40412</v>
      </c>
      <c r="C7497" s="2" t="str">
        <f t="shared" si="586"/>
        <v>August</v>
      </c>
      <c r="D7497" s="1" t="s">
        <v>25</v>
      </c>
      <c r="E7497" s="1">
        <v>38</v>
      </c>
      <c r="F7497" s="1">
        <f t="shared" si="585"/>
        <v>30.065394736842102</v>
      </c>
      <c r="G7497" s="1">
        <v>1142.4849999999999</v>
      </c>
      <c r="H7497" s="1">
        <v>1.25</v>
      </c>
      <c r="I7497">
        <f t="shared" si="587"/>
        <v>1143.7349999999999</v>
      </c>
      <c r="J7497">
        <f t="shared" si="588"/>
        <v>5.3265000000000002</v>
      </c>
      <c r="K7497">
        <f t="shared" si="589"/>
        <v>60.854463525</v>
      </c>
      <c r="L7497" s="1" t="s">
        <v>26</v>
      </c>
      <c r="M7497" s="1" t="s">
        <v>49</v>
      </c>
      <c r="N7497" s="1" t="s">
        <v>28</v>
      </c>
      <c r="O7497" s="1" t="s">
        <v>29</v>
      </c>
      <c r="P7497" s="1" t="s">
        <v>30</v>
      </c>
      <c r="Q7497" s="1" t="s">
        <v>46</v>
      </c>
      <c r="R7497" s="2">
        <v>40413</v>
      </c>
    </row>
    <row r="7498" spans="1:18" x14ac:dyDescent="0.25">
      <c r="A7498" s="1">
        <v>46531</v>
      </c>
      <c r="B7498" s="2">
        <v>40776</v>
      </c>
      <c r="C7498" s="2" t="str">
        <f t="shared" si="586"/>
        <v>August</v>
      </c>
      <c r="D7498" s="1" t="s">
        <v>18</v>
      </c>
      <c r="E7498" s="1">
        <v>2</v>
      </c>
      <c r="F7498" s="1">
        <f t="shared" si="585"/>
        <v>9.67</v>
      </c>
      <c r="G7498" s="1">
        <v>19.34</v>
      </c>
      <c r="H7498" s="1">
        <v>6.05</v>
      </c>
      <c r="I7498">
        <f t="shared" si="587"/>
        <v>25.39</v>
      </c>
      <c r="J7498">
        <f t="shared" si="588"/>
        <v>3.5455000000000001</v>
      </c>
      <c r="K7498">
        <f t="shared" si="589"/>
        <v>0.68569970000000002</v>
      </c>
      <c r="L7498" s="1" t="s">
        <v>26</v>
      </c>
      <c r="M7498" s="1" t="s">
        <v>27</v>
      </c>
      <c r="N7498" s="1" t="s">
        <v>21</v>
      </c>
      <c r="O7498" s="1" t="s">
        <v>34</v>
      </c>
      <c r="P7498" s="1" t="s">
        <v>48</v>
      </c>
      <c r="Q7498" s="1" t="s">
        <v>24</v>
      </c>
      <c r="R7498" s="2">
        <v>40785</v>
      </c>
    </row>
    <row r="7499" spans="1:18" x14ac:dyDescent="0.25">
      <c r="A7499" s="1">
        <v>55203</v>
      </c>
      <c r="B7499" s="2">
        <v>40279</v>
      </c>
      <c r="C7499" s="2" t="str">
        <f t="shared" si="586"/>
        <v>April</v>
      </c>
      <c r="D7499" s="1" t="s">
        <v>18</v>
      </c>
      <c r="E7499" s="1">
        <v>18</v>
      </c>
      <c r="F7499" s="1">
        <f t="shared" si="585"/>
        <v>55.248583333333336</v>
      </c>
      <c r="G7499" s="1">
        <v>994.47450000000003</v>
      </c>
      <c r="H7499" s="1">
        <v>7.69</v>
      </c>
      <c r="I7499">
        <f t="shared" si="587"/>
        <v>1002.1645000000001</v>
      </c>
      <c r="J7499">
        <f t="shared" si="588"/>
        <v>5.3265000000000002</v>
      </c>
      <c r="K7499">
        <f t="shared" si="589"/>
        <v>52.970684242499999</v>
      </c>
      <c r="L7499" s="1" t="s">
        <v>26</v>
      </c>
      <c r="M7499" s="1" t="s">
        <v>20</v>
      </c>
      <c r="N7499" s="1" t="s">
        <v>33</v>
      </c>
      <c r="O7499" s="1" t="s">
        <v>29</v>
      </c>
      <c r="P7499" s="1" t="s">
        <v>30</v>
      </c>
      <c r="Q7499" s="1" t="s">
        <v>24</v>
      </c>
      <c r="R7499" s="2">
        <v>40279</v>
      </c>
    </row>
    <row r="7500" spans="1:18" x14ac:dyDescent="0.25">
      <c r="A7500" s="1">
        <v>50823</v>
      </c>
      <c r="B7500" s="2">
        <v>40015</v>
      </c>
      <c r="C7500" s="2" t="str">
        <f t="shared" si="586"/>
        <v>July</v>
      </c>
      <c r="D7500" s="1" t="s">
        <v>18</v>
      </c>
      <c r="E7500" s="1">
        <v>12</v>
      </c>
      <c r="F7500" s="1">
        <f t="shared" si="585"/>
        <v>103.72666666666667</v>
      </c>
      <c r="G7500" s="1">
        <v>1244.72</v>
      </c>
      <c r="H7500" s="1">
        <v>7.18</v>
      </c>
      <c r="I7500">
        <f t="shared" si="587"/>
        <v>1251.9000000000001</v>
      </c>
      <c r="J7500">
        <f t="shared" si="588"/>
        <v>5.3265000000000002</v>
      </c>
      <c r="K7500">
        <f t="shared" si="589"/>
        <v>66.300010799999995</v>
      </c>
      <c r="L7500" s="1" t="s">
        <v>26</v>
      </c>
      <c r="M7500" s="1" t="s">
        <v>27</v>
      </c>
      <c r="N7500" s="1" t="s">
        <v>42</v>
      </c>
      <c r="O7500" s="1" t="s">
        <v>29</v>
      </c>
      <c r="P7500" s="1" t="s">
        <v>43</v>
      </c>
      <c r="Q7500" s="1" t="s">
        <v>24</v>
      </c>
      <c r="R7500" s="2">
        <v>40020</v>
      </c>
    </row>
    <row r="7501" spans="1:18" x14ac:dyDescent="0.25">
      <c r="A7501" s="1">
        <v>8801</v>
      </c>
      <c r="B7501" s="2">
        <v>41131</v>
      </c>
      <c r="C7501" s="2" t="str">
        <f t="shared" si="586"/>
        <v>August</v>
      </c>
      <c r="D7501" s="1" t="s">
        <v>18</v>
      </c>
      <c r="E7501" s="1">
        <v>32</v>
      </c>
      <c r="F7501" s="1">
        <f t="shared" si="585"/>
        <v>81.033749999999998</v>
      </c>
      <c r="G7501" s="1">
        <v>2593.08</v>
      </c>
      <c r="H7501" s="1">
        <v>48.2</v>
      </c>
      <c r="I7501">
        <f t="shared" si="587"/>
        <v>2641.2799999999997</v>
      </c>
      <c r="J7501">
        <f t="shared" si="588"/>
        <v>4.7610000000000001</v>
      </c>
      <c r="K7501">
        <f t="shared" si="589"/>
        <v>123.4565388</v>
      </c>
      <c r="L7501" s="1" t="s">
        <v>19</v>
      </c>
      <c r="M7501" s="1" t="s">
        <v>20</v>
      </c>
      <c r="N7501" s="1" t="s">
        <v>21</v>
      </c>
      <c r="O7501" s="1" t="s">
        <v>22</v>
      </c>
      <c r="P7501" s="1" t="s">
        <v>23</v>
      </c>
      <c r="Q7501" s="1" t="s">
        <v>31</v>
      </c>
      <c r="R7501" s="2">
        <v>41136</v>
      </c>
    </row>
    <row r="7502" spans="1:18" x14ac:dyDescent="0.25">
      <c r="A7502" s="1">
        <v>18471</v>
      </c>
      <c r="B7502" s="2">
        <v>39863</v>
      </c>
      <c r="C7502" s="2" t="str">
        <f t="shared" si="586"/>
        <v>February</v>
      </c>
      <c r="D7502" s="1" t="s">
        <v>32</v>
      </c>
      <c r="E7502" s="1">
        <v>37</v>
      </c>
      <c r="F7502" s="1">
        <f t="shared" si="585"/>
        <v>6.1256756756756756</v>
      </c>
      <c r="G7502" s="1">
        <v>226.65</v>
      </c>
      <c r="H7502" s="1">
        <v>0.96</v>
      </c>
      <c r="I7502">
        <f t="shared" si="587"/>
        <v>227.61</v>
      </c>
      <c r="J7502">
        <f t="shared" si="588"/>
        <v>3.5455000000000001</v>
      </c>
      <c r="K7502">
        <f t="shared" si="589"/>
        <v>8.0358757500000007</v>
      </c>
      <c r="L7502" s="1" t="s">
        <v>26</v>
      </c>
      <c r="M7502" s="1" t="s">
        <v>20</v>
      </c>
      <c r="N7502" s="1" t="s">
        <v>33</v>
      </c>
      <c r="O7502" s="1" t="s">
        <v>34</v>
      </c>
      <c r="P7502" s="1" t="s">
        <v>35</v>
      </c>
      <c r="Q7502" s="1" t="s">
        <v>36</v>
      </c>
      <c r="R7502" s="2">
        <v>39864</v>
      </c>
    </row>
    <row r="7503" spans="1:18" x14ac:dyDescent="0.25">
      <c r="A7503" s="1">
        <v>10048</v>
      </c>
      <c r="B7503" s="2">
        <v>39948</v>
      </c>
      <c r="C7503" s="2" t="str">
        <f t="shared" si="586"/>
        <v>May</v>
      </c>
      <c r="D7503" s="1" t="s">
        <v>32</v>
      </c>
      <c r="E7503" s="1">
        <v>46</v>
      </c>
      <c r="F7503" s="1">
        <f t="shared" si="585"/>
        <v>69.509782608695645</v>
      </c>
      <c r="G7503" s="1">
        <v>3197.45</v>
      </c>
      <c r="H7503" s="1">
        <v>4</v>
      </c>
      <c r="I7503">
        <f t="shared" si="587"/>
        <v>3201.45</v>
      </c>
      <c r="J7503">
        <f t="shared" si="588"/>
        <v>5.3265000000000002</v>
      </c>
      <c r="K7503">
        <f t="shared" si="589"/>
        <v>170.31217425</v>
      </c>
      <c r="L7503" s="1" t="s">
        <v>26</v>
      </c>
      <c r="M7503" s="1" t="s">
        <v>20</v>
      </c>
      <c r="N7503" s="1" t="s">
        <v>33</v>
      </c>
      <c r="O7503" s="1" t="s">
        <v>29</v>
      </c>
      <c r="P7503" s="1" t="s">
        <v>43</v>
      </c>
      <c r="Q7503" s="1" t="s">
        <v>24</v>
      </c>
      <c r="R7503" s="2">
        <v>39951</v>
      </c>
    </row>
    <row r="7504" spans="1:18" x14ac:dyDescent="0.25">
      <c r="A7504" s="1">
        <v>52929</v>
      </c>
      <c r="B7504" s="2">
        <v>40641</v>
      </c>
      <c r="C7504" s="2" t="str">
        <f t="shared" si="586"/>
        <v>April</v>
      </c>
      <c r="D7504" s="1" t="s">
        <v>25</v>
      </c>
      <c r="E7504" s="1">
        <v>43</v>
      </c>
      <c r="F7504" s="1">
        <f t="shared" si="585"/>
        <v>16.313023255813956</v>
      </c>
      <c r="G7504" s="1">
        <v>701.46</v>
      </c>
      <c r="H7504" s="1">
        <v>9.4</v>
      </c>
      <c r="I7504">
        <f t="shared" si="587"/>
        <v>710.86</v>
      </c>
      <c r="J7504">
        <f t="shared" si="588"/>
        <v>5.3265000000000002</v>
      </c>
      <c r="K7504">
        <f t="shared" si="589"/>
        <v>37.363266900000006</v>
      </c>
      <c r="L7504" s="1" t="s">
        <v>19</v>
      </c>
      <c r="M7504" s="1" t="s">
        <v>44</v>
      </c>
      <c r="N7504" s="1" t="s">
        <v>28</v>
      </c>
      <c r="O7504" s="1" t="s">
        <v>29</v>
      </c>
      <c r="P7504" s="1" t="s">
        <v>61</v>
      </c>
      <c r="Q7504" s="1" t="s">
        <v>24</v>
      </c>
      <c r="R7504" s="2">
        <v>40642</v>
      </c>
    </row>
    <row r="7505" spans="1:18" x14ac:dyDescent="0.25">
      <c r="A7505" s="1">
        <v>59075</v>
      </c>
      <c r="B7505" s="2">
        <v>40965</v>
      </c>
      <c r="C7505" s="2" t="str">
        <f t="shared" si="586"/>
        <v>February</v>
      </c>
      <c r="D7505" s="1" t="s">
        <v>18</v>
      </c>
      <c r="E7505" s="1">
        <v>38</v>
      </c>
      <c r="F7505" s="1">
        <f t="shared" si="585"/>
        <v>11.208157894736843</v>
      </c>
      <c r="G7505" s="1">
        <v>425.91</v>
      </c>
      <c r="H7505" s="1">
        <v>5.03</v>
      </c>
      <c r="I7505">
        <f t="shared" si="587"/>
        <v>430.94</v>
      </c>
      <c r="J7505">
        <f t="shared" si="588"/>
        <v>3.5455000000000001</v>
      </c>
      <c r="K7505">
        <f t="shared" si="589"/>
        <v>15.100639050000002</v>
      </c>
      <c r="L7505" s="1" t="s">
        <v>26</v>
      </c>
      <c r="M7505" s="1" t="s">
        <v>27</v>
      </c>
      <c r="N7505" s="1" t="s">
        <v>28</v>
      </c>
      <c r="O7505" s="1" t="s">
        <v>34</v>
      </c>
      <c r="P7505" s="1" t="s">
        <v>45</v>
      </c>
      <c r="Q7505" s="1" t="s">
        <v>24</v>
      </c>
      <c r="R7505" s="2">
        <v>40968</v>
      </c>
    </row>
    <row r="7506" spans="1:18" x14ac:dyDescent="0.25">
      <c r="A7506" s="1">
        <v>34246</v>
      </c>
      <c r="B7506" s="2">
        <v>40458</v>
      </c>
      <c r="C7506" s="2" t="str">
        <f t="shared" si="586"/>
        <v>October</v>
      </c>
      <c r="D7506" s="1" t="s">
        <v>37</v>
      </c>
      <c r="E7506" s="1">
        <v>49</v>
      </c>
      <c r="F7506" s="1">
        <f t="shared" si="585"/>
        <v>4.0787755102040819</v>
      </c>
      <c r="G7506" s="1">
        <v>199.86</v>
      </c>
      <c r="H7506" s="1">
        <v>6.89</v>
      </c>
      <c r="I7506">
        <f t="shared" si="587"/>
        <v>206.75</v>
      </c>
      <c r="J7506">
        <f t="shared" si="588"/>
        <v>3.5455000000000001</v>
      </c>
      <c r="K7506">
        <f t="shared" si="589"/>
        <v>7.0860363000000008</v>
      </c>
      <c r="L7506" s="1" t="s">
        <v>26</v>
      </c>
      <c r="M7506" s="1" t="s">
        <v>44</v>
      </c>
      <c r="N7506" s="1" t="s">
        <v>42</v>
      </c>
      <c r="O7506" s="1" t="s">
        <v>34</v>
      </c>
      <c r="P7506" s="1" t="s">
        <v>68</v>
      </c>
      <c r="Q7506" s="1" t="s">
        <v>24</v>
      </c>
      <c r="R7506" s="2">
        <v>40459</v>
      </c>
    </row>
    <row r="7507" spans="1:18" x14ac:dyDescent="0.25">
      <c r="A7507" s="1">
        <v>57699</v>
      </c>
      <c r="B7507" s="2">
        <v>41223</v>
      </c>
      <c r="C7507" s="2" t="str">
        <f t="shared" si="586"/>
        <v>November</v>
      </c>
      <c r="D7507" s="1" t="s">
        <v>18</v>
      </c>
      <c r="E7507" s="1">
        <v>20</v>
      </c>
      <c r="F7507" s="1">
        <f t="shared" si="585"/>
        <v>2.1970000000000001</v>
      </c>
      <c r="G7507" s="1">
        <v>43.94</v>
      </c>
      <c r="H7507" s="1">
        <v>5.33</v>
      </c>
      <c r="I7507">
        <f t="shared" si="587"/>
        <v>49.269999999999996</v>
      </c>
      <c r="J7507">
        <f t="shared" si="588"/>
        <v>4.7610000000000001</v>
      </c>
      <c r="K7507">
        <f t="shared" si="589"/>
        <v>2.0919834000000002</v>
      </c>
      <c r="L7507" s="1" t="s">
        <v>26</v>
      </c>
      <c r="M7507" s="1" t="s">
        <v>27</v>
      </c>
      <c r="N7507" s="1" t="s">
        <v>33</v>
      </c>
      <c r="O7507" s="1" t="s">
        <v>22</v>
      </c>
      <c r="P7507" s="1" t="s">
        <v>23</v>
      </c>
      <c r="Q7507" s="1" t="s">
        <v>24</v>
      </c>
      <c r="R7507" s="2">
        <v>41225</v>
      </c>
    </row>
    <row r="7508" spans="1:18" x14ac:dyDescent="0.25">
      <c r="A7508" s="1">
        <v>20864</v>
      </c>
      <c r="B7508" s="2">
        <v>40883</v>
      </c>
      <c r="C7508" s="2" t="str">
        <f t="shared" si="586"/>
        <v>December</v>
      </c>
      <c r="D7508" s="1" t="s">
        <v>25</v>
      </c>
      <c r="E7508" s="1">
        <v>19</v>
      </c>
      <c r="F7508" s="1">
        <f t="shared" si="585"/>
        <v>13.234210526315788</v>
      </c>
      <c r="G7508" s="1">
        <v>251.45</v>
      </c>
      <c r="H7508" s="1">
        <v>4.95</v>
      </c>
      <c r="I7508">
        <f t="shared" si="587"/>
        <v>256.39999999999998</v>
      </c>
      <c r="J7508">
        <f t="shared" si="588"/>
        <v>4.7610000000000001</v>
      </c>
      <c r="K7508">
        <f t="shared" si="589"/>
        <v>11.971534500000001</v>
      </c>
      <c r="L7508" s="1" t="s">
        <v>26</v>
      </c>
      <c r="M7508" s="1" t="s">
        <v>47</v>
      </c>
      <c r="N7508" s="1" t="s">
        <v>33</v>
      </c>
      <c r="O7508" s="1" t="s">
        <v>22</v>
      </c>
      <c r="P7508" s="1" t="s">
        <v>23</v>
      </c>
      <c r="Q7508" s="1" t="s">
        <v>46</v>
      </c>
      <c r="R7508" s="2">
        <v>40885</v>
      </c>
    </row>
    <row r="7509" spans="1:18" x14ac:dyDescent="0.25">
      <c r="A7509" s="1">
        <v>19047</v>
      </c>
      <c r="B7509" s="2">
        <v>39841</v>
      </c>
      <c r="C7509" s="2" t="str">
        <f t="shared" si="586"/>
        <v>January</v>
      </c>
      <c r="D7509" s="1" t="s">
        <v>25</v>
      </c>
      <c r="E7509" s="1">
        <v>3</v>
      </c>
      <c r="F7509" s="1">
        <f t="shared" si="585"/>
        <v>2.2533333333333334</v>
      </c>
      <c r="G7509" s="1">
        <v>6.76</v>
      </c>
      <c r="H7509" s="1">
        <v>1.57</v>
      </c>
      <c r="I7509">
        <f t="shared" si="587"/>
        <v>8.33</v>
      </c>
      <c r="J7509">
        <f t="shared" si="588"/>
        <v>3.5455000000000001</v>
      </c>
      <c r="K7509">
        <f t="shared" si="589"/>
        <v>0.23967580000000002</v>
      </c>
      <c r="L7509" s="1" t="s">
        <v>26</v>
      </c>
      <c r="M7509" s="1" t="s">
        <v>47</v>
      </c>
      <c r="N7509" s="1" t="s">
        <v>33</v>
      </c>
      <c r="O7509" s="1" t="s">
        <v>34</v>
      </c>
      <c r="P7509" s="1" t="s">
        <v>35</v>
      </c>
      <c r="Q7509" s="1" t="s">
        <v>36</v>
      </c>
      <c r="R7509" s="2">
        <v>39843</v>
      </c>
    </row>
    <row r="7510" spans="1:18" x14ac:dyDescent="0.25">
      <c r="A7510" s="1">
        <v>24966</v>
      </c>
      <c r="B7510" s="2">
        <v>40894</v>
      </c>
      <c r="C7510" s="2" t="str">
        <f t="shared" si="586"/>
        <v>December</v>
      </c>
      <c r="D7510" s="1" t="s">
        <v>41</v>
      </c>
      <c r="E7510" s="1">
        <v>34</v>
      </c>
      <c r="F7510" s="1">
        <f t="shared" si="585"/>
        <v>122.12117647058824</v>
      </c>
      <c r="G7510" s="1">
        <v>4152.12</v>
      </c>
      <c r="H7510" s="1">
        <v>19.989999999999998</v>
      </c>
      <c r="I7510">
        <f t="shared" si="587"/>
        <v>4172.1099999999997</v>
      </c>
      <c r="J7510">
        <f t="shared" si="588"/>
        <v>3.5455000000000001</v>
      </c>
      <c r="K7510">
        <f t="shared" si="589"/>
        <v>147.21341459999999</v>
      </c>
      <c r="L7510" s="1" t="s">
        <v>26</v>
      </c>
      <c r="M7510" s="1" t="s">
        <v>56</v>
      </c>
      <c r="N7510" s="1" t="s">
        <v>33</v>
      </c>
      <c r="O7510" s="1" t="s">
        <v>34</v>
      </c>
      <c r="P7510" s="1" t="s">
        <v>60</v>
      </c>
      <c r="Q7510" s="1" t="s">
        <v>24</v>
      </c>
      <c r="R7510" s="2">
        <v>40895</v>
      </c>
    </row>
    <row r="7511" spans="1:18" x14ac:dyDescent="0.25">
      <c r="A7511" s="1">
        <v>5318</v>
      </c>
      <c r="B7511" s="2">
        <v>40271</v>
      </c>
      <c r="C7511" s="2" t="str">
        <f t="shared" si="586"/>
        <v>April</v>
      </c>
      <c r="D7511" s="1" t="s">
        <v>25</v>
      </c>
      <c r="E7511" s="1">
        <v>8</v>
      </c>
      <c r="F7511" s="1">
        <f t="shared" si="585"/>
        <v>130.28125</v>
      </c>
      <c r="G7511" s="1">
        <v>1042.25</v>
      </c>
      <c r="H7511" s="1">
        <v>0.99</v>
      </c>
      <c r="I7511">
        <f t="shared" si="587"/>
        <v>1043.24</v>
      </c>
      <c r="J7511">
        <f t="shared" si="588"/>
        <v>3.5455000000000001</v>
      </c>
      <c r="K7511">
        <f t="shared" si="589"/>
        <v>36.952973749999998</v>
      </c>
      <c r="L7511" s="1" t="s">
        <v>26</v>
      </c>
      <c r="M7511" s="1" t="s">
        <v>20</v>
      </c>
      <c r="N7511" s="1" t="s">
        <v>21</v>
      </c>
      <c r="O7511" s="1" t="s">
        <v>34</v>
      </c>
      <c r="P7511" s="1" t="s">
        <v>68</v>
      </c>
      <c r="Q7511" s="1" t="s">
        <v>24</v>
      </c>
      <c r="R7511" s="2">
        <v>40273</v>
      </c>
    </row>
    <row r="7512" spans="1:18" x14ac:dyDescent="0.25">
      <c r="A7512" s="1">
        <v>54209</v>
      </c>
      <c r="B7512" s="2">
        <v>41136</v>
      </c>
      <c r="C7512" s="2" t="str">
        <f t="shared" si="586"/>
        <v>August</v>
      </c>
      <c r="D7512" s="1" t="s">
        <v>41</v>
      </c>
      <c r="E7512" s="1">
        <v>21</v>
      </c>
      <c r="F7512" s="1">
        <f t="shared" si="585"/>
        <v>31.666142857142859</v>
      </c>
      <c r="G7512" s="1">
        <v>664.98900000000003</v>
      </c>
      <c r="H7512" s="1">
        <v>5.99</v>
      </c>
      <c r="I7512">
        <f t="shared" si="587"/>
        <v>670.97900000000004</v>
      </c>
      <c r="J7512">
        <f t="shared" si="588"/>
        <v>5.3265000000000002</v>
      </c>
      <c r="K7512">
        <f t="shared" si="589"/>
        <v>35.420639085000005</v>
      </c>
      <c r="L7512" s="1" t="s">
        <v>26</v>
      </c>
      <c r="M7512" s="1" t="s">
        <v>27</v>
      </c>
      <c r="N7512" s="1" t="s">
        <v>42</v>
      </c>
      <c r="O7512" s="1" t="s">
        <v>29</v>
      </c>
      <c r="P7512" s="1" t="s">
        <v>30</v>
      </c>
      <c r="Q7512" s="1" t="s">
        <v>36</v>
      </c>
      <c r="R7512" s="2">
        <v>41138</v>
      </c>
    </row>
    <row r="7513" spans="1:18" x14ac:dyDescent="0.25">
      <c r="A7513" s="1">
        <v>42693</v>
      </c>
      <c r="B7513" s="2">
        <v>39907</v>
      </c>
      <c r="C7513" s="2" t="str">
        <f t="shared" si="586"/>
        <v>April</v>
      </c>
      <c r="D7513" s="1" t="s">
        <v>25</v>
      </c>
      <c r="E7513" s="1">
        <v>33</v>
      </c>
      <c r="F7513" s="1">
        <f t="shared" si="585"/>
        <v>64.189696969696982</v>
      </c>
      <c r="G7513" s="1">
        <v>2118.2600000000002</v>
      </c>
      <c r="H7513" s="1">
        <v>9.7100000000000009</v>
      </c>
      <c r="I7513">
        <f t="shared" si="587"/>
        <v>2127.9700000000003</v>
      </c>
      <c r="J7513">
        <f t="shared" si="588"/>
        <v>3.5455000000000001</v>
      </c>
      <c r="K7513">
        <f t="shared" si="589"/>
        <v>75.10290830000001</v>
      </c>
      <c r="L7513" s="1" t="s">
        <v>26</v>
      </c>
      <c r="M7513" s="1" t="s">
        <v>27</v>
      </c>
      <c r="N7513" s="1" t="s">
        <v>33</v>
      </c>
      <c r="O7513" s="1" t="s">
        <v>34</v>
      </c>
      <c r="P7513" s="1" t="s">
        <v>60</v>
      </c>
      <c r="Q7513" s="1" t="s">
        <v>24</v>
      </c>
      <c r="R7513" s="2">
        <v>39909</v>
      </c>
    </row>
    <row r="7514" spans="1:18" x14ac:dyDescent="0.25">
      <c r="A7514" s="1">
        <v>13668</v>
      </c>
      <c r="B7514" s="2">
        <v>40963</v>
      </c>
      <c r="C7514" s="2" t="str">
        <f t="shared" si="586"/>
        <v>February</v>
      </c>
      <c r="D7514" s="1" t="s">
        <v>37</v>
      </c>
      <c r="E7514" s="1">
        <v>42</v>
      </c>
      <c r="F7514" s="1">
        <f t="shared" si="585"/>
        <v>6.7288095238095238</v>
      </c>
      <c r="G7514" s="1">
        <v>282.61</v>
      </c>
      <c r="H7514" s="1">
        <v>5.22</v>
      </c>
      <c r="I7514">
        <f t="shared" si="587"/>
        <v>287.83000000000004</v>
      </c>
      <c r="J7514">
        <f t="shared" si="588"/>
        <v>4.7610000000000001</v>
      </c>
      <c r="K7514">
        <f t="shared" si="589"/>
        <v>13.455062099999999</v>
      </c>
      <c r="L7514" s="1" t="s">
        <v>26</v>
      </c>
      <c r="M7514" s="1" t="s">
        <v>47</v>
      </c>
      <c r="N7514" s="1" t="s">
        <v>42</v>
      </c>
      <c r="O7514" s="1" t="s">
        <v>22</v>
      </c>
      <c r="P7514" s="1" t="s">
        <v>23</v>
      </c>
      <c r="Q7514" s="1" t="s">
        <v>24</v>
      </c>
      <c r="R7514" s="2">
        <v>40965</v>
      </c>
    </row>
    <row r="7515" spans="1:18" x14ac:dyDescent="0.25">
      <c r="A7515" s="1">
        <v>24737</v>
      </c>
      <c r="B7515" s="2">
        <v>40153</v>
      </c>
      <c r="C7515" s="2" t="str">
        <f t="shared" si="586"/>
        <v>December</v>
      </c>
      <c r="D7515" s="1" t="s">
        <v>25</v>
      </c>
      <c r="E7515" s="1">
        <v>26</v>
      </c>
      <c r="F7515" s="1">
        <f t="shared" si="585"/>
        <v>7.0034615384615382</v>
      </c>
      <c r="G7515" s="1">
        <v>182.09</v>
      </c>
      <c r="H7515" s="1">
        <v>5.19</v>
      </c>
      <c r="I7515">
        <f t="shared" si="587"/>
        <v>187.28</v>
      </c>
      <c r="J7515">
        <f t="shared" si="588"/>
        <v>3.5455000000000001</v>
      </c>
      <c r="K7515">
        <f t="shared" si="589"/>
        <v>6.45600095</v>
      </c>
      <c r="L7515" s="1" t="s">
        <v>26</v>
      </c>
      <c r="M7515" s="1" t="s">
        <v>20</v>
      </c>
      <c r="N7515" s="1" t="s">
        <v>28</v>
      </c>
      <c r="O7515" s="1" t="s">
        <v>34</v>
      </c>
      <c r="P7515" s="1" t="s">
        <v>45</v>
      </c>
      <c r="Q7515" s="1" t="s">
        <v>24</v>
      </c>
      <c r="R7515" s="2">
        <v>40154</v>
      </c>
    </row>
    <row r="7516" spans="1:18" x14ac:dyDescent="0.25">
      <c r="A7516" s="1">
        <v>45511</v>
      </c>
      <c r="B7516" s="2">
        <v>40411</v>
      </c>
      <c r="C7516" s="2" t="str">
        <f t="shared" si="586"/>
        <v>August</v>
      </c>
      <c r="D7516" s="1" t="s">
        <v>18</v>
      </c>
      <c r="E7516" s="1">
        <v>31</v>
      </c>
      <c r="F7516" s="1">
        <f t="shared" si="585"/>
        <v>30.687419354838706</v>
      </c>
      <c r="G7516" s="1">
        <v>951.31</v>
      </c>
      <c r="H7516" s="1">
        <v>45.51</v>
      </c>
      <c r="I7516">
        <f t="shared" si="587"/>
        <v>996.81999999999994</v>
      </c>
      <c r="J7516">
        <f t="shared" si="588"/>
        <v>4.7610000000000001</v>
      </c>
      <c r="K7516">
        <f t="shared" si="589"/>
        <v>45.291869099999992</v>
      </c>
      <c r="L7516" s="1" t="s">
        <v>38</v>
      </c>
      <c r="M7516" s="1" t="s">
        <v>51</v>
      </c>
      <c r="N7516" s="1" t="s">
        <v>33</v>
      </c>
      <c r="O7516" s="1" t="s">
        <v>22</v>
      </c>
      <c r="P7516" s="1" t="s">
        <v>57</v>
      </c>
      <c r="Q7516" s="1" t="s">
        <v>64</v>
      </c>
      <c r="R7516" s="2">
        <v>40418</v>
      </c>
    </row>
    <row r="7517" spans="1:18" x14ac:dyDescent="0.25">
      <c r="A7517" s="1">
        <v>50816</v>
      </c>
      <c r="B7517" s="2">
        <v>39899</v>
      </c>
      <c r="C7517" s="2" t="str">
        <f t="shared" si="586"/>
        <v>March</v>
      </c>
      <c r="D7517" s="1" t="s">
        <v>25</v>
      </c>
      <c r="E7517" s="1">
        <v>6</v>
      </c>
      <c r="F7517" s="1">
        <f t="shared" si="585"/>
        <v>16.518333333333334</v>
      </c>
      <c r="G7517" s="1">
        <v>99.11</v>
      </c>
      <c r="H7517" s="1">
        <v>1.99</v>
      </c>
      <c r="I7517">
        <f t="shared" si="587"/>
        <v>101.1</v>
      </c>
      <c r="J7517">
        <f t="shared" si="588"/>
        <v>5.3265000000000002</v>
      </c>
      <c r="K7517">
        <f t="shared" si="589"/>
        <v>5.2790941499999997</v>
      </c>
      <c r="L7517" s="1" t="s">
        <v>26</v>
      </c>
      <c r="M7517" s="1" t="s">
        <v>20</v>
      </c>
      <c r="N7517" s="1" t="s">
        <v>28</v>
      </c>
      <c r="O7517" s="1" t="s">
        <v>29</v>
      </c>
      <c r="P7517" s="1" t="s">
        <v>43</v>
      </c>
      <c r="Q7517" s="1" t="s">
        <v>46</v>
      </c>
      <c r="R7517" s="2">
        <v>39901</v>
      </c>
    </row>
    <row r="7518" spans="1:18" x14ac:dyDescent="0.25">
      <c r="A7518" s="1">
        <v>4007</v>
      </c>
      <c r="B7518" s="2">
        <v>40346</v>
      </c>
      <c r="C7518" s="2" t="str">
        <f t="shared" si="586"/>
        <v>June</v>
      </c>
      <c r="D7518" s="1" t="s">
        <v>25</v>
      </c>
      <c r="E7518" s="1">
        <v>18</v>
      </c>
      <c r="F7518" s="1">
        <f t="shared" si="585"/>
        <v>57.688888888888897</v>
      </c>
      <c r="G7518" s="1">
        <v>1038.4000000000001</v>
      </c>
      <c r="H7518" s="1">
        <v>13.22</v>
      </c>
      <c r="I7518">
        <f t="shared" si="587"/>
        <v>1051.6200000000001</v>
      </c>
      <c r="J7518">
        <f t="shared" si="588"/>
        <v>3.5455000000000001</v>
      </c>
      <c r="K7518">
        <f t="shared" si="589"/>
        <v>36.816472000000005</v>
      </c>
      <c r="L7518" s="1" t="s">
        <v>26</v>
      </c>
      <c r="M7518" s="1" t="s">
        <v>55</v>
      </c>
      <c r="N7518" s="1" t="s">
        <v>33</v>
      </c>
      <c r="O7518" s="1" t="s">
        <v>34</v>
      </c>
      <c r="P7518" s="1" t="s">
        <v>68</v>
      </c>
      <c r="Q7518" s="1" t="s">
        <v>24</v>
      </c>
      <c r="R7518" s="2">
        <v>40347</v>
      </c>
    </row>
    <row r="7519" spans="1:18" x14ac:dyDescent="0.25">
      <c r="A7519" s="1">
        <v>49634</v>
      </c>
      <c r="B7519" s="2">
        <v>40991</v>
      </c>
      <c r="C7519" s="2" t="str">
        <f t="shared" si="586"/>
        <v>March</v>
      </c>
      <c r="D7519" s="1" t="s">
        <v>32</v>
      </c>
      <c r="E7519" s="1">
        <v>45</v>
      </c>
      <c r="F7519" s="1">
        <f t="shared" si="585"/>
        <v>2.9402222222222223</v>
      </c>
      <c r="G7519" s="1">
        <v>132.31</v>
      </c>
      <c r="H7519" s="1">
        <v>1.49</v>
      </c>
      <c r="I7519">
        <f t="shared" si="587"/>
        <v>133.80000000000001</v>
      </c>
      <c r="J7519">
        <f t="shared" si="588"/>
        <v>3.5455000000000001</v>
      </c>
      <c r="K7519">
        <f t="shared" si="589"/>
        <v>4.6910510500000004</v>
      </c>
      <c r="L7519" s="1" t="s">
        <v>26</v>
      </c>
      <c r="M7519" s="1" t="s">
        <v>20</v>
      </c>
      <c r="N7519" s="1" t="s">
        <v>21</v>
      </c>
      <c r="O7519" s="1" t="s">
        <v>34</v>
      </c>
      <c r="P7519" s="1" t="s">
        <v>48</v>
      </c>
      <c r="Q7519" s="1" t="s">
        <v>24</v>
      </c>
      <c r="R7519" s="2">
        <v>40993</v>
      </c>
    </row>
    <row r="7520" spans="1:18" x14ac:dyDescent="0.25">
      <c r="A7520" s="1">
        <v>326</v>
      </c>
      <c r="B7520" s="2">
        <v>40697</v>
      </c>
      <c r="C7520" s="2" t="str">
        <f t="shared" si="586"/>
        <v>June</v>
      </c>
      <c r="D7520" s="1" t="s">
        <v>25</v>
      </c>
      <c r="E7520" s="1">
        <v>17</v>
      </c>
      <c r="F7520" s="1">
        <f t="shared" si="585"/>
        <v>5.9382352941176473</v>
      </c>
      <c r="G7520" s="1">
        <v>100.95</v>
      </c>
      <c r="H7520" s="1">
        <v>3.37</v>
      </c>
      <c r="I7520">
        <f t="shared" si="587"/>
        <v>104.32000000000001</v>
      </c>
      <c r="J7520">
        <f t="shared" si="588"/>
        <v>3.5455000000000001</v>
      </c>
      <c r="K7520">
        <f t="shared" si="589"/>
        <v>3.5791822500000001</v>
      </c>
      <c r="L7520" s="1" t="s">
        <v>26</v>
      </c>
      <c r="M7520" s="1" t="s">
        <v>49</v>
      </c>
      <c r="N7520" s="1" t="s">
        <v>21</v>
      </c>
      <c r="O7520" s="1" t="s">
        <v>34</v>
      </c>
      <c r="P7520" s="1" t="s">
        <v>66</v>
      </c>
      <c r="Q7520" s="1" t="s">
        <v>36</v>
      </c>
      <c r="R7520" s="2">
        <v>40698</v>
      </c>
    </row>
    <row r="7521" spans="1:18" x14ac:dyDescent="0.25">
      <c r="A7521" s="1">
        <v>50688</v>
      </c>
      <c r="B7521" s="2">
        <v>40893</v>
      </c>
      <c r="C7521" s="2" t="str">
        <f t="shared" si="586"/>
        <v>December</v>
      </c>
      <c r="D7521" s="1" t="s">
        <v>37</v>
      </c>
      <c r="E7521" s="1">
        <v>50</v>
      </c>
      <c r="F7521" s="1">
        <f t="shared" si="585"/>
        <v>12.0044</v>
      </c>
      <c r="G7521" s="1">
        <v>600.22</v>
      </c>
      <c r="H7521" s="1">
        <v>3.14</v>
      </c>
      <c r="I7521">
        <f t="shared" si="587"/>
        <v>603.36</v>
      </c>
      <c r="J7521">
        <f t="shared" si="588"/>
        <v>3.5455000000000001</v>
      </c>
      <c r="K7521">
        <f t="shared" si="589"/>
        <v>21.2808001</v>
      </c>
      <c r="L7521" s="1" t="s">
        <v>26</v>
      </c>
      <c r="M7521" s="1" t="s">
        <v>44</v>
      </c>
      <c r="N7521" s="1" t="s">
        <v>42</v>
      </c>
      <c r="O7521" s="1" t="s">
        <v>34</v>
      </c>
      <c r="P7521" s="1" t="s">
        <v>50</v>
      </c>
      <c r="Q7521" s="1" t="s">
        <v>46</v>
      </c>
      <c r="R7521" s="2">
        <v>40894</v>
      </c>
    </row>
    <row r="7522" spans="1:18" x14ac:dyDescent="0.25">
      <c r="A7522" s="1">
        <v>32129</v>
      </c>
      <c r="B7522" s="2">
        <v>40726</v>
      </c>
      <c r="C7522" s="2" t="str">
        <f t="shared" si="586"/>
        <v>July</v>
      </c>
      <c r="D7522" s="1" t="s">
        <v>37</v>
      </c>
      <c r="E7522" s="1">
        <v>20</v>
      </c>
      <c r="F7522" s="1">
        <f t="shared" si="585"/>
        <v>6.4635000000000007</v>
      </c>
      <c r="G7522" s="1">
        <v>129.27000000000001</v>
      </c>
      <c r="H7522" s="1">
        <v>8.74</v>
      </c>
      <c r="I7522">
        <f t="shared" si="587"/>
        <v>138.01000000000002</v>
      </c>
      <c r="J7522">
        <f t="shared" si="588"/>
        <v>3.5455000000000001</v>
      </c>
      <c r="K7522">
        <f t="shared" si="589"/>
        <v>4.5832678500000004</v>
      </c>
      <c r="L7522" s="1" t="s">
        <v>26</v>
      </c>
      <c r="M7522" s="1" t="s">
        <v>20</v>
      </c>
      <c r="N7522" s="1" t="s">
        <v>21</v>
      </c>
      <c r="O7522" s="1" t="s">
        <v>34</v>
      </c>
      <c r="P7522" s="1" t="s">
        <v>45</v>
      </c>
      <c r="Q7522" s="1" t="s">
        <v>24</v>
      </c>
      <c r="R7522" s="2">
        <v>40727</v>
      </c>
    </row>
    <row r="7523" spans="1:18" x14ac:dyDescent="0.25">
      <c r="A7523" s="1">
        <v>59170</v>
      </c>
      <c r="B7523" s="2">
        <v>39861</v>
      </c>
      <c r="C7523" s="2" t="str">
        <f t="shared" si="586"/>
        <v>February</v>
      </c>
      <c r="D7523" s="1" t="s">
        <v>25</v>
      </c>
      <c r="E7523" s="1">
        <v>44</v>
      </c>
      <c r="F7523" s="1">
        <f t="shared" si="585"/>
        <v>5.5104545454545457</v>
      </c>
      <c r="G7523" s="1">
        <v>242.46</v>
      </c>
      <c r="H7523" s="1">
        <v>2.99</v>
      </c>
      <c r="I7523">
        <f t="shared" si="587"/>
        <v>245.45000000000002</v>
      </c>
      <c r="J7523">
        <f t="shared" si="588"/>
        <v>3.5455000000000001</v>
      </c>
      <c r="K7523">
        <f t="shared" si="589"/>
        <v>8.5964193000000009</v>
      </c>
      <c r="L7523" s="1" t="s">
        <v>26</v>
      </c>
      <c r="M7523" s="1" t="s">
        <v>51</v>
      </c>
      <c r="N7523" s="1" t="s">
        <v>21</v>
      </c>
      <c r="O7523" s="1" t="s">
        <v>34</v>
      </c>
      <c r="P7523" s="1" t="s">
        <v>48</v>
      </c>
      <c r="Q7523" s="1" t="s">
        <v>24</v>
      </c>
      <c r="R7523" s="2">
        <v>39862</v>
      </c>
    </row>
    <row r="7524" spans="1:18" x14ac:dyDescent="0.25">
      <c r="A7524" s="1">
        <v>2500</v>
      </c>
      <c r="B7524" s="2">
        <v>41135</v>
      </c>
      <c r="C7524" s="2" t="str">
        <f t="shared" si="586"/>
        <v>August</v>
      </c>
      <c r="D7524" s="1" t="s">
        <v>25</v>
      </c>
      <c r="E7524" s="1">
        <v>5</v>
      </c>
      <c r="F7524" s="1">
        <f t="shared" si="585"/>
        <v>4.5119999999999996</v>
      </c>
      <c r="G7524" s="1">
        <v>22.56</v>
      </c>
      <c r="H7524" s="1">
        <v>6.27</v>
      </c>
      <c r="I7524">
        <f t="shared" si="587"/>
        <v>28.83</v>
      </c>
      <c r="J7524">
        <f t="shared" si="588"/>
        <v>3.5455000000000001</v>
      </c>
      <c r="K7524">
        <f t="shared" si="589"/>
        <v>0.79986480000000004</v>
      </c>
      <c r="L7524" s="1" t="s">
        <v>26</v>
      </c>
      <c r="M7524" s="1" t="s">
        <v>47</v>
      </c>
      <c r="N7524" s="1" t="s">
        <v>28</v>
      </c>
      <c r="O7524" s="1" t="s">
        <v>34</v>
      </c>
      <c r="P7524" s="1" t="s">
        <v>48</v>
      </c>
      <c r="Q7524" s="1" t="s">
        <v>24</v>
      </c>
      <c r="R7524" s="2">
        <v>41137</v>
      </c>
    </row>
    <row r="7525" spans="1:18" x14ac:dyDescent="0.25">
      <c r="A7525" s="1">
        <v>34948</v>
      </c>
      <c r="B7525" s="2">
        <v>40190</v>
      </c>
      <c r="C7525" s="2" t="str">
        <f t="shared" si="586"/>
        <v>January</v>
      </c>
      <c r="D7525" s="1" t="s">
        <v>37</v>
      </c>
      <c r="E7525" s="1">
        <v>15</v>
      </c>
      <c r="F7525" s="1">
        <f t="shared" si="585"/>
        <v>70.470666666666659</v>
      </c>
      <c r="G7525" s="1">
        <v>1057.06</v>
      </c>
      <c r="H7525" s="1">
        <v>60</v>
      </c>
      <c r="I7525">
        <f t="shared" si="587"/>
        <v>1117.06</v>
      </c>
      <c r="J7525">
        <f t="shared" si="588"/>
        <v>3.5455000000000001</v>
      </c>
      <c r="K7525">
        <f t="shared" si="589"/>
        <v>37.478062299999998</v>
      </c>
      <c r="L7525" s="1" t="s">
        <v>38</v>
      </c>
      <c r="M7525" s="1" t="s">
        <v>51</v>
      </c>
      <c r="N7525" s="1" t="s">
        <v>42</v>
      </c>
      <c r="O7525" s="1" t="s">
        <v>34</v>
      </c>
      <c r="P7525" s="1" t="s">
        <v>68</v>
      </c>
      <c r="Q7525" s="1" t="s">
        <v>40</v>
      </c>
      <c r="R7525" s="2">
        <v>40190</v>
      </c>
    </row>
    <row r="7526" spans="1:18" x14ac:dyDescent="0.25">
      <c r="A7526" s="1">
        <v>2562</v>
      </c>
      <c r="B7526" s="2">
        <v>41121</v>
      </c>
      <c r="C7526" s="2" t="str">
        <f t="shared" si="586"/>
        <v>July</v>
      </c>
      <c r="D7526" s="1" t="s">
        <v>37</v>
      </c>
      <c r="E7526" s="1">
        <v>28</v>
      </c>
      <c r="F7526" s="1">
        <f t="shared" si="585"/>
        <v>2.3149999999999999</v>
      </c>
      <c r="G7526" s="1">
        <v>64.819999999999993</v>
      </c>
      <c r="H7526" s="1">
        <v>1.99</v>
      </c>
      <c r="I7526">
        <f t="shared" si="587"/>
        <v>66.809999999999988</v>
      </c>
      <c r="J7526">
        <f t="shared" si="588"/>
        <v>5.3265000000000002</v>
      </c>
      <c r="K7526">
        <f t="shared" si="589"/>
        <v>3.4526372999999997</v>
      </c>
      <c r="L7526" s="1" t="s">
        <v>26</v>
      </c>
      <c r="M7526" s="1" t="s">
        <v>47</v>
      </c>
      <c r="N7526" s="1" t="s">
        <v>21</v>
      </c>
      <c r="O7526" s="1" t="s">
        <v>29</v>
      </c>
      <c r="P7526" s="1" t="s">
        <v>43</v>
      </c>
      <c r="Q7526" s="1" t="s">
        <v>46</v>
      </c>
      <c r="R7526" s="2">
        <v>41124</v>
      </c>
    </row>
    <row r="7527" spans="1:18" x14ac:dyDescent="0.25">
      <c r="A7527" s="1">
        <v>57444</v>
      </c>
      <c r="B7527" s="2">
        <v>40677</v>
      </c>
      <c r="C7527" s="2" t="str">
        <f t="shared" si="586"/>
        <v>May</v>
      </c>
      <c r="D7527" s="1" t="s">
        <v>37</v>
      </c>
      <c r="E7527" s="1">
        <v>24</v>
      </c>
      <c r="F7527" s="1">
        <f t="shared" si="585"/>
        <v>7.4549999999999992</v>
      </c>
      <c r="G7527" s="1">
        <v>178.92</v>
      </c>
      <c r="H7527" s="1">
        <v>6.16</v>
      </c>
      <c r="I7527">
        <f t="shared" si="587"/>
        <v>185.07999999999998</v>
      </c>
      <c r="J7527">
        <f t="shared" si="588"/>
        <v>3.5455000000000001</v>
      </c>
      <c r="K7527">
        <f t="shared" si="589"/>
        <v>6.3436085999999996</v>
      </c>
      <c r="L7527" s="1" t="s">
        <v>26</v>
      </c>
      <c r="M7527" s="1" t="s">
        <v>20</v>
      </c>
      <c r="N7527" s="1" t="s">
        <v>21</v>
      </c>
      <c r="O7527" s="1" t="s">
        <v>34</v>
      </c>
      <c r="P7527" s="1" t="s">
        <v>48</v>
      </c>
      <c r="Q7527" s="1" t="s">
        <v>24</v>
      </c>
      <c r="R7527" s="2">
        <v>40678</v>
      </c>
    </row>
    <row r="7528" spans="1:18" x14ac:dyDescent="0.25">
      <c r="A7528" s="1">
        <v>40068</v>
      </c>
      <c r="B7528" s="2">
        <v>40288</v>
      </c>
      <c r="C7528" s="2" t="str">
        <f t="shared" si="586"/>
        <v>April</v>
      </c>
      <c r="D7528" s="1" t="s">
        <v>18</v>
      </c>
      <c r="E7528" s="1">
        <v>1</v>
      </c>
      <c r="F7528" s="1">
        <f t="shared" si="585"/>
        <v>200.38</v>
      </c>
      <c r="G7528" s="1">
        <v>200.38</v>
      </c>
      <c r="H7528" s="1">
        <v>30</v>
      </c>
      <c r="I7528">
        <f t="shared" si="587"/>
        <v>230.38</v>
      </c>
      <c r="J7528">
        <f t="shared" si="588"/>
        <v>4.7610000000000001</v>
      </c>
      <c r="K7528">
        <f t="shared" si="589"/>
        <v>9.5400918000000008</v>
      </c>
      <c r="L7528" s="1" t="s">
        <v>38</v>
      </c>
      <c r="M7528" s="1" t="s">
        <v>20</v>
      </c>
      <c r="N7528" s="1" t="s">
        <v>42</v>
      </c>
      <c r="O7528" s="1" t="s">
        <v>22</v>
      </c>
      <c r="P7528" s="1" t="s">
        <v>39</v>
      </c>
      <c r="Q7528" s="1" t="s">
        <v>40</v>
      </c>
      <c r="R7528" s="2">
        <v>40290</v>
      </c>
    </row>
    <row r="7529" spans="1:18" x14ac:dyDescent="0.25">
      <c r="A7529" s="1">
        <v>19649</v>
      </c>
      <c r="B7529" s="2">
        <v>40667</v>
      </c>
      <c r="C7529" s="2" t="str">
        <f t="shared" si="586"/>
        <v>May</v>
      </c>
      <c r="D7529" s="1" t="s">
        <v>25</v>
      </c>
      <c r="E7529" s="1">
        <v>25</v>
      </c>
      <c r="F7529" s="1">
        <f t="shared" si="585"/>
        <v>15.0296</v>
      </c>
      <c r="G7529" s="1">
        <v>375.74</v>
      </c>
      <c r="H7529" s="1">
        <v>6.75</v>
      </c>
      <c r="I7529">
        <f t="shared" si="587"/>
        <v>382.49</v>
      </c>
      <c r="J7529">
        <f t="shared" si="588"/>
        <v>3.5455000000000001</v>
      </c>
      <c r="K7529">
        <f t="shared" si="589"/>
        <v>13.321861700000001</v>
      </c>
      <c r="L7529" s="1" t="s">
        <v>19</v>
      </c>
      <c r="M7529" s="1" t="s">
        <v>54</v>
      </c>
      <c r="N7529" s="1" t="s">
        <v>21</v>
      </c>
      <c r="O7529" s="1" t="s">
        <v>34</v>
      </c>
      <c r="P7529" s="1" t="s">
        <v>68</v>
      </c>
      <c r="Q7529" s="1" t="s">
        <v>31</v>
      </c>
      <c r="R7529" s="2">
        <v>40669</v>
      </c>
    </row>
    <row r="7530" spans="1:18" x14ac:dyDescent="0.25">
      <c r="A7530" s="1">
        <v>2595</v>
      </c>
      <c r="B7530" s="2">
        <v>40890</v>
      </c>
      <c r="C7530" s="2" t="str">
        <f t="shared" si="586"/>
        <v>December</v>
      </c>
      <c r="D7530" s="1" t="s">
        <v>32</v>
      </c>
      <c r="E7530" s="1">
        <v>13</v>
      </c>
      <c r="F7530" s="1">
        <f t="shared" si="585"/>
        <v>904.94230769230774</v>
      </c>
      <c r="G7530" s="1">
        <v>11764.25</v>
      </c>
      <c r="H7530" s="1">
        <v>44.55</v>
      </c>
      <c r="I7530">
        <f t="shared" si="587"/>
        <v>11808.8</v>
      </c>
      <c r="J7530">
        <f t="shared" si="588"/>
        <v>4.7610000000000001</v>
      </c>
      <c r="K7530">
        <f t="shared" si="589"/>
        <v>560.09594249999998</v>
      </c>
      <c r="L7530" s="1" t="s">
        <v>38</v>
      </c>
      <c r="M7530" s="1" t="s">
        <v>20</v>
      </c>
      <c r="N7530" s="1" t="s">
        <v>33</v>
      </c>
      <c r="O7530" s="1" t="s">
        <v>22</v>
      </c>
      <c r="P7530" s="1" t="s">
        <v>67</v>
      </c>
      <c r="Q7530" s="1" t="s">
        <v>64</v>
      </c>
      <c r="R7530" s="2">
        <v>40891</v>
      </c>
    </row>
    <row r="7531" spans="1:18" x14ac:dyDescent="0.25">
      <c r="A7531" s="1">
        <v>54753</v>
      </c>
      <c r="B7531" s="2">
        <v>39921</v>
      </c>
      <c r="C7531" s="2" t="str">
        <f t="shared" si="586"/>
        <v>April</v>
      </c>
      <c r="D7531" s="1" t="s">
        <v>41</v>
      </c>
      <c r="E7531" s="1">
        <v>36</v>
      </c>
      <c r="F7531" s="1">
        <f t="shared" si="585"/>
        <v>130.86788888888887</v>
      </c>
      <c r="G7531" s="1">
        <v>4711.2439999999997</v>
      </c>
      <c r="H7531" s="1">
        <v>3.9</v>
      </c>
      <c r="I7531">
        <f t="shared" si="587"/>
        <v>4715.1439999999993</v>
      </c>
      <c r="J7531">
        <f t="shared" si="588"/>
        <v>5.3265000000000002</v>
      </c>
      <c r="K7531">
        <f t="shared" si="589"/>
        <v>250.94441166000001</v>
      </c>
      <c r="L7531" s="1" t="s">
        <v>26</v>
      </c>
      <c r="M7531" s="1" t="s">
        <v>56</v>
      </c>
      <c r="N7531" s="1" t="s">
        <v>33</v>
      </c>
      <c r="O7531" s="1" t="s">
        <v>29</v>
      </c>
      <c r="P7531" s="1" t="s">
        <v>30</v>
      </c>
      <c r="Q7531" s="1" t="s">
        <v>24</v>
      </c>
      <c r="R7531" s="2">
        <v>39922</v>
      </c>
    </row>
    <row r="7532" spans="1:18" x14ac:dyDescent="0.25">
      <c r="A7532" s="1">
        <v>25318</v>
      </c>
      <c r="B7532" s="2">
        <v>40866</v>
      </c>
      <c r="C7532" s="2" t="str">
        <f t="shared" si="586"/>
        <v>November</v>
      </c>
      <c r="D7532" s="1" t="s">
        <v>37</v>
      </c>
      <c r="E7532" s="1">
        <v>1</v>
      </c>
      <c r="F7532" s="1">
        <f t="shared" si="585"/>
        <v>3.2</v>
      </c>
      <c r="G7532" s="1">
        <v>3.2</v>
      </c>
      <c r="H7532" s="1">
        <v>1.49</v>
      </c>
      <c r="I7532">
        <f t="shared" si="587"/>
        <v>4.6900000000000004</v>
      </c>
      <c r="J7532">
        <f t="shared" si="588"/>
        <v>3.5455000000000001</v>
      </c>
      <c r="K7532">
        <f t="shared" si="589"/>
        <v>0.11345600000000002</v>
      </c>
      <c r="L7532" s="1" t="s">
        <v>26</v>
      </c>
      <c r="M7532" s="1" t="s">
        <v>51</v>
      </c>
      <c r="N7532" s="1" t="s">
        <v>28</v>
      </c>
      <c r="O7532" s="1" t="s">
        <v>34</v>
      </c>
      <c r="P7532" s="1" t="s">
        <v>48</v>
      </c>
      <c r="Q7532" s="1" t="s">
        <v>24</v>
      </c>
      <c r="R7532" s="2">
        <v>40868</v>
      </c>
    </row>
    <row r="7533" spans="1:18" x14ac:dyDescent="0.25">
      <c r="A7533" s="1">
        <v>30785</v>
      </c>
      <c r="B7533" s="2">
        <v>39997</v>
      </c>
      <c r="C7533" s="2" t="str">
        <f t="shared" si="586"/>
        <v>July</v>
      </c>
      <c r="D7533" s="1" t="s">
        <v>25</v>
      </c>
      <c r="E7533" s="1">
        <v>7</v>
      </c>
      <c r="F7533" s="1">
        <f t="shared" si="585"/>
        <v>7.9728571428571433</v>
      </c>
      <c r="G7533" s="1">
        <v>55.81</v>
      </c>
      <c r="H7533" s="1">
        <v>8.73</v>
      </c>
      <c r="I7533">
        <f t="shared" si="587"/>
        <v>64.540000000000006</v>
      </c>
      <c r="J7533">
        <f t="shared" si="588"/>
        <v>3.5455000000000001</v>
      </c>
      <c r="K7533">
        <f t="shared" si="589"/>
        <v>1.9787435500000001</v>
      </c>
      <c r="L7533" s="1" t="s">
        <v>26</v>
      </c>
      <c r="M7533" s="1" t="s">
        <v>20</v>
      </c>
      <c r="N7533" s="1" t="s">
        <v>42</v>
      </c>
      <c r="O7533" s="1" t="s">
        <v>34</v>
      </c>
      <c r="P7533" s="1" t="s">
        <v>45</v>
      </c>
      <c r="Q7533" s="1" t="s">
        <v>24</v>
      </c>
      <c r="R7533" s="2">
        <v>39999</v>
      </c>
    </row>
    <row r="7534" spans="1:18" x14ac:dyDescent="0.25">
      <c r="A7534" s="1">
        <v>28007</v>
      </c>
      <c r="B7534" s="2">
        <v>40276</v>
      </c>
      <c r="C7534" s="2" t="str">
        <f t="shared" si="586"/>
        <v>April</v>
      </c>
      <c r="D7534" s="1" t="s">
        <v>32</v>
      </c>
      <c r="E7534" s="1">
        <v>20</v>
      </c>
      <c r="F7534" s="1">
        <f t="shared" si="585"/>
        <v>12.866999999999999</v>
      </c>
      <c r="G7534" s="1">
        <v>257.33999999999997</v>
      </c>
      <c r="H7534" s="1">
        <v>3.14</v>
      </c>
      <c r="I7534">
        <f t="shared" si="587"/>
        <v>260.47999999999996</v>
      </c>
      <c r="J7534">
        <f t="shared" si="588"/>
        <v>3.5455000000000001</v>
      </c>
      <c r="K7534">
        <f t="shared" si="589"/>
        <v>9.1239896999999992</v>
      </c>
      <c r="L7534" s="1" t="s">
        <v>26</v>
      </c>
      <c r="M7534" s="1" t="s">
        <v>47</v>
      </c>
      <c r="N7534" s="1" t="s">
        <v>28</v>
      </c>
      <c r="O7534" s="1" t="s">
        <v>34</v>
      </c>
      <c r="P7534" s="1" t="s">
        <v>50</v>
      </c>
      <c r="Q7534" s="1" t="s">
        <v>46</v>
      </c>
      <c r="R7534" s="2">
        <v>40277</v>
      </c>
    </row>
    <row r="7535" spans="1:18" x14ac:dyDescent="0.25">
      <c r="A7535" s="1">
        <v>23041</v>
      </c>
      <c r="B7535" s="2">
        <v>40379</v>
      </c>
      <c r="C7535" s="2" t="str">
        <f t="shared" si="586"/>
        <v>July</v>
      </c>
      <c r="D7535" s="1" t="s">
        <v>18</v>
      </c>
      <c r="E7535" s="1">
        <v>10</v>
      </c>
      <c r="F7535" s="1">
        <f t="shared" si="585"/>
        <v>264.29499999999996</v>
      </c>
      <c r="G7535" s="1">
        <v>2642.95</v>
      </c>
      <c r="H7535" s="1">
        <v>62.74</v>
      </c>
      <c r="I7535">
        <f t="shared" si="587"/>
        <v>2705.6899999999996</v>
      </c>
      <c r="J7535">
        <f t="shared" si="588"/>
        <v>4.7610000000000001</v>
      </c>
      <c r="K7535">
        <f t="shared" si="589"/>
        <v>125.83084949999999</v>
      </c>
      <c r="L7535" s="1" t="s">
        <v>38</v>
      </c>
      <c r="M7535" s="1" t="s">
        <v>56</v>
      </c>
      <c r="N7535" s="1" t="s">
        <v>21</v>
      </c>
      <c r="O7535" s="1" t="s">
        <v>22</v>
      </c>
      <c r="P7535" s="1" t="s">
        <v>57</v>
      </c>
      <c r="Q7535" s="1" t="s">
        <v>64</v>
      </c>
      <c r="R7535" s="2">
        <v>40386</v>
      </c>
    </row>
    <row r="7536" spans="1:18" x14ac:dyDescent="0.25">
      <c r="A7536" s="1">
        <v>3778</v>
      </c>
      <c r="B7536" s="2">
        <v>40323</v>
      </c>
      <c r="C7536" s="2" t="str">
        <f t="shared" si="586"/>
        <v>May</v>
      </c>
      <c r="D7536" s="1" t="s">
        <v>37</v>
      </c>
      <c r="E7536" s="1">
        <v>34</v>
      </c>
      <c r="F7536" s="1">
        <f t="shared" si="585"/>
        <v>150.99775</v>
      </c>
      <c r="G7536" s="1">
        <v>5133.9234999999999</v>
      </c>
      <c r="H7536" s="1">
        <v>4.99</v>
      </c>
      <c r="I7536">
        <f t="shared" si="587"/>
        <v>5138.9134999999997</v>
      </c>
      <c r="J7536">
        <f t="shared" si="588"/>
        <v>5.3265000000000002</v>
      </c>
      <c r="K7536">
        <f t="shared" si="589"/>
        <v>273.45843522749999</v>
      </c>
      <c r="L7536" s="1" t="s">
        <v>26</v>
      </c>
      <c r="M7536" s="1" t="s">
        <v>49</v>
      </c>
      <c r="N7536" s="1" t="s">
        <v>42</v>
      </c>
      <c r="O7536" s="1" t="s">
        <v>29</v>
      </c>
      <c r="P7536" s="1" t="s">
        <v>30</v>
      </c>
      <c r="Q7536" s="1" t="s">
        <v>24</v>
      </c>
      <c r="R7536" s="2">
        <v>40324</v>
      </c>
    </row>
    <row r="7537" spans="1:18" x14ac:dyDescent="0.25">
      <c r="A7537" s="1">
        <v>20256</v>
      </c>
      <c r="B7537" s="2">
        <v>40939</v>
      </c>
      <c r="C7537" s="2" t="str">
        <f t="shared" si="586"/>
        <v>January</v>
      </c>
      <c r="D7537" s="1" t="s">
        <v>18</v>
      </c>
      <c r="E7537" s="1">
        <v>24</v>
      </c>
      <c r="F7537" s="1">
        <f t="shared" si="585"/>
        <v>21.36791666666667</v>
      </c>
      <c r="G7537" s="1">
        <v>512.83000000000004</v>
      </c>
      <c r="H7537" s="1">
        <v>11.52</v>
      </c>
      <c r="I7537">
        <f t="shared" si="587"/>
        <v>524.35</v>
      </c>
      <c r="J7537">
        <f t="shared" si="588"/>
        <v>3.5455000000000001</v>
      </c>
      <c r="K7537">
        <f t="shared" si="589"/>
        <v>18.182387650000003</v>
      </c>
      <c r="L7537" s="1" t="s">
        <v>26</v>
      </c>
      <c r="M7537" s="1" t="s">
        <v>58</v>
      </c>
      <c r="N7537" s="1" t="s">
        <v>28</v>
      </c>
      <c r="O7537" s="1" t="s">
        <v>34</v>
      </c>
      <c r="P7537" s="1" t="s">
        <v>60</v>
      </c>
      <c r="Q7537" s="1" t="s">
        <v>24</v>
      </c>
      <c r="R7537" s="2">
        <v>40944</v>
      </c>
    </row>
    <row r="7538" spans="1:18" x14ac:dyDescent="0.25">
      <c r="A7538" s="1">
        <v>12419</v>
      </c>
      <c r="B7538" s="2">
        <v>40831</v>
      </c>
      <c r="C7538" s="2" t="str">
        <f t="shared" si="586"/>
        <v>October</v>
      </c>
      <c r="D7538" s="1" t="s">
        <v>37</v>
      </c>
      <c r="E7538" s="1">
        <v>12</v>
      </c>
      <c r="F7538" s="1">
        <f t="shared" si="585"/>
        <v>1839.9558333333334</v>
      </c>
      <c r="G7538" s="1">
        <v>22079.47</v>
      </c>
      <c r="H7538" s="1">
        <v>13.99</v>
      </c>
      <c r="I7538">
        <f t="shared" si="587"/>
        <v>22093.460000000003</v>
      </c>
      <c r="J7538">
        <f t="shared" si="588"/>
        <v>5.3265000000000002</v>
      </c>
      <c r="K7538">
        <f t="shared" si="589"/>
        <v>1176.0629695500002</v>
      </c>
      <c r="L7538" s="1" t="s">
        <v>26</v>
      </c>
      <c r="M7538" s="1" t="s">
        <v>44</v>
      </c>
      <c r="N7538" s="1" t="s">
        <v>33</v>
      </c>
      <c r="O7538" s="1" t="s">
        <v>29</v>
      </c>
      <c r="P7538" s="1" t="s">
        <v>61</v>
      </c>
      <c r="Q7538" s="1" t="s">
        <v>31</v>
      </c>
      <c r="R7538" s="2">
        <v>40833</v>
      </c>
    </row>
    <row r="7539" spans="1:18" x14ac:dyDescent="0.25">
      <c r="A7539" s="1">
        <v>16452</v>
      </c>
      <c r="B7539" s="2">
        <v>41144</v>
      </c>
      <c r="C7539" s="2" t="str">
        <f t="shared" si="586"/>
        <v>August</v>
      </c>
      <c r="D7539" s="1" t="s">
        <v>41</v>
      </c>
      <c r="E7539" s="1">
        <v>46</v>
      </c>
      <c r="F7539" s="1">
        <f t="shared" si="585"/>
        <v>2.9221739130434781</v>
      </c>
      <c r="G7539" s="1">
        <v>134.41999999999999</v>
      </c>
      <c r="H7539" s="1">
        <v>1.01</v>
      </c>
      <c r="I7539">
        <f t="shared" si="587"/>
        <v>135.42999999999998</v>
      </c>
      <c r="J7539">
        <f t="shared" si="588"/>
        <v>3.5455000000000001</v>
      </c>
      <c r="K7539">
        <f t="shared" si="589"/>
        <v>4.7658610999999995</v>
      </c>
      <c r="L7539" s="1" t="s">
        <v>26</v>
      </c>
      <c r="M7539" s="1" t="s">
        <v>58</v>
      </c>
      <c r="N7539" s="1" t="s">
        <v>42</v>
      </c>
      <c r="O7539" s="1" t="s">
        <v>34</v>
      </c>
      <c r="P7539" s="1" t="s">
        <v>35</v>
      </c>
      <c r="Q7539" s="1" t="s">
        <v>36</v>
      </c>
      <c r="R7539" s="2">
        <v>41145</v>
      </c>
    </row>
    <row r="7540" spans="1:18" x14ac:dyDescent="0.25">
      <c r="A7540" s="1">
        <v>30567</v>
      </c>
      <c r="B7540" s="2">
        <v>39827</v>
      </c>
      <c r="C7540" s="2" t="str">
        <f t="shared" si="586"/>
        <v>January</v>
      </c>
      <c r="D7540" s="1" t="s">
        <v>32</v>
      </c>
      <c r="E7540" s="1">
        <v>3</v>
      </c>
      <c r="F7540" s="1">
        <f t="shared" si="585"/>
        <v>12.903333333333334</v>
      </c>
      <c r="G7540" s="1">
        <v>38.71</v>
      </c>
      <c r="H7540" s="1">
        <v>7.29</v>
      </c>
      <c r="I7540">
        <f t="shared" si="587"/>
        <v>46</v>
      </c>
      <c r="J7540">
        <f t="shared" si="588"/>
        <v>4.7610000000000001</v>
      </c>
      <c r="K7540">
        <f t="shared" si="589"/>
        <v>1.8429831000000001</v>
      </c>
      <c r="L7540" s="1" t="s">
        <v>19</v>
      </c>
      <c r="M7540" s="1" t="s">
        <v>54</v>
      </c>
      <c r="N7540" s="1" t="s">
        <v>28</v>
      </c>
      <c r="O7540" s="1" t="s">
        <v>22</v>
      </c>
      <c r="P7540" s="1" t="s">
        <v>23</v>
      </c>
      <c r="Q7540" s="1" t="s">
        <v>46</v>
      </c>
      <c r="R7540" s="2">
        <v>39829</v>
      </c>
    </row>
    <row r="7541" spans="1:18" x14ac:dyDescent="0.25">
      <c r="A7541" s="1">
        <v>23042</v>
      </c>
      <c r="B7541" s="2">
        <v>39929</v>
      </c>
      <c r="C7541" s="2" t="str">
        <f t="shared" si="586"/>
        <v>April</v>
      </c>
      <c r="D7541" s="1" t="s">
        <v>41</v>
      </c>
      <c r="E7541" s="1">
        <v>20</v>
      </c>
      <c r="F7541" s="1">
        <f t="shared" si="585"/>
        <v>402.42250000000001</v>
      </c>
      <c r="G7541" s="1">
        <v>8048.45</v>
      </c>
      <c r="H7541" s="1">
        <v>19.989999999999998</v>
      </c>
      <c r="I7541">
        <f t="shared" si="587"/>
        <v>8068.44</v>
      </c>
      <c r="J7541">
        <f t="shared" si="588"/>
        <v>3.5455000000000001</v>
      </c>
      <c r="K7541">
        <f t="shared" si="589"/>
        <v>285.35779474999998</v>
      </c>
      <c r="L7541" s="1" t="s">
        <v>26</v>
      </c>
      <c r="M7541" s="1" t="s">
        <v>47</v>
      </c>
      <c r="N7541" s="1" t="s">
        <v>42</v>
      </c>
      <c r="O7541" s="1" t="s">
        <v>34</v>
      </c>
      <c r="P7541" s="1" t="s">
        <v>60</v>
      </c>
      <c r="Q7541" s="1" t="s">
        <v>24</v>
      </c>
      <c r="R7541" s="2">
        <v>39930</v>
      </c>
    </row>
    <row r="7542" spans="1:18" x14ac:dyDescent="0.25">
      <c r="A7542" s="1">
        <v>58784</v>
      </c>
      <c r="B7542" s="2">
        <v>39831</v>
      </c>
      <c r="C7542" s="2" t="str">
        <f t="shared" si="586"/>
        <v>January</v>
      </c>
      <c r="D7542" s="1" t="s">
        <v>41</v>
      </c>
      <c r="E7542" s="1">
        <v>29</v>
      </c>
      <c r="F7542" s="1">
        <f t="shared" si="585"/>
        <v>47.555172413793102</v>
      </c>
      <c r="G7542" s="1">
        <v>1379.1</v>
      </c>
      <c r="H7542" s="1">
        <v>5.81</v>
      </c>
      <c r="I7542">
        <f t="shared" si="587"/>
        <v>1384.9099999999999</v>
      </c>
      <c r="J7542">
        <f t="shared" si="588"/>
        <v>3.5455000000000001</v>
      </c>
      <c r="K7542">
        <f t="shared" si="589"/>
        <v>48.895990499999996</v>
      </c>
      <c r="L7542" s="1" t="s">
        <v>26</v>
      </c>
      <c r="M7542" s="1" t="s">
        <v>54</v>
      </c>
      <c r="N7542" s="1" t="s">
        <v>33</v>
      </c>
      <c r="O7542" s="1" t="s">
        <v>34</v>
      </c>
      <c r="P7542" s="1" t="s">
        <v>45</v>
      </c>
      <c r="Q7542" s="1" t="s">
        <v>24</v>
      </c>
      <c r="R7542" s="2">
        <v>39831</v>
      </c>
    </row>
    <row r="7543" spans="1:18" x14ac:dyDescent="0.25">
      <c r="A7543" s="1">
        <v>33703</v>
      </c>
      <c r="B7543" s="2">
        <v>40215</v>
      </c>
      <c r="C7543" s="2" t="str">
        <f t="shared" si="586"/>
        <v>February</v>
      </c>
      <c r="D7543" s="1" t="s">
        <v>32</v>
      </c>
      <c r="E7543" s="1">
        <v>4</v>
      </c>
      <c r="F7543" s="1">
        <f t="shared" si="585"/>
        <v>15.88</v>
      </c>
      <c r="G7543" s="1">
        <v>63.52</v>
      </c>
      <c r="H7543" s="1">
        <v>4.8099999999999996</v>
      </c>
      <c r="I7543">
        <f t="shared" si="587"/>
        <v>68.33</v>
      </c>
      <c r="J7543">
        <f t="shared" si="588"/>
        <v>3.5455000000000001</v>
      </c>
      <c r="K7543">
        <f t="shared" si="589"/>
        <v>2.2521016000000005</v>
      </c>
      <c r="L7543" s="1" t="s">
        <v>19</v>
      </c>
      <c r="M7543" s="1" t="s">
        <v>44</v>
      </c>
      <c r="N7543" s="1" t="s">
        <v>33</v>
      </c>
      <c r="O7543" s="1" t="s">
        <v>34</v>
      </c>
      <c r="P7543" s="1" t="s">
        <v>60</v>
      </c>
      <c r="Q7543" s="1" t="s">
        <v>24</v>
      </c>
      <c r="R7543" s="2">
        <v>40217</v>
      </c>
    </row>
    <row r="7544" spans="1:18" x14ac:dyDescent="0.25">
      <c r="A7544" s="1">
        <v>40357</v>
      </c>
      <c r="B7544" s="2">
        <v>41111</v>
      </c>
      <c r="C7544" s="2" t="str">
        <f t="shared" si="586"/>
        <v>July</v>
      </c>
      <c r="D7544" s="1" t="s">
        <v>32</v>
      </c>
      <c r="E7544" s="1">
        <v>4</v>
      </c>
      <c r="F7544" s="1">
        <f t="shared" si="585"/>
        <v>60.122500000000002</v>
      </c>
      <c r="G7544" s="1">
        <v>240.49</v>
      </c>
      <c r="H7544" s="1">
        <v>13.22</v>
      </c>
      <c r="I7544">
        <f t="shared" si="587"/>
        <v>253.71</v>
      </c>
      <c r="J7544">
        <f t="shared" si="588"/>
        <v>3.5455000000000001</v>
      </c>
      <c r="K7544">
        <f t="shared" si="589"/>
        <v>8.5265729500000003</v>
      </c>
      <c r="L7544" s="1" t="s">
        <v>26</v>
      </c>
      <c r="M7544" s="1" t="s">
        <v>51</v>
      </c>
      <c r="N7544" s="1" t="s">
        <v>42</v>
      </c>
      <c r="O7544" s="1" t="s">
        <v>34</v>
      </c>
      <c r="P7544" s="1" t="s">
        <v>68</v>
      </c>
      <c r="Q7544" s="1" t="s">
        <v>24</v>
      </c>
      <c r="R7544" s="2">
        <v>41112</v>
      </c>
    </row>
    <row r="7545" spans="1:18" x14ac:dyDescent="0.25">
      <c r="A7545" s="1">
        <v>12804</v>
      </c>
      <c r="B7545" s="2">
        <v>41054</v>
      </c>
      <c r="C7545" s="2" t="str">
        <f t="shared" si="586"/>
        <v>May</v>
      </c>
      <c r="D7545" s="1" t="s">
        <v>41</v>
      </c>
      <c r="E7545" s="1">
        <v>34</v>
      </c>
      <c r="F7545" s="1">
        <f t="shared" si="585"/>
        <v>17.438823529411764</v>
      </c>
      <c r="G7545" s="1">
        <v>592.91999999999996</v>
      </c>
      <c r="H7545" s="1">
        <v>8.34</v>
      </c>
      <c r="I7545">
        <f t="shared" si="587"/>
        <v>601.26</v>
      </c>
      <c r="J7545">
        <f t="shared" si="588"/>
        <v>3.5455000000000001</v>
      </c>
      <c r="K7545">
        <f t="shared" si="589"/>
        <v>21.021978599999997</v>
      </c>
      <c r="L7545" s="1" t="s">
        <v>19</v>
      </c>
      <c r="M7545" s="1" t="s">
        <v>54</v>
      </c>
      <c r="N7545" s="1" t="s">
        <v>42</v>
      </c>
      <c r="O7545" s="1" t="s">
        <v>34</v>
      </c>
      <c r="P7545" s="1" t="s">
        <v>60</v>
      </c>
      <c r="Q7545" s="1" t="s">
        <v>24</v>
      </c>
      <c r="R7545" s="2">
        <v>41056</v>
      </c>
    </row>
    <row r="7546" spans="1:18" x14ac:dyDescent="0.25">
      <c r="A7546" s="1">
        <v>10053</v>
      </c>
      <c r="B7546" s="2">
        <v>40918</v>
      </c>
      <c r="C7546" s="2" t="str">
        <f t="shared" si="586"/>
        <v>January</v>
      </c>
      <c r="D7546" s="1" t="s">
        <v>25</v>
      </c>
      <c r="E7546" s="1">
        <v>31</v>
      </c>
      <c r="F7546" s="1">
        <f t="shared" si="585"/>
        <v>5.2445161290322586</v>
      </c>
      <c r="G7546" s="1">
        <v>162.58000000000001</v>
      </c>
      <c r="H7546" s="1">
        <v>4.93</v>
      </c>
      <c r="I7546">
        <f t="shared" si="587"/>
        <v>167.51000000000002</v>
      </c>
      <c r="J7546">
        <f t="shared" si="588"/>
        <v>5.3265000000000002</v>
      </c>
      <c r="K7546">
        <f t="shared" si="589"/>
        <v>8.6598237000000005</v>
      </c>
      <c r="L7546" s="1" t="s">
        <v>26</v>
      </c>
      <c r="M7546" s="1" t="s">
        <v>54</v>
      </c>
      <c r="N7546" s="1" t="s">
        <v>28</v>
      </c>
      <c r="O7546" s="1" t="s">
        <v>29</v>
      </c>
      <c r="P7546" s="1" t="s">
        <v>43</v>
      </c>
      <c r="Q7546" s="1" t="s">
        <v>46</v>
      </c>
      <c r="R7546" s="2">
        <v>40921</v>
      </c>
    </row>
    <row r="7547" spans="1:18" x14ac:dyDescent="0.25">
      <c r="A7547" s="1">
        <v>42658</v>
      </c>
      <c r="B7547" s="2">
        <v>40344</v>
      </c>
      <c r="C7547" s="2" t="str">
        <f t="shared" si="586"/>
        <v>June</v>
      </c>
      <c r="D7547" s="1" t="s">
        <v>41</v>
      </c>
      <c r="E7547" s="1">
        <v>29</v>
      </c>
      <c r="F7547" s="1">
        <f t="shared" si="585"/>
        <v>5.0579310344827588</v>
      </c>
      <c r="G7547" s="1">
        <v>146.68</v>
      </c>
      <c r="H7547" s="1">
        <v>2.99</v>
      </c>
      <c r="I7547">
        <f t="shared" si="587"/>
        <v>149.67000000000002</v>
      </c>
      <c r="J7547">
        <f t="shared" si="588"/>
        <v>3.5455000000000001</v>
      </c>
      <c r="K7547">
        <f t="shared" si="589"/>
        <v>5.2005394000000003</v>
      </c>
      <c r="L7547" s="1" t="s">
        <v>26</v>
      </c>
      <c r="M7547" s="1" t="s">
        <v>51</v>
      </c>
      <c r="N7547" s="1" t="s">
        <v>42</v>
      </c>
      <c r="O7547" s="1" t="s">
        <v>34</v>
      </c>
      <c r="P7547" s="1" t="s">
        <v>48</v>
      </c>
      <c r="Q7547" s="1" t="s">
        <v>24</v>
      </c>
      <c r="R7547" s="2">
        <v>40344</v>
      </c>
    </row>
    <row r="7548" spans="1:18" x14ac:dyDescent="0.25">
      <c r="A7548" s="1">
        <v>21382</v>
      </c>
      <c r="B7548" s="2">
        <v>40920</v>
      </c>
      <c r="C7548" s="2" t="str">
        <f t="shared" si="586"/>
        <v>January</v>
      </c>
      <c r="D7548" s="1" t="s">
        <v>37</v>
      </c>
      <c r="E7548" s="1">
        <v>11</v>
      </c>
      <c r="F7548" s="1">
        <f t="shared" si="585"/>
        <v>28.366363636363634</v>
      </c>
      <c r="G7548" s="1">
        <v>312.02999999999997</v>
      </c>
      <c r="H7548" s="1">
        <v>5.5</v>
      </c>
      <c r="I7548">
        <f t="shared" si="587"/>
        <v>317.52999999999997</v>
      </c>
      <c r="J7548">
        <f t="shared" si="588"/>
        <v>5.3265000000000002</v>
      </c>
      <c r="K7548">
        <f t="shared" si="589"/>
        <v>16.620277949999998</v>
      </c>
      <c r="L7548" s="1" t="s">
        <v>26</v>
      </c>
      <c r="M7548" s="1" t="s">
        <v>54</v>
      </c>
      <c r="N7548" s="1" t="s">
        <v>33</v>
      </c>
      <c r="O7548" s="1" t="s">
        <v>29</v>
      </c>
      <c r="P7548" s="1" t="s">
        <v>43</v>
      </c>
      <c r="Q7548" s="1" t="s">
        <v>24</v>
      </c>
      <c r="R7548" s="2">
        <v>40922</v>
      </c>
    </row>
    <row r="7549" spans="1:18" x14ac:dyDescent="0.25">
      <c r="A7549" s="1">
        <v>51783</v>
      </c>
      <c r="B7549" s="2">
        <v>40858</v>
      </c>
      <c r="C7549" s="2" t="str">
        <f t="shared" si="586"/>
        <v>November</v>
      </c>
      <c r="D7549" s="1" t="s">
        <v>41</v>
      </c>
      <c r="E7549" s="1">
        <v>47</v>
      </c>
      <c r="F7549" s="1">
        <f t="shared" si="585"/>
        <v>76.33446808510638</v>
      </c>
      <c r="G7549" s="1">
        <v>3587.72</v>
      </c>
      <c r="H7549" s="1">
        <v>89.3</v>
      </c>
      <c r="I7549">
        <f t="shared" si="587"/>
        <v>3677.02</v>
      </c>
      <c r="J7549">
        <f t="shared" si="588"/>
        <v>4.7610000000000001</v>
      </c>
      <c r="K7549">
        <f t="shared" si="589"/>
        <v>170.8113492</v>
      </c>
      <c r="L7549" s="1" t="s">
        <v>38</v>
      </c>
      <c r="M7549" s="1" t="s">
        <v>49</v>
      </c>
      <c r="N7549" s="1" t="s">
        <v>21</v>
      </c>
      <c r="O7549" s="1" t="s">
        <v>22</v>
      </c>
      <c r="P7549" s="1" t="s">
        <v>57</v>
      </c>
      <c r="Q7549" s="1" t="s">
        <v>64</v>
      </c>
      <c r="R7549" s="2">
        <v>40860</v>
      </c>
    </row>
    <row r="7550" spans="1:18" x14ac:dyDescent="0.25">
      <c r="A7550" s="1">
        <v>48801</v>
      </c>
      <c r="B7550" s="2">
        <v>41195</v>
      </c>
      <c r="C7550" s="2" t="str">
        <f t="shared" si="586"/>
        <v>October</v>
      </c>
      <c r="D7550" s="1" t="s">
        <v>25</v>
      </c>
      <c r="E7550" s="1">
        <v>43</v>
      </c>
      <c r="F7550" s="1">
        <f t="shared" si="585"/>
        <v>55.525813953488374</v>
      </c>
      <c r="G7550" s="1">
        <v>2387.61</v>
      </c>
      <c r="H7550" s="1">
        <v>11.1</v>
      </c>
      <c r="I7550">
        <f t="shared" si="587"/>
        <v>2398.71</v>
      </c>
      <c r="J7550">
        <f t="shared" si="588"/>
        <v>4.7610000000000001</v>
      </c>
      <c r="K7550">
        <f t="shared" si="589"/>
        <v>113.6741121</v>
      </c>
      <c r="L7550" s="1" t="s">
        <v>26</v>
      </c>
      <c r="M7550" s="1" t="s">
        <v>51</v>
      </c>
      <c r="N7550" s="1" t="s">
        <v>42</v>
      </c>
      <c r="O7550" s="1" t="s">
        <v>22</v>
      </c>
      <c r="P7550" s="1" t="s">
        <v>23</v>
      </c>
      <c r="Q7550" s="1" t="s">
        <v>31</v>
      </c>
      <c r="R7550" s="2">
        <v>41195</v>
      </c>
    </row>
    <row r="7551" spans="1:18" x14ac:dyDescent="0.25">
      <c r="A7551" s="1">
        <v>31873</v>
      </c>
      <c r="B7551" s="2">
        <v>40125</v>
      </c>
      <c r="C7551" s="2" t="str">
        <f t="shared" si="586"/>
        <v>November</v>
      </c>
      <c r="D7551" s="1" t="s">
        <v>18</v>
      </c>
      <c r="E7551" s="1">
        <v>42</v>
      </c>
      <c r="F7551" s="1">
        <f t="shared" si="585"/>
        <v>5.6402380952380948</v>
      </c>
      <c r="G7551" s="1">
        <v>236.89</v>
      </c>
      <c r="H7551" s="1">
        <v>6.26</v>
      </c>
      <c r="I7551">
        <f t="shared" si="587"/>
        <v>243.14999999999998</v>
      </c>
      <c r="J7551">
        <f t="shared" si="588"/>
        <v>3.5455000000000001</v>
      </c>
      <c r="K7551">
        <f t="shared" si="589"/>
        <v>8.398934950000001</v>
      </c>
      <c r="L7551" s="1" t="s">
        <v>26</v>
      </c>
      <c r="M7551" s="1" t="s">
        <v>27</v>
      </c>
      <c r="N7551" s="1" t="s">
        <v>42</v>
      </c>
      <c r="O7551" s="1" t="s">
        <v>34</v>
      </c>
      <c r="P7551" s="1" t="s">
        <v>45</v>
      </c>
      <c r="Q7551" s="1" t="s">
        <v>24</v>
      </c>
      <c r="R7551" s="2">
        <v>40132</v>
      </c>
    </row>
    <row r="7552" spans="1:18" x14ac:dyDescent="0.25">
      <c r="A7552" s="1">
        <v>16321</v>
      </c>
      <c r="B7552" s="2">
        <v>40087</v>
      </c>
      <c r="C7552" s="2" t="str">
        <f t="shared" si="586"/>
        <v>October</v>
      </c>
      <c r="D7552" s="1" t="s">
        <v>32</v>
      </c>
      <c r="E7552" s="1">
        <v>50</v>
      </c>
      <c r="F7552" s="1">
        <f t="shared" si="585"/>
        <v>143.13120000000001</v>
      </c>
      <c r="G7552" s="1">
        <v>7156.56</v>
      </c>
      <c r="H7552" s="1">
        <v>19.989999999999998</v>
      </c>
      <c r="I7552">
        <f t="shared" si="587"/>
        <v>7176.55</v>
      </c>
      <c r="J7552">
        <f t="shared" si="588"/>
        <v>3.5455000000000001</v>
      </c>
      <c r="K7552">
        <f t="shared" si="589"/>
        <v>253.73583480000002</v>
      </c>
      <c r="L7552" s="1" t="s">
        <v>26</v>
      </c>
      <c r="M7552" s="1" t="s">
        <v>56</v>
      </c>
      <c r="N7552" s="1" t="s">
        <v>33</v>
      </c>
      <c r="O7552" s="1" t="s">
        <v>34</v>
      </c>
      <c r="P7552" s="1" t="s">
        <v>60</v>
      </c>
      <c r="Q7552" s="1" t="s">
        <v>24</v>
      </c>
      <c r="R7552" s="2">
        <v>40089</v>
      </c>
    </row>
    <row r="7553" spans="1:18" x14ac:dyDescent="0.25">
      <c r="A7553" s="1">
        <v>19557</v>
      </c>
      <c r="B7553" s="2">
        <v>40846</v>
      </c>
      <c r="C7553" s="2" t="str">
        <f t="shared" si="586"/>
        <v>October</v>
      </c>
      <c r="D7553" s="1" t="s">
        <v>18</v>
      </c>
      <c r="E7553" s="1">
        <v>26</v>
      </c>
      <c r="F7553" s="1">
        <f t="shared" si="585"/>
        <v>2.5615384615384613</v>
      </c>
      <c r="G7553" s="1">
        <v>66.599999999999994</v>
      </c>
      <c r="H7553" s="1">
        <v>0.8</v>
      </c>
      <c r="I7553">
        <f t="shared" si="587"/>
        <v>67.399999999999991</v>
      </c>
      <c r="J7553">
        <f t="shared" si="588"/>
        <v>3.5455000000000001</v>
      </c>
      <c r="K7553">
        <f t="shared" si="589"/>
        <v>2.3613029999999999</v>
      </c>
      <c r="L7553" s="1" t="s">
        <v>26</v>
      </c>
      <c r="M7553" s="1" t="s">
        <v>56</v>
      </c>
      <c r="N7553" s="1" t="s">
        <v>33</v>
      </c>
      <c r="O7553" s="1" t="s">
        <v>34</v>
      </c>
      <c r="P7553" s="1" t="s">
        <v>66</v>
      </c>
      <c r="Q7553" s="1" t="s">
        <v>36</v>
      </c>
      <c r="R7553" s="2">
        <v>40850</v>
      </c>
    </row>
    <row r="7554" spans="1:18" x14ac:dyDescent="0.25">
      <c r="A7554" s="1">
        <v>31460</v>
      </c>
      <c r="B7554" s="2">
        <v>41147</v>
      </c>
      <c r="C7554" s="2" t="str">
        <f t="shared" si="586"/>
        <v>August</v>
      </c>
      <c r="D7554" s="1" t="s">
        <v>25</v>
      </c>
      <c r="E7554" s="1">
        <v>9</v>
      </c>
      <c r="F7554" s="1">
        <f t="shared" ref="F7554:F7617" si="590">G7554/E7554</f>
        <v>110.07444444444444</v>
      </c>
      <c r="G7554" s="1">
        <v>990.67</v>
      </c>
      <c r="H7554" s="1">
        <v>35</v>
      </c>
      <c r="I7554">
        <f t="shared" si="587"/>
        <v>1025.67</v>
      </c>
      <c r="J7554">
        <f t="shared" si="588"/>
        <v>3.5455000000000001</v>
      </c>
      <c r="K7554">
        <f t="shared" si="589"/>
        <v>35.124204849999998</v>
      </c>
      <c r="L7554" s="1" t="s">
        <v>26</v>
      </c>
      <c r="M7554" s="1" t="s">
        <v>47</v>
      </c>
      <c r="N7554" s="1" t="s">
        <v>33</v>
      </c>
      <c r="O7554" s="1" t="s">
        <v>34</v>
      </c>
      <c r="P7554" s="1" t="s">
        <v>60</v>
      </c>
      <c r="Q7554" s="1" t="s">
        <v>53</v>
      </c>
      <c r="R7554" s="2">
        <v>41149</v>
      </c>
    </row>
    <row r="7555" spans="1:18" x14ac:dyDescent="0.25">
      <c r="A7555" s="1">
        <v>12452</v>
      </c>
      <c r="B7555" s="2">
        <v>40519</v>
      </c>
      <c r="C7555" s="2" t="str">
        <f t="shared" ref="C7555:C7618" si="591">TEXT(B7555,"mmmm")</f>
        <v>December</v>
      </c>
      <c r="D7555" s="1" t="s">
        <v>41</v>
      </c>
      <c r="E7555" s="1">
        <v>1</v>
      </c>
      <c r="F7555" s="1">
        <f t="shared" si="590"/>
        <v>356.95</v>
      </c>
      <c r="G7555" s="1">
        <v>356.95</v>
      </c>
      <c r="H7555" s="1">
        <v>19.989999999999998</v>
      </c>
      <c r="I7555">
        <f t="shared" ref="I7555:I7618" si="592">G7555+H7555</f>
        <v>376.94</v>
      </c>
      <c r="J7555">
        <f t="shared" ref="J7555:J7618" si="593">IF(O7555="Furniture",4.761,IF(O7555="Technology",5.3265,IF(O7555="Office Supplies",3.5455,0)))</f>
        <v>3.5455000000000001</v>
      </c>
      <c r="K7555">
        <f t="shared" ref="K7555:K7618" si="594">(J7555*G7555)/100</f>
        <v>12.655662250000001</v>
      </c>
      <c r="L7555" s="1" t="s">
        <v>26</v>
      </c>
      <c r="M7555" s="1" t="s">
        <v>27</v>
      </c>
      <c r="N7555" s="1" t="s">
        <v>33</v>
      </c>
      <c r="O7555" s="1" t="s">
        <v>34</v>
      </c>
      <c r="P7555" s="1" t="s">
        <v>48</v>
      </c>
      <c r="Q7555" s="1" t="s">
        <v>24</v>
      </c>
      <c r="R7555" s="2">
        <v>40520</v>
      </c>
    </row>
    <row r="7556" spans="1:18" x14ac:dyDescent="0.25">
      <c r="A7556" s="1">
        <v>58599</v>
      </c>
      <c r="B7556" s="2">
        <v>40192</v>
      </c>
      <c r="C7556" s="2" t="str">
        <f t="shared" si="591"/>
        <v>January</v>
      </c>
      <c r="D7556" s="1" t="s">
        <v>37</v>
      </c>
      <c r="E7556" s="1">
        <v>19</v>
      </c>
      <c r="F7556" s="1">
        <f t="shared" si="590"/>
        <v>122.55894736842104</v>
      </c>
      <c r="G7556" s="1">
        <v>2328.62</v>
      </c>
      <c r="H7556" s="1">
        <v>30</v>
      </c>
      <c r="I7556">
        <f t="shared" si="592"/>
        <v>2358.62</v>
      </c>
      <c r="J7556">
        <f t="shared" si="593"/>
        <v>4.7610000000000001</v>
      </c>
      <c r="K7556">
        <f t="shared" si="594"/>
        <v>110.86559820000001</v>
      </c>
      <c r="L7556" s="1" t="s">
        <v>38</v>
      </c>
      <c r="M7556" s="1" t="s">
        <v>49</v>
      </c>
      <c r="N7556" s="1" t="s">
        <v>28</v>
      </c>
      <c r="O7556" s="1" t="s">
        <v>22</v>
      </c>
      <c r="P7556" s="1" t="s">
        <v>39</v>
      </c>
      <c r="Q7556" s="1" t="s">
        <v>40</v>
      </c>
      <c r="R7556" s="2">
        <v>40193</v>
      </c>
    </row>
    <row r="7557" spans="1:18" x14ac:dyDescent="0.25">
      <c r="A7557" s="1">
        <v>13830</v>
      </c>
      <c r="B7557" s="2">
        <v>40168</v>
      </c>
      <c r="C7557" s="2" t="str">
        <f t="shared" si="591"/>
        <v>December</v>
      </c>
      <c r="D7557" s="1" t="s">
        <v>25</v>
      </c>
      <c r="E7557" s="1">
        <v>27</v>
      </c>
      <c r="F7557" s="1">
        <f t="shared" si="590"/>
        <v>96.649259259259267</v>
      </c>
      <c r="G7557" s="1">
        <v>2609.5300000000002</v>
      </c>
      <c r="H7557" s="1">
        <v>19.989999999999998</v>
      </c>
      <c r="I7557">
        <f t="shared" si="592"/>
        <v>2629.52</v>
      </c>
      <c r="J7557">
        <f t="shared" si="593"/>
        <v>3.5455000000000001</v>
      </c>
      <c r="K7557">
        <f t="shared" si="594"/>
        <v>92.52088615000001</v>
      </c>
      <c r="L7557" s="1" t="s">
        <v>26</v>
      </c>
      <c r="M7557" s="1" t="s">
        <v>27</v>
      </c>
      <c r="N7557" s="1" t="s">
        <v>28</v>
      </c>
      <c r="O7557" s="1" t="s">
        <v>34</v>
      </c>
      <c r="P7557" s="1" t="s">
        <v>62</v>
      </c>
      <c r="Q7557" s="1" t="s">
        <v>24</v>
      </c>
      <c r="R7557" s="2">
        <v>40171</v>
      </c>
    </row>
    <row r="7558" spans="1:18" x14ac:dyDescent="0.25">
      <c r="A7558" s="1">
        <v>41888</v>
      </c>
      <c r="B7558" s="2">
        <v>39872</v>
      </c>
      <c r="C7558" s="2" t="str">
        <f t="shared" si="591"/>
        <v>February</v>
      </c>
      <c r="D7558" s="1" t="s">
        <v>18</v>
      </c>
      <c r="E7558" s="1">
        <v>23</v>
      </c>
      <c r="F7558" s="1">
        <f t="shared" si="590"/>
        <v>8.1652173913043491</v>
      </c>
      <c r="G7558" s="1">
        <v>187.8</v>
      </c>
      <c r="H7558" s="1">
        <v>2.38</v>
      </c>
      <c r="I7558">
        <f t="shared" si="592"/>
        <v>190.18</v>
      </c>
      <c r="J7558">
        <f t="shared" si="593"/>
        <v>5.3265000000000002</v>
      </c>
      <c r="K7558">
        <f t="shared" si="594"/>
        <v>10.003167000000001</v>
      </c>
      <c r="L7558" s="1" t="s">
        <v>19</v>
      </c>
      <c r="M7558" s="1" t="s">
        <v>20</v>
      </c>
      <c r="N7558" s="1" t="s">
        <v>33</v>
      </c>
      <c r="O7558" s="1" t="s">
        <v>29</v>
      </c>
      <c r="P7558" s="1" t="s">
        <v>43</v>
      </c>
      <c r="Q7558" s="1" t="s">
        <v>46</v>
      </c>
      <c r="R7558" s="2">
        <v>39876</v>
      </c>
    </row>
    <row r="7559" spans="1:18" x14ac:dyDescent="0.25">
      <c r="A7559" s="1">
        <v>27553</v>
      </c>
      <c r="B7559" s="2">
        <v>40767</v>
      </c>
      <c r="C7559" s="2" t="str">
        <f t="shared" si="591"/>
        <v>August</v>
      </c>
      <c r="D7559" s="1" t="s">
        <v>41</v>
      </c>
      <c r="E7559" s="1">
        <v>48</v>
      </c>
      <c r="F7559" s="1">
        <f t="shared" si="590"/>
        <v>379.90562500000004</v>
      </c>
      <c r="G7559" s="1">
        <v>18235.47</v>
      </c>
      <c r="H7559" s="1">
        <v>99</v>
      </c>
      <c r="I7559">
        <f t="shared" si="592"/>
        <v>18334.47</v>
      </c>
      <c r="J7559">
        <f t="shared" si="593"/>
        <v>3.5455000000000001</v>
      </c>
      <c r="K7559">
        <f t="shared" si="594"/>
        <v>646.53858885000011</v>
      </c>
      <c r="L7559" s="1" t="s">
        <v>38</v>
      </c>
      <c r="M7559" s="1" t="s">
        <v>44</v>
      </c>
      <c r="N7559" s="1" t="s">
        <v>33</v>
      </c>
      <c r="O7559" s="1" t="s">
        <v>34</v>
      </c>
      <c r="P7559" s="1" t="s">
        <v>60</v>
      </c>
      <c r="Q7559" s="1" t="s">
        <v>40</v>
      </c>
      <c r="R7559" s="2">
        <v>40769</v>
      </c>
    </row>
    <row r="7560" spans="1:18" x14ac:dyDescent="0.25">
      <c r="A7560" s="1">
        <v>58241</v>
      </c>
      <c r="B7560" s="2">
        <v>40428</v>
      </c>
      <c r="C7560" s="2" t="str">
        <f t="shared" si="591"/>
        <v>September</v>
      </c>
      <c r="D7560" s="1" t="s">
        <v>37</v>
      </c>
      <c r="E7560" s="1">
        <v>36</v>
      </c>
      <c r="F7560" s="1">
        <f t="shared" si="590"/>
        <v>4.075277777777778</v>
      </c>
      <c r="G7560" s="1">
        <v>146.71</v>
      </c>
      <c r="H7560" s="1">
        <v>1.3</v>
      </c>
      <c r="I7560">
        <f t="shared" si="592"/>
        <v>148.01000000000002</v>
      </c>
      <c r="J7560">
        <f t="shared" si="593"/>
        <v>3.5455000000000001</v>
      </c>
      <c r="K7560">
        <f t="shared" si="594"/>
        <v>5.2016030500000001</v>
      </c>
      <c r="L7560" s="1" t="s">
        <v>26</v>
      </c>
      <c r="M7560" s="1" t="s">
        <v>59</v>
      </c>
      <c r="N7560" s="1" t="s">
        <v>42</v>
      </c>
      <c r="O7560" s="1" t="s">
        <v>34</v>
      </c>
      <c r="P7560" s="1" t="s">
        <v>45</v>
      </c>
      <c r="Q7560" s="1" t="s">
        <v>36</v>
      </c>
      <c r="R7560" s="2">
        <v>40429</v>
      </c>
    </row>
    <row r="7561" spans="1:18" x14ac:dyDescent="0.25">
      <c r="A7561" s="1">
        <v>54721</v>
      </c>
      <c r="B7561" s="2">
        <v>41200</v>
      </c>
      <c r="C7561" s="2" t="str">
        <f t="shared" si="591"/>
        <v>October</v>
      </c>
      <c r="D7561" s="1" t="s">
        <v>32</v>
      </c>
      <c r="E7561" s="1">
        <v>19</v>
      </c>
      <c r="F7561" s="1">
        <f t="shared" si="590"/>
        <v>105.38947368421053</v>
      </c>
      <c r="G7561" s="1">
        <v>2002.4</v>
      </c>
      <c r="H7561" s="1">
        <v>26.22</v>
      </c>
      <c r="I7561">
        <f t="shared" si="592"/>
        <v>2028.6200000000001</v>
      </c>
      <c r="J7561">
        <f t="shared" si="593"/>
        <v>4.7610000000000001</v>
      </c>
      <c r="K7561">
        <f t="shared" si="594"/>
        <v>95.334264000000005</v>
      </c>
      <c r="L7561" s="1" t="s">
        <v>38</v>
      </c>
      <c r="M7561" s="1" t="s">
        <v>49</v>
      </c>
      <c r="N7561" s="1" t="s">
        <v>33</v>
      </c>
      <c r="O7561" s="1" t="s">
        <v>22</v>
      </c>
      <c r="P7561" s="1" t="s">
        <v>67</v>
      </c>
      <c r="Q7561" s="1" t="s">
        <v>64</v>
      </c>
      <c r="R7561" s="2">
        <v>41201</v>
      </c>
    </row>
    <row r="7562" spans="1:18" x14ac:dyDescent="0.25">
      <c r="A7562" s="1">
        <v>21478</v>
      </c>
      <c r="B7562" s="2">
        <v>40970</v>
      </c>
      <c r="C7562" s="2" t="str">
        <f t="shared" si="591"/>
        <v>March</v>
      </c>
      <c r="D7562" s="1" t="s">
        <v>18</v>
      </c>
      <c r="E7562" s="1">
        <v>16</v>
      </c>
      <c r="F7562" s="1">
        <f t="shared" si="590"/>
        <v>26.441875</v>
      </c>
      <c r="G7562" s="1">
        <v>423.07</v>
      </c>
      <c r="H7562" s="1">
        <v>8.99</v>
      </c>
      <c r="I7562">
        <f t="shared" si="592"/>
        <v>432.06</v>
      </c>
      <c r="J7562">
        <f t="shared" si="593"/>
        <v>4.7610000000000001</v>
      </c>
      <c r="K7562">
        <f t="shared" si="594"/>
        <v>20.1423627</v>
      </c>
      <c r="L7562" s="1" t="s">
        <v>26</v>
      </c>
      <c r="M7562" s="1" t="s">
        <v>56</v>
      </c>
      <c r="N7562" s="1" t="s">
        <v>42</v>
      </c>
      <c r="O7562" s="1" t="s">
        <v>22</v>
      </c>
      <c r="P7562" s="1" t="s">
        <v>23</v>
      </c>
      <c r="Q7562" s="1" t="s">
        <v>46</v>
      </c>
      <c r="R7562" s="2">
        <v>40972</v>
      </c>
    </row>
    <row r="7563" spans="1:18" x14ac:dyDescent="0.25">
      <c r="A7563" s="1">
        <v>1540</v>
      </c>
      <c r="B7563" s="2">
        <v>41125</v>
      </c>
      <c r="C7563" s="2" t="str">
        <f t="shared" si="591"/>
        <v>August</v>
      </c>
      <c r="D7563" s="1" t="s">
        <v>25</v>
      </c>
      <c r="E7563" s="1">
        <v>30</v>
      </c>
      <c r="F7563" s="1">
        <f t="shared" si="590"/>
        <v>2.6966666666666668</v>
      </c>
      <c r="G7563" s="1">
        <v>80.900000000000006</v>
      </c>
      <c r="H7563" s="1">
        <v>0.7</v>
      </c>
      <c r="I7563">
        <f t="shared" si="592"/>
        <v>81.600000000000009</v>
      </c>
      <c r="J7563">
        <f t="shared" si="593"/>
        <v>3.5455000000000001</v>
      </c>
      <c r="K7563">
        <f t="shared" si="594"/>
        <v>2.8683095000000005</v>
      </c>
      <c r="L7563" s="1" t="s">
        <v>26</v>
      </c>
      <c r="M7563" s="1" t="s">
        <v>65</v>
      </c>
      <c r="N7563" s="1" t="s">
        <v>42</v>
      </c>
      <c r="O7563" s="1" t="s">
        <v>34</v>
      </c>
      <c r="P7563" s="1" t="s">
        <v>35</v>
      </c>
      <c r="Q7563" s="1" t="s">
        <v>36</v>
      </c>
      <c r="R7563" s="2">
        <v>41127</v>
      </c>
    </row>
    <row r="7564" spans="1:18" x14ac:dyDescent="0.25">
      <c r="A7564" s="1">
        <v>42982</v>
      </c>
      <c r="B7564" s="2">
        <v>41117</v>
      </c>
      <c r="C7564" s="2" t="str">
        <f t="shared" si="591"/>
        <v>July</v>
      </c>
      <c r="D7564" s="1" t="s">
        <v>18</v>
      </c>
      <c r="E7564" s="1">
        <v>12</v>
      </c>
      <c r="F7564" s="1">
        <f t="shared" si="590"/>
        <v>109.86166666666666</v>
      </c>
      <c r="G7564" s="1">
        <v>1318.34</v>
      </c>
      <c r="H7564" s="1">
        <v>24.49</v>
      </c>
      <c r="I7564">
        <f t="shared" si="592"/>
        <v>1342.83</v>
      </c>
      <c r="J7564">
        <f t="shared" si="593"/>
        <v>4.7610000000000001</v>
      </c>
      <c r="K7564">
        <f t="shared" si="594"/>
        <v>62.766167399999993</v>
      </c>
      <c r="L7564" s="1" t="s">
        <v>19</v>
      </c>
      <c r="M7564" s="1" t="s">
        <v>59</v>
      </c>
      <c r="N7564" s="1" t="s">
        <v>21</v>
      </c>
      <c r="O7564" s="1" t="s">
        <v>22</v>
      </c>
      <c r="P7564" s="1" t="s">
        <v>23</v>
      </c>
      <c r="Q7564" s="1" t="s">
        <v>53</v>
      </c>
      <c r="R7564" s="2">
        <v>41126</v>
      </c>
    </row>
    <row r="7565" spans="1:18" x14ac:dyDescent="0.25">
      <c r="A7565" s="1">
        <v>35492</v>
      </c>
      <c r="B7565" s="2">
        <v>40949</v>
      </c>
      <c r="C7565" s="2" t="str">
        <f t="shared" si="591"/>
        <v>February</v>
      </c>
      <c r="D7565" s="1" t="s">
        <v>41</v>
      </c>
      <c r="E7565" s="1">
        <v>36</v>
      </c>
      <c r="F7565" s="1">
        <f t="shared" si="590"/>
        <v>12.664722222222222</v>
      </c>
      <c r="G7565" s="1">
        <v>455.93</v>
      </c>
      <c r="H7565" s="1">
        <v>4.9800000000000004</v>
      </c>
      <c r="I7565">
        <f t="shared" si="592"/>
        <v>460.91</v>
      </c>
      <c r="J7565">
        <f t="shared" si="593"/>
        <v>4.7610000000000001</v>
      </c>
      <c r="K7565">
        <f t="shared" si="594"/>
        <v>21.7068273</v>
      </c>
      <c r="L7565" s="1" t="s">
        <v>19</v>
      </c>
      <c r="M7565" s="1" t="s">
        <v>49</v>
      </c>
      <c r="N7565" s="1" t="s">
        <v>33</v>
      </c>
      <c r="O7565" s="1" t="s">
        <v>22</v>
      </c>
      <c r="P7565" s="1" t="s">
        <v>23</v>
      </c>
      <c r="Q7565" s="1" t="s">
        <v>46</v>
      </c>
      <c r="R7565" s="2">
        <v>40951</v>
      </c>
    </row>
    <row r="7566" spans="1:18" x14ac:dyDescent="0.25">
      <c r="A7566" s="1">
        <v>24193</v>
      </c>
      <c r="B7566" s="2">
        <v>39886</v>
      </c>
      <c r="C7566" s="2" t="str">
        <f t="shared" si="591"/>
        <v>March</v>
      </c>
      <c r="D7566" s="1" t="s">
        <v>32</v>
      </c>
      <c r="E7566" s="1">
        <v>45</v>
      </c>
      <c r="F7566" s="1">
        <f t="shared" si="590"/>
        <v>211.99111111111111</v>
      </c>
      <c r="G7566" s="1">
        <v>9539.6</v>
      </c>
      <c r="H7566" s="1">
        <v>55.96</v>
      </c>
      <c r="I7566">
        <f t="shared" si="592"/>
        <v>9595.56</v>
      </c>
      <c r="J7566">
        <f t="shared" si="593"/>
        <v>4.7610000000000001</v>
      </c>
      <c r="K7566">
        <f t="shared" si="594"/>
        <v>454.18035600000002</v>
      </c>
      <c r="L7566" s="1" t="s">
        <v>38</v>
      </c>
      <c r="M7566" s="1" t="s">
        <v>54</v>
      </c>
      <c r="N7566" s="1" t="s">
        <v>28</v>
      </c>
      <c r="O7566" s="1" t="s">
        <v>22</v>
      </c>
      <c r="P7566" s="1" t="s">
        <v>67</v>
      </c>
      <c r="Q7566" s="1" t="s">
        <v>64</v>
      </c>
      <c r="R7566" s="2">
        <v>39888</v>
      </c>
    </row>
    <row r="7567" spans="1:18" x14ac:dyDescent="0.25">
      <c r="A7567" s="1">
        <v>29185</v>
      </c>
      <c r="B7567" s="2">
        <v>40198</v>
      </c>
      <c r="C7567" s="2" t="str">
        <f t="shared" si="591"/>
        <v>January</v>
      </c>
      <c r="D7567" s="1" t="s">
        <v>25</v>
      </c>
      <c r="E7567" s="1">
        <v>5</v>
      </c>
      <c r="F7567" s="1">
        <f t="shared" si="590"/>
        <v>43.57</v>
      </c>
      <c r="G7567" s="1">
        <v>217.85</v>
      </c>
      <c r="H7567" s="1">
        <v>17.48</v>
      </c>
      <c r="I7567">
        <f t="shared" si="592"/>
        <v>235.32999999999998</v>
      </c>
      <c r="J7567">
        <f t="shared" si="593"/>
        <v>3.5455000000000001</v>
      </c>
      <c r="K7567">
        <f t="shared" si="594"/>
        <v>7.7238717499999998</v>
      </c>
      <c r="L7567" s="1" t="s">
        <v>19</v>
      </c>
      <c r="M7567" s="1" t="s">
        <v>20</v>
      </c>
      <c r="N7567" s="1" t="s">
        <v>33</v>
      </c>
      <c r="O7567" s="1" t="s">
        <v>34</v>
      </c>
      <c r="P7567" s="1" t="s">
        <v>45</v>
      </c>
      <c r="Q7567" s="1" t="s">
        <v>24</v>
      </c>
      <c r="R7567" s="2">
        <v>40200</v>
      </c>
    </row>
    <row r="7568" spans="1:18" x14ac:dyDescent="0.25">
      <c r="A7568" s="1">
        <v>17445</v>
      </c>
      <c r="B7568" s="2">
        <v>40776</v>
      </c>
      <c r="C7568" s="2" t="str">
        <f t="shared" si="591"/>
        <v>August</v>
      </c>
      <c r="D7568" s="1" t="s">
        <v>32</v>
      </c>
      <c r="E7568" s="1">
        <v>33</v>
      </c>
      <c r="F7568" s="1">
        <f t="shared" si="590"/>
        <v>7.56</v>
      </c>
      <c r="G7568" s="1">
        <v>249.48</v>
      </c>
      <c r="H7568" s="1">
        <v>2.38</v>
      </c>
      <c r="I7568">
        <f t="shared" si="592"/>
        <v>251.85999999999999</v>
      </c>
      <c r="J7568">
        <f t="shared" si="593"/>
        <v>5.3265000000000002</v>
      </c>
      <c r="K7568">
        <f t="shared" si="594"/>
        <v>13.2885522</v>
      </c>
      <c r="L7568" s="1" t="s">
        <v>26</v>
      </c>
      <c r="M7568" s="1" t="s">
        <v>51</v>
      </c>
      <c r="N7568" s="1" t="s">
        <v>28</v>
      </c>
      <c r="O7568" s="1" t="s">
        <v>29</v>
      </c>
      <c r="P7568" s="1" t="s">
        <v>43</v>
      </c>
      <c r="Q7568" s="1" t="s">
        <v>46</v>
      </c>
      <c r="R7568" s="2">
        <v>40779</v>
      </c>
    </row>
    <row r="7569" spans="1:18" x14ac:dyDescent="0.25">
      <c r="A7569" s="1">
        <v>17568</v>
      </c>
      <c r="B7569" s="2">
        <v>40459</v>
      </c>
      <c r="C7569" s="2" t="str">
        <f t="shared" si="591"/>
        <v>October</v>
      </c>
      <c r="D7569" s="1" t="s">
        <v>32</v>
      </c>
      <c r="E7569" s="1">
        <v>31</v>
      </c>
      <c r="F7569" s="1">
        <f t="shared" si="590"/>
        <v>16.544193548387096</v>
      </c>
      <c r="G7569" s="1">
        <v>512.87</v>
      </c>
      <c r="H7569" s="1">
        <v>1.99</v>
      </c>
      <c r="I7569">
        <f t="shared" si="592"/>
        <v>514.86</v>
      </c>
      <c r="J7569">
        <f t="shared" si="593"/>
        <v>5.3265000000000002</v>
      </c>
      <c r="K7569">
        <f t="shared" si="594"/>
        <v>27.31802055</v>
      </c>
      <c r="L7569" s="1" t="s">
        <v>26</v>
      </c>
      <c r="M7569" s="1" t="s">
        <v>47</v>
      </c>
      <c r="N7569" s="1" t="s">
        <v>42</v>
      </c>
      <c r="O7569" s="1" t="s">
        <v>29</v>
      </c>
      <c r="P7569" s="1" t="s">
        <v>43</v>
      </c>
      <c r="Q7569" s="1" t="s">
        <v>46</v>
      </c>
      <c r="R7569" s="2">
        <v>40460</v>
      </c>
    </row>
    <row r="7570" spans="1:18" x14ac:dyDescent="0.25">
      <c r="A7570" s="1">
        <v>11014</v>
      </c>
      <c r="B7570" s="2">
        <v>40428</v>
      </c>
      <c r="C7570" s="2" t="str">
        <f t="shared" si="591"/>
        <v>September</v>
      </c>
      <c r="D7570" s="1" t="s">
        <v>25</v>
      </c>
      <c r="E7570" s="1">
        <v>13</v>
      </c>
      <c r="F7570" s="1">
        <f t="shared" si="590"/>
        <v>12.214615384615383</v>
      </c>
      <c r="G7570" s="1">
        <v>158.79</v>
      </c>
      <c r="H7570" s="1">
        <v>5.63</v>
      </c>
      <c r="I7570">
        <f t="shared" si="592"/>
        <v>164.42</v>
      </c>
      <c r="J7570">
        <f t="shared" si="593"/>
        <v>3.5455000000000001</v>
      </c>
      <c r="K7570">
        <f t="shared" si="594"/>
        <v>5.6298994499999999</v>
      </c>
      <c r="L7570" s="1" t="s">
        <v>26</v>
      </c>
      <c r="M7570" s="1" t="s">
        <v>47</v>
      </c>
      <c r="N7570" s="1" t="s">
        <v>33</v>
      </c>
      <c r="O7570" s="1" t="s">
        <v>34</v>
      </c>
      <c r="P7570" s="1" t="s">
        <v>48</v>
      </c>
      <c r="Q7570" s="1" t="s">
        <v>24</v>
      </c>
      <c r="R7570" s="2">
        <v>40430</v>
      </c>
    </row>
    <row r="7571" spans="1:18" x14ac:dyDescent="0.25">
      <c r="A7571" s="1">
        <v>15907</v>
      </c>
      <c r="B7571" s="2">
        <v>40644</v>
      </c>
      <c r="C7571" s="2" t="str">
        <f t="shared" si="591"/>
        <v>April</v>
      </c>
      <c r="D7571" s="1" t="s">
        <v>25</v>
      </c>
      <c r="E7571" s="1">
        <v>36</v>
      </c>
      <c r="F7571" s="1">
        <f t="shared" si="590"/>
        <v>103.39694444444444</v>
      </c>
      <c r="G7571" s="1">
        <v>3722.29</v>
      </c>
      <c r="H7571" s="1">
        <v>13.99</v>
      </c>
      <c r="I7571">
        <f t="shared" si="592"/>
        <v>3736.2799999999997</v>
      </c>
      <c r="J7571">
        <f t="shared" si="593"/>
        <v>4.7610000000000001</v>
      </c>
      <c r="K7571">
        <f t="shared" si="594"/>
        <v>177.21822690000002</v>
      </c>
      <c r="L7571" s="1" t="s">
        <v>19</v>
      </c>
      <c r="M7571" s="1" t="s">
        <v>44</v>
      </c>
      <c r="N7571" s="1" t="s">
        <v>42</v>
      </c>
      <c r="O7571" s="1" t="s">
        <v>22</v>
      </c>
      <c r="P7571" s="1" t="s">
        <v>23</v>
      </c>
      <c r="Q7571" s="1" t="s">
        <v>31</v>
      </c>
      <c r="R7571" s="2">
        <v>40647</v>
      </c>
    </row>
    <row r="7572" spans="1:18" x14ac:dyDescent="0.25">
      <c r="A7572" s="1">
        <v>33894</v>
      </c>
      <c r="B7572" s="2">
        <v>40343</v>
      </c>
      <c r="C7572" s="2" t="str">
        <f t="shared" si="591"/>
        <v>June</v>
      </c>
      <c r="D7572" s="1" t="s">
        <v>37</v>
      </c>
      <c r="E7572" s="1">
        <v>13</v>
      </c>
      <c r="F7572" s="1">
        <f t="shared" si="590"/>
        <v>33.763846153846153</v>
      </c>
      <c r="G7572" s="1">
        <v>438.93</v>
      </c>
      <c r="H7572" s="1">
        <v>5.5</v>
      </c>
      <c r="I7572">
        <f t="shared" si="592"/>
        <v>444.43</v>
      </c>
      <c r="J7572">
        <f t="shared" si="593"/>
        <v>5.3265000000000002</v>
      </c>
      <c r="K7572">
        <f t="shared" si="594"/>
        <v>23.379606450000001</v>
      </c>
      <c r="L7572" s="1" t="s">
        <v>19</v>
      </c>
      <c r="M7572" s="1" t="s">
        <v>44</v>
      </c>
      <c r="N7572" s="1" t="s">
        <v>33</v>
      </c>
      <c r="O7572" s="1" t="s">
        <v>29</v>
      </c>
      <c r="P7572" s="1" t="s">
        <v>43</v>
      </c>
      <c r="Q7572" s="1" t="s">
        <v>24</v>
      </c>
      <c r="R7572" s="2">
        <v>40345</v>
      </c>
    </row>
    <row r="7573" spans="1:18" x14ac:dyDescent="0.25">
      <c r="A7573" s="1">
        <v>3970</v>
      </c>
      <c r="B7573" s="2">
        <v>40994</v>
      </c>
      <c r="C7573" s="2" t="str">
        <f t="shared" si="591"/>
        <v>March</v>
      </c>
      <c r="D7573" s="1" t="s">
        <v>41</v>
      </c>
      <c r="E7573" s="1">
        <v>13</v>
      </c>
      <c r="F7573" s="1">
        <f t="shared" si="590"/>
        <v>24.986923076923077</v>
      </c>
      <c r="G7573" s="1">
        <v>324.83</v>
      </c>
      <c r="H7573" s="1">
        <v>45</v>
      </c>
      <c r="I7573">
        <f t="shared" si="592"/>
        <v>369.83</v>
      </c>
      <c r="J7573">
        <f t="shared" si="593"/>
        <v>3.5455000000000001</v>
      </c>
      <c r="K7573">
        <f t="shared" si="594"/>
        <v>11.516847649999999</v>
      </c>
      <c r="L7573" s="1" t="s">
        <v>38</v>
      </c>
      <c r="M7573" s="1" t="s">
        <v>59</v>
      </c>
      <c r="N7573" s="1" t="s">
        <v>42</v>
      </c>
      <c r="O7573" s="1" t="s">
        <v>34</v>
      </c>
      <c r="P7573" s="1" t="s">
        <v>60</v>
      </c>
      <c r="Q7573" s="1" t="s">
        <v>40</v>
      </c>
      <c r="R7573" s="2">
        <v>40995</v>
      </c>
    </row>
    <row r="7574" spans="1:18" x14ac:dyDescent="0.25">
      <c r="A7574" s="1">
        <v>31744</v>
      </c>
      <c r="B7574" s="2">
        <v>41161</v>
      </c>
      <c r="C7574" s="2" t="str">
        <f t="shared" si="591"/>
        <v>September</v>
      </c>
      <c r="D7574" s="1" t="s">
        <v>41</v>
      </c>
      <c r="E7574" s="1">
        <v>12</v>
      </c>
      <c r="F7574" s="1">
        <f t="shared" si="590"/>
        <v>7.2241666666666662</v>
      </c>
      <c r="G7574" s="1">
        <v>86.69</v>
      </c>
      <c r="H7574" s="1">
        <v>7.37</v>
      </c>
      <c r="I7574">
        <f t="shared" si="592"/>
        <v>94.06</v>
      </c>
      <c r="J7574">
        <f t="shared" si="593"/>
        <v>3.5455000000000001</v>
      </c>
      <c r="K7574">
        <f t="shared" si="594"/>
        <v>3.0735939500000002</v>
      </c>
      <c r="L7574" s="1" t="s">
        <v>26</v>
      </c>
      <c r="M7574" s="1" t="s">
        <v>56</v>
      </c>
      <c r="N7574" s="1" t="s">
        <v>21</v>
      </c>
      <c r="O7574" s="1" t="s">
        <v>34</v>
      </c>
      <c r="P7574" s="1" t="s">
        <v>45</v>
      </c>
      <c r="Q7574" s="1" t="s">
        <v>24</v>
      </c>
      <c r="R7574" s="2">
        <v>41162</v>
      </c>
    </row>
    <row r="7575" spans="1:18" x14ac:dyDescent="0.25">
      <c r="A7575" s="1">
        <v>45542</v>
      </c>
      <c r="B7575" s="2">
        <v>40216</v>
      </c>
      <c r="C7575" s="2" t="str">
        <f t="shared" si="591"/>
        <v>February</v>
      </c>
      <c r="D7575" s="1" t="s">
        <v>25</v>
      </c>
      <c r="E7575" s="1">
        <v>37</v>
      </c>
      <c r="F7575" s="1">
        <f t="shared" si="590"/>
        <v>7.6159459459459464</v>
      </c>
      <c r="G7575" s="1">
        <v>281.79000000000002</v>
      </c>
      <c r="H7575" s="1">
        <v>5.83</v>
      </c>
      <c r="I7575">
        <f t="shared" si="592"/>
        <v>287.62</v>
      </c>
      <c r="J7575">
        <f t="shared" si="593"/>
        <v>3.5455000000000001</v>
      </c>
      <c r="K7575">
        <f t="shared" si="594"/>
        <v>9.9908644500000019</v>
      </c>
      <c r="L7575" s="1" t="s">
        <v>19</v>
      </c>
      <c r="M7575" s="1" t="s">
        <v>27</v>
      </c>
      <c r="N7575" s="1" t="s">
        <v>33</v>
      </c>
      <c r="O7575" s="1" t="s">
        <v>34</v>
      </c>
      <c r="P7575" s="1" t="s">
        <v>45</v>
      </c>
      <c r="Q7575" s="1" t="s">
        <v>36</v>
      </c>
      <c r="R7575" s="2">
        <v>40219</v>
      </c>
    </row>
    <row r="7576" spans="1:18" x14ac:dyDescent="0.25">
      <c r="A7576" s="1">
        <v>22149</v>
      </c>
      <c r="B7576" s="2">
        <v>40809</v>
      </c>
      <c r="C7576" s="2" t="str">
        <f t="shared" si="591"/>
        <v>September</v>
      </c>
      <c r="D7576" s="1" t="s">
        <v>18</v>
      </c>
      <c r="E7576" s="1">
        <v>47</v>
      </c>
      <c r="F7576" s="1">
        <f t="shared" si="590"/>
        <v>4.0665957446808507</v>
      </c>
      <c r="G7576" s="1">
        <v>191.13</v>
      </c>
      <c r="H7576" s="1">
        <v>1.2</v>
      </c>
      <c r="I7576">
        <f t="shared" si="592"/>
        <v>192.32999999999998</v>
      </c>
      <c r="J7576">
        <f t="shared" si="593"/>
        <v>3.5455000000000001</v>
      </c>
      <c r="K7576">
        <f t="shared" si="594"/>
        <v>6.7765141500000006</v>
      </c>
      <c r="L7576" s="1" t="s">
        <v>26</v>
      </c>
      <c r="M7576" s="1" t="s">
        <v>69</v>
      </c>
      <c r="N7576" s="1" t="s">
        <v>28</v>
      </c>
      <c r="O7576" s="1" t="s">
        <v>34</v>
      </c>
      <c r="P7576" s="1" t="s">
        <v>35</v>
      </c>
      <c r="Q7576" s="1" t="s">
        <v>36</v>
      </c>
      <c r="R7576" s="2">
        <v>40811</v>
      </c>
    </row>
    <row r="7577" spans="1:18" x14ac:dyDescent="0.25">
      <c r="A7577" s="1">
        <v>3012</v>
      </c>
      <c r="B7577" s="2">
        <v>40302</v>
      </c>
      <c r="C7577" s="2" t="str">
        <f t="shared" si="591"/>
        <v>May</v>
      </c>
      <c r="D7577" s="1" t="s">
        <v>37</v>
      </c>
      <c r="E7577" s="1">
        <v>41</v>
      </c>
      <c r="F7577" s="1">
        <f t="shared" si="590"/>
        <v>2.9275609756097563</v>
      </c>
      <c r="G7577" s="1">
        <v>120.03</v>
      </c>
      <c r="H7577" s="1">
        <v>1.49</v>
      </c>
      <c r="I7577">
        <f t="shared" si="592"/>
        <v>121.52</v>
      </c>
      <c r="J7577">
        <f t="shared" si="593"/>
        <v>3.5455000000000001</v>
      </c>
      <c r="K7577">
        <f t="shared" si="594"/>
        <v>4.2556636499999998</v>
      </c>
      <c r="L7577" s="1" t="s">
        <v>26</v>
      </c>
      <c r="M7577" s="1" t="s">
        <v>54</v>
      </c>
      <c r="N7577" s="1" t="s">
        <v>33</v>
      </c>
      <c r="O7577" s="1" t="s">
        <v>34</v>
      </c>
      <c r="P7577" s="1" t="s">
        <v>48</v>
      </c>
      <c r="Q7577" s="1" t="s">
        <v>24</v>
      </c>
      <c r="R7577" s="2">
        <v>40304</v>
      </c>
    </row>
    <row r="7578" spans="1:18" x14ac:dyDescent="0.25">
      <c r="A7578" s="1">
        <v>19936</v>
      </c>
      <c r="B7578" s="2">
        <v>41226</v>
      </c>
      <c r="C7578" s="2" t="str">
        <f t="shared" si="591"/>
        <v>November</v>
      </c>
      <c r="D7578" s="1" t="s">
        <v>37</v>
      </c>
      <c r="E7578" s="1">
        <v>19</v>
      </c>
      <c r="F7578" s="1">
        <f t="shared" si="590"/>
        <v>1.9342105263157894</v>
      </c>
      <c r="G7578" s="1">
        <v>36.75</v>
      </c>
      <c r="H7578" s="1">
        <v>1.49</v>
      </c>
      <c r="I7578">
        <f t="shared" si="592"/>
        <v>38.24</v>
      </c>
      <c r="J7578">
        <f t="shared" si="593"/>
        <v>3.5455000000000001</v>
      </c>
      <c r="K7578">
        <f t="shared" si="594"/>
        <v>1.3029712499999999</v>
      </c>
      <c r="L7578" s="1" t="s">
        <v>26</v>
      </c>
      <c r="M7578" s="1" t="s">
        <v>20</v>
      </c>
      <c r="N7578" s="1" t="s">
        <v>42</v>
      </c>
      <c r="O7578" s="1" t="s">
        <v>34</v>
      </c>
      <c r="P7578" s="1" t="s">
        <v>48</v>
      </c>
      <c r="Q7578" s="1" t="s">
        <v>24</v>
      </c>
      <c r="R7578" s="2">
        <v>41227</v>
      </c>
    </row>
    <row r="7579" spans="1:18" x14ac:dyDescent="0.25">
      <c r="A7579" s="1">
        <v>38021</v>
      </c>
      <c r="B7579" s="2">
        <v>39834</v>
      </c>
      <c r="C7579" s="2" t="str">
        <f t="shared" si="591"/>
        <v>January</v>
      </c>
      <c r="D7579" s="1" t="s">
        <v>41</v>
      </c>
      <c r="E7579" s="1">
        <v>36</v>
      </c>
      <c r="F7579" s="1">
        <f t="shared" si="590"/>
        <v>4.8116666666666665</v>
      </c>
      <c r="G7579" s="1">
        <v>173.22</v>
      </c>
      <c r="H7579" s="1">
        <v>0.5</v>
      </c>
      <c r="I7579">
        <f t="shared" si="592"/>
        <v>173.72</v>
      </c>
      <c r="J7579">
        <f t="shared" si="593"/>
        <v>3.5455000000000001</v>
      </c>
      <c r="K7579">
        <f t="shared" si="594"/>
        <v>6.1415151000000003</v>
      </c>
      <c r="L7579" s="1" t="s">
        <v>26</v>
      </c>
      <c r="M7579" s="1" t="s">
        <v>27</v>
      </c>
      <c r="N7579" s="1" t="s">
        <v>33</v>
      </c>
      <c r="O7579" s="1" t="s">
        <v>34</v>
      </c>
      <c r="P7579" s="1" t="s">
        <v>63</v>
      </c>
      <c r="Q7579" s="1" t="s">
        <v>24</v>
      </c>
      <c r="R7579" s="2">
        <v>39835</v>
      </c>
    </row>
    <row r="7580" spans="1:18" x14ac:dyDescent="0.25">
      <c r="A7580" s="1">
        <v>6180</v>
      </c>
      <c r="B7580" s="2">
        <v>40644</v>
      </c>
      <c r="C7580" s="2" t="str">
        <f t="shared" si="591"/>
        <v>April</v>
      </c>
      <c r="D7580" s="1" t="s">
        <v>41</v>
      </c>
      <c r="E7580" s="1">
        <v>44</v>
      </c>
      <c r="F7580" s="1">
        <f t="shared" si="590"/>
        <v>55.530500000000004</v>
      </c>
      <c r="G7580" s="1">
        <v>2443.3420000000001</v>
      </c>
      <c r="H7580" s="1">
        <v>3.99</v>
      </c>
      <c r="I7580">
        <f t="shared" si="592"/>
        <v>2447.3319999999999</v>
      </c>
      <c r="J7580">
        <f t="shared" si="593"/>
        <v>5.3265000000000002</v>
      </c>
      <c r="K7580">
        <f t="shared" si="594"/>
        <v>130.14461163000001</v>
      </c>
      <c r="L7580" s="1" t="s">
        <v>26</v>
      </c>
      <c r="M7580" s="1" t="s">
        <v>51</v>
      </c>
      <c r="N7580" s="1" t="s">
        <v>42</v>
      </c>
      <c r="O7580" s="1" t="s">
        <v>29</v>
      </c>
      <c r="P7580" s="1" t="s">
        <v>30</v>
      </c>
      <c r="Q7580" s="1" t="s">
        <v>24</v>
      </c>
      <c r="R7580" s="2">
        <v>40646</v>
      </c>
    </row>
    <row r="7581" spans="1:18" x14ac:dyDescent="0.25">
      <c r="A7581" s="1">
        <v>2885</v>
      </c>
      <c r="B7581" s="2">
        <v>41170</v>
      </c>
      <c r="C7581" s="2" t="str">
        <f t="shared" si="591"/>
        <v>September</v>
      </c>
      <c r="D7581" s="1" t="s">
        <v>32</v>
      </c>
      <c r="E7581" s="1">
        <v>29</v>
      </c>
      <c r="F7581" s="1">
        <f t="shared" si="590"/>
        <v>6.8072413793103443</v>
      </c>
      <c r="G7581" s="1">
        <v>197.41</v>
      </c>
      <c r="H7581" s="1">
        <v>8.4</v>
      </c>
      <c r="I7581">
        <f t="shared" si="592"/>
        <v>205.81</v>
      </c>
      <c r="J7581">
        <f t="shared" si="593"/>
        <v>3.5455000000000001</v>
      </c>
      <c r="K7581">
        <f t="shared" si="594"/>
        <v>6.9991715499999998</v>
      </c>
      <c r="L7581" s="1" t="s">
        <v>26</v>
      </c>
      <c r="M7581" s="1" t="s">
        <v>59</v>
      </c>
      <c r="N7581" s="1" t="s">
        <v>42</v>
      </c>
      <c r="O7581" s="1" t="s">
        <v>34</v>
      </c>
      <c r="P7581" s="1" t="s">
        <v>45</v>
      </c>
      <c r="Q7581" s="1" t="s">
        <v>24</v>
      </c>
      <c r="R7581" s="2">
        <v>41170</v>
      </c>
    </row>
    <row r="7582" spans="1:18" x14ac:dyDescent="0.25">
      <c r="A7582" s="1">
        <v>39877</v>
      </c>
      <c r="B7582" s="2">
        <v>41137</v>
      </c>
      <c r="C7582" s="2" t="str">
        <f t="shared" si="591"/>
        <v>August</v>
      </c>
      <c r="D7582" s="1" t="s">
        <v>37</v>
      </c>
      <c r="E7582" s="1">
        <v>41</v>
      </c>
      <c r="F7582" s="1">
        <f t="shared" si="590"/>
        <v>2.2165853658536583</v>
      </c>
      <c r="G7582" s="1">
        <v>90.88</v>
      </c>
      <c r="H7582" s="1">
        <v>0.78</v>
      </c>
      <c r="I7582">
        <f t="shared" si="592"/>
        <v>91.66</v>
      </c>
      <c r="J7582">
        <f t="shared" si="593"/>
        <v>3.5455000000000001</v>
      </c>
      <c r="K7582">
        <f t="shared" si="594"/>
        <v>3.2221503999999999</v>
      </c>
      <c r="L7582" s="1" t="s">
        <v>26</v>
      </c>
      <c r="M7582" s="1" t="s">
        <v>20</v>
      </c>
      <c r="N7582" s="1" t="s">
        <v>42</v>
      </c>
      <c r="O7582" s="1" t="s">
        <v>34</v>
      </c>
      <c r="P7582" s="1" t="s">
        <v>66</v>
      </c>
      <c r="Q7582" s="1" t="s">
        <v>36</v>
      </c>
      <c r="R7582" s="2">
        <v>41139</v>
      </c>
    </row>
    <row r="7583" spans="1:18" x14ac:dyDescent="0.25">
      <c r="A7583" s="1">
        <v>40258</v>
      </c>
      <c r="B7583" s="2">
        <v>39912</v>
      </c>
      <c r="C7583" s="2" t="str">
        <f t="shared" si="591"/>
        <v>April</v>
      </c>
      <c r="D7583" s="1" t="s">
        <v>32</v>
      </c>
      <c r="E7583" s="1">
        <v>29</v>
      </c>
      <c r="F7583" s="1">
        <f t="shared" si="590"/>
        <v>2.779655172413793</v>
      </c>
      <c r="G7583" s="1">
        <v>80.61</v>
      </c>
      <c r="H7583" s="1">
        <v>1.25</v>
      </c>
      <c r="I7583">
        <f t="shared" si="592"/>
        <v>81.86</v>
      </c>
      <c r="J7583">
        <f t="shared" si="593"/>
        <v>3.5455000000000001</v>
      </c>
      <c r="K7583">
        <f t="shared" si="594"/>
        <v>2.8580275500000001</v>
      </c>
      <c r="L7583" s="1" t="s">
        <v>26</v>
      </c>
      <c r="M7583" s="1" t="s">
        <v>27</v>
      </c>
      <c r="N7583" s="1" t="s">
        <v>28</v>
      </c>
      <c r="O7583" s="1" t="s">
        <v>34</v>
      </c>
      <c r="P7583" s="1" t="s">
        <v>35</v>
      </c>
      <c r="Q7583" s="1" t="s">
        <v>36</v>
      </c>
      <c r="R7583" s="2">
        <v>39913</v>
      </c>
    </row>
    <row r="7584" spans="1:18" x14ac:dyDescent="0.25">
      <c r="A7584" s="1">
        <v>43556</v>
      </c>
      <c r="B7584" s="2">
        <v>41112</v>
      </c>
      <c r="C7584" s="2" t="str">
        <f t="shared" si="591"/>
        <v>July</v>
      </c>
      <c r="D7584" s="1" t="s">
        <v>18</v>
      </c>
      <c r="E7584" s="1">
        <v>31</v>
      </c>
      <c r="F7584" s="1">
        <f t="shared" si="590"/>
        <v>15.392258064516129</v>
      </c>
      <c r="G7584" s="1">
        <v>477.16</v>
      </c>
      <c r="H7584" s="1">
        <v>1.97</v>
      </c>
      <c r="I7584">
        <f t="shared" si="592"/>
        <v>479.13000000000005</v>
      </c>
      <c r="J7584">
        <f t="shared" si="593"/>
        <v>3.5455000000000001</v>
      </c>
      <c r="K7584">
        <f t="shared" si="594"/>
        <v>16.917707800000002</v>
      </c>
      <c r="L7584" s="1" t="s">
        <v>26</v>
      </c>
      <c r="M7584" s="1" t="s">
        <v>54</v>
      </c>
      <c r="N7584" s="1" t="s">
        <v>21</v>
      </c>
      <c r="O7584" s="1" t="s">
        <v>34</v>
      </c>
      <c r="P7584" s="1" t="s">
        <v>45</v>
      </c>
      <c r="Q7584" s="1" t="s">
        <v>36</v>
      </c>
      <c r="R7584" s="2">
        <v>41117</v>
      </c>
    </row>
    <row r="7585" spans="1:18" x14ac:dyDescent="0.25">
      <c r="A7585" s="1">
        <v>45731</v>
      </c>
      <c r="B7585" s="2">
        <v>40035</v>
      </c>
      <c r="C7585" s="2" t="str">
        <f t="shared" si="591"/>
        <v>August</v>
      </c>
      <c r="D7585" s="1" t="s">
        <v>37</v>
      </c>
      <c r="E7585" s="1">
        <v>19</v>
      </c>
      <c r="F7585" s="1">
        <f t="shared" si="590"/>
        <v>7.7173684210526314</v>
      </c>
      <c r="G7585" s="1">
        <v>146.63</v>
      </c>
      <c r="H7585" s="1">
        <v>6.22</v>
      </c>
      <c r="I7585">
        <f t="shared" si="592"/>
        <v>152.85</v>
      </c>
      <c r="J7585">
        <f t="shared" si="593"/>
        <v>3.5455000000000001</v>
      </c>
      <c r="K7585">
        <f t="shared" si="594"/>
        <v>5.1987666499999996</v>
      </c>
      <c r="L7585" s="1" t="s">
        <v>19</v>
      </c>
      <c r="M7585" s="1" t="s">
        <v>58</v>
      </c>
      <c r="N7585" s="1" t="s">
        <v>21</v>
      </c>
      <c r="O7585" s="1" t="s">
        <v>34</v>
      </c>
      <c r="P7585" s="1" t="s">
        <v>45</v>
      </c>
      <c r="Q7585" s="1" t="s">
        <v>24</v>
      </c>
      <c r="R7585" s="2">
        <v>40036</v>
      </c>
    </row>
    <row r="7586" spans="1:18" x14ac:dyDescent="0.25">
      <c r="A7586" s="1">
        <v>1028</v>
      </c>
      <c r="B7586" s="2">
        <v>39818</v>
      </c>
      <c r="C7586" s="2" t="str">
        <f t="shared" si="591"/>
        <v>January</v>
      </c>
      <c r="D7586" s="1" t="s">
        <v>25</v>
      </c>
      <c r="E7586" s="1">
        <v>6</v>
      </c>
      <c r="F7586" s="1">
        <f t="shared" si="590"/>
        <v>27.625</v>
      </c>
      <c r="G7586" s="1">
        <v>165.75</v>
      </c>
      <c r="H7586" s="1">
        <v>1.99</v>
      </c>
      <c r="I7586">
        <f t="shared" si="592"/>
        <v>167.74</v>
      </c>
      <c r="J7586">
        <f t="shared" si="593"/>
        <v>5.3265000000000002</v>
      </c>
      <c r="K7586">
        <f t="shared" si="594"/>
        <v>8.8286737500000001</v>
      </c>
      <c r="L7586" s="1" t="s">
        <v>26</v>
      </c>
      <c r="M7586" s="1" t="s">
        <v>20</v>
      </c>
      <c r="N7586" s="1" t="s">
        <v>21</v>
      </c>
      <c r="O7586" s="1" t="s">
        <v>29</v>
      </c>
      <c r="P7586" s="1" t="s">
        <v>43</v>
      </c>
      <c r="Q7586" s="1" t="s">
        <v>46</v>
      </c>
      <c r="R7586" s="2">
        <v>39819</v>
      </c>
    </row>
    <row r="7587" spans="1:18" x14ac:dyDescent="0.25">
      <c r="A7587" s="1">
        <v>55171</v>
      </c>
      <c r="B7587" s="2">
        <v>41208</v>
      </c>
      <c r="C7587" s="2" t="str">
        <f t="shared" si="591"/>
        <v>October</v>
      </c>
      <c r="D7587" s="1" t="s">
        <v>25</v>
      </c>
      <c r="E7587" s="1">
        <v>43</v>
      </c>
      <c r="F7587" s="1">
        <f t="shared" si="590"/>
        <v>6.0604651162790706</v>
      </c>
      <c r="G7587" s="1">
        <v>260.60000000000002</v>
      </c>
      <c r="H7587" s="1">
        <v>7.96</v>
      </c>
      <c r="I7587">
        <f t="shared" si="592"/>
        <v>268.56</v>
      </c>
      <c r="J7587">
        <f t="shared" si="593"/>
        <v>3.5455000000000001</v>
      </c>
      <c r="K7587">
        <f t="shared" si="594"/>
        <v>9.2395730000000018</v>
      </c>
      <c r="L7587" s="1" t="s">
        <v>26</v>
      </c>
      <c r="M7587" s="1" t="s">
        <v>54</v>
      </c>
      <c r="N7587" s="1" t="s">
        <v>42</v>
      </c>
      <c r="O7587" s="1" t="s">
        <v>34</v>
      </c>
      <c r="P7587" s="1" t="s">
        <v>45</v>
      </c>
      <c r="Q7587" s="1" t="s">
        <v>24</v>
      </c>
      <c r="R7587" s="2">
        <v>41208</v>
      </c>
    </row>
    <row r="7588" spans="1:18" x14ac:dyDescent="0.25">
      <c r="A7588" s="1">
        <v>30784</v>
      </c>
      <c r="B7588" s="2">
        <v>41036</v>
      </c>
      <c r="C7588" s="2" t="str">
        <f t="shared" si="591"/>
        <v>May</v>
      </c>
      <c r="D7588" s="1" t="s">
        <v>41</v>
      </c>
      <c r="E7588" s="1">
        <v>10</v>
      </c>
      <c r="F7588" s="1">
        <f t="shared" si="590"/>
        <v>70.72999999999999</v>
      </c>
      <c r="G7588" s="1">
        <v>707.3</v>
      </c>
      <c r="H7588" s="1">
        <v>26.74</v>
      </c>
      <c r="I7588">
        <f t="shared" si="592"/>
        <v>734.04</v>
      </c>
      <c r="J7588">
        <f t="shared" si="593"/>
        <v>4.7610000000000001</v>
      </c>
      <c r="K7588">
        <f t="shared" si="594"/>
        <v>33.674553000000003</v>
      </c>
      <c r="L7588" s="1" t="s">
        <v>38</v>
      </c>
      <c r="M7588" s="1" t="s">
        <v>49</v>
      </c>
      <c r="N7588" s="1" t="s">
        <v>28</v>
      </c>
      <c r="O7588" s="1" t="s">
        <v>22</v>
      </c>
      <c r="P7588" s="1" t="s">
        <v>67</v>
      </c>
      <c r="Q7588" s="1" t="s">
        <v>64</v>
      </c>
      <c r="R7588" s="2">
        <v>41038</v>
      </c>
    </row>
    <row r="7589" spans="1:18" x14ac:dyDescent="0.25">
      <c r="A7589" s="1">
        <v>8998</v>
      </c>
      <c r="B7589" s="2">
        <v>40181</v>
      </c>
      <c r="C7589" s="2" t="str">
        <f t="shared" si="591"/>
        <v>January</v>
      </c>
      <c r="D7589" s="1" t="s">
        <v>18</v>
      </c>
      <c r="E7589" s="1">
        <v>13</v>
      </c>
      <c r="F7589" s="1">
        <f t="shared" si="590"/>
        <v>13.702307692307691</v>
      </c>
      <c r="G7589" s="1">
        <v>178.13</v>
      </c>
      <c r="H7589" s="1">
        <v>5.5</v>
      </c>
      <c r="I7589">
        <f t="shared" si="592"/>
        <v>183.63</v>
      </c>
      <c r="J7589">
        <f t="shared" si="593"/>
        <v>3.5455000000000001</v>
      </c>
      <c r="K7589">
        <f t="shared" si="594"/>
        <v>6.3155991500000006</v>
      </c>
      <c r="L7589" s="1" t="s">
        <v>26</v>
      </c>
      <c r="M7589" s="1" t="s">
        <v>56</v>
      </c>
      <c r="N7589" s="1" t="s">
        <v>21</v>
      </c>
      <c r="O7589" s="1" t="s">
        <v>34</v>
      </c>
      <c r="P7589" s="1" t="s">
        <v>60</v>
      </c>
      <c r="Q7589" s="1" t="s">
        <v>24</v>
      </c>
      <c r="R7589" s="2">
        <v>40186</v>
      </c>
    </row>
    <row r="7590" spans="1:18" x14ac:dyDescent="0.25">
      <c r="A7590" s="1">
        <v>34338</v>
      </c>
      <c r="B7590" s="2">
        <v>40359</v>
      </c>
      <c r="C7590" s="2" t="str">
        <f t="shared" si="591"/>
        <v>June</v>
      </c>
      <c r="D7590" s="1" t="s">
        <v>18</v>
      </c>
      <c r="E7590" s="1">
        <v>26</v>
      </c>
      <c r="F7590" s="1">
        <f t="shared" si="590"/>
        <v>40.390769230769237</v>
      </c>
      <c r="G7590" s="1">
        <v>1050.1600000000001</v>
      </c>
      <c r="H7590" s="1">
        <v>13.26</v>
      </c>
      <c r="I7590">
        <f t="shared" si="592"/>
        <v>1063.42</v>
      </c>
      <c r="J7590">
        <f t="shared" si="593"/>
        <v>3.5455000000000001</v>
      </c>
      <c r="K7590">
        <f t="shared" si="594"/>
        <v>37.2334228</v>
      </c>
      <c r="L7590" s="1" t="s">
        <v>19</v>
      </c>
      <c r="M7590" s="1" t="s">
        <v>51</v>
      </c>
      <c r="N7590" s="1" t="s">
        <v>33</v>
      </c>
      <c r="O7590" s="1" t="s">
        <v>34</v>
      </c>
      <c r="P7590" s="1" t="s">
        <v>45</v>
      </c>
      <c r="Q7590" s="1" t="s">
        <v>24</v>
      </c>
      <c r="R7590" s="2">
        <v>40364</v>
      </c>
    </row>
    <row r="7591" spans="1:18" x14ac:dyDescent="0.25">
      <c r="A7591" s="1">
        <v>24870</v>
      </c>
      <c r="B7591" s="2">
        <v>39927</v>
      </c>
      <c r="C7591" s="2" t="str">
        <f t="shared" si="591"/>
        <v>April</v>
      </c>
      <c r="D7591" s="1" t="s">
        <v>18</v>
      </c>
      <c r="E7591" s="1">
        <v>38</v>
      </c>
      <c r="F7591" s="1">
        <f t="shared" si="590"/>
        <v>36.752105263157894</v>
      </c>
      <c r="G7591" s="1">
        <v>1396.58</v>
      </c>
      <c r="H7591" s="1">
        <v>1.99</v>
      </c>
      <c r="I7591">
        <f t="shared" si="592"/>
        <v>1398.57</v>
      </c>
      <c r="J7591">
        <f t="shared" si="593"/>
        <v>5.3265000000000002</v>
      </c>
      <c r="K7591">
        <f t="shared" si="594"/>
        <v>74.388833699999992</v>
      </c>
      <c r="L7591" s="1" t="s">
        <v>26</v>
      </c>
      <c r="M7591" s="1" t="s">
        <v>59</v>
      </c>
      <c r="N7591" s="1" t="s">
        <v>28</v>
      </c>
      <c r="O7591" s="1" t="s">
        <v>29</v>
      </c>
      <c r="P7591" s="1" t="s">
        <v>43</v>
      </c>
      <c r="Q7591" s="1" t="s">
        <v>46</v>
      </c>
      <c r="R7591" s="2">
        <v>39929</v>
      </c>
    </row>
    <row r="7592" spans="1:18" x14ac:dyDescent="0.25">
      <c r="A7592" s="1">
        <v>53698</v>
      </c>
      <c r="B7592" s="2">
        <v>41076</v>
      </c>
      <c r="C7592" s="2" t="str">
        <f t="shared" si="591"/>
        <v>June</v>
      </c>
      <c r="D7592" s="1" t="s">
        <v>41</v>
      </c>
      <c r="E7592" s="1">
        <v>10</v>
      </c>
      <c r="F7592" s="1">
        <f t="shared" si="590"/>
        <v>5.5329999999999995</v>
      </c>
      <c r="G7592" s="1">
        <v>55.33</v>
      </c>
      <c r="H7592" s="1">
        <v>0.71</v>
      </c>
      <c r="I7592">
        <f t="shared" si="592"/>
        <v>56.04</v>
      </c>
      <c r="J7592">
        <f t="shared" si="593"/>
        <v>3.5455000000000001</v>
      </c>
      <c r="K7592">
        <f t="shared" si="594"/>
        <v>1.9617251500000001</v>
      </c>
      <c r="L7592" s="1" t="s">
        <v>19</v>
      </c>
      <c r="M7592" s="1" t="s">
        <v>27</v>
      </c>
      <c r="N7592" s="1" t="s">
        <v>21</v>
      </c>
      <c r="O7592" s="1" t="s">
        <v>34</v>
      </c>
      <c r="P7592" s="1" t="s">
        <v>35</v>
      </c>
      <c r="Q7592" s="1" t="s">
        <v>36</v>
      </c>
      <c r="R7592" s="2">
        <v>41077</v>
      </c>
    </row>
    <row r="7593" spans="1:18" x14ac:dyDescent="0.25">
      <c r="A7593" s="1">
        <v>51780</v>
      </c>
      <c r="B7593" s="2">
        <v>40383</v>
      </c>
      <c r="C7593" s="2" t="str">
        <f t="shared" si="591"/>
        <v>July</v>
      </c>
      <c r="D7593" s="1" t="s">
        <v>18</v>
      </c>
      <c r="E7593" s="1">
        <v>42</v>
      </c>
      <c r="F7593" s="1">
        <f t="shared" si="590"/>
        <v>8.8735714285714291</v>
      </c>
      <c r="G7593" s="1">
        <v>372.69</v>
      </c>
      <c r="H7593" s="1">
        <v>8.94</v>
      </c>
      <c r="I7593">
        <f t="shared" si="592"/>
        <v>381.63</v>
      </c>
      <c r="J7593">
        <f t="shared" si="593"/>
        <v>3.5455000000000001</v>
      </c>
      <c r="K7593">
        <f t="shared" si="594"/>
        <v>13.21372395</v>
      </c>
      <c r="L7593" s="1" t="s">
        <v>19</v>
      </c>
      <c r="M7593" s="1" t="s">
        <v>27</v>
      </c>
      <c r="N7593" s="1" t="s">
        <v>21</v>
      </c>
      <c r="O7593" s="1" t="s">
        <v>34</v>
      </c>
      <c r="P7593" s="1" t="s">
        <v>48</v>
      </c>
      <c r="Q7593" s="1" t="s">
        <v>24</v>
      </c>
      <c r="R7593" s="2">
        <v>40390</v>
      </c>
    </row>
    <row r="7594" spans="1:18" x14ac:dyDescent="0.25">
      <c r="A7594" s="1">
        <v>417</v>
      </c>
      <c r="B7594" s="2">
        <v>39849</v>
      </c>
      <c r="C7594" s="2" t="str">
        <f t="shared" si="591"/>
        <v>February</v>
      </c>
      <c r="D7594" s="1" t="s">
        <v>41</v>
      </c>
      <c r="E7594" s="1">
        <v>39</v>
      </c>
      <c r="F7594" s="1">
        <f t="shared" si="590"/>
        <v>391.30205128205131</v>
      </c>
      <c r="G7594" s="1">
        <v>15260.78</v>
      </c>
      <c r="H7594" s="1">
        <v>28.14</v>
      </c>
      <c r="I7594">
        <f t="shared" si="592"/>
        <v>15288.92</v>
      </c>
      <c r="J7594">
        <f t="shared" si="593"/>
        <v>5.3265000000000002</v>
      </c>
      <c r="K7594">
        <f t="shared" si="594"/>
        <v>812.86544670000001</v>
      </c>
      <c r="L7594" s="1" t="s">
        <v>38</v>
      </c>
      <c r="M7594" s="1" t="s">
        <v>47</v>
      </c>
      <c r="N7594" s="1" t="s">
        <v>28</v>
      </c>
      <c r="O7594" s="1" t="s">
        <v>29</v>
      </c>
      <c r="P7594" s="1" t="s">
        <v>61</v>
      </c>
      <c r="Q7594" s="1" t="s">
        <v>40</v>
      </c>
      <c r="R7594" s="2">
        <v>39850</v>
      </c>
    </row>
    <row r="7595" spans="1:18" x14ac:dyDescent="0.25">
      <c r="A7595" s="1">
        <v>36512</v>
      </c>
      <c r="B7595" s="2">
        <v>40996</v>
      </c>
      <c r="C7595" s="2" t="str">
        <f t="shared" si="591"/>
        <v>March</v>
      </c>
      <c r="D7595" s="1" t="s">
        <v>32</v>
      </c>
      <c r="E7595" s="1">
        <v>30</v>
      </c>
      <c r="F7595" s="1">
        <f t="shared" si="590"/>
        <v>347.12233333333336</v>
      </c>
      <c r="G7595" s="1">
        <v>10413.67</v>
      </c>
      <c r="H7595" s="1">
        <v>58.92</v>
      </c>
      <c r="I7595">
        <f t="shared" si="592"/>
        <v>10472.59</v>
      </c>
      <c r="J7595">
        <f t="shared" si="593"/>
        <v>4.7610000000000001</v>
      </c>
      <c r="K7595">
        <f t="shared" si="594"/>
        <v>495.79482869999998</v>
      </c>
      <c r="L7595" s="1" t="s">
        <v>38</v>
      </c>
      <c r="M7595" s="1" t="s">
        <v>56</v>
      </c>
      <c r="N7595" s="1" t="s">
        <v>28</v>
      </c>
      <c r="O7595" s="1" t="s">
        <v>22</v>
      </c>
      <c r="P7595" s="1" t="s">
        <v>39</v>
      </c>
      <c r="Q7595" s="1" t="s">
        <v>40</v>
      </c>
      <c r="R7595" s="2">
        <v>40997</v>
      </c>
    </row>
    <row r="7596" spans="1:18" x14ac:dyDescent="0.25">
      <c r="A7596" s="1">
        <v>40998</v>
      </c>
      <c r="B7596" s="2">
        <v>39935</v>
      </c>
      <c r="C7596" s="2" t="str">
        <f t="shared" si="591"/>
        <v>May</v>
      </c>
      <c r="D7596" s="1" t="s">
        <v>41</v>
      </c>
      <c r="E7596" s="1">
        <v>39</v>
      </c>
      <c r="F7596" s="1">
        <f t="shared" si="590"/>
        <v>3.7133333333333334</v>
      </c>
      <c r="G7596" s="1">
        <v>144.82</v>
      </c>
      <c r="H7596" s="1">
        <v>1.3</v>
      </c>
      <c r="I7596">
        <f t="shared" si="592"/>
        <v>146.12</v>
      </c>
      <c r="J7596">
        <f t="shared" si="593"/>
        <v>3.5455000000000001</v>
      </c>
      <c r="K7596">
        <f t="shared" si="594"/>
        <v>5.1345931</v>
      </c>
      <c r="L7596" s="1" t="s">
        <v>26</v>
      </c>
      <c r="M7596" s="1" t="s">
        <v>20</v>
      </c>
      <c r="N7596" s="1" t="s">
        <v>28</v>
      </c>
      <c r="O7596" s="1" t="s">
        <v>34</v>
      </c>
      <c r="P7596" s="1" t="s">
        <v>45</v>
      </c>
      <c r="Q7596" s="1" t="s">
        <v>36</v>
      </c>
      <c r="R7596" s="2">
        <v>39937</v>
      </c>
    </row>
    <row r="7597" spans="1:18" x14ac:dyDescent="0.25">
      <c r="A7597" s="1">
        <v>3554</v>
      </c>
      <c r="B7597" s="2">
        <v>40710</v>
      </c>
      <c r="C7597" s="2" t="str">
        <f t="shared" si="591"/>
        <v>June</v>
      </c>
      <c r="D7597" s="1" t="s">
        <v>18</v>
      </c>
      <c r="E7597" s="1">
        <v>25</v>
      </c>
      <c r="F7597" s="1">
        <f t="shared" si="590"/>
        <v>11.556400000000002</v>
      </c>
      <c r="G7597" s="1">
        <v>288.91000000000003</v>
      </c>
      <c r="H7597" s="1">
        <v>6.47</v>
      </c>
      <c r="I7597">
        <f t="shared" si="592"/>
        <v>295.38000000000005</v>
      </c>
      <c r="J7597">
        <f t="shared" si="593"/>
        <v>3.5455000000000001</v>
      </c>
      <c r="K7597">
        <f t="shared" si="594"/>
        <v>10.243304050000001</v>
      </c>
      <c r="L7597" s="1" t="s">
        <v>26</v>
      </c>
      <c r="M7597" s="1" t="s">
        <v>54</v>
      </c>
      <c r="N7597" s="1" t="s">
        <v>33</v>
      </c>
      <c r="O7597" s="1" t="s">
        <v>34</v>
      </c>
      <c r="P7597" s="1" t="s">
        <v>45</v>
      </c>
      <c r="Q7597" s="1" t="s">
        <v>24</v>
      </c>
      <c r="R7597" s="2">
        <v>40719</v>
      </c>
    </row>
    <row r="7598" spans="1:18" x14ac:dyDescent="0.25">
      <c r="A7598" s="1">
        <v>25985</v>
      </c>
      <c r="B7598" s="2">
        <v>41154</v>
      </c>
      <c r="C7598" s="2" t="str">
        <f t="shared" si="591"/>
        <v>September</v>
      </c>
      <c r="D7598" s="1" t="s">
        <v>18</v>
      </c>
      <c r="E7598" s="1">
        <v>50</v>
      </c>
      <c r="F7598" s="1">
        <f t="shared" si="590"/>
        <v>4.6125999999999996</v>
      </c>
      <c r="G7598" s="1">
        <v>230.63</v>
      </c>
      <c r="H7598" s="1">
        <v>3.05</v>
      </c>
      <c r="I7598">
        <f t="shared" si="592"/>
        <v>233.68</v>
      </c>
      <c r="J7598">
        <f t="shared" si="593"/>
        <v>4.7610000000000001</v>
      </c>
      <c r="K7598">
        <f t="shared" si="594"/>
        <v>10.980294300000001</v>
      </c>
      <c r="L7598" s="1" t="s">
        <v>26</v>
      </c>
      <c r="M7598" s="1" t="s">
        <v>49</v>
      </c>
      <c r="N7598" s="1" t="s">
        <v>28</v>
      </c>
      <c r="O7598" s="1" t="s">
        <v>22</v>
      </c>
      <c r="P7598" s="1" t="s">
        <v>23</v>
      </c>
      <c r="Q7598" s="1" t="s">
        <v>46</v>
      </c>
      <c r="R7598" s="2">
        <v>41156</v>
      </c>
    </row>
    <row r="7599" spans="1:18" x14ac:dyDescent="0.25">
      <c r="A7599" s="1">
        <v>53795</v>
      </c>
      <c r="B7599" s="2">
        <v>40938</v>
      </c>
      <c r="C7599" s="2" t="str">
        <f t="shared" si="591"/>
        <v>January</v>
      </c>
      <c r="D7599" s="1" t="s">
        <v>25</v>
      </c>
      <c r="E7599" s="1">
        <v>40</v>
      </c>
      <c r="F7599" s="1">
        <f t="shared" si="590"/>
        <v>6.6150000000000002</v>
      </c>
      <c r="G7599" s="1">
        <v>264.60000000000002</v>
      </c>
      <c r="H7599" s="1">
        <v>6.22</v>
      </c>
      <c r="I7599">
        <f t="shared" si="592"/>
        <v>270.82000000000005</v>
      </c>
      <c r="J7599">
        <f t="shared" si="593"/>
        <v>3.5455000000000001</v>
      </c>
      <c r="K7599">
        <f t="shared" si="594"/>
        <v>9.381393000000001</v>
      </c>
      <c r="L7599" s="1" t="s">
        <v>19</v>
      </c>
      <c r="M7599" s="1" t="s">
        <v>27</v>
      </c>
      <c r="N7599" s="1" t="s">
        <v>42</v>
      </c>
      <c r="O7599" s="1" t="s">
        <v>34</v>
      </c>
      <c r="P7599" s="1" t="s">
        <v>45</v>
      </c>
      <c r="Q7599" s="1" t="s">
        <v>24</v>
      </c>
      <c r="R7599" s="2">
        <v>40939</v>
      </c>
    </row>
    <row r="7600" spans="1:18" x14ac:dyDescent="0.25">
      <c r="A7600" s="1">
        <v>26982</v>
      </c>
      <c r="B7600" s="2">
        <v>41027</v>
      </c>
      <c r="C7600" s="2" t="str">
        <f t="shared" si="591"/>
        <v>April</v>
      </c>
      <c r="D7600" s="1" t="s">
        <v>32</v>
      </c>
      <c r="E7600" s="1">
        <v>37</v>
      </c>
      <c r="F7600" s="1">
        <f t="shared" si="590"/>
        <v>53.638108108108106</v>
      </c>
      <c r="G7600" s="1">
        <v>1984.61</v>
      </c>
      <c r="H7600" s="1">
        <v>14.3</v>
      </c>
      <c r="I7600">
        <f t="shared" si="592"/>
        <v>1998.9099999999999</v>
      </c>
      <c r="J7600">
        <f t="shared" si="593"/>
        <v>3.5455000000000001</v>
      </c>
      <c r="K7600">
        <f t="shared" si="594"/>
        <v>70.364347550000005</v>
      </c>
      <c r="L7600" s="1" t="s">
        <v>19</v>
      </c>
      <c r="M7600" s="1" t="s">
        <v>27</v>
      </c>
      <c r="N7600" s="1" t="s">
        <v>28</v>
      </c>
      <c r="O7600" s="1" t="s">
        <v>34</v>
      </c>
      <c r="P7600" s="1" t="s">
        <v>45</v>
      </c>
      <c r="Q7600" s="1" t="s">
        <v>24</v>
      </c>
      <c r="R7600" s="2">
        <v>41028</v>
      </c>
    </row>
    <row r="7601" spans="1:18" x14ac:dyDescent="0.25">
      <c r="A7601" s="1">
        <v>26276</v>
      </c>
      <c r="B7601" s="2">
        <v>40433</v>
      </c>
      <c r="C7601" s="2" t="str">
        <f t="shared" si="591"/>
        <v>September</v>
      </c>
      <c r="D7601" s="1" t="s">
        <v>18</v>
      </c>
      <c r="E7601" s="1">
        <v>19</v>
      </c>
      <c r="F7601" s="1">
        <f t="shared" si="590"/>
        <v>1069.9894736842105</v>
      </c>
      <c r="G7601" s="1">
        <v>20329.8</v>
      </c>
      <c r="H7601" s="1">
        <v>13.99</v>
      </c>
      <c r="I7601">
        <f t="shared" si="592"/>
        <v>20343.79</v>
      </c>
      <c r="J7601">
        <f t="shared" si="593"/>
        <v>5.3265000000000002</v>
      </c>
      <c r="K7601">
        <f t="shared" si="594"/>
        <v>1082.8667970000001</v>
      </c>
      <c r="L7601" s="1" t="s">
        <v>26</v>
      </c>
      <c r="M7601" s="1" t="s">
        <v>49</v>
      </c>
      <c r="N7601" s="1" t="s">
        <v>33</v>
      </c>
      <c r="O7601" s="1" t="s">
        <v>29</v>
      </c>
      <c r="P7601" s="1" t="s">
        <v>61</v>
      </c>
      <c r="Q7601" s="1" t="s">
        <v>31</v>
      </c>
      <c r="R7601" s="2">
        <v>40437</v>
      </c>
    </row>
    <row r="7602" spans="1:18" x14ac:dyDescent="0.25">
      <c r="A7602" s="1">
        <v>57572</v>
      </c>
      <c r="B7602" s="2">
        <v>40736</v>
      </c>
      <c r="C7602" s="2" t="str">
        <f t="shared" si="591"/>
        <v>July</v>
      </c>
      <c r="D7602" s="1" t="s">
        <v>41</v>
      </c>
      <c r="E7602" s="1">
        <v>30</v>
      </c>
      <c r="F7602" s="1">
        <f t="shared" si="590"/>
        <v>4.6360000000000001</v>
      </c>
      <c r="G7602" s="1">
        <v>139.08000000000001</v>
      </c>
      <c r="H7602" s="1">
        <v>4.62</v>
      </c>
      <c r="I7602">
        <f t="shared" si="592"/>
        <v>143.70000000000002</v>
      </c>
      <c r="J7602">
        <f t="shared" si="593"/>
        <v>5.3265000000000002</v>
      </c>
      <c r="K7602">
        <f t="shared" si="594"/>
        <v>7.408096200000001</v>
      </c>
      <c r="L7602" s="1" t="s">
        <v>26</v>
      </c>
      <c r="M7602" s="1" t="s">
        <v>51</v>
      </c>
      <c r="N7602" s="1" t="s">
        <v>42</v>
      </c>
      <c r="O7602" s="1" t="s">
        <v>29</v>
      </c>
      <c r="P7602" s="1" t="s">
        <v>43</v>
      </c>
      <c r="Q7602" s="1" t="s">
        <v>46</v>
      </c>
      <c r="R7602" s="2">
        <v>40738</v>
      </c>
    </row>
    <row r="7603" spans="1:18" x14ac:dyDescent="0.25">
      <c r="A7603" s="1">
        <v>28611</v>
      </c>
      <c r="B7603" s="2">
        <v>41270</v>
      </c>
      <c r="C7603" s="2" t="str">
        <f t="shared" si="591"/>
        <v>December</v>
      </c>
      <c r="D7603" s="1" t="s">
        <v>18</v>
      </c>
      <c r="E7603" s="1">
        <v>42</v>
      </c>
      <c r="F7603" s="1">
        <f t="shared" si="590"/>
        <v>92.463607142857143</v>
      </c>
      <c r="G7603" s="1">
        <v>3883.4715000000001</v>
      </c>
      <c r="H7603" s="1">
        <v>8.99</v>
      </c>
      <c r="I7603">
        <f t="shared" si="592"/>
        <v>3892.4614999999999</v>
      </c>
      <c r="J7603">
        <f t="shared" si="593"/>
        <v>5.3265000000000002</v>
      </c>
      <c r="K7603">
        <f t="shared" si="594"/>
        <v>206.85310944750003</v>
      </c>
      <c r="L7603" s="1" t="s">
        <v>26</v>
      </c>
      <c r="M7603" s="1" t="s">
        <v>49</v>
      </c>
      <c r="N7603" s="1" t="s">
        <v>21</v>
      </c>
      <c r="O7603" s="1" t="s">
        <v>29</v>
      </c>
      <c r="P7603" s="1" t="s">
        <v>30</v>
      </c>
      <c r="Q7603" s="1" t="s">
        <v>24</v>
      </c>
      <c r="R7603" s="2">
        <v>41272</v>
      </c>
    </row>
    <row r="7604" spans="1:18" x14ac:dyDescent="0.25">
      <c r="A7604" s="1">
        <v>54949</v>
      </c>
      <c r="B7604" s="2">
        <v>40035</v>
      </c>
      <c r="C7604" s="2" t="str">
        <f t="shared" si="591"/>
        <v>August</v>
      </c>
      <c r="D7604" s="1" t="s">
        <v>18</v>
      </c>
      <c r="E7604" s="1">
        <v>32</v>
      </c>
      <c r="F7604" s="1">
        <f t="shared" si="590"/>
        <v>6.5918749999999999</v>
      </c>
      <c r="G7604" s="1">
        <v>210.94</v>
      </c>
      <c r="H7604" s="1">
        <v>6.81</v>
      </c>
      <c r="I7604">
        <f t="shared" si="592"/>
        <v>217.75</v>
      </c>
      <c r="J7604">
        <f t="shared" si="593"/>
        <v>3.5455000000000001</v>
      </c>
      <c r="K7604">
        <f t="shared" si="594"/>
        <v>7.4788777000000008</v>
      </c>
      <c r="L7604" s="1" t="s">
        <v>26</v>
      </c>
      <c r="M7604" s="1" t="s">
        <v>51</v>
      </c>
      <c r="N7604" s="1" t="s">
        <v>33</v>
      </c>
      <c r="O7604" s="1" t="s">
        <v>34</v>
      </c>
      <c r="P7604" s="1" t="s">
        <v>45</v>
      </c>
      <c r="Q7604" s="1" t="s">
        <v>24</v>
      </c>
      <c r="R7604" s="2">
        <v>40040</v>
      </c>
    </row>
    <row r="7605" spans="1:18" x14ac:dyDescent="0.25">
      <c r="A7605" s="1">
        <v>48614</v>
      </c>
      <c r="B7605" s="2">
        <v>41060</v>
      </c>
      <c r="C7605" s="2" t="str">
        <f t="shared" si="591"/>
        <v>May</v>
      </c>
      <c r="D7605" s="1" t="s">
        <v>37</v>
      </c>
      <c r="E7605" s="1">
        <v>46</v>
      </c>
      <c r="F7605" s="1">
        <f t="shared" si="590"/>
        <v>173.17179347826087</v>
      </c>
      <c r="G7605" s="1">
        <v>7965.9025000000001</v>
      </c>
      <c r="H7605" s="1">
        <v>8.99</v>
      </c>
      <c r="I7605">
        <f t="shared" si="592"/>
        <v>7974.8924999999999</v>
      </c>
      <c r="J7605">
        <f t="shared" si="593"/>
        <v>5.3265000000000002</v>
      </c>
      <c r="K7605">
        <f t="shared" si="594"/>
        <v>424.30379666250002</v>
      </c>
      <c r="L7605" s="1" t="s">
        <v>26</v>
      </c>
      <c r="M7605" s="1" t="s">
        <v>56</v>
      </c>
      <c r="N7605" s="1" t="s">
        <v>33</v>
      </c>
      <c r="O7605" s="1" t="s">
        <v>29</v>
      </c>
      <c r="P7605" s="1" t="s">
        <v>30</v>
      </c>
      <c r="Q7605" s="1" t="s">
        <v>24</v>
      </c>
      <c r="R7605" s="2">
        <v>41060</v>
      </c>
    </row>
    <row r="7606" spans="1:18" x14ac:dyDescent="0.25">
      <c r="A7606" s="1">
        <v>23427</v>
      </c>
      <c r="B7606" s="2">
        <v>40763</v>
      </c>
      <c r="C7606" s="2" t="str">
        <f t="shared" si="591"/>
        <v>August</v>
      </c>
      <c r="D7606" s="1" t="s">
        <v>18</v>
      </c>
      <c r="E7606" s="1">
        <v>30</v>
      </c>
      <c r="F7606" s="1">
        <f t="shared" si="590"/>
        <v>14.758666666666667</v>
      </c>
      <c r="G7606" s="1">
        <v>442.76</v>
      </c>
      <c r="H7606" s="1">
        <v>8.4</v>
      </c>
      <c r="I7606">
        <f t="shared" si="592"/>
        <v>451.15999999999997</v>
      </c>
      <c r="J7606">
        <f t="shared" si="593"/>
        <v>3.5455000000000001</v>
      </c>
      <c r="K7606">
        <f t="shared" si="594"/>
        <v>15.698055799999999</v>
      </c>
      <c r="L7606" s="1" t="s">
        <v>26</v>
      </c>
      <c r="M7606" s="1" t="s">
        <v>47</v>
      </c>
      <c r="N7606" s="1" t="s">
        <v>33</v>
      </c>
      <c r="O7606" s="1" t="s">
        <v>34</v>
      </c>
      <c r="P7606" s="1" t="s">
        <v>48</v>
      </c>
      <c r="Q7606" s="1" t="s">
        <v>24</v>
      </c>
      <c r="R7606" s="2">
        <v>40770</v>
      </c>
    </row>
    <row r="7607" spans="1:18" x14ac:dyDescent="0.25">
      <c r="A7607" s="1">
        <v>9024</v>
      </c>
      <c r="B7607" s="2">
        <v>41062</v>
      </c>
      <c r="C7607" s="2" t="str">
        <f t="shared" si="591"/>
        <v>June</v>
      </c>
      <c r="D7607" s="1" t="s">
        <v>41</v>
      </c>
      <c r="E7607" s="1">
        <v>2</v>
      </c>
      <c r="F7607" s="1">
        <f t="shared" si="590"/>
        <v>6.06</v>
      </c>
      <c r="G7607" s="1">
        <v>12.12</v>
      </c>
      <c r="H7607" s="1">
        <v>0.95</v>
      </c>
      <c r="I7607">
        <f t="shared" si="592"/>
        <v>13.069999999999999</v>
      </c>
      <c r="J7607">
        <f t="shared" si="593"/>
        <v>3.5455000000000001</v>
      </c>
      <c r="K7607">
        <f t="shared" si="594"/>
        <v>0.4297146</v>
      </c>
      <c r="L7607" s="1" t="s">
        <v>26</v>
      </c>
      <c r="M7607" s="1" t="s">
        <v>49</v>
      </c>
      <c r="N7607" s="1" t="s">
        <v>42</v>
      </c>
      <c r="O7607" s="1" t="s">
        <v>34</v>
      </c>
      <c r="P7607" s="1" t="s">
        <v>45</v>
      </c>
      <c r="Q7607" s="1" t="s">
        <v>36</v>
      </c>
      <c r="R7607" s="2">
        <v>41063</v>
      </c>
    </row>
    <row r="7608" spans="1:18" x14ac:dyDescent="0.25">
      <c r="A7608" s="1">
        <v>10470</v>
      </c>
      <c r="B7608" s="2">
        <v>41033</v>
      </c>
      <c r="C7608" s="2" t="str">
        <f t="shared" si="591"/>
        <v>May</v>
      </c>
      <c r="D7608" s="1" t="s">
        <v>37</v>
      </c>
      <c r="E7608" s="1">
        <v>35</v>
      </c>
      <c r="F7608" s="1">
        <f t="shared" si="590"/>
        <v>7.0565714285714281</v>
      </c>
      <c r="G7608" s="1">
        <v>246.98</v>
      </c>
      <c r="H7608" s="1">
        <v>5.21</v>
      </c>
      <c r="I7608">
        <f t="shared" si="592"/>
        <v>252.19</v>
      </c>
      <c r="J7608">
        <f t="shared" si="593"/>
        <v>4.7610000000000001</v>
      </c>
      <c r="K7608">
        <f t="shared" si="594"/>
        <v>11.758717799999999</v>
      </c>
      <c r="L7608" s="1" t="s">
        <v>26</v>
      </c>
      <c r="M7608" s="1" t="s">
        <v>20</v>
      </c>
      <c r="N7608" s="1" t="s">
        <v>33</v>
      </c>
      <c r="O7608" s="1" t="s">
        <v>22</v>
      </c>
      <c r="P7608" s="1" t="s">
        <v>23</v>
      </c>
      <c r="Q7608" s="1" t="s">
        <v>24</v>
      </c>
      <c r="R7608" s="2">
        <v>41038</v>
      </c>
    </row>
    <row r="7609" spans="1:18" x14ac:dyDescent="0.25">
      <c r="A7609" s="1">
        <v>7815</v>
      </c>
      <c r="B7609" s="2">
        <v>39835</v>
      </c>
      <c r="C7609" s="2" t="str">
        <f t="shared" si="591"/>
        <v>January</v>
      </c>
      <c r="D7609" s="1" t="s">
        <v>37</v>
      </c>
      <c r="E7609" s="1">
        <v>6</v>
      </c>
      <c r="F7609" s="1">
        <f t="shared" si="590"/>
        <v>31.228333333333335</v>
      </c>
      <c r="G7609" s="1">
        <v>187.37</v>
      </c>
      <c r="H7609" s="1">
        <v>5.5</v>
      </c>
      <c r="I7609">
        <f t="shared" si="592"/>
        <v>192.87</v>
      </c>
      <c r="J7609">
        <f t="shared" si="593"/>
        <v>5.3265000000000002</v>
      </c>
      <c r="K7609">
        <f t="shared" si="594"/>
        <v>9.9802630500000014</v>
      </c>
      <c r="L7609" s="1" t="s">
        <v>26</v>
      </c>
      <c r="M7609" s="1" t="s">
        <v>54</v>
      </c>
      <c r="N7609" s="1" t="s">
        <v>42</v>
      </c>
      <c r="O7609" s="1" t="s">
        <v>29</v>
      </c>
      <c r="P7609" s="1" t="s">
        <v>43</v>
      </c>
      <c r="Q7609" s="1" t="s">
        <v>24</v>
      </c>
      <c r="R7609" s="2">
        <v>39836</v>
      </c>
    </row>
    <row r="7610" spans="1:18" x14ac:dyDescent="0.25">
      <c r="A7610" s="1">
        <v>29383</v>
      </c>
      <c r="B7610" s="2">
        <v>40865</v>
      </c>
      <c r="C7610" s="2" t="str">
        <f t="shared" si="591"/>
        <v>November</v>
      </c>
      <c r="D7610" s="1" t="s">
        <v>41</v>
      </c>
      <c r="E7610" s="1">
        <v>29</v>
      </c>
      <c r="F7610" s="1">
        <f t="shared" si="590"/>
        <v>94.440862068965515</v>
      </c>
      <c r="G7610" s="1">
        <v>2738.7849999999999</v>
      </c>
      <c r="H7610" s="1">
        <v>2.5</v>
      </c>
      <c r="I7610">
        <f t="shared" si="592"/>
        <v>2741.2849999999999</v>
      </c>
      <c r="J7610">
        <f t="shared" si="593"/>
        <v>5.3265000000000002</v>
      </c>
      <c r="K7610">
        <f t="shared" si="594"/>
        <v>145.88138302499999</v>
      </c>
      <c r="L7610" s="1" t="s">
        <v>26</v>
      </c>
      <c r="M7610" s="1" t="s">
        <v>27</v>
      </c>
      <c r="N7610" s="1" t="s">
        <v>33</v>
      </c>
      <c r="O7610" s="1" t="s">
        <v>29</v>
      </c>
      <c r="P7610" s="1" t="s">
        <v>30</v>
      </c>
      <c r="Q7610" s="1" t="s">
        <v>24</v>
      </c>
      <c r="R7610" s="2">
        <v>40867</v>
      </c>
    </row>
    <row r="7611" spans="1:18" x14ac:dyDescent="0.25">
      <c r="A7611" s="1">
        <v>40480</v>
      </c>
      <c r="B7611" s="2">
        <v>40884</v>
      </c>
      <c r="C7611" s="2" t="str">
        <f t="shared" si="591"/>
        <v>December</v>
      </c>
      <c r="D7611" s="1" t="s">
        <v>37</v>
      </c>
      <c r="E7611" s="1">
        <v>19</v>
      </c>
      <c r="F7611" s="1">
        <f t="shared" si="590"/>
        <v>400.46736842105264</v>
      </c>
      <c r="G7611" s="1">
        <v>7608.88</v>
      </c>
      <c r="H7611" s="1">
        <v>19.989999999999998</v>
      </c>
      <c r="I7611">
        <f t="shared" si="592"/>
        <v>7628.87</v>
      </c>
      <c r="J7611">
        <f t="shared" si="593"/>
        <v>3.5455000000000001</v>
      </c>
      <c r="K7611">
        <f t="shared" si="594"/>
        <v>269.77284040000001</v>
      </c>
      <c r="L7611" s="1" t="s">
        <v>19</v>
      </c>
      <c r="M7611" s="1" t="s">
        <v>55</v>
      </c>
      <c r="N7611" s="1" t="s">
        <v>42</v>
      </c>
      <c r="O7611" s="1" t="s">
        <v>34</v>
      </c>
      <c r="P7611" s="1" t="s">
        <v>48</v>
      </c>
      <c r="Q7611" s="1" t="s">
        <v>24</v>
      </c>
      <c r="R7611" s="2">
        <v>40884</v>
      </c>
    </row>
    <row r="7612" spans="1:18" x14ac:dyDescent="0.25">
      <c r="A7612" s="1">
        <v>37218</v>
      </c>
      <c r="B7612" s="2">
        <v>40531</v>
      </c>
      <c r="C7612" s="2" t="str">
        <f t="shared" si="591"/>
        <v>December</v>
      </c>
      <c r="D7612" s="1" t="s">
        <v>25</v>
      </c>
      <c r="E7612" s="1">
        <v>29</v>
      </c>
      <c r="F7612" s="1">
        <f t="shared" si="590"/>
        <v>60.970000000000006</v>
      </c>
      <c r="G7612" s="1">
        <v>1768.13</v>
      </c>
      <c r="H7612" s="1">
        <v>4.5</v>
      </c>
      <c r="I7612">
        <f t="shared" si="592"/>
        <v>1772.63</v>
      </c>
      <c r="J7612">
        <f t="shared" si="593"/>
        <v>3.5455000000000001</v>
      </c>
      <c r="K7612">
        <f t="shared" si="594"/>
        <v>62.68904915000001</v>
      </c>
      <c r="L7612" s="1" t="s">
        <v>26</v>
      </c>
      <c r="M7612" s="1" t="s">
        <v>51</v>
      </c>
      <c r="N7612" s="1" t="s">
        <v>33</v>
      </c>
      <c r="O7612" s="1" t="s">
        <v>34</v>
      </c>
      <c r="P7612" s="1" t="s">
        <v>68</v>
      </c>
      <c r="Q7612" s="1" t="s">
        <v>24</v>
      </c>
      <c r="R7612" s="2">
        <v>40533</v>
      </c>
    </row>
    <row r="7613" spans="1:18" x14ac:dyDescent="0.25">
      <c r="A7613" s="1">
        <v>55011</v>
      </c>
      <c r="B7613" s="2">
        <v>40912</v>
      </c>
      <c r="C7613" s="2" t="str">
        <f t="shared" si="591"/>
        <v>January</v>
      </c>
      <c r="D7613" s="1" t="s">
        <v>37</v>
      </c>
      <c r="E7613" s="1">
        <v>18</v>
      </c>
      <c r="F7613" s="1">
        <f t="shared" si="590"/>
        <v>3.1011111111111109</v>
      </c>
      <c r="G7613" s="1">
        <v>55.82</v>
      </c>
      <c r="H7613" s="1">
        <v>0.81</v>
      </c>
      <c r="I7613">
        <f t="shared" si="592"/>
        <v>56.63</v>
      </c>
      <c r="J7613">
        <f t="shared" si="593"/>
        <v>3.5455000000000001</v>
      </c>
      <c r="K7613">
        <f t="shared" si="594"/>
        <v>1.9790980999999999</v>
      </c>
      <c r="L7613" s="1" t="s">
        <v>26</v>
      </c>
      <c r="M7613" s="1" t="s">
        <v>51</v>
      </c>
      <c r="N7613" s="1" t="s">
        <v>28</v>
      </c>
      <c r="O7613" s="1" t="s">
        <v>34</v>
      </c>
      <c r="P7613" s="1" t="s">
        <v>35</v>
      </c>
      <c r="Q7613" s="1" t="s">
        <v>36</v>
      </c>
      <c r="R7613" s="2">
        <v>40913</v>
      </c>
    </row>
    <row r="7614" spans="1:18" x14ac:dyDescent="0.25">
      <c r="A7614" s="1">
        <v>3907</v>
      </c>
      <c r="B7614" s="2">
        <v>41139</v>
      </c>
      <c r="C7614" s="2" t="str">
        <f t="shared" si="591"/>
        <v>August</v>
      </c>
      <c r="D7614" s="1" t="s">
        <v>41</v>
      </c>
      <c r="E7614" s="1">
        <v>36</v>
      </c>
      <c r="F7614" s="1">
        <f t="shared" si="590"/>
        <v>30.088611111111113</v>
      </c>
      <c r="G7614" s="1">
        <v>1083.19</v>
      </c>
      <c r="H7614" s="1">
        <v>5.5</v>
      </c>
      <c r="I7614">
        <f t="shared" si="592"/>
        <v>1088.69</v>
      </c>
      <c r="J7614">
        <f t="shared" si="593"/>
        <v>5.3265000000000002</v>
      </c>
      <c r="K7614">
        <f t="shared" si="594"/>
        <v>57.696115350000007</v>
      </c>
      <c r="L7614" s="1" t="s">
        <v>19</v>
      </c>
      <c r="M7614" s="1" t="s">
        <v>20</v>
      </c>
      <c r="N7614" s="1" t="s">
        <v>28</v>
      </c>
      <c r="O7614" s="1" t="s">
        <v>29</v>
      </c>
      <c r="P7614" s="1" t="s">
        <v>43</v>
      </c>
      <c r="Q7614" s="1" t="s">
        <v>24</v>
      </c>
      <c r="R7614" s="2">
        <v>41140</v>
      </c>
    </row>
    <row r="7615" spans="1:18" x14ac:dyDescent="0.25">
      <c r="A7615" s="1">
        <v>32998</v>
      </c>
      <c r="B7615" s="2">
        <v>40450</v>
      </c>
      <c r="C7615" s="2" t="str">
        <f t="shared" si="591"/>
        <v>September</v>
      </c>
      <c r="D7615" s="1" t="s">
        <v>32</v>
      </c>
      <c r="E7615" s="1">
        <v>13</v>
      </c>
      <c r="F7615" s="1">
        <f t="shared" si="590"/>
        <v>127.98692307692308</v>
      </c>
      <c r="G7615" s="1">
        <v>1663.83</v>
      </c>
      <c r="H7615" s="1">
        <v>54.74</v>
      </c>
      <c r="I7615">
        <f t="shared" si="592"/>
        <v>1718.57</v>
      </c>
      <c r="J7615">
        <f t="shared" si="593"/>
        <v>4.7610000000000001</v>
      </c>
      <c r="K7615">
        <f t="shared" si="594"/>
        <v>79.214946300000008</v>
      </c>
      <c r="L7615" s="1" t="s">
        <v>38</v>
      </c>
      <c r="M7615" s="1" t="s">
        <v>27</v>
      </c>
      <c r="N7615" s="1" t="s">
        <v>33</v>
      </c>
      <c r="O7615" s="1" t="s">
        <v>22</v>
      </c>
      <c r="P7615" s="1" t="s">
        <v>67</v>
      </c>
      <c r="Q7615" s="1" t="s">
        <v>64</v>
      </c>
      <c r="R7615" s="2">
        <v>40451</v>
      </c>
    </row>
    <row r="7616" spans="1:18" x14ac:dyDescent="0.25">
      <c r="A7616" s="1">
        <v>32165</v>
      </c>
      <c r="B7616" s="2">
        <v>41196</v>
      </c>
      <c r="C7616" s="2" t="str">
        <f t="shared" si="591"/>
        <v>October</v>
      </c>
      <c r="D7616" s="1" t="s">
        <v>32</v>
      </c>
      <c r="E7616" s="1">
        <v>38</v>
      </c>
      <c r="F7616" s="1">
        <f t="shared" si="590"/>
        <v>77.36006578947368</v>
      </c>
      <c r="G7616" s="1">
        <v>2939.6824999999999</v>
      </c>
      <c r="H7616" s="1">
        <v>0.99</v>
      </c>
      <c r="I7616">
        <f t="shared" si="592"/>
        <v>2940.6724999999997</v>
      </c>
      <c r="J7616">
        <f t="shared" si="593"/>
        <v>5.3265000000000002</v>
      </c>
      <c r="K7616">
        <f t="shared" si="594"/>
        <v>156.58218836250001</v>
      </c>
      <c r="L7616" s="1" t="s">
        <v>26</v>
      </c>
      <c r="M7616" s="1" t="s">
        <v>51</v>
      </c>
      <c r="N7616" s="1" t="s">
        <v>28</v>
      </c>
      <c r="O7616" s="1" t="s">
        <v>29</v>
      </c>
      <c r="P7616" s="1" t="s">
        <v>30</v>
      </c>
      <c r="Q7616" s="1" t="s">
        <v>36</v>
      </c>
      <c r="R7616" s="2">
        <v>41197</v>
      </c>
    </row>
    <row r="7617" spans="1:18" x14ac:dyDescent="0.25">
      <c r="A7617" s="1">
        <v>13031</v>
      </c>
      <c r="B7617" s="2">
        <v>41247</v>
      </c>
      <c r="C7617" s="2" t="str">
        <f t="shared" si="591"/>
        <v>December</v>
      </c>
      <c r="D7617" s="1" t="s">
        <v>18</v>
      </c>
      <c r="E7617" s="1">
        <v>34</v>
      </c>
      <c r="F7617" s="1">
        <f t="shared" si="590"/>
        <v>6.1782352941176475</v>
      </c>
      <c r="G7617" s="1">
        <v>210.06</v>
      </c>
      <c r="H7617" s="1">
        <v>7.37</v>
      </c>
      <c r="I7617">
        <f t="shared" si="592"/>
        <v>217.43</v>
      </c>
      <c r="J7617">
        <f t="shared" si="593"/>
        <v>3.5455000000000001</v>
      </c>
      <c r="K7617">
        <f t="shared" si="594"/>
        <v>7.4476773000000005</v>
      </c>
      <c r="L7617" s="1" t="s">
        <v>26</v>
      </c>
      <c r="M7617" s="1" t="s">
        <v>51</v>
      </c>
      <c r="N7617" s="1" t="s">
        <v>21</v>
      </c>
      <c r="O7617" s="1" t="s">
        <v>34</v>
      </c>
      <c r="P7617" s="1" t="s">
        <v>45</v>
      </c>
      <c r="Q7617" s="1" t="s">
        <v>24</v>
      </c>
      <c r="R7617" s="2">
        <v>41252</v>
      </c>
    </row>
    <row r="7618" spans="1:18" x14ac:dyDescent="0.25">
      <c r="A7618" s="1">
        <v>24486</v>
      </c>
      <c r="B7618" s="2">
        <v>40655</v>
      </c>
      <c r="C7618" s="2" t="str">
        <f t="shared" si="591"/>
        <v>April</v>
      </c>
      <c r="D7618" s="1" t="s">
        <v>41</v>
      </c>
      <c r="E7618" s="1">
        <v>14</v>
      </c>
      <c r="F7618" s="1">
        <f t="shared" ref="F7618:F7681" si="595">G7618/E7618</f>
        <v>1.9328571428571428</v>
      </c>
      <c r="G7618" s="1">
        <v>27.06</v>
      </c>
      <c r="H7618" s="1">
        <v>0.7</v>
      </c>
      <c r="I7618">
        <f t="shared" si="592"/>
        <v>27.759999999999998</v>
      </c>
      <c r="J7618">
        <f t="shared" si="593"/>
        <v>3.5455000000000001</v>
      </c>
      <c r="K7618">
        <f t="shared" si="594"/>
        <v>0.9594123</v>
      </c>
      <c r="L7618" s="1" t="s">
        <v>26</v>
      </c>
      <c r="M7618" s="1" t="s">
        <v>27</v>
      </c>
      <c r="N7618" s="1" t="s">
        <v>21</v>
      </c>
      <c r="O7618" s="1" t="s">
        <v>34</v>
      </c>
      <c r="P7618" s="1" t="s">
        <v>35</v>
      </c>
      <c r="Q7618" s="1" t="s">
        <v>36</v>
      </c>
      <c r="R7618" s="2">
        <v>40656</v>
      </c>
    </row>
    <row r="7619" spans="1:18" x14ac:dyDescent="0.25">
      <c r="A7619" s="1">
        <v>16036</v>
      </c>
      <c r="B7619" s="2">
        <v>40913</v>
      </c>
      <c r="C7619" s="2" t="str">
        <f t="shared" ref="C7619:C7682" si="596">TEXT(B7619,"mmmm")</f>
        <v>January</v>
      </c>
      <c r="D7619" s="1" t="s">
        <v>41</v>
      </c>
      <c r="E7619" s="1">
        <v>28</v>
      </c>
      <c r="F7619" s="1">
        <f t="shared" si="595"/>
        <v>77.152500000000003</v>
      </c>
      <c r="G7619" s="1">
        <v>2160.27</v>
      </c>
      <c r="H7619" s="1">
        <v>35</v>
      </c>
      <c r="I7619">
        <f t="shared" ref="I7619:I7682" si="597">G7619+H7619</f>
        <v>2195.27</v>
      </c>
      <c r="J7619">
        <f t="shared" ref="J7619:J7682" si="598">IF(O7619="Furniture",4.761,IF(O7619="Technology",5.3265,IF(O7619="Office Supplies",3.5455,0)))</f>
        <v>3.5455000000000001</v>
      </c>
      <c r="K7619">
        <f t="shared" ref="K7619:K7682" si="599">(J7619*G7619)/100</f>
        <v>76.592372850000004</v>
      </c>
      <c r="L7619" s="1" t="s">
        <v>26</v>
      </c>
      <c r="M7619" s="1" t="s">
        <v>58</v>
      </c>
      <c r="N7619" s="1" t="s">
        <v>33</v>
      </c>
      <c r="O7619" s="1" t="s">
        <v>34</v>
      </c>
      <c r="P7619" s="1" t="s">
        <v>60</v>
      </c>
      <c r="Q7619" s="1" t="s">
        <v>53</v>
      </c>
      <c r="R7619" s="2">
        <v>40914</v>
      </c>
    </row>
    <row r="7620" spans="1:18" x14ac:dyDescent="0.25">
      <c r="A7620" s="1">
        <v>646</v>
      </c>
      <c r="B7620" s="2">
        <v>40138</v>
      </c>
      <c r="C7620" s="2" t="str">
        <f t="shared" si="596"/>
        <v>November</v>
      </c>
      <c r="D7620" s="1" t="s">
        <v>25</v>
      </c>
      <c r="E7620" s="1">
        <v>18</v>
      </c>
      <c r="F7620" s="1">
        <f t="shared" si="595"/>
        <v>9.6222222222222218</v>
      </c>
      <c r="G7620" s="1">
        <v>173.2</v>
      </c>
      <c r="H7620" s="1">
        <v>3.98</v>
      </c>
      <c r="I7620">
        <f t="shared" si="597"/>
        <v>177.17999999999998</v>
      </c>
      <c r="J7620">
        <f t="shared" si="598"/>
        <v>3.5455000000000001</v>
      </c>
      <c r="K7620">
        <f t="shared" si="599"/>
        <v>6.1408060000000004</v>
      </c>
      <c r="L7620" s="1" t="s">
        <v>26</v>
      </c>
      <c r="M7620" s="1" t="s">
        <v>27</v>
      </c>
      <c r="N7620" s="1" t="s">
        <v>28</v>
      </c>
      <c r="O7620" s="1" t="s">
        <v>34</v>
      </c>
      <c r="P7620" s="1" t="s">
        <v>50</v>
      </c>
      <c r="Q7620" s="1" t="s">
        <v>46</v>
      </c>
      <c r="R7620" s="2">
        <v>40139</v>
      </c>
    </row>
    <row r="7621" spans="1:18" x14ac:dyDescent="0.25">
      <c r="A7621" s="1">
        <v>30532</v>
      </c>
      <c r="B7621" s="2">
        <v>40873</v>
      </c>
      <c r="C7621" s="2" t="str">
        <f t="shared" si="596"/>
        <v>November</v>
      </c>
      <c r="D7621" s="1" t="s">
        <v>25</v>
      </c>
      <c r="E7621" s="1">
        <v>9</v>
      </c>
      <c r="F7621" s="1">
        <f t="shared" si="595"/>
        <v>188.52222222222224</v>
      </c>
      <c r="G7621" s="1">
        <v>1696.7</v>
      </c>
      <c r="H7621" s="1">
        <v>23.58</v>
      </c>
      <c r="I7621">
        <f t="shared" si="597"/>
        <v>1720.28</v>
      </c>
      <c r="J7621">
        <f t="shared" si="598"/>
        <v>4.7610000000000001</v>
      </c>
      <c r="K7621">
        <f t="shared" si="599"/>
        <v>80.779887000000002</v>
      </c>
      <c r="L7621" s="1" t="s">
        <v>38</v>
      </c>
      <c r="M7621" s="1" t="s">
        <v>27</v>
      </c>
      <c r="N7621" s="1" t="s">
        <v>42</v>
      </c>
      <c r="O7621" s="1" t="s">
        <v>22</v>
      </c>
      <c r="P7621" s="1" t="s">
        <v>67</v>
      </c>
      <c r="Q7621" s="1" t="s">
        <v>64</v>
      </c>
      <c r="R7621" s="2">
        <v>40875</v>
      </c>
    </row>
    <row r="7622" spans="1:18" x14ac:dyDescent="0.25">
      <c r="A7622" s="1">
        <v>25027</v>
      </c>
      <c r="B7622" s="2">
        <v>40163</v>
      </c>
      <c r="C7622" s="2" t="str">
        <f t="shared" si="596"/>
        <v>December</v>
      </c>
      <c r="D7622" s="1" t="s">
        <v>41</v>
      </c>
      <c r="E7622" s="1">
        <v>25</v>
      </c>
      <c r="F7622" s="1">
        <f t="shared" si="595"/>
        <v>143.43639999999999</v>
      </c>
      <c r="G7622" s="1">
        <v>3585.91</v>
      </c>
      <c r="H7622" s="1">
        <v>43.75</v>
      </c>
      <c r="I7622">
        <f t="shared" si="597"/>
        <v>3629.66</v>
      </c>
      <c r="J7622">
        <f t="shared" si="598"/>
        <v>4.7610000000000001</v>
      </c>
      <c r="K7622">
        <f t="shared" si="599"/>
        <v>170.7251751</v>
      </c>
      <c r="L7622" s="1" t="s">
        <v>38</v>
      </c>
      <c r="M7622" s="1" t="s">
        <v>47</v>
      </c>
      <c r="N7622" s="1" t="s">
        <v>21</v>
      </c>
      <c r="O7622" s="1" t="s">
        <v>22</v>
      </c>
      <c r="P7622" s="1" t="s">
        <v>57</v>
      </c>
      <c r="Q7622" s="1" t="s">
        <v>64</v>
      </c>
      <c r="R7622" s="2">
        <v>40165</v>
      </c>
    </row>
    <row r="7623" spans="1:18" x14ac:dyDescent="0.25">
      <c r="A7623" s="1">
        <v>17701</v>
      </c>
      <c r="B7623" s="2">
        <v>41050</v>
      </c>
      <c r="C7623" s="2" t="str">
        <f t="shared" si="596"/>
        <v>May</v>
      </c>
      <c r="D7623" s="1" t="s">
        <v>37</v>
      </c>
      <c r="E7623" s="1">
        <v>21</v>
      </c>
      <c r="F7623" s="1">
        <f t="shared" si="595"/>
        <v>3.8309523809523811</v>
      </c>
      <c r="G7623" s="1">
        <v>80.45</v>
      </c>
      <c r="H7623" s="1">
        <v>4.6900000000000004</v>
      </c>
      <c r="I7623">
        <f t="shared" si="597"/>
        <v>85.14</v>
      </c>
      <c r="J7623">
        <f t="shared" si="598"/>
        <v>3.5455000000000001</v>
      </c>
      <c r="K7623">
        <f t="shared" si="599"/>
        <v>2.8523547499999999</v>
      </c>
      <c r="L7623" s="1" t="s">
        <v>26</v>
      </c>
      <c r="M7623" s="1" t="s">
        <v>47</v>
      </c>
      <c r="N7623" s="1" t="s">
        <v>42</v>
      </c>
      <c r="O7623" s="1" t="s">
        <v>34</v>
      </c>
      <c r="P7623" s="1" t="s">
        <v>48</v>
      </c>
      <c r="Q7623" s="1" t="s">
        <v>24</v>
      </c>
      <c r="R7623" s="2">
        <v>41051</v>
      </c>
    </row>
    <row r="7624" spans="1:18" x14ac:dyDescent="0.25">
      <c r="A7624" s="1">
        <v>37158</v>
      </c>
      <c r="B7624" s="2">
        <v>41174</v>
      </c>
      <c r="C7624" s="2" t="str">
        <f t="shared" si="596"/>
        <v>September</v>
      </c>
      <c r="D7624" s="1" t="s">
        <v>18</v>
      </c>
      <c r="E7624" s="1">
        <v>25</v>
      </c>
      <c r="F7624" s="1">
        <f t="shared" si="595"/>
        <v>6.8815999999999997</v>
      </c>
      <c r="G7624" s="1">
        <v>172.04</v>
      </c>
      <c r="H7624" s="1">
        <v>7.37</v>
      </c>
      <c r="I7624">
        <f t="shared" si="597"/>
        <v>179.41</v>
      </c>
      <c r="J7624">
        <f t="shared" si="598"/>
        <v>3.5455000000000001</v>
      </c>
      <c r="K7624">
        <f t="shared" si="599"/>
        <v>6.0996781999999996</v>
      </c>
      <c r="L7624" s="1" t="s">
        <v>26</v>
      </c>
      <c r="M7624" s="1" t="s">
        <v>20</v>
      </c>
      <c r="N7624" s="1" t="s">
        <v>21</v>
      </c>
      <c r="O7624" s="1" t="s">
        <v>34</v>
      </c>
      <c r="P7624" s="1" t="s">
        <v>45</v>
      </c>
      <c r="Q7624" s="1" t="s">
        <v>24</v>
      </c>
      <c r="R7624" s="2">
        <v>41179</v>
      </c>
    </row>
    <row r="7625" spans="1:18" x14ac:dyDescent="0.25">
      <c r="A7625" s="1">
        <v>57155</v>
      </c>
      <c r="B7625" s="2">
        <v>39981</v>
      </c>
      <c r="C7625" s="2" t="str">
        <f t="shared" si="596"/>
        <v>June</v>
      </c>
      <c r="D7625" s="1" t="s">
        <v>37</v>
      </c>
      <c r="E7625" s="1">
        <v>23</v>
      </c>
      <c r="F7625" s="1">
        <f t="shared" si="595"/>
        <v>6.7617391304347834</v>
      </c>
      <c r="G7625" s="1">
        <v>155.52000000000001</v>
      </c>
      <c r="H7625" s="1">
        <v>9.68</v>
      </c>
      <c r="I7625">
        <f t="shared" si="597"/>
        <v>165.20000000000002</v>
      </c>
      <c r="J7625">
        <f t="shared" si="598"/>
        <v>3.5455000000000001</v>
      </c>
      <c r="K7625">
        <f t="shared" si="599"/>
        <v>5.5139616</v>
      </c>
      <c r="L7625" s="1" t="s">
        <v>26</v>
      </c>
      <c r="M7625" s="1" t="s">
        <v>27</v>
      </c>
      <c r="N7625" s="1" t="s">
        <v>21</v>
      </c>
      <c r="O7625" s="1" t="s">
        <v>34</v>
      </c>
      <c r="P7625" s="1" t="s">
        <v>45</v>
      </c>
      <c r="Q7625" s="1" t="s">
        <v>24</v>
      </c>
      <c r="R7625" s="2">
        <v>39982</v>
      </c>
    </row>
    <row r="7626" spans="1:18" x14ac:dyDescent="0.25">
      <c r="A7626" s="1">
        <v>59552</v>
      </c>
      <c r="B7626" s="2">
        <v>40191</v>
      </c>
      <c r="C7626" s="2" t="str">
        <f t="shared" si="596"/>
        <v>January</v>
      </c>
      <c r="D7626" s="1" t="s">
        <v>32</v>
      </c>
      <c r="E7626" s="1">
        <v>39</v>
      </c>
      <c r="F7626" s="1">
        <f t="shared" si="595"/>
        <v>8.057948717948717</v>
      </c>
      <c r="G7626" s="1">
        <v>314.26</v>
      </c>
      <c r="H7626" s="1">
        <v>6.28</v>
      </c>
      <c r="I7626">
        <f t="shared" si="597"/>
        <v>320.53999999999996</v>
      </c>
      <c r="J7626">
        <f t="shared" si="598"/>
        <v>3.5455000000000001</v>
      </c>
      <c r="K7626">
        <f t="shared" si="599"/>
        <v>11.142088300000001</v>
      </c>
      <c r="L7626" s="1" t="s">
        <v>26</v>
      </c>
      <c r="M7626" s="1" t="s">
        <v>27</v>
      </c>
      <c r="N7626" s="1" t="s">
        <v>42</v>
      </c>
      <c r="O7626" s="1" t="s">
        <v>34</v>
      </c>
      <c r="P7626" s="1" t="s">
        <v>48</v>
      </c>
      <c r="Q7626" s="1" t="s">
        <v>24</v>
      </c>
      <c r="R7626" s="2">
        <v>40192</v>
      </c>
    </row>
    <row r="7627" spans="1:18" x14ac:dyDescent="0.25">
      <c r="A7627" s="1">
        <v>39460</v>
      </c>
      <c r="B7627" s="2">
        <v>39935</v>
      </c>
      <c r="C7627" s="2" t="str">
        <f t="shared" si="596"/>
        <v>May</v>
      </c>
      <c r="D7627" s="1" t="s">
        <v>32</v>
      </c>
      <c r="E7627" s="1">
        <v>19</v>
      </c>
      <c r="F7627" s="1">
        <f t="shared" si="595"/>
        <v>107.04855263157894</v>
      </c>
      <c r="G7627" s="1">
        <v>2033.9224999999999</v>
      </c>
      <c r="H7627" s="1">
        <v>2.5</v>
      </c>
      <c r="I7627">
        <f t="shared" si="597"/>
        <v>2036.4224999999999</v>
      </c>
      <c r="J7627">
        <f t="shared" si="598"/>
        <v>5.3265000000000002</v>
      </c>
      <c r="K7627">
        <f t="shared" si="599"/>
        <v>108.33688196249999</v>
      </c>
      <c r="L7627" s="1" t="s">
        <v>26</v>
      </c>
      <c r="M7627" s="1" t="s">
        <v>27</v>
      </c>
      <c r="N7627" s="1" t="s">
        <v>21</v>
      </c>
      <c r="O7627" s="1" t="s">
        <v>29</v>
      </c>
      <c r="P7627" s="1" t="s">
        <v>30</v>
      </c>
      <c r="Q7627" s="1" t="s">
        <v>24</v>
      </c>
      <c r="R7627" s="2">
        <v>39936</v>
      </c>
    </row>
    <row r="7628" spans="1:18" x14ac:dyDescent="0.25">
      <c r="A7628" s="1">
        <v>15937</v>
      </c>
      <c r="B7628" s="2">
        <v>41219</v>
      </c>
      <c r="C7628" s="2" t="str">
        <f t="shared" si="596"/>
        <v>November</v>
      </c>
      <c r="D7628" s="1" t="s">
        <v>18</v>
      </c>
      <c r="E7628" s="1">
        <v>32</v>
      </c>
      <c r="F7628" s="1">
        <f t="shared" si="595"/>
        <v>9.7324999999999999</v>
      </c>
      <c r="G7628" s="1">
        <v>311.44</v>
      </c>
      <c r="H7628" s="1">
        <v>1.99</v>
      </c>
      <c r="I7628">
        <f t="shared" si="597"/>
        <v>313.43</v>
      </c>
      <c r="J7628">
        <f t="shared" si="598"/>
        <v>5.3265000000000002</v>
      </c>
      <c r="K7628">
        <f t="shared" si="599"/>
        <v>16.588851600000002</v>
      </c>
      <c r="L7628" s="1" t="s">
        <v>26</v>
      </c>
      <c r="M7628" s="1" t="s">
        <v>44</v>
      </c>
      <c r="N7628" s="1" t="s">
        <v>33</v>
      </c>
      <c r="O7628" s="1" t="s">
        <v>29</v>
      </c>
      <c r="P7628" s="1" t="s">
        <v>43</v>
      </c>
      <c r="Q7628" s="1" t="s">
        <v>46</v>
      </c>
      <c r="R7628" s="2">
        <v>41223</v>
      </c>
    </row>
    <row r="7629" spans="1:18" x14ac:dyDescent="0.25">
      <c r="A7629" s="1">
        <v>51044</v>
      </c>
      <c r="B7629" s="2">
        <v>40926</v>
      </c>
      <c r="C7629" s="2" t="str">
        <f t="shared" si="596"/>
        <v>January</v>
      </c>
      <c r="D7629" s="1" t="s">
        <v>18</v>
      </c>
      <c r="E7629" s="1">
        <v>19</v>
      </c>
      <c r="F7629" s="1">
        <f t="shared" si="595"/>
        <v>6.1721052631578948</v>
      </c>
      <c r="G7629" s="1">
        <v>117.27</v>
      </c>
      <c r="H7629" s="1">
        <v>0.83</v>
      </c>
      <c r="I7629">
        <f t="shared" si="597"/>
        <v>118.1</v>
      </c>
      <c r="J7629">
        <f t="shared" si="598"/>
        <v>3.5455000000000001</v>
      </c>
      <c r="K7629">
        <f t="shared" si="599"/>
        <v>4.1578078500000002</v>
      </c>
      <c r="L7629" s="1" t="s">
        <v>26</v>
      </c>
      <c r="M7629" s="1" t="s">
        <v>56</v>
      </c>
      <c r="N7629" s="1" t="s">
        <v>21</v>
      </c>
      <c r="O7629" s="1" t="s">
        <v>34</v>
      </c>
      <c r="P7629" s="1" t="s">
        <v>35</v>
      </c>
      <c r="Q7629" s="1" t="s">
        <v>36</v>
      </c>
      <c r="R7629" s="2">
        <v>40933</v>
      </c>
    </row>
    <row r="7630" spans="1:18" x14ac:dyDescent="0.25">
      <c r="A7630" s="1">
        <v>22885</v>
      </c>
      <c r="B7630" s="2">
        <v>40140</v>
      </c>
      <c r="C7630" s="2" t="str">
        <f t="shared" si="596"/>
        <v>November</v>
      </c>
      <c r="D7630" s="1" t="s">
        <v>41</v>
      </c>
      <c r="E7630" s="1">
        <v>4</v>
      </c>
      <c r="F7630" s="1">
        <f t="shared" si="595"/>
        <v>14.1175</v>
      </c>
      <c r="G7630" s="1">
        <v>56.47</v>
      </c>
      <c r="H7630" s="1">
        <v>4.59</v>
      </c>
      <c r="I7630">
        <f t="shared" si="597"/>
        <v>61.06</v>
      </c>
      <c r="J7630">
        <f t="shared" si="598"/>
        <v>3.5455000000000001</v>
      </c>
      <c r="K7630">
        <f t="shared" si="599"/>
        <v>2.0021438499999999</v>
      </c>
      <c r="L7630" s="1" t="s">
        <v>26</v>
      </c>
      <c r="M7630" s="1" t="s">
        <v>58</v>
      </c>
      <c r="N7630" s="1" t="s">
        <v>42</v>
      </c>
      <c r="O7630" s="1" t="s">
        <v>34</v>
      </c>
      <c r="P7630" s="1" t="s">
        <v>50</v>
      </c>
      <c r="Q7630" s="1" t="s">
        <v>36</v>
      </c>
      <c r="R7630" s="2">
        <v>40142</v>
      </c>
    </row>
    <row r="7631" spans="1:18" x14ac:dyDescent="0.25">
      <c r="A7631" s="1">
        <v>31872</v>
      </c>
      <c r="B7631" s="2">
        <v>40427</v>
      </c>
      <c r="C7631" s="2" t="str">
        <f t="shared" si="596"/>
        <v>September</v>
      </c>
      <c r="D7631" s="1" t="s">
        <v>18</v>
      </c>
      <c r="E7631" s="1">
        <v>34</v>
      </c>
      <c r="F7631" s="1">
        <f t="shared" si="595"/>
        <v>83.329117647058823</v>
      </c>
      <c r="G7631" s="1">
        <v>2833.19</v>
      </c>
      <c r="H7631" s="1">
        <v>5.01</v>
      </c>
      <c r="I7631">
        <f t="shared" si="597"/>
        <v>2838.2000000000003</v>
      </c>
      <c r="J7631">
        <f t="shared" si="598"/>
        <v>3.5455000000000001</v>
      </c>
      <c r="K7631">
        <f t="shared" si="599"/>
        <v>100.45075145000001</v>
      </c>
      <c r="L7631" s="1" t="s">
        <v>19</v>
      </c>
      <c r="M7631" s="1" t="s">
        <v>20</v>
      </c>
      <c r="N7631" s="1" t="s">
        <v>42</v>
      </c>
      <c r="O7631" s="1" t="s">
        <v>34</v>
      </c>
      <c r="P7631" s="1" t="s">
        <v>62</v>
      </c>
      <c r="Q7631" s="1" t="s">
        <v>24</v>
      </c>
      <c r="R7631" s="2">
        <v>40431</v>
      </c>
    </row>
    <row r="7632" spans="1:18" x14ac:dyDescent="0.25">
      <c r="A7632" s="1">
        <v>46597</v>
      </c>
      <c r="B7632" s="2">
        <v>40178</v>
      </c>
      <c r="C7632" s="2" t="str">
        <f t="shared" si="596"/>
        <v>December</v>
      </c>
      <c r="D7632" s="1" t="s">
        <v>32</v>
      </c>
      <c r="E7632" s="1">
        <v>47</v>
      </c>
      <c r="F7632" s="1">
        <f t="shared" si="595"/>
        <v>174.82112765957447</v>
      </c>
      <c r="G7632" s="1">
        <v>8216.5930000000008</v>
      </c>
      <c r="H7632" s="1">
        <v>8.99</v>
      </c>
      <c r="I7632">
        <f t="shared" si="597"/>
        <v>8225.5830000000005</v>
      </c>
      <c r="J7632">
        <f t="shared" si="598"/>
        <v>5.3265000000000002</v>
      </c>
      <c r="K7632">
        <f t="shared" si="599"/>
        <v>437.65682614500008</v>
      </c>
      <c r="L7632" s="1" t="s">
        <v>26</v>
      </c>
      <c r="M7632" s="1" t="s">
        <v>49</v>
      </c>
      <c r="N7632" s="1" t="s">
        <v>21</v>
      </c>
      <c r="O7632" s="1" t="s">
        <v>29</v>
      </c>
      <c r="P7632" s="1" t="s">
        <v>30</v>
      </c>
      <c r="Q7632" s="1" t="s">
        <v>24</v>
      </c>
      <c r="R7632" s="2">
        <v>40178</v>
      </c>
    </row>
    <row r="7633" spans="1:18" x14ac:dyDescent="0.25">
      <c r="A7633" s="1">
        <v>45158</v>
      </c>
      <c r="B7633" s="2">
        <v>40278</v>
      </c>
      <c r="C7633" s="2" t="str">
        <f t="shared" si="596"/>
        <v>April</v>
      </c>
      <c r="D7633" s="1" t="s">
        <v>18</v>
      </c>
      <c r="E7633" s="1">
        <v>15</v>
      </c>
      <c r="F7633" s="1">
        <f t="shared" si="595"/>
        <v>4.2560000000000002</v>
      </c>
      <c r="G7633" s="1">
        <v>63.84</v>
      </c>
      <c r="H7633" s="1">
        <v>0.71</v>
      </c>
      <c r="I7633">
        <f t="shared" si="597"/>
        <v>64.55</v>
      </c>
      <c r="J7633">
        <f t="shared" si="598"/>
        <v>3.5455000000000001</v>
      </c>
      <c r="K7633">
        <f t="shared" si="599"/>
        <v>2.2634472000000003</v>
      </c>
      <c r="L7633" s="1" t="s">
        <v>19</v>
      </c>
      <c r="M7633" s="1" t="s">
        <v>20</v>
      </c>
      <c r="N7633" s="1" t="s">
        <v>33</v>
      </c>
      <c r="O7633" s="1" t="s">
        <v>34</v>
      </c>
      <c r="P7633" s="1" t="s">
        <v>66</v>
      </c>
      <c r="Q7633" s="1" t="s">
        <v>36</v>
      </c>
      <c r="R7633" s="2">
        <v>40283</v>
      </c>
    </row>
    <row r="7634" spans="1:18" x14ac:dyDescent="0.25">
      <c r="A7634" s="1">
        <v>48000</v>
      </c>
      <c r="B7634" s="2">
        <v>41134</v>
      </c>
      <c r="C7634" s="2" t="str">
        <f t="shared" si="596"/>
        <v>August</v>
      </c>
      <c r="D7634" s="1" t="s">
        <v>25</v>
      </c>
      <c r="E7634" s="1">
        <v>12</v>
      </c>
      <c r="F7634" s="1">
        <f t="shared" si="595"/>
        <v>17.911666666666665</v>
      </c>
      <c r="G7634" s="1">
        <v>214.94</v>
      </c>
      <c r="H7634" s="1">
        <v>1.99</v>
      </c>
      <c r="I7634">
        <f t="shared" si="597"/>
        <v>216.93</v>
      </c>
      <c r="J7634">
        <f t="shared" si="598"/>
        <v>5.3265000000000002</v>
      </c>
      <c r="K7634">
        <f t="shared" si="599"/>
        <v>11.448779099999999</v>
      </c>
      <c r="L7634" s="1" t="s">
        <v>26</v>
      </c>
      <c r="M7634" s="1" t="s">
        <v>51</v>
      </c>
      <c r="N7634" s="1" t="s">
        <v>28</v>
      </c>
      <c r="O7634" s="1" t="s">
        <v>29</v>
      </c>
      <c r="P7634" s="1" t="s">
        <v>43</v>
      </c>
      <c r="Q7634" s="1" t="s">
        <v>46</v>
      </c>
      <c r="R7634" s="2">
        <v>41135</v>
      </c>
    </row>
    <row r="7635" spans="1:18" x14ac:dyDescent="0.25">
      <c r="A7635" s="1">
        <v>13030</v>
      </c>
      <c r="B7635" s="2">
        <v>40016</v>
      </c>
      <c r="C7635" s="2" t="str">
        <f t="shared" si="596"/>
        <v>July</v>
      </c>
      <c r="D7635" s="1" t="s">
        <v>41</v>
      </c>
      <c r="E7635" s="1">
        <v>32</v>
      </c>
      <c r="F7635" s="1">
        <f t="shared" si="595"/>
        <v>4.2562499999999996</v>
      </c>
      <c r="G7635" s="1">
        <v>136.19999999999999</v>
      </c>
      <c r="H7635" s="1">
        <v>7.01</v>
      </c>
      <c r="I7635">
        <f t="shared" si="597"/>
        <v>143.20999999999998</v>
      </c>
      <c r="J7635">
        <f t="shared" si="598"/>
        <v>3.5455000000000001</v>
      </c>
      <c r="K7635">
        <f t="shared" si="599"/>
        <v>4.8289709999999992</v>
      </c>
      <c r="L7635" s="1" t="s">
        <v>19</v>
      </c>
      <c r="M7635" s="1" t="s">
        <v>27</v>
      </c>
      <c r="N7635" s="1" t="s">
        <v>42</v>
      </c>
      <c r="O7635" s="1" t="s">
        <v>34</v>
      </c>
      <c r="P7635" s="1" t="s">
        <v>48</v>
      </c>
      <c r="Q7635" s="1" t="s">
        <v>24</v>
      </c>
      <c r="R7635" s="2">
        <v>40018</v>
      </c>
    </row>
    <row r="7636" spans="1:18" x14ac:dyDescent="0.25">
      <c r="A7636" s="1">
        <v>47556</v>
      </c>
      <c r="B7636" s="2">
        <v>40384</v>
      </c>
      <c r="C7636" s="2" t="str">
        <f t="shared" si="596"/>
        <v>July</v>
      </c>
      <c r="D7636" s="1" t="s">
        <v>18</v>
      </c>
      <c r="E7636" s="1">
        <v>29</v>
      </c>
      <c r="F7636" s="1">
        <f t="shared" si="595"/>
        <v>16.399310344827587</v>
      </c>
      <c r="G7636" s="1">
        <v>475.58</v>
      </c>
      <c r="H7636" s="1">
        <v>4</v>
      </c>
      <c r="I7636">
        <f t="shared" si="597"/>
        <v>479.58</v>
      </c>
      <c r="J7636">
        <f t="shared" si="598"/>
        <v>5.3265000000000002</v>
      </c>
      <c r="K7636">
        <f t="shared" si="599"/>
        <v>25.331768700000001</v>
      </c>
      <c r="L7636" s="1" t="s">
        <v>26</v>
      </c>
      <c r="M7636" s="1" t="s">
        <v>49</v>
      </c>
      <c r="N7636" s="1" t="s">
        <v>42</v>
      </c>
      <c r="O7636" s="1" t="s">
        <v>29</v>
      </c>
      <c r="P7636" s="1" t="s">
        <v>43</v>
      </c>
      <c r="Q7636" s="1" t="s">
        <v>24</v>
      </c>
      <c r="R7636" s="2">
        <v>40386</v>
      </c>
    </row>
    <row r="7637" spans="1:18" x14ac:dyDescent="0.25">
      <c r="A7637" s="1">
        <v>66</v>
      </c>
      <c r="B7637" s="2">
        <v>39832</v>
      </c>
      <c r="C7637" s="2" t="str">
        <f t="shared" si="596"/>
        <v>January</v>
      </c>
      <c r="D7637" s="1" t="s">
        <v>18</v>
      </c>
      <c r="E7637" s="1">
        <v>41</v>
      </c>
      <c r="F7637" s="1">
        <f t="shared" si="595"/>
        <v>2.6378048780487808</v>
      </c>
      <c r="G7637" s="1">
        <v>108.15</v>
      </c>
      <c r="H7637" s="1">
        <v>0.7</v>
      </c>
      <c r="I7637">
        <f t="shared" si="597"/>
        <v>108.85000000000001</v>
      </c>
      <c r="J7637">
        <f t="shared" si="598"/>
        <v>3.5455000000000001</v>
      </c>
      <c r="K7637">
        <f t="shared" si="599"/>
        <v>3.83445825</v>
      </c>
      <c r="L7637" s="1" t="s">
        <v>26</v>
      </c>
      <c r="M7637" s="1" t="s">
        <v>51</v>
      </c>
      <c r="N7637" s="1" t="s">
        <v>21</v>
      </c>
      <c r="O7637" s="1" t="s">
        <v>34</v>
      </c>
      <c r="P7637" s="1" t="s">
        <v>35</v>
      </c>
      <c r="Q7637" s="1" t="s">
        <v>36</v>
      </c>
      <c r="R7637" s="2">
        <v>39832</v>
      </c>
    </row>
    <row r="7638" spans="1:18" x14ac:dyDescent="0.25">
      <c r="A7638" s="1">
        <v>19874</v>
      </c>
      <c r="B7638" s="2">
        <v>41068</v>
      </c>
      <c r="C7638" s="2" t="str">
        <f t="shared" si="596"/>
        <v>June</v>
      </c>
      <c r="D7638" s="1" t="s">
        <v>25</v>
      </c>
      <c r="E7638" s="1">
        <v>31</v>
      </c>
      <c r="F7638" s="1">
        <f t="shared" si="595"/>
        <v>10.014838709677418</v>
      </c>
      <c r="G7638" s="1">
        <v>310.45999999999998</v>
      </c>
      <c r="H7638" s="1">
        <v>9.4499999999999993</v>
      </c>
      <c r="I7638">
        <f t="shared" si="597"/>
        <v>319.90999999999997</v>
      </c>
      <c r="J7638">
        <f t="shared" si="598"/>
        <v>3.5455000000000001</v>
      </c>
      <c r="K7638">
        <f t="shared" si="599"/>
        <v>11.007359300000001</v>
      </c>
      <c r="L7638" s="1" t="s">
        <v>26</v>
      </c>
      <c r="M7638" s="1" t="s">
        <v>49</v>
      </c>
      <c r="N7638" s="1" t="s">
        <v>28</v>
      </c>
      <c r="O7638" s="1" t="s">
        <v>34</v>
      </c>
      <c r="P7638" s="1" t="s">
        <v>60</v>
      </c>
      <c r="Q7638" s="1" t="s">
        <v>24</v>
      </c>
      <c r="R7638" s="2">
        <v>41069</v>
      </c>
    </row>
    <row r="7639" spans="1:18" x14ac:dyDescent="0.25">
      <c r="A7639" s="1">
        <v>16806</v>
      </c>
      <c r="B7639" s="2">
        <v>40346</v>
      </c>
      <c r="C7639" s="2" t="str">
        <f t="shared" si="596"/>
        <v>June</v>
      </c>
      <c r="D7639" s="1" t="s">
        <v>25</v>
      </c>
      <c r="E7639" s="1">
        <v>18</v>
      </c>
      <c r="F7639" s="1">
        <f t="shared" si="595"/>
        <v>57.035472222222225</v>
      </c>
      <c r="G7639" s="1">
        <v>1026.6385</v>
      </c>
      <c r="H7639" s="1">
        <v>19.989999999999998</v>
      </c>
      <c r="I7639">
        <f t="shared" si="597"/>
        <v>1046.6285</v>
      </c>
      <c r="J7639">
        <f t="shared" si="598"/>
        <v>5.3265000000000002</v>
      </c>
      <c r="K7639">
        <f t="shared" si="599"/>
        <v>54.6838997025</v>
      </c>
      <c r="L7639" s="1" t="s">
        <v>26</v>
      </c>
      <c r="M7639" s="1" t="s">
        <v>20</v>
      </c>
      <c r="N7639" s="1" t="s">
        <v>42</v>
      </c>
      <c r="O7639" s="1" t="s">
        <v>29</v>
      </c>
      <c r="P7639" s="1" t="s">
        <v>30</v>
      </c>
      <c r="Q7639" s="1" t="s">
        <v>24</v>
      </c>
      <c r="R7639" s="2">
        <v>40348</v>
      </c>
    </row>
    <row r="7640" spans="1:18" x14ac:dyDescent="0.25">
      <c r="A7640" s="1">
        <v>29319</v>
      </c>
      <c r="B7640" s="2">
        <v>39837</v>
      </c>
      <c r="C7640" s="2" t="str">
        <f t="shared" si="596"/>
        <v>January</v>
      </c>
      <c r="D7640" s="1" t="s">
        <v>18</v>
      </c>
      <c r="E7640" s="1">
        <v>30</v>
      </c>
      <c r="F7640" s="1">
        <f t="shared" si="595"/>
        <v>221.81300000000002</v>
      </c>
      <c r="G7640" s="1">
        <v>6654.39</v>
      </c>
      <c r="H7640" s="1">
        <v>24.49</v>
      </c>
      <c r="I7640">
        <f t="shared" si="597"/>
        <v>6678.88</v>
      </c>
      <c r="J7640">
        <f t="shared" si="598"/>
        <v>4.7610000000000001</v>
      </c>
      <c r="K7640">
        <f t="shared" si="599"/>
        <v>316.8155079</v>
      </c>
      <c r="L7640" s="1" t="s">
        <v>26</v>
      </c>
      <c r="M7640" s="1" t="s">
        <v>55</v>
      </c>
      <c r="N7640" s="1" t="s">
        <v>28</v>
      </c>
      <c r="O7640" s="1" t="s">
        <v>22</v>
      </c>
      <c r="P7640" s="1" t="s">
        <v>39</v>
      </c>
      <c r="Q7640" s="1" t="s">
        <v>53</v>
      </c>
      <c r="R7640" s="2">
        <v>39839</v>
      </c>
    </row>
    <row r="7641" spans="1:18" x14ac:dyDescent="0.25">
      <c r="A7641" s="1">
        <v>33925</v>
      </c>
      <c r="B7641" s="2">
        <v>40666</v>
      </c>
      <c r="C7641" s="2" t="str">
        <f t="shared" si="596"/>
        <v>May</v>
      </c>
      <c r="D7641" s="1" t="s">
        <v>18</v>
      </c>
      <c r="E7641" s="1">
        <v>47</v>
      </c>
      <c r="F7641" s="1">
        <f t="shared" si="595"/>
        <v>31.67787234042553</v>
      </c>
      <c r="G7641" s="1">
        <v>1488.86</v>
      </c>
      <c r="H7641" s="1">
        <v>19.989999999999998</v>
      </c>
      <c r="I7641">
        <f t="shared" si="597"/>
        <v>1508.85</v>
      </c>
      <c r="J7641">
        <f t="shared" si="598"/>
        <v>3.5455000000000001</v>
      </c>
      <c r="K7641">
        <f t="shared" si="599"/>
        <v>52.787531299999998</v>
      </c>
      <c r="L7641" s="1" t="s">
        <v>26</v>
      </c>
      <c r="M7641" s="1" t="s">
        <v>51</v>
      </c>
      <c r="N7641" s="1" t="s">
        <v>42</v>
      </c>
      <c r="O7641" s="1" t="s">
        <v>34</v>
      </c>
      <c r="P7641" s="1" t="s">
        <v>45</v>
      </c>
      <c r="Q7641" s="1" t="s">
        <v>24</v>
      </c>
      <c r="R7641" s="2">
        <v>40670</v>
      </c>
    </row>
    <row r="7642" spans="1:18" x14ac:dyDescent="0.25">
      <c r="A7642" s="1">
        <v>4134</v>
      </c>
      <c r="B7642" s="2">
        <v>40554</v>
      </c>
      <c r="C7642" s="2" t="str">
        <f t="shared" si="596"/>
        <v>January</v>
      </c>
      <c r="D7642" s="1" t="s">
        <v>37</v>
      </c>
      <c r="E7642" s="1">
        <v>48</v>
      </c>
      <c r="F7642" s="1">
        <f t="shared" si="595"/>
        <v>133.40395833333335</v>
      </c>
      <c r="G7642" s="1">
        <v>6403.39</v>
      </c>
      <c r="H7642" s="1">
        <v>54.74</v>
      </c>
      <c r="I7642">
        <f t="shared" si="597"/>
        <v>6458.13</v>
      </c>
      <c r="J7642">
        <f t="shared" si="598"/>
        <v>4.7610000000000001</v>
      </c>
      <c r="K7642">
        <f t="shared" si="599"/>
        <v>304.8653979</v>
      </c>
      <c r="L7642" s="1" t="s">
        <v>38</v>
      </c>
      <c r="M7642" s="1" t="s">
        <v>47</v>
      </c>
      <c r="N7642" s="1" t="s">
        <v>28</v>
      </c>
      <c r="O7642" s="1" t="s">
        <v>22</v>
      </c>
      <c r="P7642" s="1" t="s">
        <v>67</v>
      </c>
      <c r="Q7642" s="1" t="s">
        <v>64</v>
      </c>
      <c r="R7642" s="2">
        <v>40556</v>
      </c>
    </row>
    <row r="7643" spans="1:18" x14ac:dyDescent="0.25">
      <c r="A7643" s="1">
        <v>197</v>
      </c>
      <c r="B7643" s="2">
        <v>40639</v>
      </c>
      <c r="C7643" s="2" t="str">
        <f t="shared" si="596"/>
        <v>April</v>
      </c>
      <c r="D7643" s="1" t="s">
        <v>25</v>
      </c>
      <c r="E7643" s="1">
        <v>23</v>
      </c>
      <c r="F7643" s="1">
        <f t="shared" si="595"/>
        <v>13.500869565217391</v>
      </c>
      <c r="G7643" s="1">
        <v>310.52</v>
      </c>
      <c r="H7643" s="1">
        <v>3.14</v>
      </c>
      <c r="I7643">
        <f t="shared" si="597"/>
        <v>313.65999999999997</v>
      </c>
      <c r="J7643">
        <f t="shared" si="598"/>
        <v>3.5455000000000001</v>
      </c>
      <c r="K7643">
        <f t="shared" si="599"/>
        <v>11.009486600000001</v>
      </c>
      <c r="L7643" s="1" t="s">
        <v>26</v>
      </c>
      <c r="M7643" s="1" t="s">
        <v>56</v>
      </c>
      <c r="N7643" s="1" t="s">
        <v>42</v>
      </c>
      <c r="O7643" s="1" t="s">
        <v>34</v>
      </c>
      <c r="P7643" s="1" t="s">
        <v>50</v>
      </c>
      <c r="Q7643" s="1" t="s">
        <v>46</v>
      </c>
      <c r="R7643" s="2">
        <v>40641</v>
      </c>
    </row>
    <row r="7644" spans="1:18" x14ac:dyDescent="0.25">
      <c r="A7644" s="1">
        <v>40838</v>
      </c>
      <c r="B7644" s="2">
        <v>41239</v>
      </c>
      <c r="C7644" s="2" t="str">
        <f t="shared" si="596"/>
        <v>November</v>
      </c>
      <c r="D7644" s="1" t="s">
        <v>32</v>
      </c>
      <c r="E7644" s="1">
        <v>10</v>
      </c>
      <c r="F7644" s="1">
        <f t="shared" si="595"/>
        <v>17.585650000000001</v>
      </c>
      <c r="G7644" s="1">
        <v>175.85650000000001</v>
      </c>
      <c r="H7644" s="1">
        <v>1.25</v>
      </c>
      <c r="I7644">
        <f t="shared" si="597"/>
        <v>177.10650000000001</v>
      </c>
      <c r="J7644">
        <f t="shared" si="598"/>
        <v>5.3265000000000002</v>
      </c>
      <c r="K7644">
        <f t="shared" si="599"/>
        <v>9.3669964725000003</v>
      </c>
      <c r="L7644" s="1" t="s">
        <v>26</v>
      </c>
      <c r="M7644" s="1" t="s">
        <v>51</v>
      </c>
      <c r="N7644" s="1" t="s">
        <v>21</v>
      </c>
      <c r="O7644" s="1" t="s">
        <v>29</v>
      </c>
      <c r="P7644" s="1" t="s">
        <v>30</v>
      </c>
      <c r="Q7644" s="1" t="s">
        <v>46</v>
      </c>
      <c r="R7644" s="2">
        <v>41240</v>
      </c>
    </row>
    <row r="7645" spans="1:18" x14ac:dyDescent="0.25">
      <c r="A7645" s="1">
        <v>16768</v>
      </c>
      <c r="B7645" s="2">
        <v>40019</v>
      </c>
      <c r="C7645" s="2" t="str">
        <f t="shared" si="596"/>
        <v>July</v>
      </c>
      <c r="D7645" s="1" t="s">
        <v>25</v>
      </c>
      <c r="E7645" s="1">
        <v>9</v>
      </c>
      <c r="F7645" s="1">
        <f t="shared" si="595"/>
        <v>11.274444444444445</v>
      </c>
      <c r="G7645" s="1">
        <v>101.47</v>
      </c>
      <c r="H7645" s="1">
        <v>4.5</v>
      </c>
      <c r="I7645">
        <f t="shared" si="597"/>
        <v>105.97</v>
      </c>
      <c r="J7645">
        <f t="shared" si="598"/>
        <v>3.5455000000000001</v>
      </c>
      <c r="K7645">
        <f t="shared" si="599"/>
        <v>3.5976188499999999</v>
      </c>
      <c r="L7645" s="1" t="s">
        <v>26</v>
      </c>
      <c r="M7645" s="1" t="s">
        <v>20</v>
      </c>
      <c r="N7645" s="1" t="s">
        <v>33</v>
      </c>
      <c r="O7645" s="1" t="s">
        <v>34</v>
      </c>
      <c r="P7645" s="1" t="s">
        <v>68</v>
      </c>
      <c r="Q7645" s="1" t="s">
        <v>24</v>
      </c>
      <c r="R7645" s="2">
        <v>40020</v>
      </c>
    </row>
    <row r="7646" spans="1:18" x14ac:dyDescent="0.25">
      <c r="A7646" s="1">
        <v>55621</v>
      </c>
      <c r="B7646" s="2">
        <v>40617</v>
      </c>
      <c r="C7646" s="2" t="str">
        <f t="shared" si="596"/>
        <v>March</v>
      </c>
      <c r="D7646" s="1" t="s">
        <v>18</v>
      </c>
      <c r="E7646" s="1">
        <v>50</v>
      </c>
      <c r="F7646" s="1">
        <f t="shared" si="595"/>
        <v>127.1336</v>
      </c>
      <c r="G7646" s="1">
        <v>6356.68</v>
      </c>
      <c r="H7646" s="1">
        <v>12.65</v>
      </c>
      <c r="I7646">
        <f t="shared" si="597"/>
        <v>6369.33</v>
      </c>
      <c r="J7646">
        <f t="shared" si="598"/>
        <v>4.7610000000000001</v>
      </c>
      <c r="K7646">
        <f t="shared" si="599"/>
        <v>302.64153479999999</v>
      </c>
      <c r="L7646" s="1" t="s">
        <v>26</v>
      </c>
      <c r="M7646" s="1" t="s">
        <v>54</v>
      </c>
      <c r="N7646" s="1" t="s">
        <v>42</v>
      </c>
      <c r="O7646" s="1" t="s">
        <v>22</v>
      </c>
      <c r="P7646" s="1" t="s">
        <v>39</v>
      </c>
      <c r="Q7646" s="1" t="s">
        <v>31</v>
      </c>
      <c r="R7646" s="2">
        <v>40619</v>
      </c>
    </row>
    <row r="7647" spans="1:18" x14ac:dyDescent="0.25">
      <c r="A7647" s="1">
        <v>10342</v>
      </c>
      <c r="B7647" s="2">
        <v>40869</v>
      </c>
      <c r="C7647" s="2" t="str">
        <f t="shared" si="596"/>
        <v>November</v>
      </c>
      <c r="D7647" s="1" t="s">
        <v>41</v>
      </c>
      <c r="E7647" s="1">
        <v>38</v>
      </c>
      <c r="F7647" s="1">
        <f t="shared" si="595"/>
        <v>278.09078947368425</v>
      </c>
      <c r="G7647" s="1">
        <v>10567.45</v>
      </c>
      <c r="H7647" s="1">
        <v>11.64</v>
      </c>
      <c r="I7647">
        <f t="shared" si="597"/>
        <v>10579.09</v>
      </c>
      <c r="J7647">
        <f t="shared" si="598"/>
        <v>5.3265000000000002</v>
      </c>
      <c r="K7647">
        <f t="shared" si="599"/>
        <v>562.87522424999997</v>
      </c>
      <c r="L7647" s="1" t="s">
        <v>26</v>
      </c>
      <c r="M7647" s="1" t="s">
        <v>27</v>
      </c>
      <c r="N7647" s="1" t="s">
        <v>21</v>
      </c>
      <c r="O7647" s="1" t="s">
        <v>29</v>
      </c>
      <c r="P7647" s="1" t="s">
        <v>52</v>
      </c>
      <c r="Q7647" s="1" t="s">
        <v>53</v>
      </c>
      <c r="R7647" s="2">
        <v>40870</v>
      </c>
    </row>
    <row r="7648" spans="1:18" x14ac:dyDescent="0.25">
      <c r="A7648" s="1">
        <v>21830</v>
      </c>
      <c r="B7648" s="2">
        <v>39824</v>
      </c>
      <c r="C7648" s="2" t="str">
        <f t="shared" si="596"/>
        <v>January</v>
      </c>
      <c r="D7648" s="1" t="s">
        <v>18</v>
      </c>
      <c r="E7648" s="1">
        <v>19</v>
      </c>
      <c r="F7648" s="1">
        <f t="shared" si="595"/>
        <v>367.9815789473684</v>
      </c>
      <c r="G7648" s="1">
        <v>6991.65</v>
      </c>
      <c r="H7648" s="1">
        <v>12.06</v>
      </c>
      <c r="I7648">
        <f t="shared" si="597"/>
        <v>7003.71</v>
      </c>
      <c r="J7648">
        <f t="shared" si="598"/>
        <v>5.3265000000000002</v>
      </c>
      <c r="K7648">
        <f t="shared" si="599"/>
        <v>372.41023724999997</v>
      </c>
      <c r="L7648" s="1" t="s">
        <v>38</v>
      </c>
      <c r="M7648" s="1" t="s">
        <v>54</v>
      </c>
      <c r="N7648" s="1" t="s">
        <v>21</v>
      </c>
      <c r="O7648" s="1" t="s">
        <v>29</v>
      </c>
      <c r="P7648" s="1" t="s">
        <v>61</v>
      </c>
      <c r="Q7648" s="1" t="s">
        <v>64</v>
      </c>
      <c r="R7648" s="2">
        <v>39831</v>
      </c>
    </row>
    <row r="7649" spans="1:18" x14ac:dyDescent="0.25">
      <c r="A7649" s="1">
        <v>54115</v>
      </c>
      <c r="B7649" s="2">
        <v>40915</v>
      </c>
      <c r="C7649" s="2" t="str">
        <f t="shared" si="596"/>
        <v>January</v>
      </c>
      <c r="D7649" s="1" t="s">
        <v>18</v>
      </c>
      <c r="E7649" s="1">
        <v>39</v>
      </c>
      <c r="F7649" s="1">
        <f t="shared" si="595"/>
        <v>5.0541025641025641</v>
      </c>
      <c r="G7649" s="1">
        <v>197.11</v>
      </c>
      <c r="H7649" s="1">
        <v>4.95</v>
      </c>
      <c r="I7649">
        <f t="shared" si="597"/>
        <v>202.06</v>
      </c>
      <c r="J7649">
        <f t="shared" si="598"/>
        <v>3.5455000000000001</v>
      </c>
      <c r="K7649">
        <f t="shared" si="599"/>
        <v>6.9885350500000003</v>
      </c>
      <c r="L7649" s="1" t="s">
        <v>26</v>
      </c>
      <c r="M7649" s="1" t="s">
        <v>56</v>
      </c>
      <c r="N7649" s="1" t="s">
        <v>33</v>
      </c>
      <c r="O7649" s="1" t="s">
        <v>34</v>
      </c>
      <c r="P7649" s="1" t="s">
        <v>48</v>
      </c>
      <c r="Q7649" s="1" t="s">
        <v>24</v>
      </c>
      <c r="R7649" s="2">
        <v>40920</v>
      </c>
    </row>
    <row r="7650" spans="1:18" x14ac:dyDescent="0.25">
      <c r="A7650" s="1">
        <v>36896</v>
      </c>
      <c r="B7650" s="2">
        <v>40120</v>
      </c>
      <c r="C7650" s="2" t="str">
        <f t="shared" si="596"/>
        <v>November</v>
      </c>
      <c r="D7650" s="1" t="s">
        <v>37</v>
      </c>
      <c r="E7650" s="1">
        <v>12</v>
      </c>
      <c r="F7650" s="1">
        <f t="shared" si="595"/>
        <v>2.8341666666666665</v>
      </c>
      <c r="G7650" s="1">
        <v>34.01</v>
      </c>
      <c r="H7650" s="1">
        <v>0.5</v>
      </c>
      <c r="I7650">
        <f t="shared" si="597"/>
        <v>34.51</v>
      </c>
      <c r="J7650">
        <f t="shared" si="598"/>
        <v>3.5455000000000001</v>
      </c>
      <c r="K7650">
        <f t="shared" si="599"/>
        <v>1.20582455</v>
      </c>
      <c r="L7650" s="1" t="s">
        <v>26</v>
      </c>
      <c r="M7650" s="1" t="s">
        <v>27</v>
      </c>
      <c r="N7650" s="1" t="s">
        <v>33</v>
      </c>
      <c r="O7650" s="1" t="s">
        <v>34</v>
      </c>
      <c r="P7650" s="1" t="s">
        <v>63</v>
      </c>
      <c r="Q7650" s="1" t="s">
        <v>24</v>
      </c>
      <c r="R7650" s="2">
        <v>40122</v>
      </c>
    </row>
    <row r="7651" spans="1:18" x14ac:dyDescent="0.25">
      <c r="A7651" s="1">
        <v>35840</v>
      </c>
      <c r="B7651" s="2">
        <v>40327</v>
      </c>
      <c r="C7651" s="2" t="str">
        <f t="shared" si="596"/>
        <v>May</v>
      </c>
      <c r="D7651" s="1" t="s">
        <v>25</v>
      </c>
      <c r="E7651" s="1">
        <v>49</v>
      </c>
      <c r="F7651" s="1">
        <f t="shared" si="595"/>
        <v>71.278744897959186</v>
      </c>
      <c r="G7651" s="1">
        <v>3492.6585</v>
      </c>
      <c r="H7651" s="1">
        <v>0.99</v>
      </c>
      <c r="I7651">
        <f t="shared" si="597"/>
        <v>3493.6484999999998</v>
      </c>
      <c r="J7651">
        <f t="shared" si="598"/>
        <v>5.3265000000000002</v>
      </c>
      <c r="K7651">
        <f t="shared" si="599"/>
        <v>186.03645500250002</v>
      </c>
      <c r="L7651" s="1" t="s">
        <v>26</v>
      </c>
      <c r="M7651" s="1" t="s">
        <v>47</v>
      </c>
      <c r="N7651" s="1" t="s">
        <v>42</v>
      </c>
      <c r="O7651" s="1" t="s">
        <v>29</v>
      </c>
      <c r="P7651" s="1" t="s">
        <v>30</v>
      </c>
      <c r="Q7651" s="1" t="s">
        <v>36</v>
      </c>
      <c r="R7651" s="2">
        <v>40329</v>
      </c>
    </row>
    <row r="7652" spans="1:18" x14ac:dyDescent="0.25">
      <c r="A7652" s="1">
        <v>49216</v>
      </c>
      <c r="B7652" s="2">
        <v>39891</v>
      </c>
      <c r="C7652" s="2" t="str">
        <f t="shared" si="596"/>
        <v>March</v>
      </c>
      <c r="D7652" s="1" t="s">
        <v>25</v>
      </c>
      <c r="E7652" s="1">
        <v>11</v>
      </c>
      <c r="F7652" s="1">
        <f t="shared" si="595"/>
        <v>23.608181818181819</v>
      </c>
      <c r="G7652" s="1">
        <v>259.69</v>
      </c>
      <c r="H7652" s="1">
        <v>12.98</v>
      </c>
      <c r="I7652">
        <f t="shared" si="597"/>
        <v>272.67</v>
      </c>
      <c r="J7652">
        <f t="shared" si="598"/>
        <v>3.5455000000000001</v>
      </c>
      <c r="K7652">
        <f t="shared" si="599"/>
        <v>9.2073089499999998</v>
      </c>
      <c r="L7652" s="1" t="s">
        <v>26</v>
      </c>
      <c r="M7652" s="1" t="s">
        <v>55</v>
      </c>
      <c r="N7652" s="1" t="s">
        <v>42</v>
      </c>
      <c r="O7652" s="1" t="s">
        <v>34</v>
      </c>
      <c r="P7652" s="1" t="s">
        <v>48</v>
      </c>
      <c r="Q7652" s="1" t="s">
        <v>24</v>
      </c>
      <c r="R7652" s="2">
        <v>39891</v>
      </c>
    </row>
    <row r="7653" spans="1:18" x14ac:dyDescent="0.25">
      <c r="A7653" s="1">
        <v>7559</v>
      </c>
      <c r="B7653" s="2">
        <v>40463</v>
      </c>
      <c r="C7653" s="2" t="str">
        <f t="shared" si="596"/>
        <v>October</v>
      </c>
      <c r="D7653" s="1" t="s">
        <v>37</v>
      </c>
      <c r="E7653" s="1">
        <v>39</v>
      </c>
      <c r="F7653" s="1">
        <f t="shared" si="595"/>
        <v>20.667948717948718</v>
      </c>
      <c r="G7653" s="1">
        <v>806.05</v>
      </c>
      <c r="H7653" s="1">
        <v>5.99</v>
      </c>
      <c r="I7653">
        <f t="shared" si="597"/>
        <v>812.04</v>
      </c>
      <c r="J7653">
        <f t="shared" si="598"/>
        <v>5.3265000000000002</v>
      </c>
      <c r="K7653">
        <f t="shared" si="599"/>
        <v>42.934253250000005</v>
      </c>
      <c r="L7653" s="1" t="s">
        <v>26</v>
      </c>
      <c r="M7653" s="1" t="s">
        <v>54</v>
      </c>
      <c r="N7653" s="1" t="s">
        <v>33</v>
      </c>
      <c r="O7653" s="1" t="s">
        <v>29</v>
      </c>
      <c r="P7653" s="1" t="s">
        <v>43</v>
      </c>
      <c r="Q7653" s="1" t="s">
        <v>24</v>
      </c>
      <c r="R7653" s="2">
        <v>40464</v>
      </c>
    </row>
    <row r="7654" spans="1:18" x14ac:dyDescent="0.25">
      <c r="A7654" s="1">
        <v>43079</v>
      </c>
      <c r="B7654" s="2">
        <v>40015</v>
      </c>
      <c r="C7654" s="2" t="str">
        <f t="shared" si="596"/>
        <v>July</v>
      </c>
      <c r="D7654" s="1" t="s">
        <v>41</v>
      </c>
      <c r="E7654" s="1">
        <v>40</v>
      </c>
      <c r="F7654" s="1">
        <f t="shared" si="595"/>
        <v>29.600749999999998</v>
      </c>
      <c r="G7654" s="1">
        <v>1184.03</v>
      </c>
      <c r="H7654" s="1">
        <v>4</v>
      </c>
      <c r="I7654">
        <f t="shared" si="597"/>
        <v>1188.03</v>
      </c>
      <c r="J7654">
        <f t="shared" si="598"/>
        <v>5.3265000000000002</v>
      </c>
      <c r="K7654">
        <f t="shared" si="599"/>
        <v>63.067357950000002</v>
      </c>
      <c r="L7654" s="1" t="s">
        <v>26</v>
      </c>
      <c r="M7654" s="1" t="s">
        <v>20</v>
      </c>
      <c r="N7654" s="1" t="s">
        <v>42</v>
      </c>
      <c r="O7654" s="1" t="s">
        <v>29</v>
      </c>
      <c r="P7654" s="1" t="s">
        <v>43</v>
      </c>
      <c r="Q7654" s="1" t="s">
        <v>24</v>
      </c>
      <c r="R7654" s="2">
        <v>40016</v>
      </c>
    </row>
    <row r="7655" spans="1:18" x14ac:dyDescent="0.25">
      <c r="A7655" s="1">
        <v>42022</v>
      </c>
      <c r="B7655" s="2">
        <v>40080</v>
      </c>
      <c r="C7655" s="2" t="str">
        <f t="shared" si="596"/>
        <v>September</v>
      </c>
      <c r="D7655" s="1" t="s">
        <v>41</v>
      </c>
      <c r="E7655" s="1">
        <v>45</v>
      </c>
      <c r="F7655" s="1">
        <f t="shared" si="595"/>
        <v>7.53</v>
      </c>
      <c r="G7655" s="1">
        <v>338.85</v>
      </c>
      <c r="H7655" s="1">
        <v>7.72</v>
      </c>
      <c r="I7655">
        <f t="shared" si="597"/>
        <v>346.57000000000005</v>
      </c>
      <c r="J7655">
        <f t="shared" si="598"/>
        <v>3.5455000000000001</v>
      </c>
      <c r="K7655">
        <f t="shared" si="599"/>
        <v>12.013926750000001</v>
      </c>
      <c r="L7655" s="1" t="s">
        <v>26</v>
      </c>
      <c r="M7655" s="1" t="s">
        <v>27</v>
      </c>
      <c r="N7655" s="1" t="s">
        <v>42</v>
      </c>
      <c r="O7655" s="1" t="s">
        <v>34</v>
      </c>
      <c r="P7655" s="1" t="s">
        <v>48</v>
      </c>
      <c r="Q7655" s="1" t="s">
        <v>24</v>
      </c>
      <c r="R7655" s="2">
        <v>40081</v>
      </c>
    </row>
    <row r="7656" spans="1:18" x14ac:dyDescent="0.25">
      <c r="A7656" s="1">
        <v>22115</v>
      </c>
      <c r="B7656" s="2">
        <v>40344</v>
      </c>
      <c r="C7656" s="2" t="str">
        <f t="shared" si="596"/>
        <v>June</v>
      </c>
      <c r="D7656" s="1" t="s">
        <v>18</v>
      </c>
      <c r="E7656" s="1">
        <v>5</v>
      </c>
      <c r="F7656" s="1">
        <f t="shared" si="595"/>
        <v>150.38800000000001</v>
      </c>
      <c r="G7656" s="1">
        <v>751.94</v>
      </c>
      <c r="H7656" s="1">
        <v>17.850000000000001</v>
      </c>
      <c r="I7656">
        <f t="shared" si="597"/>
        <v>769.79000000000008</v>
      </c>
      <c r="J7656">
        <f t="shared" si="598"/>
        <v>5.3265000000000002</v>
      </c>
      <c r="K7656">
        <f t="shared" si="599"/>
        <v>40.052084100000009</v>
      </c>
      <c r="L7656" s="1" t="s">
        <v>38</v>
      </c>
      <c r="M7656" s="1" t="s">
        <v>58</v>
      </c>
      <c r="N7656" s="1" t="s">
        <v>21</v>
      </c>
      <c r="O7656" s="1" t="s">
        <v>29</v>
      </c>
      <c r="P7656" s="1" t="s">
        <v>61</v>
      </c>
      <c r="Q7656" s="1" t="s">
        <v>40</v>
      </c>
      <c r="R7656" s="2">
        <v>40344</v>
      </c>
    </row>
    <row r="7657" spans="1:18" x14ac:dyDescent="0.25">
      <c r="A7657" s="1">
        <v>55909</v>
      </c>
      <c r="B7657" s="2">
        <v>39952</v>
      </c>
      <c r="C7657" s="2" t="str">
        <f t="shared" si="596"/>
        <v>May</v>
      </c>
      <c r="D7657" s="1" t="s">
        <v>18</v>
      </c>
      <c r="E7657" s="1">
        <v>3</v>
      </c>
      <c r="F7657" s="1">
        <f t="shared" si="595"/>
        <v>175.58666666666667</v>
      </c>
      <c r="G7657" s="1">
        <v>526.76</v>
      </c>
      <c r="H7657" s="1">
        <v>19.989999999999998</v>
      </c>
      <c r="I7657">
        <f t="shared" si="597"/>
        <v>546.75</v>
      </c>
      <c r="J7657">
        <f t="shared" si="598"/>
        <v>3.5455000000000001</v>
      </c>
      <c r="K7657">
        <f t="shared" si="599"/>
        <v>18.676275799999999</v>
      </c>
      <c r="L7657" s="1" t="s">
        <v>26</v>
      </c>
      <c r="M7657" s="1" t="s">
        <v>58</v>
      </c>
      <c r="N7657" s="1" t="s">
        <v>42</v>
      </c>
      <c r="O7657" s="1" t="s">
        <v>34</v>
      </c>
      <c r="P7657" s="1" t="s">
        <v>48</v>
      </c>
      <c r="Q7657" s="1" t="s">
        <v>24</v>
      </c>
      <c r="R7657" s="2">
        <v>39956</v>
      </c>
    </row>
    <row r="7658" spans="1:18" x14ac:dyDescent="0.25">
      <c r="A7658" s="1">
        <v>5986</v>
      </c>
      <c r="B7658" s="2">
        <v>41020</v>
      </c>
      <c r="C7658" s="2" t="str">
        <f t="shared" si="596"/>
        <v>April</v>
      </c>
      <c r="D7658" s="1" t="s">
        <v>25</v>
      </c>
      <c r="E7658" s="1">
        <v>48</v>
      </c>
      <c r="F7658" s="1">
        <f t="shared" si="595"/>
        <v>115.75375000000001</v>
      </c>
      <c r="G7658" s="1">
        <v>5556.18</v>
      </c>
      <c r="H7658" s="1">
        <v>3.99</v>
      </c>
      <c r="I7658">
        <f t="shared" si="597"/>
        <v>5560.17</v>
      </c>
      <c r="J7658">
        <f t="shared" si="598"/>
        <v>3.5455000000000001</v>
      </c>
      <c r="K7658">
        <f t="shared" si="599"/>
        <v>196.9943619</v>
      </c>
      <c r="L7658" s="1" t="s">
        <v>26</v>
      </c>
      <c r="M7658" s="1" t="s">
        <v>27</v>
      </c>
      <c r="N7658" s="1" t="s">
        <v>28</v>
      </c>
      <c r="O7658" s="1" t="s">
        <v>34</v>
      </c>
      <c r="P7658" s="1" t="s">
        <v>68</v>
      </c>
      <c r="Q7658" s="1" t="s">
        <v>24</v>
      </c>
      <c r="R7658" s="2">
        <v>41020</v>
      </c>
    </row>
    <row r="7659" spans="1:18" x14ac:dyDescent="0.25">
      <c r="A7659" s="1">
        <v>31874</v>
      </c>
      <c r="B7659" s="2">
        <v>41167</v>
      </c>
      <c r="C7659" s="2" t="str">
        <f t="shared" si="596"/>
        <v>September</v>
      </c>
      <c r="D7659" s="1" t="s">
        <v>25</v>
      </c>
      <c r="E7659" s="1">
        <v>29</v>
      </c>
      <c r="F7659" s="1">
        <f t="shared" si="595"/>
        <v>11.101724137931035</v>
      </c>
      <c r="G7659" s="1">
        <v>321.95</v>
      </c>
      <c r="H7659" s="1">
        <v>3.37</v>
      </c>
      <c r="I7659">
        <f t="shared" si="597"/>
        <v>325.32</v>
      </c>
      <c r="J7659">
        <f t="shared" si="598"/>
        <v>3.5455000000000001</v>
      </c>
      <c r="K7659">
        <f t="shared" si="599"/>
        <v>11.41473725</v>
      </c>
      <c r="L7659" s="1" t="s">
        <v>19</v>
      </c>
      <c r="M7659" s="1" t="s">
        <v>20</v>
      </c>
      <c r="N7659" s="1" t="s">
        <v>33</v>
      </c>
      <c r="O7659" s="1" t="s">
        <v>34</v>
      </c>
      <c r="P7659" s="1" t="s">
        <v>50</v>
      </c>
      <c r="Q7659" s="1" t="s">
        <v>46</v>
      </c>
      <c r="R7659" s="2">
        <v>41167</v>
      </c>
    </row>
    <row r="7660" spans="1:18" x14ac:dyDescent="0.25">
      <c r="A7660" s="1">
        <v>9957</v>
      </c>
      <c r="B7660" s="2">
        <v>40512</v>
      </c>
      <c r="C7660" s="2" t="str">
        <f t="shared" si="596"/>
        <v>November</v>
      </c>
      <c r="D7660" s="1" t="s">
        <v>32</v>
      </c>
      <c r="E7660" s="1">
        <v>31</v>
      </c>
      <c r="F7660" s="1">
        <f t="shared" si="595"/>
        <v>2.411290322580645</v>
      </c>
      <c r="G7660" s="1">
        <v>74.75</v>
      </c>
      <c r="H7660" s="1">
        <v>5.2</v>
      </c>
      <c r="I7660">
        <f t="shared" si="597"/>
        <v>79.95</v>
      </c>
      <c r="J7660">
        <f t="shared" si="598"/>
        <v>3.5455000000000001</v>
      </c>
      <c r="K7660">
        <f t="shared" si="599"/>
        <v>2.6502612499999998</v>
      </c>
      <c r="L7660" s="1" t="s">
        <v>19</v>
      </c>
      <c r="M7660" s="1" t="s">
        <v>54</v>
      </c>
      <c r="N7660" s="1" t="s">
        <v>33</v>
      </c>
      <c r="O7660" s="1" t="s">
        <v>34</v>
      </c>
      <c r="P7660" s="1" t="s">
        <v>35</v>
      </c>
      <c r="Q7660" s="1" t="s">
        <v>36</v>
      </c>
      <c r="R7660" s="2">
        <v>40513</v>
      </c>
    </row>
    <row r="7661" spans="1:18" x14ac:dyDescent="0.25">
      <c r="A7661" s="1">
        <v>2247</v>
      </c>
      <c r="B7661" s="2">
        <v>41122</v>
      </c>
      <c r="C7661" s="2" t="str">
        <f t="shared" si="596"/>
        <v>August</v>
      </c>
      <c r="D7661" s="1" t="s">
        <v>32</v>
      </c>
      <c r="E7661" s="1">
        <v>6</v>
      </c>
      <c r="F7661" s="1">
        <f t="shared" si="595"/>
        <v>3522.4516666666664</v>
      </c>
      <c r="G7661" s="1">
        <v>21134.71</v>
      </c>
      <c r="H7661" s="1">
        <v>8.73</v>
      </c>
      <c r="I7661">
        <f t="shared" si="597"/>
        <v>21143.439999999999</v>
      </c>
      <c r="J7661">
        <f t="shared" si="598"/>
        <v>5.3265000000000002</v>
      </c>
      <c r="K7661">
        <f t="shared" si="599"/>
        <v>1125.7403281500001</v>
      </c>
      <c r="L7661" s="1" t="s">
        <v>38</v>
      </c>
      <c r="M7661" s="1" t="s">
        <v>51</v>
      </c>
      <c r="N7661" s="1" t="s">
        <v>28</v>
      </c>
      <c r="O7661" s="1" t="s">
        <v>29</v>
      </c>
      <c r="P7661" s="1" t="s">
        <v>61</v>
      </c>
      <c r="Q7661" s="1" t="s">
        <v>64</v>
      </c>
      <c r="R7661" s="2">
        <v>41124</v>
      </c>
    </row>
    <row r="7662" spans="1:18" x14ac:dyDescent="0.25">
      <c r="A7662" s="1">
        <v>32291</v>
      </c>
      <c r="B7662" s="2">
        <v>40122</v>
      </c>
      <c r="C7662" s="2" t="str">
        <f t="shared" si="596"/>
        <v>November</v>
      </c>
      <c r="D7662" s="1" t="s">
        <v>41</v>
      </c>
      <c r="E7662" s="1">
        <v>4</v>
      </c>
      <c r="F7662" s="1">
        <f t="shared" si="595"/>
        <v>17.0075</v>
      </c>
      <c r="G7662" s="1">
        <v>68.03</v>
      </c>
      <c r="H7662" s="1">
        <v>4.53</v>
      </c>
      <c r="I7662">
        <f t="shared" si="597"/>
        <v>72.56</v>
      </c>
      <c r="J7662">
        <f t="shared" si="598"/>
        <v>3.5455000000000001</v>
      </c>
      <c r="K7662">
        <f t="shared" si="599"/>
        <v>2.4120036499999999</v>
      </c>
      <c r="L7662" s="1" t="s">
        <v>26</v>
      </c>
      <c r="M7662" s="1" t="s">
        <v>20</v>
      </c>
      <c r="N7662" s="1" t="s">
        <v>28</v>
      </c>
      <c r="O7662" s="1" t="s">
        <v>34</v>
      </c>
      <c r="P7662" s="1" t="s">
        <v>60</v>
      </c>
      <c r="Q7662" s="1" t="s">
        <v>24</v>
      </c>
      <c r="R7662" s="2">
        <v>40123</v>
      </c>
    </row>
    <row r="7663" spans="1:18" x14ac:dyDescent="0.25">
      <c r="A7663" s="1">
        <v>38052</v>
      </c>
      <c r="B7663" s="2">
        <v>40954</v>
      </c>
      <c r="C7663" s="2" t="str">
        <f t="shared" si="596"/>
        <v>February</v>
      </c>
      <c r="D7663" s="1" t="s">
        <v>18</v>
      </c>
      <c r="E7663" s="1">
        <v>13</v>
      </c>
      <c r="F7663" s="1">
        <f t="shared" si="595"/>
        <v>41.738461538461543</v>
      </c>
      <c r="G7663" s="1">
        <v>542.6</v>
      </c>
      <c r="H7663" s="1">
        <v>1.99</v>
      </c>
      <c r="I7663">
        <f t="shared" si="597"/>
        <v>544.59</v>
      </c>
      <c r="J7663">
        <f t="shared" si="598"/>
        <v>5.3265000000000002</v>
      </c>
      <c r="K7663">
        <f t="shared" si="599"/>
        <v>28.901589000000005</v>
      </c>
      <c r="L7663" s="1" t="s">
        <v>26</v>
      </c>
      <c r="M7663" s="1" t="s">
        <v>27</v>
      </c>
      <c r="N7663" s="1" t="s">
        <v>21</v>
      </c>
      <c r="O7663" s="1" t="s">
        <v>29</v>
      </c>
      <c r="P7663" s="1" t="s">
        <v>43</v>
      </c>
      <c r="Q7663" s="1" t="s">
        <v>46</v>
      </c>
      <c r="R7663" s="2">
        <v>40954</v>
      </c>
    </row>
    <row r="7664" spans="1:18" x14ac:dyDescent="0.25">
      <c r="A7664" s="1">
        <v>5472</v>
      </c>
      <c r="B7664" s="2">
        <v>40278</v>
      </c>
      <c r="C7664" s="2" t="str">
        <f t="shared" si="596"/>
        <v>April</v>
      </c>
      <c r="D7664" s="1" t="s">
        <v>18</v>
      </c>
      <c r="E7664" s="1">
        <v>27</v>
      </c>
      <c r="F7664" s="1">
        <f t="shared" si="595"/>
        <v>12.556666666666665</v>
      </c>
      <c r="G7664" s="1">
        <v>339.03</v>
      </c>
      <c r="H7664" s="1">
        <v>4.51</v>
      </c>
      <c r="I7664">
        <f t="shared" si="597"/>
        <v>343.53999999999996</v>
      </c>
      <c r="J7664">
        <f t="shared" si="598"/>
        <v>3.5455000000000001</v>
      </c>
      <c r="K7664">
        <f t="shared" si="599"/>
        <v>12.020308649999999</v>
      </c>
      <c r="L7664" s="1" t="s">
        <v>26</v>
      </c>
      <c r="M7664" s="1" t="s">
        <v>47</v>
      </c>
      <c r="N7664" s="1" t="s">
        <v>33</v>
      </c>
      <c r="O7664" s="1" t="s">
        <v>34</v>
      </c>
      <c r="P7664" s="1" t="s">
        <v>60</v>
      </c>
      <c r="Q7664" s="1" t="s">
        <v>24</v>
      </c>
      <c r="R7664" s="2">
        <v>40282</v>
      </c>
    </row>
    <row r="7665" spans="1:18" x14ac:dyDescent="0.25">
      <c r="A7665" s="1">
        <v>4257</v>
      </c>
      <c r="B7665" s="2">
        <v>40626</v>
      </c>
      <c r="C7665" s="2" t="str">
        <f t="shared" si="596"/>
        <v>March</v>
      </c>
      <c r="D7665" s="1" t="s">
        <v>41</v>
      </c>
      <c r="E7665" s="1">
        <v>45</v>
      </c>
      <c r="F7665" s="1">
        <f t="shared" si="595"/>
        <v>5.6419999999999995</v>
      </c>
      <c r="G7665" s="1">
        <v>253.89</v>
      </c>
      <c r="H7665" s="1">
        <v>5.3</v>
      </c>
      <c r="I7665">
        <f t="shared" si="597"/>
        <v>259.19</v>
      </c>
      <c r="J7665">
        <f t="shared" si="598"/>
        <v>3.5455000000000001</v>
      </c>
      <c r="K7665">
        <f t="shared" si="599"/>
        <v>9.0016699500000001</v>
      </c>
      <c r="L7665" s="1" t="s">
        <v>26</v>
      </c>
      <c r="M7665" s="1" t="s">
        <v>20</v>
      </c>
      <c r="N7665" s="1" t="s">
        <v>21</v>
      </c>
      <c r="O7665" s="1" t="s">
        <v>34</v>
      </c>
      <c r="P7665" s="1" t="s">
        <v>62</v>
      </c>
      <c r="Q7665" s="1" t="s">
        <v>24</v>
      </c>
      <c r="R7665" s="2">
        <v>40628</v>
      </c>
    </row>
    <row r="7666" spans="1:18" x14ac:dyDescent="0.25">
      <c r="A7666" s="1">
        <v>18496</v>
      </c>
      <c r="B7666" s="2">
        <v>39948</v>
      </c>
      <c r="C7666" s="2" t="str">
        <f t="shared" si="596"/>
        <v>May</v>
      </c>
      <c r="D7666" s="1" t="s">
        <v>25</v>
      </c>
      <c r="E7666" s="1">
        <v>30</v>
      </c>
      <c r="F7666" s="1">
        <f t="shared" si="595"/>
        <v>33.033666666666669</v>
      </c>
      <c r="G7666" s="1">
        <v>991.01</v>
      </c>
      <c r="H7666" s="1">
        <v>6.5</v>
      </c>
      <c r="I7666">
        <f t="shared" si="597"/>
        <v>997.51</v>
      </c>
      <c r="J7666">
        <f t="shared" si="598"/>
        <v>5.3265000000000002</v>
      </c>
      <c r="K7666">
        <f t="shared" si="599"/>
        <v>52.786147650000004</v>
      </c>
      <c r="L7666" s="1" t="s">
        <v>26</v>
      </c>
      <c r="M7666" s="1" t="s">
        <v>51</v>
      </c>
      <c r="N7666" s="1" t="s">
        <v>33</v>
      </c>
      <c r="O7666" s="1" t="s">
        <v>29</v>
      </c>
      <c r="P7666" s="1" t="s">
        <v>43</v>
      </c>
      <c r="Q7666" s="1" t="s">
        <v>24</v>
      </c>
      <c r="R7666" s="2">
        <v>39949</v>
      </c>
    </row>
    <row r="7667" spans="1:18" x14ac:dyDescent="0.25">
      <c r="A7667" s="1">
        <v>4578</v>
      </c>
      <c r="B7667" s="2">
        <v>41164</v>
      </c>
      <c r="C7667" s="2" t="str">
        <f t="shared" si="596"/>
        <v>September</v>
      </c>
      <c r="D7667" s="1" t="s">
        <v>18</v>
      </c>
      <c r="E7667" s="1">
        <v>15</v>
      </c>
      <c r="F7667" s="1">
        <f t="shared" si="595"/>
        <v>19.644000000000002</v>
      </c>
      <c r="G7667" s="1">
        <v>294.66000000000003</v>
      </c>
      <c r="H7667" s="1">
        <v>6.67</v>
      </c>
      <c r="I7667">
        <f t="shared" si="597"/>
        <v>301.33000000000004</v>
      </c>
      <c r="J7667">
        <f t="shared" si="598"/>
        <v>4.7610000000000001</v>
      </c>
      <c r="K7667">
        <f t="shared" si="599"/>
        <v>14.028762600000002</v>
      </c>
      <c r="L7667" s="1" t="s">
        <v>26</v>
      </c>
      <c r="M7667" s="1" t="s">
        <v>56</v>
      </c>
      <c r="N7667" s="1" t="s">
        <v>33</v>
      </c>
      <c r="O7667" s="1" t="s">
        <v>22</v>
      </c>
      <c r="P7667" s="1" t="s">
        <v>23</v>
      </c>
      <c r="Q7667" s="1" t="s">
        <v>46</v>
      </c>
      <c r="R7667" s="2">
        <v>41171</v>
      </c>
    </row>
    <row r="7668" spans="1:18" x14ac:dyDescent="0.25">
      <c r="A7668" s="1">
        <v>7367</v>
      </c>
      <c r="B7668" s="2">
        <v>40699</v>
      </c>
      <c r="C7668" s="2" t="str">
        <f t="shared" si="596"/>
        <v>June</v>
      </c>
      <c r="D7668" s="1" t="s">
        <v>18</v>
      </c>
      <c r="E7668" s="1">
        <v>46</v>
      </c>
      <c r="F7668" s="1">
        <f t="shared" si="595"/>
        <v>6.600434782608696</v>
      </c>
      <c r="G7668" s="1">
        <v>303.62</v>
      </c>
      <c r="H7668" s="1">
        <v>2.74</v>
      </c>
      <c r="I7668">
        <f t="shared" si="597"/>
        <v>306.36</v>
      </c>
      <c r="J7668">
        <f t="shared" si="598"/>
        <v>5.3265000000000002</v>
      </c>
      <c r="K7668">
        <f t="shared" si="599"/>
        <v>16.172319300000002</v>
      </c>
      <c r="L7668" s="1" t="s">
        <v>26</v>
      </c>
      <c r="M7668" s="1" t="s">
        <v>69</v>
      </c>
      <c r="N7668" s="1" t="s">
        <v>28</v>
      </c>
      <c r="O7668" s="1" t="s">
        <v>29</v>
      </c>
      <c r="P7668" s="1" t="s">
        <v>43</v>
      </c>
      <c r="Q7668" s="1" t="s">
        <v>46</v>
      </c>
      <c r="R7668" s="2">
        <v>40706</v>
      </c>
    </row>
    <row r="7669" spans="1:18" x14ac:dyDescent="0.25">
      <c r="A7669" s="1">
        <v>967</v>
      </c>
      <c r="B7669" s="2">
        <v>41080</v>
      </c>
      <c r="C7669" s="2" t="str">
        <f t="shared" si="596"/>
        <v>June</v>
      </c>
      <c r="D7669" s="1" t="s">
        <v>41</v>
      </c>
      <c r="E7669" s="1">
        <v>6</v>
      </c>
      <c r="F7669" s="1">
        <f t="shared" si="595"/>
        <v>15.093333333333334</v>
      </c>
      <c r="G7669" s="1">
        <v>90.56</v>
      </c>
      <c r="H7669" s="1">
        <v>7.51</v>
      </c>
      <c r="I7669">
        <f t="shared" si="597"/>
        <v>98.070000000000007</v>
      </c>
      <c r="J7669">
        <f t="shared" si="598"/>
        <v>5.3265000000000002</v>
      </c>
      <c r="K7669">
        <f t="shared" si="599"/>
        <v>4.8236784000000004</v>
      </c>
      <c r="L7669" s="1" t="s">
        <v>26</v>
      </c>
      <c r="M7669" s="1" t="s">
        <v>47</v>
      </c>
      <c r="N7669" s="1" t="s">
        <v>21</v>
      </c>
      <c r="O7669" s="1" t="s">
        <v>29</v>
      </c>
      <c r="P7669" s="1" t="s">
        <v>61</v>
      </c>
      <c r="Q7669" s="1" t="s">
        <v>31</v>
      </c>
      <c r="R7669" s="2">
        <v>41082</v>
      </c>
    </row>
    <row r="7670" spans="1:18" x14ac:dyDescent="0.25">
      <c r="A7670" s="1">
        <v>20390</v>
      </c>
      <c r="B7670" s="2">
        <v>40056</v>
      </c>
      <c r="C7670" s="2" t="str">
        <f t="shared" si="596"/>
        <v>August</v>
      </c>
      <c r="D7670" s="1" t="s">
        <v>32</v>
      </c>
      <c r="E7670" s="1">
        <v>17</v>
      </c>
      <c r="F7670" s="1">
        <f t="shared" si="595"/>
        <v>3.4411764705882355</v>
      </c>
      <c r="G7670" s="1">
        <v>58.5</v>
      </c>
      <c r="H7670" s="1">
        <v>1.92</v>
      </c>
      <c r="I7670">
        <f t="shared" si="597"/>
        <v>60.42</v>
      </c>
      <c r="J7670">
        <f t="shared" si="598"/>
        <v>3.5455000000000001</v>
      </c>
      <c r="K7670">
        <f t="shared" si="599"/>
        <v>2.0741175000000003</v>
      </c>
      <c r="L7670" s="1" t="s">
        <v>26</v>
      </c>
      <c r="M7670" s="1" t="s">
        <v>27</v>
      </c>
      <c r="N7670" s="1" t="s">
        <v>42</v>
      </c>
      <c r="O7670" s="1" t="s">
        <v>34</v>
      </c>
      <c r="P7670" s="1" t="s">
        <v>50</v>
      </c>
      <c r="Q7670" s="1" t="s">
        <v>36</v>
      </c>
      <c r="R7670" s="2">
        <v>40058</v>
      </c>
    </row>
    <row r="7671" spans="1:18" x14ac:dyDescent="0.25">
      <c r="A7671" s="1">
        <v>29319</v>
      </c>
      <c r="B7671" s="2">
        <v>39837</v>
      </c>
      <c r="C7671" s="2" t="str">
        <f t="shared" si="596"/>
        <v>January</v>
      </c>
      <c r="D7671" s="1" t="s">
        <v>18</v>
      </c>
      <c r="E7671" s="1">
        <v>21</v>
      </c>
      <c r="F7671" s="1">
        <f t="shared" si="595"/>
        <v>210.93761904761902</v>
      </c>
      <c r="G7671" s="1">
        <v>4429.6899999999996</v>
      </c>
      <c r="H7671" s="1">
        <v>24.49</v>
      </c>
      <c r="I7671">
        <f t="shared" si="597"/>
        <v>4454.1799999999994</v>
      </c>
      <c r="J7671">
        <f t="shared" si="598"/>
        <v>5.3265000000000002</v>
      </c>
      <c r="K7671">
        <f t="shared" si="599"/>
        <v>235.94743785</v>
      </c>
      <c r="L7671" s="1" t="s">
        <v>19</v>
      </c>
      <c r="M7671" s="1" t="s">
        <v>55</v>
      </c>
      <c r="N7671" s="1" t="s">
        <v>28</v>
      </c>
      <c r="O7671" s="1" t="s">
        <v>29</v>
      </c>
      <c r="P7671" s="1" t="s">
        <v>52</v>
      </c>
      <c r="Q7671" s="1" t="s">
        <v>53</v>
      </c>
      <c r="R7671" s="2">
        <v>39839</v>
      </c>
    </row>
    <row r="7672" spans="1:18" x14ac:dyDescent="0.25">
      <c r="A7672" s="1">
        <v>35266</v>
      </c>
      <c r="B7672" s="2">
        <v>40553</v>
      </c>
      <c r="C7672" s="2" t="str">
        <f t="shared" si="596"/>
        <v>January</v>
      </c>
      <c r="D7672" s="1" t="s">
        <v>32</v>
      </c>
      <c r="E7672" s="1">
        <v>28</v>
      </c>
      <c r="F7672" s="1">
        <f t="shared" si="595"/>
        <v>214.06214285714285</v>
      </c>
      <c r="G7672" s="1">
        <v>5993.74</v>
      </c>
      <c r="H7672" s="1">
        <v>69.64</v>
      </c>
      <c r="I7672">
        <f t="shared" si="597"/>
        <v>6063.38</v>
      </c>
      <c r="J7672">
        <f t="shared" si="598"/>
        <v>4.7610000000000001</v>
      </c>
      <c r="K7672">
        <f t="shared" si="599"/>
        <v>285.36196139999998</v>
      </c>
      <c r="L7672" s="1" t="s">
        <v>38</v>
      </c>
      <c r="M7672" s="1" t="s">
        <v>44</v>
      </c>
      <c r="N7672" s="1" t="s">
        <v>33</v>
      </c>
      <c r="O7672" s="1" t="s">
        <v>22</v>
      </c>
      <c r="P7672" s="1" t="s">
        <v>57</v>
      </c>
      <c r="Q7672" s="1" t="s">
        <v>64</v>
      </c>
      <c r="R7672" s="2">
        <v>40555</v>
      </c>
    </row>
    <row r="7673" spans="1:18" x14ac:dyDescent="0.25">
      <c r="A7673" s="1">
        <v>40001</v>
      </c>
      <c r="B7673" s="2">
        <v>40598</v>
      </c>
      <c r="C7673" s="2" t="str">
        <f t="shared" si="596"/>
        <v>February</v>
      </c>
      <c r="D7673" s="1" t="s">
        <v>41</v>
      </c>
      <c r="E7673" s="1">
        <v>46</v>
      </c>
      <c r="F7673" s="1">
        <f t="shared" si="595"/>
        <v>37.750652173913046</v>
      </c>
      <c r="G7673" s="1">
        <v>1736.53</v>
      </c>
      <c r="H7673" s="1">
        <v>3.99</v>
      </c>
      <c r="I7673">
        <f t="shared" si="597"/>
        <v>1740.52</v>
      </c>
      <c r="J7673">
        <f t="shared" si="598"/>
        <v>3.5455000000000001</v>
      </c>
      <c r="K7673">
        <f t="shared" si="599"/>
        <v>61.56867115</v>
      </c>
      <c r="L7673" s="1" t="s">
        <v>26</v>
      </c>
      <c r="M7673" s="1" t="s">
        <v>27</v>
      </c>
      <c r="N7673" s="1" t="s">
        <v>42</v>
      </c>
      <c r="O7673" s="1" t="s">
        <v>34</v>
      </c>
      <c r="P7673" s="1" t="s">
        <v>68</v>
      </c>
      <c r="Q7673" s="1" t="s">
        <v>24</v>
      </c>
      <c r="R7673" s="2">
        <v>40600</v>
      </c>
    </row>
    <row r="7674" spans="1:18" x14ac:dyDescent="0.25">
      <c r="A7674" s="1">
        <v>10662</v>
      </c>
      <c r="B7674" s="2">
        <v>40675</v>
      </c>
      <c r="C7674" s="2" t="str">
        <f t="shared" si="596"/>
        <v>May</v>
      </c>
      <c r="D7674" s="1" t="s">
        <v>18</v>
      </c>
      <c r="E7674" s="1">
        <v>45</v>
      </c>
      <c r="F7674" s="1">
        <f t="shared" si="595"/>
        <v>6.2917777777777779</v>
      </c>
      <c r="G7674" s="1">
        <v>283.13</v>
      </c>
      <c r="H7674" s="1">
        <v>6.81</v>
      </c>
      <c r="I7674">
        <f t="shared" si="597"/>
        <v>289.94</v>
      </c>
      <c r="J7674">
        <f t="shared" si="598"/>
        <v>3.5455000000000001</v>
      </c>
      <c r="K7674">
        <f t="shared" si="599"/>
        <v>10.038374149999999</v>
      </c>
      <c r="L7674" s="1" t="s">
        <v>26</v>
      </c>
      <c r="M7674" s="1" t="s">
        <v>47</v>
      </c>
      <c r="N7674" s="1" t="s">
        <v>42</v>
      </c>
      <c r="O7674" s="1" t="s">
        <v>34</v>
      </c>
      <c r="P7674" s="1" t="s">
        <v>45</v>
      </c>
      <c r="Q7674" s="1" t="s">
        <v>24</v>
      </c>
      <c r="R7674" s="2">
        <v>40684</v>
      </c>
    </row>
    <row r="7675" spans="1:18" x14ac:dyDescent="0.25">
      <c r="A7675" s="1">
        <v>49088</v>
      </c>
      <c r="B7675" s="2">
        <v>40079</v>
      </c>
      <c r="C7675" s="2" t="str">
        <f t="shared" si="596"/>
        <v>September</v>
      </c>
      <c r="D7675" s="1" t="s">
        <v>37</v>
      </c>
      <c r="E7675" s="1">
        <v>16</v>
      </c>
      <c r="F7675" s="1">
        <f t="shared" si="595"/>
        <v>8.1318750000000009</v>
      </c>
      <c r="G7675" s="1">
        <v>130.11000000000001</v>
      </c>
      <c r="H7675" s="1">
        <v>2.83</v>
      </c>
      <c r="I7675">
        <f t="shared" si="597"/>
        <v>132.94000000000003</v>
      </c>
      <c r="J7675">
        <f t="shared" si="598"/>
        <v>5.3265000000000002</v>
      </c>
      <c r="K7675">
        <f t="shared" si="599"/>
        <v>6.9303091500000003</v>
      </c>
      <c r="L7675" s="1" t="s">
        <v>26</v>
      </c>
      <c r="M7675" s="1" t="s">
        <v>58</v>
      </c>
      <c r="N7675" s="1" t="s">
        <v>21</v>
      </c>
      <c r="O7675" s="1" t="s">
        <v>29</v>
      </c>
      <c r="P7675" s="1" t="s">
        <v>43</v>
      </c>
      <c r="Q7675" s="1" t="s">
        <v>46</v>
      </c>
      <c r="R7675" s="2">
        <v>40080</v>
      </c>
    </row>
    <row r="7676" spans="1:18" x14ac:dyDescent="0.25">
      <c r="A7676" s="1">
        <v>25953</v>
      </c>
      <c r="B7676" s="2">
        <v>40083</v>
      </c>
      <c r="C7676" s="2" t="str">
        <f t="shared" si="596"/>
        <v>September</v>
      </c>
      <c r="D7676" s="1" t="s">
        <v>37</v>
      </c>
      <c r="E7676" s="1">
        <v>27</v>
      </c>
      <c r="F7676" s="1">
        <f t="shared" si="595"/>
        <v>9.5755555555555567</v>
      </c>
      <c r="G7676" s="1">
        <v>258.54000000000002</v>
      </c>
      <c r="H7676" s="1">
        <v>4.82</v>
      </c>
      <c r="I7676">
        <f t="shared" si="597"/>
        <v>263.36</v>
      </c>
      <c r="J7676">
        <f t="shared" si="598"/>
        <v>3.5455000000000001</v>
      </c>
      <c r="K7676">
        <f t="shared" si="599"/>
        <v>9.1665357000000007</v>
      </c>
      <c r="L7676" s="1" t="s">
        <v>26</v>
      </c>
      <c r="M7676" s="1" t="s">
        <v>54</v>
      </c>
      <c r="N7676" s="1" t="s">
        <v>33</v>
      </c>
      <c r="O7676" s="1" t="s">
        <v>34</v>
      </c>
      <c r="P7676" s="1" t="s">
        <v>35</v>
      </c>
      <c r="Q7676" s="1" t="s">
        <v>36</v>
      </c>
      <c r="R7676" s="2">
        <v>40084</v>
      </c>
    </row>
    <row r="7677" spans="1:18" x14ac:dyDescent="0.25">
      <c r="A7677" s="1">
        <v>57447</v>
      </c>
      <c r="B7677" s="2">
        <v>40728</v>
      </c>
      <c r="C7677" s="2" t="str">
        <f t="shared" si="596"/>
        <v>July</v>
      </c>
      <c r="D7677" s="1" t="s">
        <v>32</v>
      </c>
      <c r="E7677" s="1">
        <v>39</v>
      </c>
      <c r="F7677" s="1">
        <f t="shared" si="595"/>
        <v>8.0994871794871788</v>
      </c>
      <c r="G7677" s="1">
        <v>315.88</v>
      </c>
      <c r="H7677" s="1">
        <v>3.62</v>
      </c>
      <c r="I7677">
        <f t="shared" si="597"/>
        <v>319.5</v>
      </c>
      <c r="J7677">
        <f t="shared" si="598"/>
        <v>5.3265000000000002</v>
      </c>
      <c r="K7677">
        <f t="shared" si="599"/>
        <v>16.825348200000001</v>
      </c>
      <c r="L7677" s="1" t="s">
        <v>26</v>
      </c>
      <c r="M7677" s="1" t="s">
        <v>27</v>
      </c>
      <c r="N7677" s="1" t="s">
        <v>33</v>
      </c>
      <c r="O7677" s="1" t="s">
        <v>29</v>
      </c>
      <c r="P7677" s="1" t="s">
        <v>43</v>
      </c>
      <c r="Q7677" s="1" t="s">
        <v>46</v>
      </c>
      <c r="R7677" s="2">
        <v>40728</v>
      </c>
    </row>
    <row r="7678" spans="1:18" x14ac:dyDescent="0.25">
      <c r="A7678" s="1">
        <v>27554</v>
      </c>
      <c r="B7678" s="2">
        <v>40612</v>
      </c>
      <c r="C7678" s="2" t="str">
        <f t="shared" si="596"/>
        <v>March</v>
      </c>
      <c r="D7678" s="1" t="s">
        <v>37</v>
      </c>
      <c r="E7678" s="1">
        <v>45</v>
      </c>
      <c r="F7678" s="1">
        <f t="shared" si="595"/>
        <v>281.90097777777777</v>
      </c>
      <c r="G7678" s="1">
        <v>12685.544</v>
      </c>
      <c r="H7678" s="1">
        <v>40.19</v>
      </c>
      <c r="I7678">
        <f t="shared" si="597"/>
        <v>12725.734</v>
      </c>
      <c r="J7678">
        <f t="shared" si="598"/>
        <v>4.7610000000000001</v>
      </c>
      <c r="K7678">
        <f t="shared" si="599"/>
        <v>603.95874984</v>
      </c>
      <c r="L7678" s="1" t="s">
        <v>38</v>
      </c>
      <c r="M7678" s="1" t="s">
        <v>47</v>
      </c>
      <c r="N7678" s="1" t="s">
        <v>28</v>
      </c>
      <c r="O7678" s="1" t="s">
        <v>22</v>
      </c>
      <c r="P7678" s="1" t="s">
        <v>57</v>
      </c>
      <c r="Q7678" s="1" t="s">
        <v>64</v>
      </c>
      <c r="R7678" s="2">
        <v>40614</v>
      </c>
    </row>
    <row r="7679" spans="1:18" x14ac:dyDescent="0.25">
      <c r="A7679" s="1">
        <v>47267</v>
      </c>
      <c r="B7679" s="2">
        <v>40541</v>
      </c>
      <c r="C7679" s="2" t="str">
        <f t="shared" si="596"/>
        <v>December</v>
      </c>
      <c r="D7679" s="1" t="s">
        <v>41</v>
      </c>
      <c r="E7679" s="1">
        <v>14</v>
      </c>
      <c r="F7679" s="1">
        <f t="shared" si="595"/>
        <v>74.432857142857145</v>
      </c>
      <c r="G7679" s="1">
        <v>1042.06</v>
      </c>
      <c r="H7679" s="1">
        <v>89.3</v>
      </c>
      <c r="I7679">
        <f t="shared" si="597"/>
        <v>1131.3599999999999</v>
      </c>
      <c r="J7679">
        <f t="shared" si="598"/>
        <v>4.7610000000000001</v>
      </c>
      <c r="K7679">
        <f t="shared" si="599"/>
        <v>49.612476600000001</v>
      </c>
      <c r="L7679" s="1" t="s">
        <v>38</v>
      </c>
      <c r="M7679" s="1" t="s">
        <v>56</v>
      </c>
      <c r="N7679" s="1" t="s">
        <v>33</v>
      </c>
      <c r="O7679" s="1" t="s">
        <v>22</v>
      </c>
      <c r="P7679" s="1" t="s">
        <v>57</v>
      </c>
      <c r="Q7679" s="1" t="s">
        <v>64</v>
      </c>
      <c r="R7679" s="2">
        <v>40542</v>
      </c>
    </row>
    <row r="7680" spans="1:18" x14ac:dyDescent="0.25">
      <c r="A7680" s="1">
        <v>11332</v>
      </c>
      <c r="B7680" s="2">
        <v>40133</v>
      </c>
      <c r="C7680" s="2" t="str">
        <f t="shared" si="596"/>
        <v>November</v>
      </c>
      <c r="D7680" s="1" t="s">
        <v>18</v>
      </c>
      <c r="E7680" s="1">
        <v>6</v>
      </c>
      <c r="F7680" s="1">
        <f t="shared" si="595"/>
        <v>30.721833333333333</v>
      </c>
      <c r="G7680" s="1">
        <v>184.33099999999999</v>
      </c>
      <c r="H7680" s="1">
        <v>5.99</v>
      </c>
      <c r="I7680">
        <f t="shared" si="597"/>
        <v>190.321</v>
      </c>
      <c r="J7680">
        <f t="shared" si="598"/>
        <v>5.3265000000000002</v>
      </c>
      <c r="K7680">
        <f t="shared" si="599"/>
        <v>9.8183907149999996</v>
      </c>
      <c r="L7680" s="1" t="s">
        <v>26</v>
      </c>
      <c r="M7680" s="1" t="s">
        <v>20</v>
      </c>
      <c r="N7680" s="1" t="s">
        <v>33</v>
      </c>
      <c r="O7680" s="1" t="s">
        <v>29</v>
      </c>
      <c r="P7680" s="1" t="s">
        <v>30</v>
      </c>
      <c r="Q7680" s="1" t="s">
        <v>36</v>
      </c>
      <c r="R7680" s="2">
        <v>40137</v>
      </c>
    </row>
    <row r="7681" spans="1:18" x14ac:dyDescent="0.25">
      <c r="A7681" s="1">
        <v>11878</v>
      </c>
      <c r="B7681" s="2">
        <v>40233</v>
      </c>
      <c r="C7681" s="2" t="str">
        <f t="shared" si="596"/>
        <v>February</v>
      </c>
      <c r="D7681" s="1" t="s">
        <v>32</v>
      </c>
      <c r="E7681" s="1">
        <v>15</v>
      </c>
      <c r="F7681" s="1">
        <f t="shared" si="595"/>
        <v>6.7879999999999994</v>
      </c>
      <c r="G7681" s="1">
        <v>101.82</v>
      </c>
      <c r="H7681" s="1">
        <v>7.03</v>
      </c>
      <c r="I7681">
        <f t="shared" si="597"/>
        <v>108.85</v>
      </c>
      <c r="J7681">
        <f t="shared" si="598"/>
        <v>3.5455000000000001</v>
      </c>
      <c r="K7681">
        <f t="shared" si="599"/>
        <v>3.6100281000000001</v>
      </c>
      <c r="L7681" s="1" t="s">
        <v>26</v>
      </c>
      <c r="M7681" s="1" t="s">
        <v>27</v>
      </c>
      <c r="N7681" s="1" t="s">
        <v>28</v>
      </c>
      <c r="O7681" s="1" t="s">
        <v>34</v>
      </c>
      <c r="P7681" s="1" t="s">
        <v>45</v>
      </c>
      <c r="Q7681" s="1" t="s">
        <v>24</v>
      </c>
      <c r="R7681" s="2">
        <v>40234</v>
      </c>
    </row>
    <row r="7682" spans="1:18" x14ac:dyDescent="0.25">
      <c r="A7682" s="1">
        <v>24261</v>
      </c>
      <c r="B7682" s="2">
        <v>41169</v>
      </c>
      <c r="C7682" s="2" t="str">
        <f t="shared" si="596"/>
        <v>September</v>
      </c>
      <c r="D7682" s="1" t="s">
        <v>37</v>
      </c>
      <c r="E7682" s="1">
        <v>28</v>
      </c>
      <c r="F7682" s="1">
        <f t="shared" ref="F7682:F7745" si="600">G7682/E7682</f>
        <v>33.795357142857142</v>
      </c>
      <c r="G7682" s="1">
        <v>946.27</v>
      </c>
      <c r="H7682" s="1">
        <v>8.74</v>
      </c>
      <c r="I7682">
        <f t="shared" si="597"/>
        <v>955.01</v>
      </c>
      <c r="J7682">
        <f t="shared" si="598"/>
        <v>3.5455000000000001</v>
      </c>
      <c r="K7682">
        <f t="shared" si="599"/>
        <v>33.550002849999998</v>
      </c>
      <c r="L7682" s="1" t="s">
        <v>26</v>
      </c>
      <c r="M7682" s="1" t="s">
        <v>51</v>
      </c>
      <c r="N7682" s="1" t="s">
        <v>28</v>
      </c>
      <c r="O7682" s="1" t="s">
        <v>34</v>
      </c>
      <c r="P7682" s="1" t="s">
        <v>60</v>
      </c>
      <c r="Q7682" s="1" t="s">
        <v>24</v>
      </c>
      <c r="R7682" s="2">
        <v>41171</v>
      </c>
    </row>
    <row r="7683" spans="1:18" x14ac:dyDescent="0.25">
      <c r="A7683" s="1">
        <v>47591</v>
      </c>
      <c r="B7683" s="2">
        <v>40910</v>
      </c>
      <c r="C7683" s="2" t="str">
        <f t="shared" ref="C7683:C7746" si="601">TEXT(B7683,"mmmm")</f>
        <v>January</v>
      </c>
      <c r="D7683" s="1" t="s">
        <v>37</v>
      </c>
      <c r="E7683" s="1">
        <v>27</v>
      </c>
      <c r="F7683" s="1">
        <f t="shared" si="600"/>
        <v>10.348148148148148</v>
      </c>
      <c r="G7683" s="1">
        <v>279.39999999999998</v>
      </c>
      <c r="H7683" s="1">
        <v>6.91</v>
      </c>
      <c r="I7683">
        <f t="shared" ref="I7683:I7746" si="602">G7683+H7683</f>
        <v>286.31</v>
      </c>
      <c r="J7683">
        <f t="shared" ref="J7683:J7746" si="603">IF(O7683="Furniture",4.761,IF(O7683="Technology",5.3265,IF(O7683="Office Supplies",3.5455,0)))</f>
        <v>3.5455000000000001</v>
      </c>
      <c r="K7683">
        <f t="shared" ref="K7683:K7746" si="604">(J7683*G7683)/100</f>
        <v>9.9061269999999997</v>
      </c>
      <c r="L7683" s="1" t="s">
        <v>26</v>
      </c>
      <c r="M7683" s="1" t="s">
        <v>47</v>
      </c>
      <c r="N7683" s="1" t="s">
        <v>28</v>
      </c>
      <c r="O7683" s="1" t="s">
        <v>34</v>
      </c>
      <c r="P7683" s="1" t="s">
        <v>60</v>
      </c>
      <c r="Q7683" s="1" t="s">
        <v>24</v>
      </c>
      <c r="R7683" s="2">
        <v>40911</v>
      </c>
    </row>
    <row r="7684" spans="1:18" x14ac:dyDescent="0.25">
      <c r="A7684" s="1">
        <v>36069</v>
      </c>
      <c r="B7684" s="2">
        <v>40152</v>
      </c>
      <c r="C7684" s="2" t="str">
        <f t="shared" si="601"/>
        <v>December</v>
      </c>
      <c r="D7684" s="1" t="s">
        <v>18</v>
      </c>
      <c r="E7684" s="1">
        <v>20</v>
      </c>
      <c r="F7684" s="1">
        <f t="shared" si="600"/>
        <v>5.1304999999999996</v>
      </c>
      <c r="G7684" s="1">
        <v>102.61</v>
      </c>
      <c r="H7684" s="1">
        <v>7.44</v>
      </c>
      <c r="I7684">
        <f t="shared" si="602"/>
        <v>110.05</v>
      </c>
      <c r="J7684">
        <f t="shared" si="603"/>
        <v>3.5455000000000001</v>
      </c>
      <c r="K7684">
        <f t="shared" si="604"/>
        <v>3.6380375500000004</v>
      </c>
      <c r="L7684" s="1" t="s">
        <v>26</v>
      </c>
      <c r="M7684" s="1" t="s">
        <v>47</v>
      </c>
      <c r="N7684" s="1" t="s">
        <v>42</v>
      </c>
      <c r="O7684" s="1" t="s">
        <v>34</v>
      </c>
      <c r="P7684" s="1" t="s">
        <v>45</v>
      </c>
      <c r="Q7684" s="1" t="s">
        <v>24</v>
      </c>
      <c r="R7684" s="2">
        <v>40154</v>
      </c>
    </row>
    <row r="7685" spans="1:18" x14ac:dyDescent="0.25">
      <c r="A7685" s="1">
        <v>43493</v>
      </c>
      <c r="B7685" s="2">
        <v>41039</v>
      </c>
      <c r="C7685" s="2" t="str">
        <f t="shared" si="601"/>
        <v>May</v>
      </c>
      <c r="D7685" s="1" t="s">
        <v>25</v>
      </c>
      <c r="E7685" s="1">
        <v>37</v>
      </c>
      <c r="F7685" s="1">
        <f t="shared" si="600"/>
        <v>45.945486486486487</v>
      </c>
      <c r="G7685" s="1">
        <v>1699.9829999999999</v>
      </c>
      <c r="H7685" s="1">
        <v>5</v>
      </c>
      <c r="I7685">
        <f t="shared" si="602"/>
        <v>1704.9829999999999</v>
      </c>
      <c r="J7685">
        <f t="shared" si="603"/>
        <v>5.3265000000000002</v>
      </c>
      <c r="K7685">
        <f t="shared" si="604"/>
        <v>90.549594495000008</v>
      </c>
      <c r="L7685" s="1" t="s">
        <v>26</v>
      </c>
      <c r="M7685" s="1" t="s">
        <v>54</v>
      </c>
      <c r="N7685" s="1" t="s">
        <v>33</v>
      </c>
      <c r="O7685" s="1" t="s">
        <v>29</v>
      </c>
      <c r="P7685" s="1" t="s">
        <v>30</v>
      </c>
      <c r="Q7685" s="1" t="s">
        <v>46</v>
      </c>
      <c r="R7685" s="2">
        <v>41042</v>
      </c>
    </row>
    <row r="7686" spans="1:18" x14ac:dyDescent="0.25">
      <c r="A7686" s="1">
        <v>23362</v>
      </c>
      <c r="B7686" s="2">
        <v>40417</v>
      </c>
      <c r="C7686" s="2" t="str">
        <f t="shared" si="601"/>
        <v>August</v>
      </c>
      <c r="D7686" s="1" t="s">
        <v>41</v>
      </c>
      <c r="E7686" s="1">
        <v>45</v>
      </c>
      <c r="F7686" s="1">
        <f t="shared" si="600"/>
        <v>18.934444444444445</v>
      </c>
      <c r="G7686" s="1">
        <v>852.05</v>
      </c>
      <c r="H7686" s="1">
        <v>10.49</v>
      </c>
      <c r="I7686">
        <f t="shared" si="602"/>
        <v>862.54</v>
      </c>
      <c r="J7686">
        <f t="shared" si="603"/>
        <v>4.7610000000000001</v>
      </c>
      <c r="K7686">
        <f t="shared" si="604"/>
        <v>40.566100499999997</v>
      </c>
      <c r="L7686" s="1" t="s">
        <v>26</v>
      </c>
      <c r="M7686" s="1" t="s">
        <v>54</v>
      </c>
      <c r="N7686" s="1" t="s">
        <v>28</v>
      </c>
      <c r="O7686" s="1" t="s">
        <v>22</v>
      </c>
      <c r="P7686" s="1" t="s">
        <v>23</v>
      </c>
      <c r="Q7686" s="1" t="s">
        <v>24</v>
      </c>
      <c r="R7686" s="2">
        <v>40419</v>
      </c>
    </row>
    <row r="7687" spans="1:18" x14ac:dyDescent="0.25">
      <c r="A7687" s="1">
        <v>12005</v>
      </c>
      <c r="B7687" s="2">
        <v>41084</v>
      </c>
      <c r="C7687" s="2" t="str">
        <f t="shared" si="601"/>
        <v>June</v>
      </c>
      <c r="D7687" s="1" t="s">
        <v>32</v>
      </c>
      <c r="E7687" s="1">
        <v>4</v>
      </c>
      <c r="F7687" s="1">
        <f t="shared" si="600"/>
        <v>415.21499999999997</v>
      </c>
      <c r="G7687" s="1">
        <v>1660.86</v>
      </c>
      <c r="H7687" s="1">
        <v>11.37</v>
      </c>
      <c r="I7687">
        <f t="shared" si="602"/>
        <v>1672.2299999999998</v>
      </c>
      <c r="J7687">
        <f t="shared" si="603"/>
        <v>3.5455000000000001</v>
      </c>
      <c r="K7687">
        <f t="shared" si="604"/>
        <v>58.885791300000001</v>
      </c>
      <c r="L7687" s="1" t="s">
        <v>26</v>
      </c>
      <c r="M7687" s="1" t="s">
        <v>58</v>
      </c>
      <c r="N7687" s="1" t="s">
        <v>42</v>
      </c>
      <c r="O7687" s="1" t="s">
        <v>34</v>
      </c>
      <c r="P7687" s="1" t="s">
        <v>60</v>
      </c>
      <c r="Q7687" s="1" t="s">
        <v>24</v>
      </c>
      <c r="R7687" s="2">
        <v>41086</v>
      </c>
    </row>
    <row r="7688" spans="1:18" x14ac:dyDescent="0.25">
      <c r="A7688" s="1">
        <v>51140</v>
      </c>
      <c r="B7688" s="2">
        <v>41166</v>
      </c>
      <c r="C7688" s="2" t="str">
        <f t="shared" si="601"/>
        <v>September</v>
      </c>
      <c r="D7688" s="1" t="s">
        <v>18</v>
      </c>
      <c r="E7688" s="1">
        <v>3</v>
      </c>
      <c r="F7688" s="1">
        <f t="shared" si="600"/>
        <v>131.44666666666666</v>
      </c>
      <c r="G7688" s="1">
        <v>394.34</v>
      </c>
      <c r="H7688" s="1">
        <v>24.49</v>
      </c>
      <c r="I7688">
        <f t="shared" si="602"/>
        <v>418.83</v>
      </c>
      <c r="J7688">
        <f t="shared" si="603"/>
        <v>4.7610000000000001</v>
      </c>
      <c r="K7688">
        <f t="shared" si="604"/>
        <v>18.7745274</v>
      </c>
      <c r="L7688" s="1" t="s">
        <v>26</v>
      </c>
      <c r="M7688" s="1" t="s">
        <v>27</v>
      </c>
      <c r="N7688" s="1" t="s">
        <v>33</v>
      </c>
      <c r="O7688" s="1" t="s">
        <v>22</v>
      </c>
      <c r="P7688" s="1" t="s">
        <v>23</v>
      </c>
      <c r="Q7688" s="1" t="s">
        <v>53</v>
      </c>
      <c r="R7688" s="2">
        <v>41173</v>
      </c>
    </row>
    <row r="7689" spans="1:18" x14ac:dyDescent="0.25">
      <c r="A7689" s="1">
        <v>15399</v>
      </c>
      <c r="B7689" s="2">
        <v>41042</v>
      </c>
      <c r="C7689" s="2" t="str">
        <f t="shared" si="601"/>
        <v>May</v>
      </c>
      <c r="D7689" s="1" t="s">
        <v>37</v>
      </c>
      <c r="E7689" s="1">
        <v>38</v>
      </c>
      <c r="F7689" s="1">
        <f t="shared" si="600"/>
        <v>104.94972368421053</v>
      </c>
      <c r="G7689" s="1">
        <v>3988.0895</v>
      </c>
      <c r="H7689" s="1">
        <v>4.2</v>
      </c>
      <c r="I7689">
        <f t="shared" si="602"/>
        <v>3992.2894999999999</v>
      </c>
      <c r="J7689">
        <f t="shared" si="603"/>
        <v>5.3265000000000002</v>
      </c>
      <c r="K7689">
        <f t="shared" si="604"/>
        <v>212.42558721750001</v>
      </c>
      <c r="L7689" s="1" t="s">
        <v>26</v>
      </c>
      <c r="M7689" s="1" t="s">
        <v>27</v>
      </c>
      <c r="N7689" s="1" t="s">
        <v>28</v>
      </c>
      <c r="O7689" s="1" t="s">
        <v>29</v>
      </c>
      <c r="P7689" s="1" t="s">
        <v>30</v>
      </c>
      <c r="Q7689" s="1" t="s">
        <v>24</v>
      </c>
      <c r="R7689" s="2">
        <v>41044</v>
      </c>
    </row>
    <row r="7690" spans="1:18" x14ac:dyDescent="0.25">
      <c r="A7690" s="1">
        <v>10340</v>
      </c>
      <c r="B7690" s="2">
        <v>40716</v>
      </c>
      <c r="C7690" s="2" t="str">
        <f t="shared" si="601"/>
        <v>June</v>
      </c>
      <c r="D7690" s="1" t="s">
        <v>25</v>
      </c>
      <c r="E7690" s="1">
        <v>15</v>
      </c>
      <c r="F7690" s="1">
        <f t="shared" si="600"/>
        <v>20.798666666666669</v>
      </c>
      <c r="G7690" s="1">
        <v>311.98</v>
      </c>
      <c r="H7690" s="1">
        <v>5.53</v>
      </c>
      <c r="I7690">
        <f t="shared" si="602"/>
        <v>317.51</v>
      </c>
      <c r="J7690">
        <f t="shared" si="603"/>
        <v>3.5455000000000001</v>
      </c>
      <c r="K7690">
        <f t="shared" si="604"/>
        <v>11.061250899999999</v>
      </c>
      <c r="L7690" s="1" t="s">
        <v>26</v>
      </c>
      <c r="M7690" s="1" t="s">
        <v>27</v>
      </c>
      <c r="N7690" s="1" t="s">
        <v>42</v>
      </c>
      <c r="O7690" s="1" t="s">
        <v>34</v>
      </c>
      <c r="P7690" s="1" t="s">
        <v>35</v>
      </c>
      <c r="Q7690" s="1" t="s">
        <v>46</v>
      </c>
      <c r="R7690" s="2">
        <v>40719</v>
      </c>
    </row>
    <row r="7691" spans="1:18" x14ac:dyDescent="0.25">
      <c r="A7691" s="1">
        <v>53189</v>
      </c>
      <c r="B7691" s="2">
        <v>40778</v>
      </c>
      <c r="C7691" s="2" t="str">
        <f t="shared" si="601"/>
        <v>August</v>
      </c>
      <c r="D7691" s="1" t="s">
        <v>37</v>
      </c>
      <c r="E7691" s="1">
        <v>29</v>
      </c>
      <c r="F7691" s="1">
        <f t="shared" si="600"/>
        <v>7.3858620689655172</v>
      </c>
      <c r="G7691" s="1">
        <v>214.19</v>
      </c>
      <c r="H7691" s="1">
        <v>5.94</v>
      </c>
      <c r="I7691">
        <f t="shared" si="602"/>
        <v>220.13</v>
      </c>
      <c r="J7691">
        <f t="shared" si="603"/>
        <v>3.5455000000000001</v>
      </c>
      <c r="K7691">
        <f t="shared" si="604"/>
        <v>7.5941064500000008</v>
      </c>
      <c r="L7691" s="1" t="s">
        <v>19</v>
      </c>
      <c r="M7691" s="1" t="s">
        <v>20</v>
      </c>
      <c r="N7691" s="1" t="s">
        <v>33</v>
      </c>
      <c r="O7691" s="1" t="s">
        <v>34</v>
      </c>
      <c r="P7691" s="1" t="s">
        <v>45</v>
      </c>
      <c r="Q7691" s="1" t="s">
        <v>24</v>
      </c>
      <c r="R7691" s="2">
        <v>40778</v>
      </c>
    </row>
    <row r="7692" spans="1:18" x14ac:dyDescent="0.25">
      <c r="A7692" s="1">
        <v>21606</v>
      </c>
      <c r="B7692" s="2">
        <v>40565</v>
      </c>
      <c r="C7692" s="2" t="str">
        <f t="shared" si="601"/>
        <v>January</v>
      </c>
      <c r="D7692" s="1" t="s">
        <v>32</v>
      </c>
      <c r="E7692" s="1">
        <v>43</v>
      </c>
      <c r="F7692" s="1">
        <f t="shared" si="600"/>
        <v>31.969767441860466</v>
      </c>
      <c r="G7692" s="1">
        <v>1374.7</v>
      </c>
      <c r="H7692" s="1">
        <v>5.5</v>
      </c>
      <c r="I7692">
        <f t="shared" si="602"/>
        <v>1380.2</v>
      </c>
      <c r="J7692">
        <f t="shared" si="603"/>
        <v>5.3265000000000002</v>
      </c>
      <c r="K7692">
        <f t="shared" si="604"/>
        <v>73.223395500000009</v>
      </c>
      <c r="L7692" s="1" t="s">
        <v>19</v>
      </c>
      <c r="M7692" s="1" t="s">
        <v>27</v>
      </c>
      <c r="N7692" s="1" t="s">
        <v>28</v>
      </c>
      <c r="O7692" s="1" t="s">
        <v>29</v>
      </c>
      <c r="P7692" s="1" t="s">
        <v>43</v>
      </c>
      <c r="Q7692" s="1" t="s">
        <v>24</v>
      </c>
      <c r="R7692" s="2">
        <v>40566</v>
      </c>
    </row>
    <row r="7693" spans="1:18" x14ac:dyDescent="0.25">
      <c r="A7693" s="1">
        <v>33029</v>
      </c>
      <c r="B7693" s="2">
        <v>41060</v>
      </c>
      <c r="C7693" s="2" t="str">
        <f t="shared" si="601"/>
        <v>May</v>
      </c>
      <c r="D7693" s="1" t="s">
        <v>25</v>
      </c>
      <c r="E7693" s="1">
        <v>39</v>
      </c>
      <c r="F7693" s="1">
        <f t="shared" si="600"/>
        <v>410.98102564102567</v>
      </c>
      <c r="G7693" s="1">
        <v>16028.26</v>
      </c>
      <c r="H7693" s="1">
        <v>75.23</v>
      </c>
      <c r="I7693">
        <f t="shared" si="602"/>
        <v>16103.49</v>
      </c>
      <c r="J7693">
        <f t="shared" si="603"/>
        <v>4.7610000000000001</v>
      </c>
      <c r="K7693">
        <f t="shared" si="604"/>
        <v>763.10545860000002</v>
      </c>
      <c r="L7693" s="1" t="s">
        <v>38</v>
      </c>
      <c r="M7693" s="1" t="s">
        <v>49</v>
      </c>
      <c r="N7693" s="1" t="s">
        <v>21</v>
      </c>
      <c r="O7693" s="1" t="s">
        <v>22</v>
      </c>
      <c r="P7693" s="1" t="s">
        <v>57</v>
      </c>
      <c r="Q7693" s="1" t="s">
        <v>64</v>
      </c>
      <c r="R7693" s="2">
        <v>41062</v>
      </c>
    </row>
    <row r="7694" spans="1:18" x14ac:dyDescent="0.25">
      <c r="A7694" s="1">
        <v>1185</v>
      </c>
      <c r="B7694" s="2">
        <v>41144</v>
      </c>
      <c r="C7694" s="2" t="str">
        <f t="shared" si="601"/>
        <v>August</v>
      </c>
      <c r="D7694" s="1" t="s">
        <v>18</v>
      </c>
      <c r="E7694" s="1">
        <v>7</v>
      </c>
      <c r="F7694" s="1">
        <f t="shared" si="600"/>
        <v>53.54</v>
      </c>
      <c r="G7694" s="1">
        <v>374.78</v>
      </c>
      <c r="H7694" s="1">
        <v>14.3</v>
      </c>
      <c r="I7694">
        <f t="shared" si="602"/>
        <v>389.08</v>
      </c>
      <c r="J7694">
        <f t="shared" si="603"/>
        <v>3.5455000000000001</v>
      </c>
      <c r="K7694">
        <f t="shared" si="604"/>
        <v>13.2878249</v>
      </c>
      <c r="L7694" s="1" t="s">
        <v>26</v>
      </c>
      <c r="M7694" s="1" t="s">
        <v>59</v>
      </c>
      <c r="N7694" s="1" t="s">
        <v>42</v>
      </c>
      <c r="O7694" s="1" t="s">
        <v>34</v>
      </c>
      <c r="P7694" s="1" t="s">
        <v>45</v>
      </c>
      <c r="Q7694" s="1" t="s">
        <v>24</v>
      </c>
      <c r="R7694" s="2">
        <v>41148</v>
      </c>
    </row>
    <row r="7695" spans="1:18" x14ac:dyDescent="0.25">
      <c r="A7695" s="1">
        <v>9700</v>
      </c>
      <c r="B7695" s="2">
        <v>40763</v>
      </c>
      <c r="C7695" s="2" t="str">
        <f t="shared" si="601"/>
        <v>August</v>
      </c>
      <c r="D7695" s="1" t="s">
        <v>37</v>
      </c>
      <c r="E7695" s="1">
        <v>35</v>
      </c>
      <c r="F7695" s="1">
        <f t="shared" si="600"/>
        <v>3.0302857142857142</v>
      </c>
      <c r="G7695" s="1">
        <v>106.06</v>
      </c>
      <c r="H7695" s="1">
        <v>1.92</v>
      </c>
      <c r="I7695">
        <f t="shared" si="602"/>
        <v>107.98</v>
      </c>
      <c r="J7695">
        <f t="shared" si="603"/>
        <v>3.5455000000000001</v>
      </c>
      <c r="K7695">
        <f t="shared" si="604"/>
        <v>3.7603572999999999</v>
      </c>
      <c r="L7695" s="1" t="s">
        <v>26</v>
      </c>
      <c r="M7695" s="1" t="s">
        <v>56</v>
      </c>
      <c r="N7695" s="1" t="s">
        <v>21</v>
      </c>
      <c r="O7695" s="1" t="s">
        <v>34</v>
      </c>
      <c r="P7695" s="1" t="s">
        <v>50</v>
      </c>
      <c r="Q7695" s="1" t="s">
        <v>36</v>
      </c>
      <c r="R7695" s="2">
        <v>40764</v>
      </c>
    </row>
    <row r="7696" spans="1:18" x14ac:dyDescent="0.25">
      <c r="A7696" s="1">
        <v>17312</v>
      </c>
      <c r="B7696" s="2">
        <v>40683</v>
      </c>
      <c r="C7696" s="2" t="str">
        <f t="shared" si="601"/>
        <v>May</v>
      </c>
      <c r="D7696" s="1" t="s">
        <v>32</v>
      </c>
      <c r="E7696" s="1">
        <v>41</v>
      </c>
      <c r="F7696" s="1">
        <f t="shared" si="600"/>
        <v>112.44608536585366</v>
      </c>
      <c r="G7696" s="1">
        <v>4610.2894999999999</v>
      </c>
      <c r="H7696" s="1">
        <v>2.5</v>
      </c>
      <c r="I7696">
        <f t="shared" si="602"/>
        <v>4612.7894999999999</v>
      </c>
      <c r="J7696">
        <f t="shared" si="603"/>
        <v>5.3265000000000002</v>
      </c>
      <c r="K7696">
        <f t="shared" si="604"/>
        <v>245.5670702175</v>
      </c>
      <c r="L7696" s="1" t="s">
        <v>26</v>
      </c>
      <c r="M7696" s="1" t="s">
        <v>27</v>
      </c>
      <c r="N7696" s="1" t="s">
        <v>42</v>
      </c>
      <c r="O7696" s="1" t="s">
        <v>29</v>
      </c>
      <c r="P7696" s="1" t="s">
        <v>30</v>
      </c>
      <c r="Q7696" s="1" t="s">
        <v>24</v>
      </c>
      <c r="R7696" s="2">
        <v>40684</v>
      </c>
    </row>
    <row r="7697" spans="1:18" x14ac:dyDescent="0.25">
      <c r="A7697" s="1">
        <v>40100</v>
      </c>
      <c r="B7697" s="2">
        <v>40943</v>
      </c>
      <c r="C7697" s="2" t="str">
        <f t="shared" si="601"/>
        <v>February</v>
      </c>
      <c r="D7697" s="1" t="s">
        <v>18</v>
      </c>
      <c r="E7697" s="1">
        <v>47</v>
      </c>
      <c r="F7697" s="1">
        <f t="shared" si="600"/>
        <v>21.301489361702128</v>
      </c>
      <c r="G7697" s="1">
        <v>1001.17</v>
      </c>
      <c r="H7697" s="1">
        <v>5.77</v>
      </c>
      <c r="I7697">
        <f t="shared" si="602"/>
        <v>1006.9399999999999</v>
      </c>
      <c r="J7697">
        <f t="shared" si="603"/>
        <v>3.5455000000000001</v>
      </c>
      <c r="K7697">
        <f t="shared" si="604"/>
        <v>35.496482350000001</v>
      </c>
      <c r="L7697" s="1" t="s">
        <v>26</v>
      </c>
      <c r="M7697" s="1" t="s">
        <v>27</v>
      </c>
      <c r="N7697" s="1" t="s">
        <v>42</v>
      </c>
      <c r="O7697" s="1" t="s">
        <v>34</v>
      </c>
      <c r="P7697" s="1" t="s">
        <v>45</v>
      </c>
      <c r="Q7697" s="1" t="s">
        <v>24</v>
      </c>
      <c r="R7697" s="2">
        <v>40947</v>
      </c>
    </row>
    <row r="7698" spans="1:18" x14ac:dyDescent="0.25">
      <c r="A7698" s="1">
        <v>48742</v>
      </c>
      <c r="B7698" s="2">
        <v>41016</v>
      </c>
      <c r="C7698" s="2" t="str">
        <f t="shared" si="601"/>
        <v>April</v>
      </c>
      <c r="D7698" s="1" t="s">
        <v>32</v>
      </c>
      <c r="E7698" s="1">
        <v>42</v>
      </c>
      <c r="F7698" s="1">
        <f t="shared" si="600"/>
        <v>19.657857142857143</v>
      </c>
      <c r="G7698" s="1">
        <v>825.63</v>
      </c>
      <c r="H7698" s="1">
        <v>1.49</v>
      </c>
      <c r="I7698">
        <f t="shared" si="602"/>
        <v>827.12</v>
      </c>
      <c r="J7698">
        <f t="shared" si="603"/>
        <v>3.5455000000000001</v>
      </c>
      <c r="K7698">
        <f t="shared" si="604"/>
        <v>29.272711650000002</v>
      </c>
      <c r="L7698" s="1" t="s">
        <v>26</v>
      </c>
      <c r="M7698" s="1" t="s">
        <v>51</v>
      </c>
      <c r="N7698" s="1" t="s">
        <v>21</v>
      </c>
      <c r="O7698" s="1" t="s">
        <v>34</v>
      </c>
      <c r="P7698" s="1" t="s">
        <v>48</v>
      </c>
      <c r="Q7698" s="1" t="s">
        <v>24</v>
      </c>
      <c r="R7698" s="2">
        <v>41018</v>
      </c>
    </row>
    <row r="7699" spans="1:18" x14ac:dyDescent="0.25">
      <c r="A7699" s="1">
        <v>59202</v>
      </c>
      <c r="B7699" s="2">
        <v>41160</v>
      </c>
      <c r="C7699" s="2" t="str">
        <f t="shared" si="601"/>
        <v>September</v>
      </c>
      <c r="D7699" s="1" t="s">
        <v>41</v>
      </c>
      <c r="E7699" s="1">
        <v>36</v>
      </c>
      <c r="F7699" s="1">
        <f t="shared" si="600"/>
        <v>6.0780555555555553</v>
      </c>
      <c r="G7699" s="1">
        <v>218.81</v>
      </c>
      <c r="H7699" s="1">
        <v>2.27</v>
      </c>
      <c r="I7699">
        <f t="shared" si="602"/>
        <v>221.08</v>
      </c>
      <c r="J7699">
        <f t="shared" si="603"/>
        <v>3.5455000000000001</v>
      </c>
      <c r="K7699">
        <f t="shared" si="604"/>
        <v>7.7579085500000007</v>
      </c>
      <c r="L7699" s="1" t="s">
        <v>26</v>
      </c>
      <c r="M7699" s="1" t="s">
        <v>55</v>
      </c>
      <c r="N7699" s="1" t="s">
        <v>21</v>
      </c>
      <c r="O7699" s="1" t="s">
        <v>34</v>
      </c>
      <c r="P7699" s="1" t="s">
        <v>35</v>
      </c>
      <c r="Q7699" s="1" t="s">
        <v>36</v>
      </c>
      <c r="R7699" s="2">
        <v>41161</v>
      </c>
    </row>
    <row r="7700" spans="1:18" x14ac:dyDescent="0.25">
      <c r="A7700" s="1">
        <v>55424</v>
      </c>
      <c r="B7700" s="2">
        <v>40239</v>
      </c>
      <c r="C7700" s="2" t="str">
        <f t="shared" si="601"/>
        <v>March</v>
      </c>
      <c r="D7700" s="1" t="s">
        <v>41</v>
      </c>
      <c r="E7700" s="1">
        <v>6</v>
      </c>
      <c r="F7700" s="1">
        <f t="shared" si="600"/>
        <v>4.3066666666666666</v>
      </c>
      <c r="G7700" s="1">
        <v>25.84</v>
      </c>
      <c r="H7700" s="1">
        <v>4.8600000000000003</v>
      </c>
      <c r="I7700">
        <f t="shared" si="602"/>
        <v>30.7</v>
      </c>
      <c r="J7700">
        <f t="shared" si="603"/>
        <v>4.7610000000000001</v>
      </c>
      <c r="K7700">
        <f t="shared" si="604"/>
        <v>1.2302424000000001</v>
      </c>
      <c r="L7700" s="1" t="s">
        <v>19</v>
      </c>
      <c r="M7700" s="1" t="s">
        <v>51</v>
      </c>
      <c r="N7700" s="1" t="s">
        <v>28</v>
      </c>
      <c r="O7700" s="1" t="s">
        <v>22</v>
      </c>
      <c r="P7700" s="1" t="s">
        <v>23</v>
      </c>
      <c r="Q7700" s="1" t="s">
        <v>24</v>
      </c>
      <c r="R7700" s="2">
        <v>40241</v>
      </c>
    </row>
    <row r="7701" spans="1:18" x14ac:dyDescent="0.25">
      <c r="A7701" s="1">
        <v>24387</v>
      </c>
      <c r="B7701" s="2">
        <v>40765</v>
      </c>
      <c r="C7701" s="2" t="str">
        <f t="shared" si="601"/>
        <v>August</v>
      </c>
      <c r="D7701" s="1" t="s">
        <v>37</v>
      </c>
      <c r="E7701" s="1">
        <v>23</v>
      </c>
      <c r="F7701" s="1">
        <f t="shared" si="600"/>
        <v>43.622173913043476</v>
      </c>
      <c r="G7701" s="1">
        <v>1003.31</v>
      </c>
      <c r="H7701" s="1">
        <v>14.45</v>
      </c>
      <c r="I7701">
        <f t="shared" si="602"/>
        <v>1017.76</v>
      </c>
      <c r="J7701">
        <f t="shared" si="603"/>
        <v>4.7610000000000001</v>
      </c>
      <c r="K7701">
        <f t="shared" si="604"/>
        <v>47.767589099999995</v>
      </c>
      <c r="L7701" s="1" t="s">
        <v>26</v>
      </c>
      <c r="M7701" s="1" t="s">
        <v>44</v>
      </c>
      <c r="N7701" s="1" t="s">
        <v>28</v>
      </c>
      <c r="O7701" s="1" t="s">
        <v>22</v>
      </c>
      <c r="P7701" s="1" t="s">
        <v>23</v>
      </c>
      <c r="Q7701" s="1" t="s">
        <v>53</v>
      </c>
      <c r="R7701" s="2">
        <v>40766</v>
      </c>
    </row>
    <row r="7702" spans="1:18" x14ac:dyDescent="0.25">
      <c r="A7702" s="1">
        <v>59170</v>
      </c>
      <c r="B7702" s="2">
        <v>39861</v>
      </c>
      <c r="C7702" s="2" t="str">
        <f t="shared" si="601"/>
        <v>February</v>
      </c>
      <c r="D7702" s="1" t="s">
        <v>25</v>
      </c>
      <c r="E7702" s="1">
        <v>22</v>
      </c>
      <c r="F7702" s="1">
        <f t="shared" si="600"/>
        <v>43.389545454545456</v>
      </c>
      <c r="G7702" s="1">
        <v>954.57</v>
      </c>
      <c r="H7702" s="1">
        <v>34.200000000000003</v>
      </c>
      <c r="I7702">
        <f t="shared" si="602"/>
        <v>988.7700000000001</v>
      </c>
      <c r="J7702">
        <f t="shared" si="603"/>
        <v>4.7610000000000001</v>
      </c>
      <c r="K7702">
        <f t="shared" si="604"/>
        <v>45.447077700000001</v>
      </c>
      <c r="L7702" s="1" t="s">
        <v>26</v>
      </c>
      <c r="M7702" s="1" t="s">
        <v>51</v>
      </c>
      <c r="N7702" s="1" t="s">
        <v>21</v>
      </c>
      <c r="O7702" s="1" t="s">
        <v>22</v>
      </c>
      <c r="P7702" s="1" t="s">
        <v>23</v>
      </c>
      <c r="Q7702" s="1" t="s">
        <v>36</v>
      </c>
      <c r="R7702" s="2">
        <v>39863</v>
      </c>
    </row>
    <row r="7703" spans="1:18" x14ac:dyDescent="0.25">
      <c r="A7703" s="1">
        <v>53955</v>
      </c>
      <c r="B7703" s="2">
        <v>40606</v>
      </c>
      <c r="C7703" s="2" t="str">
        <f t="shared" si="601"/>
        <v>March</v>
      </c>
      <c r="D7703" s="1" t="s">
        <v>37</v>
      </c>
      <c r="E7703" s="1">
        <v>43</v>
      </c>
      <c r="F7703" s="1">
        <f t="shared" si="600"/>
        <v>128.95325581395349</v>
      </c>
      <c r="G7703" s="1">
        <v>5544.99</v>
      </c>
      <c r="H7703" s="1">
        <v>130</v>
      </c>
      <c r="I7703">
        <f t="shared" si="602"/>
        <v>5674.99</v>
      </c>
      <c r="J7703">
        <f t="shared" si="603"/>
        <v>4.7610000000000001</v>
      </c>
      <c r="K7703">
        <f t="shared" si="604"/>
        <v>263.9969739</v>
      </c>
      <c r="L7703" s="1" t="s">
        <v>38</v>
      </c>
      <c r="M7703" s="1" t="s">
        <v>56</v>
      </c>
      <c r="N7703" s="1" t="s">
        <v>42</v>
      </c>
      <c r="O7703" s="1" t="s">
        <v>22</v>
      </c>
      <c r="P7703" s="1" t="s">
        <v>39</v>
      </c>
      <c r="Q7703" s="1" t="s">
        <v>40</v>
      </c>
      <c r="R7703" s="2">
        <v>40608</v>
      </c>
    </row>
    <row r="7704" spans="1:18" x14ac:dyDescent="0.25">
      <c r="A7704" s="1">
        <v>50087</v>
      </c>
      <c r="B7704" s="2">
        <v>40313</v>
      </c>
      <c r="C7704" s="2" t="str">
        <f t="shared" si="601"/>
        <v>May</v>
      </c>
      <c r="D7704" s="1" t="s">
        <v>32</v>
      </c>
      <c r="E7704" s="1">
        <v>17</v>
      </c>
      <c r="F7704" s="1">
        <f t="shared" si="600"/>
        <v>3.4623529411764706</v>
      </c>
      <c r="G7704" s="1">
        <v>58.86</v>
      </c>
      <c r="H7704" s="1">
        <v>1.35</v>
      </c>
      <c r="I7704">
        <f t="shared" si="602"/>
        <v>60.21</v>
      </c>
      <c r="J7704">
        <f t="shared" si="603"/>
        <v>3.5455000000000001</v>
      </c>
      <c r="K7704">
        <f t="shared" si="604"/>
        <v>2.0868812999999999</v>
      </c>
      <c r="L7704" s="1" t="s">
        <v>26</v>
      </c>
      <c r="M7704" s="1" t="s">
        <v>54</v>
      </c>
      <c r="N7704" s="1" t="s">
        <v>33</v>
      </c>
      <c r="O7704" s="1" t="s">
        <v>34</v>
      </c>
      <c r="P7704" s="1" t="s">
        <v>66</v>
      </c>
      <c r="Q7704" s="1" t="s">
        <v>36</v>
      </c>
      <c r="R7704" s="2">
        <v>40315</v>
      </c>
    </row>
    <row r="7705" spans="1:18" x14ac:dyDescent="0.25">
      <c r="A7705" s="1">
        <v>10820</v>
      </c>
      <c r="B7705" s="2">
        <v>40904</v>
      </c>
      <c r="C7705" s="2" t="str">
        <f t="shared" si="601"/>
        <v>December</v>
      </c>
      <c r="D7705" s="1" t="s">
        <v>32</v>
      </c>
      <c r="E7705" s="1">
        <v>49</v>
      </c>
      <c r="F7705" s="1">
        <f t="shared" si="600"/>
        <v>42.288163265306117</v>
      </c>
      <c r="G7705" s="1">
        <v>2072.12</v>
      </c>
      <c r="H7705" s="1">
        <v>8.99</v>
      </c>
      <c r="I7705">
        <f t="shared" si="602"/>
        <v>2081.1099999999997</v>
      </c>
      <c r="J7705">
        <f t="shared" si="603"/>
        <v>3.5455000000000001</v>
      </c>
      <c r="K7705">
        <f t="shared" si="604"/>
        <v>73.467014599999999</v>
      </c>
      <c r="L7705" s="1" t="s">
        <v>19</v>
      </c>
      <c r="M7705" s="1" t="s">
        <v>51</v>
      </c>
      <c r="N7705" s="1" t="s">
        <v>28</v>
      </c>
      <c r="O7705" s="1" t="s">
        <v>34</v>
      </c>
      <c r="P7705" s="1" t="s">
        <v>35</v>
      </c>
      <c r="Q7705" s="1" t="s">
        <v>46</v>
      </c>
      <c r="R7705" s="2">
        <v>40905</v>
      </c>
    </row>
    <row r="7706" spans="1:18" x14ac:dyDescent="0.25">
      <c r="A7706" s="1">
        <v>28455</v>
      </c>
      <c r="B7706" s="2">
        <v>40328</v>
      </c>
      <c r="C7706" s="2" t="str">
        <f t="shared" si="601"/>
        <v>May</v>
      </c>
      <c r="D7706" s="1" t="s">
        <v>41</v>
      </c>
      <c r="E7706" s="1">
        <v>12</v>
      </c>
      <c r="F7706" s="1">
        <f t="shared" si="600"/>
        <v>21.176666666666666</v>
      </c>
      <c r="G7706" s="1">
        <v>254.12</v>
      </c>
      <c r="H7706" s="1">
        <v>5.99</v>
      </c>
      <c r="I7706">
        <f t="shared" si="602"/>
        <v>260.11</v>
      </c>
      <c r="J7706">
        <f t="shared" si="603"/>
        <v>5.3265000000000002</v>
      </c>
      <c r="K7706">
        <f t="shared" si="604"/>
        <v>13.535701800000002</v>
      </c>
      <c r="L7706" s="1" t="s">
        <v>26</v>
      </c>
      <c r="M7706" s="1" t="s">
        <v>54</v>
      </c>
      <c r="N7706" s="1" t="s">
        <v>28</v>
      </c>
      <c r="O7706" s="1" t="s">
        <v>29</v>
      </c>
      <c r="P7706" s="1" t="s">
        <v>43</v>
      </c>
      <c r="Q7706" s="1" t="s">
        <v>24</v>
      </c>
      <c r="R7706" s="2">
        <v>40330</v>
      </c>
    </row>
    <row r="7707" spans="1:18" x14ac:dyDescent="0.25">
      <c r="A7707" s="1">
        <v>8646</v>
      </c>
      <c r="B7707" s="2">
        <v>39912</v>
      </c>
      <c r="C7707" s="2" t="str">
        <f t="shared" si="601"/>
        <v>April</v>
      </c>
      <c r="D7707" s="1" t="s">
        <v>25</v>
      </c>
      <c r="E7707" s="1">
        <v>8</v>
      </c>
      <c r="F7707" s="1">
        <f t="shared" si="600"/>
        <v>10.731249999999999</v>
      </c>
      <c r="G7707" s="1">
        <v>85.85</v>
      </c>
      <c r="H7707" s="1">
        <v>49</v>
      </c>
      <c r="I7707">
        <f t="shared" si="602"/>
        <v>134.85</v>
      </c>
      <c r="J7707">
        <f t="shared" si="603"/>
        <v>3.5455000000000001</v>
      </c>
      <c r="K7707">
        <f t="shared" si="604"/>
        <v>3.0438117499999997</v>
      </c>
      <c r="L7707" s="1" t="s">
        <v>26</v>
      </c>
      <c r="M7707" s="1" t="s">
        <v>56</v>
      </c>
      <c r="N7707" s="1" t="s">
        <v>21</v>
      </c>
      <c r="O7707" s="1" t="s">
        <v>34</v>
      </c>
      <c r="P7707" s="1" t="s">
        <v>68</v>
      </c>
      <c r="Q7707" s="1" t="s">
        <v>53</v>
      </c>
      <c r="R7707" s="2">
        <v>39914</v>
      </c>
    </row>
    <row r="7708" spans="1:18" x14ac:dyDescent="0.25">
      <c r="A7708" s="1">
        <v>16706</v>
      </c>
      <c r="B7708" s="2">
        <v>41087</v>
      </c>
      <c r="C7708" s="2" t="str">
        <f t="shared" si="601"/>
        <v>June</v>
      </c>
      <c r="D7708" s="1" t="s">
        <v>25</v>
      </c>
      <c r="E7708" s="1">
        <v>47</v>
      </c>
      <c r="F7708" s="1">
        <f t="shared" si="600"/>
        <v>41.355744680851068</v>
      </c>
      <c r="G7708" s="1">
        <v>1943.72</v>
      </c>
      <c r="H7708" s="1">
        <v>34.200000000000003</v>
      </c>
      <c r="I7708">
        <f t="shared" si="602"/>
        <v>1977.92</v>
      </c>
      <c r="J7708">
        <f t="shared" si="603"/>
        <v>4.7610000000000001</v>
      </c>
      <c r="K7708">
        <f t="shared" si="604"/>
        <v>92.540509200000002</v>
      </c>
      <c r="L7708" s="1" t="s">
        <v>26</v>
      </c>
      <c r="M7708" s="1" t="s">
        <v>44</v>
      </c>
      <c r="N7708" s="1" t="s">
        <v>33</v>
      </c>
      <c r="O7708" s="1" t="s">
        <v>22</v>
      </c>
      <c r="P7708" s="1" t="s">
        <v>23</v>
      </c>
      <c r="Q7708" s="1" t="s">
        <v>36</v>
      </c>
      <c r="R7708" s="2">
        <v>41088</v>
      </c>
    </row>
    <row r="7709" spans="1:18" x14ac:dyDescent="0.25">
      <c r="A7709" s="1">
        <v>42469</v>
      </c>
      <c r="B7709" s="2">
        <v>41221</v>
      </c>
      <c r="C7709" s="2" t="str">
        <f t="shared" si="601"/>
        <v>November</v>
      </c>
      <c r="D7709" s="1" t="s">
        <v>32</v>
      </c>
      <c r="E7709" s="1">
        <v>31</v>
      </c>
      <c r="F7709" s="1">
        <f t="shared" si="600"/>
        <v>30.157096774193548</v>
      </c>
      <c r="G7709" s="1">
        <v>934.87</v>
      </c>
      <c r="H7709" s="1">
        <v>12.62</v>
      </c>
      <c r="I7709">
        <f t="shared" si="602"/>
        <v>947.49</v>
      </c>
      <c r="J7709">
        <f t="shared" si="603"/>
        <v>3.5455000000000001</v>
      </c>
      <c r="K7709">
        <f t="shared" si="604"/>
        <v>33.145815849999998</v>
      </c>
      <c r="L7709" s="1" t="s">
        <v>26</v>
      </c>
      <c r="M7709" s="1" t="s">
        <v>69</v>
      </c>
      <c r="N7709" s="1" t="s">
        <v>21</v>
      </c>
      <c r="O7709" s="1" t="s">
        <v>34</v>
      </c>
      <c r="P7709" s="1" t="s">
        <v>48</v>
      </c>
      <c r="Q7709" s="1" t="s">
        <v>24</v>
      </c>
      <c r="R7709" s="2">
        <v>41222</v>
      </c>
    </row>
    <row r="7710" spans="1:18" x14ac:dyDescent="0.25">
      <c r="A7710" s="1">
        <v>55808</v>
      </c>
      <c r="B7710" s="2">
        <v>40588</v>
      </c>
      <c r="C7710" s="2" t="str">
        <f t="shared" si="601"/>
        <v>February</v>
      </c>
      <c r="D7710" s="1" t="s">
        <v>32</v>
      </c>
      <c r="E7710" s="1">
        <v>45</v>
      </c>
      <c r="F7710" s="1">
        <f t="shared" si="600"/>
        <v>18.608577777777779</v>
      </c>
      <c r="G7710" s="1">
        <v>837.38599999999997</v>
      </c>
      <c r="H7710" s="1">
        <v>4.8099999999999996</v>
      </c>
      <c r="I7710">
        <f t="shared" si="602"/>
        <v>842.19599999999991</v>
      </c>
      <c r="J7710">
        <f t="shared" si="603"/>
        <v>5.3265000000000002</v>
      </c>
      <c r="K7710">
        <f t="shared" si="604"/>
        <v>44.603365289999999</v>
      </c>
      <c r="L7710" s="1" t="s">
        <v>26</v>
      </c>
      <c r="M7710" s="1" t="s">
        <v>56</v>
      </c>
      <c r="N7710" s="1" t="s">
        <v>42</v>
      </c>
      <c r="O7710" s="1" t="s">
        <v>29</v>
      </c>
      <c r="P7710" s="1" t="s">
        <v>30</v>
      </c>
      <c r="Q7710" s="1" t="s">
        <v>31</v>
      </c>
      <c r="R7710" s="2">
        <v>40590</v>
      </c>
    </row>
    <row r="7711" spans="1:18" x14ac:dyDescent="0.25">
      <c r="A7711" s="1">
        <v>2311</v>
      </c>
      <c r="B7711" s="2">
        <v>40664</v>
      </c>
      <c r="C7711" s="2" t="str">
        <f t="shared" si="601"/>
        <v>May</v>
      </c>
      <c r="D7711" s="1" t="s">
        <v>25</v>
      </c>
      <c r="E7711" s="1">
        <v>31</v>
      </c>
      <c r="F7711" s="1">
        <f t="shared" si="600"/>
        <v>42.712580645161289</v>
      </c>
      <c r="G7711" s="1">
        <v>1324.09</v>
      </c>
      <c r="H7711" s="1">
        <v>18.98</v>
      </c>
      <c r="I7711">
        <f t="shared" si="602"/>
        <v>1343.07</v>
      </c>
      <c r="J7711">
        <f t="shared" si="603"/>
        <v>4.7610000000000001</v>
      </c>
      <c r="K7711">
        <f t="shared" si="604"/>
        <v>63.039924899999995</v>
      </c>
      <c r="L7711" s="1" t="s">
        <v>26</v>
      </c>
      <c r="M7711" s="1" t="s">
        <v>20</v>
      </c>
      <c r="N7711" s="1" t="s">
        <v>42</v>
      </c>
      <c r="O7711" s="1" t="s">
        <v>22</v>
      </c>
      <c r="P7711" s="1" t="s">
        <v>23</v>
      </c>
      <c r="Q7711" s="1" t="s">
        <v>24</v>
      </c>
      <c r="R7711" s="2">
        <v>40665</v>
      </c>
    </row>
    <row r="7712" spans="1:18" x14ac:dyDescent="0.25">
      <c r="A7712" s="1">
        <v>6500</v>
      </c>
      <c r="B7712" s="2">
        <v>41194</v>
      </c>
      <c r="C7712" s="2" t="str">
        <f t="shared" si="601"/>
        <v>October</v>
      </c>
      <c r="D7712" s="1" t="s">
        <v>37</v>
      </c>
      <c r="E7712" s="1">
        <v>15</v>
      </c>
      <c r="F7712" s="1">
        <f t="shared" si="600"/>
        <v>29.871333333333332</v>
      </c>
      <c r="G7712" s="1">
        <v>448.07</v>
      </c>
      <c r="H7712" s="1">
        <v>8.65</v>
      </c>
      <c r="I7712">
        <f t="shared" si="602"/>
        <v>456.71999999999997</v>
      </c>
      <c r="J7712">
        <f t="shared" si="603"/>
        <v>5.3265000000000002</v>
      </c>
      <c r="K7712">
        <f t="shared" si="604"/>
        <v>23.866448550000001</v>
      </c>
      <c r="L7712" s="1" t="s">
        <v>26</v>
      </c>
      <c r="M7712" s="1" t="s">
        <v>51</v>
      </c>
      <c r="N7712" s="1" t="s">
        <v>42</v>
      </c>
      <c r="O7712" s="1" t="s">
        <v>29</v>
      </c>
      <c r="P7712" s="1" t="s">
        <v>43</v>
      </c>
      <c r="Q7712" s="1" t="s">
        <v>24</v>
      </c>
      <c r="R7712" s="2">
        <v>41196</v>
      </c>
    </row>
    <row r="7713" spans="1:18" x14ac:dyDescent="0.25">
      <c r="A7713" s="1">
        <v>44198</v>
      </c>
      <c r="B7713" s="2">
        <v>40547</v>
      </c>
      <c r="C7713" s="2" t="str">
        <f t="shared" si="601"/>
        <v>January</v>
      </c>
      <c r="D7713" s="1" t="s">
        <v>37</v>
      </c>
      <c r="E7713" s="1">
        <v>35</v>
      </c>
      <c r="F7713" s="1">
        <f t="shared" si="600"/>
        <v>17.884242857142855</v>
      </c>
      <c r="G7713" s="1">
        <v>625.94849999999997</v>
      </c>
      <c r="H7713" s="1">
        <v>3.3</v>
      </c>
      <c r="I7713">
        <f t="shared" si="602"/>
        <v>629.24849999999992</v>
      </c>
      <c r="J7713">
        <f t="shared" si="603"/>
        <v>5.3265000000000002</v>
      </c>
      <c r="K7713">
        <f t="shared" si="604"/>
        <v>33.341146852500003</v>
      </c>
      <c r="L7713" s="1" t="s">
        <v>19</v>
      </c>
      <c r="M7713" s="1" t="s">
        <v>20</v>
      </c>
      <c r="N7713" s="1" t="s">
        <v>42</v>
      </c>
      <c r="O7713" s="1" t="s">
        <v>29</v>
      </c>
      <c r="P7713" s="1" t="s">
        <v>30</v>
      </c>
      <c r="Q7713" s="1" t="s">
        <v>46</v>
      </c>
      <c r="R7713" s="2">
        <v>40547</v>
      </c>
    </row>
    <row r="7714" spans="1:18" x14ac:dyDescent="0.25">
      <c r="A7714" s="1">
        <v>41063</v>
      </c>
      <c r="B7714" s="2">
        <v>41234</v>
      </c>
      <c r="C7714" s="2" t="str">
        <f t="shared" si="601"/>
        <v>November</v>
      </c>
      <c r="D7714" s="1" t="s">
        <v>18</v>
      </c>
      <c r="E7714" s="1">
        <v>26</v>
      </c>
      <c r="F7714" s="1">
        <f t="shared" si="600"/>
        <v>73.515519230769229</v>
      </c>
      <c r="G7714" s="1">
        <v>1911.4034999999999</v>
      </c>
      <c r="H7714" s="1">
        <v>1.25</v>
      </c>
      <c r="I7714">
        <f t="shared" si="602"/>
        <v>1912.6534999999999</v>
      </c>
      <c r="J7714">
        <f t="shared" si="603"/>
        <v>5.3265000000000002</v>
      </c>
      <c r="K7714">
        <f t="shared" si="604"/>
        <v>101.81090742750001</v>
      </c>
      <c r="L7714" s="1" t="s">
        <v>26</v>
      </c>
      <c r="M7714" s="1" t="s">
        <v>44</v>
      </c>
      <c r="N7714" s="1" t="s">
        <v>42</v>
      </c>
      <c r="O7714" s="1" t="s">
        <v>29</v>
      </c>
      <c r="P7714" s="1" t="s">
        <v>30</v>
      </c>
      <c r="Q7714" s="1" t="s">
        <v>46</v>
      </c>
      <c r="R7714" s="2">
        <v>41241</v>
      </c>
    </row>
    <row r="7715" spans="1:18" x14ac:dyDescent="0.25">
      <c r="A7715" s="1">
        <v>807</v>
      </c>
      <c r="B7715" s="2">
        <v>40505</v>
      </c>
      <c r="C7715" s="2" t="str">
        <f t="shared" si="601"/>
        <v>November</v>
      </c>
      <c r="D7715" s="1" t="s">
        <v>41</v>
      </c>
      <c r="E7715" s="1">
        <v>45</v>
      </c>
      <c r="F7715" s="1">
        <f t="shared" si="600"/>
        <v>4.3744444444444444</v>
      </c>
      <c r="G7715" s="1">
        <v>196.85</v>
      </c>
      <c r="H7715" s="1">
        <v>6.18</v>
      </c>
      <c r="I7715">
        <f t="shared" si="602"/>
        <v>203.03</v>
      </c>
      <c r="J7715">
        <f t="shared" si="603"/>
        <v>3.5455000000000001</v>
      </c>
      <c r="K7715">
        <f t="shared" si="604"/>
        <v>6.9793167500000006</v>
      </c>
      <c r="L7715" s="1" t="s">
        <v>26</v>
      </c>
      <c r="M7715" s="1" t="s">
        <v>65</v>
      </c>
      <c r="N7715" s="1" t="s">
        <v>42</v>
      </c>
      <c r="O7715" s="1" t="s">
        <v>34</v>
      </c>
      <c r="P7715" s="1" t="s">
        <v>45</v>
      </c>
      <c r="Q7715" s="1" t="s">
        <v>24</v>
      </c>
      <c r="R7715" s="2">
        <v>40506</v>
      </c>
    </row>
    <row r="7716" spans="1:18" x14ac:dyDescent="0.25">
      <c r="A7716" s="1">
        <v>57479</v>
      </c>
      <c r="B7716" s="2">
        <v>40617</v>
      </c>
      <c r="C7716" s="2" t="str">
        <f t="shared" si="601"/>
        <v>March</v>
      </c>
      <c r="D7716" s="1" t="s">
        <v>25</v>
      </c>
      <c r="E7716" s="1">
        <v>37</v>
      </c>
      <c r="F7716" s="1">
        <f t="shared" si="600"/>
        <v>3.5708108108108108</v>
      </c>
      <c r="G7716" s="1">
        <v>132.12</v>
      </c>
      <c r="H7716" s="1">
        <v>0.5</v>
      </c>
      <c r="I7716">
        <f t="shared" si="602"/>
        <v>132.62</v>
      </c>
      <c r="J7716">
        <f t="shared" si="603"/>
        <v>3.5455000000000001</v>
      </c>
      <c r="K7716">
        <f t="shared" si="604"/>
        <v>4.6843146000000004</v>
      </c>
      <c r="L7716" s="1" t="s">
        <v>26</v>
      </c>
      <c r="M7716" s="1" t="s">
        <v>27</v>
      </c>
      <c r="N7716" s="1" t="s">
        <v>33</v>
      </c>
      <c r="O7716" s="1" t="s">
        <v>34</v>
      </c>
      <c r="P7716" s="1" t="s">
        <v>63</v>
      </c>
      <c r="Q7716" s="1" t="s">
        <v>24</v>
      </c>
      <c r="R7716" s="2">
        <v>40618</v>
      </c>
    </row>
    <row r="7717" spans="1:18" x14ac:dyDescent="0.25">
      <c r="A7717" s="1">
        <v>25350</v>
      </c>
      <c r="B7717" s="2">
        <v>40515</v>
      </c>
      <c r="C7717" s="2" t="str">
        <f t="shared" si="601"/>
        <v>December</v>
      </c>
      <c r="D7717" s="1" t="s">
        <v>32</v>
      </c>
      <c r="E7717" s="1">
        <v>23</v>
      </c>
      <c r="F7717" s="1">
        <f t="shared" si="600"/>
        <v>2.1230434782608696</v>
      </c>
      <c r="G7717" s="1">
        <v>48.83</v>
      </c>
      <c r="H7717" s="1">
        <v>0.7</v>
      </c>
      <c r="I7717">
        <f t="shared" si="602"/>
        <v>49.53</v>
      </c>
      <c r="J7717">
        <f t="shared" si="603"/>
        <v>3.5455000000000001</v>
      </c>
      <c r="K7717">
        <f t="shared" si="604"/>
        <v>1.7312676500000002</v>
      </c>
      <c r="L7717" s="1" t="s">
        <v>26</v>
      </c>
      <c r="M7717" s="1" t="s">
        <v>56</v>
      </c>
      <c r="N7717" s="1" t="s">
        <v>42</v>
      </c>
      <c r="O7717" s="1" t="s">
        <v>34</v>
      </c>
      <c r="P7717" s="1" t="s">
        <v>35</v>
      </c>
      <c r="Q7717" s="1" t="s">
        <v>36</v>
      </c>
      <c r="R7717" s="2">
        <v>40517</v>
      </c>
    </row>
    <row r="7718" spans="1:18" x14ac:dyDescent="0.25">
      <c r="A7718" s="1">
        <v>26630</v>
      </c>
      <c r="B7718" s="2">
        <v>40509</v>
      </c>
      <c r="C7718" s="2" t="str">
        <f t="shared" si="601"/>
        <v>November</v>
      </c>
      <c r="D7718" s="1" t="s">
        <v>25</v>
      </c>
      <c r="E7718" s="1">
        <v>9</v>
      </c>
      <c r="F7718" s="1">
        <f t="shared" si="600"/>
        <v>7.2966666666666669</v>
      </c>
      <c r="G7718" s="1">
        <v>65.67</v>
      </c>
      <c r="H7718" s="1">
        <v>7.37</v>
      </c>
      <c r="I7718">
        <f t="shared" si="602"/>
        <v>73.040000000000006</v>
      </c>
      <c r="J7718">
        <f t="shared" si="603"/>
        <v>3.5455000000000001</v>
      </c>
      <c r="K7718">
        <f t="shared" si="604"/>
        <v>2.3283298500000003</v>
      </c>
      <c r="L7718" s="1" t="s">
        <v>26</v>
      </c>
      <c r="M7718" s="1" t="s">
        <v>49</v>
      </c>
      <c r="N7718" s="1" t="s">
        <v>33</v>
      </c>
      <c r="O7718" s="1" t="s">
        <v>34</v>
      </c>
      <c r="P7718" s="1" t="s">
        <v>45</v>
      </c>
      <c r="Q7718" s="1" t="s">
        <v>24</v>
      </c>
      <c r="R7718" s="2">
        <v>40511</v>
      </c>
    </row>
    <row r="7719" spans="1:18" x14ac:dyDescent="0.25">
      <c r="A7719" s="1">
        <v>37831</v>
      </c>
      <c r="B7719" s="2">
        <v>41116</v>
      </c>
      <c r="C7719" s="2" t="str">
        <f t="shared" si="601"/>
        <v>July</v>
      </c>
      <c r="D7719" s="1" t="s">
        <v>32</v>
      </c>
      <c r="E7719" s="1">
        <v>30</v>
      </c>
      <c r="F7719" s="1">
        <f t="shared" si="600"/>
        <v>15.129</v>
      </c>
      <c r="G7719" s="1">
        <v>453.87</v>
      </c>
      <c r="H7719" s="1">
        <v>4</v>
      </c>
      <c r="I7719">
        <f t="shared" si="602"/>
        <v>457.87</v>
      </c>
      <c r="J7719">
        <f t="shared" si="603"/>
        <v>5.3265000000000002</v>
      </c>
      <c r="K7719">
        <f t="shared" si="604"/>
        <v>24.175385550000001</v>
      </c>
      <c r="L7719" s="1" t="s">
        <v>26</v>
      </c>
      <c r="M7719" s="1" t="s">
        <v>69</v>
      </c>
      <c r="N7719" s="1" t="s">
        <v>33</v>
      </c>
      <c r="O7719" s="1" t="s">
        <v>29</v>
      </c>
      <c r="P7719" s="1" t="s">
        <v>43</v>
      </c>
      <c r="Q7719" s="1" t="s">
        <v>24</v>
      </c>
      <c r="R7719" s="2">
        <v>41118</v>
      </c>
    </row>
    <row r="7720" spans="1:18" x14ac:dyDescent="0.25">
      <c r="A7720" s="1">
        <v>25574</v>
      </c>
      <c r="B7720" s="2">
        <v>39884</v>
      </c>
      <c r="C7720" s="2" t="str">
        <f t="shared" si="601"/>
        <v>March</v>
      </c>
      <c r="D7720" s="1" t="s">
        <v>32</v>
      </c>
      <c r="E7720" s="1">
        <v>31</v>
      </c>
      <c r="F7720" s="1">
        <f t="shared" si="600"/>
        <v>49.247419354838712</v>
      </c>
      <c r="G7720" s="1">
        <v>1526.67</v>
      </c>
      <c r="H7720" s="1">
        <v>3.61</v>
      </c>
      <c r="I7720">
        <f t="shared" si="602"/>
        <v>1530.28</v>
      </c>
      <c r="J7720">
        <f t="shared" si="603"/>
        <v>5.3265000000000002</v>
      </c>
      <c r="K7720">
        <f t="shared" si="604"/>
        <v>81.318077550000012</v>
      </c>
      <c r="L7720" s="1" t="s">
        <v>19</v>
      </c>
      <c r="M7720" s="1" t="s">
        <v>54</v>
      </c>
      <c r="N7720" s="1" t="s">
        <v>21</v>
      </c>
      <c r="O7720" s="1" t="s">
        <v>29</v>
      </c>
      <c r="P7720" s="1" t="s">
        <v>43</v>
      </c>
      <c r="Q7720" s="1" t="s">
        <v>46</v>
      </c>
      <c r="R7720" s="2">
        <v>39885</v>
      </c>
    </row>
    <row r="7721" spans="1:18" x14ac:dyDescent="0.25">
      <c r="A7721" s="1">
        <v>29475</v>
      </c>
      <c r="B7721" s="2">
        <v>40231</v>
      </c>
      <c r="C7721" s="2" t="str">
        <f t="shared" si="601"/>
        <v>February</v>
      </c>
      <c r="D7721" s="1" t="s">
        <v>25</v>
      </c>
      <c r="E7721" s="1">
        <v>2</v>
      </c>
      <c r="F7721" s="1">
        <f t="shared" si="600"/>
        <v>907.41</v>
      </c>
      <c r="G7721" s="1">
        <v>1814.82</v>
      </c>
      <c r="H7721" s="1">
        <v>44.55</v>
      </c>
      <c r="I7721">
        <f t="shared" si="602"/>
        <v>1859.37</v>
      </c>
      <c r="J7721">
        <f t="shared" si="603"/>
        <v>4.7610000000000001</v>
      </c>
      <c r="K7721">
        <f t="shared" si="604"/>
        <v>86.403580199999993</v>
      </c>
      <c r="L7721" s="1" t="s">
        <v>38</v>
      </c>
      <c r="M7721" s="1" t="s">
        <v>27</v>
      </c>
      <c r="N7721" s="1" t="s">
        <v>42</v>
      </c>
      <c r="O7721" s="1" t="s">
        <v>22</v>
      </c>
      <c r="P7721" s="1" t="s">
        <v>67</v>
      </c>
      <c r="Q7721" s="1" t="s">
        <v>64</v>
      </c>
      <c r="R7721" s="2">
        <v>40234</v>
      </c>
    </row>
    <row r="7722" spans="1:18" x14ac:dyDescent="0.25">
      <c r="A7722" s="1">
        <v>18464</v>
      </c>
      <c r="B7722" s="2">
        <v>40996</v>
      </c>
      <c r="C7722" s="2" t="str">
        <f t="shared" si="601"/>
        <v>March</v>
      </c>
      <c r="D7722" s="1" t="s">
        <v>25</v>
      </c>
      <c r="E7722" s="1">
        <v>37</v>
      </c>
      <c r="F7722" s="1">
        <f t="shared" si="600"/>
        <v>163.21891891891892</v>
      </c>
      <c r="G7722" s="1">
        <v>6039.1</v>
      </c>
      <c r="H7722" s="1">
        <v>66.27</v>
      </c>
      <c r="I7722">
        <f t="shared" si="602"/>
        <v>6105.3700000000008</v>
      </c>
      <c r="J7722">
        <f t="shared" si="603"/>
        <v>4.7610000000000001</v>
      </c>
      <c r="K7722">
        <f t="shared" si="604"/>
        <v>287.52155100000004</v>
      </c>
      <c r="L7722" s="1" t="s">
        <v>38</v>
      </c>
      <c r="M7722" s="1" t="s">
        <v>58</v>
      </c>
      <c r="N7722" s="1" t="s">
        <v>28</v>
      </c>
      <c r="O7722" s="1" t="s">
        <v>22</v>
      </c>
      <c r="P7722" s="1" t="s">
        <v>67</v>
      </c>
      <c r="Q7722" s="1" t="s">
        <v>64</v>
      </c>
      <c r="R7722" s="2">
        <v>40996</v>
      </c>
    </row>
    <row r="7723" spans="1:18" x14ac:dyDescent="0.25">
      <c r="A7723" s="1">
        <v>18758</v>
      </c>
      <c r="B7723" s="2">
        <v>40288</v>
      </c>
      <c r="C7723" s="2" t="str">
        <f t="shared" si="601"/>
        <v>April</v>
      </c>
      <c r="D7723" s="1" t="s">
        <v>32</v>
      </c>
      <c r="E7723" s="1">
        <v>20</v>
      </c>
      <c r="F7723" s="1">
        <f t="shared" si="600"/>
        <v>101.10900000000001</v>
      </c>
      <c r="G7723" s="1">
        <v>2022.18</v>
      </c>
      <c r="H7723" s="1">
        <v>21.26</v>
      </c>
      <c r="I7723">
        <f t="shared" si="602"/>
        <v>2043.44</v>
      </c>
      <c r="J7723">
        <f t="shared" si="603"/>
        <v>4.7610000000000001</v>
      </c>
      <c r="K7723">
        <f t="shared" si="604"/>
        <v>96.275989800000005</v>
      </c>
      <c r="L7723" s="1" t="s">
        <v>19</v>
      </c>
      <c r="M7723" s="1" t="s">
        <v>51</v>
      </c>
      <c r="N7723" s="1" t="s">
        <v>33</v>
      </c>
      <c r="O7723" s="1" t="s">
        <v>22</v>
      </c>
      <c r="P7723" s="1" t="s">
        <v>23</v>
      </c>
      <c r="Q7723" s="1" t="s">
        <v>53</v>
      </c>
      <c r="R7723" s="2">
        <v>40290</v>
      </c>
    </row>
    <row r="7724" spans="1:18" x14ac:dyDescent="0.25">
      <c r="A7724" s="1">
        <v>42374</v>
      </c>
      <c r="B7724" s="2">
        <v>41107</v>
      </c>
      <c r="C7724" s="2" t="str">
        <f t="shared" si="601"/>
        <v>July</v>
      </c>
      <c r="D7724" s="1" t="s">
        <v>37</v>
      </c>
      <c r="E7724" s="1">
        <v>21</v>
      </c>
      <c r="F7724" s="1">
        <f t="shared" si="600"/>
        <v>9.7771428571428576</v>
      </c>
      <c r="G7724" s="1">
        <v>205.32</v>
      </c>
      <c r="H7724" s="1">
        <v>1.99</v>
      </c>
      <c r="I7724">
        <f t="shared" si="602"/>
        <v>207.31</v>
      </c>
      <c r="J7724">
        <f t="shared" si="603"/>
        <v>5.3265000000000002</v>
      </c>
      <c r="K7724">
        <f t="shared" si="604"/>
        <v>10.9363698</v>
      </c>
      <c r="L7724" s="1" t="s">
        <v>19</v>
      </c>
      <c r="M7724" s="1" t="s">
        <v>54</v>
      </c>
      <c r="N7724" s="1" t="s">
        <v>33</v>
      </c>
      <c r="O7724" s="1" t="s">
        <v>29</v>
      </c>
      <c r="P7724" s="1" t="s">
        <v>43</v>
      </c>
      <c r="Q7724" s="1" t="s">
        <v>46</v>
      </c>
      <c r="R7724" s="2">
        <v>41107</v>
      </c>
    </row>
    <row r="7725" spans="1:18" x14ac:dyDescent="0.25">
      <c r="A7725" s="1">
        <v>45986</v>
      </c>
      <c r="B7725" s="2">
        <v>40172</v>
      </c>
      <c r="C7725" s="2" t="str">
        <f t="shared" si="601"/>
        <v>December</v>
      </c>
      <c r="D7725" s="1" t="s">
        <v>18</v>
      </c>
      <c r="E7725" s="1">
        <v>20</v>
      </c>
      <c r="F7725" s="1">
        <f t="shared" si="600"/>
        <v>3.5534999999999997</v>
      </c>
      <c r="G7725" s="1">
        <v>71.069999999999993</v>
      </c>
      <c r="H7725" s="1">
        <v>2.5</v>
      </c>
      <c r="I7725">
        <f t="shared" si="602"/>
        <v>73.569999999999993</v>
      </c>
      <c r="J7725">
        <f t="shared" si="603"/>
        <v>3.5455000000000001</v>
      </c>
      <c r="K7725">
        <f t="shared" si="604"/>
        <v>2.51978685</v>
      </c>
      <c r="L7725" s="1" t="s">
        <v>26</v>
      </c>
      <c r="M7725" s="1" t="s">
        <v>54</v>
      </c>
      <c r="N7725" s="1" t="s">
        <v>28</v>
      </c>
      <c r="O7725" s="1" t="s">
        <v>34</v>
      </c>
      <c r="P7725" s="1" t="s">
        <v>62</v>
      </c>
      <c r="Q7725" s="1" t="s">
        <v>24</v>
      </c>
      <c r="R7725" s="2">
        <v>40177</v>
      </c>
    </row>
    <row r="7726" spans="1:18" x14ac:dyDescent="0.25">
      <c r="A7726" s="1">
        <v>19044</v>
      </c>
      <c r="B7726" s="2">
        <v>41010</v>
      </c>
      <c r="C7726" s="2" t="str">
        <f t="shared" si="601"/>
        <v>April</v>
      </c>
      <c r="D7726" s="1" t="s">
        <v>18</v>
      </c>
      <c r="E7726" s="1">
        <v>32</v>
      </c>
      <c r="F7726" s="1">
        <f t="shared" si="600"/>
        <v>150.01374999999999</v>
      </c>
      <c r="G7726" s="1">
        <v>4800.4399999999996</v>
      </c>
      <c r="H7726" s="1">
        <v>13.99</v>
      </c>
      <c r="I7726">
        <f t="shared" si="602"/>
        <v>4814.4299999999994</v>
      </c>
      <c r="J7726">
        <f t="shared" si="603"/>
        <v>5.3265000000000002</v>
      </c>
      <c r="K7726">
        <f t="shared" si="604"/>
        <v>255.69543659999999</v>
      </c>
      <c r="L7726" s="1" t="s">
        <v>26</v>
      </c>
      <c r="M7726" s="1" t="s">
        <v>20</v>
      </c>
      <c r="N7726" s="1" t="s">
        <v>33</v>
      </c>
      <c r="O7726" s="1" t="s">
        <v>29</v>
      </c>
      <c r="P7726" s="1" t="s">
        <v>61</v>
      </c>
      <c r="Q7726" s="1" t="s">
        <v>31</v>
      </c>
      <c r="R7726" s="2">
        <v>41012</v>
      </c>
    </row>
    <row r="7727" spans="1:18" x14ac:dyDescent="0.25">
      <c r="A7727" s="1">
        <v>54977</v>
      </c>
      <c r="B7727" s="2">
        <v>40734</v>
      </c>
      <c r="C7727" s="2" t="str">
        <f t="shared" si="601"/>
        <v>July</v>
      </c>
      <c r="D7727" s="1" t="s">
        <v>18</v>
      </c>
      <c r="E7727" s="1">
        <v>24</v>
      </c>
      <c r="F7727" s="1">
        <f t="shared" si="600"/>
        <v>14.34375</v>
      </c>
      <c r="G7727" s="1">
        <v>344.25</v>
      </c>
      <c r="H7727" s="1">
        <v>6.46</v>
      </c>
      <c r="I7727">
        <f t="shared" si="602"/>
        <v>350.71</v>
      </c>
      <c r="J7727">
        <f t="shared" si="603"/>
        <v>3.5455000000000001</v>
      </c>
      <c r="K7727">
        <f t="shared" si="604"/>
        <v>12.205383750000001</v>
      </c>
      <c r="L7727" s="1" t="s">
        <v>26</v>
      </c>
      <c r="M7727" s="1" t="s">
        <v>20</v>
      </c>
      <c r="N7727" s="1" t="s">
        <v>42</v>
      </c>
      <c r="O7727" s="1" t="s">
        <v>34</v>
      </c>
      <c r="P7727" s="1" t="s">
        <v>48</v>
      </c>
      <c r="Q7727" s="1" t="s">
        <v>24</v>
      </c>
      <c r="R7727" s="2">
        <v>40738</v>
      </c>
    </row>
    <row r="7728" spans="1:18" x14ac:dyDescent="0.25">
      <c r="A7728" s="1">
        <v>13570</v>
      </c>
      <c r="B7728" s="2">
        <v>41245</v>
      </c>
      <c r="C7728" s="2" t="str">
        <f t="shared" si="601"/>
        <v>December</v>
      </c>
      <c r="D7728" s="1" t="s">
        <v>32</v>
      </c>
      <c r="E7728" s="1">
        <v>42</v>
      </c>
      <c r="F7728" s="1">
        <f t="shared" si="600"/>
        <v>97.08942857142857</v>
      </c>
      <c r="G7728" s="1">
        <v>4077.7559999999999</v>
      </c>
      <c r="H7728" s="1">
        <v>8.99</v>
      </c>
      <c r="I7728">
        <f t="shared" si="602"/>
        <v>4086.7459999999996</v>
      </c>
      <c r="J7728">
        <f t="shared" si="603"/>
        <v>5.3265000000000002</v>
      </c>
      <c r="K7728">
        <f t="shared" si="604"/>
        <v>217.20167334000001</v>
      </c>
      <c r="L7728" s="1" t="s">
        <v>26</v>
      </c>
      <c r="M7728" s="1" t="s">
        <v>47</v>
      </c>
      <c r="N7728" s="1" t="s">
        <v>33</v>
      </c>
      <c r="O7728" s="1" t="s">
        <v>29</v>
      </c>
      <c r="P7728" s="1" t="s">
        <v>30</v>
      </c>
      <c r="Q7728" s="1" t="s">
        <v>24</v>
      </c>
      <c r="R7728" s="2">
        <v>41245</v>
      </c>
    </row>
    <row r="7729" spans="1:18" x14ac:dyDescent="0.25">
      <c r="A7729" s="1">
        <v>59909</v>
      </c>
      <c r="B7729" s="2">
        <v>41126</v>
      </c>
      <c r="C7729" s="2" t="str">
        <f t="shared" si="601"/>
        <v>August</v>
      </c>
      <c r="D7729" s="1" t="s">
        <v>18</v>
      </c>
      <c r="E7729" s="1">
        <v>46</v>
      </c>
      <c r="F7729" s="1">
        <f t="shared" si="600"/>
        <v>8.9469565217391303</v>
      </c>
      <c r="G7729" s="1">
        <v>411.56</v>
      </c>
      <c r="H7729" s="1">
        <v>7.28</v>
      </c>
      <c r="I7729">
        <f t="shared" si="602"/>
        <v>418.84</v>
      </c>
      <c r="J7729">
        <f t="shared" si="603"/>
        <v>3.5455000000000001</v>
      </c>
      <c r="K7729">
        <f t="shared" si="604"/>
        <v>14.5918598</v>
      </c>
      <c r="L7729" s="1" t="s">
        <v>19</v>
      </c>
      <c r="M7729" s="1" t="s">
        <v>27</v>
      </c>
      <c r="N7729" s="1" t="s">
        <v>28</v>
      </c>
      <c r="O7729" s="1" t="s">
        <v>34</v>
      </c>
      <c r="P7729" s="1" t="s">
        <v>60</v>
      </c>
      <c r="Q7729" s="1" t="s">
        <v>24</v>
      </c>
      <c r="R7729" s="2">
        <v>41133</v>
      </c>
    </row>
    <row r="7730" spans="1:18" x14ac:dyDescent="0.25">
      <c r="A7730" s="1">
        <v>25793</v>
      </c>
      <c r="B7730" s="2">
        <v>41006</v>
      </c>
      <c r="C7730" s="2" t="str">
        <f t="shared" si="601"/>
        <v>April</v>
      </c>
      <c r="D7730" s="1" t="s">
        <v>18</v>
      </c>
      <c r="E7730" s="1">
        <v>27</v>
      </c>
      <c r="F7730" s="1">
        <f t="shared" si="600"/>
        <v>127.28781481481482</v>
      </c>
      <c r="G7730" s="1">
        <v>3436.7710000000002</v>
      </c>
      <c r="H7730" s="1">
        <v>8.99</v>
      </c>
      <c r="I7730">
        <f t="shared" si="602"/>
        <v>3445.761</v>
      </c>
      <c r="J7730">
        <f t="shared" si="603"/>
        <v>5.3265000000000002</v>
      </c>
      <c r="K7730">
        <f t="shared" si="604"/>
        <v>183.05960731500002</v>
      </c>
      <c r="L7730" s="1" t="s">
        <v>26</v>
      </c>
      <c r="M7730" s="1" t="s">
        <v>59</v>
      </c>
      <c r="N7730" s="1" t="s">
        <v>21</v>
      </c>
      <c r="O7730" s="1" t="s">
        <v>29</v>
      </c>
      <c r="P7730" s="1" t="s">
        <v>30</v>
      </c>
      <c r="Q7730" s="1" t="s">
        <v>24</v>
      </c>
      <c r="R7730" s="2">
        <v>41008</v>
      </c>
    </row>
    <row r="7731" spans="1:18" x14ac:dyDescent="0.25">
      <c r="A7731" s="1">
        <v>8227</v>
      </c>
      <c r="B7731" s="2">
        <v>40188</v>
      </c>
      <c r="C7731" s="2" t="str">
        <f t="shared" si="601"/>
        <v>January</v>
      </c>
      <c r="D7731" s="1" t="s">
        <v>32</v>
      </c>
      <c r="E7731" s="1">
        <v>32</v>
      </c>
      <c r="F7731" s="1">
        <f t="shared" si="600"/>
        <v>5.0703125</v>
      </c>
      <c r="G7731" s="1">
        <v>162.25</v>
      </c>
      <c r="H7731" s="1">
        <v>2.39</v>
      </c>
      <c r="I7731">
        <f t="shared" si="602"/>
        <v>164.64</v>
      </c>
      <c r="J7731">
        <f t="shared" si="603"/>
        <v>5.3265000000000002</v>
      </c>
      <c r="K7731">
        <f t="shared" si="604"/>
        <v>8.6422462500000012</v>
      </c>
      <c r="L7731" s="1" t="s">
        <v>19</v>
      </c>
      <c r="M7731" s="1" t="s">
        <v>20</v>
      </c>
      <c r="N7731" s="1" t="s">
        <v>28</v>
      </c>
      <c r="O7731" s="1" t="s">
        <v>29</v>
      </c>
      <c r="P7731" s="1" t="s">
        <v>43</v>
      </c>
      <c r="Q7731" s="1" t="s">
        <v>46</v>
      </c>
      <c r="R7731" s="2">
        <v>40189</v>
      </c>
    </row>
    <row r="7732" spans="1:18" x14ac:dyDescent="0.25">
      <c r="A7732" s="1">
        <v>1285</v>
      </c>
      <c r="B7732" s="2">
        <v>41060</v>
      </c>
      <c r="C7732" s="2" t="str">
        <f t="shared" si="601"/>
        <v>May</v>
      </c>
      <c r="D7732" s="1" t="s">
        <v>37</v>
      </c>
      <c r="E7732" s="1">
        <v>27</v>
      </c>
      <c r="F7732" s="1">
        <f t="shared" si="600"/>
        <v>143.48592592592593</v>
      </c>
      <c r="G7732" s="1">
        <v>3874.12</v>
      </c>
      <c r="H7732" s="1">
        <v>54.74</v>
      </c>
      <c r="I7732">
        <f t="shared" si="602"/>
        <v>3928.8599999999997</v>
      </c>
      <c r="J7732">
        <f t="shared" si="603"/>
        <v>4.7610000000000001</v>
      </c>
      <c r="K7732">
        <f t="shared" si="604"/>
        <v>184.44685319999999</v>
      </c>
      <c r="L7732" s="1" t="s">
        <v>38</v>
      </c>
      <c r="M7732" s="1" t="s">
        <v>58</v>
      </c>
      <c r="N7732" s="1" t="s">
        <v>33</v>
      </c>
      <c r="O7732" s="1" t="s">
        <v>22</v>
      </c>
      <c r="P7732" s="1" t="s">
        <v>67</v>
      </c>
      <c r="Q7732" s="1" t="s">
        <v>64</v>
      </c>
      <c r="R7732" s="2">
        <v>41060</v>
      </c>
    </row>
    <row r="7733" spans="1:18" x14ac:dyDescent="0.25">
      <c r="A7733" s="1">
        <v>898</v>
      </c>
      <c r="B7733" s="2">
        <v>40331</v>
      </c>
      <c r="C7733" s="2" t="str">
        <f t="shared" si="601"/>
        <v>June</v>
      </c>
      <c r="D7733" s="1" t="s">
        <v>25</v>
      </c>
      <c r="E7733" s="1">
        <v>40</v>
      </c>
      <c r="F7733" s="1">
        <f t="shared" si="600"/>
        <v>16.90325</v>
      </c>
      <c r="G7733" s="1">
        <v>676.13</v>
      </c>
      <c r="H7733" s="1">
        <v>6.5</v>
      </c>
      <c r="I7733">
        <f t="shared" si="602"/>
        <v>682.63</v>
      </c>
      <c r="J7733">
        <f t="shared" si="603"/>
        <v>5.3265000000000002</v>
      </c>
      <c r="K7733">
        <f t="shared" si="604"/>
        <v>36.014064449999999</v>
      </c>
      <c r="L7733" s="1" t="s">
        <v>26</v>
      </c>
      <c r="M7733" s="1" t="s">
        <v>49</v>
      </c>
      <c r="N7733" s="1" t="s">
        <v>21</v>
      </c>
      <c r="O7733" s="1" t="s">
        <v>29</v>
      </c>
      <c r="P7733" s="1" t="s">
        <v>43</v>
      </c>
      <c r="Q7733" s="1" t="s">
        <v>24</v>
      </c>
      <c r="R7733" s="2">
        <v>40333</v>
      </c>
    </row>
    <row r="7734" spans="1:18" x14ac:dyDescent="0.25">
      <c r="A7734" s="1">
        <v>43172</v>
      </c>
      <c r="B7734" s="2">
        <v>39997</v>
      </c>
      <c r="C7734" s="2" t="str">
        <f t="shared" si="601"/>
        <v>July</v>
      </c>
      <c r="D7734" s="1" t="s">
        <v>18</v>
      </c>
      <c r="E7734" s="1">
        <v>19</v>
      </c>
      <c r="F7734" s="1">
        <f t="shared" si="600"/>
        <v>1.4915789473684211</v>
      </c>
      <c r="G7734" s="1">
        <v>28.34</v>
      </c>
      <c r="H7734" s="1">
        <v>0.7</v>
      </c>
      <c r="I7734">
        <f t="shared" si="602"/>
        <v>29.04</v>
      </c>
      <c r="J7734">
        <f t="shared" si="603"/>
        <v>3.5455000000000001</v>
      </c>
      <c r="K7734">
        <f t="shared" si="604"/>
        <v>1.0047947000000002</v>
      </c>
      <c r="L7734" s="1" t="s">
        <v>26</v>
      </c>
      <c r="M7734" s="1" t="s">
        <v>49</v>
      </c>
      <c r="N7734" s="1" t="s">
        <v>33</v>
      </c>
      <c r="O7734" s="1" t="s">
        <v>34</v>
      </c>
      <c r="P7734" s="1" t="s">
        <v>66</v>
      </c>
      <c r="Q7734" s="1" t="s">
        <v>36</v>
      </c>
      <c r="R7734" s="2">
        <v>39999</v>
      </c>
    </row>
    <row r="7735" spans="1:18" x14ac:dyDescent="0.25">
      <c r="A7735" s="1">
        <v>29187</v>
      </c>
      <c r="B7735" s="2">
        <v>40025</v>
      </c>
      <c r="C7735" s="2" t="str">
        <f t="shared" si="601"/>
        <v>July</v>
      </c>
      <c r="D7735" s="1" t="s">
        <v>18</v>
      </c>
      <c r="E7735" s="1">
        <v>10</v>
      </c>
      <c r="F7735" s="1">
        <f t="shared" si="600"/>
        <v>7.5579999999999998</v>
      </c>
      <c r="G7735" s="1">
        <v>75.58</v>
      </c>
      <c r="H7735" s="1">
        <v>8.19</v>
      </c>
      <c r="I7735">
        <f t="shared" si="602"/>
        <v>83.77</v>
      </c>
      <c r="J7735">
        <f t="shared" si="603"/>
        <v>3.5455000000000001</v>
      </c>
      <c r="K7735">
        <f t="shared" si="604"/>
        <v>2.6796888999999999</v>
      </c>
      <c r="L7735" s="1" t="s">
        <v>26</v>
      </c>
      <c r="M7735" s="1" t="s">
        <v>51</v>
      </c>
      <c r="N7735" s="1" t="s">
        <v>21</v>
      </c>
      <c r="O7735" s="1" t="s">
        <v>34</v>
      </c>
      <c r="P7735" s="1" t="s">
        <v>45</v>
      </c>
      <c r="Q7735" s="1" t="s">
        <v>24</v>
      </c>
      <c r="R7735" s="2">
        <v>40032</v>
      </c>
    </row>
    <row r="7736" spans="1:18" x14ac:dyDescent="0.25">
      <c r="A7736" s="1">
        <v>34849</v>
      </c>
      <c r="B7736" s="2">
        <v>40463</v>
      </c>
      <c r="C7736" s="2" t="str">
        <f t="shared" si="601"/>
        <v>October</v>
      </c>
      <c r="D7736" s="1" t="s">
        <v>37</v>
      </c>
      <c r="E7736" s="1">
        <v>3</v>
      </c>
      <c r="F7736" s="1">
        <f t="shared" si="600"/>
        <v>397.64333333333337</v>
      </c>
      <c r="G7736" s="1">
        <v>1192.93</v>
      </c>
      <c r="H7736" s="1">
        <v>19.989999999999998</v>
      </c>
      <c r="I7736">
        <f t="shared" si="602"/>
        <v>1212.92</v>
      </c>
      <c r="J7736">
        <f t="shared" si="603"/>
        <v>3.5455000000000001</v>
      </c>
      <c r="K7736">
        <f t="shared" si="604"/>
        <v>42.295333150000005</v>
      </c>
      <c r="L7736" s="1" t="s">
        <v>26</v>
      </c>
      <c r="M7736" s="1" t="s">
        <v>54</v>
      </c>
      <c r="N7736" s="1" t="s">
        <v>42</v>
      </c>
      <c r="O7736" s="1" t="s">
        <v>34</v>
      </c>
      <c r="P7736" s="1" t="s">
        <v>60</v>
      </c>
      <c r="Q7736" s="1" t="s">
        <v>24</v>
      </c>
      <c r="R7736" s="2">
        <v>40464</v>
      </c>
    </row>
    <row r="7737" spans="1:18" x14ac:dyDescent="0.25">
      <c r="A7737" s="1">
        <v>39136</v>
      </c>
      <c r="B7737" s="2">
        <v>39988</v>
      </c>
      <c r="C7737" s="2" t="str">
        <f t="shared" si="601"/>
        <v>June</v>
      </c>
      <c r="D7737" s="1" t="s">
        <v>25</v>
      </c>
      <c r="E7737" s="1">
        <v>49</v>
      </c>
      <c r="F7737" s="1">
        <f t="shared" si="600"/>
        <v>54.969673469387757</v>
      </c>
      <c r="G7737" s="1">
        <v>2693.5140000000001</v>
      </c>
      <c r="H7737" s="1">
        <v>3.99</v>
      </c>
      <c r="I7737">
        <f t="shared" si="602"/>
        <v>2697.5039999999999</v>
      </c>
      <c r="J7737">
        <f t="shared" si="603"/>
        <v>5.3265000000000002</v>
      </c>
      <c r="K7737">
        <f t="shared" si="604"/>
        <v>143.47002321000002</v>
      </c>
      <c r="L7737" s="1" t="s">
        <v>26</v>
      </c>
      <c r="M7737" s="1" t="s">
        <v>20</v>
      </c>
      <c r="N7737" s="1" t="s">
        <v>33</v>
      </c>
      <c r="O7737" s="1" t="s">
        <v>29</v>
      </c>
      <c r="P7737" s="1" t="s">
        <v>30</v>
      </c>
      <c r="Q7737" s="1" t="s">
        <v>24</v>
      </c>
      <c r="R7737" s="2">
        <v>39990</v>
      </c>
    </row>
    <row r="7738" spans="1:18" x14ac:dyDescent="0.25">
      <c r="A7738" s="1">
        <v>13604</v>
      </c>
      <c r="B7738" s="2">
        <v>39846</v>
      </c>
      <c r="C7738" s="2" t="str">
        <f t="shared" si="601"/>
        <v>February</v>
      </c>
      <c r="D7738" s="1" t="s">
        <v>32</v>
      </c>
      <c r="E7738" s="1">
        <v>42</v>
      </c>
      <c r="F7738" s="1">
        <f t="shared" si="600"/>
        <v>85.949523809523811</v>
      </c>
      <c r="G7738" s="1">
        <v>3609.88</v>
      </c>
      <c r="H7738" s="1">
        <v>56.2</v>
      </c>
      <c r="I7738">
        <f t="shared" si="602"/>
        <v>3666.08</v>
      </c>
      <c r="J7738">
        <f t="shared" si="603"/>
        <v>4.7610000000000001</v>
      </c>
      <c r="K7738">
        <f t="shared" si="604"/>
        <v>171.86638679999999</v>
      </c>
      <c r="L7738" s="1" t="s">
        <v>26</v>
      </c>
      <c r="M7738" s="1" t="s">
        <v>55</v>
      </c>
      <c r="N7738" s="1" t="s">
        <v>33</v>
      </c>
      <c r="O7738" s="1" t="s">
        <v>22</v>
      </c>
      <c r="P7738" s="1" t="s">
        <v>23</v>
      </c>
      <c r="Q7738" s="1" t="s">
        <v>31</v>
      </c>
      <c r="R7738" s="2">
        <v>39849</v>
      </c>
    </row>
    <row r="7739" spans="1:18" x14ac:dyDescent="0.25">
      <c r="A7739" s="1">
        <v>24902</v>
      </c>
      <c r="B7739" s="2">
        <v>40324</v>
      </c>
      <c r="C7739" s="2" t="str">
        <f t="shared" si="601"/>
        <v>May</v>
      </c>
      <c r="D7739" s="1" t="s">
        <v>25</v>
      </c>
      <c r="E7739" s="1">
        <v>43</v>
      </c>
      <c r="F7739" s="1">
        <f t="shared" si="600"/>
        <v>5.2227906976744185</v>
      </c>
      <c r="G7739" s="1">
        <v>224.58</v>
      </c>
      <c r="H7739" s="1">
        <v>2.04</v>
      </c>
      <c r="I7739">
        <f t="shared" si="602"/>
        <v>226.62</v>
      </c>
      <c r="J7739">
        <f t="shared" si="603"/>
        <v>3.5455000000000001</v>
      </c>
      <c r="K7739">
        <f t="shared" si="604"/>
        <v>7.9624839000000005</v>
      </c>
      <c r="L7739" s="1" t="s">
        <v>26</v>
      </c>
      <c r="M7739" s="1" t="s">
        <v>56</v>
      </c>
      <c r="N7739" s="1" t="s">
        <v>21</v>
      </c>
      <c r="O7739" s="1" t="s">
        <v>34</v>
      </c>
      <c r="P7739" s="1" t="s">
        <v>45</v>
      </c>
      <c r="Q7739" s="1" t="s">
        <v>36</v>
      </c>
      <c r="R7739" s="2">
        <v>40326</v>
      </c>
    </row>
    <row r="7740" spans="1:18" x14ac:dyDescent="0.25">
      <c r="A7740" s="1">
        <v>42851</v>
      </c>
      <c r="B7740" s="2">
        <v>39965</v>
      </c>
      <c r="C7740" s="2" t="str">
        <f t="shared" si="601"/>
        <v>June</v>
      </c>
      <c r="D7740" s="1" t="s">
        <v>25</v>
      </c>
      <c r="E7740" s="1">
        <v>4</v>
      </c>
      <c r="F7740" s="1">
        <f t="shared" si="600"/>
        <v>6.08</v>
      </c>
      <c r="G7740" s="1">
        <v>24.32</v>
      </c>
      <c r="H7740" s="1">
        <v>0.7</v>
      </c>
      <c r="I7740">
        <f t="shared" si="602"/>
        <v>25.02</v>
      </c>
      <c r="J7740">
        <f t="shared" si="603"/>
        <v>3.5455000000000001</v>
      </c>
      <c r="K7740">
        <f t="shared" si="604"/>
        <v>0.86226560000000008</v>
      </c>
      <c r="L7740" s="1" t="s">
        <v>19</v>
      </c>
      <c r="M7740" s="1" t="s">
        <v>27</v>
      </c>
      <c r="N7740" s="1" t="s">
        <v>33</v>
      </c>
      <c r="O7740" s="1" t="s">
        <v>34</v>
      </c>
      <c r="P7740" s="1" t="s">
        <v>66</v>
      </c>
      <c r="Q7740" s="1" t="s">
        <v>36</v>
      </c>
      <c r="R7740" s="2">
        <v>39966</v>
      </c>
    </row>
    <row r="7741" spans="1:18" x14ac:dyDescent="0.25">
      <c r="A7741" s="1">
        <v>56805</v>
      </c>
      <c r="B7741" s="2">
        <v>41065</v>
      </c>
      <c r="C7741" s="2" t="str">
        <f t="shared" si="601"/>
        <v>June</v>
      </c>
      <c r="D7741" s="1" t="s">
        <v>25</v>
      </c>
      <c r="E7741" s="1">
        <v>38</v>
      </c>
      <c r="F7741" s="1">
        <f t="shared" si="600"/>
        <v>388.23894736842107</v>
      </c>
      <c r="G7741" s="1">
        <v>14753.08</v>
      </c>
      <c r="H7741" s="1">
        <v>99</v>
      </c>
      <c r="I7741">
        <f t="shared" si="602"/>
        <v>14852.08</v>
      </c>
      <c r="J7741">
        <f t="shared" si="603"/>
        <v>3.5455000000000001</v>
      </c>
      <c r="K7741">
        <f t="shared" si="604"/>
        <v>523.07045140000002</v>
      </c>
      <c r="L7741" s="1" t="s">
        <v>38</v>
      </c>
      <c r="M7741" s="1" t="s">
        <v>54</v>
      </c>
      <c r="N7741" s="1" t="s">
        <v>28</v>
      </c>
      <c r="O7741" s="1" t="s">
        <v>34</v>
      </c>
      <c r="P7741" s="1" t="s">
        <v>60</v>
      </c>
      <c r="Q7741" s="1" t="s">
        <v>40</v>
      </c>
      <c r="R7741" s="2">
        <v>41066</v>
      </c>
    </row>
    <row r="7742" spans="1:18" x14ac:dyDescent="0.25">
      <c r="A7742" s="1">
        <v>37763</v>
      </c>
      <c r="B7742" s="2">
        <v>40947</v>
      </c>
      <c r="C7742" s="2" t="str">
        <f t="shared" si="601"/>
        <v>February</v>
      </c>
      <c r="D7742" s="1" t="s">
        <v>32</v>
      </c>
      <c r="E7742" s="1">
        <v>29</v>
      </c>
      <c r="F7742" s="1">
        <f t="shared" si="600"/>
        <v>5.8486206896551725</v>
      </c>
      <c r="G7742" s="1">
        <v>169.61</v>
      </c>
      <c r="H7742" s="1">
        <v>9.92</v>
      </c>
      <c r="I7742">
        <f t="shared" si="602"/>
        <v>179.53</v>
      </c>
      <c r="J7742">
        <f t="shared" si="603"/>
        <v>3.5455000000000001</v>
      </c>
      <c r="K7742">
        <f t="shared" si="604"/>
        <v>6.0135225500000002</v>
      </c>
      <c r="L7742" s="1" t="s">
        <v>26</v>
      </c>
      <c r="M7742" s="1" t="s">
        <v>49</v>
      </c>
      <c r="N7742" s="1" t="s">
        <v>21</v>
      </c>
      <c r="O7742" s="1" t="s">
        <v>34</v>
      </c>
      <c r="P7742" s="1" t="s">
        <v>48</v>
      </c>
      <c r="Q7742" s="1" t="s">
        <v>24</v>
      </c>
      <c r="R7742" s="2">
        <v>40948</v>
      </c>
    </row>
    <row r="7743" spans="1:18" x14ac:dyDescent="0.25">
      <c r="A7743" s="1">
        <v>18851</v>
      </c>
      <c r="B7743" s="2">
        <v>41259</v>
      </c>
      <c r="C7743" s="2" t="str">
        <f t="shared" si="601"/>
        <v>December</v>
      </c>
      <c r="D7743" s="1" t="s">
        <v>37</v>
      </c>
      <c r="E7743" s="1">
        <v>32</v>
      </c>
      <c r="F7743" s="1">
        <f t="shared" si="600"/>
        <v>6.3815625000000002</v>
      </c>
      <c r="G7743" s="1">
        <v>204.21</v>
      </c>
      <c r="H7743" s="1">
        <v>10.39</v>
      </c>
      <c r="I7743">
        <f t="shared" si="602"/>
        <v>214.60000000000002</v>
      </c>
      <c r="J7743">
        <f t="shared" si="603"/>
        <v>3.5455000000000001</v>
      </c>
      <c r="K7743">
        <f t="shared" si="604"/>
        <v>7.2402655500000002</v>
      </c>
      <c r="L7743" s="1" t="s">
        <v>19</v>
      </c>
      <c r="M7743" s="1" t="s">
        <v>56</v>
      </c>
      <c r="N7743" s="1" t="s">
        <v>21</v>
      </c>
      <c r="O7743" s="1" t="s">
        <v>34</v>
      </c>
      <c r="P7743" s="1" t="s">
        <v>45</v>
      </c>
      <c r="Q7743" s="1" t="s">
        <v>24</v>
      </c>
      <c r="R7743" s="2">
        <v>41260</v>
      </c>
    </row>
    <row r="7744" spans="1:18" x14ac:dyDescent="0.25">
      <c r="A7744" s="1">
        <v>22657</v>
      </c>
      <c r="B7744" s="2">
        <v>40845</v>
      </c>
      <c r="C7744" s="2" t="str">
        <f t="shared" si="601"/>
        <v>October</v>
      </c>
      <c r="D7744" s="1" t="s">
        <v>25</v>
      </c>
      <c r="E7744" s="1">
        <v>8</v>
      </c>
      <c r="F7744" s="1">
        <f t="shared" si="600"/>
        <v>4.1150000000000002</v>
      </c>
      <c r="G7744" s="1">
        <v>32.92</v>
      </c>
      <c r="H7744" s="1">
        <v>2</v>
      </c>
      <c r="I7744">
        <f t="shared" si="602"/>
        <v>34.92</v>
      </c>
      <c r="J7744">
        <f t="shared" si="603"/>
        <v>3.5455000000000001</v>
      </c>
      <c r="K7744">
        <f t="shared" si="604"/>
        <v>1.1671786000000002</v>
      </c>
      <c r="L7744" s="1" t="s">
        <v>26</v>
      </c>
      <c r="M7744" s="1" t="s">
        <v>20</v>
      </c>
      <c r="N7744" s="1" t="s">
        <v>33</v>
      </c>
      <c r="O7744" s="1" t="s">
        <v>34</v>
      </c>
      <c r="P7744" s="1" t="s">
        <v>66</v>
      </c>
      <c r="Q7744" s="1" t="s">
        <v>36</v>
      </c>
      <c r="R7744" s="2">
        <v>40846</v>
      </c>
    </row>
    <row r="7745" spans="1:18" x14ac:dyDescent="0.25">
      <c r="A7745" s="1">
        <v>10308</v>
      </c>
      <c r="B7745" s="2">
        <v>40653</v>
      </c>
      <c r="C7745" s="2" t="str">
        <f t="shared" si="601"/>
        <v>April</v>
      </c>
      <c r="D7745" s="1" t="s">
        <v>25</v>
      </c>
      <c r="E7745" s="1">
        <v>40</v>
      </c>
      <c r="F7745" s="1">
        <f t="shared" si="600"/>
        <v>138.8509</v>
      </c>
      <c r="G7745" s="1">
        <v>5554.0360000000001</v>
      </c>
      <c r="H7745" s="1">
        <v>8.99</v>
      </c>
      <c r="I7745">
        <f t="shared" si="602"/>
        <v>5563.0259999999998</v>
      </c>
      <c r="J7745">
        <f t="shared" si="603"/>
        <v>5.3265000000000002</v>
      </c>
      <c r="K7745">
        <f t="shared" si="604"/>
        <v>295.83572753999999</v>
      </c>
      <c r="L7745" s="1" t="s">
        <v>26</v>
      </c>
      <c r="M7745" s="1" t="s">
        <v>54</v>
      </c>
      <c r="N7745" s="1" t="s">
        <v>28</v>
      </c>
      <c r="O7745" s="1" t="s">
        <v>29</v>
      </c>
      <c r="P7745" s="1" t="s">
        <v>30</v>
      </c>
      <c r="Q7745" s="1" t="s">
        <v>24</v>
      </c>
      <c r="R7745" s="2">
        <v>40655</v>
      </c>
    </row>
    <row r="7746" spans="1:18" x14ac:dyDescent="0.25">
      <c r="A7746" s="1">
        <v>14147</v>
      </c>
      <c r="B7746" s="2">
        <v>40244</v>
      </c>
      <c r="C7746" s="2" t="str">
        <f t="shared" si="601"/>
        <v>March</v>
      </c>
      <c r="D7746" s="1" t="s">
        <v>32</v>
      </c>
      <c r="E7746" s="1">
        <v>8</v>
      </c>
      <c r="F7746" s="1">
        <f t="shared" ref="F7746:F7809" si="605">G7746/E7746</f>
        <v>43.936250000000001</v>
      </c>
      <c r="G7746" s="1">
        <v>351.49</v>
      </c>
      <c r="H7746" s="1">
        <v>2.99</v>
      </c>
      <c r="I7746">
        <f t="shared" si="602"/>
        <v>354.48</v>
      </c>
      <c r="J7746">
        <f t="shared" si="603"/>
        <v>3.5455000000000001</v>
      </c>
      <c r="K7746">
        <f t="shared" si="604"/>
        <v>12.462077950000001</v>
      </c>
      <c r="L7746" s="1" t="s">
        <v>26</v>
      </c>
      <c r="M7746" s="1" t="s">
        <v>27</v>
      </c>
      <c r="N7746" s="1" t="s">
        <v>42</v>
      </c>
      <c r="O7746" s="1" t="s">
        <v>34</v>
      </c>
      <c r="P7746" s="1" t="s">
        <v>48</v>
      </c>
      <c r="Q7746" s="1" t="s">
        <v>24</v>
      </c>
      <c r="R7746" s="2">
        <v>40247</v>
      </c>
    </row>
    <row r="7747" spans="1:18" x14ac:dyDescent="0.25">
      <c r="A7747" s="1">
        <v>27491</v>
      </c>
      <c r="B7747" s="2">
        <v>39912</v>
      </c>
      <c r="C7747" s="2" t="str">
        <f t="shared" ref="C7747:C7810" si="606">TEXT(B7747,"mmmm")</f>
        <v>April</v>
      </c>
      <c r="D7747" s="1" t="s">
        <v>32</v>
      </c>
      <c r="E7747" s="1">
        <v>11</v>
      </c>
      <c r="F7747" s="1">
        <f t="shared" si="605"/>
        <v>89.546363636363637</v>
      </c>
      <c r="G7747" s="1">
        <v>985.01</v>
      </c>
      <c r="H7747" s="1">
        <v>19.989999999999998</v>
      </c>
      <c r="I7747">
        <f t="shared" ref="I7747:I7810" si="607">G7747+H7747</f>
        <v>1005</v>
      </c>
      <c r="J7747">
        <f t="shared" ref="J7747:J7810" si="608">IF(O7747="Furniture",4.761,IF(O7747="Technology",5.3265,IF(O7747="Office Supplies",3.5455,0)))</f>
        <v>3.5455000000000001</v>
      </c>
      <c r="K7747">
        <f t="shared" ref="K7747:K7810" si="609">(J7747*G7747)/100</f>
        <v>34.923529549999998</v>
      </c>
      <c r="L7747" s="1" t="s">
        <v>26</v>
      </c>
      <c r="M7747" s="1" t="s">
        <v>54</v>
      </c>
      <c r="N7747" s="1" t="s">
        <v>33</v>
      </c>
      <c r="O7747" s="1" t="s">
        <v>34</v>
      </c>
      <c r="P7747" s="1" t="s">
        <v>62</v>
      </c>
      <c r="Q7747" s="1" t="s">
        <v>24</v>
      </c>
      <c r="R7747" s="2">
        <v>39914</v>
      </c>
    </row>
    <row r="7748" spans="1:18" x14ac:dyDescent="0.25">
      <c r="A7748" s="1">
        <v>47553</v>
      </c>
      <c r="B7748" s="2">
        <v>40685</v>
      </c>
      <c r="C7748" s="2" t="str">
        <f t="shared" si="606"/>
        <v>May</v>
      </c>
      <c r="D7748" s="1" t="s">
        <v>41</v>
      </c>
      <c r="E7748" s="1">
        <v>49</v>
      </c>
      <c r="F7748" s="1">
        <f t="shared" si="605"/>
        <v>422.48832653061226</v>
      </c>
      <c r="G7748" s="1">
        <v>20701.928</v>
      </c>
      <c r="H7748" s="1">
        <v>45.7</v>
      </c>
      <c r="I7748">
        <f t="shared" si="607"/>
        <v>20747.628000000001</v>
      </c>
      <c r="J7748">
        <f t="shared" si="608"/>
        <v>4.7610000000000001</v>
      </c>
      <c r="K7748">
        <f t="shared" si="609"/>
        <v>985.61879207999993</v>
      </c>
      <c r="L7748" s="1" t="s">
        <v>38</v>
      </c>
      <c r="M7748" s="1" t="s">
        <v>20</v>
      </c>
      <c r="N7748" s="1" t="s">
        <v>33</v>
      </c>
      <c r="O7748" s="1" t="s">
        <v>22</v>
      </c>
      <c r="P7748" s="1" t="s">
        <v>57</v>
      </c>
      <c r="Q7748" s="1" t="s">
        <v>64</v>
      </c>
      <c r="R7748" s="2">
        <v>40686</v>
      </c>
    </row>
    <row r="7749" spans="1:18" x14ac:dyDescent="0.25">
      <c r="A7749" s="1">
        <v>46372</v>
      </c>
      <c r="B7749" s="2">
        <v>40600</v>
      </c>
      <c r="C7749" s="2" t="str">
        <f t="shared" si="606"/>
        <v>February</v>
      </c>
      <c r="D7749" s="1" t="s">
        <v>25</v>
      </c>
      <c r="E7749" s="1">
        <v>15</v>
      </c>
      <c r="F7749" s="1">
        <f t="shared" si="605"/>
        <v>5.464666666666667</v>
      </c>
      <c r="G7749" s="1">
        <v>81.97</v>
      </c>
      <c r="H7749" s="1">
        <v>8.33</v>
      </c>
      <c r="I7749">
        <f t="shared" si="607"/>
        <v>90.3</v>
      </c>
      <c r="J7749">
        <f t="shared" si="608"/>
        <v>3.5455000000000001</v>
      </c>
      <c r="K7749">
        <f t="shared" si="609"/>
        <v>2.90624635</v>
      </c>
      <c r="L7749" s="1" t="s">
        <v>26</v>
      </c>
      <c r="M7749" s="1" t="s">
        <v>56</v>
      </c>
      <c r="N7749" s="1" t="s">
        <v>21</v>
      </c>
      <c r="O7749" s="1" t="s">
        <v>34</v>
      </c>
      <c r="P7749" s="1" t="s">
        <v>45</v>
      </c>
      <c r="Q7749" s="1" t="s">
        <v>24</v>
      </c>
      <c r="R7749" s="2">
        <v>40601</v>
      </c>
    </row>
    <row r="7750" spans="1:18" x14ac:dyDescent="0.25">
      <c r="A7750" s="1">
        <v>43875</v>
      </c>
      <c r="B7750" s="2">
        <v>40884</v>
      </c>
      <c r="C7750" s="2" t="str">
        <f t="shared" si="606"/>
        <v>December</v>
      </c>
      <c r="D7750" s="1" t="s">
        <v>37</v>
      </c>
      <c r="E7750" s="1">
        <v>40</v>
      </c>
      <c r="F7750" s="1">
        <f t="shared" si="605"/>
        <v>18.190999999999999</v>
      </c>
      <c r="G7750" s="1">
        <v>727.64</v>
      </c>
      <c r="H7750" s="1">
        <v>8.51</v>
      </c>
      <c r="I7750">
        <f t="shared" si="607"/>
        <v>736.15</v>
      </c>
      <c r="J7750">
        <f t="shared" si="608"/>
        <v>5.3265000000000002</v>
      </c>
      <c r="K7750">
        <f t="shared" si="609"/>
        <v>38.757744600000002</v>
      </c>
      <c r="L7750" s="1" t="s">
        <v>26</v>
      </c>
      <c r="M7750" s="1" t="s">
        <v>27</v>
      </c>
      <c r="N7750" s="1" t="s">
        <v>33</v>
      </c>
      <c r="O7750" s="1" t="s">
        <v>29</v>
      </c>
      <c r="P7750" s="1" t="s">
        <v>61</v>
      </c>
      <c r="Q7750" s="1" t="s">
        <v>31</v>
      </c>
      <c r="R7750" s="2">
        <v>40886</v>
      </c>
    </row>
    <row r="7751" spans="1:18" x14ac:dyDescent="0.25">
      <c r="A7751" s="1">
        <v>21863</v>
      </c>
      <c r="B7751" s="2">
        <v>40503</v>
      </c>
      <c r="C7751" s="2" t="str">
        <f t="shared" si="606"/>
        <v>November</v>
      </c>
      <c r="D7751" s="1" t="s">
        <v>32</v>
      </c>
      <c r="E7751" s="1">
        <v>27</v>
      </c>
      <c r="F7751" s="1">
        <f t="shared" si="605"/>
        <v>3.1766666666666663</v>
      </c>
      <c r="G7751" s="1">
        <v>85.77</v>
      </c>
      <c r="H7751" s="1">
        <v>5.44</v>
      </c>
      <c r="I7751">
        <f t="shared" si="607"/>
        <v>91.21</v>
      </c>
      <c r="J7751">
        <f t="shared" si="608"/>
        <v>3.5455000000000001</v>
      </c>
      <c r="K7751">
        <f t="shared" si="609"/>
        <v>3.0409753500000001</v>
      </c>
      <c r="L7751" s="1" t="s">
        <v>26</v>
      </c>
      <c r="M7751" s="1" t="s">
        <v>56</v>
      </c>
      <c r="N7751" s="1" t="s">
        <v>28</v>
      </c>
      <c r="O7751" s="1" t="s">
        <v>34</v>
      </c>
      <c r="P7751" s="1" t="s">
        <v>48</v>
      </c>
      <c r="Q7751" s="1" t="s">
        <v>24</v>
      </c>
      <c r="R7751" s="2">
        <v>40504</v>
      </c>
    </row>
    <row r="7752" spans="1:18" x14ac:dyDescent="0.25">
      <c r="A7752" s="1">
        <v>1028</v>
      </c>
      <c r="B7752" s="2">
        <v>39818</v>
      </c>
      <c r="C7752" s="2" t="str">
        <f t="shared" si="606"/>
        <v>January</v>
      </c>
      <c r="D7752" s="1" t="s">
        <v>25</v>
      </c>
      <c r="E7752" s="1">
        <v>11</v>
      </c>
      <c r="F7752" s="1">
        <f t="shared" si="605"/>
        <v>183.74063636363636</v>
      </c>
      <c r="G7752" s="1">
        <v>2021.1469999999999</v>
      </c>
      <c r="H7752" s="1">
        <v>5.99</v>
      </c>
      <c r="I7752">
        <f t="shared" si="607"/>
        <v>2027.1369999999999</v>
      </c>
      <c r="J7752">
        <f t="shared" si="608"/>
        <v>5.3265000000000002</v>
      </c>
      <c r="K7752">
        <f t="shared" si="609"/>
        <v>107.656394955</v>
      </c>
      <c r="L7752" s="1" t="s">
        <v>26</v>
      </c>
      <c r="M7752" s="1" t="s">
        <v>20</v>
      </c>
      <c r="N7752" s="1" t="s">
        <v>21</v>
      </c>
      <c r="O7752" s="1" t="s">
        <v>29</v>
      </c>
      <c r="P7752" s="1" t="s">
        <v>30</v>
      </c>
      <c r="Q7752" s="1" t="s">
        <v>24</v>
      </c>
      <c r="R7752" s="2">
        <v>39820</v>
      </c>
    </row>
    <row r="7753" spans="1:18" x14ac:dyDescent="0.25">
      <c r="A7753" s="1">
        <v>55461</v>
      </c>
      <c r="B7753" s="2">
        <v>40084</v>
      </c>
      <c r="C7753" s="2" t="str">
        <f t="shared" si="606"/>
        <v>September</v>
      </c>
      <c r="D7753" s="1" t="s">
        <v>41</v>
      </c>
      <c r="E7753" s="1">
        <v>16</v>
      </c>
      <c r="F7753" s="1">
        <f t="shared" si="605"/>
        <v>5.2506250000000003</v>
      </c>
      <c r="G7753" s="1">
        <v>84.01</v>
      </c>
      <c r="H7753" s="1">
        <v>5.72</v>
      </c>
      <c r="I7753">
        <f t="shared" si="607"/>
        <v>89.73</v>
      </c>
      <c r="J7753">
        <f t="shared" si="608"/>
        <v>4.7610000000000001</v>
      </c>
      <c r="K7753">
        <f t="shared" si="609"/>
        <v>3.9997161000000006</v>
      </c>
      <c r="L7753" s="1" t="s">
        <v>26</v>
      </c>
      <c r="M7753" s="1" t="s">
        <v>27</v>
      </c>
      <c r="N7753" s="1" t="s">
        <v>28</v>
      </c>
      <c r="O7753" s="1" t="s">
        <v>22</v>
      </c>
      <c r="P7753" s="1" t="s">
        <v>23</v>
      </c>
      <c r="Q7753" s="1" t="s">
        <v>46</v>
      </c>
      <c r="R7753" s="2">
        <v>40085</v>
      </c>
    </row>
    <row r="7754" spans="1:18" x14ac:dyDescent="0.25">
      <c r="A7754" s="1">
        <v>58727</v>
      </c>
      <c r="B7754" s="2">
        <v>40000</v>
      </c>
      <c r="C7754" s="2" t="str">
        <f t="shared" si="606"/>
        <v>July</v>
      </c>
      <c r="D7754" s="1" t="s">
        <v>41</v>
      </c>
      <c r="E7754" s="1">
        <v>20</v>
      </c>
      <c r="F7754" s="1">
        <f t="shared" si="605"/>
        <v>26.288999999999998</v>
      </c>
      <c r="G7754" s="1">
        <v>525.78</v>
      </c>
      <c r="H7754" s="1">
        <v>6.93</v>
      </c>
      <c r="I7754">
        <f t="shared" si="607"/>
        <v>532.70999999999992</v>
      </c>
      <c r="J7754">
        <f t="shared" si="608"/>
        <v>4.7610000000000001</v>
      </c>
      <c r="K7754">
        <f t="shared" si="609"/>
        <v>25.032385799999997</v>
      </c>
      <c r="L7754" s="1" t="s">
        <v>26</v>
      </c>
      <c r="M7754" s="1" t="s">
        <v>49</v>
      </c>
      <c r="N7754" s="1" t="s">
        <v>42</v>
      </c>
      <c r="O7754" s="1" t="s">
        <v>22</v>
      </c>
      <c r="P7754" s="1" t="s">
        <v>23</v>
      </c>
      <c r="Q7754" s="1" t="s">
        <v>24</v>
      </c>
      <c r="R7754" s="2">
        <v>40001</v>
      </c>
    </row>
    <row r="7755" spans="1:18" x14ac:dyDescent="0.25">
      <c r="A7755" s="1">
        <v>16103</v>
      </c>
      <c r="B7755" s="2">
        <v>41105</v>
      </c>
      <c r="C7755" s="2" t="str">
        <f t="shared" si="606"/>
        <v>July</v>
      </c>
      <c r="D7755" s="1" t="s">
        <v>32</v>
      </c>
      <c r="E7755" s="1">
        <v>22</v>
      </c>
      <c r="F7755" s="1">
        <f t="shared" si="605"/>
        <v>19.395454545454545</v>
      </c>
      <c r="G7755" s="1">
        <v>426.7</v>
      </c>
      <c r="H7755" s="1">
        <v>4.0999999999999996</v>
      </c>
      <c r="I7755">
        <f t="shared" si="607"/>
        <v>430.8</v>
      </c>
      <c r="J7755">
        <f t="shared" si="608"/>
        <v>3.5455000000000001</v>
      </c>
      <c r="K7755">
        <f t="shared" si="609"/>
        <v>15.128648499999999</v>
      </c>
      <c r="L7755" s="1" t="s">
        <v>26</v>
      </c>
      <c r="M7755" s="1" t="s">
        <v>56</v>
      </c>
      <c r="N7755" s="1" t="s">
        <v>33</v>
      </c>
      <c r="O7755" s="1" t="s">
        <v>34</v>
      </c>
      <c r="P7755" s="1" t="s">
        <v>35</v>
      </c>
      <c r="Q7755" s="1" t="s">
        <v>36</v>
      </c>
      <c r="R7755" s="2">
        <v>41107</v>
      </c>
    </row>
    <row r="7756" spans="1:18" x14ac:dyDescent="0.25">
      <c r="A7756" s="1">
        <v>28807</v>
      </c>
      <c r="B7756" s="2">
        <v>40633</v>
      </c>
      <c r="C7756" s="2" t="str">
        <f t="shared" si="606"/>
        <v>March</v>
      </c>
      <c r="D7756" s="1" t="s">
        <v>25</v>
      </c>
      <c r="E7756" s="1">
        <v>9</v>
      </c>
      <c r="F7756" s="1">
        <f t="shared" si="605"/>
        <v>6.594444444444445</v>
      </c>
      <c r="G7756" s="1">
        <v>59.35</v>
      </c>
      <c r="H7756" s="1">
        <v>8.33</v>
      </c>
      <c r="I7756">
        <f t="shared" si="607"/>
        <v>67.680000000000007</v>
      </c>
      <c r="J7756">
        <f t="shared" si="608"/>
        <v>3.5455000000000001</v>
      </c>
      <c r="K7756">
        <f t="shared" si="609"/>
        <v>2.1042542500000003</v>
      </c>
      <c r="L7756" s="1" t="s">
        <v>19</v>
      </c>
      <c r="M7756" s="1" t="s">
        <v>47</v>
      </c>
      <c r="N7756" s="1" t="s">
        <v>21</v>
      </c>
      <c r="O7756" s="1" t="s">
        <v>34</v>
      </c>
      <c r="P7756" s="1" t="s">
        <v>45</v>
      </c>
      <c r="Q7756" s="1" t="s">
        <v>24</v>
      </c>
      <c r="R7756" s="2">
        <v>40634</v>
      </c>
    </row>
    <row r="7757" spans="1:18" x14ac:dyDescent="0.25">
      <c r="A7757" s="1">
        <v>51302</v>
      </c>
      <c r="B7757" s="2">
        <v>40779</v>
      </c>
      <c r="C7757" s="2" t="str">
        <f t="shared" si="606"/>
        <v>August</v>
      </c>
      <c r="D7757" s="1" t="s">
        <v>32</v>
      </c>
      <c r="E7757" s="1">
        <v>44</v>
      </c>
      <c r="F7757" s="1">
        <f t="shared" si="605"/>
        <v>3.8079545454545456</v>
      </c>
      <c r="G7757" s="1">
        <v>167.55</v>
      </c>
      <c r="H7757" s="1">
        <v>7.5</v>
      </c>
      <c r="I7757">
        <f t="shared" si="607"/>
        <v>175.05</v>
      </c>
      <c r="J7757">
        <f t="shared" si="608"/>
        <v>3.5455000000000001</v>
      </c>
      <c r="K7757">
        <f t="shared" si="609"/>
        <v>5.9404852500000001</v>
      </c>
      <c r="L7757" s="1" t="s">
        <v>26</v>
      </c>
      <c r="M7757" s="1" t="s">
        <v>56</v>
      </c>
      <c r="N7757" s="1" t="s">
        <v>21</v>
      </c>
      <c r="O7757" s="1" t="s">
        <v>34</v>
      </c>
      <c r="P7757" s="1" t="s">
        <v>63</v>
      </c>
      <c r="Q7757" s="1" t="s">
        <v>24</v>
      </c>
      <c r="R7757" s="2">
        <v>40781</v>
      </c>
    </row>
    <row r="7758" spans="1:18" x14ac:dyDescent="0.25">
      <c r="A7758" s="1">
        <v>42213</v>
      </c>
      <c r="B7758" s="2">
        <v>40623</v>
      </c>
      <c r="C7758" s="2" t="str">
        <f t="shared" si="606"/>
        <v>March</v>
      </c>
      <c r="D7758" s="1" t="s">
        <v>37</v>
      </c>
      <c r="E7758" s="1">
        <v>46</v>
      </c>
      <c r="F7758" s="1">
        <f t="shared" si="605"/>
        <v>2.4121739130434783</v>
      </c>
      <c r="G7758" s="1">
        <v>110.96</v>
      </c>
      <c r="H7758" s="1">
        <v>0.5</v>
      </c>
      <c r="I7758">
        <f t="shared" si="607"/>
        <v>111.46</v>
      </c>
      <c r="J7758">
        <f t="shared" si="608"/>
        <v>3.5455000000000001</v>
      </c>
      <c r="K7758">
        <f t="shared" si="609"/>
        <v>3.9340868000000002</v>
      </c>
      <c r="L7758" s="1" t="s">
        <v>26</v>
      </c>
      <c r="M7758" s="1" t="s">
        <v>58</v>
      </c>
      <c r="N7758" s="1" t="s">
        <v>28</v>
      </c>
      <c r="O7758" s="1" t="s">
        <v>34</v>
      </c>
      <c r="P7758" s="1" t="s">
        <v>63</v>
      </c>
      <c r="Q7758" s="1" t="s">
        <v>24</v>
      </c>
      <c r="R7758" s="2">
        <v>40625</v>
      </c>
    </row>
    <row r="7759" spans="1:18" x14ac:dyDescent="0.25">
      <c r="A7759" s="1">
        <v>17409</v>
      </c>
      <c r="B7759" s="2">
        <v>40407</v>
      </c>
      <c r="C7759" s="2" t="str">
        <f t="shared" si="606"/>
        <v>August</v>
      </c>
      <c r="D7759" s="1" t="s">
        <v>32</v>
      </c>
      <c r="E7759" s="1">
        <v>31</v>
      </c>
      <c r="F7759" s="1">
        <f t="shared" si="605"/>
        <v>20.437419354838706</v>
      </c>
      <c r="G7759" s="1">
        <v>633.55999999999995</v>
      </c>
      <c r="H7759" s="1">
        <v>6.5</v>
      </c>
      <c r="I7759">
        <f t="shared" si="607"/>
        <v>640.05999999999995</v>
      </c>
      <c r="J7759">
        <f t="shared" si="608"/>
        <v>5.3265000000000002</v>
      </c>
      <c r="K7759">
        <f t="shared" si="609"/>
        <v>33.746573399999996</v>
      </c>
      <c r="L7759" s="1" t="s">
        <v>26</v>
      </c>
      <c r="M7759" s="1" t="s">
        <v>44</v>
      </c>
      <c r="N7759" s="1" t="s">
        <v>28</v>
      </c>
      <c r="O7759" s="1" t="s">
        <v>29</v>
      </c>
      <c r="P7759" s="1" t="s">
        <v>43</v>
      </c>
      <c r="Q7759" s="1" t="s">
        <v>24</v>
      </c>
      <c r="R7759" s="2">
        <v>40409</v>
      </c>
    </row>
    <row r="7760" spans="1:18" x14ac:dyDescent="0.25">
      <c r="A7760" s="1">
        <v>59584</v>
      </c>
      <c r="B7760" s="2">
        <v>40326</v>
      </c>
      <c r="C7760" s="2" t="str">
        <f t="shared" si="606"/>
        <v>May</v>
      </c>
      <c r="D7760" s="1" t="s">
        <v>41</v>
      </c>
      <c r="E7760" s="1">
        <v>7</v>
      </c>
      <c r="F7760" s="1">
        <f t="shared" si="605"/>
        <v>160.03857142857143</v>
      </c>
      <c r="G7760" s="1">
        <v>1120.27</v>
      </c>
      <c r="H7760" s="1">
        <v>13.99</v>
      </c>
      <c r="I7760">
        <f t="shared" si="607"/>
        <v>1134.26</v>
      </c>
      <c r="J7760">
        <f t="shared" si="608"/>
        <v>5.3265000000000002</v>
      </c>
      <c r="K7760">
        <f t="shared" si="609"/>
        <v>59.67118155</v>
      </c>
      <c r="L7760" s="1" t="s">
        <v>26</v>
      </c>
      <c r="M7760" s="1" t="s">
        <v>20</v>
      </c>
      <c r="N7760" s="1" t="s">
        <v>21</v>
      </c>
      <c r="O7760" s="1" t="s">
        <v>29</v>
      </c>
      <c r="P7760" s="1" t="s">
        <v>61</v>
      </c>
      <c r="Q7760" s="1" t="s">
        <v>31</v>
      </c>
      <c r="R7760" s="2">
        <v>40326</v>
      </c>
    </row>
    <row r="7761" spans="1:18" x14ac:dyDescent="0.25">
      <c r="A7761" s="1">
        <v>37315</v>
      </c>
      <c r="B7761" s="2">
        <v>41065</v>
      </c>
      <c r="C7761" s="2" t="str">
        <f t="shared" si="606"/>
        <v>June</v>
      </c>
      <c r="D7761" s="1" t="s">
        <v>18</v>
      </c>
      <c r="E7761" s="1">
        <v>31</v>
      </c>
      <c r="F7761" s="1">
        <f t="shared" si="605"/>
        <v>152.4708064516129</v>
      </c>
      <c r="G7761" s="1">
        <v>4726.5950000000003</v>
      </c>
      <c r="H7761" s="1">
        <v>4.99</v>
      </c>
      <c r="I7761">
        <f t="shared" si="607"/>
        <v>4731.585</v>
      </c>
      <c r="J7761">
        <f t="shared" si="608"/>
        <v>5.3265000000000002</v>
      </c>
      <c r="K7761">
        <f t="shared" si="609"/>
        <v>251.76208267500002</v>
      </c>
      <c r="L7761" s="1" t="s">
        <v>19</v>
      </c>
      <c r="M7761" s="1" t="s">
        <v>20</v>
      </c>
      <c r="N7761" s="1" t="s">
        <v>33</v>
      </c>
      <c r="O7761" s="1" t="s">
        <v>29</v>
      </c>
      <c r="P7761" s="1" t="s">
        <v>30</v>
      </c>
      <c r="Q7761" s="1" t="s">
        <v>24</v>
      </c>
      <c r="R7761" s="2">
        <v>41072</v>
      </c>
    </row>
    <row r="7762" spans="1:18" x14ac:dyDescent="0.25">
      <c r="A7762" s="1">
        <v>45156</v>
      </c>
      <c r="B7762" s="2">
        <v>40586</v>
      </c>
      <c r="C7762" s="2" t="str">
        <f t="shared" si="606"/>
        <v>February</v>
      </c>
      <c r="D7762" s="1" t="s">
        <v>18</v>
      </c>
      <c r="E7762" s="1">
        <v>35</v>
      </c>
      <c r="F7762" s="1">
        <f t="shared" si="605"/>
        <v>6.8022857142857145</v>
      </c>
      <c r="G7762" s="1">
        <v>238.08</v>
      </c>
      <c r="H7762" s="1">
        <v>2.99</v>
      </c>
      <c r="I7762">
        <f t="shared" si="607"/>
        <v>241.07000000000002</v>
      </c>
      <c r="J7762">
        <f t="shared" si="608"/>
        <v>3.5455000000000001</v>
      </c>
      <c r="K7762">
        <f t="shared" si="609"/>
        <v>8.4411263999999999</v>
      </c>
      <c r="L7762" s="1" t="s">
        <v>26</v>
      </c>
      <c r="M7762" s="1" t="s">
        <v>54</v>
      </c>
      <c r="N7762" s="1" t="s">
        <v>42</v>
      </c>
      <c r="O7762" s="1" t="s">
        <v>34</v>
      </c>
      <c r="P7762" s="1" t="s">
        <v>48</v>
      </c>
      <c r="Q7762" s="1" t="s">
        <v>24</v>
      </c>
      <c r="R7762" s="2">
        <v>40593</v>
      </c>
    </row>
    <row r="7763" spans="1:18" x14ac:dyDescent="0.25">
      <c r="A7763" s="1">
        <v>1383</v>
      </c>
      <c r="B7763" s="2">
        <v>40294</v>
      </c>
      <c r="C7763" s="2" t="str">
        <f t="shared" si="606"/>
        <v>April</v>
      </c>
      <c r="D7763" s="1" t="s">
        <v>25</v>
      </c>
      <c r="E7763" s="1">
        <v>43</v>
      </c>
      <c r="F7763" s="1">
        <f t="shared" si="605"/>
        <v>398.37139534883721</v>
      </c>
      <c r="G7763" s="1">
        <v>17129.97</v>
      </c>
      <c r="H7763" s="1">
        <v>11.37</v>
      </c>
      <c r="I7763">
        <f t="shared" si="607"/>
        <v>17141.34</v>
      </c>
      <c r="J7763">
        <f t="shared" si="608"/>
        <v>3.5455000000000001</v>
      </c>
      <c r="K7763">
        <f t="shared" si="609"/>
        <v>607.34308635000014</v>
      </c>
      <c r="L7763" s="1" t="s">
        <v>26</v>
      </c>
      <c r="M7763" s="1" t="s">
        <v>51</v>
      </c>
      <c r="N7763" s="1" t="s">
        <v>21</v>
      </c>
      <c r="O7763" s="1" t="s">
        <v>34</v>
      </c>
      <c r="P7763" s="1" t="s">
        <v>60</v>
      </c>
      <c r="Q7763" s="1" t="s">
        <v>24</v>
      </c>
      <c r="R7763" s="2">
        <v>40295</v>
      </c>
    </row>
    <row r="7764" spans="1:18" x14ac:dyDescent="0.25">
      <c r="A7764" s="1">
        <v>33445</v>
      </c>
      <c r="B7764" s="2">
        <v>41123</v>
      </c>
      <c r="C7764" s="2" t="str">
        <f t="shared" si="606"/>
        <v>August</v>
      </c>
      <c r="D7764" s="1" t="s">
        <v>18</v>
      </c>
      <c r="E7764" s="1">
        <v>16</v>
      </c>
      <c r="F7764" s="1">
        <f t="shared" si="605"/>
        <v>186.40625</v>
      </c>
      <c r="G7764" s="1">
        <v>2982.5</v>
      </c>
      <c r="H7764" s="1">
        <v>69</v>
      </c>
      <c r="I7764">
        <f t="shared" si="607"/>
        <v>3051.5</v>
      </c>
      <c r="J7764">
        <f t="shared" si="608"/>
        <v>4.7610000000000001</v>
      </c>
      <c r="K7764">
        <f t="shared" si="609"/>
        <v>141.996825</v>
      </c>
      <c r="L7764" s="1" t="s">
        <v>26</v>
      </c>
      <c r="M7764" s="1" t="s">
        <v>20</v>
      </c>
      <c r="N7764" s="1" t="s">
        <v>28</v>
      </c>
      <c r="O7764" s="1" t="s">
        <v>22</v>
      </c>
      <c r="P7764" s="1" t="s">
        <v>57</v>
      </c>
      <c r="Q7764" s="1" t="s">
        <v>53</v>
      </c>
      <c r="R7764" s="2">
        <v>41125</v>
      </c>
    </row>
    <row r="7765" spans="1:18" x14ac:dyDescent="0.25">
      <c r="A7765" s="1">
        <v>30883</v>
      </c>
      <c r="B7765" s="2">
        <v>40411</v>
      </c>
      <c r="C7765" s="2" t="str">
        <f t="shared" si="606"/>
        <v>August</v>
      </c>
      <c r="D7765" s="1" t="s">
        <v>41</v>
      </c>
      <c r="E7765" s="1">
        <v>30</v>
      </c>
      <c r="F7765" s="1">
        <f t="shared" si="605"/>
        <v>6.7123333333333335</v>
      </c>
      <c r="G7765" s="1">
        <v>201.37</v>
      </c>
      <c r="H7765" s="1">
        <v>1.6</v>
      </c>
      <c r="I7765">
        <f t="shared" si="607"/>
        <v>202.97</v>
      </c>
      <c r="J7765">
        <f t="shared" si="608"/>
        <v>3.5455000000000001</v>
      </c>
      <c r="K7765">
        <f t="shared" si="609"/>
        <v>7.1395733500000009</v>
      </c>
      <c r="L7765" s="1" t="s">
        <v>26</v>
      </c>
      <c r="M7765" s="1" t="s">
        <v>20</v>
      </c>
      <c r="N7765" s="1" t="s">
        <v>42</v>
      </c>
      <c r="O7765" s="1" t="s">
        <v>34</v>
      </c>
      <c r="P7765" s="1" t="s">
        <v>45</v>
      </c>
      <c r="Q7765" s="1" t="s">
        <v>36</v>
      </c>
      <c r="R7765" s="2">
        <v>40412</v>
      </c>
    </row>
    <row r="7766" spans="1:18" x14ac:dyDescent="0.25">
      <c r="A7766" s="1">
        <v>20128</v>
      </c>
      <c r="B7766" s="2">
        <v>40056</v>
      </c>
      <c r="C7766" s="2" t="str">
        <f t="shared" si="606"/>
        <v>August</v>
      </c>
      <c r="D7766" s="1" t="s">
        <v>32</v>
      </c>
      <c r="E7766" s="1">
        <v>5</v>
      </c>
      <c r="F7766" s="1">
        <f t="shared" si="605"/>
        <v>103.04400000000001</v>
      </c>
      <c r="G7766" s="1">
        <v>515.22</v>
      </c>
      <c r="H7766" s="1">
        <v>19.989999999999998</v>
      </c>
      <c r="I7766">
        <f t="shared" si="607"/>
        <v>535.21</v>
      </c>
      <c r="J7766">
        <f t="shared" si="608"/>
        <v>3.5455000000000001</v>
      </c>
      <c r="K7766">
        <f t="shared" si="609"/>
        <v>18.267125100000001</v>
      </c>
      <c r="L7766" s="1" t="s">
        <v>26</v>
      </c>
      <c r="M7766" s="1" t="s">
        <v>51</v>
      </c>
      <c r="N7766" s="1" t="s">
        <v>33</v>
      </c>
      <c r="O7766" s="1" t="s">
        <v>34</v>
      </c>
      <c r="P7766" s="1" t="s">
        <v>60</v>
      </c>
      <c r="Q7766" s="1" t="s">
        <v>24</v>
      </c>
      <c r="R7766" s="2">
        <v>40058</v>
      </c>
    </row>
    <row r="7767" spans="1:18" x14ac:dyDescent="0.25">
      <c r="A7767" s="1">
        <v>45605</v>
      </c>
      <c r="B7767" s="2">
        <v>40278</v>
      </c>
      <c r="C7767" s="2" t="str">
        <f t="shared" si="606"/>
        <v>April</v>
      </c>
      <c r="D7767" s="1" t="s">
        <v>41</v>
      </c>
      <c r="E7767" s="1">
        <v>7</v>
      </c>
      <c r="F7767" s="1">
        <f t="shared" si="605"/>
        <v>213.46714285714285</v>
      </c>
      <c r="G7767" s="1">
        <v>1494.27</v>
      </c>
      <c r="H7767" s="1">
        <v>52.2</v>
      </c>
      <c r="I7767">
        <f t="shared" si="607"/>
        <v>1546.47</v>
      </c>
      <c r="J7767">
        <f t="shared" si="608"/>
        <v>4.7610000000000001</v>
      </c>
      <c r="K7767">
        <f t="shared" si="609"/>
        <v>71.142194700000005</v>
      </c>
      <c r="L7767" s="1" t="s">
        <v>38</v>
      </c>
      <c r="M7767" s="1" t="s">
        <v>20</v>
      </c>
      <c r="N7767" s="1" t="s">
        <v>28</v>
      </c>
      <c r="O7767" s="1" t="s">
        <v>22</v>
      </c>
      <c r="P7767" s="1" t="s">
        <v>57</v>
      </c>
      <c r="Q7767" s="1" t="s">
        <v>64</v>
      </c>
      <c r="R7767" s="2">
        <v>40280</v>
      </c>
    </row>
    <row r="7768" spans="1:18" x14ac:dyDescent="0.25">
      <c r="A7768" s="1">
        <v>4007</v>
      </c>
      <c r="B7768" s="2">
        <v>40346</v>
      </c>
      <c r="C7768" s="2" t="str">
        <f t="shared" si="606"/>
        <v>June</v>
      </c>
      <c r="D7768" s="1" t="s">
        <v>25</v>
      </c>
      <c r="E7768" s="1">
        <v>1</v>
      </c>
      <c r="F7768" s="1">
        <f t="shared" si="605"/>
        <v>305.82</v>
      </c>
      <c r="G7768" s="1">
        <v>305.82</v>
      </c>
      <c r="H7768" s="1">
        <v>35</v>
      </c>
      <c r="I7768">
        <f t="shared" si="607"/>
        <v>340.82</v>
      </c>
      <c r="J7768">
        <f t="shared" si="608"/>
        <v>3.5455000000000001</v>
      </c>
      <c r="K7768">
        <f t="shared" si="609"/>
        <v>10.842848100000001</v>
      </c>
      <c r="L7768" s="1" t="s">
        <v>26</v>
      </c>
      <c r="M7768" s="1" t="s">
        <v>55</v>
      </c>
      <c r="N7768" s="1" t="s">
        <v>33</v>
      </c>
      <c r="O7768" s="1" t="s">
        <v>34</v>
      </c>
      <c r="P7768" s="1" t="s">
        <v>60</v>
      </c>
      <c r="Q7768" s="1" t="s">
        <v>53</v>
      </c>
      <c r="R7768" s="2">
        <v>40347</v>
      </c>
    </row>
    <row r="7769" spans="1:18" x14ac:dyDescent="0.25">
      <c r="A7769" s="1">
        <v>31297</v>
      </c>
      <c r="B7769" s="2">
        <v>41139</v>
      </c>
      <c r="C7769" s="2" t="str">
        <f t="shared" si="606"/>
        <v>August</v>
      </c>
      <c r="D7769" s="1" t="s">
        <v>18</v>
      </c>
      <c r="E7769" s="1">
        <v>39</v>
      </c>
      <c r="F7769" s="1">
        <f t="shared" si="605"/>
        <v>17.434615384615388</v>
      </c>
      <c r="G7769" s="1">
        <v>679.95</v>
      </c>
      <c r="H7769" s="1">
        <v>8.65</v>
      </c>
      <c r="I7769">
        <f t="shared" si="607"/>
        <v>688.6</v>
      </c>
      <c r="J7769">
        <f t="shared" si="608"/>
        <v>3.5455000000000001</v>
      </c>
      <c r="K7769">
        <f t="shared" si="609"/>
        <v>24.10762725</v>
      </c>
      <c r="L7769" s="1" t="s">
        <v>26</v>
      </c>
      <c r="M7769" s="1" t="s">
        <v>20</v>
      </c>
      <c r="N7769" s="1" t="s">
        <v>33</v>
      </c>
      <c r="O7769" s="1" t="s">
        <v>34</v>
      </c>
      <c r="P7769" s="1" t="s">
        <v>35</v>
      </c>
      <c r="Q7769" s="1" t="s">
        <v>24</v>
      </c>
      <c r="R7769" s="2">
        <v>41146</v>
      </c>
    </row>
    <row r="7770" spans="1:18" x14ac:dyDescent="0.25">
      <c r="A7770" s="1">
        <v>12768</v>
      </c>
      <c r="B7770" s="2">
        <v>39911</v>
      </c>
      <c r="C7770" s="2" t="str">
        <f t="shared" si="606"/>
        <v>April</v>
      </c>
      <c r="D7770" s="1" t="s">
        <v>37</v>
      </c>
      <c r="E7770" s="1">
        <v>34</v>
      </c>
      <c r="F7770" s="1">
        <f t="shared" si="605"/>
        <v>45.96970588235294</v>
      </c>
      <c r="G7770" s="1">
        <v>1562.97</v>
      </c>
      <c r="H7770" s="1">
        <v>4.62</v>
      </c>
      <c r="I7770">
        <f t="shared" si="607"/>
        <v>1567.59</v>
      </c>
      <c r="J7770">
        <f t="shared" si="608"/>
        <v>3.5455000000000001</v>
      </c>
      <c r="K7770">
        <f t="shared" si="609"/>
        <v>55.415101350000008</v>
      </c>
      <c r="L7770" s="1" t="s">
        <v>19</v>
      </c>
      <c r="M7770" s="1" t="s">
        <v>27</v>
      </c>
      <c r="N7770" s="1" t="s">
        <v>33</v>
      </c>
      <c r="O7770" s="1" t="s">
        <v>34</v>
      </c>
      <c r="P7770" s="1" t="s">
        <v>68</v>
      </c>
      <c r="Q7770" s="1" t="s">
        <v>24</v>
      </c>
      <c r="R7770" s="2">
        <v>39913</v>
      </c>
    </row>
    <row r="7771" spans="1:18" x14ac:dyDescent="0.25">
      <c r="A7771" s="1">
        <v>3648</v>
      </c>
      <c r="B7771" s="2">
        <v>40345</v>
      </c>
      <c r="C7771" s="2" t="str">
        <f t="shared" si="606"/>
        <v>June</v>
      </c>
      <c r="D7771" s="1" t="s">
        <v>18</v>
      </c>
      <c r="E7771" s="1">
        <v>46</v>
      </c>
      <c r="F7771" s="1">
        <f t="shared" si="605"/>
        <v>2.9306521739130433</v>
      </c>
      <c r="G7771" s="1">
        <v>134.81</v>
      </c>
      <c r="H7771" s="1">
        <v>0.49</v>
      </c>
      <c r="I7771">
        <f t="shared" si="607"/>
        <v>135.30000000000001</v>
      </c>
      <c r="J7771">
        <f t="shared" si="608"/>
        <v>3.5455000000000001</v>
      </c>
      <c r="K7771">
        <f t="shared" si="609"/>
        <v>4.7796885500000004</v>
      </c>
      <c r="L7771" s="1" t="s">
        <v>26</v>
      </c>
      <c r="M7771" s="1" t="s">
        <v>27</v>
      </c>
      <c r="N7771" s="1" t="s">
        <v>42</v>
      </c>
      <c r="O7771" s="1" t="s">
        <v>34</v>
      </c>
      <c r="P7771" s="1" t="s">
        <v>63</v>
      </c>
      <c r="Q7771" s="1" t="s">
        <v>24</v>
      </c>
      <c r="R7771" s="2">
        <v>40347</v>
      </c>
    </row>
    <row r="7772" spans="1:18" x14ac:dyDescent="0.25">
      <c r="A7772" s="1">
        <v>38594</v>
      </c>
      <c r="B7772" s="2">
        <v>40148</v>
      </c>
      <c r="C7772" s="2" t="str">
        <f t="shared" si="606"/>
        <v>December</v>
      </c>
      <c r="D7772" s="1" t="s">
        <v>41</v>
      </c>
      <c r="E7772" s="1">
        <v>26</v>
      </c>
      <c r="F7772" s="1">
        <f t="shared" si="605"/>
        <v>38.919230769230765</v>
      </c>
      <c r="G7772" s="1">
        <v>1011.9</v>
      </c>
      <c r="H7772" s="1">
        <v>1.99</v>
      </c>
      <c r="I7772">
        <f t="shared" si="607"/>
        <v>1013.89</v>
      </c>
      <c r="J7772">
        <f t="shared" si="608"/>
        <v>5.3265000000000002</v>
      </c>
      <c r="K7772">
        <f t="shared" si="609"/>
        <v>53.898853500000001</v>
      </c>
      <c r="L7772" s="1" t="s">
        <v>26</v>
      </c>
      <c r="M7772" s="1" t="s">
        <v>20</v>
      </c>
      <c r="N7772" s="1" t="s">
        <v>33</v>
      </c>
      <c r="O7772" s="1" t="s">
        <v>29</v>
      </c>
      <c r="P7772" s="1" t="s">
        <v>43</v>
      </c>
      <c r="Q7772" s="1" t="s">
        <v>46</v>
      </c>
      <c r="R7772" s="2">
        <v>40149</v>
      </c>
    </row>
    <row r="7773" spans="1:18" x14ac:dyDescent="0.25">
      <c r="A7773" s="1">
        <v>6339</v>
      </c>
      <c r="B7773" s="2">
        <v>41254</v>
      </c>
      <c r="C7773" s="2" t="str">
        <f t="shared" si="606"/>
        <v>December</v>
      </c>
      <c r="D7773" s="1" t="s">
        <v>37</v>
      </c>
      <c r="E7773" s="1">
        <v>20</v>
      </c>
      <c r="F7773" s="1">
        <f t="shared" si="605"/>
        <v>15.1845</v>
      </c>
      <c r="G7773" s="1">
        <v>303.69</v>
      </c>
      <c r="H7773" s="1">
        <v>7.69</v>
      </c>
      <c r="I7773">
        <f t="shared" si="607"/>
        <v>311.38</v>
      </c>
      <c r="J7773">
        <f t="shared" si="608"/>
        <v>3.5455000000000001</v>
      </c>
      <c r="K7773">
        <f t="shared" si="609"/>
        <v>10.767328950000001</v>
      </c>
      <c r="L7773" s="1" t="s">
        <v>26</v>
      </c>
      <c r="M7773" s="1" t="s">
        <v>54</v>
      </c>
      <c r="N7773" s="1" t="s">
        <v>33</v>
      </c>
      <c r="O7773" s="1" t="s">
        <v>34</v>
      </c>
      <c r="P7773" s="1" t="s">
        <v>60</v>
      </c>
      <c r="Q7773" s="1" t="s">
        <v>24</v>
      </c>
      <c r="R7773" s="2">
        <v>41255</v>
      </c>
    </row>
    <row r="7774" spans="1:18" x14ac:dyDescent="0.25">
      <c r="A7774" s="1">
        <v>1863</v>
      </c>
      <c r="B7774" s="2">
        <v>40443</v>
      </c>
      <c r="C7774" s="2" t="str">
        <f t="shared" si="606"/>
        <v>September</v>
      </c>
      <c r="D7774" s="1" t="s">
        <v>32</v>
      </c>
      <c r="E7774" s="1">
        <v>26</v>
      </c>
      <c r="F7774" s="1">
        <f t="shared" si="605"/>
        <v>92.899230769230769</v>
      </c>
      <c r="G7774" s="1">
        <v>2415.38</v>
      </c>
      <c r="H7774" s="1">
        <v>74.349999999999994</v>
      </c>
      <c r="I7774">
        <f t="shared" si="607"/>
        <v>2489.73</v>
      </c>
      <c r="J7774">
        <f t="shared" si="608"/>
        <v>4.7610000000000001</v>
      </c>
      <c r="K7774">
        <f t="shared" si="609"/>
        <v>114.99624180000001</v>
      </c>
      <c r="L7774" s="1" t="s">
        <v>38</v>
      </c>
      <c r="M7774" s="1" t="s">
        <v>51</v>
      </c>
      <c r="N7774" s="1" t="s">
        <v>28</v>
      </c>
      <c r="O7774" s="1" t="s">
        <v>22</v>
      </c>
      <c r="P7774" s="1" t="s">
        <v>39</v>
      </c>
      <c r="Q7774" s="1" t="s">
        <v>40</v>
      </c>
      <c r="R7774" s="2">
        <v>40444</v>
      </c>
    </row>
    <row r="7775" spans="1:18" x14ac:dyDescent="0.25">
      <c r="A7775" s="1">
        <v>30215</v>
      </c>
      <c r="B7775" s="2">
        <v>39870</v>
      </c>
      <c r="C7775" s="2" t="str">
        <f t="shared" si="606"/>
        <v>February</v>
      </c>
      <c r="D7775" s="1" t="s">
        <v>41</v>
      </c>
      <c r="E7775" s="1">
        <v>20</v>
      </c>
      <c r="F7775" s="1">
        <f t="shared" si="605"/>
        <v>6.2919999999999998</v>
      </c>
      <c r="G7775" s="1">
        <v>125.84</v>
      </c>
      <c r="H7775" s="1">
        <v>2</v>
      </c>
      <c r="I7775">
        <f t="shared" si="607"/>
        <v>127.84</v>
      </c>
      <c r="J7775">
        <f t="shared" si="608"/>
        <v>3.5455000000000001</v>
      </c>
      <c r="K7775">
        <f t="shared" si="609"/>
        <v>4.4616572000000003</v>
      </c>
      <c r="L7775" s="1" t="s">
        <v>26</v>
      </c>
      <c r="M7775" s="1" t="s">
        <v>69</v>
      </c>
      <c r="N7775" s="1" t="s">
        <v>42</v>
      </c>
      <c r="O7775" s="1" t="s">
        <v>34</v>
      </c>
      <c r="P7775" s="1" t="s">
        <v>45</v>
      </c>
      <c r="Q7775" s="1" t="s">
        <v>36</v>
      </c>
      <c r="R7775" s="2">
        <v>39871</v>
      </c>
    </row>
    <row r="7776" spans="1:18" x14ac:dyDescent="0.25">
      <c r="A7776" s="1">
        <v>58277</v>
      </c>
      <c r="B7776" s="2">
        <v>39837</v>
      </c>
      <c r="C7776" s="2" t="str">
        <f t="shared" si="606"/>
        <v>January</v>
      </c>
      <c r="D7776" s="1" t="s">
        <v>41</v>
      </c>
      <c r="E7776" s="1">
        <v>23</v>
      </c>
      <c r="F7776" s="1">
        <f t="shared" si="605"/>
        <v>12.812173913043479</v>
      </c>
      <c r="G7776" s="1">
        <v>294.68</v>
      </c>
      <c r="H7776" s="1">
        <v>6.96</v>
      </c>
      <c r="I7776">
        <f t="shared" si="607"/>
        <v>301.64</v>
      </c>
      <c r="J7776">
        <f t="shared" si="608"/>
        <v>3.5455000000000001</v>
      </c>
      <c r="K7776">
        <f t="shared" si="609"/>
        <v>10.447879400000001</v>
      </c>
      <c r="L7776" s="1" t="s">
        <v>26</v>
      </c>
      <c r="M7776" s="1" t="s">
        <v>27</v>
      </c>
      <c r="N7776" s="1" t="s">
        <v>42</v>
      </c>
      <c r="O7776" s="1" t="s">
        <v>34</v>
      </c>
      <c r="P7776" s="1" t="s">
        <v>68</v>
      </c>
      <c r="Q7776" s="1" t="s">
        <v>31</v>
      </c>
      <c r="R7776" s="2">
        <v>39839</v>
      </c>
    </row>
    <row r="7777" spans="1:18" x14ac:dyDescent="0.25">
      <c r="A7777" s="1">
        <v>16423</v>
      </c>
      <c r="B7777" s="2">
        <v>41126</v>
      </c>
      <c r="C7777" s="2" t="str">
        <f t="shared" si="606"/>
        <v>August</v>
      </c>
      <c r="D7777" s="1" t="s">
        <v>41</v>
      </c>
      <c r="E7777" s="1">
        <v>19</v>
      </c>
      <c r="F7777" s="1">
        <f t="shared" si="605"/>
        <v>6.7478947368421061</v>
      </c>
      <c r="G7777" s="1">
        <v>128.21</v>
      </c>
      <c r="H7777" s="1">
        <v>6.57</v>
      </c>
      <c r="I7777">
        <f t="shared" si="607"/>
        <v>134.78</v>
      </c>
      <c r="J7777">
        <f t="shared" si="608"/>
        <v>3.5455000000000001</v>
      </c>
      <c r="K7777">
        <f t="shared" si="609"/>
        <v>4.5456855500000009</v>
      </c>
      <c r="L7777" s="1" t="s">
        <v>26</v>
      </c>
      <c r="M7777" s="1" t="s">
        <v>44</v>
      </c>
      <c r="N7777" s="1" t="s">
        <v>33</v>
      </c>
      <c r="O7777" s="1" t="s">
        <v>34</v>
      </c>
      <c r="P7777" s="1" t="s">
        <v>45</v>
      </c>
      <c r="Q7777" s="1" t="s">
        <v>24</v>
      </c>
      <c r="R7777" s="2">
        <v>41128</v>
      </c>
    </row>
    <row r="7778" spans="1:18" x14ac:dyDescent="0.25">
      <c r="A7778" s="1">
        <v>487</v>
      </c>
      <c r="B7778" s="2">
        <v>41138</v>
      </c>
      <c r="C7778" s="2" t="str">
        <f t="shared" si="606"/>
        <v>August</v>
      </c>
      <c r="D7778" s="1" t="s">
        <v>37</v>
      </c>
      <c r="E7778" s="1">
        <v>19</v>
      </c>
      <c r="F7778" s="1">
        <f t="shared" si="605"/>
        <v>11.073684210526316</v>
      </c>
      <c r="G7778" s="1">
        <v>210.4</v>
      </c>
      <c r="H7778" s="1">
        <v>4.5</v>
      </c>
      <c r="I7778">
        <f t="shared" si="607"/>
        <v>214.9</v>
      </c>
      <c r="J7778">
        <f t="shared" si="608"/>
        <v>3.5455000000000001</v>
      </c>
      <c r="K7778">
        <f t="shared" si="609"/>
        <v>7.4597319999999998</v>
      </c>
      <c r="L7778" s="1" t="s">
        <v>26</v>
      </c>
      <c r="M7778" s="1" t="s">
        <v>56</v>
      </c>
      <c r="N7778" s="1" t="s">
        <v>33</v>
      </c>
      <c r="O7778" s="1" t="s">
        <v>34</v>
      </c>
      <c r="P7778" s="1" t="s">
        <v>68</v>
      </c>
      <c r="Q7778" s="1" t="s">
        <v>24</v>
      </c>
      <c r="R7778" s="2">
        <v>41139</v>
      </c>
    </row>
    <row r="7779" spans="1:18" x14ac:dyDescent="0.25">
      <c r="A7779" s="1">
        <v>2978</v>
      </c>
      <c r="B7779" s="2">
        <v>40665</v>
      </c>
      <c r="C7779" s="2" t="str">
        <f t="shared" si="606"/>
        <v>May</v>
      </c>
      <c r="D7779" s="1" t="s">
        <v>37</v>
      </c>
      <c r="E7779" s="1">
        <v>36</v>
      </c>
      <c r="F7779" s="1">
        <f t="shared" si="605"/>
        <v>150.30416666666667</v>
      </c>
      <c r="G7779" s="1">
        <v>5410.95</v>
      </c>
      <c r="H7779" s="1">
        <v>19.989999999999998</v>
      </c>
      <c r="I7779">
        <f t="shared" si="607"/>
        <v>5430.94</v>
      </c>
      <c r="J7779">
        <f t="shared" si="608"/>
        <v>3.5455000000000001</v>
      </c>
      <c r="K7779">
        <f t="shared" si="609"/>
        <v>191.84523225000001</v>
      </c>
      <c r="L7779" s="1" t="s">
        <v>26</v>
      </c>
      <c r="M7779" s="1" t="s">
        <v>47</v>
      </c>
      <c r="N7779" s="1" t="s">
        <v>33</v>
      </c>
      <c r="O7779" s="1" t="s">
        <v>34</v>
      </c>
      <c r="P7779" s="1" t="s">
        <v>62</v>
      </c>
      <c r="Q7779" s="1" t="s">
        <v>24</v>
      </c>
      <c r="R7779" s="2">
        <v>40667</v>
      </c>
    </row>
    <row r="7780" spans="1:18" x14ac:dyDescent="0.25">
      <c r="A7780" s="1">
        <v>10209</v>
      </c>
      <c r="B7780" s="2">
        <v>40511</v>
      </c>
      <c r="C7780" s="2" t="str">
        <f t="shared" si="606"/>
        <v>November</v>
      </c>
      <c r="D7780" s="1" t="s">
        <v>41</v>
      </c>
      <c r="E7780" s="1">
        <v>48</v>
      </c>
      <c r="F7780" s="1">
        <f t="shared" si="605"/>
        <v>8.7254166666666659</v>
      </c>
      <c r="G7780" s="1">
        <v>418.82</v>
      </c>
      <c r="H7780" s="1">
        <v>6.19</v>
      </c>
      <c r="I7780">
        <f t="shared" si="607"/>
        <v>425.01</v>
      </c>
      <c r="J7780">
        <f t="shared" si="608"/>
        <v>3.5455000000000001</v>
      </c>
      <c r="K7780">
        <f t="shared" si="609"/>
        <v>14.8492631</v>
      </c>
      <c r="L7780" s="1" t="s">
        <v>26</v>
      </c>
      <c r="M7780" s="1" t="s">
        <v>58</v>
      </c>
      <c r="N7780" s="1" t="s">
        <v>33</v>
      </c>
      <c r="O7780" s="1" t="s">
        <v>34</v>
      </c>
      <c r="P7780" s="1" t="s">
        <v>48</v>
      </c>
      <c r="Q7780" s="1" t="s">
        <v>24</v>
      </c>
      <c r="R7780" s="2">
        <v>40513</v>
      </c>
    </row>
    <row r="7781" spans="1:18" x14ac:dyDescent="0.25">
      <c r="A7781" s="1">
        <v>27047</v>
      </c>
      <c r="B7781" s="2">
        <v>40504</v>
      </c>
      <c r="C7781" s="2" t="str">
        <f t="shared" si="606"/>
        <v>November</v>
      </c>
      <c r="D7781" s="1" t="s">
        <v>25</v>
      </c>
      <c r="E7781" s="1">
        <v>38</v>
      </c>
      <c r="F7781" s="1">
        <f t="shared" si="605"/>
        <v>4.4055263157894737</v>
      </c>
      <c r="G7781" s="1">
        <v>167.41</v>
      </c>
      <c r="H7781" s="1">
        <v>6.72</v>
      </c>
      <c r="I7781">
        <f t="shared" si="607"/>
        <v>174.13</v>
      </c>
      <c r="J7781">
        <f t="shared" si="608"/>
        <v>3.5455000000000001</v>
      </c>
      <c r="K7781">
        <f t="shared" si="609"/>
        <v>5.9355215499999998</v>
      </c>
      <c r="L7781" s="1" t="s">
        <v>26</v>
      </c>
      <c r="M7781" s="1" t="s">
        <v>27</v>
      </c>
      <c r="N7781" s="1" t="s">
        <v>21</v>
      </c>
      <c r="O7781" s="1" t="s">
        <v>34</v>
      </c>
      <c r="P7781" s="1" t="s">
        <v>45</v>
      </c>
      <c r="Q7781" s="1" t="s">
        <v>24</v>
      </c>
      <c r="R7781" s="2">
        <v>40505</v>
      </c>
    </row>
    <row r="7782" spans="1:18" x14ac:dyDescent="0.25">
      <c r="A7782" s="1">
        <v>50822</v>
      </c>
      <c r="B7782" s="2">
        <v>40946</v>
      </c>
      <c r="C7782" s="2" t="str">
        <f t="shared" si="606"/>
        <v>February</v>
      </c>
      <c r="D7782" s="1" t="s">
        <v>41</v>
      </c>
      <c r="E7782" s="1">
        <v>6</v>
      </c>
      <c r="F7782" s="1">
        <f t="shared" si="605"/>
        <v>272.54833333333335</v>
      </c>
      <c r="G7782" s="1">
        <v>1635.29</v>
      </c>
      <c r="H7782" s="1">
        <v>24.49</v>
      </c>
      <c r="I7782">
        <f t="shared" si="607"/>
        <v>1659.78</v>
      </c>
      <c r="J7782">
        <f t="shared" si="608"/>
        <v>4.7610000000000001</v>
      </c>
      <c r="K7782">
        <f t="shared" si="609"/>
        <v>77.856156900000002</v>
      </c>
      <c r="L7782" s="1" t="s">
        <v>26</v>
      </c>
      <c r="M7782" s="1" t="s">
        <v>20</v>
      </c>
      <c r="N7782" s="1" t="s">
        <v>28</v>
      </c>
      <c r="O7782" s="1" t="s">
        <v>22</v>
      </c>
      <c r="P7782" s="1" t="s">
        <v>39</v>
      </c>
      <c r="Q7782" s="1" t="s">
        <v>53</v>
      </c>
      <c r="R7782" s="2">
        <v>40947</v>
      </c>
    </row>
    <row r="7783" spans="1:18" x14ac:dyDescent="0.25">
      <c r="A7783" s="1">
        <v>15719</v>
      </c>
      <c r="B7783" s="2">
        <v>40561</v>
      </c>
      <c r="C7783" s="2" t="str">
        <f t="shared" si="606"/>
        <v>January</v>
      </c>
      <c r="D7783" s="1" t="s">
        <v>37</v>
      </c>
      <c r="E7783" s="1">
        <v>18</v>
      </c>
      <c r="F7783" s="1">
        <f t="shared" si="605"/>
        <v>300.30222222222221</v>
      </c>
      <c r="G7783" s="1">
        <v>5405.44</v>
      </c>
      <c r="H7783" s="1">
        <v>64.73</v>
      </c>
      <c r="I7783">
        <f t="shared" si="607"/>
        <v>5470.1699999999992</v>
      </c>
      <c r="J7783">
        <f t="shared" si="608"/>
        <v>4.7610000000000001</v>
      </c>
      <c r="K7783">
        <f t="shared" si="609"/>
        <v>257.35299839999999</v>
      </c>
      <c r="L7783" s="1" t="s">
        <v>38</v>
      </c>
      <c r="M7783" s="1" t="s">
        <v>27</v>
      </c>
      <c r="N7783" s="1" t="s">
        <v>42</v>
      </c>
      <c r="O7783" s="1" t="s">
        <v>22</v>
      </c>
      <c r="P7783" s="1" t="s">
        <v>39</v>
      </c>
      <c r="Q7783" s="1" t="s">
        <v>40</v>
      </c>
      <c r="R7783" s="2">
        <v>40562</v>
      </c>
    </row>
    <row r="7784" spans="1:18" x14ac:dyDescent="0.25">
      <c r="A7784" s="1">
        <v>59456</v>
      </c>
      <c r="B7784" s="2">
        <v>40916</v>
      </c>
      <c r="C7784" s="2" t="str">
        <f t="shared" si="606"/>
        <v>January</v>
      </c>
      <c r="D7784" s="1" t="s">
        <v>18</v>
      </c>
      <c r="E7784" s="1">
        <v>30</v>
      </c>
      <c r="F7784" s="1">
        <f t="shared" si="605"/>
        <v>6.0973333333333333</v>
      </c>
      <c r="G7784" s="1">
        <v>182.92</v>
      </c>
      <c r="H7784" s="1">
        <v>49</v>
      </c>
      <c r="I7784">
        <f t="shared" si="607"/>
        <v>231.92</v>
      </c>
      <c r="J7784">
        <f t="shared" si="608"/>
        <v>3.5455000000000001</v>
      </c>
      <c r="K7784">
        <f t="shared" si="609"/>
        <v>6.4854286000000005</v>
      </c>
      <c r="L7784" s="1" t="s">
        <v>26</v>
      </c>
      <c r="M7784" s="1" t="s">
        <v>54</v>
      </c>
      <c r="N7784" s="1" t="s">
        <v>42</v>
      </c>
      <c r="O7784" s="1" t="s">
        <v>34</v>
      </c>
      <c r="P7784" s="1" t="s">
        <v>68</v>
      </c>
      <c r="Q7784" s="1" t="s">
        <v>53</v>
      </c>
      <c r="R7784" s="2">
        <v>40916</v>
      </c>
    </row>
    <row r="7785" spans="1:18" x14ac:dyDescent="0.25">
      <c r="A7785" s="1">
        <v>45413</v>
      </c>
      <c r="B7785" s="2">
        <v>40337</v>
      </c>
      <c r="C7785" s="2" t="str">
        <f t="shared" si="606"/>
        <v>June</v>
      </c>
      <c r="D7785" s="1" t="s">
        <v>25</v>
      </c>
      <c r="E7785" s="1">
        <v>17</v>
      </c>
      <c r="F7785" s="1">
        <f t="shared" si="605"/>
        <v>119.52823529411765</v>
      </c>
      <c r="G7785" s="1">
        <v>2031.98</v>
      </c>
      <c r="H7785" s="1">
        <v>9.07</v>
      </c>
      <c r="I7785">
        <f t="shared" si="607"/>
        <v>2041.05</v>
      </c>
      <c r="J7785">
        <f t="shared" si="608"/>
        <v>3.5455000000000001</v>
      </c>
      <c r="K7785">
        <f t="shared" si="609"/>
        <v>72.04385090000001</v>
      </c>
      <c r="L7785" s="1" t="s">
        <v>26</v>
      </c>
      <c r="M7785" s="1" t="s">
        <v>56</v>
      </c>
      <c r="N7785" s="1" t="s">
        <v>28</v>
      </c>
      <c r="O7785" s="1" t="s">
        <v>34</v>
      </c>
      <c r="P7785" s="1" t="s">
        <v>48</v>
      </c>
      <c r="Q7785" s="1" t="s">
        <v>24</v>
      </c>
      <c r="R7785" s="2">
        <v>40338</v>
      </c>
    </row>
    <row r="7786" spans="1:18" x14ac:dyDescent="0.25">
      <c r="A7786" s="1">
        <v>26944</v>
      </c>
      <c r="B7786" s="2">
        <v>40124</v>
      </c>
      <c r="C7786" s="2" t="str">
        <f t="shared" si="606"/>
        <v>November</v>
      </c>
      <c r="D7786" s="1" t="s">
        <v>37</v>
      </c>
      <c r="E7786" s="1">
        <v>6</v>
      </c>
      <c r="F7786" s="1">
        <f t="shared" si="605"/>
        <v>75.644999999999996</v>
      </c>
      <c r="G7786" s="1">
        <v>453.87</v>
      </c>
      <c r="H7786" s="1">
        <v>14.52</v>
      </c>
      <c r="I7786">
        <f t="shared" si="607"/>
        <v>468.39</v>
      </c>
      <c r="J7786">
        <f t="shared" si="608"/>
        <v>5.3265000000000002</v>
      </c>
      <c r="K7786">
        <f t="shared" si="609"/>
        <v>24.175385550000001</v>
      </c>
      <c r="L7786" s="1" t="s">
        <v>26</v>
      </c>
      <c r="M7786" s="1" t="s">
        <v>20</v>
      </c>
      <c r="N7786" s="1" t="s">
        <v>42</v>
      </c>
      <c r="O7786" s="1" t="s">
        <v>29</v>
      </c>
      <c r="P7786" s="1" t="s">
        <v>43</v>
      </c>
      <c r="Q7786" s="1" t="s">
        <v>24</v>
      </c>
      <c r="R7786" s="2">
        <v>40127</v>
      </c>
    </row>
    <row r="7787" spans="1:18" x14ac:dyDescent="0.25">
      <c r="A7787" s="1">
        <v>26951</v>
      </c>
      <c r="B7787" s="2">
        <v>40276</v>
      </c>
      <c r="C7787" s="2" t="str">
        <f t="shared" si="606"/>
        <v>April</v>
      </c>
      <c r="D7787" s="1" t="s">
        <v>32</v>
      </c>
      <c r="E7787" s="1">
        <v>3</v>
      </c>
      <c r="F7787" s="1">
        <f t="shared" si="605"/>
        <v>150.60333333333332</v>
      </c>
      <c r="G7787" s="1">
        <v>451.81</v>
      </c>
      <c r="H7787" s="1">
        <v>13.99</v>
      </c>
      <c r="I7787">
        <f t="shared" si="607"/>
        <v>465.8</v>
      </c>
      <c r="J7787">
        <f t="shared" si="608"/>
        <v>5.3265000000000002</v>
      </c>
      <c r="K7787">
        <f t="shared" si="609"/>
        <v>24.065659650000001</v>
      </c>
      <c r="L7787" s="1" t="s">
        <v>26</v>
      </c>
      <c r="M7787" s="1" t="s">
        <v>54</v>
      </c>
      <c r="N7787" s="1" t="s">
        <v>42</v>
      </c>
      <c r="O7787" s="1" t="s">
        <v>29</v>
      </c>
      <c r="P7787" s="1" t="s">
        <v>61</v>
      </c>
      <c r="Q7787" s="1" t="s">
        <v>31</v>
      </c>
      <c r="R7787" s="2">
        <v>40277</v>
      </c>
    </row>
    <row r="7788" spans="1:18" x14ac:dyDescent="0.25">
      <c r="A7788" s="1">
        <v>26756</v>
      </c>
      <c r="B7788" s="2">
        <v>41039</v>
      </c>
      <c r="C7788" s="2" t="str">
        <f t="shared" si="606"/>
        <v>May</v>
      </c>
      <c r="D7788" s="1" t="s">
        <v>41</v>
      </c>
      <c r="E7788" s="1">
        <v>40</v>
      </c>
      <c r="F7788" s="1">
        <f t="shared" si="605"/>
        <v>6.3472499999999998</v>
      </c>
      <c r="G7788" s="1">
        <v>253.89</v>
      </c>
      <c r="H7788" s="1">
        <v>6.22</v>
      </c>
      <c r="I7788">
        <f t="shared" si="607"/>
        <v>260.11</v>
      </c>
      <c r="J7788">
        <f t="shared" si="608"/>
        <v>3.5455000000000001</v>
      </c>
      <c r="K7788">
        <f t="shared" si="609"/>
        <v>9.0016699500000001</v>
      </c>
      <c r="L7788" s="1" t="s">
        <v>26</v>
      </c>
      <c r="M7788" s="1" t="s">
        <v>20</v>
      </c>
      <c r="N7788" s="1" t="s">
        <v>42</v>
      </c>
      <c r="O7788" s="1" t="s">
        <v>34</v>
      </c>
      <c r="P7788" s="1" t="s">
        <v>45</v>
      </c>
      <c r="Q7788" s="1" t="s">
        <v>24</v>
      </c>
      <c r="R7788" s="2">
        <v>41041</v>
      </c>
    </row>
    <row r="7789" spans="1:18" x14ac:dyDescent="0.25">
      <c r="A7789" s="1">
        <v>35649</v>
      </c>
      <c r="B7789" s="2">
        <v>40825</v>
      </c>
      <c r="C7789" s="2" t="str">
        <f t="shared" si="606"/>
        <v>October</v>
      </c>
      <c r="D7789" s="1" t="s">
        <v>41</v>
      </c>
      <c r="E7789" s="1">
        <v>9</v>
      </c>
      <c r="F7789" s="1">
        <f t="shared" si="605"/>
        <v>4.8066666666666666</v>
      </c>
      <c r="G7789" s="1">
        <v>43.26</v>
      </c>
      <c r="H7789" s="1">
        <v>1.49</v>
      </c>
      <c r="I7789">
        <f t="shared" si="607"/>
        <v>44.75</v>
      </c>
      <c r="J7789">
        <f t="shared" si="608"/>
        <v>3.5455000000000001</v>
      </c>
      <c r="K7789">
        <f t="shared" si="609"/>
        <v>1.5337833000000001</v>
      </c>
      <c r="L7789" s="1" t="s">
        <v>26</v>
      </c>
      <c r="M7789" s="1" t="s">
        <v>20</v>
      </c>
      <c r="N7789" s="1" t="s">
        <v>21</v>
      </c>
      <c r="O7789" s="1" t="s">
        <v>34</v>
      </c>
      <c r="P7789" s="1" t="s">
        <v>48</v>
      </c>
      <c r="Q7789" s="1" t="s">
        <v>24</v>
      </c>
      <c r="R7789" s="2">
        <v>40827</v>
      </c>
    </row>
    <row r="7790" spans="1:18" x14ac:dyDescent="0.25">
      <c r="A7790" s="1">
        <v>16197</v>
      </c>
      <c r="B7790" s="2">
        <v>41208</v>
      </c>
      <c r="C7790" s="2" t="str">
        <f t="shared" si="606"/>
        <v>October</v>
      </c>
      <c r="D7790" s="1" t="s">
        <v>37</v>
      </c>
      <c r="E7790" s="1">
        <v>23</v>
      </c>
      <c r="F7790" s="1">
        <f t="shared" si="605"/>
        <v>9.5091304347826089</v>
      </c>
      <c r="G7790" s="1">
        <v>218.71</v>
      </c>
      <c r="H7790" s="1">
        <v>2.15</v>
      </c>
      <c r="I7790">
        <f t="shared" si="607"/>
        <v>220.86</v>
      </c>
      <c r="J7790">
        <f t="shared" si="608"/>
        <v>3.5455000000000001</v>
      </c>
      <c r="K7790">
        <f t="shared" si="609"/>
        <v>7.7543630500000003</v>
      </c>
      <c r="L7790" s="1" t="s">
        <v>19</v>
      </c>
      <c r="M7790" s="1" t="s">
        <v>59</v>
      </c>
      <c r="N7790" s="1" t="s">
        <v>21</v>
      </c>
      <c r="O7790" s="1" t="s">
        <v>34</v>
      </c>
      <c r="P7790" s="1" t="s">
        <v>45</v>
      </c>
      <c r="Q7790" s="1" t="s">
        <v>36</v>
      </c>
      <c r="R7790" s="2">
        <v>41208</v>
      </c>
    </row>
    <row r="7791" spans="1:18" x14ac:dyDescent="0.25">
      <c r="A7791" s="1">
        <v>21605</v>
      </c>
      <c r="B7791" s="2">
        <v>41007</v>
      </c>
      <c r="C7791" s="2" t="str">
        <f t="shared" si="606"/>
        <v>April</v>
      </c>
      <c r="D7791" s="1" t="s">
        <v>25</v>
      </c>
      <c r="E7791" s="1">
        <v>32</v>
      </c>
      <c r="F7791" s="1">
        <f t="shared" si="605"/>
        <v>60.405312500000001</v>
      </c>
      <c r="G7791" s="1">
        <v>1932.97</v>
      </c>
      <c r="H7791" s="1">
        <v>30</v>
      </c>
      <c r="I7791">
        <f t="shared" si="607"/>
        <v>1962.97</v>
      </c>
      <c r="J7791">
        <f t="shared" si="608"/>
        <v>4.7610000000000001</v>
      </c>
      <c r="K7791">
        <f t="shared" si="609"/>
        <v>92.028701699999999</v>
      </c>
      <c r="L7791" s="1" t="s">
        <v>38</v>
      </c>
      <c r="M7791" s="1" t="s">
        <v>54</v>
      </c>
      <c r="N7791" s="1" t="s">
        <v>28</v>
      </c>
      <c r="O7791" s="1" t="s">
        <v>22</v>
      </c>
      <c r="P7791" s="1" t="s">
        <v>39</v>
      </c>
      <c r="Q7791" s="1" t="s">
        <v>40</v>
      </c>
      <c r="R7791" s="2">
        <v>41009</v>
      </c>
    </row>
    <row r="7792" spans="1:18" x14ac:dyDescent="0.25">
      <c r="A7792" s="1">
        <v>38146</v>
      </c>
      <c r="B7792" s="2">
        <v>40884</v>
      </c>
      <c r="C7792" s="2" t="str">
        <f t="shared" si="606"/>
        <v>December</v>
      </c>
      <c r="D7792" s="1" t="s">
        <v>18</v>
      </c>
      <c r="E7792" s="1">
        <v>41</v>
      </c>
      <c r="F7792" s="1">
        <f t="shared" si="605"/>
        <v>19.074390243902439</v>
      </c>
      <c r="G7792" s="1">
        <v>782.05</v>
      </c>
      <c r="H7792" s="1">
        <v>14.87</v>
      </c>
      <c r="I7792">
        <f t="shared" si="607"/>
        <v>796.92</v>
      </c>
      <c r="J7792">
        <f t="shared" si="608"/>
        <v>4.7610000000000001</v>
      </c>
      <c r="K7792">
        <f t="shared" si="609"/>
        <v>37.233400499999995</v>
      </c>
      <c r="L7792" s="1" t="s">
        <v>26</v>
      </c>
      <c r="M7792" s="1" t="s">
        <v>27</v>
      </c>
      <c r="N7792" s="1" t="s">
        <v>28</v>
      </c>
      <c r="O7792" s="1" t="s">
        <v>22</v>
      </c>
      <c r="P7792" s="1" t="s">
        <v>23</v>
      </c>
      <c r="Q7792" s="1" t="s">
        <v>53</v>
      </c>
      <c r="R7792" s="2">
        <v>40884</v>
      </c>
    </row>
    <row r="7793" spans="1:18" x14ac:dyDescent="0.25">
      <c r="A7793" s="1">
        <v>6531</v>
      </c>
      <c r="B7793" s="2">
        <v>40376</v>
      </c>
      <c r="C7793" s="2" t="str">
        <f t="shared" si="606"/>
        <v>July</v>
      </c>
      <c r="D7793" s="1" t="s">
        <v>25</v>
      </c>
      <c r="E7793" s="1">
        <v>42</v>
      </c>
      <c r="F7793" s="1">
        <f t="shared" si="605"/>
        <v>4.4816666666666665</v>
      </c>
      <c r="G7793" s="1">
        <v>188.23</v>
      </c>
      <c r="H7793" s="1">
        <v>5.15</v>
      </c>
      <c r="I7793">
        <f t="shared" si="607"/>
        <v>193.38</v>
      </c>
      <c r="J7793">
        <f t="shared" si="608"/>
        <v>3.5455000000000001</v>
      </c>
      <c r="K7793">
        <f t="shared" si="609"/>
        <v>6.6736946499999998</v>
      </c>
      <c r="L7793" s="1" t="s">
        <v>26</v>
      </c>
      <c r="M7793" s="1" t="s">
        <v>47</v>
      </c>
      <c r="N7793" s="1" t="s">
        <v>42</v>
      </c>
      <c r="O7793" s="1" t="s">
        <v>34</v>
      </c>
      <c r="P7793" s="1" t="s">
        <v>68</v>
      </c>
      <c r="Q7793" s="1" t="s">
        <v>24</v>
      </c>
      <c r="R7793" s="2">
        <v>40378</v>
      </c>
    </row>
    <row r="7794" spans="1:18" x14ac:dyDescent="0.25">
      <c r="A7794" s="1">
        <v>7106</v>
      </c>
      <c r="B7794" s="2">
        <v>41039</v>
      </c>
      <c r="C7794" s="2" t="str">
        <f t="shared" si="606"/>
        <v>May</v>
      </c>
      <c r="D7794" s="1" t="s">
        <v>18</v>
      </c>
      <c r="E7794" s="1">
        <v>31</v>
      </c>
      <c r="F7794" s="1">
        <f t="shared" si="605"/>
        <v>158.39000000000001</v>
      </c>
      <c r="G7794" s="1">
        <v>4910.09</v>
      </c>
      <c r="H7794" s="1">
        <v>5.5</v>
      </c>
      <c r="I7794">
        <f t="shared" si="607"/>
        <v>4915.59</v>
      </c>
      <c r="J7794">
        <f t="shared" si="608"/>
        <v>5.3265000000000002</v>
      </c>
      <c r="K7794">
        <f t="shared" si="609"/>
        <v>261.53594385000002</v>
      </c>
      <c r="L7794" s="1" t="s">
        <v>26</v>
      </c>
      <c r="M7794" s="1" t="s">
        <v>58</v>
      </c>
      <c r="N7794" s="1" t="s">
        <v>42</v>
      </c>
      <c r="O7794" s="1" t="s">
        <v>29</v>
      </c>
      <c r="P7794" s="1" t="s">
        <v>43</v>
      </c>
      <c r="Q7794" s="1" t="s">
        <v>24</v>
      </c>
      <c r="R7794" s="2">
        <v>41041</v>
      </c>
    </row>
    <row r="7795" spans="1:18" x14ac:dyDescent="0.25">
      <c r="A7795" s="1">
        <v>17765</v>
      </c>
      <c r="B7795" s="2">
        <v>40801</v>
      </c>
      <c r="C7795" s="2" t="str">
        <f t="shared" si="606"/>
        <v>September</v>
      </c>
      <c r="D7795" s="1" t="s">
        <v>32</v>
      </c>
      <c r="E7795" s="1">
        <v>36</v>
      </c>
      <c r="F7795" s="1">
        <f t="shared" si="605"/>
        <v>2.1949999999999998</v>
      </c>
      <c r="G7795" s="1">
        <v>79.02</v>
      </c>
      <c r="H7795" s="1">
        <v>6.05</v>
      </c>
      <c r="I7795">
        <f t="shared" si="607"/>
        <v>85.07</v>
      </c>
      <c r="J7795">
        <f t="shared" si="608"/>
        <v>3.5455000000000001</v>
      </c>
      <c r="K7795">
        <f t="shared" si="609"/>
        <v>2.8016540999999999</v>
      </c>
      <c r="L7795" s="1" t="s">
        <v>26</v>
      </c>
      <c r="M7795" s="1" t="s">
        <v>49</v>
      </c>
      <c r="N7795" s="1" t="s">
        <v>28</v>
      </c>
      <c r="O7795" s="1" t="s">
        <v>34</v>
      </c>
      <c r="P7795" s="1" t="s">
        <v>48</v>
      </c>
      <c r="Q7795" s="1" t="s">
        <v>24</v>
      </c>
      <c r="R7795" s="2">
        <v>40801</v>
      </c>
    </row>
    <row r="7796" spans="1:18" x14ac:dyDescent="0.25">
      <c r="A7796" s="1">
        <v>40934</v>
      </c>
      <c r="B7796" s="2">
        <v>40860</v>
      </c>
      <c r="C7796" s="2" t="str">
        <f t="shared" si="606"/>
        <v>November</v>
      </c>
      <c r="D7796" s="1" t="s">
        <v>32</v>
      </c>
      <c r="E7796" s="1">
        <v>28</v>
      </c>
      <c r="F7796" s="1">
        <f t="shared" si="605"/>
        <v>1.7675000000000001</v>
      </c>
      <c r="G7796" s="1">
        <v>49.49</v>
      </c>
      <c r="H7796" s="1">
        <v>0.7</v>
      </c>
      <c r="I7796">
        <f t="shared" si="607"/>
        <v>50.190000000000005</v>
      </c>
      <c r="J7796">
        <f t="shared" si="608"/>
        <v>3.5455000000000001</v>
      </c>
      <c r="K7796">
        <f t="shared" si="609"/>
        <v>1.7546679500000002</v>
      </c>
      <c r="L7796" s="1" t="s">
        <v>26</v>
      </c>
      <c r="M7796" s="1" t="s">
        <v>49</v>
      </c>
      <c r="N7796" s="1" t="s">
        <v>42</v>
      </c>
      <c r="O7796" s="1" t="s">
        <v>34</v>
      </c>
      <c r="P7796" s="1" t="s">
        <v>35</v>
      </c>
      <c r="Q7796" s="1" t="s">
        <v>36</v>
      </c>
      <c r="R7796" s="2">
        <v>40861</v>
      </c>
    </row>
    <row r="7797" spans="1:18" x14ac:dyDescent="0.25">
      <c r="A7797" s="1">
        <v>3777</v>
      </c>
      <c r="B7797" s="2">
        <v>39910</v>
      </c>
      <c r="C7797" s="2" t="str">
        <f t="shared" si="606"/>
        <v>April</v>
      </c>
      <c r="D7797" s="1" t="s">
        <v>41</v>
      </c>
      <c r="E7797" s="1">
        <v>14</v>
      </c>
      <c r="F7797" s="1">
        <f t="shared" si="605"/>
        <v>17.489285714285714</v>
      </c>
      <c r="G7797" s="1">
        <v>244.85</v>
      </c>
      <c r="H7797" s="1">
        <v>8.99</v>
      </c>
      <c r="I7797">
        <f t="shared" si="607"/>
        <v>253.84</v>
      </c>
      <c r="J7797">
        <f t="shared" si="608"/>
        <v>4.7610000000000001</v>
      </c>
      <c r="K7797">
        <f t="shared" si="609"/>
        <v>11.657308499999999</v>
      </c>
      <c r="L7797" s="1" t="s">
        <v>19</v>
      </c>
      <c r="M7797" s="1" t="s">
        <v>27</v>
      </c>
      <c r="N7797" s="1" t="s">
        <v>28</v>
      </c>
      <c r="O7797" s="1" t="s">
        <v>22</v>
      </c>
      <c r="P7797" s="1" t="s">
        <v>23</v>
      </c>
      <c r="Q7797" s="1" t="s">
        <v>46</v>
      </c>
      <c r="R7797" s="2">
        <v>39911</v>
      </c>
    </row>
    <row r="7798" spans="1:18" x14ac:dyDescent="0.25">
      <c r="A7798" s="1">
        <v>28135</v>
      </c>
      <c r="B7798" s="2">
        <v>40081</v>
      </c>
      <c r="C7798" s="2" t="str">
        <f t="shared" si="606"/>
        <v>September</v>
      </c>
      <c r="D7798" s="1" t="s">
        <v>37</v>
      </c>
      <c r="E7798" s="1">
        <v>37</v>
      </c>
      <c r="F7798" s="1">
        <f t="shared" si="605"/>
        <v>43.276756756756754</v>
      </c>
      <c r="G7798" s="1">
        <v>1601.24</v>
      </c>
      <c r="H7798" s="1">
        <v>5.0999999999999996</v>
      </c>
      <c r="I7798">
        <f t="shared" si="607"/>
        <v>1606.34</v>
      </c>
      <c r="J7798">
        <f t="shared" si="608"/>
        <v>3.5455000000000001</v>
      </c>
      <c r="K7798">
        <f t="shared" si="609"/>
        <v>56.771964199999999</v>
      </c>
      <c r="L7798" s="1" t="s">
        <v>26</v>
      </c>
      <c r="M7798" s="1" t="s">
        <v>44</v>
      </c>
      <c r="N7798" s="1" t="s">
        <v>33</v>
      </c>
      <c r="O7798" s="1" t="s">
        <v>34</v>
      </c>
      <c r="P7798" s="1" t="s">
        <v>68</v>
      </c>
      <c r="Q7798" s="1" t="s">
        <v>31</v>
      </c>
      <c r="R7798" s="2">
        <v>40083</v>
      </c>
    </row>
    <row r="7799" spans="1:18" x14ac:dyDescent="0.25">
      <c r="A7799" s="1">
        <v>39425</v>
      </c>
      <c r="B7799" s="2">
        <v>41137</v>
      </c>
      <c r="C7799" s="2" t="str">
        <f t="shared" si="606"/>
        <v>August</v>
      </c>
      <c r="D7799" s="1" t="s">
        <v>37</v>
      </c>
      <c r="E7799" s="1">
        <v>23</v>
      </c>
      <c r="F7799" s="1">
        <f t="shared" si="605"/>
        <v>55.10697826086956</v>
      </c>
      <c r="G7799" s="1">
        <v>1267.4604999999999</v>
      </c>
      <c r="H7799" s="1">
        <v>5.99</v>
      </c>
      <c r="I7799">
        <f t="shared" si="607"/>
        <v>1273.4504999999999</v>
      </c>
      <c r="J7799">
        <f t="shared" si="608"/>
        <v>5.3265000000000002</v>
      </c>
      <c r="K7799">
        <f t="shared" si="609"/>
        <v>67.511283532500002</v>
      </c>
      <c r="L7799" s="1" t="s">
        <v>26</v>
      </c>
      <c r="M7799" s="1" t="s">
        <v>51</v>
      </c>
      <c r="N7799" s="1" t="s">
        <v>28</v>
      </c>
      <c r="O7799" s="1" t="s">
        <v>29</v>
      </c>
      <c r="P7799" s="1" t="s">
        <v>30</v>
      </c>
      <c r="Q7799" s="1" t="s">
        <v>24</v>
      </c>
      <c r="R7799" s="2">
        <v>41139</v>
      </c>
    </row>
    <row r="7800" spans="1:18" x14ac:dyDescent="0.25">
      <c r="A7800" s="1">
        <v>11780</v>
      </c>
      <c r="B7800" s="2">
        <v>40442</v>
      </c>
      <c r="C7800" s="2" t="str">
        <f t="shared" si="606"/>
        <v>September</v>
      </c>
      <c r="D7800" s="1" t="s">
        <v>37</v>
      </c>
      <c r="E7800" s="1">
        <v>7</v>
      </c>
      <c r="F7800" s="1">
        <f t="shared" si="605"/>
        <v>7.7471428571428564</v>
      </c>
      <c r="G7800" s="1">
        <v>54.23</v>
      </c>
      <c r="H7800" s="1">
        <v>5.47</v>
      </c>
      <c r="I7800">
        <f t="shared" si="607"/>
        <v>59.699999999999996</v>
      </c>
      <c r="J7800">
        <f t="shared" si="608"/>
        <v>3.5455000000000001</v>
      </c>
      <c r="K7800">
        <f t="shared" si="609"/>
        <v>1.9227246499999999</v>
      </c>
      <c r="L7800" s="1" t="s">
        <v>26</v>
      </c>
      <c r="M7800" s="1" t="s">
        <v>47</v>
      </c>
      <c r="N7800" s="1" t="s">
        <v>28</v>
      </c>
      <c r="O7800" s="1" t="s">
        <v>34</v>
      </c>
      <c r="P7800" s="1" t="s">
        <v>45</v>
      </c>
      <c r="Q7800" s="1" t="s">
        <v>24</v>
      </c>
      <c r="R7800" s="2">
        <v>40443</v>
      </c>
    </row>
    <row r="7801" spans="1:18" x14ac:dyDescent="0.25">
      <c r="A7801" s="1">
        <v>51975</v>
      </c>
      <c r="B7801" s="2">
        <v>40165</v>
      </c>
      <c r="C7801" s="2" t="str">
        <f t="shared" si="606"/>
        <v>December</v>
      </c>
      <c r="D7801" s="1" t="s">
        <v>18</v>
      </c>
      <c r="E7801" s="1">
        <v>12</v>
      </c>
      <c r="F7801" s="1">
        <f t="shared" si="605"/>
        <v>88.732208333333332</v>
      </c>
      <c r="G7801" s="1">
        <v>1064.7864999999999</v>
      </c>
      <c r="H7801" s="1">
        <v>2.5</v>
      </c>
      <c r="I7801">
        <f t="shared" si="607"/>
        <v>1067.2864999999999</v>
      </c>
      <c r="J7801">
        <f t="shared" si="608"/>
        <v>5.3265000000000002</v>
      </c>
      <c r="K7801">
        <f t="shared" si="609"/>
        <v>56.715852922499998</v>
      </c>
      <c r="L7801" s="1" t="s">
        <v>26</v>
      </c>
      <c r="M7801" s="1" t="s">
        <v>56</v>
      </c>
      <c r="N7801" s="1" t="s">
        <v>42</v>
      </c>
      <c r="O7801" s="1" t="s">
        <v>29</v>
      </c>
      <c r="P7801" s="1" t="s">
        <v>30</v>
      </c>
      <c r="Q7801" s="1" t="s">
        <v>24</v>
      </c>
      <c r="R7801" s="2">
        <v>40169</v>
      </c>
    </row>
    <row r="7802" spans="1:18" x14ac:dyDescent="0.25">
      <c r="A7802" s="1">
        <v>57092</v>
      </c>
      <c r="B7802" s="2">
        <v>40299</v>
      </c>
      <c r="C7802" s="2" t="str">
        <f t="shared" si="606"/>
        <v>May</v>
      </c>
      <c r="D7802" s="1" t="s">
        <v>37</v>
      </c>
      <c r="E7802" s="1">
        <v>29</v>
      </c>
      <c r="F7802" s="1">
        <f t="shared" si="605"/>
        <v>97.265500000000003</v>
      </c>
      <c r="G7802" s="1">
        <v>2820.6995000000002</v>
      </c>
      <c r="H7802" s="1">
        <v>8.99</v>
      </c>
      <c r="I7802">
        <f t="shared" si="607"/>
        <v>2829.6895</v>
      </c>
      <c r="J7802">
        <f t="shared" si="608"/>
        <v>5.3265000000000002</v>
      </c>
      <c r="K7802">
        <f t="shared" si="609"/>
        <v>150.24455886750002</v>
      </c>
      <c r="L7802" s="1" t="s">
        <v>26</v>
      </c>
      <c r="M7802" s="1" t="s">
        <v>27</v>
      </c>
      <c r="N7802" s="1" t="s">
        <v>21</v>
      </c>
      <c r="O7802" s="1" t="s">
        <v>29</v>
      </c>
      <c r="P7802" s="1" t="s">
        <v>30</v>
      </c>
      <c r="Q7802" s="1" t="s">
        <v>24</v>
      </c>
      <c r="R7802" s="2">
        <v>40300</v>
      </c>
    </row>
    <row r="7803" spans="1:18" x14ac:dyDescent="0.25">
      <c r="A7803" s="1">
        <v>5316</v>
      </c>
      <c r="B7803" s="2">
        <v>39843</v>
      </c>
      <c r="C7803" s="2" t="str">
        <f t="shared" si="606"/>
        <v>January</v>
      </c>
      <c r="D7803" s="1" t="s">
        <v>37</v>
      </c>
      <c r="E7803" s="1">
        <v>42</v>
      </c>
      <c r="F7803" s="1">
        <f t="shared" si="605"/>
        <v>30.604047619047616</v>
      </c>
      <c r="G7803" s="1">
        <v>1285.3699999999999</v>
      </c>
      <c r="H7803" s="1">
        <v>1.99</v>
      </c>
      <c r="I7803">
        <f t="shared" si="607"/>
        <v>1287.3599999999999</v>
      </c>
      <c r="J7803">
        <f t="shared" si="608"/>
        <v>5.3265000000000002</v>
      </c>
      <c r="K7803">
        <f t="shared" si="609"/>
        <v>68.465233049999995</v>
      </c>
      <c r="L7803" s="1" t="s">
        <v>26</v>
      </c>
      <c r="M7803" s="1" t="s">
        <v>65</v>
      </c>
      <c r="N7803" s="1" t="s">
        <v>33</v>
      </c>
      <c r="O7803" s="1" t="s">
        <v>29</v>
      </c>
      <c r="P7803" s="1" t="s">
        <v>43</v>
      </c>
      <c r="Q7803" s="1" t="s">
        <v>46</v>
      </c>
      <c r="R7803" s="2">
        <v>39845</v>
      </c>
    </row>
    <row r="7804" spans="1:18" x14ac:dyDescent="0.25">
      <c r="A7804" s="1">
        <v>962</v>
      </c>
      <c r="B7804" s="2">
        <v>39938</v>
      </c>
      <c r="C7804" s="2" t="str">
        <f t="shared" si="606"/>
        <v>May</v>
      </c>
      <c r="D7804" s="1" t="s">
        <v>18</v>
      </c>
      <c r="E7804" s="1">
        <v>47</v>
      </c>
      <c r="F7804" s="1">
        <f t="shared" si="605"/>
        <v>68.380212765957438</v>
      </c>
      <c r="G7804" s="1">
        <v>3213.87</v>
      </c>
      <c r="H7804" s="1">
        <v>60</v>
      </c>
      <c r="I7804">
        <f t="shared" si="607"/>
        <v>3273.87</v>
      </c>
      <c r="J7804">
        <f t="shared" si="608"/>
        <v>3.5455000000000001</v>
      </c>
      <c r="K7804">
        <f t="shared" si="609"/>
        <v>113.94776084999999</v>
      </c>
      <c r="L7804" s="1" t="s">
        <v>38</v>
      </c>
      <c r="M7804" s="1" t="s">
        <v>20</v>
      </c>
      <c r="N7804" s="1" t="s">
        <v>28</v>
      </c>
      <c r="O7804" s="1" t="s">
        <v>34</v>
      </c>
      <c r="P7804" s="1" t="s">
        <v>68</v>
      </c>
      <c r="Q7804" s="1" t="s">
        <v>40</v>
      </c>
      <c r="R7804" s="2">
        <v>39940</v>
      </c>
    </row>
    <row r="7805" spans="1:18" x14ac:dyDescent="0.25">
      <c r="A7805" s="1">
        <v>22850</v>
      </c>
      <c r="B7805" s="2">
        <v>40663</v>
      </c>
      <c r="C7805" s="2" t="str">
        <f t="shared" si="606"/>
        <v>April</v>
      </c>
      <c r="D7805" s="1" t="s">
        <v>41</v>
      </c>
      <c r="E7805" s="1">
        <v>4</v>
      </c>
      <c r="F7805" s="1">
        <f t="shared" si="605"/>
        <v>26.282499999999999</v>
      </c>
      <c r="G7805" s="1">
        <v>105.13</v>
      </c>
      <c r="H7805" s="1">
        <v>4</v>
      </c>
      <c r="I7805">
        <f t="shared" si="607"/>
        <v>109.13</v>
      </c>
      <c r="J7805">
        <f t="shared" si="608"/>
        <v>5.3265000000000002</v>
      </c>
      <c r="K7805">
        <f t="shared" si="609"/>
        <v>5.5997494500000009</v>
      </c>
      <c r="L7805" s="1" t="s">
        <v>26</v>
      </c>
      <c r="M7805" s="1" t="s">
        <v>47</v>
      </c>
      <c r="N7805" s="1" t="s">
        <v>42</v>
      </c>
      <c r="O7805" s="1" t="s">
        <v>29</v>
      </c>
      <c r="P7805" s="1" t="s">
        <v>43</v>
      </c>
      <c r="Q7805" s="1" t="s">
        <v>24</v>
      </c>
      <c r="R7805" s="2">
        <v>40664</v>
      </c>
    </row>
    <row r="7806" spans="1:18" x14ac:dyDescent="0.25">
      <c r="A7806" s="1">
        <v>44897</v>
      </c>
      <c r="B7806" s="2">
        <v>40246</v>
      </c>
      <c r="C7806" s="2" t="str">
        <f t="shared" si="606"/>
        <v>March</v>
      </c>
      <c r="D7806" s="1" t="s">
        <v>25</v>
      </c>
      <c r="E7806" s="1">
        <v>11</v>
      </c>
      <c r="F7806" s="1">
        <f t="shared" si="605"/>
        <v>7.7836363636363641</v>
      </c>
      <c r="G7806" s="1">
        <v>85.62</v>
      </c>
      <c r="H7806" s="1">
        <v>11.15</v>
      </c>
      <c r="I7806">
        <f t="shared" si="607"/>
        <v>96.77000000000001</v>
      </c>
      <c r="J7806">
        <f t="shared" si="608"/>
        <v>3.5455000000000001</v>
      </c>
      <c r="K7806">
        <f t="shared" si="609"/>
        <v>3.0356571000000003</v>
      </c>
      <c r="L7806" s="1" t="s">
        <v>26</v>
      </c>
      <c r="M7806" s="1" t="s">
        <v>54</v>
      </c>
      <c r="N7806" s="1" t="s">
        <v>21</v>
      </c>
      <c r="O7806" s="1" t="s">
        <v>34</v>
      </c>
      <c r="P7806" s="1" t="s">
        <v>45</v>
      </c>
      <c r="Q7806" s="1" t="s">
        <v>24</v>
      </c>
      <c r="R7806" s="2">
        <v>40248</v>
      </c>
    </row>
    <row r="7807" spans="1:18" x14ac:dyDescent="0.25">
      <c r="A7807" s="1">
        <v>36262</v>
      </c>
      <c r="B7807" s="2">
        <v>40386</v>
      </c>
      <c r="C7807" s="2" t="str">
        <f t="shared" si="606"/>
        <v>July</v>
      </c>
      <c r="D7807" s="1" t="s">
        <v>32</v>
      </c>
      <c r="E7807" s="1">
        <v>23</v>
      </c>
      <c r="F7807" s="1">
        <f t="shared" si="605"/>
        <v>7.1313043478260871</v>
      </c>
      <c r="G7807" s="1">
        <v>164.02</v>
      </c>
      <c r="H7807" s="1">
        <v>6.15</v>
      </c>
      <c r="I7807">
        <f t="shared" si="607"/>
        <v>170.17000000000002</v>
      </c>
      <c r="J7807">
        <f t="shared" si="608"/>
        <v>3.5455000000000001</v>
      </c>
      <c r="K7807">
        <f t="shared" si="609"/>
        <v>5.8153291000000005</v>
      </c>
      <c r="L7807" s="1" t="s">
        <v>19</v>
      </c>
      <c r="M7807" s="1" t="s">
        <v>51</v>
      </c>
      <c r="N7807" s="1" t="s">
        <v>33</v>
      </c>
      <c r="O7807" s="1" t="s">
        <v>34</v>
      </c>
      <c r="P7807" s="1" t="s">
        <v>45</v>
      </c>
      <c r="Q7807" s="1" t="s">
        <v>24</v>
      </c>
      <c r="R7807" s="2">
        <v>40387</v>
      </c>
    </row>
    <row r="7808" spans="1:18" x14ac:dyDescent="0.25">
      <c r="A7808" s="1">
        <v>16737</v>
      </c>
      <c r="B7808" s="2">
        <v>40714</v>
      </c>
      <c r="C7808" s="2" t="str">
        <f t="shared" si="606"/>
        <v>June</v>
      </c>
      <c r="D7808" s="1" t="s">
        <v>32</v>
      </c>
      <c r="E7808" s="1">
        <v>15</v>
      </c>
      <c r="F7808" s="1">
        <f t="shared" si="605"/>
        <v>92.699333333333328</v>
      </c>
      <c r="G7808" s="1">
        <v>1390.49</v>
      </c>
      <c r="H7808" s="1">
        <v>19.989999999999998</v>
      </c>
      <c r="I7808">
        <f t="shared" si="607"/>
        <v>1410.48</v>
      </c>
      <c r="J7808">
        <f t="shared" si="608"/>
        <v>3.5455000000000001</v>
      </c>
      <c r="K7808">
        <f t="shared" si="609"/>
        <v>49.299822949999999</v>
      </c>
      <c r="L7808" s="1" t="s">
        <v>26</v>
      </c>
      <c r="M7808" s="1" t="s">
        <v>54</v>
      </c>
      <c r="N7808" s="1" t="s">
        <v>42</v>
      </c>
      <c r="O7808" s="1" t="s">
        <v>34</v>
      </c>
      <c r="P7808" s="1" t="s">
        <v>62</v>
      </c>
      <c r="Q7808" s="1" t="s">
        <v>24</v>
      </c>
      <c r="R7808" s="2">
        <v>40715</v>
      </c>
    </row>
    <row r="7809" spans="1:18" x14ac:dyDescent="0.25">
      <c r="A7809" s="1">
        <v>12903</v>
      </c>
      <c r="B7809" s="2">
        <v>40081</v>
      </c>
      <c r="C7809" s="2" t="str">
        <f t="shared" si="606"/>
        <v>September</v>
      </c>
      <c r="D7809" s="1" t="s">
        <v>37</v>
      </c>
      <c r="E7809" s="1">
        <v>2</v>
      </c>
      <c r="F7809" s="1">
        <f t="shared" si="605"/>
        <v>31.7135</v>
      </c>
      <c r="G7809" s="1">
        <v>63.427</v>
      </c>
      <c r="H7809" s="1">
        <v>5</v>
      </c>
      <c r="I7809">
        <f t="shared" si="607"/>
        <v>68.426999999999992</v>
      </c>
      <c r="J7809">
        <f t="shared" si="608"/>
        <v>5.3265000000000002</v>
      </c>
      <c r="K7809">
        <f t="shared" si="609"/>
        <v>3.3784391550000006</v>
      </c>
      <c r="L7809" s="1" t="s">
        <v>26</v>
      </c>
      <c r="M7809" s="1" t="s">
        <v>56</v>
      </c>
      <c r="N7809" s="1" t="s">
        <v>21</v>
      </c>
      <c r="O7809" s="1" t="s">
        <v>29</v>
      </c>
      <c r="P7809" s="1" t="s">
        <v>30</v>
      </c>
      <c r="Q7809" s="1" t="s">
        <v>36</v>
      </c>
      <c r="R7809" s="2">
        <v>40083</v>
      </c>
    </row>
    <row r="7810" spans="1:18" x14ac:dyDescent="0.25">
      <c r="A7810" s="1">
        <v>16326</v>
      </c>
      <c r="B7810" s="2">
        <v>40308</v>
      </c>
      <c r="C7810" s="2" t="str">
        <f t="shared" si="606"/>
        <v>May</v>
      </c>
      <c r="D7810" s="1" t="s">
        <v>25</v>
      </c>
      <c r="E7810" s="1">
        <v>39</v>
      </c>
      <c r="F7810" s="1">
        <f t="shared" ref="F7810:F7873" si="610">G7810/E7810</f>
        <v>3.7810256410256411</v>
      </c>
      <c r="G7810" s="1">
        <v>147.46</v>
      </c>
      <c r="H7810" s="1">
        <v>1.93</v>
      </c>
      <c r="I7810">
        <f t="shared" si="607"/>
        <v>149.39000000000001</v>
      </c>
      <c r="J7810">
        <f t="shared" si="608"/>
        <v>3.5455000000000001</v>
      </c>
      <c r="K7810">
        <f t="shared" si="609"/>
        <v>5.2281943000000002</v>
      </c>
      <c r="L7810" s="1" t="s">
        <v>26</v>
      </c>
      <c r="M7810" s="1" t="s">
        <v>27</v>
      </c>
      <c r="N7810" s="1" t="s">
        <v>33</v>
      </c>
      <c r="O7810" s="1" t="s">
        <v>34</v>
      </c>
      <c r="P7810" s="1" t="s">
        <v>45</v>
      </c>
      <c r="Q7810" s="1" t="s">
        <v>36</v>
      </c>
      <c r="R7810" s="2">
        <v>40308</v>
      </c>
    </row>
    <row r="7811" spans="1:18" x14ac:dyDescent="0.25">
      <c r="A7811" s="1">
        <v>19264</v>
      </c>
      <c r="B7811" s="2">
        <v>40815</v>
      </c>
      <c r="C7811" s="2" t="str">
        <f t="shared" ref="C7811:C7874" si="611">TEXT(B7811,"mmmm")</f>
        <v>September</v>
      </c>
      <c r="D7811" s="1" t="s">
        <v>25</v>
      </c>
      <c r="E7811" s="1">
        <v>40</v>
      </c>
      <c r="F7811" s="1">
        <f t="shared" si="610"/>
        <v>4.0430000000000001</v>
      </c>
      <c r="G7811" s="1">
        <v>161.72</v>
      </c>
      <c r="H7811" s="1">
        <v>5.26</v>
      </c>
      <c r="I7811">
        <f t="shared" ref="I7811:I7874" si="612">G7811+H7811</f>
        <v>166.98</v>
      </c>
      <c r="J7811">
        <f t="shared" ref="J7811:J7874" si="613">IF(O7811="Furniture",4.761,IF(O7811="Technology",5.3265,IF(O7811="Office Supplies",3.5455,0)))</f>
        <v>3.5455000000000001</v>
      </c>
      <c r="K7811">
        <f t="shared" ref="K7811:K7874" si="614">(J7811*G7811)/100</f>
        <v>5.7337825999999996</v>
      </c>
      <c r="L7811" s="1" t="s">
        <v>26</v>
      </c>
      <c r="M7811" s="1" t="s">
        <v>47</v>
      </c>
      <c r="N7811" s="1" t="s">
        <v>21</v>
      </c>
      <c r="O7811" s="1" t="s">
        <v>34</v>
      </c>
      <c r="P7811" s="1" t="s">
        <v>48</v>
      </c>
      <c r="Q7811" s="1" t="s">
        <v>24</v>
      </c>
      <c r="R7811" s="2">
        <v>40817</v>
      </c>
    </row>
    <row r="7812" spans="1:18" x14ac:dyDescent="0.25">
      <c r="A7812" s="1">
        <v>611</v>
      </c>
      <c r="B7812" s="2">
        <v>40204</v>
      </c>
      <c r="C7812" s="2" t="str">
        <f t="shared" si="611"/>
        <v>January</v>
      </c>
      <c r="D7812" s="1" t="s">
        <v>37</v>
      </c>
      <c r="E7812" s="1">
        <v>47</v>
      </c>
      <c r="F7812" s="1">
        <f t="shared" si="610"/>
        <v>17.873191489361702</v>
      </c>
      <c r="G7812" s="1">
        <v>840.04</v>
      </c>
      <c r="H7812" s="1">
        <v>9.4700000000000006</v>
      </c>
      <c r="I7812">
        <f t="shared" si="612"/>
        <v>849.51</v>
      </c>
      <c r="J7812">
        <f t="shared" si="613"/>
        <v>3.5455000000000001</v>
      </c>
      <c r="K7812">
        <f t="shared" si="614"/>
        <v>29.783618199999999</v>
      </c>
      <c r="L7812" s="1" t="s">
        <v>26</v>
      </c>
      <c r="M7812" s="1" t="s">
        <v>27</v>
      </c>
      <c r="N7812" s="1" t="s">
        <v>42</v>
      </c>
      <c r="O7812" s="1" t="s">
        <v>34</v>
      </c>
      <c r="P7812" s="1" t="s">
        <v>60</v>
      </c>
      <c r="Q7812" s="1" t="s">
        <v>24</v>
      </c>
      <c r="R7812" s="2">
        <v>40206</v>
      </c>
    </row>
    <row r="7813" spans="1:18" x14ac:dyDescent="0.25">
      <c r="A7813" s="1">
        <v>51876</v>
      </c>
      <c r="B7813" s="2">
        <v>40974</v>
      </c>
      <c r="C7813" s="2" t="str">
        <f t="shared" si="611"/>
        <v>March</v>
      </c>
      <c r="D7813" s="1" t="s">
        <v>37</v>
      </c>
      <c r="E7813" s="1">
        <v>2</v>
      </c>
      <c r="F7813" s="1">
        <f t="shared" si="610"/>
        <v>47.527749999999997</v>
      </c>
      <c r="G7813" s="1">
        <v>95.055499999999995</v>
      </c>
      <c r="H7813" s="1">
        <v>5</v>
      </c>
      <c r="I7813">
        <f t="shared" si="612"/>
        <v>100.05549999999999</v>
      </c>
      <c r="J7813">
        <f t="shared" si="613"/>
        <v>5.3265000000000002</v>
      </c>
      <c r="K7813">
        <f t="shared" si="614"/>
        <v>5.0631312074999997</v>
      </c>
      <c r="L7813" s="1" t="s">
        <v>26</v>
      </c>
      <c r="M7813" s="1" t="s">
        <v>56</v>
      </c>
      <c r="N7813" s="1" t="s">
        <v>21</v>
      </c>
      <c r="O7813" s="1" t="s">
        <v>29</v>
      </c>
      <c r="P7813" s="1" t="s">
        <v>30</v>
      </c>
      <c r="Q7813" s="1" t="s">
        <v>46</v>
      </c>
      <c r="R7813" s="2">
        <v>40975</v>
      </c>
    </row>
    <row r="7814" spans="1:18" x14ac:dyDescent="0.25">
      <c r="A7814" s="1">
        <v>15622</v>
      </c>
      <c r="B7814" s="2">
        <v>40780</v>
      </c>
      <c r="C7814" s="2" t="str">
        <f t="shared" si="611"/>
        <v>August</v>
      </c>
      <c r="D7814" s="1" t="s">
        <v>25</v>
      </c>
      <c r="E7814" s="1">
        <v>21</v>
      </c>
      <c r="F7814" s="1">
        <f t="shared" si="610"/>
        <v>6.475714285714286</v>
      </c>
      <c r="G7814" s="1">
        <v>135.99</v>
      </c>
      <c r="H7814" s="1">
        <v>9.68</v>
      </c>
      <c r="I7814">
        <f t="shared" si="612"/>
        <v>145.67000000000002</v>
      </c>
      <c r="J7814">
        <f t="shared" si="613"/>
        <v>3.5455000000000001</v>
      </c>
      <c r="K7814">
        <f t="shared" si="614"/>
        <v>4.8215254500000002</v>
      </c>
      <c r="L7814" s="1" t="s">
        <v>26</v>
      </c>
      <c r="M7814" s="1" t="s">
        <v>20</v>
      </c>
      <c r="N7814" s="1" t="s">
        <v>21</v>
      </c>
      <c r="O7814" s="1" t="s">
        <v>34</v>
      </c>
      <c r="P7814" s="1" t="s">
        <v>45</v>
      </c>
      <c r="Q7814" s="1" t="s">
        <v>24</v>
      </c>
      <c r="R7814" s="2">
        <v>40781</v>
      </c>
    </row>
    <row r="7815" spans="1:18" x14ac:dyDescent="0.25">
      <c r="A7815" s="1">
        <v>43332</v>
      </c>
      <c r="B7815" s="2">
        <v>41162</v>
      </c>
      <c r="C7815" s="2" t="str">
        <f t="shared" si="611"/>
        <v>September</v>
      </c>
      <c r="D7815" s="1" t="s">
        <v>25</v>
      </c>
      <c r="E7815" s="1">
        <v>31</v>
      </c>
      <c r="F7815" s="1">
        <f t="shared" si="610"/>
        <v>56.451612903225808</v>
      </c>
      <c r="G7815" s="1">
        <v>1750</v>
      </c>
      <c r="H7815" s="1">
        <v>14.3</v>
      </c>
      <c r="I7815">
        <f t="shared" si="612"/>
        <v>1764.3</v>
      </c>
      <c r="J7815">
        <f t="shared" si="613"/>
        <v>3.5455000000000001</v>
      </c>
      <c r="K7815">
        <f t="shared" si="614"/>
        <v>62.046250000000001</v>
      </c>
      <c r="L7815" s="1" t="s">
        <v>19</v>
      </c>
      <c r="M7815" s="1" t="s">
        <v>49</v>
      </c>
      <c r="N7815" s="1" t="s">
        <v>42</v>
      </c>
      <c r="O7815" s="1" t="s">
        <v>34</v>
      </c>
      <c r="P7815" s="1" t="s">
        <v>45</v>
      </c>
      <c r="Q7815" s="1" t="s">
        <v>24</v>
      </c>
      <c r="R7815" s="2">
        <v>41162</v>
      </c>
    </row>
    <row r="7816" spans="1:18" x14ac:dyDescent="0.25">
      <c r="A7816" s="1">
        <v>54436</v>
      </c>
      <c r="B7816" s="2">
        <v>40075</v>
      </c>
      <c r="C7816" s="2" t="str">
        <f t="shared" si="611"/>
        <v>September</v>
      </c>
      <c r="D7816" s="1" t="s">
        <v>25</v>
      </c>
      <c r="E7816" s="1">
        <v>17</v>
      </c>
      <c r="F7816" s="1">
        <f t="shared" si="610"/>
        <v>41.52058823529412</v>
      </c>
      <c r="G7816" s="1">
        <v>705.85</v>
      </c>
      <c r="H7816" s="1">
        <v>1.99</v>
      </c>
      <c r="I7816">
        <f t="shared" si="612"/>
        <v>707.84</v>
      </c>
      <c r="J7816">
        <f t="shared" si="613"/>
        <v>5.3265000000000002</v>
      </c>
      <c r="K7816">
        <f t="shared" si="614"/>
        <v>37.597100250000004</v>
      </c>
      <c r="L7816" s="1" t="s">
        <v>19</v>
      </c>
      <c r="M7816" s="1" t="s">
        <v>56</v>
      </c>
      <c r="N7816" s="1" t="s">
        <v>33</v>
      </c>
      <c r="O7816" s="1" t="s">
        <v>29</v>
      </c>
      <c r="P7816" s="1" t="s">
        <v>43</v>
      </c>
      <c r="Q7816" s="1" t="s">
        <v>46</v>
      </c>
      <c r="R7816" s="2">
        <v>40075</v>
      </c>
    </row>
    <row r="7817" spans="1:18" x14ac:dyDescent="0.25">
      <c r="A7817" s="1">
        <v>53574</v>
      </c>
      <c r="B7817" s="2">
        <v>41008</v>
      </c>
      <c r="C7817" s="2" t="str">
        <f t="shared" si="611"/>
        <v>April</v>
      </c>
      <c r="D7817" s="1" t="s">
        <v>41</v>
      </c>
      <c r="E7817" s="1">
        <v>8</v>
      </c>
      <c r="F7817" s="1">
        <f t="shared" si="610"/>
        <v>83.711250000000007</v>
      </c>
      <c r="G7817" s="1">
        <v>669.69</v>
      </c>
      <c r="H7817" s="1">
        <v>35</v>
      </c>
      <c r="I7817">
        <f t="shared" si="612"/>
        <v>704.69</v>
      </c>
      <c r="J7817">
        <f t="shared" si="613"/>
        <v>3.5455000000000001</v>
      </c>
      <c r="K7817">
        <f t="shared" si="614"/>
        <v>23.743858950000003</v>
      </c>
      <c r="L7817" s="1" t="s">
        <v>26</v>
      </c>
      <c r="M7817" s="1" t="s">
        <v>27</v>
      </c>
      <c r="N7817" s="1" t="s">
        <v>33</v>
      </c>
      <c r="O7817" s="1" t="s">
        <v>34</v>
      </c>
      <c r="P7817" s="1" t="s">
        <v>60</v>
      </c>
      <c r="Q7817" s="1" t="s">
        <v>53</v>
      </c>
      <c r="R7817" s="2">
        <v>41009</v>
      </c>
    </row>
    <row r="7818" spans="1:18" x14ac:dyDescent="0.25">
      <c r="A7818" s="1">
        <v>59553</v>
      </c>
      <c r="B7818" s="2">
        <v>40494</v>
      </c>
      <c r="C7818" s="2" t="str">
        <f t="shared" si="611"/>
        <v>November</v>
      </c>
      <c r="D7818" s="1" t="s">
        <v>32</v>
      </c>
      <c r="E7818" s="1">
        <v>42</v>
      </c>
      <c r="F7818" s="1">
        <f t="shared" si="610"/>
        <v>51.673928571428569</v>
      </c>
      <c r="G7818" s="1">
        <v>2170.3049999999998</v>
      </c>
      <c r="H7818" s="1">
        <v>8.99</v>
      </c>
      <c r="I7818">
        <f t="shared" si="612"/>
        <v>2179.2949999999996</v>
      </c>
      <c r="J7818">
        <f t="shared" si="613"/>
        <v>5.3265000000000002</v>
      </c>
      <c r="K7818">
        <f t="shared" si="614"/>
        <v>115.60129582499999</v>
      </c>
      <c r="L7818" s="1" t="s">
        <v>26</v>
      </c>
      <c r="M7818" s="1" t="s">
        <v>20</v>
      </c>
      <c r="N7818" s="1" t="s">
        <v>28</v>
      </c>
      <c r="O7818" s="1" t="s">
        <v>29</v>
      </c>
      <c r="P7818" s="1" t="s">
        <v>30</v>
      </c>
      <c r="Q7818" s="1" t="s">
        <v>24</v>
      </c>
      <c r="R7818" s="2">
        <v>40496</v>
      </c>
    </row>
    <row r="7819" spans="1:18" x14ac:dyDescent="0.25">
      <c r="A7819" s="1">
        <v>41378</v>
      </c>
      <c r="B7819" s="2">
        <v>41211</v>
      </c>
      <c r="C7819" s="2" t="str">
        <f t="shared" si="611"/>
        <v>October</v>
      </c>
      <c r="D7819" s="1" t="s">
        <v>32</v>
      </c>
      <c r="E7819" s="1">
        <v>42</v>
      </c>
      <c r="F7819" s="1">
        <f t="shared" si="610"/>
        <v>30.099285714285717</v>
      </c>
      <c r="G7819" s="1">
        <v>1264.17</v>
      </c>
      <c r="H7819" s="1">
        <v>1.99</v>
      </c>
      <c r="I7819">
        <f t="shared" si="612"/>
        <v>1266.1600000000001</v>
      </c>
      <c r="J7819">
        <f t="shared" si="613"/>
        <v>5.3265000000000002</v>
      </c>
      <c r="K7819">
        <f t="shared" si="614"/>
        <v>67.33601505</v>
      </c>
      <c r="L7819" s="1" t="s">
        <v>26</v>
      </c>
      <c r="M7819" s="1" t="s">
        <v>27</v>
      </c>
      <c r="N7819" s="1" t="s">
        <v>42</v>
      </c>
      <c r="O7819" s="1" t="s">
        <v>29</v>
      </c>
      <c r="P7819" s="1" t="s">
        <v>43</v>
      </c>
      <c r="Q7819" s="1" t="s">
        <v>46</v>
      </c>
      <c r="R7819" s="2">
        <v>41213</v>
      </c>
    </row>
    <row r="7820" spans="1:18" x14ac:dyDescent="0.25">
      <c r="A7820" s="1">
        <v>41728</v>
      </c>
      <c r="B7820" s="2">
        <v>40086</v>
      </c>
      <c r="C7820" s="2" t="str">
        <f t="shared" si="611"/>
        <v>September</v>
      </c>
      <c r="D7820" s="1" t="s">
        <v>25</v>
      </c>
      <c r="E7820" s="1">
        <v>28</v>
      </c>
      <c r="F7820" s="1">
        <f t="shared" si="610"/>
        <v>825.23071428571427</v>
      </c>
      <c r="G7820" s="1">
        <v>23106.46</v>
      </c>
      <c r="H7820" s="1">
        <v>19.989999999999998</v>
      </c>
      <c r="I7820">
        <f t="shared" si="612"/>
        <v>23126.45</v>
      </c>
      <c r="J7820">
        <f t="shared" si="613"/>
        <v>3.5455000000000001</v>
      </c>
      <c r="K7820">
        <f t="shared" si="614"/>
        <v>819.23953930000005</v>
      </c>
      <c r="L7820" s="1" t="s">
        <v>26</v>
      </c>
      <c r="M7820" s="1" t="s">
        <v>27</v>
      </c>
      <c r="N7820" s="1" t="s">
        <v>33</v>
      </c>
      <c r="O7820" s="1" t="s">
        <v>34</v>
      </c>
      <c r="P7820" s="1" t="s">
        <v>48</v>
      </c>
      <c r="Q7820" s="1" t="s">
        <v>24</v>
      </c>
      <c r="R7820" s="2">
        <v>40088</v>
      </c>
    </row>
    <row r="7821" spans="1:18" x14ac:dyDescent="0.25">
      <c r="A7821" s="1">
        <v>46499</v>
      </c>
      <c r="B7821" s="2">
        <v>39971</v>
      </c>
      <c r="C7821" s="2" t="str">
        <f t="shared" si="611"/>
        <v>June</v>
      </c>
      <c r="D7821" s="1" t="s">
        <v>37</v>
      </c>
      <c r="E7821" s="1">
        <v>10</v>
      </c>
      <c r="F7821" s="1">
        <f t="shared" si="610"/>
        <v>1.2949999999999999</v>
      </c>
      <c r="G7821" s="1">
        <v>12.95</v>
      </c>
      <c r="H7821" s="1">
        <v>0.7</v>
      </c>
      <c r="I7821">
        <f t="shared" si="612"/>
        <v>13.649999999999999</v>
      </c>
      <c r="J7821">
        <f t="shared" si="613"/>
        <v>3.5455000000000001</v>
      </c>
      <c r="K7821">
        <f t="shared" si="614"/>
        <v>0.45914225000000003</v>
      </c>
      <c r="L7821" s="1" t="s">
        <v>26</v>
      </c>
      <c r="M7821" s="1" t="s">
        <v>20</v>
      </c>
      <c r="N7821" s="1" t="s">
        <v>42</v>
      </c>
      <c r="O7821" s="1" t="s">
        <v>34</v>
      </c>
      <c r="P7821" s="1" t="s">
        <v>66</v>
      </c>
      <c r="Q7821" s="1" t="s">
        <v>36</v>
      </c>
      <c r="R7821" s="2">
        <v>39972</v>
      </c>
    </row>
    <row r="7822" spans="1:18" x14ac:dyDescent="0.25">
      <c r="A7822" s="1">
        <v>513</v>
      </c>
      <c r="B7822" s="2">
        <v>40663</v>
      </c>
      <c r="C7822" s="2" t="str">
        <f t="shared" si="611"/>
        <v>April</v>
      </c>
      <c r="D7822" s="1" t="s">
        <v>25</v>
      </c>
      <c r="E7822" s="1">
        <v>33</v>
      </c>
      <c r="F7822" s="1">
        <f t="shared" si="610"/>
        <v>164.78545454545454</v>
      </c>
      <c r="G7822" s="1">
        <v>5437.92</v>
      </c>
      <c r="H7822" s="1">
        <v>60.2</v>
      </c>
      <c r="I7822">
        <f t="shared" si="612"/>
        <v>5498.12</v>
      </c>
      <c r="J7822">
        <f t="shared" si="613"/>
        <v>4.7610000000000001</v>
      </c>
      <c r="K7822">
        <f t="shared" si="614"/>
        <v>258.89937120000002</v>
      </c>
      <c r="L7822" s="1" t="s">
        <v>38</v>
      </c>
      <c r="M7822" s="1" t="s">
        <v>27</v>
      </c>
      <c r="N7822" s="1" t="s">
        <v>42</v>
      </c>
      <c r="O7822" s="1" t="s">
        <v>22</v>
      </c>
      <c r="P7822" s="1" t="s">
        <v>39</v>
      </c>
      <c r="Q7822" s="1" t="s">
        <v>40</v>
      </c>
      <c r="R7822" s="2">
        <v>40663</v>
      </c>
    </row>
    <row r="7823" spans="1:18" x14ac:dyDescent="0.25">
      <c r="A7823" s="1">
        <v>37895</v>
      </c>
      <c r="B7823" s="2">
        <v>40998</v>
      </c>
      <c r="C7823" s="2" t="str">
        <f t="shared" si="611"/>
        <v>March</v>
      </c>
      <c r="D7823" s="1" t="s">
        <v>37</v>
      </c>
      <c r="E7823" s="1">
        <v>14</v>
      </c>
      <c r="F7823" s="1">
        <f t="shared" si="610"/>
        <v>21.760714285714283</v>
      </c>
      <c r="G7823" s="1">
        <v>304.64999999999998</v>
      </c>
      <c r="H7823" s="1">
        <v>8.32</v>
      </c>
      <c r="I7823">
        <f t="shared" si="612"/>
        <v>312.96999999999997</v>
      </c>
      <c r="J7823">
        <f t="shared" si="613"/>
        <v>3.5455000000000001</v>
      </c>
      <c r="K7823">
        <f t="shared" si="614"/>
        <v>10.80136575</v>
      </c>
      <c r="L7823" s="1" t="s">
        <v>26</v>
      </c>
      <c r="M7823" s="1" t="s">
        <v>49</v>
      </c>
      <c r="N7823" s="1" t="s">
        <v>28</v>
      </c>
      <c r="O7823" s="1" t="s">
        <v>34</v>
      </c>
      <c r="P7823" s="1" t="s">
        <v>45</v>
      </c>
      <c r="Q7823" s="1" t="s">
        <v>36</v>
      </c>
      <c r="R7823" s="2">
        <v>41001</v>
      </c>
    </row>
    <row r="7824" spans="1:18" x14ac:dyDescent="0.25">
      <c r="A7824" s="1">
        <v>29569</v>
      </c>
      <c r="B7824" s="2">
        <v>40727</v>
      </c>
      <c r="C7824" s="2" t="str">
        <f t="shared" si="611"/>
        <v>July</v>
      </c>
      <c r="D7824" s="1" t="s">
        <v>25</v>
      </c>
      <c r="E7824" s="1">
        <v>29</v>
      </c>
      <c r="F7824" s="1">
        <f t="shared" si="610"/>
        <v>17.935517241379308</v>
      </c>
      <c r="G7824" s="1">
        <v>520.13</v>
      </c>
      <c r="H7824" s="1">
        <v>5.21</v>
      </c>
      <c r="I7824">
        <f t="shared" si="612"/>
        <v>525.34</v>
      </c>
      <c r="J7824">
        <f t="shared" si="613"/>
        <v>3.5455000000000001</v>
      </c>
      <c r="K7824">
        <f t="shared" si="614"/>
        <v>18.441209149999999</v>
      </c>
      <c r="L7824" s="1" t="s">
        <v>26</v>
      </c>
      <c r="M7824" s="1" t="s">
        <v>51</v>
      </c>
      <c r="N7824" s="1" t="s">
        <v>21</v>
      </c>
      <c r="O7824" s="1" t="s">
        <v>34</v>
      </c>
      <c r="P7824" s="1" t="s">
        <v>45</v>
      </c>
      <c r="Q7824" s="1" t="s">
        <v>24</v>
      </c>
      <c r="R7824" s="2">
        <v>40729</v>
      </c>
    </row>
    <row r="7825" spans="1:18" x14ac:dyDescent="0.25">
      <c r="A7825" s="1">
        <v>45575</v>
      </c>
      <c r="B7825" s="2">
        <v>41011</v>
      </c>
      <c r="C7825" s="2" t="str">
        <f t="shared" si="611"/>
        <v>April</v>
      </c>
      <c r="D7825" s="1" t="s">
        <v>37</v>
      </c>
      <c r="E7825" s="1">
        <v>46</v>
      </c>
      <c r="F7825" s="1">
        <f t="shared" si="610"/>
        <v>83.677608695652182</v>
      </c>
      <c r="G7825" s="1">
        <v>3849.17</v>
      </c>
      <c r="H7825" s="1">
        <v>5.01</v>
      </c>
      <c r="I7825">
        <f t="shared" si="612"/>
        <v>3854.1800000000003</v>
      </c>
      <c r="J7825">
        <f t="shared" si="613"/>
        <v>3.5455000000000001</v>
      </c>
      <c r="K7825">
        <f t="shared" si="614"/>
        <v>136.47232235000001</v>
      </c>
      <c r="L7825" s="1" t="s">
        <v>26</v>
      </c>
      <c r="M7825" s="1" t="s">
        <v>56</v>
      </c>
      <c r="N7825" s="1" t="s">
        <v>28</v>
      </c>
      <c r="O7825" s="1" t="s">
        <v>34</v>
      </c>
      <c r="P7825" s="1" t="s">
        <v>62</v>
      </c>
      <c r="Q7825" s="1" t="s">
        <v>24</v>
      </c>
      <c r="R7825" s="2">
        <v>41011</v>
      </c>
    </row>
    <row r="7826" spans="1:18" x14ac:dyDescent="0.25">
      <c r="A7826" s="1">
        <v>23202</v>
      </c>
      <c r="B7826" s="2">
        <v>40754</v>
      </c>
      <c r="C7826" s="2" t="str">
        <f t="shared" si="611"/>
        <v>July</v>
      </c>
      <c r="D7826" s="1" t="s">
        <v>25</v>
      </c>
      <c r="E7826" s="1">
        <v>48</v>
      </c>
      <c r="F7826" s="1">
        <f t="shared" si="610"/>
        <v>12.672708333333333</v>
      </c>
      <c r="G7826" s="1">
        <v>608.29</v>
      </c>
      <c r="H7826" s="1">
        <v>5.81</v>
      </c>
      <c r="I7826">
        <f t="shared" si="612"/>
        <v>614.09999999999991</v>
      </c>
      <c r="J7826">
        <f t="shared" si="613"/>
        <v>3.5455000000000001</v>
      </c>
      <c r="K7826">
        <f t="shared" si="614"/>
        <v>21.566921950000001</v>
      </c>
      <c r="L7826" s="1" t="s">
        <v>26</v>
      </c>
      <c r="M7826" s="1" t="s">
        <v>27</v>
      </c>
      <c r="N7826" s="1" t="s">
        <v>28</v>
      </c>
      <c r="O7826" s="1" t="s">
        <v>34</v>
      </c>
      <c r="P7826" s="1" t="s">
        <v>35</v>
      </c>
      <c r="Q7826" s="1" t="s">
        <v>46</v>
      </c>
      <c r="R7826" s="2">
        <v>40756</v>
      </c>
    </row>
    <row r="7827" spans="1:18" x14ac:dyDescent="0.25">
      <c r="A7827" s="1">
        <v>10245</v>
      </c>
      <c r="B7827" s="2">
        <v>40587</v>
      </c>
      <c r="C7827" s="2" t="str">
        <f t="shared" si="611"/>
        <v>February</v>
      </c>
      <c r="D7827" s="1" t="s">
        <v>41</v>
      </c>
      <c r="E7827" s="1">
        <v>27</v>
      </c>
      <c r="F7827" s="1">
        <f t="shared" si="610"/>
        <v>97.995555555555555</v>
      </c>
      <c r="G7827" s="1">
        <v>2645.88</v>
      </c>
      <c r="H7827" s="1">
        <v>57.38</v>
      </c>
      <c r="I7827">
        <f t="shared" si="612"/>
        <v>2703.26</v>
      </c>
      <c r="J7827">
        <f t="shared" si="613"/>
        <v>4.7610000000000001</v>
      </c>
      <c r="K7827">
        <f t="shared" si="614"/>
        <v>125.9703468</v>
      </c>
      <c r="L7827" s="1" t="s">
        <v>38</v>
      </c>
      <c r="M7827" s="1" t="s">
        <v>47</v>
      </c>
      <c r="N7827" s="1" t="s">
        <v>33</v>
      </c>
      <c r="O7827" s="1" t="s">
        <v>22</v>
      </c>
      <c r="P7827" s="1" t="s">
        <v>67</v>
      </c>
      <c r="Q7827" s="1" t="s">
        <v>64</v>
      </c>
      <c r="R7827" s="2">
        <v>40588</v>
      </c>
    </row>
    <row r="7828" spans="1:18" x14ac:dyDescent="0.25">
      <c r="A7828" s="1">
        <v>14212</v>
      </c>
      <c r="B7828" s="2">
        <v>40955</v>
      </c>
      <c r="C7828" s="2" t="str">
        <f t="shared" si="611"/>
        <v>February</v>
      </c>
      <c r="D7828" s="1" t="s">
        <v>37</v>
      </c>
      <c r="E7828" s="1">
        <v>4</v>
      </c>
      <c r="F7828" s="1">
        <f t="shared" si="610"/>
        <v>7.7949999999999999</v>
      </c>
      <c r="G7828" s="1">
        <v>31.18</v>
      </c>
      <c r="H7828" s="1">
        <v>5.22</v>
      </c>
      <c r="I7828">
        <f t="shared" si="612"/>
        <v>36.4</v>
      </c>
      <c r="J7828">
        <f t="shared" si="613"/>
        <v>4.7610000000000001</v>
      </c>
      <c r="K7828">
        <f t="shared" si="614"/>
        <v>1.4844797999999999</v>
      </c>
      <c r="L7828" s="1" t="s">
        <v>26</v>
      </c>
      <c r="M7828" s="1" t="s">
        <v>51</v>
      </c>
      <c r="N7828" s="1" t="s">
        <v>28</v>
      </c>
      <c r="O7828" s="1" t="s">
        <v>22</v>
      </c>
      <c r="P7828" s="1" t="s">
        <v>23</v>
      </c>
      <c r="Q7828" s="1" t="s">
        <v>24</v>
      </c>
      <c r="R7828" s="2">
        <v>40956</v>
      </c>
    </row>
    <row r="7829" spans="1:18" x14ac:dyDescent="0.25">
      <c r="A7829" s="1">
        <v>13636</v>
      </c>
      <c r="B7829" s="2">
        <v>39835</v>
      </c>
      <c r="C7829" s="2" t="str">
        <f t="shared" si="611"/>
        <v>January</v>
      </c>
      <c r="D7829" s="1" t="s">
        <v>18</v>
      </c>
      <c r="E7829" s="1">
        <v>32</v>
      </c>
      <c r="F7829" s="1">
        <f t="shared" si="610"/>
        <v>880.62750000000005</v>
      </c>
      <c r="G7829" s="1">
        <v>28180.080000000002</v>
      </c>
      <c r="H7829" s="1">
        <v>44.55</v>
      </c>
      <c r="I7829">
        <f t="shared" si="612"/>
        <v>28224.63</v>
      </c>
      <c r="J7829">
        <f t="shared" si="613"/>
        <v>4.7610000000000001</v>
      </c>
      <c r="K7829">
        <f t="shared" si="614"/>
        <v>1341.6536088000003</v>
      </c>
      <c r="L7829" s="1" t="s">
        <v>38</v>
      </c>
      <c r="M7829" s="1" t="s">
        <v>58</v>
      </c>
      <c r="N7829" s="1" t="s">
        <v>42</v>
      </c>
      <c r="O7829" s="1" t="s">
        <v>22</v>
      </c>
      <c r="P7829" s="1" t="s">
        <v>67</v>
      </c>
      <c r="Q7829" s="1" t="s">
        <v>64</v>
      </c>
      <c r="R7829" s="2">
        <v>39839</v>
      </c>
    </row>
    <row r="7830" spans="1:18" x14ac:dyDescent="0.25">
      <c r="A7830" s="1">
        <v>37473</v>
      </c>
      <c r="B7830" s="2">
        <v>40087</v>
      </c>
      <c r="C7830" s="2" t="str">
        <f t="shared" si="611"/>
        <v>October</v>
      </c>
      <c r="D7830" s="1" t="s">
        <v>18</v>
      </c>
      <c r="E7830" s="1">
        <v>8</v>
      </c>
      <c r="F7830" s="1">
        <f t="shared" si="610"/>
        <v>5.4649999999999999</v>
      </c>
      <c r="G7830" s="1">
        <v>43.72</v>
      </c>
      <c r="H7830" s="1">
        <v>2.04</v>
      </c>
      <c r="I7830">
        <f t="shared" si="612"/>
        <v>45.76</v>
      </c>
      <c r="J7830">
        <f t="shared" si="613"/>
        <v>3.5455000000000001</v>
      </c>
      <c r="K7830">
        <f t="shared" si="614"/>
        <v>1.5500926000000002</v>
      </c>
      <c r="L7830" s="1" t="s">
        <v>26</v>
      </c>
      <c r="M7830" s="1" t="s">
        <v>49</v>
      </c>
      <c r="N7830" s="1" t="s">
        <v>28</v>
      </c>
      <c r="O7830" s="1" t="s">
        <v>34</v>
      </c>
      <c r="P7830" s="1" t="s">
        <v>45</v>
      </c>
      <c r="Q7830" s="1" t="s">
        <v>36</v>
      </c>
      <c r="R7830" s="2">
        <v>40087</v>
      </c>
    </row>
    <row r="7831" spans="1:18" x14ac:dyDescent="0.25">
      <c r="A7831" s="1">
        <v>27011</v>
      </c>
      <c r="B7831" s="2">
        <v>40542</v>
      </c>
      <c r="C7831" s="2" t="str">
        <f t="shared" si="611"/>
        <v>December</v>
      </c>
      <c r="D7831" s="1" t="s">
        <v>41</v>
      </c>
      <c r="E7831" s="1">
        <v>5</v>
      </c>
      <c r="F7831" s="1">
        <f t="shared" si="610"/>
        <v>10.731999999999999</v>
      </c>
      <c r="G7831" s="1">
        <v>53.66</v>
      </c>
      <c r="H7831" s="1">
        <v>1.39</v>
      </c>
      <c r="I7831">
        <f t="shared" si="612"/>
        <v>55.05</v>
      </c>
      <c r="J7831">
        <f t="shared" si="613"/>
        <v>3.5455000000000001</v>
      </c>
      <c r="K7831">
        <f t="shared" si="614"/>
        <v>1.9025153000000001</v>
      </c>
      <c r="L7831" s="1" t="s">
        <v>26</v>
      </c>
      <c r="M7831" s="1" t="s">
        <v>49</v>
      </c>
      <c r="N7831" s="1" t="s">
        <v>42</v>
      </c>
      <c r="O7831" s="1" t="s">
        <v>34</v>
      </c>
      <c r="P7831" s="1" t="s">
        <v>62</v>
      </c>
      <c r="Q7831" s="1" t="s">
        <v>24</v>
      </c>
      <c r="R7831" s="2">
        <v>40542</v>
      </c>
    </row>
    <row r="7832" spans="1:18" x14ac:dyDescent="0.25">
      <c r="A7832" s="1">
        <v>48391</v>
      </c>
      <c r="B7832" s="2">
        <v>40480</v>
      </c>
      <c r="C7832" s="2" t="str">
        <f t="shared" si="611"/>
        <v>October</v>
      </c>
      <c r="D7832" s="1" t="s">
        <v>32</v>
      </c>
      <c r="E7832" s="1">
        <v>45</v>
      </c>
      <c r="F7832" s="1">
        <f t="shared" si="610"/>
        <v>5.6648888888888882</v>
      </c>
      <c r="G7832" s="1">
        <v>254.92</v>
      </c>
      <c r="H7832" s="1">
        <v>5.46</v>
      </c>
      <c r="I7832">
        <f t="shared" si="612"/>
        <v>260.38</v>
      </c>
      <c r="J7832">
        <f t="shared" si="613"/>
        <v>3.5455000000000001</v>
      </c>
      <c r="K7832">
        <f t="shared" si="614"/>
        <v>9.0381885999999998</v>
      </c>
      <c r="L7832" s="1" t="s">
        <v>26</v>
      </c>
      <c r="M7832" s="1" t="s">
        <v>54</v>
      </c>
      <c r="N7832" s="1" t="s">
        <v>33</v>
      </c>
      <c r="O7832" s="1" t="s">
        <v>34</v>
      </c>
      <c r="P7832" s="1" t="s">
        <v>45</v>
      </c>
      <c r="Q7832" s="1" t="s">
        <v>24</v>
      </c>
      <c r="R7832" s="2">
        <v>40481</v>
      </c>
    </row>
    <row r="7833" spans="1:18" x14ac:dyDescent="0.25">
      <c r="A7833" s="1">
        <v>50656</v>
      </c>
      <c r="B7833" s="2">
        <v>40111</v>
      </c>
      <c r="C7833" s="2" t="str">
        <f t="shared" si="611"/>
        <v>October</v>
      </c>
      <c r="D7833" s="1" t="s">
        <v>37</v>
      </c>
      <c r="E7833" s="1">
        <v>42</v>
      </c>
      <c r="F7833" s="1">
        <f t="shared" si="610"/>
        <v>4.6238095238095234</v>
      </c>
      <c r="G7833" s="1">
        <v>194.2</v>
      </c>
      <c r="H7833" s="1">
        <v>5.15</v>
      </c>
      <c r="I7833">
        <f t="shared" si="612"/>
        <v>199.35</v>
      </c>
      <c r="J7833">
        <f t="shared" si="613"/>
        <v>3.5455000000000001</v>
      </c>
      <c r="K7833">
        <f t="shared" si="614"/>
        <v>6.8853610000000005</v>
      </c>
      <c r="L7833" s="1" t="s">
        <v>26</v>
      </c>
      <c r="M7833" s="1" t="s">
        <v>20</v>
      </c>
      <c r="N7833" s="1" t="s">
        <v>21</v>
      </c>
      <c r="O7833" s="1" t="s">
        <v>34</v>
      </c>
      <c r="P7833" s="1" t="s">
        <v>68</v>
      </c>
      <c r="Q7833" s="1" t="s">
        <v>24</v>
      </c>
      <c r="R7833" s="2">
        <v>40113</v>
      </c>
    </row>
    <row r="7834" spans="1:18" x14ac:dyDescent="0.25">
      <c r="A7834" s="1">
        <v>45668</v>
      </c>
      <c r="B7834" s="2">
        <v>40524</v>
      </c>
      <c r="C7834" s="2" t="str">
        <f t="shared" si="611"/>
        <v>December</v>
      </c>
      <c r="D7834" s="1" t="s">
        <v>32</v>
      </c>
      <c r="E7834" s="1">
        <v>8</v>
      </c>
      <c r="F7834" s="1">
        <f t="shared" si="610"/>
        <v>88.096249999999998</v>
      </c>
      <c r="G7834" s="1">
        <v>704.77</v>
      </c>
      <c r="H7834" s="1">
        <v>55.81</v>
      </c>
      <c r="I7834">
        <f t="shared" si="612"/>
        <v>760.57999999999993</v>
      </c>
      <c r="J7834">
        <f t="shared" si="613"/>
        <v>4.7610000000000001</v>
      </c>
      <c r="K7834">
        <f t="shared" si="614"/>
        <v>33.554099700000002</v>
      </c>
      <c r="L7834" s="1" t="s">
        <v>38</v>
      </c>
      <c r="M7834" s="1" t="s">
        <v>51</v>
      </c>
      <c r="N7834" s="1" t="s">
        <v>33</v>
      </c>
      <c r="O7834" s="1" t="s">
        <v>22</v>
      </c>
      <c r="P7834" s="1" t="s">
        <v>67</v>
      </c>
      <c r="Q7834" s="1" t="s">
        <v>64</v>
      </c>
      <c r="R7834" s="2">
        <v>40525</v>
      </c>
    </row>
    <row r="7835" spans="1:18" x14ac:dyDescent="0.25">
      <c r="A7835" s="1">
        <v>12773</v>
      </c>
      <c r="B7835" s="2">
        <v>40554</v>
      </c>
      <c r="C7835" s="2" t="str">
        <f t="shared" si="611"/>
        <v>January</v>
      </c>
      <c r="D7835" s="1" t="s">
        <v>18</v>
      </c>
      <c r="E7835" s="1">
        <v>15</v>
      </c>
      <c r="F7835" s="1">
        <f t="shared" si="610"/>
        <v>4.4939999999999998</v>
      </c>
      <c r="G7835" s="1">
        <v>67.41</v>
      </c>
      <c r="H7835" s="1">
        <v>6.6</v>
      </c>
      <c r="I7835">
        <f t="shared" si="612"/>
        <v>74.009999999999991</v>
      </c>
      <c r="J7835">
        <f t="shared" si="613"/>
        <v>4.7610000000000001</v>
      </c>
      <c r="K7835">
        <f t="shared" si="614"/>
        <v>3.2093900999999998</v>
      </c>
      <c r="L7835" s="1" t="s">
        <v>26</v>
      </c>
      <c r="M7835" s="1" t="s">
        <v>55</v>
      </c>
      <c r="N7835" s="1" t="s">
        <v>33</v>
      </c>
      <c r="O7835" s="1" t="s">
        <v>22</v>
      </c>
      <c r="P7835" s="1" t="s">
        <v>23</v>
      </c>
      <c r="Q7835" s="1" t="s">
        <v>24</v>
      </c>
      <c r="R7835" s="2">
        <v>40563</v>
      </c>
    </row>
    <row r="7836" spans="1:18" x14ac:dyDescent="0.25">
      <c r="A7836" s="1">
        <v>41154</v>
      </c>
      <c r="B7836" s="2">
        <v>39933</v>
      </c>
      <c r="C7836" s="2" t="str">
        <f t="shared" si="611"/>
        <v>April</v>
      </c>
      <c r="D7836" s="1" t="s">
        <v>18</v>
      </c>
      <c r="E7836" s="1">
        <v>43</v>
      </c>
      <c r="F7836" s="1">
        <f t="shared" si="610"/>
        <v>21.822558139534884</v>
      </c>
      <c r="G7836" s="1">
        <v>938.37</v>
      </c>
      <c r="H7836" s="1">
        <v>2.87</v>
      </c>
      <c r="I7836">
        <f t="shared" si="612"/>
        <v>941.24</v>
      </c>
      <c r="J7836">
        <f t="shared" si="613"/>
        <v>3.5455000000000001</v>
      </c>
      <c r="K7836">
        <f t="shared" si="614"/>
        <v>33.269908350000001</v>
      </c>
      <c r="L7836" s="1" t="s">
        <v>26</v>
      </c>
      <c r="M7836" s="1" t="s">
        <v>51</v>
      </c>
      <c r="N7836" s="1" t="s">
        <v>33</v>
      </c>
      <c r="O7836" s="1" t="s">
        <v>34</v>
      </c>
      <c r="P7836" s="1" t="s">
        <v>35</v>
      </c>
      <c r="Q7836" s="1" t="s">
        <v>46</v>
      </c>
      <c r="R7836" s="2">
        <v>39935</v>
      </c>
    </row>
    <row r="7837" spans="1:18" x14ac:dyDescent="0.25">
      <c r="A7837" s="1">
        <v>52608</v>
      </c>
      <c r="B7837" s="2">
        <v>39834</v>
      </c>
      <c r="C7837" s="2" t="str">
        <f t="shared" si="611"/>
        <v>January</v>
      </c>
      <c r="D7837" s="1" t="s">
        <v>18</v>
      </c>
      <c r="E7837" s="1">
        <v>36</v>
      </c>
      <c r="F7837" s="1">
        <f t="shared" si="610"/>
        <v>4.1030555555555557</v>
      </c>
      <c r="G7837" s="1">
        <v>147.71</v>
      </c>
      <c r="H7837" s="1">
        <v>0.7</v>
      </c>
      <c r="I7837">
        <f t="shared" si="612"/>
        <v>148.41</v>
      </c>
      <c r="J7837">
        <f t="shared" si="613"/>
        <v>3.5455000000000001</v>
      </c>
      <c r="K7837">
        <f t="shared" si="614"/>
        <v>5.2370580500000008</v>
      </c>
      <c r="L7837" s="1" t="s">
        <v>26</v>
      </c>
      <c r="M7837" s="1" t="s">
        <v>56</v>
      </c>
      <c r="N7837" s="1" t="s">
        <v>21</v>
      </c>
      <c r="O7837" s="1" t="s">
        <v>34</v>
      </c>
      <c r="P7837" s="1" t="s">
        <v>35</v>
      </c>
      <c r="Q7837" s="1" t="s">
        <v>36</v>
      </c>
      <c r="R7837" s="2">
        <v>39838</v>
      </c>
    </row>
    <row r="7838" spans="1:18" x14ac:dyDescent="0.25">
      <c r="A7838" s="1">
        <v>27013</v>
      </c>
      <c r="B7838" s="2">
        <v>39999</v>
      </c>
      <c r="C7838" s="2" t="str">
        <f t="shared" si="611"/>
        <v>July</v>
      </c>
      <c r="D7838" s="1" t="s">
        <v>18</v>
      </c>
      <c r="E7838" s="1">
        <v>28</v>
      </c>
      <c r="F7838" s="1">
        <f t="shared" si="610"/>
        <v>79.719642857142858</v>
      </c>
      <c r="G7838" s="1">
        <v>2232.15</v>
      </c>
      <c r="H7838" s="1">
        <v>35</v>
      </c>
      <c r="I7838">
        <f t="shared" si="612"/>
        <v>2267.15</v>
      </c>
      <c r="J7838">
        <f t="shared" si="613"/>
        <v>3.5455000000000001</v>
      </c>
      <c r="K7838">
        <f t="shared" si="614"/>
        <v>79.14087825</v>
      </c>
      <c r="L7838" s="1" t="s">
        <v>26</v>
      </c>
      <c r="M7838" s="1" t="s">
        <v>20</v>
      </c>
      <c r="N7838" s="1" t="s">
        <v>42</v>
      </c>
      <c r="O7838" s="1" t="s">
        <v>34</v>
      </c>
      <c r="P7838" s="1" t="s">
        <v>60</v>
      </c>
      <c r="Q7838" s="1" t="s">
        <v>53</v>
      </c>
      <c r="R7838" s="2">
        <v>40003</v>
      </c>
    </row>
    <row r="7839" spans="1:18" x14ac:dyDescent="0.25">
      <c r="A7839" s="1">
        <v>38596</v>
      </c>
      <c r="B7839" s="2">
        <v>40270</v>
      </c>
      <c r="C7839" s="2" t="str">
        <f t="shared" si="611"/>
        <v>April</v>
      </c>
      <c r="D7839" s="1" t="s">
        <v>41</v>
      </c>
      <c r="E7839" s="1">
        <v>20</v>
      </c>
      <c r="F7839" s="1">
        <f t="shared" si="610"/>
        <v>9.6849999999999987</v>
      </c>
      <c r="G7839" s="1">
        <v>193.7</v>
      </c>
      <c r="H7839" s="1">
        <v>4.82</v>
      </c>
      <c r="I7839">
        <f t="shared" si="612"/>
        <v>198.51999999999998</v>
      </c>
      <c r="J7839">
        <f t="shared" si="613"/>
        <v>3.5455000000000001</v>
      </c>
      <c r="K7839">
        <f t="shared" si="614"/>
        <v>6.8676334999999993</v>
      </c>
      <c r="L7839" s="1" t="s">
        <v>26</v>
      </c>
      <c r="M7839" s="1" t="s">
        <v>54</v>
      </c>
      <c r="N7839" s="1" t="s">
        <v>33</v>
      </c>
      <c r="O7839" s="1" t="s">
        <v>34</v>
      </c>
      <c r="P7839" s="1" t="s">
        <v>35</v>
      </c>
      <c r="Q7839" s="1" t="s">
        <v>36</v>
      </c>
      <c r="R7839" s="2">
        <v>40271</v>
      </c>
    </row>
    <row r="7840" spans="1:18" x14ac:dyDescent="0.25">
      <c r="A7840" s="1">
        <v>33126</v>
      </c>
      <c r="B7840" s="2">
        <v>40859</v>
      </c>
      <c r="C7840" s="2" t="str">
        <f t="shared" si="611"/>
        <v>November</v>
      </c>
      <c r="D7840" s="1" t="s">
        <v>37</v>
      </c>
      <c r="E7840" s="1">
        <v>46</v>
      </c>
      <c r="F7840" s="1">
        <f t="shared" si="610"/>
        <v>129.99652173913043</v>
      </c>
      <c r="G7840" s="1">
        <v>5979.84</v>
      </c>
      <c r="H7840" s="1">
        <v>12.65</v>
      </c>
      <c r="I7840">
        <f t="shared" si="612"/>
        <v>5992.49</v>
      </c>
      <c r="J7840">
        <f t="shared" si="613"/>
        <v>4.7610000000000001</v>
      </c>
      <c r="K7840">
        <f t="shared" si="614"/>
        <v>284.70018240000002</v>
      </c>
      <c r="L7840" s="1" t="s">
        <v>19</v>
      </c>
      <c r="M7840" s="1" t="s">
        <v>20</v>
      </c>
      <c r="N7840" s="1" t="s">
        <v>28</v>
      </c>
      <c r="O7840" s="1" t="s">
        <v>22</v>
      </c>
      <c r="P7840" s="1" t="s">
        <v>39</v>
      </c>
      <c r="Q7840" s="1" t="s">
        <v>31</v>
      </c>
      <c r="R7840" s="2">
        <v>40860</v>
      </c>
    </row>
    <row r="7841" spans="1:18" x14ac:dyDescent="0.25">
      <c r="A7841" s="1">
        <v>43555</v>
      </c>
      <c r="B7841" s="2">
        <v>41093</v>
      </c>
      <c r="C7841" s="2" t="str">
        <f t="shared" si="611"/>
        <v>July</v>
      </c>
      <c r="D7841" s="1" t="s">
        <v>41</v>
      </c>
      <c r="E7841" s="1">
        <v>34</v>
      </c>
      <c r="F7841" s="1">
        <f t="shared" si="610"/>
        <v>1.2805882352941176</v>
      </c>
      <c r="G7841" s="1">
        <v>43.54</v>
      </c>
      <c r="H7841" s="1">
        <v>0.7</v>
      </c>
      <c r="I7841">
        <f t="shared" si="612"/>
        <v>44.24</v>
      </c>
      <c r="J7841">
        <f t="shared" si="613"/>
        <v>3.5455000000000001</v>
      </c>
      <c r="K7841">
        <f t="shared" si="614"/>
        <v>1.5437107000000001</v>
      </c>
      <c r="L7841" s="1" t="s">
        <v>26</v>
      </c>
      <c r="M7841" s="1" t="s">
        <v>54</v>
      </c>
      <c r="N7841" s="1" t="s">
        <v>33</v>
      </c>
      <c r="O7841" s="1" t="s">
        <v>34</v>
      </c>
      <c r="P7841" s="1" t="s">
        <v>66</v>
      </c>
      <c r="Q7841" s="1" t="s">
        <v>36</v>
      </c>
      <c r="R7841" s="2">
        <v>41095</v>
      </c>
    </row>
    <row r="7842" spans="1:18" x14ac:dyDescent="0.25">
      <c r="A7842" s="1">
        <v>49349</v>
      </c>
      <c r="B7842" s="2">
        <v>40695</v>
      </c>
      <c r="C7842" s="2" t="str">
        <f t="shared" si="611"/>
        <v>June</v>
      </c>
      <c r="D7842" s="1" t="s">
        <v>25</v>
      </c>
      <c r="E7842" s="1">
        <v>11</v>
      </c>
      <c r="F7842" s="1">
        <f t="shared" si="610"/>
        <v>11.212727272727273</v>
      </c>
      <c r="G7842" s="1">
        <v>123.34</v>
      </c>
      <c r="H7842" s="1">
        <v>5.01</v>
      </c>
      <c r="I7842">
        <f t="shared" si="612"/>
        <v>128.35</v>
      </c>
      <c r="J7842">
        <f t="shared" si="613"/>
        <v>3.5455000000000001</v>
      </c>
      <c r="K7842">
        <f t="shared" si="614"/>
        <v>4.3730197000000004</v>
      </c>
      <c r="L7842" s="1" t="s">
        <v>26</v>
      </c>
      <c r="M7842" s="1" t="s">
        <v>27</v>
      </c>
      <c r="N7842" s="1" t="s">
        <v>42</v>
      </c>
      <c r="O7842" s="1" t="s">
        <v>34</v>
      </c>
      <c r="P7842" s="1" t="s">
        <v>45</v>
      </c>
      <c r="Q7842" s="1" t="s">
        <v>24</v>
      </c>
      <c r="R7842" s="2">
        <v>40695</v>
      </c>
    </row>
    <row r="7843" spans="1:18" x14ac:dyDescent="0.25">
      <c r="A7843" s="1">
        <v>30208</v>
      </c>
      <c r="B7843" s="2">
        <v>41106</v>
      </c>
      <c r="C7843" s="2" t="str">
        <f t="shared" si="611"/>
        <v>July</v>
      </c>
      <c r="D7843" s="1" t="s">
        <v>18</v>
      </c>
      <c r="E7843" s="1">
        <v>46</v>
      </c>
      <c r="F7843" s="1">
        <f t="shared" si="610"/>
        <v>38.089054347826092</v>
      </c>
      <c r="G7843" s="1">
        <v>1752.0965000000001</v>
      </c>
      <c r="H7843" s="1">
        <v>4.99</v>
      </c>
      <c r="I7843">
        <f t="shared" si="612"/>
        <v>1757.0865000000001</v>
      </c>
      <c r="J7843">
        <f t="shared" si="613"/>
        <v>5.3265000000000002</v>
      </c>
      <c r="K7843">
        <f t="shared" si="614"/>
        <v>93.325420072499995</v>
      </c>
      <c r="L7843" s="1" t="s">
        <v>26</v>
      </c>
      <c r="M7843" s="1" t="s">
        <v>27</v>
      </c>
      <c r="N7843" s="1" t="s">
        <v>42</v>
      </c>
      <c r="O7843" s="1" t="s">
        <v>29</v>
      </c>
      <c r="P7843" s="1" t="s">
        <v>30</v>
      </c>
      <c r="Q7843" s="1" t="s">
        <v>24</v>
      </c>
      <c r="R7843" s="2">
        <v>41106</v>
      </c>
    </row>
    <row r="7844" spans="1:18" x14ac:dyDescent="0.25">
      <c r="A7844" s="1">
        <v>16519</v>
      </c>
      <c r="B7844" s="2">
        <v>40704</v>
      </c>
      <c r="C7844" s="2" t="str">
        <f t="shared" si="611"/>
        <v>June</v>
      </c>
      <c r="D7844" s="1" t="s">
        <v>41</v>
      </c>
      <c r="E7844" s="1">
        <v>49</v>
      </c>
      <c r="F7844" s="1">
        <f t="shared" si="610"/>
        <v>2.835918367346939</v>
      </c>
      <c r="G7844" s="1">
        <v>138.96</v>
      </c>
      <c r="H7844" s="1">
        <v>0.7</v>
      </c>
      <c r="I7844">
        <f t="shared" si="612"/>
        <v>139.66</v>
      </c>
      <c r="J7844">
        <f t="shared" si="613"/>
        <v>3.5455000000000001</v>
      </c>
      <c r="K7844">
        <f t="shared" si="614"/>
        <v>4.9268268000000006</v>
      </c>
      <c r="L7844" s="1" t="s">
        <v>26</v>
      </c>
      <c r="M7844" s="1" t="s">
        <v>27</v>
      </c>
      <c r="N7844" s="1" t="s">
        <v>28</v>
      </c>
      <c r="O7844" s="1" t="s">
        <v>34</v>
      </c>
      <c r="P7844" s="1" t="s">
        <v>35</v>
      </c>
      <c r="Q7844" s="1" t="s">
        <v>36</v>
      </c>
      <c r="R7844" s="2">
        <v>40706</v>
      </c>
    </row>
    <row r="7845" spans="1:18" x14ac:dyDescent="0.25">
      <c r="A7845" s="1">
        <v>8580</v>
      </c>
      <c r="B7845" s="2">
        <v>40624</v>
      </c>
      <c r="C7845" s="2" t="str">
        <f t="shared" si="611"/>
        <v>March</v>
      </c>
      <c r="D7845" s="1" t="s">
        <v>25</v>
      </c>
      <c r="E7845" s="1">
        <v>12</v>
      </c>
      <c r="F7845" s="1">
        <f t="shared" si="610"/>
        <v>12.624166666666667</v>
      </c>
      <c r="G7845" s="1">
        <v>151.49</v>
      </c>
      <c r="H7845" s="1">
        <v>6.97</v>
      </c>
      <c r="I7845">
        <f t="shared" si="612"/>
        <v>158.46</v>
      </c>
      <c r="J7845">
        <f t="shared" si="613"/>
        <v>3.5455000000000001</v>
      </c>
      <c r="K7845">
        <f t="shared" si="614"/>
        <v>5.3710779500000001</v>
      </c>
      <c r="L7845" s="1" t="s">
        <v>26</v>
      </c>
      <c r="M7845" s="1" t="s">
        <v>56</v>
      </c>
      <c r="N7845" s="1" t="s">
        <v>21</v>
      </c>
      <c r="O7845" s="1" t="s">
        <v>34</v>
      </c>
      <c r="P7845" s="1" t="s">
        <v>62</v>
      </c>
      <c r="Q7845" s="1" t="s">
        <v>24</v>
      </c>
      <c r="R7845" s="2">
        <v>40624</v>
      </c>
    </row>
    <row r="7846" spans="1:18" x14ac:dyDescent="0.25">
      <c r="A7846" s="1">
        <v>833</v>
      </c>
      <c r="B7846" s="2">
        <v>39856</v>
      </c>
      <c r="C7846" s="2" t="str">
        <f t="shared" si="611"/>
        <v>February</v>
      </c>
      <c r="D7846" s="1" t="s">
        <v>41</v>
      </c>
      <c r="E7846" s="1">
        <v>1</v>
      </c>
      <c r="F7846" s="1">
        <f t="shared" si="610"/>
        <v>19.32</v>
      </c>
      <c r="G7846" s="1">
        <v>19.32</v>
      </c>
      <c r="H7846" s="1">
        <v>7.17</v>
      </c>
      <c r="I7846">
        <f t="shared" si="612"/>
        <v>26.490000000000002</v>
      </c>
      <c r="J7846">
        <f t="shared" si="613"/>
        <v>3.5455000000000001</v>
      </c>
      <c r="K7846">
        <f t="shared" si="614"/>
        <v>0.68499060000000001</v>
      </c>
      <c r="L7846" s="1" t="s">
        <v>26</v>
      </c>
      <c r="M7846" s="1" t="s">
        <v>27</v>
      </c>
      <c r="N7846" s="1" t="s">
        <v>42</v>
      </c>
      <c r="O7846" s="1" t="s">
        <v>34</v>
      </c>
      <c r="P7846" s="1" t="s">
        <v>48</v>
      </c>
      <c r="Q7846" s="1" t="s">
        <v>24</v>
      </c>
      <c r="R7846" s="2">
        <v>39857</v>
      </c>
    </row>
    <row r="7847" spans="1:18" x14ac:dyDescent="0.25">
      <c r="A7847" s="1">
        <v>37734</v>
      </c>
      <c r="B7847" s="2">
        <v>40173</v>
      </c>
      <c r="C7847" s="2" t="str">
        <f t="shared" si="611"/>
        <v>December</v>
      </c>
      <c r="D7847" s="1" t="s">
        <v>37</v>
      </c>
      <c r="E7847" s="1">
        <v>42</v>
      </c>
      <c r="F7847" s="1">
        <f t="shared" si="610"/>
        <v>14.321904761904761</v>
      </c>
      <c r="G7847" s="1">
        <v>601.52</v>
      </c>
      <c r="H7847" s="1">
        <v>4.95</v>
      </c>
      <c r="I7847">
        <f t="shared" si="612"/>
        <v>606.47</v>
      </c>
      <c r="J7847">
        <f t="shared" si="613"/>
        <v>4.7610000000000001</v>
      </c>
      <c r="K7847">
        <f t="shared" si="614"/>
        <v>28.638367199999998</v>
      </c>
      <c r="L7847" s="1" t="s">
        <v>26</v>
      </c>
      <c r="M7847" s="1" t="s">
        <v>49</v>
      </c>
      <c r="N7847" s="1" t="s">
        <v>28</v>
      </c>
      <c r="O7847" s="1" t="s">
        <v>22</v>
      </c>
      <c r="P7847" s="1" t="s">
        <v>23</v>
      </c>
      <c r="Q7847" s="1" t="s">
        <v>46</v>
      </c>
      <c r="R7847" s="2">
        <v>40174</v>
      </c>
    </row>
    <row r="7848" spans="1:18" x14ac:dyDescent="0.25">
      <c r="A7848" s="1">
        <v>57504</v>
      </c>
      <c r="B7848" s="2">
        <v>40029</v>
      </c>
      <c r="C7848" s="2" t="str">
        <f t="shared" si="611"/>
        <v>August</v>
      </c>
      <c r="D7848" s="1" t="s">
        <v>32</v>
      </c>
      <c r="E7848" s="1">
        <v>44</v>
      </c>
      <c r="F7848" s="1">
        <f t="shared" si="610"/>
        <v>8.124545454545455</v>
      </c>
      <c r="G7848" s="1">
        <v>357.48</v>
      </c>
      <c r="H7848" s="1">
        <v>1.39</v>
      </c>
      <c r="I7848">
        <f t="shared" si="612"/>
        <v>358.87</v>
      </c>
      <c r="J7848">
        <f t="shared" si="613"/>
        <v>3.5455000000000001</v>
      </c>
      <c r="K7848">
        <f t="shared" si="614"/>
        <v>12.674453399999999</v>
      </c>
      <c r="L7848" s="1" t="s">
        <v>26</v>
      </c>
      <c r="M7848" s="1" t="s">
        <v>49</v>
      </c>
      <c r="N7848" s="1" t="s">
        <v>21</v>
      </c>
      <c r="O7848" s="1" t="s">
        <v>34</v>
      </c>
      <c r="P7848" s="1" t="s">
        <v>62</v>
      </c>
      <c r="Q7848" s="1" t="s">
        <v>24</v>
      </c>
      <c r="R7848" s="2">
        <v>40032</v>
      </c>
    </row>
    <row r="7849" spans="1:18" x14ac:dyDescent="0.25">
      <c r="A7849" s="1">
        <v>11776</v>
      </c>
      <c r="B7849" s="2">
        <v>40963</v>
      </c>
      <c r="C7849" s="2" t="str">
        <f t="shared" si="611"/>
        <v>February</v>
      </c>
      <c r="D7849" s="1" t="s">
        <v>18</v>
      </c>
      <c r="E7849" s="1">
        <v>40</v>
      </c>
      <c r="F7849" s="1">
        <f t="shared" si="610"/>
        <v>1.431</v>
      </c>
      <c r="G7849" s="1">
        <v>57.24</v>
      </c>
      <c r="H7849" s="1">
        <v>0.7</v>
      </c>
      <c r="I7849">
        <f t="shared" si="612"/>
        <v>57.940000000000005</v>
      </c>
      <c r="J7849">
        <f t="shared" si="613"/>
        <v>3.5455000000000001</v>
      </c>
      <c r="K7849">
        <f t="shared" si="614"/>
        <v>2.0294441999999999</v>
      </c>
      <c r="L7849" s="1" t="s">
        <v>19</v>
      </c>
      <c r="M7849" s="1" t="s">
        <v>20</v>
      </c>
      <c r="N7849" s="1" t="s">
        <v>28</v>
      </c>
      <c r="O7849" s="1" t="s">
        <v>34</v>
      </c>
      <c r="P7849" s="1" t="s">
        <v>66</v>
      </c>
      <c r="Q7849" s="1" t="s">
        <v>36</v>
      </c>
      <c r="R7849" s="2">
        <v>40963</v>
      </c>
    </row>
    <row r="7850" spans="1:18" x14ac:dyDescent="0.25">
      <c r="A7850" s="1">
        <v>7623</v>
      </c>
      <c r="B7850" s="2">
        <v>40114</v>
      </c>
      <c r="C7850" s="2" t="str">
        <f t="shared" si="611"/>
        <v>October</v>
      </c>
      <c r="D7850" s="1" t="s">
        <v>37</v>
      </c>
      <c r="E7850" s="1">
        <v>18</v>
      </c>
      <c r="F7850" s="1">
        <f t="shared" si="610"/>
        <v>303.29555555555555</v>
      </c>
      <c r="G7850" s="1">
        <v>5459.32</v>
      </c>
      <c r="H7850" s="1">
        <v>24.49</v>
      </c>
      <c r="I7850">
        <f t="shared" si="612"/>
        <v>5483.8099999999995</v>
      </c>
      <c r="J7850">
        <f t="shared" si="613"/>
        <v>3.5455000000000001</v>
      </c>
      <c r="K7850">
        <f t="shared" si="614"/>
        <v>193.5601906</v>
      </c>
      <c r="L7850" s="1" t="s">
        <v>26</v>
      </c>
      <c r="M7850" s="1" t="s">
        <v>49</v>
      </c>
      <c r="N7850" s="1" t="s">
        <v>33</v>
      </c>
      <c r="O7850" s="1" t="s">
        <v>34</v>
      </c>
      <c r="P7850" s="1" t="s">
        <v>68</v>
      </c>
      <c r="Q7850" s="1" t="s">
        <v>53</v>
      </c>
      <c r="R7850" s="2">
        <v>40116</v>
      </c>
    </row>
    <row r="7851" spans="1:18" x14ac:dyDescent="0.25">
      <c r="A7851" s="1">
        <v>34498</v>
      </c>
      <c r="B7851" s="2">
        <v>39859</v>
      </c>
      <c r="C7851" s="2" t="str">
        <f t="shared" si="611"/>
        <v>February</v>
      </c>
      <c r="D7851" s="1" t="s">
        <v>18</v>
      </c>
      <c r="E7851" s="1">
        <v>3</v>
      </c>
      <c r="F7851" s="1">
        <f t="shared" si="610"/>
        <v>20.963333333333335</v>
      </c>
      <c r="G7851" s="1">
        <v>62.89</v>
      </c>
      <c r="H7851" s="1">
        <v>9.0299999999999994</v>
      </c>
      <c r="I7851">
        <f t="shared" si="612"/>
        <v>71.92</v>
      </c>
      <c r="J7851">
        <f t="shared" si="613"/>
        <v>3.5455000000000001</v>
      </c>
      <c r="K7851">
        <f t="shared" si="614"/>
        <v>2.2297649499999999</v>
      </c>
      <c r="L7851" s="1" t="s">
        <v>26</v>
      </c>
      <c r="M7851" s="1" t="s">
        <v>56</v>
      </c>
      <c r="N7851" s="1" t="s">
        <v>28</v>
      </c>
      <c r="O7851" s="1" t="s">
        <v>34</v>
      </c>
      <c r="P7851" s="1" t="s">
        <v>45</v>
      </c>
      <c r="Q7851" s="1" t="s">
        <v>24</v>
      </c>
      <c r="R7851" s="2">
        <v>39864</v>
      </c>
    </row>
    <row r="7852" spans="1:18" x14ac:dyDescent="0.25">
      <c r="A7852" s="1">
        <v>1059</v>
      </c>
      <c r="B7852" s="2">
        <v>39870</v>
      </c>
      <c r="C7852" s="2" t="str">
        <f t="shared" si="611"/>
        <v>February</v>
      </c>
      <c r="D7852" s="1" t="s">
        <v>37</v>
      </c>
      <c r="E7852" s="1">
        <v>24</v>
      </c>
      <c r="F7852" s="1">
        <f t="shared" si="610"/>
        <v>41.25416666666667</v>
      </c>
      <c r="G7852" s="1">
        <v>990.1</v>
      </c>
      <c r="H7852" s="1">
        <v>7.47</v>
      </c>
      <c r="I7852">
        <f t="shared" si="612"/>
        <v>997.57</v>
      </c>
      <c r="J7852">
        <f t="shared" si="613"/>
        <v>3.5455000000000001</v>
      </c>
      <c r="K7852">
        <f t="shared" si="614"/>
        <v>35.103995500000003</v>
      </c>
      <c r="L7852" s="1" t="s">
        <v>26</v>
      </c>
      <c r="M7852" s="1" t="s">
        <v>27</v>
      </c>
      <c r="N7852" s="1" t="s">
        <v>33</v>
      </c>
      <c r="O7852" s="1" t="s">
        <v>34</v>
      </c>
      <c r="P7852" s="1" t="s">
        <v>48</v>
      </c>
      <c r="Q7852" s="1" t="s">
        <v>24</v>
      </c>
      <c r="R7852" s="2">
        <v>39871</v>
      </c>
    </row>
    <row r="7853" spans="1:18" x14ac:dyDescent="0.25">
      <c r="A7853" s="1">
        <v>57058</v>
      </c>
      <c r="B7853" s="2">
        <v>41038</v>
      </c>
      <c r="C7853" s="2" t="str">
        <f t="shared" si="611"/>
        <v>May</v>
      </c>
      <c r="D7853" s="1" t="s">
        <v>41</v>
      </c>
      <c r="E7853" s="1">
        <v>27</v>
      </c>
      <c r="F7853" s="1">
        <f t="shared" si="610"/>
        <v>36.261481481481482</v>
      </c>
      <c r="G7853" s="1">
        <v>979.06</v>
      </c>
      <c r="H7853" s="1">
        <v>9.02</v>
      </c>
      <c r="I7853">
        <f t="shared" si="612"/>
        <v>988.07999999999993</v>
      </c>
      <c r="J7853">
        <f t="shared" si="613"/>
        <v>5.3265000000000002</v>
      </c>
      <c r="K7853">
        <f t="shared" si="614"/>
        <v>52.149630900000005</v>
      </c>
      <c r="L7853" s="1" t="s">
        <v>26</v>
      </c>
      <c r="M7853" s="1" t="s">
        <v>56</v>
      </c>
      <c r="N7853" s="1" t="s">
        <v>33</v>
      </c>
      <c r="O7853" s="1" t="s">
        <v>29</v>
      </c>
      <c r="P7853" s="1" t="s">
        <v>43</v>
      </c>
      <c r="Q7853" s="1" t="s">
        <v>24</v>
      </c>
      <c r="R7853" s="2">
        <v>41039</v>
      </c>
    </row>
    <row r="7854" spans="1:18" x14ac:dyDescent="0.25">
      <c r="A7854" s="1">
        <v>56130</v>
      </c>
      <c r="B7854" s="2">
        <v>40876</v>
      </c>
      <c r="C7854" s="2" t="str">
        <f t="shared" si="611"/>
        <v>November</v>
      </c>
      <c r="D7854" s="1" t="s">
        <v>41</v>
      </c>
      <c r="E7854" s="1">
        <v>25</v>
      </c>
      <c r="F7854" s="1">
        <f t="shared" si="610"/>
        <v>1.6747999999999998</v>
      </c>
      <c r="G7854" s="1">
        <v>41.87</v>
      </c>
      <c r="H7854" s="1">
        <v>1.57</v>
      </c>
      <c r="I7854">
        <f t="shared" si="612"/>
        <v>43.44</v>
      </c>
      <c r="J7854">
        <f t="shared" si="613"/>
        <v>3.5455000000000001</v>
      </c>
      <c r="K7854">
        <f t="shared" si="614"/>
        <v>1.4845008500000001</v>
      </c>
      <c r="L7854" s="1" t="s">
        <v>26</v>
      </c>
      <c r="M7854" s="1" t="s">
        <v>20</v>
      </c>
      <c r="N7854" s="1" t="s">
        <v>33</v>
      </c>
      <c r="O7854" s="1" t="s">
        <v>34</v>
      </c>
      <c r="P7854" s="1" t="s">
        <v>35</v>
      </c>
      <c r="Q7854" s="1" t="s">
        <v>36</v>
      </c>
      <c r="R7854" s="2">
        <v>40878</v>
      </c>
    </row>
    <row r="7855" spans="1:18" x14ac:dyDescent="0.25">
      <c r="A7855" s="1">
        <v>12711</v>
      </c>
      <c r="B7855" s="2">
        <v>40958</v>
      </c>
      <c r="C7855" s="2" t="str">
        <f t="shared" si="611"/>
        <v>February</v>
      </c>
      <c r="D7855" s="1" t="s">
        <v>37</v>
      </c>
      <c r="E7855" s="1">
        <v>45</v>
      </c>
      <c r="F7855" s="1">
        <f t="shared" si="610"/>
        <v>12.400888888888888</v>
      </c>
      <c r="G7855" s="1">
        <v>558.04</v>
      </c>
      <c r="H7855" s="1">
        <v>3.14</v>
      </c>
      <c r="I7855">
        <f t="shared" si="612"/>
        <v>561.17999999999995</v>
      </c>
      <c r="J7855">
        <f t="shared" si="613"/>
        <v>3.5455000000000001</v>
      </c>
      <c r="K7855">
        <f t="shared" si="614"/>
        <v>19.785308199999999</v>
      </c>
      <c r="L7855" s="1" t="s">
        <v>26</v>
      </c>
      <c r="M7855" s="1" t="s">
        <v>54</v>
      </c>
      <c r="N7855" s="1" t="s">
        <v>33</v>
      </c>
      <c r="O7855" s="1" t="s">
        <v>34</v>
      </c>
      <c r="P7855" s="1" t="s">
        <v>50</v>
      </c>
      <c r="Q7855" s="1" t="s">
        <v>46</v>
      </c>
      <c r="R7855" s="2">
        <v>40959</v>
      </c>
    </row>
    <row r="7856" spans="1:18" x14ac:dyDescent="0.25">
      <c r="A7856" s="1">
        <v>6016</v>
      </c>
      <c r="B7856" s="2">
        <v>40928</v>
      </c>
      <c r="C7856" s="2" t="str">
        <f t="shared" si="611"/>
        <v>January</v>
      </c>
      <c r="D7856" s="1" t="s">
        <v>25</v>
      </c>
      <c r="E7856" s="1">
        <v>19</v>
      </c>
      <c r="F7856" s="1">
        <f t="shared" si="610"/>
        <v>10.962105263157895</v>
      </c>
      <c r="G7856" s="1">
        <v>208.28</v>
      </c>
      <c r="H7856" s="1">
        <v>5.43</v>
      </c>
      <c r="I7856">
        <f t="shared" si="612"/>
        <v>213.71</v>
      </c>
      <c r="J7856">
        <f t="shared" si="613"/>
        <v>3.5455000000000001</v>
      </c>
      <c r="K7856">
        <f t="shared" si="614"/>
        <v>7.3845673999999999</v>
      </c>
      <c r="L7856" s="1" t="s">
        <v>26</v>
      </c>
      <c r="M7856" s="1" t="s">
        <v>65</v>
      </c>
      <c r="N7856" s="1" t="s">
        <v>42</v>
      </c>
      <c r="O7856" s="1" t="s">
        <v>34</v>
      </c>
      <c r="P7856" s="1" t="s">
        <v>45</v>
      </c>
      <c r="Q7856" s="1" t="s">
        <v>24</v>
      </c>
      <c r="R7856" s="2">
        <v>40928</v>
      </c>
    </row>
    <row r="7857" spans="1:18" x14ac:dyDescent="0.25">
      <c r="A7857" s="1">
        <v>51489</v>
      </c>
      <c r="B7857" s="2">
        <v>40971</v>
      </c>
      <c r="C7857" s="2" t="str">
        <f t="shared" si="611"/>
        <v>March</v>
      </c>
      <c r="D7857" s="1" t="s">
        <v>37</v>
      </c>
      <c r="E7857" s="1">
        <v>22</v>
      </c>
      <c r="F7857" s="1">
        <f t="shared" si="610"/>
        <v>1.7672727272727273</v>
      </c>
      <c r="G7857" s="1">
        <v>38.880000000000003</v>
      </c>
      <c r="H7857" s="1">
        <v>1.56</v>
      </c>
      <c r="I7857">
        <f t="shared" si="612"/>
        <v>40.440000000000005</v>
      </c>
      <c r="J7857">
        <f t="shared" si="613"/>
        <v>3.5455000000000001</v>
      </c>
      <c r="K7857">
        <f t="shared" si="614"/>
        <v>1.3784904</v>
      </c>
      <c r="L7857" s="1" t="s">
        <v>26</v>
      </c>
      <c r="M7857" s="1" t="s">
        <v>20</v>
      </c>
      <c r="N7857" s="1" t="s">
        <v>33</v>
      </c>
      <c r="O7857" s="1" t="s">
        <v>34</v>
      </c>
      <c r="P7857" s="1" t="s">
        <v>66</v>
      </c>
      <c r="Q7857" s="1" t="s">
        <v>36</v>
      </c>
      <c r="R7857" s="2">
        <v>40971</v>
      </c>
    </row>
    <row r="7858" spans="1:18" x14ac:dyDescent="0.25">
      <c r="A7858" s="1">
        <v>8288</v>
      </c>
      <c r="B7858" s="2">
        <v>40672</v>
      </c>
      <c r="C7858" s="2" t="str">
        <f t="shared" si="611"/>
        <v>May</v>
      </c>
      <c r="D7858" s="1" t="s">
        <v>37</v>
      </c>
      <c r="E7858" s="1">
        <v>22</v>
      </c>
      <c r="F7858" s="1">
        <f t="shared" si="610"/>
        <v>60.80954545454545</v>
      </c>
      <c r="G7858" s="1">
        <v>1337.81</v>
      </c>
      <c r="H7858" s="1">
        <v>10.29</v>
      </c>
      <c r="I7858">
        <f t="shared" si="612"/>
        <v>1348.1</v>
      </c>
      <c r="J7858">
        <f t="shared" si="613"/>
        <v>3.5455000000000001</v>
      </c>
      <c r="K7858">
        <f t="shared" si="614"/>
        <v>47.432053549999999</v>
      </c>
      <c r="L7858" s="1" t="s">
        <v>26</v>
      </c>
      <c r="M7858" s="1" t="s">
        <v>56</v>
      </c>
      <c r="N7858" s="1" t="s">
        <v>33</v>
      </c>
      <c r="O7858" s="1" t="s">
        <v>34</v>
      </c>
      <c r="P7858" s="1" t="s">
        <v>48</v>
      </c>
      <c r="Q7858" s="1" t="s">
        <v>24</v>
      </c>
      <c r="R7858" s="2">
        <v>40673</v>
      </c>
    </row>
    <row r="7859" spans="1:18" x14ac:dyDescent="0.25">
      <c r="A7859" s="1">
        <v>44003</v>
      </c>
      <c r="B7859" s="2">
        <v>40864</v>
      </c>
      <c r="C7859" s="2" t="str">
        <f t="shared" si="611"/>
        <v>November</v>
      </c>
      <c r="D7859" s="1" t="s">
        <v>18</v>
      </c>
      <c r="E7859" s="1">
        <v>38</v>
      </c>
      <c r="F7859" s="1">
        <f t="shared" si="610"/>
        <v>5.3268421052631574</v>
      </c>
      <c r="G7859" s="1">
        <v>202.42</v>
      </c>
      <c r="H7859" s="1">
        <v>2.99</v>
      </c>
      <c r="I7859">
        <f t="shared" si="612"/>
        <v>205.41</v>
      </c>
      <c r="J7859">
        <f t="shared" si="613"/>
        <v>3.5455000000000001</v>
      </c>
      <c r="K7859">
        <f t="shared" si="614"/>
        <v>7.1768011000000005</v>
      </c>
      <c r="L7859" s="1" t="s">
        <v>26</v>
      </c>
      <c r="M7859" s="1" t="s">
        <v>20</v>
      </c>
      <c r="N7859" s="1" t="s">
        <v>42</v>
      </c>
      <c r="O7859" s="1" t="s">
        <v>34</v>
      </c>
      <c r="P7859" s="1" t="s">
        <v>48</v>
      </c>
      <c r="Q7859" s="1" t="s">
        <v>24</v>
      </c>
      <c r="R7859" s="2">
        <v>40868</v>
      </c>
    </row>
    <row r="7860" spans="1:18" x14ac:dyDescent="0.25">
      <c r="A7860" s="1">
        <v>31847</v>
      </c>
      <c r="B7860" s="2">
        <v>40165</v>
      </c>
      <c r="C7860" s="2" t="str">
        <f t="shared" si="611"/>
        <v>December</v>
      </c>
      <c r="D7860" s="1" t="s">
        <v>18</v>
      </c>
      <c r="E7860" s="1">
        <v>46</v>
      </c>
      <c r="F7860" s="1">
        <f t="shared" si="610"/>
        <v>36.788695652173914</v>
      </c>
      <c r="G7860" s="1">
        <v>1692.28</v>
      </c>
      <c r="H7860" s="1">
        <v>4</v>
      </c>
      <c r="I7860">
        <f t="shared" si="612"/>
        <v>1696.28</v>
      </c>
      <c r="J7860">
        <f t="shared" si="613"/>
        <v>5.3265000000000002</v>
      </c>
      <c r="K7860">
        <f t="shared" si="614"/>
        <v>90.139294200000009</v>
      </c>
      <c r="L7860" s="1" t="s">
        <v>26</v>
      </c>
      <c r="M7860" s="1" t="s">
        <v>54</v>
      </c>
      <c r="N7860" s="1" t="s">
        <v>28</v>
      </c>
      <c r="O7860" s="1" t="s">
        <v>29</v>
      </c>
      <c r="P7860" s="1" t="s">
        <v>43</v>
      </c>
      <c r="Q7860" s="1" t="s">
        <v>24</v>
      </c>
      <c r="R7860" s="2">
        <v>40169</v>
      </c>
    </row>
    <row r="7861" spans="1:18" x14ac:dyDescent="0.25">
      <c r="A7861" s="1">
        <v>50210</v>
      </c>
      <c r="B7861" s="2">
        <v>40378</v>
      </c>
      <c r="C7861" s="2" t="str">
        <f t="shared" si="611"/>
        <v>July</v>
      </c>
      <c r="D7861" s="1" t="s">
        <v>18</v>
      </c>
      <c r="E7861" s="1">
        <v>47</v>
      </c>
      <c r="F7861" s="1">
        <f t="shared" si="610"/>
        <v>3.7980851063829784</v>
      </c>
      <c r="G7861" s="1">
        <v>178.51</v>
      </c>
      <c r="H7861" s="1">
        <v>0.5</v>
      </c>
      <c r="I7861">
        <f t="shared" si="612"/>
        <v>179.01</v>
      </c>
      <c r="J7861">
        <f t="shared" si="613"/>
        <v>3.5455000000000001</v>
      </c>
      <c r="K7861">
        <f t="shared" si="614"/>
        <v>6.3290720499999997</v>
      </c>
      <c r="L7861" s="1" t="s">
        <v>26</v>
      </c>
      <c r="M7861" s="1" t="s">
        <v>20</v>
      </c>
      <c r="N7861" s="1" t="s">
        <v>42</v>
      </c>
      <c r="O7861" s="1" t="s">
        <v>34</v>
      </c>
      <c r="P7861" s="1" t="s">
        <v>63</v>
      </c>
      <c r="Q7861" s="1" t="s">
        <v>24</v>
      </c>
      <c r="R7861" s="2">
        <v>40383</v>
      </c>
    </row>
    <row r="7862" spans="1:18" x14ac:dyDescent="0.25">
      <c r="A7862" s="1">
        <v>38084</v>
      </c>
      <c r="B7862" s="2">
        <v>39892</v>
      </c>
      <c r="C7862" s="2" t="str">
        <f t="shared" si="611"/>
        <v>March</v>
      </c>
      <c r="D7862" s="1" t="s">
        <v>32</v>
      </c>
      <c r="E7862" s="1">
        <v>11</v>
      </c>
      <c r="F7862" s="1">
        <f t="shared" si="610"/>
        <v>9.1236363636363631</v>
      </c>
      <c r="G7862" s="1">
        <v>100.36</v>
      </c>
      <c r="H7862" s="1">
        <v>2.15</v>
      </c>
      <c r="I7862">
        <f t="shared" si="612"/>
        <v>102.51</v>
      </c>
      <c r="J7862">
        <f t="shared" si="613"/>
        <v>3.5455000000000001</v>
      </c>
      <c r="K7862">
        <f t="shared" si="614"/>
        <v>3.5582638000000002</v>
      </c>
      <c r="L7862" s="1" t="s">
        <v>26</v>
      </c>
      <c r="M7862" s="1" t="s">
        <v>27</v>
      </c>
      <c r="N7862" s="1" t="s">
        <v>42</v>
      </c>
      <c r="O7862" s="1" t="s">
        <v>34</v>
      </c>
      <c r="P7862" s="1" t="s">
        <v>45</v>
      </c>
      <c r="Q7862" s="1" t="s">
        <v>36</v>
      </c>
      <c r="R7862" s="2">
        <v>39894</v>
      </c>
    </row>
    <row r="7863" spans="1:18" x14ac:dyDescent="0.25">
      <c r="A7863" s="1">
        <v>7107</v>
      </c>
      <c r="B7863" s="2">
        <v>40912</v>
      </c>
      <c r="C7863" s="2" t="str">
        <f t="shared" si="611"/>
        <v>January</v>
      </c>
      <c r="D7863" s="1" t="s">
        <v>32</v>
      </c>
      <c r="E7863" s="1">
        <v>32</v>
      </c>
      <c r="F7863" s="1">
        <f t="shared" si="610"/>
        <v>53.900624999999998</v>
      </c>
      <c r="G7863" s="1">
        <v>1724.82</v>
      </c>
      <c r="H7863" s="1">
        <v>5.08</v>
      </c>
      <c r="I7863">
        <f t="shared" si="612"/>
        <v>1729.8999999999999</v>
      </c>
      <c r="J7863">
        <f t="shared" si="613"/>
        <v>3.5455000000000001</v>
      </c>
      <c r="K7863">
        <f t="shared" si="614"/>
        <v>61.153493099999999</v>
      </c>
      <c r="L7863" s="1" t="s">
        <v>26</v>
      </c>
      <c r="M7863" s="1" t="s">
        <v>56</v>
      </c>
      <c r="N7863" s="1" t="s">
        <v>33</v>
      </c>
      <c r="O7863" s="1" t="s">
        <v>34</v>
      </c>
      <c r="P7863" s="1" t="s">
        <v>60</v>
      </c>
      <c r="Q7863" s="1" t="s">
        <v>24</v>
      </c>
      <c r="R7863" s="2">
        <v>40913</v>
      </c>
    </row>
    <row r="7864" spans="1:18" x14ac:dyDescent="0.25">
      <c r="A7864" s="1">
        <v>51201</v>
      </c>
      <c r="B7864" s="2">
        <v>40893</v>
      </c>
      <c r="C7864" s="2" t="str">
        <f t="shared" si="611"/>
        <v>December</v>
      </c>
      <c r="D7864" s="1" t="s">
        <v>25</v>
      </c>
      <c r="E7864" s="1">
        <v>42</v>
      </c>
      <c r="F7864" s="1">
        <f t="shared" si="610"/>
        <v>7.4297619047619055</v>
      </c>
      <c r="G7864" s="1">
        <v>312.05</v>
      </c>
      <c r="H7864" s="1">
        <v>11.51</v>
      </c>
      <c r="I7864">
        <f t="shared" si="612"/>
        <v>323.56</v>
      </c>
      <c r="J7864">
        <f t="shared" si="613"/>
        <v>3.5455000000000001</v>
      </c>
      <c r="K7864">
        <f t="shared" si="614"/>
        <v>11.063732750000002</v>
      </c>
      <c r="L7864" s="1" t="s">
        <v>26</v>
      </c>
      <c r="M7864" s="1" t="s">
        <v>54</v>
      </c>
      <c r="N7864" s="1" t="s">
        <v>33</v>
      </c>
      <c r="O7864" s="1" t="s">
        <v>34</v>
      </c>
      <c r="P7864" s="1" t="s">
        <v>48</v>
      </c>
      <c r="Q7864" s="1" t="s">
        <v>24</v>
      </c>
      <c r="R7864" s="2">
        <v>40893</v>
      </c>
    </row>
    <row r="7865" spans="1:18" x14ac:dyDescent="0.25">
      <c r="A7865" s="1">
        <v>44609</v>
      </c>
      <c r="B7865" s="2">
        <v>40712</v>
      </c>
      <c r="C7865" s="2" t="str">
        <f t="shared" si="611"/>
        <v>June</v>
      </c>
      <c r="D7865" s="1" t="s">
        <v>18</v>
      </c>
      <c r="E7865" s="1">
        <v>28</v>
      </c>
      <c r="F7865" s="1">
        <f t="shared" si="610"/>
        <v>18.764285714285712</v>
      </c>
      <c r="G7865" s="1">
        <v>525.4</v>
      </c>
      <c r="H7865" s="1">
        <v>4.0999999999999996</v>
      </c>
      <c r="I7865">
        <f t="shared" si="612"/>
        <v>529.5</v>
      </c>
      <c r="J7865">
        <f t="shared" si="613"/>
        <v>3.5455000000000001</v>
      </c>
      <c r="K7865">
        <f t="shared" si="614"/>
        <v>18.628056999999998</v>
      </c>
      <c r="L7865" s="1" t="s">
        <v>26</v>
      </c>
      <c r="M7865" s="1" t="s">
        <v>56</v>
      </c>
      <c r="N7865" s="1" t="s">
        <v>28</v>
      </c>
      <c r="O7865" s="1" t="s">
        <v>34</v>
      </c>
      <c r="P7865" s="1" t="s">
        <v>35</v>
      </c>
      <c r="Q7865" s="1" t="s">
        <v>36</v>
      </c>
      <c r="R7865" s="2">
        <v>40717</v>
      </c>
    </row>
    <row r="7866" spans="1:18" x14ac:dyDescent="0.25">
      <c r="A7866" s="1">
        <v>33217</v>
      </c>
      <c r="B7866" s="2">
        <v>39884</v>
      </c>
      <c r="C7866" s="2" t="str">
        <f t="shared" si="611"/>
        <v>March</v>
      </c>
      <c r="D7866" s="1" t="s">
        <v>25</v>
      </c>
      <c r="E7866" s="1">
        <v>20</v>
      </c>
      <c r="F7866" s="1">
        <f t="shared" si="610"/>
        <v>69.44550000000001</v>
      </c>
      <c r="G7866" s="1">
        <v>1388.91</v>
      </c>
      <c r="H7866" s="1">
        <v>4</v>
      </c>
      <c r="I7866">
        <f t="shared" si="612"/>
        <v>1392.91</v>
      </c>
      <c r="J7866">
        <f t="shared" si="613"/>
        <v>5.3265000000000002</v>
      </c>
      <c r="K7866">
        <f t="shared" si="614"/>
        <v>73.980291150000014</v>
      </c>
      <c r="L7866" s="1" t="s">
        <v>26</v>
      </c>
      <c r="M7866" s="1" t="s">
        <v>49</v>
      </c>
      <c r="N7866" s="1" t="s">
        <v>28</v>
      </c>
      <c r="O7866" s="1" t="s">
        <v>29</v>
      </c>
      <c r="P7866" s="1" t="s">
        <v>43</v>
      </c>
      <c r="Q7866" s="1" t="s">
        <v>24</v>
      </c>
      <c r="R7866" s="2">
        <v>39885</v>
      </c>
    </row>
    <row r="7867" spans="1:18" x14ac:dyDescent="0.25">
      <c r="A7867" s="1">
        <v>19943</v>
      </c>
      <c r="B7867" s="2">
        <v>40141</v>
      </c>
      <c r="C7867" s="2" t="str">
        <f t="shared" si="611"/>
        <v>November</v>
      </c>
      <c r="D7867" s="1" t="s">
        <v>37</v>
      </c>
      <c r="E7867" s="1">
        <v>16</v>
      </c>
      <c r="F7867" s="1">
        <f t="shared" si="610"/>
        <v>122.495</v>
      </c>
      <c r="G7867" s="1">
        <v>1959.92</v>
      </c>
      <c r="H7867" s="1">
        <v>51.94</v>
      </c>
      <c r="I7867">
        <f t="shared" si="612"/>
        <v>2011.8600000000001</v>
      </c>
      <c r="J7867">
        <f t="shared" si="613"/>
        <v>4.7610000000000001</v>
      </c>
      <c r="K7867">
        <f t="shared" si="614"/>
        <v>93.311791200000002</v>
      </c>
      <c r="L7867" s="1" t="s">
        <v>38</v>
      </c>
      <c r="M7867" s="1" t="s">
        <v>47</v>
      </c>
      <c r="N7867" s="1" t="s">
        <v>33</v>
      </c>
      <c r="O7867" s="1" t="s">
        <v>22</v>
      </c>
      <c r="P7867" s="1" t="s">
        <v>57</v>
      </c>
      <c r="Q7867" s="1" t="s">
        <v>64</v>
      </c>
      <c r="R7867" s="2">
        <v>40142</v>
      </c>
    </row>
    <row r="7868" spans="1:18" x14ac:dyDescent="0.25">
      <c r="A7868" s="1">
        <v>27687</v>
      </c>
      <c r="B7868" s="2">
        <v>40290</v>
      </c>
      <c r="C7868" s="2" t="str">
        <f t="shared" si="611"/>
        <v>April</v>
      </c>
      <c r="D7868" s="1" t="s">
        <v>41</v>
      </c>
      <c r="E7868" s="1">
        <v>38</v>
      </c>
      <c r="F7868" s="1">
        <f t="shared" si="610"/>
        <v>6.6131578947368421</v>
      </c>
      <c r="G7868" s="1">
        <v>251.3</v>
      </c>
      <c r="H7868" s="1">
        <v>6.05</v>
      </c>
      <c r="I7868">
        <f t="shared" si="612"/>
        <v>257.35000000000002</v>
      </c>
      <c r="J7868">
        <f t="shared" si="613"/>
        <v>3.5455000000000001</v>
      </c>
      <c r="K7868">
        <f t="shared" si="614"/>
        <v>8.9098415000000006</v>
      </c>
      <c r="L7868" s="1" t="s">
        <v>26</v>
      </c>
      <c r="M7868" s="1" t="s">
        <v>54</v>
      </c>
      <c r="N7868" s="1" t="s">
        <v>42</v>
      </c>
      <c r="O7868" s="1" t="s">
        <v>34</v>
      </c>
      <c r="P7868" s="1" t="s">
        <v>48</v>
      </c>
      <c r="Q7868" s="1" t="s">
        <v>24</v>
      </c>
      <c r="R7868" s="2">
        <v>40292</v>
      </c>
    </row>
    <row r="7869" spans="1:18" x14ac:dyDescent="0.25">
      <c r="A7869" s="1">
        <v>28097</v>
      </c>
      <c r="B7869" s="2">
        <v>39946</v>
      </c>
      <c r="C7869" s="2" t="str">
        <f t="shared" si="611"/>
        <v>May</v>
      </c>
      <c r="D7869" s="1" t="s">
        <v>41</v>
      </c>
      <c r="E7869" s="1">
        <v>43</v>
      </c>
      <c r="F7869" s="1">
        <f t="shared" si="610"/>
        <v>56.713953488372091</v>
      </c>
      <c r="G7869" s="1">
        <v>2438.6999999999998</v>
      </c>
      <c r="H7869" s="1">
        <v>52.2</v>
      </c>
      <c r="I7869">
        <f t="shared" si="612"/>
        <v>2490.8999999999996</v>
      </c>
      <c r="J7869">
        <f t="shared" si="613"/>
        <v>4.7610000000000001</v>
      </c>
      <c r="K7869">
        <f t="shared" si="614"/>
        <v>116.10650700000001</v>
      </c>
      <c r="L7869" s="1" t="s">
        <v>26</v>
      </c>
      <c r="M7869" s="1" t="s">
        <v>51</v>
      </c>
      <c r="N7869" s="1" t="s">
        <v>42</v>
      </c>
      <c r="O7869" s="1" t="s">
        <v>22</v>
      </c>
      <c r="P7869" s="1" t="s">
        <v>23</v>
      </c>
      <c r="Q7869" s="1" t="s">
        <v>31</v>
      </c>
      <c r="R7869" s="2">
        <v>39949</v>
      </c>
    </row>
    <row r="7870" spans="1:18" x14ac:dyDescent="0.25">
      <c r="A7870" s="1">
        <v>2213</v>
      </c>
      <c r="B7870" s="2">
        <v>40192</v>
      </c>
      <c r="C7870" s="2" t="str">
        <f t="shared" si="611"/>
        <v>January</v>
      </c>
      <c r="D7870" s="1" t="s">
        <v>32</v>
      </c>
      <c r="E7870" s="1">
        <v>6</v>
      </c>
      <c r="F7870" s="1">
        <f t="shared" si="610"/>
        <v>6.7183333333333337</v>
      </c>
      <c r="G7870" s="1">
        <v>40.31</v>
      </c>
      <c r="H7870" s="1">
        <v>8.09</v>
      </c>
      <c r="I7870">
        <f t="shared" si="612"/>
        <v>48.400000000000006</v>
      </c>
      <c r="J7870">
        <f t="shared" si="613"/>
        <v>3.5455000000000001</v>
      </c>
      <c r="K7870">
        <f t="shared" si="614"/>
        <v>1.42919105</v>
      </c>
      <c r="L7870" s="1" t="s">
        <v>26</v>
      </c>
      <c r="M7870" s="1" t="s">
        <v>27</v>
      </c>
      <c r="N7870" s="1" t="s">
        <v>28</v>
      </c>
      <c r="O7870" s="1" t="s">
        <v>34</v>
      </c>
      <c r="P7870" s="1" t="s">
        <v>45</v>
      </c>
      <c r="Q7870" s="1" t="s">
        <v>24</v>
      </c>
      <c r="R7870" s="2">
        <v>40193</v>
      </c>
    </row>
    <row r="7871" spans="1:18" x14ac:dyDescent="0.25">
      <c r="A7871" s="1">
        <v>16230</v>
      </c>
      <c r="B7871" s="2">
        <v>40236</v>
      </c>
      <c r="C7871" s="2" t="str">
        <f t="shared" si="611"/>
        <v>February</v>
      </c>
      <c r="D7871" s="1" t="s">
        <v>18</v>
      </c>
      <c r="E7871" s="1">
        <v>15</v>
      </c>
      <c r="F7871" s="1">
        <f t="shared" si="610"/>
        <v>45.834666666666664</v>
      </c>
      <c r="G7871" s="1">
        <v>687.52</v>
      </c>
      <c r="H7871" s="1">
        <v>5.81</v>
      </c>
      <c r="I7871">
        <f t="shared" si="612"/>
        <v>693.32999999999993</v>
      </c>
      <c r="J7871">
        <f t="shared" si="613"/>
        <v>3.5455000000000001</v>
      </c>
      <c r="K7871">
        <f t="shared" si="614"/>
        <v>24.376021599999998</v>
      </c>
      <c r="L7871" s="1" t="s">
        <v>26</v>
      </c>
      <c r="M7871" s="1" t="s">
        <v>20</v>
      </c>
      <c r="N7871" s="1" t="s">
        <v>33</v>
      </c>
      <c r="O7871" s="1" t="s">
        <v>34</v>
      </c>
      <c r="P7871" s="1" t="s">
        <v>45</v>
      </c>
      <c r="Q7871" s="1" t="s">
        <v>24</v>
      </c>
      <c r="R7871" s="2">
        <v>40243</v>
      </c>
    </row>
    <row r="7872" spans="1:18" x14ac:dyDescent="0.25">
      <c r="A7872" s="1">
        <v>36033</v>
      </c>
      <c r="B7872" s="2">
        <v>40166</v>
      </c>
      <c r="C7872" s="2" t="str">
        <f t="shared" si="611"/>
        <v>December</v>
      </c>
      <c r="D7872" s="1" t="s">
        <v>32</v>
      </c>
      <c r="E7872" s="1">
        <v>15</v>
      </c>
      <c r="F7872" s="1">
        <f t="shared" si="610"/>
        <v>5.5346666666666664</v>
      </c>
      <c r="G7872" s="1">
        <v>83.02</v>
      </c>
      <c r="H7872" s="1">
        <v>4.62</v>
      </c>
      <c r="I7872">
        <f t="shared" si="612"/>
        <v>87.64</v>
      </c>
      <c r="J7872">
        <f t="shared" si="613"/>
        <v>5.3265000000000002</v>
      </c>
      <c r="K7872">
        <f t="shared" si="614"/>
        <v>4.4220603000000001</v>
      </c>
      <c r="L7872" s="1" t="s">
        <v>19</v>
      </c>
      <c r="M7872" s="1" t="s">
        <v>20</v>
      </c>
      <c r="N7872" s="1" t="s">
        <v>28</v>
      </c>
      <c r="O7872" s="1" t="s">
        <v>29</v>
      </c>
      <c r="P7872" s="1" t="s">
        <v>43</v>
      </c>
      <c r="Q7872" s="1" t="s">
        <v>46</v>
      </c>
      <c r="R7872" s="2">
        <v>40166</v>
      </c>
    </row>
    <row r="7873" spans="1:18" x14ac:dyDescent="0.25">
      <c r="A7873" s="1">
        <v>24384</v>
      </c>
      <c r="B7873" s="2">
        <v>40628</v>
      </c>
      <c r="C7873" s="2" t="str">
        <f t="shared" si="611"/>
        <v>March</v>
      </c>
      <c r="D7873" s="1" t="s">
        <v>41</v>
      </c>
      <c r="E7873" s="1">
        <v>20</v>
      </c>
      <c r="F7873" s="1">
        <f t="shared" si="610"/>
        <v>122.91212499999999</v>
      </c>
      <c r="G7873" s="1">
        <v>2458.2424999999998</v>
      </c>
      <c r="H7873" s="1">
        <v>8.99</v>
      </c>
      <c r="I7873">
        <f t="shared" si="612"/>
        <v>2467.2324999999996</v>
      </c>
      <c r="J7873">
        <f t="shared" si="613"/>
        <v>5.3265000000000002</v>
      </c>
      <c r="K7873">
        <f t="shared" si="614"/>
        <v>130.93828676249998</v>
      </c>
      <c r="L7873" s="1" t="s">
        <v>26</v>
      </c>
      <c r="M7873" s="1" t="s">
        <v>56</v>
      </c>
      <c r="N7873" s="1" t="s">
        <v>21</v>
      </c>
      <c r="O7873" s="1" t="s">
        <v>29</v>
      </c>
      <c r="P7873" s="1" t="s">
        <v>30</v>
      </c>
      <c r="Q7873" s="1" t="s">
        <v>24</v>
      </c>
      <c r="R7873" s="2">
        <v>40630</v>
      </c>
    </row>
    <row r="7874" spans="1:18" x14ac:dyDescent="0.25">
      <c r="A7874" s="1">
        <v>3333</v>
      </c>
      <c r="B7874" s="2">
        <v>41167</v>
      </c>
      <c r="C7874" s="2" t="str">
        <f t="shared" si="611"/>
        <v>September</v>
      </c>
      <c r="D7874" s="1" t="s">
        <v>32</v>
      </c>
      <c r="E7874" s="1">
        <v>42</v>
      </c>
      <c r="F7874" s="1">
        <f t="shared" ref="F7874:F7937" si="615">G7874/E7874</f>
        <v>22.09452380952381</v>
      </c>
      <c r="G7874" s="1">
        <v>927.97</v>
      </c>
      <c r="H7874" s="1">
        <v>4.5</v>
      </c>
      <c r="I7874">
        <f t="shared" si="612"/>
        <v>932.47</v>
      </c>
      <c r="J7874">
        <f t="shared" si="613"/>
        <v>3.5455000000000001</v>
      </c>
      <c r="K7874">
        <f t="shared" si="614"/>
        <v>32.90117635</v>
      </c>
      <c r="L7874" s="1" t="s">
        <v>26</v>
      </c>
      <c r="M7874" s="1" t="s">
        <v>27</v>
      </c>
      <c r="N7874" s="1" t="s">
        <v>42</v>
      </c>
      <c r="O7874" s="1" t="s">
        <v>34</v>
      </c>
      <c r="P7874" s="1" t="s">
        <v>68</v>
      </c>
      <c r="Q7874" s="1" t="s">
        <v>24</v>
      </c>
      <c r="R7874" s="2">
        <v>41169</v>
      </c>
    </row>
    <row r="7875" spans="1:18" x14ac:dyDescent="0.25">
      <c r="A7875" s="1">
        <v>18816</v>
      </c>
      <c r="B7875" s="2">
        <v>39868</v>
      </c>
      <c r="C7875" s="2" t="str">
        <f t="shared" ref="C7875:C7938" si="616">TEXT(B7875,"mmmm")</f>
        <v>February</v>
      </c>
      <c r="D7875" s="1" t="s">
        <v>37</v>
      </c>
      <c r="E7875" s="1">
        <v>12</v>
      </c>
      <c r="F7875" s="1">
        <f t="shared" si="615"/>
        <v>48.37166666666667</v>
      </c>
      <c r="G7875" s="1">
        <v>580.46</v>
      </c>
      <c r="H7875" s="1">
        <v>3.99</v>
      </c>
      <c r="I7875">
        <f t="shared" ref="I7875:I7938" si="617">G7875+H7875</f>
        <v>584.45000000000005</v>
      </c>
      <c r="J7875">
        <f t="shared" ref="J7875:J7938" si="618">IF(O7875="Furniture",4.761,IF(O7875="Technology",5.3265,IF(O7875="Office Supplies",3.5455,0)))</f>
        <v>3.5455000000000001</v>
      </c>
      <c r="K7875">
        <f t="shared" ref="K7875:K7938" si="619">(J7875*G7875)/100</f>
        <v>20.5802093</v>
      </c>
      <c r="L7875" s="1" t="s">
        <v>19</v>
      </c>
      <c r="M7875" s="1" t="s">
        <v>49</v>
      </c>
      <c r="N7875" s="1" t="s">
        <v>33</v>
      </c>
      <c r="O7875" s="1" t="s">
        <v>34</v>
      </c>
      <c r="P7875" s="1" t="s">
        <v>68</v>
      </c>
      <c r="Q7875" s="1" t="s">
        <v>24</v>
      </c>
      <c r="R7875" s="2">
        <v>39870</v>
      </c>
    </row>
    <row r="7876" spans="1:18" x14ac:dyDescent="0.25">
      <c r="A7876" s="1">
        <v>29317</v>
      </c>
      <c r="B7876" s="2">
        <v>40818</v>
      </c>
      <c r="C7876" s="2" t="str">
        <f t="shared" si="616"/>
        <v>October</v>
      </c>
      <c r="D7876" s="1" t="s">
        <v>32</v>
      </c>
      <c r="E7876" s="1">
        <v>40</v>
      </c>
      <c r="F7876" s="1">
        <f t="shared" si="615"/>
        <v>194.74074999999999</v>
      </c>
      <c r="G7876" s="1">
        <v>7789.63</v>
      </c>
      <c r="H7876" s="1">
        <v>23.76</v>
      </c>
      <c r="I7876">
        <f t="shared" si="617"/>
        <v>7813.39</v>
      </c>
      <c r="J7876">
        <f t="shared" si="618"/>
        <v>4.7610000000000001</v>
      </c>
      <c r="K7876">
        <f t="shared" si="619"/>
        <v>370.86428430000001</v>
      </c>
      <c r="L7876" s="1" t="s">
        <v>38</v>
      </c>
      <c r="M7876" s="1" t="s">
        <v>51</v>
      </c>
      <c r="N7876" s="1" t="s">
        <v>33</v>
      </c>
      <c r="O7876" s="1" t="s">
        <v>22</v>
      </c>
      <c r="P7876" s="1" t="s">
        <v>39</v>
      </c>
      <c r="Q7876" s="1" t="s">
        <v>40</v>
      </c>
      <c r="R7876" s="2">
        <v>40820</v>
      </c>
    </row>
    <row r="7877" spans="1:18" x14ac:dyDescent="0.25">
      <c r="A7877" s="1">
        <v>40928</v>
      </c>
      <c r="B7877" s="2">
        <v>40068</v>
      </c>
      <c r="C7877" s="2" t="str">
        <f t="shared" si="616"/>
        <v>September</v>
      </c>
      <c r="D7877" s="1" t="s">
        <v>18</v>
      </c>
      <c r="E7877" s="1">
        <v>4</v>
      </c>
      <c r="F7877" s="1">
        <f t="shared" si="615"/>
        <v>73.085125000000005</v>
      </c>
      <c r="G7877" s="1">
        <v>292.34050000000002</v>
      </c>
      <c r="H7877" s="1">
        <v>0.99</v>
      </c>
      <c r="I7877">
        <f t="shared" si="617"/>
        <v>293.33050000000003</v>
      </c>
      <c r="J7877">
        <f t="shared" si="618"/>
        <v>5.3265000000000002</v>
      </c>
      <c r="K7877">
        <f t="shared" si="619"/>
        <v>15.571516732500001</v>
      </c>
      <c r="L7877" s="1" t="s">
        <v>26</v>
      </c>
      <c r="M7877" s="1" t="s">
        <v>54</v>
      </c>
      <c r="N7877" s="1" t="s">
        <v>33</v>
      </c>
      <c r="O7877" s="1" t="s">
        <v>29</v>
      </c>
      <c r="P7877" s="1" t="s">
        <v>30</v>
      </c>
      <c r="Q7877" s="1" t="s">
        <v>36</v>
      </c>
      <c r="R7877" s="2">
        <v>40073</v>
      </c>
    </row>
    <row r="7878" spans="1:18" x14ac:dyDescent="0.25">
      <c r="A7878" s="1">
        <v>57248</v>
      </c>
      <c r="B7878" s="2">
        <v>40101</v>
      </c>
      <c r="C7878" s="2" t="str">
        <f t="shared" si="616"/>
        <v>October</v>
      </c>
      <c r="D7878" s="1" t="s">
        <v>37</v>
      </c>
      <c r="E7878" s="1">
        <v>34</v>
      </c>
      <c r="F7878" s="1">
        <f t="shared" si="615"/>
        <v>4.9264705882352944</v>
      </c>
      <c r="G7878" s="1">
        <v>167.5</v>
      </c>
      <c r="H7878" s="1">
        <v>4.95</v>
      </c>
      <c r="I7878">
        <f t="shared" si="617"/>
        <v>172.45</v>
      </c>
      <c r="J7878">
        <f t="shared" si="618"/>
        <v>3.5455000000000001</v>
      </c>
      <c r="K7878">
        <f t="shared" si="619"/>
        <v>5.9387125000000003</v>
      </c>
      <c r="L7878" s="1" t="s">
        <v>26</v>
      </c>
      <c r="M7878" s="1" t="s">
        <v>20</v>
      </c>
      <c r="N7878" s="1" t="s">
        <v>33</v>
      </c>
      <c r="O7878" s="1" t="s">
        <v>34</v>
      </c>
      <c r="P7878" s="1" t="s">
        <v>48</v>
      </c>
      <c r="Q7878" s="1" t="s">
        <v>24</v>
      </c>
      <c r="R7878" s="2">
        <v>40103</v>
      </c>
    </row>
    <row r="7879" spans="1:18" x14ac:dyDescent="0.25">
      <c r="A7879" s="1">
        <v>56224</v>
      </c>
      <c r="B7879" s="2">
        <v>41207</v>
      </c>
      <c r="C7879" s="2" t="str">
        <f t="shared" si="616"/>
        <v>October</v>
      </c>
      <c r="D7879" s="1" t="s">
        <v>41</v>
      </c>
      <c r="E7879" s="1">
        <v>32</v>
      </c>
      <c r="F7879" s="1">
        <f t="shared" si="615"/>
        <v>100.16374999999999</v>
      </c>
      <c r="G7879" s="1">
        <v>3205.24</v>
      </c>
      <c r="H7879" s="1">
        <v>74.349999999999994</v>
      </c>
      <c r="I7879">
        <f t="shared" si="617"/>
        <v>3279.5899999999997</v>
      </c>
      <c r="J7879">
        <f t="shared" si="618"/>
        <v>4.7610000000000001</v>
      </c>
      <c r="K7879">
        <f t="shared" si="619"/>
        <v>152.6014764</v>
      </c>
      <c r="L7879" s="1" t="s">
        <v>38</v>
      </c>
      <c r="M7879" s="1" t="s">
        <v>20</v>
      </c>
      <c r="N7879" s="1" t="s">
        <v>42</v>
      </c>
      <c r="O7879" s="1" t="s">
        <v>22</v>
      </c>
      <c r="P7879" s="1" t="s">
        <v>39</v>
      </c>
      <c r="Q7879" s="1" t="s">
        <v>40</v>
      </c>
      <c r="R7879" s="2">
        <v>41208</v>
      </c>
    </row>
    <row r="7880" spans="1:18" x14ac:dyDescent="0.25">
      <c r="A7880" s="1">
        <v>12902</v>
      </c>
      <c r="B7880" s="2">
        <v>40480</v>
      </c>
      <c r="C7880" s="2" t="str">
        <f t="shared" si="616"/>
        <v>October</v>
      </c>
      <c r="D7880" s="1" t="s">
        <v>32</v>
      </c>
      <c r="E7880" s="1">
        <v>9</v>
      </c>
      <c r="F7880" s="1">
        <f t="shared" si="615"/>
        <v>33.56111111111111</v>
      </c>
      <c r="G7880" s="1">
        <v>302.05</v>
      </c>
      <c r="H7880" s="1">
        <v>6.5</v>
      </c>
      <c r="I7880">
        <f t="shared" si="617"/>
        <v>308.55</v>
      </c>
      <c r="J7880">
        <f t="shared" si="618"/>
        <v>5.3265000000000002</v>
      </c>
      <c r="K7880">
        <f t="shared" si="619"/>
        <v>16.088693250000002</v>
      </c>
      <c r="L7880" s="1" t="s">
        <v>26</v>
      </c>
      <c r="M7880" s="1" t="s">
        <v>20</v>
      </c>
      <c r="N7880" s="1" t="s">
        <v>42</v>
      </c>
      <c r="O7880" s="1" t="s">
        <v>29</v>
      </c>
      <c r="P7880" s="1" t="s">
        <v>43</v>
      </c>
      <c r="Q7880" s="1" t="s">
        <v>24</v>
      </c>
      <c r="R7880" s="2">
        <v>40482</v>
      </c>
    </row>
    <row r="7881" spans="1:18" x14ac:dyDescent="0.25">
      <c r="A7881" s="1">
        <v>47815</v>
      </c>
      <c r="B7881" s="2">
        <v>41273</v>
      </c>
      <c r="C7881" s="2" t="str">
        <f t="shared" si="616"/>
        <v>December</v>
      </c>
      <c r="D7881" s="1" t="s">
        <v>32</v>
      </c>
      <c r="E7881" s="1">
        <v>45</v>
      </c>
      <c r="F7881" s="1">
        <f t="shared" si="615"/>
        <v>12.910222222222224</v>
      </c>
      <c r="G7881" s="1">
        <v>580.96</v>
      </c>
      <c r="H7881" s="1">
        <v>6.85</v>
      </c>
      <c r="I7881">
        <f t="shared" si="617"/>
        <v>587.81000000000006</v>
      </c>
      <c r="J7881">
        <f t="shared" si="618"/>
        <v>4.7610000000000001</v>
      </c>
      <c r="K7881">
        <f t="shared" si="619"/>
        <v>27.659505600000003</v>
      </c>
      <c r="L7881" s="1" t="s">
        <v>26</v>
      </c>
      <c r="M7881" s="1" t="s">
        <v>59</v>
      </c>
      <c r="N7881" s="1" t="s">
        <v>28</v>
      </c>
      <c r="O7881" s="1" t="s">
        <v>22</v>
      </c>
      <c r="P7881" s="1" t="s">
        <v>23</v>
      </c>
      <c r="Q7881" s="1" t="s">
        <v>36</v>
      </c>
      <c r="R7881" s="2">
        <v>41273</v>
      </c>
    </row>
    <row r="7882" spans="1:18" x14ac:dyDescent="0.25">
      <c r="A7882" s="1">
        <v>44583</v>
      </c>
      <c r="B7882" s="2">
        <v>40090</v>
      </c>
      <c r="C7882" s="2" t="str">
        <f t="shared" si="616"/>
        <v>October</v>
      </c>
      <c r="D7882" s="1" t="s">
        <v>18</v>
      </c>
      <c r="E7882" s="1">
        <v>21</v>
      </c>
      <c r="F7882" s="1">
        <f t="shared" si="615"/>
        <v>15.003333333333334</v>
      </c>
      <c r="G7882" s="1">
        <v>315.07</v>
      </c>
      <c r="H7882" s="1">
        <v>5.3</v>
      </c>
      <c r="I7882">
        <f t="shared" si="617"/>
        <v>320.37</v>
      </c>
      <c r="J7882">
        <f t="shared" si="618"/>
        <v>4.7610000000000001</v>
      </c>
      <c r="K7882">
        <f t="shared" si="619"/>
        <v>15.000482699999999</v>
      </c>
      <c r="L7882" s="1" t="s">
        <v>26</v>
      </c>
      <c r="M7882" s="1" t="s">
        <v>49</v>
      </c>
      <c r="N7882" s="1" t="s">
        <v>33</v>
      </c>
      <c r="O7882" s="1" t="s">
        <v>22</v>
      </c>
      <c r="P7882" s="1" t="s">
        <v>23</v>
      </c>
      <c r="Q7882" s="1" t="s">
        <v>36</v>
      </c>
      <c r="R7882" s="2">
        <v>40092</v>
      </c>
    </row>
    <row r="7883" spans="1:18" x14ac:dyDescent="0.25">
      <c r="A7883" s="1">
        <v>50083</v>
      </c>
      <c r="B7883" s="2">
        <v>40641</v>
      </c>
      <c r="C7883" s="2" t="str">
        <f t="shared" si="616"/>
        <v>April</v>
      </c>
      <c r="D7883" s="1" t="s">
        <v>32</v>
      </c>
      <c r="E7883" s="1">
        <v>33</v>
      </c>
      <c r="F7883" s="1">
        <f t="shared" si="615"/>
        <v>414.30121212121213</v>
      </c>
      <c r="G7883" s="1">
        <v>13671.94</v>
      </c>
      <c r="H7883" s="1">
        <v>48.26</v>
      </c>
      <c r="I7883">
        <f t="shared" si="617"/>
        <v>13720.2</v>
      </c>
      <c r="J7883">
        <f t="shared" si="618"/>
        <v>5.3265000000000002</v>
      </c>
      <c r="K7883">
        <f t="shared" si="619"/>
        <v>728.23588410000013</v>
      </c>
      <c r="L7883" s="1" t="s">
        <v>38</v>
      </c>
      <c r="M7883" s="1" t="s">
        <v>27</v>
      </c>
      <c r="N7883" s="1" t="s">
        <v>28</v>
      </c>
      <c r="O7883" s="1" t="s">
        <v>29</v>
      </c>
      <c r="P7883" s="1" t="s">
        <v>61</v>
      </c>
      <c r="Q7883" s="1" t="s">
        <v>64</v>
      </c>
      <c r="R7883" s="2">
        <v>40643</v>
      </c>
    </row>
    <row r="7884" spans="1:18" x14ac:dyDescent="0.25">
      <c r="A7884" s="1">
        <v>9824</v>
      </c>
      <c r="B7884" s="2">
        <v>40565</v>
      </c>
      <c r="C7884" s="2" t="str">
        <f t="shared" si="616"/>
        <v>January</v>
      </c>
      <c r="D7884" s="1" t="s">
        <v>37</v>
      </c>
      <c r="E7884" s="1">
        <v>43</v>
      </c>
      <c r="F7884" s="1">
        <f t="shared" si="615"/>
        <v>2.6932558139534883</v>
      </c>
      <c r="G7884" s="1">
        <v>115.81</v>
      </c>
      <c r="H7884" s="1">
        <v>1.01</v>
      </c>
      <c r="I7884">
        <f t="shared" si="617"/>
        <v>116.82000000000001</v>
      </c>
      <c r="J7884">
        <f t="shared" si="618"/>
        <v>3.5455000000000001</v>
      </c>
      <c r="K7884">
        <f t="shared" si="619"/>
        <v>4.1060435499999999</v>
      </c>
      <c r="L7884" s="1" t="s">
        <v>26</v>
      </c>
      <c r="M7884" s="1" t="s">
        <v>47</v>
      </c>
      <c r="N7884" s="1" t="s">
        <v>21</v>
      </c>
      <c r="O7884" s="1" t="s">
        <v>34</v>
      </c>
      <c r="P7884" s="1" t="s">
        <v>35</v>
      </c>
      <c r="Q7884" s="1" t="s">
        <v>36</v>
      </c>
      <c r="R7884" s="2">
        <v>40567</v>
      </c>
    </row>
    <row r="7885" spans="1:18" x14ac:dyDescent="0.25">
      <c r="A7885" s="1">
        <v>23329</v>
      </c>
      <c r="B7885" s="2">
        <v>40538</v>
      </c>
      <c r="C7885" s="2" t="str">
        <f t="shared" si="616"/>
        <v>December</v>
      </c>
      <c r="D7885" s="1" t="s">
        <v>18</v>
      </c>
      <c r="E7885" s="1">
        <v>4</v>
      </c>
      <c r="F7885" s="1">
        <f t="shared" si="615"/>
        <v>7.7796250000000002</v>
      </c>
      <c r="G7885" s="1">
        <v>31.118500000000001</v>
      </c>
      <c r="H7885" s="1">
        <v>5.03</v>
      </c>
      <c r="I7885">
        <f t="shared" si="617"/>
        <v>36.148499999999999</v>
      </c>
      <c r="J7885">
        <f t="shared" si="618"/>
        <v>5.3265000000000002</v>
      </c>
      <c r="K7885">
        <f t="shared" si="619"/>
        <v>1.6575269024999999</v>
      </c>
      <c r="L7885" s="1" t="s">
        <v>26</v>
      </c>
      <c r="M7885" s="1" t="s">
        <v>47</v>
      </c>
      <c r="N7885" s="1" t="s">
        <v>42</v>
      </c>
      <c r="O7885" s="1" t="s">
        <v>29</v>
      </c>
      <c r="P7885" s="1" t="s">
        <v>30</v>
      </c>
      <c r="Q7885" s="1" t="s">
        <v>31</v>
      </c>
      <c r="R7885" s="2">
        <v>40562</v>
      </c>
    </row>
    <row r="7886" spans="1:18" x14ac:dyDescent="0.25">
      <c r="A7886" s="1">
        <v>10434</v>
      </c>
      <c r="B7886" s="2">
        <v>40170</v>
      </c>
      <c r="C7886" s="2" t="str">
        <f t="shared" si="616"/>
        <v>December</v>
      </c>
      <c r="D7886" s="1" t="s">
        <v>25</v>
      </c>
      <c r="E7886" s="1">
        <v>2</v>
      </c>
      <c r="F7886" s="1">
        <f t="shared" si="615"/>
        <v>191.72499999999999</v>
      </c>
      <c r="G7886" s="1">
        <v>383.45</v>
      </c>
      <c r="H7886" s="1">
        <v>26.2</v>
      </c>
      <c r="I7886">
        <f t="shared" si="617"/>
        <v>409.65</v>
      </c>
      <c r="J7886">
        <f t="shared" si="618"/>
        <v>4.7610000000000001</v>
      </c>
      <c r="K7886">
        <f t="shared" si="619"/>
        <v>18.256054500000001</v>
      </c>
      <c r="L7886" s="1" t="s">
        <v>38</v>
      </c>
      <c r="M7886" s="1" t="s">
        <v>27</v>
      </c>
      <c r="N7886" s="1" t="s">
        <v>28</v>
      </c>
      <c r="O7886" s="1" t="s">
        <v>22</v>
      </c>
      <c r="P7886" s="1" t="s">
        <v>39</v>
      </c>
      <c r="Q7886" s="1" t="s">
        <v>40</v>
      </c>
      <c r="R7886" s="2">
        <v>40171</v>
      </c>
    </row>
    <row r="7887" spans="1:18" x14ac:dyDescent="0.25">
      <c r="A7887" s="1">
        <v>43751</v>
      </c>
      <c r="B7887" s="2">
        <v>41087</v>
      </c>
      <c r="C7887" s="2" t="str">
        <f t="shared" si="616"/>
        <v>June</v>
      </c>
      <c r="D7887" s="1" t="s">
        <v>25</v>
      </c>
      <c r="E7887" s="1">
        <v>43</v>
      </c>
      <c r="F7887" s="1">
        <f t="shared" si="615"/>
        <v>14.452093023255815</v>
      </c>
      <c r="G7887" s="1">
        <v>621.44000000000005</v>
      </c>
      <c r="H7887" s="1">
        <v>4.53</v>
      </c>
      <c r="I7887">
        <f t="shared" si="617"/>
        <v>625.97</v>
      </c>
      <c r="J7887">
        <f t="shared" si="618"/>
        <v>3.5455000000000001</v>
      </c>
      <c r="K7887">
        <f t="shared" si="619"/>
        <v>22.033155199999999</v>
      </c>
      <c r="L7887" s="1" t="s">
        <v>26</v>
      </c>
      <c r="M7887" s="1" t="s">
        <v>27</v>
      </c>
      <c r="N7887" s="1" t="s">
        <v>33</v>
      </c>
      <c r="O7887" s="1" t="s">
        <v>34</v>
      </c>
      <c r="P7887" s="1" t="s">
        <v>60</v>
      </c>
      <c r="Q7887" s="1" t="s">
        <v>24</v>
      </c>
      <c r="R7887" s="2">
        <v>41089</v>
      </c>
    </row>
    <row r="7888" spans="1:18" x14ac:dyDescent="0.25">
      <c r="A7888" s="1">
        <v>10052</v>
      </c>
      <c r="B7888" s="2">
        <v>40063</v>
      </c>
      <c r="C7888" s="2" t="str">
        <f t="shared" si="616"/>
        <v>September</v>
      </c>
      <c r="D7888" s="1" t="s">
        <v>32</v>
      </c>
      <c r="E7888" s="1">
        <v>28</v>
      </c>
      <c r="F7888" s="1">
        <f t="shared" si="615"/>
        <v>18.496785714285714</v>
      </c>
      <c r="G7888" s="1">
        <v>517.91</v>
      </c>
      <c r="H7888" s="1">
        <v>5.29</v>
      </c>
      <c r="I7888">
        <f t="shared" si="617"/>
        <v>523.19999999999993</v>
      </c>
      <c r="J7888">
        <f t="shared" si="618"/>
        <v>3.5455000000000001</v>
      </c>
      <c r="K7888">
        <f t="shared" si="619"/>
        <v>18.36249905</v>
      </c>
      <c r="L7888" s="1" t="s">
        <v>26</v>
      </c>
      <c r="M7888" s="1" t="s">
        <v>47</v>
      </c>
      <c r="N7888" s="1" t="s">
        <v>33</v>
      </c>
      <c r="O7888" s="1" t="s">
        <v>34</v>
      </c>
      <c r="P7888" s="1" t="s">
        <v>68</v>
      </c>
      <c r="Q7888" s="1" t="s">
        <v>31</v>
      </c>
      <c r="R7888" s="2">
        <v>40065</v>
      </c>
    </row>
    <row r="7889" spans="1:18" x14ac:dyDescent="0.25">
      <c r="A7889" s="1">
        <v>12196</v>
      </c>
      <c r="B7889" s="2">
        <v>40331</v>
      </c>
      <c r="C7889" s="2" t="str">
        <f t="shared" si="616"/>
        <v>June</v>
      </c>
      <c r="D7889" s="1" t="s">
        <v>32</v>
      </c>
      <c r="E7889" s="1">
        <v>25</v>
      </c>
      <c r="F7889" s="1">
        <f t="shared" si="615"/>
        <v>413.23760000000004</v>
      </c>
      <c r="G7889" s="1">
        <v>10330.94</v>
      </c>
      <c r="H7889" s="1">
        <v>19.989999999999998</v>
      </c>
      <c r="I7889">
        <f t="shared" si="617"/>
        <v>10350.93</v>
      </c>
      <c r="J7889">
        <f t="shared" si="618"/>
        <v>3.5455000000000001</v>
      </c>
      <c r="K7889">
        <f t="shared" si="619"/>
        <v>366.28347769999999</v>
      </c>
      <c r="L7889" s="1" t="s">
        <v>26</v>
      </c>
      <c r="M7889" s="1" t="s">
        <v>56</v>
      </c>
      <c r="N7889" s="1" t="s">
        <v>21</v>
      </c>
      <c r="O7889" s="1" t="s">
        <v>34</v>
      </c>
      <c r="P7889" s="1" t="s">
        <v>60</v>
      </c>
      <c r="Q7889" s="1" t="s">
        <v>24</v>
      </c>
      <c r="R7889" s="2">
        <v>40331</v>
      </c>
    </row>
    <row r="7890" spans="1:18" x14ac:dyDescent="0.25">
      <c r="A7890" s="1">
        <v>49349</v>
      </c>
      <c r="B7890" s="2">
        <v>40695</v>
      </c>
      <c r="C7890" s="2" t="str">
        <f t="shared" si="616"/>
        <v>June</v>
      </c>
      <c r="D7890" s="1" t="s">
        <v>25</v>
      </c>
      <c r="E7890" s="1">
        <v>23</v>
      </c>
      <c r="F7890" s="1">
        <f t="shared" si="615"/>
        <v>71.411739130434782</v>
      </c>
      <c r="G7890" s="1">
        <v>1642.47</v>
      </c>
      <c r="H7890" s="1">
        <v>60</v>
      </c>
      <c r="I7890">
        <f t="shared" si="617"/>
        <v>1702.47</v>
      </c>
      <c r="J7890">
        <f t="shared" si="618"/>
        <v>3.5455000000000001</v>
      </c>
      <c r="K7890">
        <f t="shared" si="619"/>
        <v>58.233773850000006</v>
      </c>
      <c r="L7890" s="1" t="s">
        <v>38</v>
      </c>
      <c r="M7890" s="1" t="s">
        <v>27</v>
      </c>
      <c r="N7890" s="1" t="s">
        <v>42</v>
      </c>
      <c r="O7890" s="1" t="s">
        <v>34</v>
      </c>
      <c r="P7890" s="1" t="s">
        <v>68</v>
      </c>
      <c r="Q7890" s="1" t="s">
        <v>40</v>
      </c>
      <c r="R7890" s="2">
        <v>40697</v>
      </c>
    </row>
    <row r="7891" spans="1:18" x14ac:dyDescent="0.25">
      <c r="A7891" s="1">
        <v>45989</v>
      </c>
      <c r="B7891" s="2">
        <v>40413</v>
      </c>
      <c r="C7891" s="2" t="str">
        <f t="shared" si="616"/>
        <v>August</v>
      </c>
      <c r="D7891" s="1" t="s">
        <v>25</v>
      </c>
      <c r="E7891" s="1">
        <v>26</v>
      </c>
      <c r="F7891" s="1">
        <f t="shared" si="615"/>
        <v>5.6969230769230768</v>
      </c>
      <c r="G7891" s="1">
        <v>148.12</v>
      </c>
      <c r="H7891" s="1">
        <v>5.3</v>
      </c>
      <c r="I7891">
        <f t="shared" si="617"/>
        <v>153.42000000000002</v>
      </c>
      <c r="J7891">
        <f t="shared" si="618"/>
        <v>3.5455000000000001</v>
      </c>
      <c r="K7891">
        <f t="shared" si="619"/>
        <v>5.2515946000000007</v>
      </c>
      <c r="L7891" s="1" t="s">
        <v>26</v>
      </c>
      <c r="M7891" s="1" t="s">
        <v>51</v>
      </c>
      <c r="N7891" s="1" t="s">
        <v>28</v>
      </c>
      <c r="O7891" s="1" t="s">
        <v>34</v>
      </c>
      <c r="P7891" s="1" t="s">
        <v>62</v>
      </c>
      <c r="Q7891" s="1" t="s">
        <v>24</v>
      </c>
      <c r="R7891" s="2">
        <v>40413</v>
      </c>
    </row>
    <row r="7892" spans="1:18" x14ac:dyDescent="0.25">
      <c r="A7892" s="1">
        <v>15234</v>
      </c>
      <c r="B7892" s="2">
        <v>40249</v>
      </c>
      <c r="C7892" s="2" t="str">
        <f t="shared" si="616"/>
        <v>March</v>
      </c>
      <c r="D7892" s="1" t="s">
        <v>32</v>
      </c>
      <c r="E7892" s="1">
        <v>21</v>
      </c>
      <c r="F7892" s="1">
        <f t="shared" si="615"/>
        <v>104.09302380952381</v>
      </c>
      <c r="G7892" s="1">
        <v>2185.9535000000001</v>
      </c>
      <c r="H7892" s="1">
        <v>8.99</v>
      </c>
      <c r="I7892">
        <f t="shared" si="617"/>
        <v>2194.9434999999999</v>
      </c>
      <c r="J7892">
        <f t="shared" si="618"/>
        <v>5.3265000000000002</v>
      </c>
      <c r="K7892">
        <f t="shared" si="619"/>
        <v>116.4348131775</v>
      </c>
      <c r="L7892" s="1" t="s">
        <v>26</v>
      </c>
      <c r="M7892" s="1" t="s">
        <v>56</v>
      </c>
      <c r="N7892" s="1" t="s">
        <v>21</v>
      </c>
      <c r="O7892" s="1" t="s">
        <v>29</v>
      </c>
      <c r="P7892" s="1" t="s">
        <v>30</v>
      </c>
      <c r="Q7892" s="1" t="s">
        <v>24</v>
      </c>
      <c r="R7892" s="2">
        <v>40250</v>
      </c>
    </row>
    <row r="7893" spans="1:18" x14ac:dyDescent="0.25">
      <c r="A7893" s="1">
        <v>45381</v>
      </c>
      <c r="B7893" s="2">
        <v>40776</v>
      </c>
      <c r="C7893" s="2" t="str">
        <f t="shared" si="616"/>
        <v>August</v>
      </c>
      <c r="D7893" s="1" t="s">
        <v>41</v>
      </c>
      <c r="E7893" s="1">
        <v>26</v>
      </c>
      <c r="F7893" s="1">
        <f t="shared" si="615"/>
        <v>6.3115384615384613</v>
      </c>
      <c r="G7893" s="1">
        <v>164.1</v>
      </c>
      <c r="H7893" s="1">
        <v>5.01</v>
      </c>
      <c r="I7893">
        <f t="shared" si="617"/>
        <v>169.10999999999999</v>
      </c>
      <c r="J7893">
        <f t="shared" si="618"/>
        <v>3.5455000000000001</v>
      </c>
      <c r="K7893">
        <f t="shared" si="619"/>
        <v>5.8181655000000001</v>
      </c>
      <c r="L7893" s="1" t="s">
        <v>19</v>
      </c>
      <c r="M7893" s="1" t="s">
        <v>58</v>
      </c>
      <c r="N7893" s="1" t="s">
        <v>28</v>
      </c>
      <c r="O7893" s="1" t="s">
        <v>34</v>
      </c>
      <c r="P7893" s="1" t="s">
        <v>48</v>
      </c>
      <c r="Q7893" s="1" t="s">
        <v>24</v>
      </c>
      <c r="R7893" s="2">
        <v>40777</v>
      </c>
    </row>
    <row r="7894" spans="1:18" x14ac:dyDescent="0.25">
      <c r="A7894" s="1">
        <v>21856</v>
      </c>
      <c r="B7894" s="2">
        <v>41004</v>
      </c>
      <c r="C7894" s="2" t="str">
        <f t="shared" si="616"/>
        <v>April</v>
      </c>
      <c r="D7894" s="1" t="s">
        <v>32</v>
      </c>
      <c r="E7894" s="1">
        <v>47</v>
      </c>
      <c r="F7894" s="1">
        <f t="shared" si="615"/>
        <v>3.5861702127659578</v>
      </c>
      <c r="G7894" s="1">
        <v>168.55</v>
      </c>
      <c r="H7894" s="1">
        <v>0.5</v>
      </c>
      <c r="I7894">
        <f t="shared" si="617"/>
        <v>169.05</v>
      </c>
      <c r="J7894">
        <f t="shared" si="618"/>
        <v>3.5455000000000001</v>
      </c>
      <c r="K7894">
        <f t="shared" si="619"/>
        <v>5.9759402500000007</v>
      </c>
      <c r="L7894" s="1" t="s">
        <v>26</v>
      </c>
      <c r="M7894" s="1" t="s">
        <v>20</v>
      </c>
      <c r="N7894" s="1" t="s">
        <v>33</v>
      </c>
      <c r="O7894" s="1" t="s">
        <v>34</v>
      </c>
      <c r="P7894" s="1" t="s">
        <v>63</v>
      </c>
      <c r="Q7894" s="1" t="s">
        <v>24</v>
      </c>
      <c r="R7894" s="2">
        <v>41006</v>
      </c>
    </row>
    <row r="7895" spans="1:18" x14ac:dyDescent="0.25">
      <c r="A7895" s="1">
        <v>22338</v>
      </c>
      <c r="B7895" s="2">
        <v>40312</v>
      </c>
      <c r="C7895" s="2" t="str">
        <f t="shared" si="616"/>
        <v>May</v>
      </c>
      <c r="D7895" s="1" t="s">
        <v>41</v>
      </c>
      <c r="E7895" s="1">
        <v>24</v>
      </c>
      <c r="F7895" s="1">
        <f t="shared" si="615"/>
        <v>32.926666666666669</v>
      </c>
      <c r="G7895" s="1">
        <v>790.24</v>
      </c>
      <c r="H7895" s="1">
        <v>9.02</v>
      </c>
      <c r="I7895">
        <f t="shared" si="617"/>
        <v>799.26</v>
      </c>
      <c r="J7895">
        <f t="shared" si="618"/>
        <v>5.3265000000000002</v>
      </c>
      <c r="K7895">
        <f t="shared" si="619"/>
        <v>42.092133600000004</v>
      </c>
      <c r="L7895" s="1" t="s">
        <v>26</v>
      </c>
      <c r="M7895" s="1" t="s">
        <v>49</v>
      </c>
      <c r="N7895" s="1" t="s">
        <v>21</v>
      </c>
      <c r="O7895" s="1" t="s">
        <v>29</v>
      </c>
      <c r="P7895" s="1" t="s">
        <v>43</v>
      </c>
      <c r="Q7895" s="1" t="s">
        <v>24</v>
      </c>
      <c r="R7895" s="2">
        <v>40313</v>
      </c>
    </row>
    <row r="7896" spans="1:18" x14ac:dyDescent="0.25">
      <c r="A7896" s="1">
        <v>44099</v>
      </c>
      <c r="B7896" s="2">
        <v>40980</v>
      </c>
      <c r="C7896" s="2" t="str">
        <f t="shared" si="616"/>
        <v>March</v>
      </c>
      <c r="D7896" s="1" t="s">
        <v>41</v>
      </c>
      <c r="E7896" s="1">
        <v>19</v>
      </c>
      <c r="F7896" s="1">
        <f t="shared" si="615"/>
        <v>4.2531578947368418</v>
      </c>
      <c r="G7896" s="1">
        <v>80.81</v>
      </c>
      <c r="H7896" s="1">
        <v>5.41</v>
      </c>
      <c r="I7896">
        <f t="shared" si="617"/>
        <v>86.22</v>
      </c>
      <c r="J7896">
        <f t="shared" si="618"/>
        <v>3.5455000000000001</v>
      </c>
      <c r="K7896">
        <f t="shared" si="619"/>
        <v>2.86511855</v>
      </c>
      <c r="L7896" s="1" t="s">
        <v>26</v>
      </c>
      <c r="M7896" s="1" t="s">
        <v>20</v>
      </c>
      <c r="N7896" s="1" t="s">
        <v>33</v>
      </c>
      <c r="O7896" s="1" t="s">
        <v>34</v>
      </c>
      <c r="P7896" s="1" t="s">
        <v>48</v>
      </c>
      <c r="Q7896" s="1" t="s">
        <v>24</v>
      </c>
      <c r="R7896" s="2">
        <v>40982</v>
      </c>
    </row>
    <row r="7897" spans="1:18" x14ac:dyDescent="0.25">
      <c r="A7897" s="1">
        <v>32420</v>
      </c>
      <c r="B7897" s="2">
        <v>40023</v>
      </c>
      <c r="C7897" s="2" t="str">
        <f t="shared" si="616"/>
        <v>July</v>
      </c>
      <c r="D7897" s="1" t="s">
        <v>41</v>
      </c>
      <c r="E7897" s="1">
        <v>19</v>
      </c>
      <c r="F7897" s="1">
        <f t="shared" si="615"/>
        <v>282.60315789473685</v>
      </c>
      <c r="G7897" s="1">
        <v>5369.46</v>
      </c>
      <c r="H7897" s="1">
        <v>57</v>
      </c>
      <c r="I7897">
        <f t="shared" si="617"/>
        <v>5426.46</v>
      </c>
      <c r="J7897">
        <f t="shared" si="618"/>
        <v>4.7610000000000001</v>
      </c>
      <c r="K7897">
        <f t="shared" si="619"/>
        <v>255.63999060000003</v>
      </c>
      <c r="L7897" s="1" t="s">
        <v>38</v>
      </c>
      <c r="M7897" s="1" t="s">
        <v>58</v>
      </c>
      <c r="N7897" s="1" t="s">
        <v>21</v>
      </c>
      <c r="O7897" s="1" t="s">
        <v>22</v>
      </c>
      <c r="P7897" s="1" t="s">
        <v>39</v>
      </c>
      <c r="Q7897" s="1" t="s">
        <v>40</v>
      </c>
      <c r="R7897" s="2">
        <v>40025</v>
      </c>
    </row>
    <row r="7898" spans="1:18" x14ac:dyDescent="0.25">
      <c r="A7898" s="1">
        <v>59329</v>
      </c>
      <c r="B7898" s="2">
        <v>41247</v>
      </c>
      <c r="C7898" s="2" t="str">
        <f t="shared" si="616"/>
        <v>December</v>
      </c>
      <c r="D7898" s="1" t="s">
        <v>37</v>
      </c>
      <c r="E7898" s="1">
        <v>41</v>
      </c>
      <c r="F7898" s="1">
        <f t="shared" si="615"/>
        <v>5.2251219512195117</v>
      </c>
      <c r="G7898" s="1">
        <v>214.23</v>
      </c>
      <c r="H7898" s="1">
        <v>7.1</v>
      </c>
      <c r="I7898">
        <f t="shared" si="617"/>
        <v>221.32999999999998</v>
      </c>
      <c r="J7898">
        <f t="shared" si="618"/>
        <v>4.7610000000000001</v>
      </c>
      <c r="K7898">
        <f t="shared" si="619"/>
        <v>10.199490300000001</v>
      </c>
      <c r="L7898" s="1" t="s">
        <v>26</v>
      </c>
      <c r="M7898" s="1" t="s">
        <v>51</v>
      </c>
      <c r="N7898" s="1" t="s">
        <v>33</v>
      </c>
      <c r="O7898" s="1" t="s">
        <v>22</v>
      </c>
      <c r="P7898" s="1" t="s">
        <v>23</v>
      </c>
      <c r="Q7898" s="1" t="s">
        <v>24</v>
      </c>
      <c r="R7898" s="2">
        <v>41249</v>
      </c>
    </row>
    <row r="7899" spans="1:18" x14ac:dyDescent="0.25">
      <c r="A7899" s="1">
        <v>48423</v>
      </c>
      <c r="B7899" s="2">
        <v>41213</v>
      </c>
      <c r="C7899" s="2" t="str">
        <f t="shared" si="616"/>
        <v>October</v>
      </c>
      <c r="D7899" s="1" t="s">
        <v>25</v>
      </c>
      <c r="E7899" s="1">
        <v>49</v>
      </c>
      <c r="F7899" s="1">
        <f t="shared" si="615"/>
        <v>8.4512244897959192</v>
      </c>
      <c r="G7899" s="1">
        <v>414.11</v>
      </c>
      <c r="H7899" s="1">
        <v>8.2899999999999991</v>
      </c>
      <c r="I7899">
        <f t="shared" si="617"/>
        <v>422.40000000000003</v>
      </c>
      <c r="J7899">
        <f t="shared" si="618"/>
        <v>3.5455000000000001</v>
      </c>
      <c r="K7899">
        <f t="shared" si="619"/>
        <v>14.682270050000001</v>
      </c>
      <c r="L7899" s="1" t="s">
        <v>26</v>
      </c>
      <c r="M7899" s="1" t="s">
        <v>56</v>
      </c>
      <c r="N7899" s="1" t="s">
        <v>42</v>
      </c>
      <c r="O7899" s="1" t="s">
        <v>34</v>
      </c>
      <c r="P7899" s="1" t="s">
        <v>62</v>
      </c>
      <c r="Q7899" s="1" t="s">
        <v>24</v>
      </c>
      <c r="R7899" s="2">
        <v>41213</v>
      </c>
    </row>
    <row r="7900" spans="1:18" x14ac:dyDescent="0.25">
      <c r="A7900" s="1">
        <v>55749</v>
      </c>
      <c r="B7900" s="2">
        <v>41032</v>
      </c>
      <c r="C7900" s="2" t="str">
        <f t="shared" si="616"/>
        <v>May</v>
      </c>
      <c r="D7900" s="1" t="s">
        <v>37</v>
      </c>
      <c r="E7900" s="1">
        <v>42</v>
      </c>
      <c r="F7900" s="1">
        <f t="shared" si="615"/>
        <v>8.6857142857142868</v>
      </c>
      <c r="G7900" s="1">
        <v>364.8</v>
      </c>
      <c r="H7900" s="1">
        <v>1.39</v>
      </c>
      <c r="I7900">
        <f t="shared" si="617"/>
        <v>366.19</v>
      </c>
      <c r="J7900">
        <f t="shared" si="618"/>
        <v>3.5455000000000001</v>
      </c>
      <c r="K7900">
        <f t="shared" si="619"/>
        <v>12.933984000000001</v>
      </c>
      <c r="L7900" s="1" t="s">
        <v>26</v>
      </c>
      <c r="M7900" s="1" t="s">
        <v>56</v>
      </c>
      <c r="N7900" s="1" t="s">
        <v>33</v>
      </c>
      <c r="O7900" s="1" t="s">
        <v>34</v>
      </c>
      <c r="P7900" s="1" t="s">
        <v>62</v>
      </c>
      <c r="Q7900" s="1" t="s">
        <v>24</v>
      </c>
      <c r="R7900" s="2">
        <v>41033</v>
      </c>
    </row>
    <row r="7901" spans="1:18" x14ac:dyDescent="0.25">
      <c r="A7901" s="1">
        <v>3522</v>
      </c>
      <c r="B7901" s="2">
        <v>40081</v>
      </c>
      <c r="C7901" s="2" t="str">
        <f t="shared" si="616"/>
        <v>September</v>
      </c>
      <c r="D7901" s="1" t="s">
        <v>18</v>
      </c>
      <c r="E7901" s="1">
        <v>33</v>
      </c>
      <c r="F7901" s="1">
        <f t="shared" si="615"/>
        <v>58.641515151515151</v>
      </c>
      <c r="G7901" s="1">
        <v>1935.17</v>
      </c>
      <c r="H7901" s="1">
        <v>49</v>
      </c>
      <c r="I7901">
        <f t="shared" si="617"/>
        <v>1984.17</v>
      </c>
      <c r="J7901">
        <f t="shared" si="618"/>
        <v>3.5455000000000001</v>
      </c>
      <c r="K7901">
        <f t="shared" si="619"/>
        <v>68.611452350000008</v>
      </c>
      <c r="L7901" s="1" t="s">
        <v>26</v>
      </c>
      <c r="M7901" s="1" t="s">
        <v>59</v>
      </c>
      <c r="N7901" s="1" t="s">
        <v>21</v>
      </c>
      <c r="O7901" s="1" t="s">
        <v>34</v>
      </c>
      <c r="P7901" s="1" t="s">
        <v>68</v>
      </c>
      <c r="Q7901" s="1" t="s">
        <v>53</v>
      </c>
      <c r="R7901" s="2">
        <v>40088</v>
      </c>
    </row>
    <row r="7902" spans="1:18" x14ac:dyDescent="0.25">
      <c r="A7902" s="1">
        <v>22561</v>
      </c>
      <c r="B7902" s="2">
        <v>40563</v>
      </c>
      <c r="C7902" s="2" t="str">
        <f t="shared" si="616"/>
        <v>January</v>
      </c>
      <c r="D7902" s="1" t="s">
        <v>37</v>
      </c>
      <c r="E7902" s="1">
        <v>50</v>
      </c>
      <c r="F7902" s="1">
        <f t="shared" si="615"/>
        <v>8.48</v>
      </c>
      <c r="G7902" s="1">
        <v>424</v>
      </c>
      <c r="H7902" s="1">
        <v>3.5</v>
      </c>
      <c r="I7902">
        <f t="shared" si="617"/>
        <v>427.5</v>
      </c>
      <c r="J7902">
        <f t="shared" si="618"/>
        <v>3.5455000000000001</v>
      </c>
      <c r="K7902">
        <f t="shared" si="619"/>
        <v>15.032920000000001</v>
      </c>
      <c r="L7902" s="1" t="s">
        <v>26</v>
      </c>
      <c r="M7902" s="1" t="s">
        <v>58</v>
      </c>
      <c r="N7902" s="1" t="s">
        <v>21</v>
      </c>
      <c r="O7902" s="1" t="s">
        <v>34</v>
      </c>
      <c r="P7902" s="1" t="s">
        <v>68</v>
      </c>
      <c r="Q7902" s="1" t="s">
        <v>24</v>
      </c>
      <c r="R7902" s="2">
        <v>40565</v>
      </c>
    </row>
    <row r="7903" spans="1:18" x14ac:dyDescent="0.25">
      <c r="A7903" s="1">
        <v>44869</v>
      </c>
      <c r="B7903" s="2">
        <v>41143</v>
      </c>
      <c r="C7903" s="2" t="str">
        <f t="shared" si="616"/>
        <v>August</v>
      </c>
      <c r="D7903" s="1" t="s">
        <v>41</v>
      </c>
      <c r="E7903" s="1">
        <v>43</v>
      </c>
      <c r="F7903" s="1">
        <f t="shared" si="615"/>
        <v>6.5855813953488376</v>
      </c>
      <c r="G7903" s="1">
        <v>283.18</v>
      </c>
      <c r="H7903" s="1">
        <v>7.49</v>
      </c>
      <c r="I7903">
        <f t="shared" si="617"/>
        <v>290.67</v>
      </c>
      <c r="J7903">
        <f t="shared" si="618"/>
        <v>3.5455000000000001</v>
      </c>
      <c r="K7903">
        <f t="shared" si="619"/>
        <v>10.040146900000002</v>
      </c>
      <c r="L7903" s="1" t="s">
        <v>26</v>
      </c>
      <c r="M7903" s="1" t="s">
        <v>51</v>
      </c>
      <c r="N7903" s="1" t="s">
        <v>33</v>
      </c>
      <c r="O7903" s="1" t="s">
        <v>34</v>
      </c>
      <c r="P7903" s="1" t="s">
        <v>45</v>
      </c>
      <c r="Q7903" s="1" t="s">
        <v>24</v>
      </c>
      <c r="R7903" s="2">
        <v>41145</v>
      </c>
    </row>
    <row r="7904" spans="1:18" x14ac:dyDescent="0.25">
      <c r="A7904" s="1">
        <v>28512</v>
      </c>
      <c r="B7904" s="2">
        <v>40295</v>
      </c>
      <c r="C7904" s="2" t="str">
        <f t="shared" si="616"/>
        <v>April</v>
      </c>
      <c r="D7904" s="1" t="s">
        <v>41</v>
      </c>
      <c r="E7904" s="1">
        <v>18</v>
      </c>
      <c r="F7904" s="1">
        <f t="shared" si="615"/>
        <v>398.23055555555555</v>
      </c>
      <c r="G7904" s="1">
        <v>7168.15</v>
      </c>
      <c r="H7904" s="1">
        <v>19.989999999999998</v>
      </c>
      <c r="I7904">
        <f t="shared" si="617"/>
        <v>7188.1399999999994</v>
      </c>
      <c r="J7904">
        <f t="shared" si="618"/>
        <v>3.5455000000000001</v>
      </c>
      <c r="K7904">
        <f t="shared" si="619"/>
        <v>254.14675824999998</v>
      </c>
      <c r="L7904" s="1" t="s">
        <v>26</v>
      </c>
      <c r="M7904" s="1" t="s">
        <v>54</v>
      </c>
      <c r="N7904" s="1" t="s">
        <v>33</v>
      </c>
      <c r="O7904" s="1" t="s">
        <v>34</v>
      </c>
      <c r="P7904" s="1" t="s">
        <v>60</v>
      </c>
      <c r="Q7904" s="1" t="s">
        <v>24</v>
      </c>
      <c r="R7904" s="2">
        <v>40297</v>
      </c>
    </row>
    <row r="7905" spans="1:18" x14ac:dyDescent="0.25">
      <c r="A7905" s="1">
        <v>53766</v>
      </c>
      <c r="B7905" s="2">
        <v>40099</v>
      </c>
      <c r="C7905" s="2" t="str">
        <f t="shared" si="616"/>
        <v>October</v>
      </c>
      <c r="D7905" s="1" t="s">
        <v>32</v>
      </c>
      <c r="E7905" s="1">
        <v>22</v>
      </c>
      <c r="F7905" s="1">
        <f t="shared" si="615"/>
        <v>141.93409090909091</v>
      </c>
      <c r="G7905" s="1">
        <v>3122.55</v>
      </c>
      <c r="H7905" s="1">
        <v>46.2</v>
      </c>
      <c r="I7905">
        <f t="shared" si="617"/>
        <v>3168.75</v>
      </c>
      <c r="J7905">
        <f t="shared" si="618"/>
        <v>4.7610000000000001</v>
      </c>
      <c r="K7905">
        <f t="shared" si="619"/>
        <v>148.66460550000002</v>
      </c>
      <c r="L7905" s="1" t="s">
        <v>38</v>
      </c>
      <c r="M7905" s="1" t="s">
        <v>27</v>
      </c>
      <c r="N7905" s="1" t="s">
        <v>33</v>
      </c>
      <c r="O7905" s="1" t="s">
        <v>22</v>
      </c>
      <c r="P7905" s="1" t="s">
        <v>57</v>
      </c>
      <c r="Q7905" s="1" t="s">
        <v>64</v>
      </c>
      <c r="R7905" s="2">
        <v>40100</v>
      </c>
    </row>
    <row r="7906" spans="1:18" x14ac:dyDescent="0.25">
      <c r="A7906" s="1">
        <v>10148</v>
      </c>
      <c r="B7906" s="2">
        <v>39897</v>
      </c>
      <c r="C7906" s="2" t="str">
        <f t="shared" si="616"/>
        <v>March</v>
      </c>
      <c r="D7906" s="1" t="s">
        <v>18</v>
      </c>
      <c r="E7906" s="1">
        <v>27</v>
      </c>
      <c r="F7906" s="1">
        <f t="shared" si="615"/>
        <v>531.77222222222224</v>
      </c>
      <c r="G7906" s="1">
        <v>14357.85</v>
      </c>
      <c r="H7906" s="1">
        <v>41.44</v>
      </c>
      <c r="I7906">
        <f t="shared" si="617"/>
        <v>14399.29</v>
      </c>
      <c r="J7906">
        <f t="shared" si="618"/>
        <v>4.7610000000000001</v>
      </c>
      <c r="K7906">
        <f t="shared" si="619"/>
        <v>683.57723850000013</v>
      </c>
      <c r="L7906" s="1" t="s">
        <v>38</v>
      </c>
      <c r="M7906" s="1" t="s">
        <v>20</v>
      </c>
      <c r="N7906" s="1" t="s">
        <v>28</v>
      </c>
      <c r="O7906" s="1" t="s">
        <v>22</v>
      </c>
      <c r="P7906" s="1" t="s">
        <v>67</v>
      </c>
      <c r="Q7906" s="1" t="s">
        <v>64</v>
      </c>
      <c r="R7906" s="2">
        <v>39897</v>
      </c>
    </row>
    <row r="7907" spans="1:18" x14ac:dyDescent="0.25">
      <c r="A7907" s="1">
        <v>48327</v>
      </c>
      <c r="B7907" s="2">
        <v>40035</v>
      </c>
      <c r="C7907" s="2" t="str">
        <f t="shared" si="616"/>
        <v>August</v>
      </c>
      <c r="D7907" s="1" t="s">
        <v>32</v>
      </c>
      <c r="E7907" s="1">
        <v>14</v>
      </c>
      <c r="F7907" s="1">
        <f t="shared" si="615"/>
        <v>6.4235714285714289</v>
      </c>
      <c r="G7907" s="1">
        <v>89.93</v>
      </c>
      <c r="H7907" s="1">
        <v>3.85</v>
      </c>
      <c r="I7907">
        <f t="shared" si="617"/>
        <v>93.78</v>
      </c>
      <c r="J7907">
        <f t="shared" si="618"/>
        <v>5.3265000000000002</v>
      </c>
      <c r="K7907">
        <f t="shared" si="619"/>
        <v>4.79012145</v>
      </c>
      <c r="L7907" s="1" t="s">
        <v>26</v>
      </c>
      <c r="M7907" s="1" t="s">
        <v>54</v>
      </c>
      <c r="N7907" s="1" t="s">
        <v>42</v>
      </c>
      <c r="O7907" s="1" t="s">
        <v>29</v>
      </c>
      <c r="P7907" s="1" t="s">
        <v>43</v>
      </c>
      <c r="Q7907" s="1" t="s">
        <v>46</v>
      </c>
      <c r="R7907" s="2">
        <v>40037</v>
      </c>
    </row>
    <row r="7908" spans="1:18" x14ac:dyDescent="0.25">
      <c r="A7908" s="1">
        <v>47169</v>
      </c>
      <c r="B7908" s="2">
        <v>40240</v>
      </c>
      <c r="C7908" s="2" t="str">
        <f t="shared" si="616"/>
        <v>March</v>
      </c>
      <c r="D7908" s="1" t="s">
        <v>41</v>
      </c>
      <c r="E7908" s="1">
        <v>15</v>
      </c>
      <c r="F7908" s="1">
        <f t="shared" si="615"/>
        <v>53.55113333333334</v>
      </c>
      <c r="G7908" s="1">
        <v>803.26700000000005</v>
      </c>
      <c r="H7908" s="1">
        <v>5.26</v>
      </c>
      <c r="I7908">
        <f t="shared" si="617"/>
        <v>808.52700000000004</v>
      </c>
      <c r="J7908">
        <f t="shared" si="618"/>
        <v>5.3265000000000002</v>
      </c>
      <c r="K7908">
        <f t="shared" si="619"/>
        <v>42.786016754999999</v>
      </c>
      <c r="L7908" s="1" t="s">
        <v>26</v>
      </c>
      <c r="M7908" s="1" t="s">
        <v>58</v>
      </c>
      <c r="N7908" s="1" t="s">
        <v>42</v>
      </c>
      <c r="O7908" s="1" t="s">
        <v>29</v>
      </c>
      <c r="P7908" s="1" t="s">
        <v>30</v>
      </c>
      <c r="Q7908" s="1" t="s">
        <v>24</v>
      </c>
      <c r="R7908" s="2">
        <v>40241</v>
      </c>
    </row>
    <row r="7909" spans="1:18" x14ac:dyDescent="0.25">
      <c r="A7909" s="1">
        <v>27105</v>
      </c>
      <c r="B7909" s="2">
        <v>40590</v>
      </c>
      <c r="C7909" s="2" t="str">
        <f t="shared" si="616"/>
        <v>February</v>
      </c>
      <c r="D7909" s="1" t="s">
        <v>32</v>
      </c>
      <c r="E7909" s="1">
        <v>37</v>
      </c>
      <c r="F7909" s="1">
        <f t="shared" si="615"/>
        <v>6.0470270270270277</v>
      </c>
      <c r="G7909" s="1">
        <v>223.74</v>
      </c>
      <c r="H7909" s="1">
        <v>2.5</v>
      </c>
      <c r="I7909">
        <f t="shared" si="617"/>
        <v>226.24</v>
      </c>
      <c r="J7909">
        <f t="shared" si="618"/>
        <v>3.5455000000000001</v>
      </c>
      <c r="K7909">
        <f t="shared" si="619"/>
        <v>7.9327017</v>
      </c>
      <c r="L7909" s="1" t="s">
        <v>26</v>
      </c>
      <c r="M7909" s="1" t="s">
        <v>20</v>
      </c>
      <c r="N7909" s="1" t="s">
        <v>42</v>
      </c>
      <c r="O7909" s="1" t="s">
        <v>34</v>
      </c>
      <c r="P7909" s="1" t="s">
        <v>62</v>
      </c>
      <c r="Q7909" s="1" t="s">
        <v>24</v>
      </c>
      <c r="R7909" s="2">
        <v>40591</v>
      </c>
    </row>
    <row r="7910" spans="1:18" x14ac:dyDescent="0.25">
      <c r="A7910" s="1">
        <v>42148</v>
      </c>
      <c r="B7910" s="2">
        <v>40836</v>
      </c>
      <c r="C7910" s="2" t="str">
        <f t="shared" si="616"/>
        <v>October</v>
      </c>
      <c r="D7910" s="1" t="s">
        <v>37</v>
      </c>
      <c r="E7910" s="1">
        <v>11</v>
      </c>
      <c r="F7910" s="1">
        <f t="shared" si="615"/>
        <v>4.1190909090909091</v>
      </c>
      <c r="G7910" s="1">
        <v>45.31</v>
      </c>
      <c r="H7910" s="1">
        <v>2.97</v>
      </c>
      <c r="I7910">
        <f t="shared" si="617"/>
        <v>48.28</v>
      </c>
      <c r="J7910">
        <f t="shared" si="618"/>
        <v>3.5455000000000001</v>
      </c>
      <c r="K7910">
        <f t="shared" si="619"/>
        <v>1.6064660500000003</v>
      </c>
      <c r="L7910" s="1" t="s">
        <v>26</v>
      </c>
      <c r="M7910" s="1" t="s">
        <v>20</v>
      </c>
      <c r="N7910" s="1" t="s">
        <v>33</v>
      </c>
      <c r="O7910" s="1" t="s">
        <v>34</v>
      </c>
      <c r="P7910" s="1" t="s">
        <v>45</v>
      </c>
      <c r="Q7910" s="1" t="s">
        <v>36</v>
      </c>
      <c r="R7910" s="2">
        <v>40839</v>
      </c>
    </row>
    <row r="7911" spans="1:18" x14ac:dyDescent="0.25">
      <c r="A7911" s="1">
        <v>41888</v>
      </c>
      <c r="B7911" s="2">
        <v>39872</v>
      </c>
      <c r="C7911" s="2" t="str">
        <f t="shared" si="616"/>
        <v>February</v>
      </c>
      <c r="D7911" s="1" t="s">
        <v>18</v>
      </c>
      <c r="E7911" s="1">
        <v>29</v>
      </c>
      <c r="F7911" s="1">
        <f t="shared" si="615"/>
        <v>97.346103448275855</v>
      </c>
      <c r="G7911" s="1">
        <v>2823.0369999999998</v>
      </c>
      <c r="H7911" s="1">
        <v>4.2</v>
      </c>
      <c r="I7911">
        <f t="shared" si="617"/>
        <v>2827.2369999999996</v>
      </c>
      <c r="J7911">
        <f t="shared" si="618"/>
        <v>5.3265000000000002</v>
      </c>
      <c r="K7911">
        <f t="shared" si="619"/>
        <v>150.36906580499999</v>
      </c>
      <c r="L7911" s="1" t="s">
        <v>26</v>
      </c>
      <c r="M7911" s="1" t="s">
        <v>20</v>
      </c>
      <c r="N7911" s="1" t="s">
        <v>33</v>
      </c>
      <c r="O7911" s="1" t="s">
        <v>29</v>
      </c>
      <c r="P7911" s="1" t="s">
        <v>30</v>
      </c>
      <c r="Q7911" s="1" t="s">
        <v>24</v>
      </c>
      <c r="R7911" s="2">
        <v>39872</v>
      </c>
    </row>
    <row r="7912" spans="1:18" x14ac:dyDescent="0.25">
      <c r="A7912" s="1">
        <v>14439</v>
      </c>
      <c r="B7912" s="2">
        <v>41151</v>
      </c>
      <c r="C7912" s="2" t="str">
        <f t="shared" si="616"/>
        <v>August</v>
      </c>
      <c r="D7912" s="1" t="s">
        <v>25</v>
      </c>
      <c r="E7912" s="1">
        <v>27</v>
      </c>
      <c r="F7912" s="1">
        <f t="shared" si="615"/>
        <v>52.912592592592596</v>
      </c>
      <c r="G7912" s="1">
        <v>1428.64</v>
      </c>
      <c r="H7912" s="1">
        <v>10.75</v>
      </c>
      <c r="I7912">
        <f t="shared" si="617"/>
        <v>1439.39</v>
      </c>
      <c r="J7912">
        <f t="shared" si="618"/>
        <v>3.5455000000000001</v>
      </c>
      <c r="K7912">
        <f t="shared" si="619"/>
        <v>50.652431200000002</v>
      </c>
      <c r="L7912" s="1" t="s">
        <v>26</v>
      </c>
      <c r="M7912" s="1" t="s">
        <v>47</v>
      </c>
      <c r="N7912" s="1" t="s">
        <v>33</v>
      </c>
      <c r="O7912" s="1" t="s">
        <v>34</v>
      </c>
      <c r="P7912" s="1" t="s">
        <v>45</v>
      </c>
      <c r="Q7912" s="1" t="s">
        <v>24</v>
      </c>
      <c r="R7912" s="2">
        <v>41152</v>
      </c>
    </row>
    <row r="7913" spans="1:18" x14ac:dyDescent="0.25">
      <c r="A7913" s="1">
        <v>57671</v>
      </c>
      <c r="B7913" s="2">
        <v>41220</v>
      </c>
      <c r="C7913" s="2" t="str">
        <f t="shared" si="616"/>
        <v>November</v>
      </c>
      <c r="D7913" s="1" t="s">
        <v>32</v>
      </c>
      <c r="E7913" s="1">
        <v>6</v>
      </c>
      <c r="F7913" s="1">
        <f t="shared" si="615"/>
        <v>3.7966666666666669</v>
      </c>
      <c r="G7913" s="1">
        <v>22.78</v>
      </c>
      <c r="H7913" s="1">
        <v>0.5</v>
      </c>
      <c r="I7913">
        <f t="shared" si="617"/>
        <v>23.28</v>
      </c>
      <c r="J7913">
        <f t="shared" si="618"/>
        <v>3.5455000000000001</v>
      </c>
      <c r="K7913">
        <f t="shared" si="619"/>
        <v>0.80766490000000002</v>
      </c>
      <c r="L7913" s="1" t="s">
        <v>26</v>
      </c>
      <c r="M7913" s="1" t="s">
        <v>58</v>
      </c>
      <c r="N7913" s="1" t="s">
        <v>21</v>
      </c>
      <c r="O7913" s="1" t="s">
        <v>34</v>
      </c>
      <c r="P7913" s="1" t="s">
        <v>63</v>
      </c>
      <c r="Q7913" s="1" t="s">
        <v>24</v>
      </c>
      <c r="R7913" s="2">
        <v>41221</v>
      </c>
    </row>
    <row r="7914" spans="1:18" x14ac:dyDescent="0.25">
      <c r="A7914" s="1">
        <v>50982</v>
      </c>
      <c r="B7914" s="2">
        <v>41015</v>
      </c>
      <c r="C7914" s="2" t="str">
        <f t="shared" si="616"/>
        <v>April</v>
      </c>
      <c r="D7914" s="1" t="s">
        <v>25</v>
      </c>
      <c r="E7914" s="1">
        <v>23</v>
      </c>
      <c r="F7914" s="1">
        <f t="shared" si="615"/>
        <v>3.7621739130434784</v>
      </c>
      <c r="G7914" s="1">
        <v>86.53</v>
      </c>
      <c r="H7914" s="1">
        <v>0.5</v>
      </c>
      <c r="I7914">
        <f t="shared" si="617"/>
        <v>87.03</v>
      </c>
      <c r="J7914">
        <f t="shared" si="618"/>
        <v>3.5455000000000001</v>
      </c>
      <c r="K7914">
        <f t="shared" si="619"/>
        <v>3.0679211500000001</v>
      </c>
      <c r="L7914" s="1" t="s">
        <v>26</v>
      </c>
      <c r="M7914" s="1" t="s">
        <v>49</v>
      </c>
      <c r="N7914" s="1" t="s">
        <v>21</v>
      </c>
      <c r="O7914" s="1" t="s">
        <v>34</v>
      </c>
      <c r="P7914" s="1" t="s">
        <v>63</v>
      </c>
      <c r="Q7914" s="1" t="s">
        <v>24</v>
      </c>
      <c r="R7914" s="2">
        <v>41016</v>
      </c>
    </row>
    <row r="7915" spans="1:18" x14ac:dyDescent="0.25">
      <c r="A7915" s="1">
        <v>45957</v>
      </c>
      <c r="B7915" s="2">
        <v>40442</v>
      </c>
      <c r="C7915" s="2" t="str">
        <f t="shared" si="616"/>
        <v>September</v>
      </c>
      <c r="D7915" s="1" t="s">
        <v>37</v>
      </c>
      <c r="E7915" s="1">
        <v>19</v>
      </c>
      <c r="F7915" s="1">
        <f t="shared" si="615"/>
        <v>7.7573684210526306</v>
      </c>
      <c r="G7915" s="1">
        <v>147.38999999999999</v>
      </c>
      <c r="H7915" s="1">
        <v>5.83</v>
      </c>
      <c r="I7915">
        <f t="shared" si="617"/>
        <v>153.22</v>
      </c>
      <c r="J7915">
        <f t="shared" si="618"/>
        <v>3.5455000000000001</v>
      </c>
      <c r="K7915">
        <f t="shared" si="619"/>
        <v>5.2257124499999996</v>
      </c>
      <c r="L7915" s="1" t="s">
        <v>26</v>
      </c>
      <c r="M7915" s="1" t="s">
        <v>44</v>
      </c>
      <c r="N7915" s="1" t="s">
        <v>42</v>
      </c>
      <c r="O7915" s="1" t="s">
        <v>34</v>
      </c>
      <c r="P7915" s="1" t="s">
        <v>45</v>
      </c>
      <c r="Q7915" s="1" t="s">
        <v>36</v>
      </c>
      <c r="R7915" s="2">
        <v>40444</v>
      </c>
    </row>
    <row r="7916" spans="1:18" x14ac:dyDescent="0.25">
      <c r="A7916" s="1">
        <v>25863</v>
      </c>
      <c r="B7916" s="2">
        <v>40655</v>
      </c>
      <c r="C7916" s="2" t="str">
        <f t="shared" si="616"/>
        <v>April</v>
      </c>
      <c r="D7916" s="1" t="s">
        <v>32</v>
      </c>
      <c r="E7916" s="1">
        <v>18</v>
      </c>
      <c r="F7916" s="1">
        <f t="shared" si="615"/>
        <v>18.927138888888887</v>
      </c>
      <c r="G7916" s="1">
        <v>340.68849999999998</v>
      </c>
      <c r="H7916" s="1">
        <v>4.8099999999999996</v>
      </c>
      <c r="I7916">
        <f t="shared" si="617"/>
        <v>345.49849999999998</v>
      </c>
      <c r="J7916">
        <f t="shared" si="618"/>
        <v>5.3265000000000002</v>
      </c>
      <c r="K7916">
        <f t="shared" si="619"/>
        <v>18.146772952500001</v>
      </c>
      <c r="L7916" s="1" t="s">
        <v>19</v>
      </c>
      <c r="M7916" s="1" t="s">
        <v>27</v>
      </c>
      <c r="N7916" s="1" t="s">
        <v>33</v>
      </c>
      <c r="O7916" s="1" t="s">
        <v>29</v>
      </c>
      <c r="P7916" s="1" t="s">
        <v>30</v>
      </c>
      <c r="Q7916" s="1" t="s">
        <v>31</v>
      </c>
      <c r="R7916" s="2">
        <v>40657</v>
      </c>
    </row>
    <row r="7917" spans="1:18" x14ac:dyDescent="0.25">
      <c r="A7917" s="1">
        <v>55239</v>
      </c>
      <c r="B7917" s="2">
        <v>41246</v>
      </c>
      <c r="C7917" s="2" t="str">
        <f t="shared" si="616"/>
        <v>December</v>
      </c>
      <c r="D7917" s="1" t="s">
        <v>37</v>
      </c>
      <c r="E7917" s="1">
        <v>13</v>
      </c>
      <c r="F7917" s="1">
        <f t="shared" si="615"/>
        <v>7.36</v>
      </c>
      <c r="G7917" s="1">
        <v>95.68</v>
      </c>
      <c r="H7917" s="1">
        <v>5.14</v>
      </c>
      <c r="I7917">
        <f t="shared" si="617"/>
        <v>100.82000000000001</v>
      </c>
      <c r="J7917">
        <f t="shared" si="618"/>
        <v>3.5455000000000001</v>
      </c>
      <c r="K7917">
        <f t="shared" si="619"/>
        <v>3.3923344000000002</v>
      </c>
      <c r="L7917" s="1" t="s">
        <v>19</v>
      </c>
      <c r="M7917" s="1" t="s">
        <v>58</v>
      </c>
      <c r="N7917" s="1" t="s">
        <v>21</v>
      </c>
      <c r="O7917" s="1" t="s">
        <v>34</v>
      </c>
      <c r="P7917" s="1" t="s">
        <v>45</v>
      </c>
      <c r="Q7917" s="1" t="s">
        <v>24</v>
      </c>
      <c r="R7917" s="2">
        <v>41247</v>
      </c>
    </row>
    <row r="7918" spans="1:18" x14ac:dyDescent="0.25">
      <c r="A7918" s="1">
        <v>20706</v>
      </c>
      <c r="B7918" s="2">
        <v>40006</v>
      </c>
      <c r="C7918" s="2" t="str">
        <f t="shared" si="616"/>
        <v>July</v>
      </c>
      <c r="D7918" s="1" t="s">
        <v>25</v>
      </c>
      <c r="E7918" s="1">
        <v>41</v>
      </c>
      <c r="F7918" s="1">
        <f t="shared" si="615"/>
        <v>136.17731707317074</v>
      </c>
      <c r="G7918" s="1">
        <v>5583.27</v>
      </c>
      <c r="H7918" s="1">
        <v>24.49</v>
      </c>
      <c r="I7918">
        <f t="shared" si="617"/>
        <v>5607.76</v>
      </c>
      <c r="J7918">
        <f t="shared" si="618"/>
        <v>4.7610000000000001</v>
      </c>
      <c r="K7918">
        <f t="shared" si="619"/>
        <v>265.81948470000003</v>
      </c>
      <c r="L7918" s="1" t="s">
        <v>19</v>
      </c>
      <c r="M7918" s="1" t="s">
        <v>47</v>
      </c>
      <c r="N7918" s="1" t="s">
        <v>42</v>
      </c>
      <c r="O7918" s="1" t="s">
        <v>22</v>
      </c>
      <c r="P7918" s="1" t="s">
        <v>23</v>
      </c>
      <c r="Q7918" s="1" t="s">
        <v>53</v>
      </c>
      <c r="R7918" s="2">
        <v>40008</v>
      </c>
    </row>
    <row r="7919" spans="1:18" x14ac:dyDescent="0.25">
      <c r="A7919" s="1">
        <v>18561</v>
      </c>
      <c r="B7919" s="2">
        <v>39822</v>
      </c>
      <c r="C7919" s="2" t="str">
        <f t="shared" si="616"/>
        <v>January</v>
      </c>
      <c r="D7919" s="1" t="s">
        <v>32</v>
      </c>
      <c r="E7919" s="1">
        <v>9</v>
      </c>
      <c r="F7919" s="1">
        <f t="shared" si="615"/>
        <v>5.0966666666666667</v>
      </c>
      <c r="G7919" s="1">
        <v>45.87</v>
      </c>
      <c r="H7919" s="1">
        <v>6.89</v>
      </c>
      <c r="I7919">
        <f t="shared" si="617"/>
        <v>52.76</v>
      </c>
      <c r="J7919">
        <f t="shared" si="618"/>
        <v>3.5455000000000001</v>
      </c>
      <c r="K7919">
        <f t="shared" si="619"/>
        <v>1.6263208499999999</v>
      </c>
      <c r="L7919" s="1" t="s">
        <v>26</v>
      </c>
      <c r="M7919" s="1" t="s">
        <v>27</v>
      </c>
      <c r="N7919" s="1" t="s">
        <v>42</v>
      </c>
      <c r="O7919" s="1" t="s">
        <v>34</v>
      </c>
      <c r="P7919" s="1" t="s">
        <v>63</v>
      </c>
      <c r="Q7919" s="1" t="s">
        <v>24</v>
      </c>
      <c r="R7919" s="2">
        <v>39823</v>
      </c>
    </row>
    <row r="7920" spans="1:18" x14ac:dyDescent="0.25">
      <c r="A7920" s="1">
        <v>23398</v>
      </c>
      <c r="B7920" s="2">
        <v>39885</v>
      </c>
      <c r="C7920" s="2" t="str">
        <f t="shared" si="616"/>
        <v>March</v>
      </c>
      <c r="D7920" s="1" t="s">
        <v>41</v>
      </c>
      <c r="E7920" s="1">
        <v>19</v>
      </c>
      <c r="F7920" s="1">
        <f t="shared" si="615"/>
        <v>6.4789473684210526</v>
      </c>
      <c r="G7920" s="1">
        <v>123.1</v>
      </c>
      <c r="H7920" s="1">
        <v>7.37</v>
      </c>
      <c r="I7920">
        <f t="shared" si="617"/>
        <v>130.47</v>
      </c>
      <c r="J7920">
        <f t="shared" si="618"/>
        <v>3.5455000000000001</v>
      </c>
      <c r="K7920">
        <f t="shared" si="619"/>
        <v>4.3645104999999997</v>
      </c>
      <c r="L7920" s="1" t="s">
        <v>26</v>
      </c>
      <c r="M7920" s="1" t="s">
        <v>49</v>
      </c>
      <c r="N7920" s="1" t="s">
        <v>33</v>
      </c>
      <c r="O7920" s="1" t="s">
        <v>34</v>
      </c>
      <c r="P7920" s="1" t="s">
        <v>45</v>
      </c>
      <c r="Q7920" s="1" t="s">
        <v>24</v>
      </c>
      <c r="R7920" s="2">
        <v>39886</v>
      </c>
    </row>
    <row r="7921" spans="1:18" x14ac:dyDescent="0.25">
      <c r="A7921" s="1">
        <v>26945</v>
      </c>
      <c r="B7921" s="2">
        <v>39849</v>
      </c>
      <c r="C7921" s="2" t="str">
        <f t="shared" si="616"/>
        <v>February</v>
      </c>
      <c r="D7921" s="1" t="s">
        <v>37</v>
      </c>
      <c r="E7921" s="1">
        <v>29</v>
      </c>
      <c r="F7921" s="1">
        <f t="shared" si="615"/>
        <v>7.6320689655172416</v>
      </c>
      <c r="G7921" s="1">
        <v>221.33</v>
      </c>
      <c r="H7921" s="1">
        <v>1.77</v>
      </c>
      <c r="I7921">
        <f t="shared" si="617"/>
        <v>223.10000000000002</v>
      </c>
      <c r="J7921">
        <f t="shared" si="618"/>
        <v>3.5455000000000001</v>
      </c>
      <c r="K7921">
        <f t="shared" si="619"/>
        <v>7.8472551500000005</v>
      </c>
      <c r="L7921" s="1" t="s">
        <v>26</v>
      </c>
      <c r="M7921" s="1" t="s">
        <v>56</v>
      </c>
      <c r="N7921" s="1" t="s">
        <v>42</v>
      </c>
      <c r="O7921" s="1" t="s">
        <v>34</v>
      </c>
      <c r="P7921" s="1" t="s">
        <v>45</v>
      </c>
      <c r="Q7921" s="1" t="s">
        <v>36</v>
      </c>
      <c r="R7921" s="2">
        <v>39849</v>
      </c>
    </row>
    <row r="7922" spans="1:18" x14ac:dyDescent="0.25">
      <c r="A7922" s="1">
        <v>33570</v>
      </c>
      <c r="B7922" s="2">
        <v>41259</v>
      </c>
      <c r="C7922" s="2" t="str">
        <f t="shared" si="616"/>
        <v>December</v>
      </c>
      <c r="D7922" s="1" t="s">
        <v>32</v>
      </c>
      <c r="E7922" s="1">
        <v>46</v>
      </c>
      <c r="F7922" s="1">
        <f t="shared" si="615"/>
        <v>5.78</v>
      </c>
      <c r="G7922" s="1">
        <v>265.88</v>
      </c>
      <c r="H7922" s="1">
        <v>5.01</v>
      </c>
      <c r="I7922">
        <f t="shared" si="617"/>
        <v>270.89</v>
      </c>
      <c r="J7922">
        <f t="shared" si="618"/>
        <v>3.5455000000000001</v>
      </c>
      <c r="K7922">
        <f t="shared" si="619"/>
        <v>9.4267754000000004</v>
      </c>
      <c r="L7922" s="1" t="s">
        <v>26</v>
      </c>
      <c r="M7922" s="1" t="s">
        <v>20</v>
      </c>
      <c r="N7922" s="1" t="s">
        <v>33</v>
      </c>
      <c r="O7922" s="1" t="s">
        <v>34</v>
      </c>
      <c r="P7922" s="1" t="s">
        <v>48</v>
      </c>
      <c r="Q7922" s="1" t="s">
        <v>24</v>
      </c>
      <c r="R7922" s="2">
        <v>41261</v>
      </c>
    </row>
    <row r="7923" spans="1:18" x14ac:dyDescent="0.25">
      <c r="A7923" s="1">
        <v>6850</v>
      </c>
      <c r="B7923" s="2">
        <v>40220</v>
      </c>
      <c r="C7923" s="2" t="str">
        <f t="shared" si="616"/>
        <v>February</v>
      </c>
      <c r="D7923" s="1" t="s">
        <v>25</v>
      </c>
      <c r="E7923" s="1">
        <v>34</v>
      </c>
      <c r="F7923" s="1">
        <f t="shared" si="615"/>
        <v>62.550588235294114</v>
      </c>
      <c r="G7923" s="1">
        <v>2126.7199999999998</v>
      </c>
      <c r="H7923" s="1">
        <v>6.88</v>
      </c>
      <c r="I7923">
        <f t="shared" si="617"/>
        <v>2133.6</v>
      </c>
      <c r="J7923">
        <f t="shared" si="618"/>
        <v>3.5455000000000001</v>
      </c>
      <c r="K7923">
        <f t="shared" si="619"/>
        <v>75.402857600000004</v>
      </c>
      <c r="L7923" s="1" t="s">
        <v>26</v>
      </c>
      <c r="M7923" s="1" t="s">
        <v>51</v>
      </c>
      <c r="N7923" s="1" t="s">
        <v>33</v>
      </c>
      <c r="O7923" s="1" t="s">
        <v>34</v>
      </c>
      <c r="P7923" s="1" t="s">
        <v>60</v>
      </c>
      <c r="Q7923" s="1" t="s">
        <v>24</v>
      </c>
      <c r="R7923" s="2">
        <v>40222</v>
      </c>
    </row>
    <row r="7924" spans="1:18" x14ac:dyDescent="0.25">
      <c r="A7924" s="1">
        <v>52321</v>
      </c>
      <c r="B7924" s="2">
        <v>40852</v>
      </c>
      <c r="C7924" s="2" t="str">
        <f t="shared" si="616"/>
        <v>November</v>
      </c>
      <c r="D7924" s="1" t="s">
        <v>25</v>
      </c>
      <c r="E7924" s="1">
        <v>48</v>
      </c>
      <c r="F7924" s="1">
        <f t="shared" si="615"/>
        <v>12.859583333333333</v>
      </c>
      <c r="G7924" s="1">
        <v>617.26</v>
      </c>
      <c r="H7924" s="1">
        <v>6.13</v>
      </c>
      <c r="I7924">
        <f t="shared" si="617"/>
        <v>623.39</v>
      </c>
      <c r="J7924">
        <f t="shared" si="618"/>
        <v>3.5455000000000001</v>
      </c>
      <c r="K7924">
        <f t="shared" si="619"/>
        <v>21.884953300000003</v>
      </c>
      <c r="L7924" s="1" t="s">
        <v>26</v>
      </c>
      <c r="M7924" s="1" t="s">
        <v>44</v>
      </c>
      <c r="N7924" s="1" t="s">
        <v>28</v>
      </c>
      <c r="O7924" s="1" t="s">
        <v>34</v>
      </c>
      <c r="P7924" s="1" t="s">
        <v>60</v>
      </c>
      <c r="Q7924" s="1" t="s">
        <v>24</v>
      </c>
      <c r="R7924" s="2">
        <v>40854</v>
      </c>
    </row>
    <row r="7925" spans="1:18" x14ac:dyDescent="0.25">
      <c r="A7925" s="1">
        <v>12867</v>
      </c>
      <c r="B7925" s="2">
        <v>40613</v>
      </c>
      <c r="C7925" s="2" t="str">
        <f t="shared" si="616"/>
        <v>March</v>
      </c>
      <c r="D7925" s="1" t="s">
        <v>32</v>
      </c>
      <c r="E7925" s="1">
        <v>6</v>
      </c>
      <c r="F7925" s="1">
        <f t="shared" si="615"/>
        <v>21.248333333333331</v>
      </c>
      <c r="G7925" s="1">
        <v>127.49</v>
      </c>
      <c r="H7925" s="1">
        <v>4</v>
      </c>
      <c r="I7925">
        <f t="shared" si="617"/>
        <v>131.49</v>
      </c>
      <c r="J7925">
        <f t="shared" si="618"/>
        <v>5.3265000000000002</v>
      </c>
      <c r="K7925">
        <f t="shared" si="619"/>
        <v>6.7907548499999999</v>
      </c>
      <c r="L7925" s="1" t="s">
        <v>19</v>
      </c>
      <c r="M7925" s="1" t="s">
        <v>56</v>
      </c>
      <c r="N7925" s="1" t="s">
        <v>33</v>
      </c>
      <c r="O7925" s="1" t="s">
        <v>29</v>
      </c>
      <c r="P7925" s="1" t="s">
        <v>43</v>
      </c>
      <c r="Q7925" s="1" t="s">
        <v>24</v>
      </c>
      <c r="R7925" s="2">
        <v>40613</v>
      </c>
    </row>
    <row r="7926" spans="1:18" x14ac:dyDescent="0.25">
      <c r="A7926" s="1">
        <v>23522</v>
      </c>
      <c r="B7926" s="2">
        <v>40644</v>
      </c>
      <c r="C7926" s="2" t="str">
        <f t="shared" si="616"/>
        <v>April</v>
      </c>
      <c r="D7926" s="1" t="s">
        <v>37</v>
      </c>
      <c r="E7926" s="1">
        <v>19</v>
      </c>
      <c r="F7926" s="1">
        <f t="shared" si="615"/>
        <v>152.63052631578947</v>
      </c>
      <c r="G7926" s="1">
        <v>2899.98</v>
      </c>
      <c r="H7926" s="1">
        <v>5.5</v>
      </c>
      <c r="I7926">
        <f t="shared" si="617"/>
        <v>2905.48</v>
      </c>
      <c r="J7926">
        <f t="shared" si="618"/>
        <v>5.3265000000000002</v>
      </c>
      <c r="K7926">
        <f t="shared" si="619"/>
        <v>154.46743470000001</v>
      </c>
      <c r="L7926" s="1" t="s">
        <v>26</v>
      </c>
      <c r="M7926" s="1" t="s">
        <v>49</v>
      </c>
      <c r="N7926" s="1" t="s">
        <v>28</v>
      </c>
      <c r="O7926" s="1" t="s">
        <v>29</v>
      </c>
      <c r="P7926" s="1" t="s">
        <v>43</v>
      </c>
      <c r="Q7926" s="1" t="s">
        <v>24</v>
      </c>
      <c r="R7926" s="2">
        <v>40645</v>
      </c>
    </row>
    <row r="7927" spans="1:18" x14ac:dyDescent="0.25">
      <c r="A7927" s="1">
        <v>57537</v>
      </c>
      <c r="B7927" s="2">
        <v>41170</v>
      </c>
      <c r="C7927" s="2" t="str">
        <f t="shared" si="616"/>
        <v>September</v>
      </c>
      <c r="D7927" s="1" t="s">
        <v>41</v>
      </c>
      <c r="E7927" s="1">
        <v>13</v>
      </c>
      <c r="F7927" s="1">
        <f t="shared" si="615"/>
        <v>5.8753846153846148</v>
      </c>
      <c r="G7927" s="1">
        <v>76.38</v>
      </c>
      <c r="H7927" s="1">
        <v>5.24</v>
      </c>
      <c r="I7927">
        <f t="shared" si="617"/>
        <v>81.61999999999999</v>
      </c>
      <c r="J7927">
        <f t="shared" si="618"/>
        <v>3.5455000000000001</v>
      </c>
      <c r="K7927">
        <f t="shared" si="619"/>
        <v>2.7080529000000002</v>
      </c>
      <c r="L7927" s="1" t="s">
        <v>19</v>
      </c>
      <c r="M7927" s="1" t="s">
        <v>59</v>
      </c>
      <c r="N7927" s="1" t="s">
        <v>42</v>
      </c>
      <c r="O7927" s="1" t="s">
        <v>34</v>
      </c>
      <c r="P7927" s="1" t="s">
        <v>48</v>
      </c>
      <c r="Q7927" s="1" t="s">
        <v>24</v>
      </c>
      <c r="R7927" s="2">
        <v>41171</v>
      </c>
    </row>
    <row r="7928" spans="1:18" x14ac:dyDescent="0.25">
      <c r="A7928" s="1">
        <v>57857</v>
      </c>
      <c r="B7928" s="2">
        <v>40299</v>
      </c>
      <c r="C7928" s="2" t="str">
        <f t="shared" si="616"/>
        <v>May</v>
      </c>
      <c r="D7928" s="1" t="s">
        <v>25</v>
      </c>
      <c r="E7928" s="1">
        <v>18</v>
      </c>
      <c r="F7928" s="1">
        <f t="shared" si="615"/>
        <v>17.497777777777777</v>
      </c>
      <c r="G7928" s="1">
        <v>314.95999999999998</v>
      </c>
      <c r="H7928" s="1">
        <v>3.77</v>
      </c>
      <c r="I7928">
        <f t="shared" si="617"/>
        <v>318.72999999999996</v>
      </c>
      <c r="J7928">
        <f t="shared" si="618"/>
        <v>4.7610000000000001</v>
      </c>
      <c r="K7928">
        <f t="shared" si="619"/>
        <v>14.995245599999999</v>
      </c>
      <c r="L7928" s="1" t="s">
        <v>26</v>
      </c>
      <c r="M7928" s="1" t="s">
        <v>20</v>
      </c>
      <c r="N7928" s="1" t="s">
        <v>28</v>
      </c>
      <c r="O7928" s="1" t="s">
        <v>22</v>
      </c>
      <c r="P7928" s="1" t="s">
        <v>23</v>
      </c>
      <c r="Q7928" s="1" t="s">
        <v>46</v>
      </c>
      <c r="R7928" s="2">
        <v>40299</v>
      </c>
    </row>
    <row r="7929" spans="1:18" x14ac:dyDescent="0.25">
      <c r="A7929" s="1">
        <v>15904</v>
      </c>
      <c r="B7929" s="2">
        <v>40113</v>
      </c>
      <c r="C7929" s="2" t="str">
        <f t="shared" si="616"/>
        <v>October</v>
      </c>
      <c r="D7929" s="1" t="s">
        <v>32</v>
      </c>
      <c r="E7929" s="1">
        <v>49</v>
      </c>
      <c r="F7929" s="1">
        <f t="shared" si="615"/>
        <v>37.486530612244898</v>
      </c>
      <c r="G7929" s="1">
        <v>1836.84</v>
      </c>
      <c r="H7929" s="1">
        <v>8.99</v>
      </c>
      <c r="I7929">
        <f t="shared" si="617"/>
        <v>1845.83</v>
      </c>
      <c r="J7929">
        <f t="shared" si="618"/>
        <v>3.5455000000000001</v>
      </c>
      <c r="K7929">
        <f t="shared" si="619"/>
        <v>65.125162199999991</v>
      </c>
      <c r="L7929" s="1" t="s">
        <v>19</v>
      </c>
      <c r="M7929" s="1" t="s">
        <v>54</v>
      </c>
      <c r="N7929" s="1" t="s">
        <v>28</v>
      </c>
      <c r="O7929" s="1" t="s">
        <v>34</v>
      </c>
      <c r="P7929" s="1" t="s">
        <v>35</v>
      </c>
      <c r="Q7929" s="1" t="s">
        <v>46</v>
      </c>
      <c r="R7929" s="2">
        <v>40115</v>
      </c>
    </row>
    <row r="7930" spans="1:18" x14ac:dyDescent="0.25">
      <c r="A7930" s="1">
        <v>51780</v>
      </c>
      <c r="B7930" s="2">
        <v>40383</v>
      </c>
      <c r="C7930" s="2" t="str">
        <f t="shared" si="616"/>
        <v>July</v>
      </c>
      <c r="D7930" s="1" t="s">
        <v>18</v>
      </c>
      <c r="E7930" s="1">
        <v>11</v>
      </c>
      <c r="F7930" s="1">
        <f t="shared" si="615"/>
        <v>2.9118181818181821</v>
      </c>
      <c r="G7930" s="1">
        <v>32.03</v>
      </c>
      <c r="H7930" s="1">
        <v>0.5</v>
      </c>
      <c r="I7930">
        <f t="shared" si="617"/>
        <v>32.53</v>
      </c>
      <c r="J7930">
        <f t="shared" si="618"/>
        <v>3.5455000000000001</v>
      </c>
      <c r="K7930">
        <f t="shared" si="619"/>
        <v>1.1356236500000001</v>
      </c>
      <c r="L7930" s="1" t="s">
        <v>26</v>
      </c>
      <c r="M7930" s="1" t="s">
        <v>54</v>
      </c>
      <c r="N7930" s="1" t="s">
        <v>21</v>
      </c>
      <c r="O7930" s="1" t="s">
        <v>34</v>
      </c>
      <c r="P7930" s="1" t="s">
        <v>63</v>
      </c>
      <c r="Q7930" s="1" t="s">
        <v>24</v>
      </c>
      <c r="R7930" s="2">
        <v>40390</v>
      </c>
    </row>
    <row r="7931" spans="1:18" x14ac:dyDescent="0.25">
      <c r="A7931" s="1">
        <v>33761</v>
      </c>
      <c r="B7931" s="2">
        <v>41125</v>
      </c>
      <c r="C7931" s="2" t="str">
        <f t="shared" si="616"/>
        <v>August</v>
      </c>
      <c r="D7931" s="1" t="s">
        <v>25</v>
      </c>
      <c r="E7931" s="1">
        <v>45</v>
      </c>
      <c r="F7931" s="1">
        <f t="shared" si="615"/>
        <v>10.309555555555555</v>
      </c>
      <c r="G7931" s="1">
        <v>463.93</v>
      </c>
      <c r="H7931" s="1">
        <v>2.89</v>
      </c>
      <c r="I7931">
        <f t="shared" si="617"/>
        <v>466.82</v>
      </c>
      <c r="J7931">
        <f t="shared" si="618"/>
        <v>3.5455000000000001</v>
      </c>
      <c r="K7931">
        <f t="shared" si="619"/>
        <v>16.448638150000001</v>
      </c>
      <c r="L7931" s="1" t="s">
        <v>26</v>
      </c>
      <c r="M7931" s="1" t="s">
        <v>49</v>
      </c>
      <c r="N7931" s="1" t="s">
        <v>42</v>
      </c>
      <c r="O7931" s="1" t="s">
        <v>34</v>
      </c>
      <c r="P7931" s="1" t="s">
        <v>35</v>
      </c>
      <c r="Q7931" s="1" t="s">
        <v>46</v>
      </c>
      <c r="R7931" s="2">
        <v>41126</v>
      </c>
    </row>
    <row r="7932" spans="1:18" x14ac:dyDescent="0.25">
      <c r="A7932" s="1">
        <v>16610</v>
      </c>
      <c r="B7932" s="2">
        <v>40096</v>
      </c>
      <c r="C7932" s="2" t="str">
        <f t="shared" si="616"/>
        <v>October</v>
      </c>
      <c r="D7932" s="1" t="s">
        <v>25</v>
      </c>
      <c r="E7932" s="1">
        <v>19</v>
      </c>
      <c r="F7932" s="1">
        <f t="shared" si="615"/>
        <v>34.691052631578948</v>
      </c>
      <c r="G7932" s="1">
        <v>659.13</v>
      </c>
      <c r="H7932" s="1">
        <v>6.66</v>
      </c>
      <c r="I7932">
        <f t="shared" si="617"/>
        <v>665.79</v>
      </c>
      <c r="J7932">
        <f t="shared" si="618"/>
        <v>3.5455000000000001</v>
      </c>
      <c r="K7932">
        <f t="shared" si="619"/>
        <v>23.369454150000003</v>
      </c>
      <c r="L7932" s="1" t="s">
        <v>26</v>
      </c>
      <c r="M7932" s="1" t="s">
        <v>27</v>
      </c>
      <c r="N7932" s="1" t="s">
        <v>33</v>
      </c>
      <c r="O7932" s="1" t="s">
        <v>34</v>
      </c>
      <c r="P7932" s="1" t="s">
        <v>62</v>
      </c>
      <c r="Q7932" s="1" t="s">
        <v>24</v>
      </c>
      <c r="R7932" s="2">
        <v>40098</v>
      </c>
    </row>
    <row r="7933" spans="1:18" x14ac:dyDescent="0.25">
      <c r="A7933" s="1">
        <v>55425</v>
      </c>
      <c r="B7933" s="2">
        <v>40848</v>
      </c>
      <c r="C7933" s="2" t="str">
        <f t="shared" si="616"/>
        <v>November</v>
      </c>
      <c r="D7933" s="1" t="s">
        <v>37</v>
      </c>
      <c r="E7933" s="1">
        <v>7</v>
      </c>
      <c r="F7933" s="1">
        <f t="shared" si="615"/>
        <v>10.551428571428572</v>
      </c>
      <c r="G7933" s="1">
        <v>73.86</v>
      </c>
      <c r="H7933" s="1">
        <v>9.4499999999999993</v>
      </c>
      <c r="I7933">
        <f t="shared" si="617"/>
        <v>83.31</v>
      </c>
      <c r="J7933">
        <f t="shared" si="618"/>
        <v>3.5455000000000001</v>
      </c>
      <c r="K7933">
        <f t="shared" si="619"/>
        <v>2.6187062999999999</v>
      </c>
      <c r="L7933" s="1" t="s">
        <v>26</v>
      </c>
      <c r="M7933" s="1" t="s">
        <v>58</v>
      </c>
      <c r="N7933" s="1" t="s">
        <v>33</v>
      </c>
      <c r="O7933" s="1" t="s">
        <v>34</v>
      </c>
      <c r="P7933" s="1" t="s">
        <v>60</v>
      </c>
      <c r="Q7933" s="1" t="s">
        <v>24</v>
      </c>
      <c r="R7933" s="2">
        <v>40849</v>
      </c>
    </row>
    <row r="7934" spans="1:18" x14ac:dyDescent="0.25">
      <c r="A7934" s="1">
        <v>7906</v>
      </c>
      <c r="B7934" s="2">
        <v>40103</v>
      </c>
      <c r="C7934" s="2" t="str">
        <f t="shared" si="616"/>
        <v>October</v>
      </c>
      <c r="D7934" s="1" t="s">
        <v>41</v>
      </c>
      <c r="E7934" s="1">
        <v>37</v>
      </c>
      <c r="F7934" s="1">
        <f t="shared" si="615"/>
        <v>27.109729729729729</v>
      </c>
      <c r="G7934" s="1">
        <v>1003.06</v>
      </c>
      <c r="H7934" s="1">
        <v>5.37</v>
      </c>
      <c r="I7934">
        <f t="shared" si="617"/>
        <v>1008.43</v>
      </c>
      <c r="J7934">
        <f t="shared" si="618"/>
        <v>3.5455000000000001</v>
      </c>
      <c r="K7934">
        <f t="shared" si="619"/>
        <v>35.5634923</v>
      </c>
      <c r="L7934" s="1" t="s">
        <v>26</v>
      </c>
      <c r="M7934" s="1" t="s">
        <v>65</v>
      </c>
      <c r="N7934" s="1" t="s">
        <v>21</v>
      </c>
      <c r="O7934" s="1" t="s">
        <v>34</v>
      </c>
      <c r="P7934" s="1" t="s">
        <v>68</v>
      </c>
      <c r="Q7934" s="1" t="s">
        <v>31</v>
      </c>
      <c r="R7934" s="2">
        <v>40103</v>
      </c>
    </row>
    <row r="7935" spans="1:18" x14ac:dyDescent="0.25">
      <c r="A7935" s="1">
        <v>2208</v>
      </c>
      <c r="B7935" s="2">
        <v>40663</v>
      </c>
      <c r="C7935" s="2" t="str">
        <f t="shared" si="616"/>
        <v>April</v>
      </c>
      <c r="D7935" s="1" t="s">
        <v>32</v>
      </c>
      <c r="E7935" s="1">
        <v>41</v>
      </c>
      <c r="F7935" s="1">
        <f t="shared" si="615"/>
        <v>567.83048780487798</v>
      </c>
      <c r="G7935" s="1">
        <v>23281.05</v>
      </c>
      <c r="H7935" s="1">
        <v>24.49</v>
      </c>
      <c r="I7935">
        <f t="shared" si="617"/>
        <v>23305.54</v>
      </c>
      <c r="J7935">
        <f t="shared" si="618"/>
        <v>5.3265000000000002</v>
      </c>
      <c r="K7935">
        <f t="shared" si="619"/>
        <v>1240.06512825</v>
      </c>
      <c r="L7935" s="1" t="s">
        <v>26</v>
      </c>
      <c r="M7935" s="1" t="s">
        <v>58</v>
      </c>
      <c r="N7935" s="1" t="s">
        <v>42</v>
      </c>
      <c r="O7935" s="1" t="s">
        <v>29</v>
      </c>
      <c r="P7935" s="1" t="s">
        <v>52</v>
      </c>
      <c r="Q7935" s="1" t="s">
        <v>53</v>
      </c>
      <c r="R7935" s="2">
        <v>40664</v>
      </c>
    </row>
    <row r="7936" spans="1:18" x14ac:dyDescent="0.25">
      <c r="A7936" s="1">
        <v>24132</v>
      </c>
      <c r="B7936" s="2">
        <v>40000</v>
      </c>
      <c r="C7936" s="2" t="str">
        <f t="shared" si="616"/>
        <v>July</v>
      </c>
      <c r="D7936" s="1" t="s">
        <v>18</v>
      </c>
      <c r="E7936" s="1">
        <v>46</v>
      </c>
      <c r="F7936" s="1">
        <f t="shared" si="615"/>
        <v>7.2136956521739126</v>
      </c>
      <c r="G7936" s="1">
        <v>331.83</v>
      </c>
      <c r="H7936" s="1">
        <v>6.05</v>
      </c>
      <c r="I7936">
        <f t="shared" si="617"/>
        <v>337.88</v>
      </c>
      <c r="J7936">
        <f t="shared" si="618"/>
        <v>3.5455000000000001</v>
      </c>
      <c r="K7936">
        <f t="shared" si="619"/>
        <v>11.76503265</v>
      </c>
      <c r="L7936" s="1" t="s">
        <v>26</v>
      </c>
      <c r="M7936" s="1" t="s">
        <v>20</v>
      </c>
      <c r="N7936" s="1" t="s">
        <v>33</v>
      </c>
      <c r="O7936" s="1" t="s">
        <v>34</v>
      </c>
      <c r="P7936" s="1" t="s">
        <v>48</v>
      </c>
      <c r="Q7936" s="1" t="s">
        <v>24</v>
      </c>
      <c r="R7936" s="2">
        <v>40000</v>
      </c>
    </row>
    <row r="7937" spans="1:18" x14ac:dyDescent="0.25">
      <c r="A7937" s="1">
        <v>56032</v>
      </c>
      <c r="B7937" s="2">
        <v>40896</v>
      </c>
      <c r="C7937" s="2" t="str">
        <f t="shared" si="616"/>
        <v>December</v>
      </c>
      <c r="D7937" s="1" t="s">
        <v>32</v>
      </c>
      <c r="E7937" s="1">
        <v>25</v>
      </c>
      <c r="F7937" s="1">
        <f t="shared" si="615"/>
        <v>156.9308</v>
      </c>
      <c r="G7937" s="1">
        <v>3923.27</v>
      </c>
      <c r="H7937" s="1">
        <v>60</v>
      </c>
      <c r="I7937">
        <f t="shared" si="617"/>
        <v>3983.27</v>
      </c>
      <c r="J7937">
        <f t="shared" si="618"/>
        <v>4.7610000000000001</v>
      </c>
      <c r="K7937">
        <f t="shared" si="619"/>
        <v>186.7868847</v>
      </c>
      <c r="L7937" s="1" t="s">
        <v>38</v>
      </c>
      <c r="M7937" s="1" t="s">
        <v>54</v>
      </c>
      <c r="N7937" s="1" t="s">
        <v>33</v>
      </c>
      <c r="O7937" s="1" t="s">
        <v>22</v>
      </c>
      <c r="P7937" s="1" t="s">
        <v>57</v>
      </c>
      <c r="Q7937" s="1" t="s">
        <v>40</v>
      </c>
      <c r="R7937" s="2">
        <v>40898</v>
      </c>
    </row>
    <row r="7938" spans="1:18" x14ac:dyDescent="0.25">
      <c r="A7938" s="1">
        <v>49762</v>
      </c>
      <c r="B7938" s="2">
        <v>40709</v>
      </c>
      <c r="C7938" s="2" t="str">
        <f t="shared" si="616"/>
        <v>June</v>
      </c>
      <c r="D7938" s="1" t="s">
        <v>25</v>
      </c>
      <c r="E7938" s="1">
        <v>35</v>
      </c>
      <c r="F7938" s="1">
        <f t="shared" ref="F7938:F8001" si="620">G7938/E7938</f>
        <v>2.8322857142857143</v>
      </c>
      <c r="G7938" s="1">
        <v>99.13</v>
      </c>
      <c r="H7938" s="1">
        <v>0.81</v>
      </c>
      <c r="I7938">
        <f t="shared" si="617"/>
        <v>99.94</v>
      </c>
      <c r="J7938">
        <f t="shared" si="618"/>
        <v>3.5455000000000001</v>
      </c>
      <c r="K7938">
        <f t="shared" si="619"/>
        <v>3.5146541500000001</v>
      </c>
      <c r="L7938" s="1" t="s">
        <v>26</v>
      </c>
      <c r="M7938" s="1" t="s">
        <v>49</v>
      </c>
      <c r="N7938" s="1" t="s">
        <v>33</v>
      </c>
      <c r="O7938" s="1" t="s">
        <v>34</v>
      </c>
      <c r="P7938" s="1" t="s">
        <v>35</v>
      </c>
      <c r="Q7938" s="1" t="s">
        <v>36</v>
      </c>
      <c r="R7938" s="2">
        <v>40711</v>
      </c>
    </row>
    <row r="7939" spans="1:18" x14ac:dyDescent="0.25">
      <c r="A7939" s="1">
        <v>34816</v>
      </c>
      <c r="B7939" s="2">
        <v>40487</v>
      </c>
      <c r="C7939" s="2" t="str">
        <f t="shared" ref="C7939:C8002" si="621">TEXT(B7939,"mmmm")</f>
        <v>November</v>
      </c>
      <c r="D7939" s="1" t="s">
        <v>32</v>
      </c>
      <c r="E7939" s="1">
        <v>29</v>
      </c>
      <c r="F7939" s="1">
        <f t="shared" si="620"/>
        <v>39.946551724137933</v>
      </c>
      <c r="G7939" s="1">
        <v>1158.45</v>
      </c>
      <c r="H7939" s="1">
        <v>4.5</v>
      </c>
      <c r="I7939">
        <f t="shared" ref="I7939:I8002" si="622">G7939+H7939</f>
        <v>1162.95</v>
      </c>
      <c r="J7939">
        <f t="shared" ref="J7939:J8002" si="623">IF(O7939="Furniture",4.761,IF(O7939="Technology",5.3265,IF(O7939="Office Supplies",3.5455,0)))</f>
        <v>3.5455000000000001</v>
      </c>
      <c r="K7939">
        <f t="shared" ref="K7939:K8002" si="624">(J7939*G7939)/100</f>
        <v>41.072844750000002</v>
      </c>
      <c r="L7939" s="1" t="s">
        <v>26</v>
      </c>
      <c r="M7939" s="1" t="s">
        <v>20</v>
      </c>
      <c r="N7939" s="1" t="s">
        <v>33</v>
      </c>
      <c r="O7939" s="1" t="s">
        <v>34</v>
      </c>
      <c r="P7939" s="1" t="s">
        <v>68</v>
      </c>
      <c r="Q7939" s="1" t="s">
        <v>24</v>
      </c>
      <c r="R7939" s="2">
        <v>40487</v>
      </c>
    </row>
    <row r="7940" spans="1:18" x14ac:dyDescent="0.25">
      <c r="A7940" s="1">
        <v>21382</v>
      </c>
      <c r="B7940" s="2">
        <v>40920</v>
      </c>
      <c r="C7940" s="2" t="str">
        <f t="shared" si="621"/>
        <v>January</v>
      </c>
      <c r="D7940" s="1" t="s">
        <v>37</v>
      </c>
      <c r="E7940" s="1">
        <v>21</v>
      </c>
      <c r="F7940" s="1">
        <f t="shared" si="620"/>
        <v>306.46999999999997</v>
      </c>
      <c r="G7940" s="1">
        <v>6435.87</v>
      </c>
      <c r="H7940" s="1">
        <v>64.73</v>
      </c>
      <c r="I7940">
        <f t="shared" si="622"/>
        <v>6500.5999999999995</v>
      </c>
      <c r="J7940">
        <f t="shared" si="623"/>
        <v>4.7610000000000001</v>
      </c>
      <c r="K7940">
        <f t="shared" si="624"/>
        <v>306.41177070000003</v>
      </c>
      <c r="L7940" s="1" t="s">
        <v>38</v>
      </c>
      <c r="M7940" s="1" t="s">
        <v>54</v>
      </c>
      <c r="N7940" s="1" t="s">
        <v>33</v>
      </c>
      <c r="O7940" s="1" t="s">
        <v>22</v>
      </c>
      <c r="P7940" s="1" t="s">
        <v>39</v>
      </c>
      <c r="Q7940" s="1" t="s">
        <v>40</v>
      </c>
      <c r="R7940" s="2">
        <v>40922</v>
      </c>
    </row>
    <row r="7941" spans="1:18" x14ac:dyDescent="0.25">
      <c r="A7941" s="1">
        <v>55747</v>
      </c>
      <c r="B7941" s="2">
        <v>41245</v>
      </c>
      <c r="C7941" s="2" t="str">
        <f t="shared" si="621"/>
        <v>December</v>
      </c>
      <c r="D7941" s="1" t="s">
        <v>25</v>
      </c>
      <c r="E7941" s="1">
        <v>42</v>
      </c>
      <c r="F7941" s="1">
        <f t="shared" si="620"/>
        <v>472.51657142857141</v>
      </c>
      <c r="G7941" s="1">
        <v>19845.696</v>
      </c>
      <c r="H7941" s="1">
        <v>64.59</v>
      </c>
      <c r="I7941">
        <f t="shared" si="622"/>
        <v>19910.286</v>
      </c>
      <c r="J7941">
        <f t="shared" si="623"/>
        <v>4.7610000000000001</v>
      </c>
      <c r="K7941">
        <f t="shared" si="624"/>
        <v>944.85358655999994</v>
      </c>
      <c r="L7941" s="1" t="s">
        <v>38</v>
      </c>
      <c r="M7941" s="1" t="s">
        <v>27</v>
      </c>
      <c r="N7941" s="1" t="s">
        <v>28</v>
      </c>
      <c r="O7941" s="1" t="s">
        <v>22</v>
      </c>
      <c r="P7941" s="1" t="s">
        <v>57</v>
      </c>
      <c r="Q7941" s="1" t="s">
        <v>64</v>
      </c>
      <c r="R7941" s="2">
        <v>41247</v>
      </c>
    </row>
    <row r="7942" spans="1:18" x14ac:dyDescent="0.25">
      <c r="A7942" s="1">
        <v>21763</v>
      </c>
      <c r="B7942" s="2">
        <v>41057</v>
      </c>
      <c r="C7942" s="2" t="str">
        <f t="shared" si="621"/>
        <v>May</v>
      </c>
      <c r="D7942" s="1" t="s">
        <v>18</v>
      </c>
      <c r="E7942" s="1">
        <v>22</v>
      </c>
      <c r="F7942" s="1">
        <f t="shared" si="620"/>
        <v>56.338386363636367</v>
      </c>
      <c r="G7942" s="1">
        <v>1239.4445000000001</v>
      </c>
      <c r="H7942" s="1">
        <v>3.99</v>
      </c>
      <c r="I7942">
        <f t="shared" si="622"/>
        <v>1243.4345000000001</v>
      </c>
      <c r="J7942">
        <f t="shared" si="623"/>
        <v>5.3265000000000002</v>
      </c>
      <c r="K7942">
        <f t="shared" si="624"/>
        <v>66.019011292500011</v>
      </c>
      <c r="L7942" s="1" t="s">
        <v>26</v>
      </c>
      <c r="M7942" s="1" t="s">
        <v>51</v>
      </c>
      <c r="N7942" s="1" t="s">
        <v>28</v>
      </c>
      <c r="O7942" s="1" t="s">
        <v>29</v>
      </c>
      <c r="P7942" s="1" t="s">
        <v>30</v>
      </c>
      <c r="Q7942" s="1" t="s">
        <v>24</v>
      </c>
      <c r="R7942" s="2">
        <v>41062</v>
      </c>
    </row>
    <row r="7943" spans="1:18" x14ac:dyDescent="0.25">
      <c r="A7943" s="1">
        <v>37313</v>
      </c>
      <c r="B7943" s="2">
        <v>41092</v>
      </c>
      <c r="C7943" s="2" t="str">
        <f t="shared" si="621"/>
        <v>July</v>
      </c>
      <c r="D7943" s="1" t="s">
        <v>32</v>
      </c>
      <c r="E7943" s="1">
        <v>17</v>
      </c>
      <c r="F7943" s="1">
        <f t="shared" si="620"/>
        <v>53.436</v>
      </c>
      <c r="G7943" s="1">
        <v>908.41200000000003</v>
      </c>
      <c r="H7943" s="1">
        <v>8.99</v>
      </c>
      <c r="I7943">
        <f t="shared" si="622"/>
        <v>917.40200000000004</v>
      </c>
      <c r="J7943">
        <f t="shared" si="623"/>
        <v>5.3265000000000002</v>
      </c>
      <c r="K7943">
        <f t="shared" si="624"/>
        <v>48.386565180000005</v>
      </c>
      <c r="L7943" s="1" t="s">
        <v>19</v>
      </c>
      <c r="M7943" s="1" t="s">
        <v>59</v>
      </c>
      <c r="N7943" s="1" t="s">
        <v>33</v>
      </c>
      <c r="O7943" s="1" t="s">
        <v>29</v>
      </c>
      <c r="P7943" s="1" t="s">
        <v>30</v>
      </c>
      <c r="Q7943" s="1" t="s">
        <v>24</v>
      </c>
      <c r="R7943" s="2">
        <v>41094</v>
      </c>
    </row>
    <row r="7944" spans="1:18" x14ac:dyDescent="0.25">
      <c r="A7944" s="1">
        <v>14048</v>
      </c>
      <c r="B7944" s="2">
        <v>40315</v>
      </c>
      <c r="C7944" s="2" t="str">
        <f t="shared" si="621"/>
        <v>May</v>
      </c>
      <c r="D7944" s="1" t="s">
        <v>32</v>
      </c>
      <c r="E7944" s="1">
        <v>40</v>
      </c>
      <c r="F7944" s="1">
        <f t="shared" si="620"/>
        <v>50.884824999999999</v>
      </c>
      <c r="G7944" s="1">
        <v>2035.393</v>
      </c>
      <c r="H7944" s="1">
        <v>1.25</v>
      </c>
      <c r="I7944">
        <f t="shared" si="622"/>
        <v>2036.643</v>
      </c>
      <c r="J7944">
        <f t="shared" si="623"/>
        <v>5.3265000000000002</v>
      </c>
      <c r="K7944">
        <f t="shared" si="624"/>
        <v>108.41520814500001</v>
      </c>
      <c r="L7944" s="1" t="s">
        <v>26</v>
      </c>
      <c r="M7944" s="1" t="s">
        <v>47</v>
      </c>
      <c r="N7944" s="1" t="s">
        <v>28</v>
      </c>
      <c r="O7944" s="1" t="s">
        <v>29</v>
      </c>
      <c r="P7944" s="1" t="s">
        <v>30</v>
      </c>
      <c r="Q7944" s="1" t="s">
        <v>46</v>
      </c>
      <c r="R7944" s="2">
        <v>40317</v>
      </c>
    </row>
    <row r="7945" spans="1:18" x14ac:dyDescent="0.25">
      <c r="A7945" s="1">
        <v>28774</v>
      </c>
      <c r="B7945" s="2">
        <v>39814</v>
      </c>
      <c r="C7945" s="2" t="str">
        <f t="shared" si="621"/>
        <v>January</v>
      </c>
      <c r="D7945" s="1" t="s">
        <v>25</v>
      </c>
      <c r="E7945" s="1">
        <v>32</v>
      </c>
      <c r="F7945" s="1">
        <f t="shared" si="620"/>
        <v>5.6362500000000004</v>
      </c>
      <c r="G7945" s="1">
        <v>180.36</v>
      </c>
      <c r="H7945" s="1">
        <v>4.6900000000000004</v>
      </c>
      <c r="I7945">
        <f t="shared" si="622"/>
        <v>185.05</v>
      </c>
      <c r="J7945">
        <f t="shared" si="623"/>
        <v>3.5455000000000001</v>
      </c>
      <c r="K7945">
        <f t="shared" si="624"/>
        <v>6.3946638000000009</v>
      </c>
      <c r="L7945" s="1" t="s">
        <v>26</v>
      </c>
      <c r="M7945" s="1" t="s">
        <v>27</v>
      </c>
      <c r="N7945" s="1" t="s">
        <v>28</v>
      </c>
      <c r="O7945" s="1" t="s">
        <v>34</v>
      </c>
      <c r="P7945" s="1" t="s">
        <v>60</v>
      </c>
      <c r="Q7945" s="1" t="s">
        <v>24</v>
      </c>
      <c r="R7945" s="2">
        <v>39815</v>
      </c>
    </row>
    <row r="7946" spans="1:18" x14ac:dyDescent="0.25">
      <c r="A7946" s="1">
        <v>35490</v>
      </c>
      <c r="B7946" s="2">
        <v>40519</v>
      </c>
      <c r="C7946" s="2" t="str">
        <f t="shared" si="621"/>
        <v>December</v>
      </c>
      <c r="D7946" s="1" t="s">
        <v>25</v>
      </c>
      <c r="E7946" s="1">
        <v>41</v>
      </c>
      <c r="F7946" s="1">
        <f t="shared" si="620"/>
        <v>31.454146341463414</v>
      </c>
      <c r="G7946" s="1">
        <v>1289.6199999999999</v>
      </c>
      <c r="H7946" s="1">
        <v>1.1000000000000001</v>
      </c>
      <c r="I7946">
        <f t="shared" si="622"/>
        <v>1290.7199999999998</v>
      </c>
      <c r="J7946">
        <f t="shared" si="623"/>
        <v>5.3265000000000002</v>
      </c>
      <c r="K7946">
        <f t="shared" si="624"/>
        <v>68.691609299999996</v>
      </c>
      <c r="L7946" s="1" t="s">
        <v>26</v>
      </c>
      <c r="M7946" s="1" t="s">
        <v>51</v>
      </c>
      <c r="N7946" s="1" t="s">
        <v>28</v>
      </c>
      <c r="O7946" s="1" t="s">
        <v>29</v>
      </c>
      <c r="P7946" s="1" t="s">
        <v>30</v>
      </c>
      <c r="Q7946" s="1" t="s">
        <v>24</v>
      </c>
      <c r="R7946" s="2">
        <v>40521</v>
      </c>
    </row>
    <row r="7947" spans="1:18" x14ac:dyDescent="0.25">
      <c r="A7947" s="1">
        <v>54977</v>
      </c>
      <c r="B7947" s="2">
        <v>40734</v>
      </c>
      <c r="C7947" s="2" t="str">
        <f t="shared" si="621"/>
        <v>July</v>
      </c>
      <c r="D7947" s="1" t="s">
        <v>18</v>
      </c>
      <c r="E7947" s="1">
        <v>12</v>
      </c>
      <c r="F7947" s="1">
        <f t="shared" si="620"/>
        <v>5.3975</v>
      </c>
      <c r="G7947" s="1">
        <v>64.77</v>
      </c>
      <c r="H7947" s="1">
        <v>1</v>
      </c>
      <c r="I7947">
        <f t="shared" si="622"/>
        <v>65.77</v>
      </c>
      <c r="J7947">
        <f t="shared" si="623"/>
        <v>3.5455000000000001</v>
      </c>
      <c r="K7947">
        <f t="shared" si="624"/>
        <v>2.29642035</v>
      </c>
      <c r="L7947" s="1" t="s">
        <v>26</v>
      </c>
      <c r="M7947" s="1" t="s">
        <v>20</v>
      </c>
      <c r="N7947" s="1" t="s">
        <v>42</v>
      </c>
      <c r="O7947" s="1" t="s">
        <v>34</v>
      </c>
      <c r="P7947" s="1" t="s">
        <v>35</v>
      </c>
      <c r="Q7947" s="1" t="s">
        <v>36</v>
      </c>
      <c r="R7947" s="2">
        <v>40739</v>
      </c>
    </row>
    <row r="7948" spans="1:18" x14ac:dyDescent="0.25">
      <c r="A7948" s="1">
        <v>3559</v>
      </c>
      <c r="B7948" s="2">
        <v>41205</v>
      </c>
      <c r="C7948" s="2" t="str">
        <f t="shared" si="621"/>
        <v>October</v>
      </c>
      <c r="D7948" s="1" t="s">
        <v>41</v>
      </c>
      <c r="E7948" s="1">
        <v>34</v>
      </c>
      <c r="F7948" s="1">
        <f t="shared" si="620"/>
        <v>4.019705882352941</v>
      </c>
      <c r="G7948" s="1">
        <v>136.66999999999999</v>
      </c>
      <c r="H7948" s="1">
        <v>5.44</v>
      </c>
      <c r="I7948">
        <f t="shared" si="622"/>
        <v>142.10999999999999</v>
      </c>
      <c r="J7948">
        <f t="shared" si="623"/>
        <v>3.5455000000000001</v>
      </c>
      <c r="K7948">
        <f t="shared" si="624"/>
        <v>4.8456348499999997</v>
      </c>
      <c r="L7948" s="1" t="s">
        <v>19</v>
      </c>
      <c r="M7948" s="1" t="s">
        <v>49</v>
      </c>
      <c r="N7948" s="1" t="s">
        <v>33</v>
      </c>
      <c r="O7948" s="1" t="s">
        <v>34</v>
      </c>
      <c r="P7948" s="1" t="s">
        <v>48</v>
      </c>
      <c r="Q7948" s="1" t="s">
        <v>24</v>
      </c>
      <c r="R7948" s="2">
        <v>41206</v>
      </c>
    </row>
    <row r="7949" spans="1:18" x14ac:dyDescent="0.25">
      <c r="A7949" s="1">
        <v>43397</v>
      </c>
      <c r="B7949" s="2">
        <v>40675</v>
      </c>
      <c r="C7949" s="2" t="str">
        <f t="shared" si="621"/>
        <v>May</v>
      </c>
      <c r="D7949" s="1" t="s">
        <v>37</v>
      </c>
      <c r="E7949" s="1">
        <v>35</v>
      </c>
      <c r="F7949" s="1">
        <f t="shared" si="620"/>
        <v>60.866</v>
      </c>
      <c r="G7949" s="1">
        <v>2130.31</v>
      </c>
      <c r="H7949" s="1">
        <v>32.409999999999997</v>
      </c>
      <c r="I7949">
        <f t="shared" si="622"/>
        <v>2162.7199999999998</v>
      </c>
      <c r="J7949">
        <f t="shared" si="623"/>
        <v>4.7610000000000001</v>
      </c>
      <c r="K7949">
        <f t="shared" si="624"/>
        <v>101.42405909999999</v>
      </c>
      <c r="L7949" s="1" t="s">
        <v>38</v>
      </c>
      <c r="M7949" s="1" t="s">
        <v>20</v>
      </c>
      <c r="N7949" s="1" t="s">
        <v>33</v>
      </c>
      <c r="O7949" s="1" t="s">
        <v>22</v>
      </c>
      <c r="P7949" s="1" t="s">
        <v>39</v>
      </c>
      <c r="Q7949" s="1" t="s">
        <v>40</v>
      </c>
      <c r="R7949" s="2">
        <v>40676</v>
      </c>
    </row>
    <row r="7950" spans="1:18" x14ac:dyDescent="0.25">
      <c r="A7950" s="1">
        <v>29536</v>
      </c>
      <c r="B7950" s="2">
        <v>41159</v>
      </c>
      <c r="C7950" s="2" t="str">
        <f t="shared" si="621"/>
        <v>September</v>
      </c>
      <c r="D7950" s="1" t="s">
        <v>41</v>
      </c>
      <c r="E7950" s="1">
        <v>26</v>
      </c>
      <c r="F7950" s="1">
        <f t="shared" si="620"/>
        <v>37.208076923076923</v>
      </c>
      <c r="G7950" s="1">
        <v>967.41</v>
      </c>
      <c r="H7950" s="1">
        <v>19.989999999999998</v>
      </c>
      <c r="I7950">
        <f t="shared" si="622"/>
        <v>987.4</v>
      </c>
      <c r="J7950">
        <f t="shared" si="623"/>
        <v>3.5455000000000001</v>
      </c>
      <c r="K7950">
        <f t="shared" si="624"/>
        <v>34.299521550000001</v>
      </c>
      <c r="L7950" s="1" t="s">
        <v>26</v>
      </c>
      <c r="M7950" s="1" t="s">
        <v>51</v>
      </c>
      <c r="N7950" s="1" t="s">
        <v>21</v>
      </c>
      <c r="O7950" s="1" t="s">
        <v>34</v>
      </c>
      <c r="P7950" s="1" t="s">
        <v>45</v>
      </c>
      <c r="Q7950" s="1" t="s">
        <v>24</v>
      </c>
      <c r="R7950" s="2">
        <v>41161</v>
      </c>
    </row>
    <row r="7951" spans="1:18" x14ac:dyDescent="0.25">
      <c r="A7951" s="1">
        <v>5767</v>
      </c>
      <c r="B7951" s="2">
        <v>41027</v>
      </c>
      <c r="C7951" s="2" t="str">
        <f t="shared" si="621"/>
        <v>April</v>
      </c>
      <c r="D7951" s="1" t="s">
        <v>25</v>
      </c>
      <c r="E7951" s="1">
        <v>36</v>
      </c>
      <c r="F7951" s="1">
        <f t="shared" si="620"/>
        <v>4.5427777777777774</v>
      </c>
      <c r="G7951" s="1">
        <v>163.54</v>
      </c>
      <c r="H7951" s="1">
        <v>5.04</v>
      </c>
      <c r="I7951">
        <f t="shared" si="622"/>
        <v>168.57999999999998</v>
      </c>
      <c r="J7951">
        <f t="shared" si="623"/>
        <v>3.5455000000000001</v>
      </c>
      <c r="K7951">
        <f t="shared" si="624"/>
        <v>5.7983106999999992</v>
      </c>
      <c r="L7951" s="1" t="s">
        <v>19</v>
      </c>
      <c r="M7951" s="1" t="s">
        <v>51</v>
      </c>
      <c r="N7951" s="1" t="s">
        <v>28</v>
      </c>
      <c r="O7951" s="1" t="s">
        <v>34</v>
      </c>
      <c r="P7951" s="1" t="s">
        <v>48</v>
      </c>
      <c r="Q7951" s="1" t="s">
        <v>24</v>
      </c>
      <c r="R7951" s="2">
        <v>41028</v>
      </c>
    </row>
    <row r="7952" spans="1:18" x14ac:dyDescent="0.25">
      <c r="A7952" s="1">
        <v>33319</v>
      </c>
      <c r="B7952" s="2">
        <v>39899</v>
      </c>
      <c r="C7952" s="2" t="str">
        <f t="shared" si="621"/>
        <v>March</v>
      </c>
      <c r="D7952" s="1" t="s">
        <v>32</v>
      </c>
      <c r="E7952" s="1">
        <v>11</v>
      </c>
      <c r="F7952" s="1">
        <f t="shared" si="620"/>
        <v>157.84181818181818</v>
      </c>
      <c r="G7952" s="1">
        <v>1736.26</v>
      </c>
      <c r="H7952" s="1">
        <v>60.2</v>
      </c>
      <c r="I7952">
        <f t="shared" si="622"/>
        <v>1796.46</v>
      </c>
      <c r="J7952">
        <f t="shared" si="623"/>
        <v>4.7610000000000001</v>
      </c>
      <c r="K7952">
        <f t="shared" si="624"/>
        <v>82.663338600000003</v>
      </c>
      <c r="L7952" s="1" t="s">
        <v>38</v>
      </c>
      <c r="M7952" s="1" t="s">
        <v>27</v>
      </c>
      <c r="N7952" s="1" t="s">
        <v>33</v>
      </c>
      <c r="O7952" s="1" t="s">
        <v>22</v>
      </c>
      <c r="P7952" s="1" t="s">
        <v>39</v>
      </c>
      <c r="Q7952" s="1" t="s">
        <v>40</v>
      </c>
      <c r="R7952" s="2">
        <v>39902</v>
      </c>
    </row>
    <row r="7953" spans="1:18" x14ac:dyDescent="0.25">
      <c r="A7953" s="1">
        <v>24993</v>
      </c>
      <c r="B7953" s="2">
        <v>40248</v>
      </c>
      <c r="C7953" s="2" t="str">
        <f t="shared" si="621"/>
        <v>March</v>
      </c>
      <c r="D7953" s="1" t="s">
        <v>25</v>
      </c>
      <c r="E7953" s="1">
        <v>36</v>
      </c>
      <c r="F7953" s="1">
        <f t="shared" si="620"/>
        <v>43.367236111111112</v>
      </c>
      <c r="G7953" s="1">
        <v>1561.2204999999999</v>
      </c>
      <c r="H7953" s="1">
        <v>2.5</v>
      </c>
      <c r="I7953">
        <f t="shared" si="622"/>
        <v>1563.7204999999999</v>
      </c>
      <c r="J7953">
        <f t="shared" si="623"/>
        <v>5.3265000000000002</v>
      </c>
      <c r="K7953">
        <f t="shared" si="624"/>
        <v>83.158409932499993</v>
      </c>
      <c r="L7953" s="1" t="s">
        <v>26</v>
      </c>
      <c r="M7953" s="1" t="s">
        <v>54</v>
      </c>
      <c r="N7953" s="1" t="s">
        <v>28</v>
      </c>
      <c r="O7953" s="1" t="s">
        <v>29</v>
      </c>
      <c r="P7953" s="1" t="s">
        <v>30</v>
      </c>
      <c r="Q7953" s="1" t="s">
        <v>46</v>
      </c>
      <c r="R7953" s="2">
        <v>40250</v>
      </c>
    </row>
    <row r="7954" spans="1:18" x14ac:dyDescent="0.25">
      <c r="A7954" s="1">
        <v>52227</v>
      </c>
      <c r="B7954" s="2">
        <v>39856</v>
      </c>
      <c r="C7954" s="2" t="str">
        <f t="shared" si="621"/>
        <v>February</v>
      </c>
      <c r="D7954" s="1" t="s">
        <v>41</v>
      </c>
      <c r="E7954" s="1">
        <v>37</v>
      </c>
      <c r="F7954" s="1">
        <f t="shared" si="620"/>
        <v>6.5005405405405412</v>
      </c>
      <c r="G7954" s="1">
        <v>240.52</v>
      </c>
      <c r="H7954" s="1">
        <v>8.19</v>
      </c>
      <c r="I7954">
        <f t="shared" si="622"/>
        <v>248.71</v>
      </c>
      <c r="J7954">
        <f t="shared" si="623"/>
        <v>3.5455000000000001</v>
      </c>
      <c r="K7954">
        <f t="shared" si="624"/>
        <v>8.527636600000001</v>
      </c>
      <c r="L7954" s="1" t="s">
        <v>26</v>
      </c>
      <c r="M7954" s="1" t="s">
        <v>47</v>
      </c>
      <c r="N7954" s="1" t="s">
        <v>21</v>
      </c>
      <c r="O7954" s="1" t="s">
        <v>34</v>
      </c>
      <c r="P7954" s="1" t="s">
        <v>45</v>
      </c>
      <c r="Q7954" s="1" t="s">
        <v>24</v>
      </c>
      <c r="R7954" s="2">
        <v>39859</v>
      </c>
    </row>
    <row r="7955" spans="1:18" x14ac:dyDescent="0.25">
      <c r="A7955" s="1">
        <v>57409</v>
      </c>
      <c r="B7955" s="2">
        <v>40137</v>
      </c>
      <c r="C7955" s="2" t="str">
        <f t="shared" si="621"/>
        <v>November</v>
      </c>
      <c r="D7955" s="1" t="s">
        <v>32</v>
      </c>
      <c r="E7955" s="1">
        <v>34</v>
      </c>
      <c r="F7955" s="1">
        <f t="shared" si="620"/>
        <v>183.42574999999999</v>
      </c>
      <c r="G7955" s="1">
        <v>6236.4754999999996</v>
      </c>
      <c r="H7955" s="1">
        <v>3</v>
      </c>
      <c r="I7955">
        <f t="shared" si="622"/>
        <v>6239.4754999999996</v>
      </c>
      <c r="J7955">
        <f t="shared" si="623"/>
        <v>5.3265000000000002</v>
      </c>
      <c r="K7955">
        <f t="shared" si="624"/>
        <v>332.18586750750001</v>
      </c>
      <c r="L7955" s="1" t="s">
        <v>26</v>
      </c>
      <c r="M7955" s="1" t="s">
        <v>27</v>
      </c>
      <c r="N7955" s="1" t="s">
        <v>28</v>
      </c>
      <c r="O7955" s="1" t="s">
        <v>29</v>
      </c>
      <c r="P7955" s="1" t="s">
        <v>30</v>
      </c>
      <c r="Q7955" s="1" t="s">
        <v>24</v>
      </c>
      <c r="R7955" s="2">
        <v>40138</v>
      </c>
    </row>
    <row r="7956" spans="1:18" x14ac:dyDescent="0.25">
      <c r="A7956" s="1">
        <v>8513</v>
      </c>
      <c r="B7956" s="2">
        <v>40739</v>
      </c>
      <c r="C7956" s="2" t="str">
        <f t="shared" si="621"/>
        <v>July</v>
      </c>
      <c r="D7956" s="1" t="s">
        <v>18</v>
      </c>
      <c r="E7956" s="1">
        <v>8</v>
      </c>
      <c r="F7956" s="1">
        <f t="shared" si="620"/>
        <v>10.58</v>
      </c>
      <c r="G7956" s="1">
        <v>84.64</v>
      </c>
      <c r="H7956" s="1">
        <v>4.5</v>
      </c>
      <c r="I7956">
        <f t="shared" si="622"/>
        <v>89.14</v>
      </c>
      <c r="J7956">
        <f t="shared" si="623"/>
        <v>3.5455000000000001</v>
      </c>
      <c r="K7956">
        <f t="shared" si="624"/>
        <v>3.0009112</v>
      </c>
      <c r="L7956" s="1" t="s">
        <v>19</v>
      </c>
      <c r="M7956" s="1" t="s">
        <v>49</v>
      </c>
      <c r="N7956" s="1" t="s">
        <v>28</v>
      </c>
      <c r="O7956" s="1" t="s">
        <v>34</v>
      </c>
      <c r="P7956" s="1" t="s">
        <v>68</v>
      </c>
      <c r="Q7956" s="1" t="s">
        <v>24</v>
      </c>
      <c r="R7956" s="2">
        <v>40746</v>
      </c>
    </row>
    <row r="7957" spans="1:18" x14ac:dyDescent="0.25">
      <c r="A7957" s="1">
        <v>55968</v>
      </c>
      <c r="B7957" s="2">
        <v>41182</v>
      </c>
      <c r="C7957" s="2" t="str">
        <f t="shared" si="621"/>
        <v>September</v>
      </c>
      <c r="D7957" s="1" t="s">
        <v>18</v>
      </c>
      <c r="E7957" s="1">
        <v>40</v>
      </c>
      <c r="F7957" s="1">
        <f t="shared" si="620"/>
        <v>1.8405</v>
      </c>
      <c r="G7957" s="1">
        <v>73.62</v>
      </c>
      <c r="H7957" s="1">
        <v>1</v>
      </c>
      <c r="I7957">
        <f t="shared" si="622"/>
        <v>74.62</v>
      </c>
      <c r="J7957">
        <f t="shared" si="623"/>
        <v>3.5455000000000001</v>
      </c>
      <c r="K7957">
        <f t="shared" si="624"/>
        <v>2.6101971000000002</v>
      </c>
      <c r="L7957" s="1" t="s">
        <v>26</v>
      </c>
      <c r="M7957" s="1" t="s">
        <v>49</v>
      </c>
      <c r="N7957" s="1" t="s">
        <v>42</v>
      </c>
      <c r="O7957" s="1" t="s">
        <v>34</v>
      </c>
      <c r="P7957" s="1" t="s">
        <v>35</v>
      </c>
      <c r="Q7957" s="1" t="s">
        <v>36</v>
      </c>
      <c r="R7957" s="2">
        <v>41184</v>
      </c>
    </row>
    <row r="7958" spans="1:18" x14ac:dyDescent="0.25">
      <c r="A7958" s="1">
        <v>6279</v>
      </c>
      <c r="B7958" s="2">
        <v>40207</v>
      </c>
      <c r="C7958" s="2" t="str">
        <f t="shared" si="621"/>
        <v>January</v>
      </c>
      <c r="D7958" s="1" t="s">
        <v>37</v>
      </c>
      <c r="E7958" s="1">
        <v>49</v>
      </c>
      <c r="F7958" s="1">
        <f t="shared" si="620"/>
        <v>67.015102040816316</v>
      </c>
      <c r="G7958" s="1">
        <v>3283.74</v>
      </c>
      <c r="H7958" s="1">
        <v>19.989999999999998</v>
      </c>
      <c r="I7958">
        <f t="shared" si="622"/>
        <v>3303.7299999999996</v>
      </c>
      <c r="J7958">
        <f t="shared" si="623"/>
        <v>3.5455000000000001</v>
      </c>
      <c r="K7958">
        <f t="shared" si="624"/>
        <v>116.4250017</v>
      </c>
      <c r="L7958" s="1" t="s">
        <v>26</v>
      </c>
      <c r="M7958" s="1" t="s">
        <v>59</v>
      </c>
      <c r="N7958" s="1" t="s">
        <v>21</v>
      </c>
      <c r="O7958" s="1" t="s">
        <v>34</v>
      </c>
      <c r="P7958" s="1" t="s">
        <v>48</v>
      </c>
      <c r="Q7958" s="1" t="s">
        <v>24</v>
      </c>
      <c r="R7958" s="2">
        <v>40209</v>
      </c>
    </row>
    <row r="7959" spans="1:18" x14ac:dyDescent="0.25">
      <c r="A7959" s="1">
        <v>14530</v>
      </c>
      <c r="B7959" s="2">
        <v>39909</v>
      </c>
      <c r="C7959" s="2" t="str">
        <f t="shared" si="621"/>
        <v>April</v>
      </c>
      <c r="D7959" s="1" t="s">
        <v>25</v>
      </c>
      <c r="E7959" s="1">
        <v>17</v>
      </c>
      <c r="F7959" s="1">
        <f t="shared" si="620"/>
        <v>91.565294117647056</v>
      </c>
      <c r="G7959" s="1">
        <v>1556.61</v>
      </c>
      <c r="H7959" s="1">
        <v>35</v>
      </c>
      <c r="I7959">
        <f t="shared" si="622"/>
        <v>1591.61</v>
      </c>
      <c r="J7959">
        <f t="shared" si="623"/>
        <v>3.5455000000000001</v>
      </c>
      <c r="K7959">
        <f t="shared" si="624"/>
        <v>55.189607549999998</v>
      </c>
      <c r="L7959" s="1" t="s">
        <v>26</v>
      </c>
      <c r="M7959" s="1" t="s">
        <v>54</v>
      </c>
      <c r="N7959" s="1" t="s">
        <v>42</v>
      </c>
      <c r="O7959" s="1" t="s">
        <v>34</v>
      </c>
      <c r="P7959" s="1" t="s">
        <v>60</v>
      </c>
      <c r="Q7959" s="1" t="s">
        <v>53</v>
      </c>
      <c r="R7959" s="2">
        <v>39911</v>
      </c>
    </row>
    <row r="7960" spans="1:18" x14ac:dyDescent="0.25">
      <c r="A7960" s="1">
        <v>43936</v>
      </c>
      <c r="B7960" s="2">
        <v>40250</v>
      </c>
      <c r="C7960" s="2" t="str">
        <f t="shared" si="621"/>
        <v>March</v>
      </c>
      <c r="D7960" s="1" t="s">
        <v>37</v>
      </c>
      <c r="E7960" s="1">
        <v>42</v>
      </c>
      <c r="F7960" s="1">
        <f t="shared" si="620"/>
        <v>15.967857142857142</v>
      </c>
      <c r="G7960" s="1">
        <v>670.65</v>
      </c>
      <c r="H7960" s="1">
        <v>5.45</v>
      </c>
      <c r="I7960">
        <f t="shared" si="622"/>
        <v>676.1</v>
      </c>
      <c r="J7960">
        <f t="shared" si="623"/>
        <v>3.5455000000000001</v>
      </c>
      <c r="K7960">
        <f t="shared" si="624"/>
        <v>23.777895749999999</v>
      </c>
      <c r="L7960" s="1" t="s">
        <v>26</v>
      </c>
      <c r="M7960" s="1" t="s">
        <v>54</v>
      </c>
      <c r="N7960" s="1" t="s">
        <v>21</v>
      </c>
      <c r="O7960" s="1" t="s">
        <v>34</v>
      </c>
      <c r="P7960" s="1" t="s">
        <v>35</v>
      </c>
      <c r="Q7960" s="1" t="s">
        <v>46</v>
      </c>
      <c r="R7960" s="2">
        <v>40251</v>
      </c>
    </row>
    <row r="7961" spans="1:18" x14ac:dyDescent="0.25">
      <c r="A7961" s="1">
        <v>25574</v>
      </c>
      <c r="B7961" s="2">
        <v>39884</v>
      </c>
      <c r="C7961" s="2" t="str">
        <f t="shared" si="621"/>
        <v>March</v>
      </c>
      <c r="D7961" s="1" t="s">
        <v>32</v>
      </c>
      <c r="E7961" s="1">
        <v>46</v>
      </c>
      <c r="F7961" s="1">
        <f t="shared" si="620"/>
        <v>110.30586956521738</v>
      </c>
      <c r="G7961" s="1">
        <v>5074.07</v>
      </c>
      <c r="H7961" s="1">
        <v>57.38</v>
      </c>
      <c r="I7961">
        <f t="shared" si="622"/>
        <v>5131.45</v>
      </c>
      <c r="J7961">
        <f t="shared" si="623"/>
        <v>4.7610000000000001</v>
      </c>
      <c r="K7961">
        <f t="shared" si="624"/>
        <v>241.57647269999998</v>
      </c>
      <c r="L7961" s="1" t="s">
        <v>38</v>
      </c>
      <c r="M7961" s="1" t="s">
        <v>54</v>
      </c>
      <c r="N7961" s="1" t="s">
        <v>21</v>
      </c>
      <c r="O7961" s="1" t="s">
        <v>22</v>
      </c>
      <c r="P7961" s="1" t="s">
        <v>67</v>
      </c>
      <c r="Q7961" s="1" t="s">
        <v>64</v>
      </c>
      <c r="R7961" s="2">
        <v>39884</v>
      </c>
    </row>
    <row r="7962" spans="1:18" x14ac:dyDescent="0.25">
      <c r="A7962" s="1">
        <v>12897</v>
      </c>
      <c r="B7962" s="2">
        <v>40742</v>
      </c>
      <c r="C7962" s="2" t="str">
        <f t="shared" si="621"/>
        <v>July</v>
      </c>
      <c r="D7962" s="1" t="s">
        <v>32</v>
      </c>
      <c r="E7962" s="1">
        <v>39</v>
      </c>
      <c r="F7962" s="1">
        <f t="shared" si="620"/>
        <v>3.6279487179487182</v>
      </c>
      <c r="G7962" s="1">
        <v>141.49</v>
      </c>
      <c r="H7962" s="1">
        <v>0.5</v>
      </c>
      <c r="I7962">
        <f t="shared" si="622"/>
        <v>141.99</v>
      </c>
      <c r="J7962">
        <f t="shared" si="623"/>
        <v>3.5455000000000001</v>
      </c>
      <c r="K7962">
        <f t="shared" si="624"/>
        <v>5.0165279500000004</v>
      </c>
      <c r="L7962" s="1" t="s">
        <v>26</v>
      </c>
      <c r="M7962" s="1" t="s">
        <v>27</v>
      </c>
      <c r="N7962" s="1" t="s">
        <v>33</v>
      </c>
      <c r="O7962" s="1" t="s">
        <v>34</v>
      </c>
      <c r="P7962" s="1" t="s">
        <v>63</v>
      </c>
      <c r="Q7962" s="1" t="s">
        <v>24</v>
      </c>
      <c r="R7962" s="2">
        <v>40743</v>
      </c>
    </row>
    <row r="7963" spans="1:18" x14ac:dyDescent="0.25">
      <c r="A7963" s="1">
        <v>33701</v>
      </c>
      <c r="B7963" s="2">
        <v>40087</v>
      </c>
      <c r="C7963" s="2" t="str">
        <f t="shared" si="621"/>
        <v>October</v>
      </c>
      <c r="D7963" s="1" t="s">
        <v>41</v>
      </c>
      <c r="E7963" s="1">
        <v>35</v>
      </c>
      <c r="F7963" s="1">
        <f t="shared" si="620"/>
        <v>66.658857142857144</v>
      </c>
      <c r="G7963" s="1">
        <v>2333.06</v>
      </c>
      <c r="H7963" s="1">
        <v>19.989999999999998</v>
      </c>
      <c r="I7963">
        <f t="shared" si="622"/>
        <v>2353.0499999999997</v>
      </c>
      <c r="J7963">
        <f t="shared" si="623"/>
        <v>3.5455000000000001</v>
      </c>
      <c r="K7963">
        <f t="shared" si="624"/>
        <v>82.718642299999999</v>
      </c>
      <c r="L7963" s="1" t="s">
        <v>19</v>
      </c>
      <c r="M7963" s="1" t="s">
        <v>54</v>
      </c>
      <c r="N7963" s="1" t="s">
        <v>21</v>
      </c>
      <c r="O7963" s="1" t="s">
        <v>34</v>
      </c>
      <c r="P7963" s="1" t="s">
        <v>48</v>
      </c>
      <c r="Q7963" s="1" t="s">
        <v>24</v>
      </c>
      <c r="R7963" s="2">
        <v>40089</v>
      </c>
    </row>
    <row r="7964" spans="1:18" x14ac:dyDescent="0.25">
      <c r="A7964" s="1">
        <v>27974</v>
      </c>
      <c r="B7964" s="2">
        <v>40458</v>
      </c>
      <c r="C7964" s="2" t="str">
        <f t="shared" si="621"/>
        <v>October</v>
      </c>
      <c r="D7964" s="1" t="s">
        <v>25</v>
      </c>
      <c r="E7964" s="1">
        <v>31</v>
      </c>
      <c r="F7964" s="1">
        <f t="shared" si="620"/>
        <v>26.239032258064515</v>
      </c>
      <c r="G7964" s="1">
        <v>813.41</v>
      </c>
      <c r="H7964" s="1">
        <v>1.99</v>
      </c>
      <c r="I7964">
        <f t="shared" si="622"/>
        <v>815.4</v>
      </c>
      <c r="J7964">
        <f t="shared" si="623"/>
        <v>5.3265000000000002</v>
      </c>
      <c r="K7964">
        <f t="shared" si="624"/>
        <v>43.326283649999993</v>
      </c>
      <c r="L7964" s="1" t="s">
        <v>19</v>
      </c>
      <c r="M7964" s="1" t="s">
        <v>20</v>
      </c>
      <c r="N7964" s="1" t="s">
        <v>42</v>
      </c>
      <c r="O7964" s="1" t="s">
        <v>29</v>
      </c>
      <c r="P7964" s="1" t="s">
        <v>43</v>
      </c>
      <c r="Q7964" s="1" t="s">
        <v>46</v>
      </c>
      <c r="R7964" s="2">
        <v>40460</v>
      </c>
    </row>
    <row r="7965" spans="1:18" x14ac:dyDescent="0.25">
      <c r="A7965" s="1">
        <v>25315</v>
      </c>
      <c r="B7965" s="2">
        <v>40514</v>
      </c>
      <c r="C7965" s="2" t="str">
        <f t="shared" si="621"/>
        <v>December</v>
      </c>
      <c r="D7965" s="1" t="s">
        <v>18</v>
      </c>
      <c r="E7965" s="1">
        <v>36</v>
      </c>
      <c r="F7965" s="1">
        <f t="shared" si="620"/>
        <v>216.20444444444445</v>
      </c>
      <c r="G7965" s="1">
        <v>7783.36</v>
      </c>
      <c r="H7965" s="1">
        <v>11.79</v>
      </c>
      <c r="I7965">
        <f t="shared" si="622"/>
        <v>7795.15</v>
      </c>
      <c r="J7965">
        <f t="shared" si="623"/>
        <v>3.5455000000000001</v>
      </c>
      <c r="K7965">
        <f t="shared" si="624"/>
        <v>275.9590288</v>
      </c>
      <c r="L7965" s="1" t="s">
        <v>19</v>
      </c>
      <c r="M7965" s="1" t="s">
        <v>55</v>
      </c>
      <c r="N7965" s="1" t="s">
        <v>21</v>
      </c>
      <c r="O7965" s="1" t="s">
        <v>34</v>
      </c>
      <c r="P7965" s="1" t="s">
        <v>68</v>
      </c>
      <c r="Q7965" s="1" t="s">
        <v>31</v>
      </c>
      <c r="R7965" s="2">
        <v>40514</v>
      </c>
    </row>
    <row r="7966" spans="1:18" x14ac:dyDescent="0.25">
      <c r="A7966" s="1">
        <v>29827</v>
      </c>
      <c r="B7966" s="2">
        <v>40738</v>
      </c>
      <c r="C7966" s="2" t="str">
        <f t="shared" si="621"/>
        <v>July</v>
      </c>
      <c r="D7966" s="1" t="s">
        <v>37</v>
      </c>
      <c r="E7966" s="1">
        <v>35</v>
      </c>
      <c r="F7966" s="1">
        <f t="shared" si="620"/>
        <v>26.475714285714286</v>
      </c>
      <c r="G7966" s="1">
        <v>926.65</v>
      </c>
      <c r="H7966" s="1">
        <v>5.89</v>
      </c>
      <c r="I7966">
        <f t="shared" si="622"/>
        <v>932.54</v>
      </c>
      <c r="J7966">
        <f t="shared" si="623"/>
        <v>5.3265000000000002</v>
      </c>
      <c r="K7966">
        <f t="shared" si="624"/>
        <v>49.358012250000002</v>
      </c>
      <c r="L7966" s="1" t="s">
        <v>26</v>
      </c>
      <c r="M7966" s="1" t="s">
        <v>51</v>
      </c>
      <c r="N7966" s="1" t="s">
        <v>21</v>
      </c>
      <c r="O7966" s="1" t="s">
        <v>29</v>
      </c>
      <c r="P7966" s="1" t="s">
        <v>43</v>
      </c>
      <c r="Q7966" s="1" t="s">
        <v>24</v>
      </c>
      <c r="R7966" s="2">
        <v>40739</v>
      </c>
    </row>
    <row r="7967" spans="1:18" x14ac:dyDescent="0.25">
      <c r="A7967" s="1">
        <v>20577</v>
      </c>
      <c r="B7967" s="2">
        <v>40218</v>
      </c>
      <c r="C7967" s="2" t="str">
        <f t="shared" si="621"/>
        <v>February</v>
      </c>
      <c r="D7967" s="1" t="s">
        <v>37</v>
      </c>
      <c r="E7967" s="1">
        <v>15</v>
      </c>
      <c r="F7967" s="1">
        <f t="shared" si="620"/>
        <v>40.778666666666666</v>
      </c>
      <c r="G7967" s="1">
        <v>611.67999999999995</v>
      </c>
      <c r="H7967" s="1">
        <v>10.55</v>
      </c>
      <c r="I7967">
        <f t="shared" si="622"/>
        <v>622.2299999999999</v>
      </c>
      <c r="J7967">
        <f t="shared" si="623"/>
        <v>3.5455000000000001</v>
      </c>
      <c r="K7967">
        <f t="shared" si="624"/>
        <v>21.687114399999999</v>
      </c>
      <c r="L7967" s="1" t="s">
        <v>26</v>
      </c>
      <c r="M7967" s="1" t="s">
        <v>27</v>
      </c>
      <c r="N7967" s="1" t="s">
        <v>42</v>
      </c>
      <c r="O7967" s="1" t="s">
        <v>34</v>
      </c>
      <c r="P7967" s="1" t="s">
        <v>48</v>
      </c>
      <c r="Q7967" s="1" t="s">
        <v>24</v>
      </c>
      <c r="R7967" s="2">
        <v>40220</v>
      </c>
    </row>
    <row r="7968" spans="1:18" x14ac:dyDescent="0.25">
      <c r="A7968" s="1">
        <v>21573</v>
      </c>
      <c r="B7968" s="2">
        <v>41024</v>
      </c>
      <c r="C7968" s="2" t="str">
        <f t="shared" si="621"/>
        <v>April</v>
      </c>
      <c r="D7968" s="1" t="s">
        <v>37</v>
      </c>
      <c r="E7968" s="1">
        <v>3</v>
      </c>
      <c r="F7968" s="1">
        <f t="shared" si="620"/>
        <v>78.256</v>
      </c>
      <c r="G7968" s="1">
        <v>234.768</v>
      </c>
      <c r="H7968" s="1">
        <v>89.3</v>
      </c>
      <c r="I7968">
        <f t="shared" si="622"/>
        <v>324.06799999999998</v>
      </c>
      <c r="J7968">
        <f t="shared" si="623"/>
        <v>4.7610000000000001</v>
      </c>
      <c r="K7968">
        <f t="shared" si="624"/>
        <v>11.17730448</v>
      </c>
      <c r="L7968" s="1" t="s">
        <v>38</v>
      </c>
      <c r="M7968" s="1" t="s">
        <v>27</v>
      </c>
      <c r="N7968" s="1" t="s">
        <v>33</v>
      </c>
      <c r="O7968" s="1" t="s">
        <v>22</v>
      </c>
      <c r="P7968" s="1" t="s">
        <v>57</v>
      </c>
      <c r="Q7968" s="1" t="s">
        <v>64</v>
      </c>
      <c r="R7968" s="2">
        <v>41026</v>
      </c>
    </row>
    <row r="7969" spans="1:18" x14ac:dyDescent="0.25">
      <c r="A7969" s="1">
        <v>56064</v>
      </c>
      <c r="B7969" s="2">
        <v>40115</v>
      </c>
      <c r="C7969" s="2" t="str">
        <f t="shared" si="621"/>
        <v>October</v>
      </c>
      <c r="D7969" s="1" t="s">
        <v>41</v>
      </c>
      <c r="E7969" s="1">
        <v>41</v>
      </c>
      <c r="F7969" s="1">
        <f t="shared" si="620"/>
        <v>28.518536585365855</v>
      </c>
      <c r="G7969" s="1">
        <v>1169.26</v>
      </c>
      <c r="H7969" s="1">
        <v>1.49</v>
      </c>
      <c r="I7969">
        <f t="shared" si="622"/>
        <v>1170.75</v>
      </c>
      <c r="J7969">
        <f t="shared" si="623"/>
        <v>3.5455000000000001</v>
      </c>
      <c r="K7969">
        <f t="shared" si="624"/>
        <v>41.456113299999998</v>
      </c>
      <c r="L7969" s="1" t="s">
        <v>26</v>
      </c>
      <c r="M7969" s="1" t="s">
        <v>54</v>
      </c>
      <c r="N7969" s="1" t="s">
        <v>42</v>
      </c>
      <c r="O7969" s="1" t="s">
        <v>34</v>
      </c>
      <c r="P7969" s="1" t="s">
        <v>48</v>
      </c>
      <c r="Q7969" s="1" t="s">
        <v>24</v>
      </c>
      <c r="R7969" s="2">
        <v>40115</v>
      </c>
    </row>
    <row r="7970" spans="1:18" x14ac:dyDescent="0.25">
      <c r="A7970" s="1">
        <v>10593</v>
      </c>
      <c r="B7970" s="2">
        <v>40951</v>
      </c>
      <c r="C7970" s="2" t="str">
        <f t="shared" si="621"/>
        <v>February</v>
      </c>
      <c r="D7970" s="1" t="s">
        <v>25</v>
      </c>
      <c r="E7970" s="1">
        <v>27</v>
      </c>
      <c r="F7970" s="1">
        <f t="shared" si="620"/>
        <v>16.121111111111109</v>
      </c>
      <c r="G7970" s="1">
        <v>435.27</v>
      </c>
      <c r="H7970" s="1">
        <v>8.99</v>
      </c>
      <c r="I7970">
        <f t="shared" si="622"/>
        <v>444.26</v>
      </c>
      <c r="J7970">
        <f t="shared" si="623"/>
        <v>5.3265000000000002</v>
      </c>
      <c r="K7970">
        <f t="shared" si="624"/>
        <v>23.18465655</v>
      </c>
      <c r="L7970" s="1" t="s">
        <v>26</v>
      </c>
      <c r="M7970" s="1" t="s">
        <v>58</v>
      </c>
      <c r="N7970" s="1" t="s">
        <v>42</v>
      </c>
      <c r="O7970" s="1" t="s">
        <v>29</v>
      </c>
      <c r="P7970" s="1" t="s">
        <v>43</v>
      </c>
      <c r="Q7970" s="1" t="s">
        <v>46</v>
      </c>
      <c r="R7970" s="2">
        <v>40952</v>
      </c>
    </row>
    <row r="7971" spans="1:18" x14ac:dyDescent="0.25">
      <c r="A7971" s="1">
        <v>15234</v>
      </c>
      <c r="B7971" s="2">
        <v>40249</v>
      </c>
      <c r="C7971" s="2" t="str">
        <f t="shared" si="621"/>
        <v>March</v>
      </c>
      <c r="D7971" s="1" t="s">
        <v>32</v>
      </c>
      <c r="E7971" s="1">
        <v>12</v>
      </c>
      <c r="F7971" s="1">
        <f t="shared" si="620"/>
        <v>110.29529166666667</v>
      </c>
      <c r="G7971" s="1">
        <v>1323.5435</v>
      </c>
      <c r="H7971" s="1">
        <v>8.08</v>
      </c>
      <c r="I7971">
        <f t="shared" si="622"/>
        <v>1331.6234999999999</v>
      </c>
      <c r="J7971">
        <f t="shared" si="623"/>
        <v>5.3265000000000002</v>
      </c>
      <c r="K7971">
        <f t="shared" si="624"/>
        <v>70.498544527500002</v>
      </c>
      <c r="L7971" s="1" t="s">
        <v>19</v>
      </c>
      <c r="M7971" s="1" t="s">
        <v>56</v>
      </c>
      <c r="N7971" s="1" t="s">
        <v>21</v>
      </c>
      <c r="O7971" s="1" t="s">
        <v>29</v>
      </c>
      <c r="P7971" s="1" t="s">
        <v>30</v>
      </c>
      <c r="Q7971" s="1" t="s">
        <v>24</v>
      </c>
      <c r="R7971" s="2">
        <v>40250</v>
      </c>
    </row>
    <row r="7972" spans="1:18" x14ac:dyDescent="0.25">
      <c r="A7972" s="1">
        <v>39430</v>
      </c>
      <c r="B7972" s="2">
        <v>39977</v>
      </c>
      <c r="C7972" s="2" t="str">
        <f t="shared" si="621"/>
        <v>June</v>
      </c>
      <c r="D7972" s="1" t="s">
        <v>18</v>
      </c>
      <c r="E7972" s="1">
        <v>29</v>
      </c>
      <c r="F7972" s="1">
        <f t="shared" si="620"/>
        <v>30.274827586206897</v>
      </c>
      <c r="G7972" s="1">
        <v>877.97</v>
      </c>
      <c r="H7972" s="1">
        <v>6.5</v>
      </c>
      <c r="I7972">
        <f t="shared" si="622"/>
        <v>884.47</v>
      </c>
      <c r="J7972">
        <f t="shared" si="623"/>
        <v>5.3265000000000002</v>
      </c>
      <c r="K7972">
        <f t="shared" si="624"/>
        <v>46.765072050000008</v>
      </c>
      <c r="L7972" s="1" t="s">
        <v>26</v>
      </c>
      <c r="M7972" s="1" t="s">
        <v>27</v>
      </c>
      <c r="N7972" s="1" t="s">
        <v>33</v>
      </c>
      <c r="O7972" s="1" t="s">
        <v>29</v>
      </c>
      <c r="P7972" s="1" t="s">
        <v>43</v>
      </c>
      <c r="Q7972" s="1" t="s">
        <v>24</v>
      </c>
      <c r="R7972" s="2">
        <v>39981</v>
      </c>
    </row>
    <row r="7973" spans="1:18" x14ac:dyDescent="0.25">
      <c r="A7973" s="1">
        <v>19429</v>
      </c>
      <c r="B7973" s="2">
        <v>40049</v>
      </c>
      <c r="C7973" s="2" t="str">
        <f t="shared" si="621"/>
        <v>August</v>
      </c>
      <c r="D7973" s="1" t="s">
        <v>32</v>
      </c>
      <c r="E7973" s="1">
        <v>2</v>
      </c>
      <c r="F7973" s="1">
        <f t="shared" si="620"/>
        <v>120.12</v>
      </c>
      <c r="G7973" s="1">
        <v>240.24</v>
      </c>
      <c r="H7973" s="1">
        <v>51.94</v>
      </c>
      <c r="I7973">
        <f t="shared" si="622"/>
        <v>292.18</v>
      </c>
      <c r="J7973">
        <f t="shared" si="623"/>
        <v>4.7610000000000001</v>
      </c>
      <c r="K7973">
        <f t="shared" si="624"/>
        <v>11.437826400000001</v>
      </c>
      <c r="L7973" s="1" t="s">
        <v>38</v>
      </c>
      <c r="M7973" s="1" t="s">
        <v>47</v>
      </c>
      <c r="N7973" s="1" t="s">
        <v>42</v>
      </c>
      <c r="O7973" s="1" t="s">
        <v>22</v>
      </c>
      <c r="P7973" s="1" t="s">
        <v>57</v>
      </c>
      <c r="Q7973" s="1" t="s">
        <v>64</v>
      </c>
      <c r="R7973" s="2">
        <v>40049</v>
      </c>
    </row>
    <row r="7974" spans="1:18" x14ac:dyDescent="0.25">
      <c r="A7974" s="1">
        <v>9028</v>
      </c>
      <c r="B7974" s="2">
        <v>40533</v>
      </c>
      <c r="C7974" s="2" t="str">
        <f t="shared" si="621"/>
        <v>December</v>
      </c>
      <c r="D7974" s="1" t="s">
        <v>18</v>
      </c>
      <c r="E7974" s="1">
        <v>48</v>
      </c>
      <c r="F7974" s="1">
        <f t="shared" si="620"/>
        <v>303.26395833333333</v>
      </c>
      <c r="G7974" s="1">
        <v>14556.67</v>
      </c>
      <c r="H7974" s="1">
        <v>26.53</v>
      </c>
      <c r="I7974">
        <f t="shared" si="622"/>
        <v>14583.2</v>
      </c>
      <c r="J7974">
        <f t="shared" si="623"/>
        <v>5.3265000000000002</v>
      </c>
      <c r="K7974">
        <f t="shared" si="624"/>
        <v>775.36102755000002</v>
      </c>
      <c r="L7974" s="1" t="s">
        <v>38</v>
      </c>
      <c r="M7974" s="1" t="s">
        <v>27</v>
      </c>
      <c r="N7974" s="1" t="s">
        <v>28</v>
      </c>
      <c r="O7974" s="1" t="s">
        <v>29</v>
      </c>
      <c r="P7974" s="1" t="s">
        <v>61</v>
      </c>
      <c r="Q7974" s="1" t="s">
        <v>40</v>
      </c>
      <c r="R7974" s="2">
        <v>40537</v>
      </c>
    </row>
    <row r="7975" spans="1:18" x14ac:dyDescent="0.25">
      <c r="A7975" s="1">
        <v>22304</v>
      </c>
      <c r="B7975" s="2">
        <v>40872</v>
      </c>
      <c r="C7975" s="2" t="str">
        <f t="shared" si="621"/>
        <v>November</v>
      </c>
      <c r="D7975" s="1" t="s">
        <v>18</v>
      </c>
      <c r="E7975" s="1">
        <v>24</v>
      </c>
      <c r="F7975" s="1">
        <f t="shared" si="620"/>
        <v>1.6766666666666667</v>
      </c>
      <c r="G7975" s="1">
        <v>40.24</v>
      </c>
      <c r="H7975" s="1">
        <v>0.7</v>
      </c>
      <c r="I7975">
        <f t="shared" si="622"/>
        <v>40.940000000000005</v>
      </c>
      <c r="J7975">
        <f t="shared" si="623"/>
        <v>3.5455000000000001</v>
      </c>
      <c r="K7975">
        <f t="shared" si="624"/>
        <v>1.4267092000000003</v>
      </c>
      <c r="L7975" s="1" t="s">
        <v>26</v>
      </c>
      <c r="M7975" s="1" t="s">
        <v>56</v>
      </c>
      <c r="N7975" s="1" t="s">
        <v>21</v>
      </c>
      <c r="O7975" s="1" t="s">
        <v>34</v>
      </c>
      <c r="P7975" s="1" t="s">
        <v>35</v>
      </c>
      <c r="Q7975" s="1" t="s">
        <v>36</v>
      </c>
      <c r="R7975" s="2">
        <v>40876</v>
      </c>
    </row>
    <row r="7976" spans="1:18" x14ac:dyDescent="0.25">
      <c r="A7976" s="1">
        <v>51175</v>
      </c>
      <c r="B7976" s="2">
        <v>41135</v>
      </c>
      <c r="C7976" s="2" t="str">
        <f t="shared" si="621"/>
        <v>August</v>
      </c>
      <c r="D7976" s="1" t="s">
        <v>25</v>
      </c>
      <c r="E7976" s="1">
        <v>3</v>
      </c>
      <c r="F7976" s="1">
        <f t="shared" si="620"/>
        <v>712.31</v>
      </c>
      <c r="G7976" s="1">
        <v>2136.9299999999998</v>
      </c>
      <c r="H7976" s="1">
        <v>24.49</v>
      </c>
      <c r="I7976">
        <f t="shared" si="622"/>
        <v>2161.4199999999996</v>
      </c>
      <c r="J7976">
        <f t="shared" si="623"/>
        <v>5.3265000000000002</v>
      </c>
      <c r="K7976">
        <f t="shared" si="624"/>
        <v>113.82357645</v>
      </c>
      <c r="L7976" s="1" t="s">
        <v>26</v>
      </c>
      <c r="M7976" s="1" t="s">
        <v>59</v>
      </c>
      <c r="N7976" s="1" t="s">
        <v>21</v>
      </c>
      <c r="O7976" s="1" t="s">
        <v>29</v>
      </c>
      <c r="P7976" s="1" t="s">
        <v>52</v>
      </c>
      <c r="Q7976" s="1" t="s">
        <v>53</v>
      </c>
      <c r="R7976" s="2">
        <v>41136</v>
      </c>
    </row>
    <row r="7977" spans="1:18" x14ac:dyDescent="0.25">
      <c r="A7977" s="1">
        <v>55239</v>
      </c>
      <c r="B7977" s="2">
        <v>41246</v>
      </c>
      <c r="C7977" s="2" t="str">
        <f t="shared" si="621"/>
        <v>December</v>
      </c>
      <c r="D7977" s="1" t="s">
        <v>37</v>
      </c>
      <c r="E7977" s="1">
        <v>6</v>
      </c>
      <c r="F7977" s="1">
        <f t="shared" si="620"/>
        <v>168.14533333333333</v>
      </c>
      <c r="G7977" s="1">
        <v>1008.872</v>
      </c>
      <c r="H7977" s="1">
        <v>69</v>
      </c>
      <c r="I7977">
        <f t="shared" si="622"/>
        <v>1077.8719999999998</v>
      </c>
      <c r="J7977">
        <f t="shared" si="623"/>
        <v>4.7610000000000001</v>
      </c>
      <c r="K7977">
        <f t="shared" si="624"/>
        <v>48.032395919999999</v>
      </c>
      <c r="L7977" s="1" t="s">
        <v>19</v>
      </c>
      <c r="M7977" s="1" t="s">
        <v>49</v>
      </c>
      <c r="N7977" s="1" t="s">
        <v>21</v>
      </c>
      <c r="O7977" s="1" t="s">
        <v>22</v>
      </c>
      <c r="P7977" s="1" t="s">
        <v>57</v>
      </c>
      <c r="Q7977" s="1" t="s">
        <v>53</v>
      </c>
      <c r="R7977" s="2">
        <v>41246</v>
      </c>
    </row>
    <row r="7978" spans="1:18" x14ac:dyDescent="0.25">
      <c r="A7978" s="1">
        <v>13476</v>
      </c>
      <c r="B7978" s="2">
        <v>40467</v>
      </c>
      <c r="C7978" s="2" t="str">
        <f t="shared" si="621"/>
        <v>October</v>
      </c>
      <c r="D7978" s="1" t="s">
        <v>32</v>
      </c>
      <c r="E7978" s="1">
        <v>31</v>
      </c>
      <c r="F7978" s="1">
        <f t="shared" si="620"/>
        <v>31.366129032258065</v>
      </c>
      <c r="G7978" s="1">
        <v>972.35</v>
      </c>
      <c r="H7978" s="1">
        <v>4</v>
      </c>
      <c r="I7978">
        <f t="shared" si="622"/>
        <v>976.35</v>
      </c>
      <c r="J7978">
        <f t="shared" si="623"/>
        <v>5.3265000000000002</v>
      </c>
      <c r="K7978">
        <f t="shared" si="624"/>
        <v>51.792222750000001</v>
      </c>
      <c r="L7978" s="1" t="s">
        <v>26</v>
      </c>
      <c r="M7978" s="1" t="s">
        <v>27</v>
      </c>
      <c r="N7978" s="1" t="s">
        <v>42</v>
      </c>
      <c r="O7978" s="1" t="s">
        <v>29</v>
      </c>
      <c r="P7978" s="1" t="s">
        <v>43</v>
      </c>
      <c r="Q7978" s="1" t="s">
        <v>24</v>
      </c>
      <c r="R7978" s="2">
        <v>40467</v>
      </c>
    </row>
    <row r="7979" spans="1:18" x14ac:dyDescent="0.25">
      <c r="A7979" s="1">
        <v>48293</v>
      </c>
      <c r="B7979" s="2">
        <v>41008</v>
      </c>
      <c r="C7979" s="2" t="str">
        <f t="shared" si="621"/>
        <v>April</v>
      </c>
      <c r="D7979" s="1" t="s">
        <v>37</v>
      </c>
      <c r="E7979" s="1">
        <v>47</v>
      </c>
      <c r="F7979" s="1">
        <f t="shared" si="620"/>
        <v>7.8851063829787238</v>
      </c>
      <c r="G7979" s="1">
        <v>370.6</v>
      </c>
      <c r="H7979" s="1">
        <v>1.39</v>
      </c>
      <c r="I7979">
        <f t="shared" si="622"/>
        <v>371.99</v>
      </c>
      <c r="J7979">
        <f t="shared" si="623"/>
        <v>3.5455000000000001</v>
      </c>
      <c r="K7979">
        <f t="shared" si="624"/>
        <v>13.139623000000002</v>
      </c>
      <c r="L7979" s="1" t="s">
        <v>26</v>
      </c>
      <c r="M7979" s="1" t="s">
        <v>20</v>
      </c>
      <c r="N7979" s="1" t="s">
        <v>33</v>
      </c>
      <c r="O7979" s="1" t="s">
        <v>34</v>
      </c>
      <c r="P7979" s="1" t="s">
        <v>62</v>
      </c>
      <c r="Q7979" s="1" t="s">
        <v>24</v>
      </c>
      <c r="R7979" s="2">
        <v>41009</v>
      </c>
    </row>
    <row r="7980" spans="1:18" x14ac:dyDescent="0.25">
      <c r="A7980" s="1">
        <v>35910</v>
      </c>
      <c r="B7980" s="2">
        <v>40506</v>
      </c>
      <c r="C7980" s="2" t="str">
        <f t="shared" si="621"/>
        <v>November</v>
      </c>
      <c r="D7980" s="1" t="s">
        <v>25</v>
      </c>
      <c r="E7980" s="1">
        <v>36</v>
      </c>
      <c r="F7980" s="1">
        <f t="shared" si="620"/>
        <v>18.33497222222222</v>
      </c>
      <c r="G7980" s="1">
        <v>660.05899999999997</v>
      </c>
      <c r="H7980" s="1">
        <v>1.25</v>
      </c>
      <c r="I7980">
        <f t="shared" si="622"/>
        <v>661.30899999999997</v>
      </c>
      <c r="J7980">
        <f t="shared" si="623"/>
        <v>5.3265000000000002</v>
      </c>
      <c r="K7980">
        <f t="shared" si="624"/>
        <v>35.158042635000001</v>
      </c>
      <c r="L7980" s="1" t="s">
        <v>26</v>
      </c>
      <c r="M7980" s="1" t="s">
        <v>54</v>
      </c>
      <c r="N7980" s="1" t="s">
        <v>33</v>
      </c>
      <c r="O7980" s="1" t="s">
        <v>29</v>
      </c>
      <c r="P7980" s="1" t="s">
        <v>30</v>
      </c>
      <c r="Q7980" s="1" t="s">
        <v>46</v>
      </c>
      <c r="R7980" s="2">
        <v>40508</v>
      </c>
    </row>
    <row r="7981" spans="1:18" x14ac:dyDescent="0.25">
      <c r="A7981" s="1">
        <v>14400</v>
      </c>
      <c r="B7981" s="2">
        <v>39848</v>
      </c>
      <c r="C7981" s="2" t="str">
        <f t="shared" si="621"/>
        <v>February</v>
      </c>
      <c r="D7981" s="1" t="s">
        <v>41</v>
      </c>
      <c r="E7981" s="1">
        <v>43</v>
      </c>
      <c r="F7981" s="1">
        <f t="shared" si="620"/>
        <v>141.60581395348837</v>
      </c>
      <c r="G7981" s="1">
        <v>6089.05</v>
      </c>
      <c r="H7981" s="1">
        <v>80.2</v>
      </c>
      <c r="I7981">
        <f t="shared" si="622"/>
        <v>6169.25</v>
      </c>
      <c r="J7981">
        <f t="shared" si="623"/>
        <v>4.7610000000000001</v>
      </c>
      <c r="K7981">
        <f t="shared" si="624"/>
        <v>289.89967050000001</v>
      </c>
      <c r="L7981" s="1" t="s">
        <v>38</v>
      </c>
      <c r="M7981" s="1" t="s">
        <v>56</v>
      </c>
      <c r="N7981" s="1" t="s">
        <v>42</v>
      </c>
      <c r="O7981" s="1" t="s">
        <v>22</v>
      </c>
      <c r="P7981" s="1" t="s">
        <v>57</v>
      </c>
      <c r="Q7981" s="1" t="s">
        <v>64</v>
      </c>
      <c r="R7981" s="2">
        <v>39849</v>
      </c>
    </row>
    <row r="7982" spans="1:18" x14ac:dyDescent="0.25">
      <c r="A7982" s="1">
        <v>14116</v>
      </c>
      <c r="B7982" s="2">
        <v>40825</v>
      </c>
      <c r="C7982" s="2" t="str">
        <f t="shared" si="621"/>
        <v>October</v>
      </c>
      <c r="D7982" s="1" t="s">
        <v>25</v>
      </c>
      <c r="E7982" s="1">
        <v>42</v>
      </c>
      <c r="F7982" s="1">
        <f t="shared" si="620"/>
        <v>33.667857142857144</v>
      </c>
      <c r="G7982" s="1">
        <v>1414.05</v>
      </c>
      <c r="H7982" s="1">
        <v>14.72</v>
      </c>
      <c r="I7982">
        <f t="shared" si="622"/>
        <v>1428.77</v>
      </c>
      <c r="J7982">
        <f t="shared" si="623"/>
        <v>3.5455000000000001</v>
      </c>
      <c r="K7982">
        <f t="shared" si="624"/>
        <v>50.135142749999993</v>
      </c>
      <c r="L7982" s="1" t="s">
        <v>26</v>
      </c>
      <c r="M7982" s="1" t="s">
        <v>44</v>
      </c>
      <c r="N7982" s="1" t="s">
        <v>28</v>
      </c>
      <c r="O7982" s="1" t="s">
        <v>34</v>
      </c>
      <c r="P7982" s="1" t="s">
        <v>48</v>
      </c>
      <c r="Q7982" s="1" t="s">
        <v>24</v>
      </c>
      <c r="R7982" s="2">
        <v>40826</v>
      </c>
    </row>
    <row r="7983" spans="1:18" x14ac:dyDescent="0.25">
      <c r="A7983" s="1">
        <v>21155</v>
      </c>
      <c r="B7983" s="2">
        <v>40579</v>
      </c>
      <c r="C7983" s="2" t="str">
        <f t="shared" si="621"/>
        <v>February</v>
      </c>
      <c r="D7983" s="1" t="s">
        <v>25</v>
      </c>
      <c r="E7983" s="1">
        <v>4</v>
      </c>
      <c r="F7983" s="1">
        <f t="shared" si="620"/>
        <v>20.445</v>
      </c>
      <c r="G7983" s="1">
        <v>81.78</v>
      </c>
      <c r="H7983" s="1">
        <v>5.97</v>
      </c>
      <c r="I7983">
        <f t="shared" si="622"/>
        <v>87.75</v>
      </c>
      <c r="J7983">
        <f t="shared" si="623"/>
        <v>3.5455000000000001</v>
      </c>
      <c r="K7983">
        <f t="shared" si="624"/>
        <v>2.8995099</v>
      </c>
      <c r="L7983" s="1" t="s">
        <v>26</v>
      </c>
      <c r="M7983" s="1" t="s">
        <v>59</v>
      </c>
      <c r="N7983" s="1" t="s">
        <v>21</v>
      </c>
      <c r="O7983" s="1" t="s">
        <v>34</v>
      </c>
      <c r="P7983" s="1" t="s">
        <v>45</v>
      </c>
      <c r="Q7983" s="1" t="s">
        <v>24</v>
      </c>
      <c r="R7983" s="2">
        <v>40580</v>
      </c>
    </row>
    <row r="7984" spans="1:18" x14ac:dyDescent="0.25">
      <c r="A7984" s="1">
        <v>3078</v>
      </c>
      <c r="B7984" s="2">
        <v>40220</v>
      </c>
      <c r="C7984" s="2" t="str">
        <f t="shared" si="621"/>
        <v>February</v>
      </c>
      <c r="D7984" s="1" t="s">
        <v>25</v>
      </c>
      <c r="E7984" s="1">
        <v>12</v>
      </c>
      <c r="F7984" s="1">
        <f t="shared" si="620"/>
        <v>2.8216666666666668</v>
      </c>
      <c r="G7984" s="1">
        <v>33.86</v>
      </c>
      <c r="H7984" s="1">
        <v>0.7</v>
      </c>
      <c r="I7984">
        <f t="shared" si="622"/>
        <v>34.56</v>
      </c>
      <c r="J7984">
        <f t="shared" si="623"/>
        <v>3.5455000000000001</v>
      </c>
      <c r="K7984">
        <f t="shared" si="624"/>
        <v>1.2005063</v>
      </c>
      <c r="L7984" s="1" t="s">
        <v>26</v>
      </c>
      <c r="M7984" s="1" t="s">
        <v>47</v>
      </c>
      <c r="N7984" s="1" t="s">
        <v>33</v>
      </c>
      <c r="O7984" s="1" t="s">
        <v>34</v>
      </c>
      <c r="P7984" s="1" t="s">
        <v>35</v>
      </c>
      <c r="Q7984" s="1" t="s">
        <v>36</v>
      </c>
      <c r="R7984" s="2">
        <v>40221</v>
      </c>
    </row>
    <row r="7985" spans="1:18" x14ac:dyDescent="0.25">
      <c r="A7985" s="1">
        <v>49988</v>
      </c>
      <c r="B7985" s="2">
        <v>40532</v>
      </c>
      <c r="C7985" s="2" t="str">
        <f t="shared" si="621"/>
        <v>December</v>
      </c>
      <c r="D7985" s="1" t="s">
        <v>25</v>
      </c>
      <c r="E7985" s="1">
        <v>33</v>
      </c>
      <c r="F7985" s="1">
        <f t="shared" si="620"/>
        <v>307.95684848484848</v>
      </c>
      <c r="G7985" s="1">
        <v>10162.575999999999</v>
      </c>
      <c r="H7985" s="1">
        <v>42.52</v>
      </c>
      <c r="I7985">
        <f t="shared" si="622"/>
        <v>10205.096</v>
      </c>
      <c r="J7985">
        <f t="shared" si="623"/>
        <v>4.7610000000000001</v>
      </c>
      <c r="K7985">
        <f t="shared" si="624"/>
        <v>483.84024335999993</v>
      </c>
      <c r="L7985" s="1" t="s">
        <v>38</v>
      </c>
      <c r="M7985" s="1" t="s">
        <v>49</v>
      </c>
      <c r="N7985" s="1" t="s">
        <v>42</v>
      </c>
      <c r="O7985" s="1" t="s">
        <v>22</v>
      </c>
      <c r="P7985" s="1" t="s">
        <v>57</v>
      </c>
      <c r="Q7985" s="1" t="s">
        <v>64</v>
      </c>
      <c r="R7985" s="2">
        <v>40534</v>
      </c>
    </row>
    <row r="7986" spans="1:18" x14ac:dyDescent="0.25">
      <c r="A7986" s="1">
        <v>39335</v>
      </c>
      <c r="B7986" s="2">
        <v>39958</v>
      </c>
      <c r="C7986" s="2" t="str">
        <f t="shared" si="621"/>
        <v>May</v>
      </c>
      <c r="D7986" s="1" t="s">
        <v>32</v>
      </c>
      <c r="E7986" s="1">
        <v>24</v>
      </c>
      <c r="F7986" s="1">
        <f t="shared" si="620"/>
        <v>4.7179166666666665</v>
      </c>
      <c r="G7986" s="1">
        <v>113.23</v>
      </c>
      <c r="H7986" s="1">
        <v>2.39</v>
      </c>
      <c r="I7986">
        <f t="shared" si="622"/>
        <v>115.62</v>
      </c>
      <c r="J7986">
        <f t="shared" si="623"/>
        <v>5.3265000000000002</v>
      </c>
      <c r="K7986">
        <f t="shared" si="624"/>
        <v>6.0311959499999999</v>
      </c>
      <c r="L7986" s="1" t="s">
        <v>26</v>
      </c>
      <c r="M7986" s="1" t="s">
        <v>49</v>
      </c>
      <c r="N7986" s="1" t="s">
        <v>33</v>
      </c>
      <c r="O7986" s="1" t="s">
        <v>29</v>
      </c>
      <c r="P7986" s="1" t="s">
        <v>43</v>
      </c>
      <c r="Q7986" s="1" t="s">
        <v>46</v>
      </c>
      <c r="R7986" s="2">
        <v>39959</v>
      </c>
    </row>
    <row r="7987" spans="1:18" x14ac:dyDescent="0.25">
      <c r="A7987" s="1">
        <v>7559</v>
      </c>
      <c r="B7987" s="2">
        <v>40463</v>
      </c>
      <c r="C7987" s="2" t="str">
        <f t="shared" si="621"/>
        <v>October</v>
      </c>
      <c r="D7987" s="1" t="s">
        <v>37</v>
      </c>
      <c r="E7987" s="1">
        <v>9</v>
      </c>
      <c r="F7987" s="1">
        <f t="shared" si="620"/>
        <v>10.041111111111112</v>
      </c>
      <c r="G7987" s="1">
        <v>90.37</v>
      </c>
      <c r="H7987" s="1">
        <v>49</v>
      </c>
      <c r="I7987">
        <f t="shared" si="622"/>
        <v>139.37</v>
      </c>
      <c r="J7987">
        <f t="shared" si="623"/>
        <v>3.5455000000000001</v>
      </c>
      <c r="K7987">
        <f t="shared" si="624"/>
        <v>3.20406835</v>
      </c>
      <c r="L7987" s="1" t="s">
        <v>26</v>
      </c>
      <c r="M7987" s="1" t="s">
        <v>54</v>
      </c>
      <c r="N7987" s="1" t="s">
        <v>33</v>
      </c>
      <c r="O7987" s="1" t="s">
        <v>34</v>
      </c>
      <c r="P7987" s="1" t="s">
        <v>68</v>
      </c>
      <c r="Q7987" s="1" t="s">
        <v>53</v>
      </c>
      <c r="R7987" s="2">
        <v>40465</v>
      </c>
    </row>
    <row r="7988" spans="1:18" x14ac:dyDescent="0.25">
      <c r="A7988" s="1">
        <v>1060</v>
      </c>
      <c r="B7988" s="2">
        <v>40229</v>
      </c>
      <c r="C7988" s="2" t="str">
        <f t="shared" si="621"/>
        <v>February</v>
      </c>
      <c r="D7988" s="1" t="s">
        <v>41</v>
      </c>
      <c r="E7988" s="1">
        <v>30</v>
      </c>
      <c r="F7988" s="1">
        <f t="shared" si="620"/>
        <v>39.585000000000001</v>
      </c>
      <c r="G7988" s="1">
        <v>1187.55</v>
      </c>
      <c r="H7988" s="1">
        <v>2.99</v>
      </c>
      <c r="I7988">
        <f t="shared" si="622"/>
        <v>1190.54</v>
      </c>
      <c r="J7988">
        <f t="shared" si="623"/>
        <v>3.5455000000000001</v>
      </c>
      <c r="K7988">
        <f t="shared" si="624"/>
        <v>42.10458525</v>
      </c>
      <c r="L7988" s="1" t="s">
        <v>26</v>
      </c>
      <c r="M7988" s="1" t="s">
        <v>51</v>
      </c>
      <c r="N7988" s="1" t="s">
        <v>33</v>
      </c>
      <c r="O7988" s="1" t="s">
        <v>34</v>
      </c>
      <c r="P7988" s="1" t="s">
        <v>48</v>
      </c>
      <c r="Q7988" s="1" t="s">
        <v>24</v>
      </c>
      <c r="R7988" s="2">
        <v>40231</v>
      </c>
    </row>
    <row r="7989" spans="1:18" x14ac:dyDescent="0.25">
      <c r="A7989" s="1">
        <v>7457</v>
      </c>
      <c r="B7989" s="2">
        <v>40451</v>
      </c>
      <c r="C7989" s="2" t="str">
        <f t="shared" si="621"/>
        <v>September</v>
      </c>
      <c r="D7989" s="1" t="s">
        <v>32</v>
      </c>
      <c r="E7989" s="1">
        <v>46</v>
      </c>
      <c r="F7989" s="1">
        <f t="shared" si="620"/>
        <v>11.915434782608695</v>
      </c>
      <c r="G7989" s="1">
        <v>548.11</v>
      </c>
      <c r="H7989" s="1">
        <v>2.36</v>
      </c>
      <c r="I7989">
        <f t="shared" si="622"/>
        <v>550.47</v>
      </c>
      <c r="J7989">
        <f t="shared" si="623"/>
        <v>3.5455000000000001</v>
      </c>
      <c r="K7989">
        <f t="shared" si="624"/>
        <v>19.433240050000002</v>
      </c>
      <c r="L7989" s="1" t="s">
        <v>26</v>
      </c>
      <c r="M7989" s="1" t="s">
        <v>56</v>
      </c>
      <c r="N7989" s="1" t="s">
        <v>28</v>
      </c>
      <c r="O7989" s="1" t="s">
        <v>34</v>
      </c>
      <c r="P7989" s="1" t="s">
        <v>35</v>
      </c>
      <c r="Q7989" s="1" t="s">
        <v>36</v>
      </c>
      <c r="R7989" s="2">
        <v>40453</v>
      </c>
    </row>
    <row r="7990" spans="1:18" x14ac:dyDescent="0.25">
      <c r="A7990" s="1">
        <v>3841</v>
      </c>
      <c r="B7990" s="2">
        <v>40090</v>
      </c>
      <c r="C7990" s="2" t="str">
        <f t="shared" si="621"/>
        <v>October</v>
      </c>
      <c r="D7990" s="1" t="s">
        <v>32</v>
      </c>
      <c r="E7990" s="1">
        <v>43</v>
      </c>
      <c r="F7990" s="1">
        <f t="shared" si="620"/>
        <v>169.96006976744187</v>
      </c>
      <c r="G7990" s="1">
        <v>7308.2830000000004</v>
      </c>
      <c r="H7990" s="1">
        <v>8.99</v>
      </c>
      <c r="I7990">
        <f t="shared" si="622"/>
        <v>7317.2730000000001</v>
      </c>
      <c r="J7990">
        <f t="shared" si="623"/>
        <v>5.3265000000000002</v>
      </c>
      <c r="K7990">
        <f t="shared" si="624"/>
        <v>389.27569399500004</v>
      </c>
      <c r="L7990" s="1" t="s">
        <v>19</v>
      </c>
      <c r="M7990" s="1" t="s">
        <v>49</v>
      </c>
      <c r="N7990" s="1" t="s">
        <v>28</v>
      </c>
      <c r="O7990" s="1" t="s">
        <v>29</v>
      </c>
      <c r="P7990" s="1" t="s">
        <v>30</v>
      </c>
      <c r="Q7990" s="1" t="s">
        <v>24</v>
      </c>
      <c r="R7990" s="2">
        <v>40092</v>
      </c>
    </row>
    <row r="7991" spans="1:18" x14ac:dyDescent="0.25">
      <c r="A7991" s="1">
        <v>58626</v>
      </c>
      <c r="B7991" s="2">
        <v>40907</v>
      </c>
      <c r="C7991" s="2" t="str">
        <f t="shared" si="621"/>
        <v>December</v>
      </c>
      <c r="D7991" s="1" t="s">
        <v>25</v>
      </c>
      <c r="E7991" s="1">
        <v>21</v>
      </c>
      <c r="F7991" s="1">
        <f t="shared" si="620"/>
        <v>498.52523809523814</v>
      </c>
      <c r="G7991" s="1">
        <v>10469.030000000001</v>
      </c>
      <c r="H7991" s="1">
        <v>26</v>
      </c>
      <c r="I7991">
        <f t="shared" si="622"/>
        <v>10495.03</v>
      </c>
      <c r="J7991">
        <f t="shared" si="623"/>
        <v>4.7610000000000001</v>
      </c>
      <c r="K7991">
        <f t="shared" si="624"/>
        <v>498.43051830000002</v>
      </c>
      <c r="L7991" s="1" t="s">
        <v>38</v>
      </c>
      <c r="M7991" s="1" t="s">
        <v>55</v>
      </c>
      <c r="N7991" s="1" t="s">
        <v>28</v>
      </c>
      <c r="O7991" s="1" t="s">
        <v>22</v>
      </c>
      <c r="P7991" s="1" t="s">
        <v>39</v>
      </c>
      <c r="Q7991" s="1" t="s">
        <v>40</v>
      </c>
      <c r="R7991" s="2">
        <v>40910</v>
      </c>
    </row>
    <row r="7992" spans="1:18" x14ac:dyDescent="0.25">
      <c r="A7992" s="1">
        <v>8162</v>
      </c>
      <c r="B7992" s="2">
        <v>40093</v>
      </c>
      <c r="C7992" s="2" t="str">
        <f t="shared" si="621"/>
        <v>October</v>
      </c>
      <c r="D7992" s="1" t="s">
        <v>41</v>
      </c>
      <c r="E7992" s="1">
        <v>32</v>
      </c>
      <c r="F7992" s="1">
        <f t="shared" si="620"/>
        <v>175.57499999999999</v>
      </c>
      <c r="G7992" s="1">
        <v>5618.4</v>
      </c>
      <c r="H7992" s="1">
        <v>19.989999999999998</v>
      </c>
      <c r="I7992">
        <f t="shared" si="622"/>
        <v>5638.3899999999994</v>
      </c>
      <c r="J7992">
        <f t="shared" si="623"/>
        <v>5.3265000000000002</v>
      </c>
      <c r="K7992">
        <f t="shared" si="624"/>
        <v>299.26407599999999</v>
      </c>
      <c r="L7992" s="1" t="s">
        <v>26</v>
      </c>
      <c r="M7992" s="1" t="s">
        <v>49</v>
      </c>
      <c r="N7992" s="1" t="s">
        <v>28</v>
      </c>
      <c r="O7992" s="1" t="s">
        <v>29</v>
      </c>
      <c r="P7992" s="1" t="s">
        <v>43</v>
      </c>
      <c r="Q7992" s="1" t="s">
        <v>24</v>
      </c>
      <c r="R7992" s="2">
        <v>40094</v>
      </c>
    </row>
    <row r="7993" spans="1:18" x14ac:dyDescent="0.25">
      <c r="A7993" s="1">
        <v>32931</v>
      </c>
      <c r="B7993" s="2">
        <v>40224</v>
      </c>
      <c r="C7993" s="2" t="str">
        <f t="shared" si="621"/>
        <v>February</v>
      </c>
      <c r="D7993" s="1" t="s">
        <v>18</v>
      </c>
      <c r="E7993" s="1">
        <v>31</v>
      </c>
      <c r="F7993" s="1">
        <f t="shared" si="620"/>
        <v>2.7774193548387096</v>
      </c>
      <c r="G7993" s="1">
        <v>86.1</v>
      </c>
      <c r="H7993" s="1">
        <v>0.5</v>
      </c>
      <c r="I7993">
        <f t="shared" si="622"/>
        <v>86.6</v>
      </c>
      <c r="J7993">
        <f t="shared" si="623"/>
        <v>3.5455000000000001</v>
      </c>
      <c r="K7993">
        <f t="shared" si="624"/>
        <v>3.0526754999999999</v>
      </c>
      <c r="L7993" s="1" t="s">
        <v>26</v>
      </c>
      <c r="M7993" s="1" t="s">
        <v>51</v>
      </c>
      <c r="N7993" s="1" t="s">
        <v>33</v>
      </c>
      <c r="O7993" s="1" t="s">
        <v>34</v>
      </c>
      <c r="P7993" s="1" t="s">
        <v>63</v>
      </c>
      <c r="Q7993" s="1" t="s">
        <v>24</v>
      </c>
      <c r="R7993" s="2">
        <v>40231</v>
      </c>
    </row>
    <row r="7994" spans="1:18" x14ac:dyDescent="0.25">
      <c r="A7994" s="1">
        <v>43493</v>
      </c>
      <c r="B7994" s="2">
        <v>41039</v>
      </c>
      <c r="C7994" s="2" t="str">
        <f t="shared" si="621"/>
        <v>May</v>
      </c>
      <c r="D7994" s="1" t="s">
        <v>25</v>
      </c>
      <c r="E7994" s="1">
        <v>22</v>
      </c>
      <c r="F7994" s="1">
        <f t="shared" si="620"/>
        <v>6.9327272727272735</v>
      </c>
      <c r="G7994" s="1">
        <v>152.52000000000001</v>
      </c>
      <c r="H7994" s="1">
        <v>5.94</v>
      </c>
      <c r="I7994">
        <f t="shared" si="622"/>
        <v>158.46</v>
      </c>
      <c r="J7994">
        <f t="shared" si="623"/>
        <v>3.5455000000000001</v>
      </c>
      <c r="K7994">
        <f t="shared" si="624"/>
        <v>5.4075966000000006</v>
      </c>
      <c r="L7994" s="1" t="s">
        <v>26</v>
      </c>
      <c r="M7994" s="1" t="s">
        <v>54</v>
      </c>
      <c r="N7994" s="1" t="s">
        <v>33</v>
      </c>
      <c r="O7994" s="1" t="s">
        <v>34</v>
      </c>
      <c r="P7994" s="1" t="s">
        <v>45</v>
      </c>
      <c r="Q7994" s="1" t="s">
        <v>24</v>
      </c>
      <c r="R7994" s="2">
        <v>41040</v>
      </c>
    </row>
    <row r="7995" spans="1:18" x14ac:dyDescent="0.25">
      <c r="A7995" s="1">
        <v>41991</v>
      </c>
      <c r="B7995" s="2">
        <v>40895</v>
      </c>
      <c r="C7995" s="2" t="str">
        <f t="shared" si="621"/>
        <v>December</v>
      </c>
      <c r="D7995" s="1" t="s">
        <v>18</v>
      </c>
      <c r="E7995" s="1">
        <v>35</v>
      </c>
      <c r="F7995" s="1">
        <f t="shared" si="620"/>
        <v>15.520571428571429</v>
      </c>
      <c r="G7995" s="1">
        <v>543.22</v>
      </c>
      <c r="H7995" s="1">
        <v>7.4</v>
      </c>
      <c r="I7995">
        <f t="shared" si="622"/>
        <v>550.62</v>
      </c>
      <c r="J7995">
        <f t="shared" si="623"/>
        <v>4.7610000000000001</v>
      </c>
      <c r="K7995">
        <f t="shared" si="624"/>
        <v>25.862704200000003</v>
      </c>
      <c r="L7995" s="1" t="s">
        <v>26</v>
      </c>
      <c r="M7995" s="1" t="s">
        <v>55</v>
      </c>
      <c r="N7995" s="1" t="s">
        <v>33</v>
      </c>
      <c r="O7995" s="1" t="s">
        <v>22</v>
      </c>
      <c r="P7995" s="1" t="s">
        <v>23</v>
      </c>
      <c r="Q7995" s="1" t="s">
        <v>24</v>
      </c>
      <c r="R7995" s="2">
        <v>40899</v>
      </c>
    </row>
    <row r="7996" spans="1:18" x14ac:dyDescent="0.25">
      <c r="A7996" s="1">
        <v>5506</v>
      </c>
      <c r="B7996" s="2">
        <v>40489</v>
      </c>
      <c r="C7996" s="2" t="str">
        <f t="shared" si="621"/>
        <v>November</v>
      </c>
      <c r="D7996" s="1" t="s">
        <v>37</v>
      </c>
      <c r="E7996" s="1">
        <v>22</v>
      </c>
      <c r="F7996" s="1">
        <f t="shared" si="620"/>
        <v>5.8918181818181816</v>
      </c>
      <c r="G7996" s="1">
        <v>129.62</v>
      </c>
      <c r="H7996" s="1">
        <v>3.04</v>
      </c>
      <c r="I7996">
        <f t="shared" si="622"/>
        <v>132.66</v>
      </c>
      <c r="J7996">
        <f t="shared" si="623"/>
        <v>3.5455000000000001</v>
      </c>
      <c r="K7996">
        <f t="shared" si="624"/>
        <v>4.5956771000000005</v>
      </c>
      <c r="L7996" s="1" t="s">
        <v>26</v>
      </c>
      <c r="M7996" s="1" t="s">
        <v>65</v>
      </c>
      <c r="N7996" s="1" t="s">
        <v>33</v>
      </c>
      <c r="O7996" s="1" t="s">
        <v>34</v>
      </c>
      <c r="P7996" s="1" t="s">
        <v>45</v>
      </c>
      <c r="Q7996" s="1" t="s">
        <v>36</v>
      </c>
      <c r="R7996" s="2">
        <v>40490</v>
      </c>
    </row>
    <row r="7997" spans="1:18" x14ac:dyDescent="0.25">
      <c r="A7997" s="1">
        <v>416</v>
      </c>
      <c r="B7997" s="2">
        <v>40447</v>
      </c>
      <c r="C7997" s="2" t="str">
        <f t="shared" si="621"/>
        <v>September</v>
      </c>
      <c r="D7997" s="1" t="s">
        <v>18</v>
      </c>
      <c r="E7997" s="1">
        <v>20</v>
      </c>
      <c r="F7997" s="1">
        <f t="shared" si="620"/>
        <v>57.833574999999996</v>
      </c>
      <c r="G7997" s="1">
        <v>1156.6714999999999</v>
      </c>
      <c r="H7997" s="1">
        <v>7.69</v>
      </c>
      <c r="I7997">
        <f t="shared" si="622"/>
        <v>1164.3615</v>
      </c>
      <c r="J7997">
        <f t="shared" si="623"/>
        <v>5.3265000000000002</v>
      </c>
      <c r="K7997">
        <f t="shared" si="624"/>
        <v>61.610107447499992</v>
      </c>
      <c r="L7997" s="1" t="s">
        <v>19</v>
      </c>
      <c r="M7997" s="1" t="s">
        <v>27</v>
      </c>
      <c r="N7997" s="1" t="s">
        <v>21</v>
      </c>
      <c r="O7997" s="1" t="s">
        <v>29</v>
      </c>
      <c r="P7997" s="1" t="s">
        <v>30</v>
      </c>
      <c r="Q7997" s="1" t="s">
        <v>24</v>
      </c>
      <c r="R7997" s="2">
        <v>40452</v>
      </c>
    </row>
    <row r="7998" spans="1:18" x14ac:dyDescent="0.25">
      <c r="A7998" s="1">
        <v>23008</v>
      </c>
      <c r="B7998" s="2">
        <v>40095</v>
      </c>
      <c r="C7998" s="2" t="str">
        <f t="shared" si="621"/>
        <v>October</v>
      </c>
      <c r="D7998" s="1" t="s">
        <v>37</v>
      </c>
      <c r="E7998" s="1">
        <v>10</v>
      </c>
      <c r="F7998" s="1">
        <f t="shared" si="620"/>
        <v>113.64700000000001</v>
      </c>
      <c r="G7998" s="1">
        <v>1136.47</v>
      </c>
      <c r="H7998" s="1">
        <v>9.07</v>
      </c>
      <c r="I7998">
        <f t="shared" si="622"/>
        <v>1145.54</v>
      </c>
      <c r="J7998">
        <f t="shared" si="623"/>
        <v>3.5455000000000001</v>
      </c>
      <c r="K7998">
        <f t="shared" si="624"/>
        <v>40.293543849999999</v>
      </c>
      <c r="L7998" s="1" t="s">
        <v>19</v>
      </c>
      <c r="M7998" s="1" t="s">
        <v>27</v>
      </c>
      <c r="N7998" s="1" t="s">
        <v>21</v>
      </c>
      <c r="O7998" s="1" t="s">
        <v>34</v>
      </c>
      <c r="P7998" s="1" t="s">
        <v>48</v>
      </c>
      <c r="Q7998" s="1" t="s">
        <v>24</v>
      </c>
      <c r="R7998" s="2">
        <v>40097</v>
      </c>
    </row>
    <row r="7999" spans="1:18" x14ac:dyDescent="0.25">
      <c r="A7999" s="1">
        <v>56162</v>
      </c>
      <c r="B7999" s="2">
        <v>40658</v>
      </c>
      <c r="C7999" s="2" t="str">
        <f t="shared" si="621"/>
        <v>April</v>
      </c>
      <c r="D7999" s="1" t="s">
        <v>32</v>
      </c>
      <c r="E7999" s="1">
        <v>30</v>
      </c>
      <c r="F7999" s="1">
        <f t="shared" si="620"/>
        <v>173.92633333333333</v>
      </c>
      <c r="G7999" s="1">
        <v>5217.79</v>
      </c>
      <c r="H7999" s="1">
        <v>30</v>
      </c>
      <c r="I7999">
        <f t="shared" si="622"/>
        <v>5247.79</v>
      </c>
      <c r="J7999">
        <f t="shared" si="623"/>
        <v>4.7610000000000001</v>
      </c>
      <c r="K7999">
        <f t="shared" si="624"/>
        <v>248.41898190000001</v>
      </c>
      <c r="L7999" s="1" t="s">
        <v>38</v>
      </c>
      <c r="M7999" s="1" t="s">
        <v>20</v>
      </c>
      <c r="N7999" s="1" t="s">
        <v>33</v>
      </c>
      <c r="O7999" s="1" t="s">
        <v>22</v>
      </c>
      <c r="P7999" s="1" t="s">
        <v>39</v>
      </c>
      <c r="Q7999" s="1" t="s">
        <v>40</v>
      </c>
      <c r="R7999" s="2">
        <v>40660</v>
      </c>
    </row>
    <row r="8000" spans="1:18" x14ac:dyDescent="0.25">
      <c r="A8000" s="1">
        <v>24231</v>
      </c>
      <c r="B8000" s="2">
        <v>40032</v>
      </c>
      <c r="C8000" s="2" t="str">
        <f t="shared" si="621"/>
        <v>August</v>
      </c>
      <c r="D8000" s="1" t="s">
        <v>32</v>
      </c>
      <c r="E8000" s="1">
        <v>48</v>
      </c>
      <c r="F8000" s="1">
        <f t="shared" si="620"/>
        <v>51.709041666666671</v>
      </c>
      <c r="G8000" s="1">
        <v>2482.0340000000001</v>
      </c>
      <c r="H8000" s="1">
        <v>5.92</v>
      </c>
      <c r="I8000">
        <f t="shared" si="622"/>
        <v>2487.9540000000002</v>
      </c>
      <c r="J8000">
        <f t="shared" si="623"/>
        <v>5.3265000000000002</v>
      </c>
      <c r="K8000">
        <f t="shared" si="624"/>
        <v>132.20554101000002</v>
      </c>
      <c r="L8000" s="1" t="s">
        <v>26</v>
      </c>
      <c r="M8000" s="1" t="s">
        <v>49</v>
      </c>
      <c r="N8000" s="1" t="s">
        <v>28</v>
      </c>
      <c r="O8000" s="1" t="s">
        <v>29</v>
      </c>
      <c r="P8000" s="1" t="s">
        <v>30</v>
      </c>
      <c r="Q8000" s="1" t="s">
        <v>24</v>
      </c>
      <c r="R8000" s="2">
        <v>40032</v>
      </c>
    </row>
    <row r="8001" spans="1:18" x14ac:dyDescent="0.25">
      <c r="A8001" s="1">
        <v>32065</v>
      </c>
      <c r="B8001" s="2">
        <v>40879</v>
      </c>
      <c r="C8001" s="2" t="str">
        <f t="shared" si="621"/>
        <v>December</v>
      </c>
      <c r="D8001" s="1" t="s">
        <v>41</v>
      </c>
      <c r="E8001" s="1">
        <v>25</v>
      </c>
      <c r="F8001" s="1">
        <f t="shared" si="620"/>
        <v>18.011199999999999</v>
      </c>
      <c r="G8001" s="1">
        <v>450.28</v>
      </c>
      <c r="H8001" s="1">
        <v>8.51</v>
      </c>
      <c r="I8001">
        <f t="shared" si="622"/>
        <v>458.78999999999996</v>
      </c>
      <c r="J8001">
        <f t="shared" si="623"/>
        <v>5.3265000000000002</v>
      </c>
      <c r="K8001">
        <f t="shared" si="624"/>
        <v>23.984164199999999</v>
      </c>
      <c r="L8001" s="1" t="s">
        <v>26</v>
      </c>
      <c r="M8001" s="1" t="s">
        <v>49</v>
      </c>
      <c r="N8001" s="1" t="s">
        <v>33</v>
      </c>
      <c r="O8001" s="1" t="s">
        <v>29</v>
      </c>
      <c r="P8001" s="1" t="s">
        <v>61</v>
      </c>
      <c r="Q8001" s="1" t="s">
        <v>31</v>
      </c>
      <c r="R8001" s="2">
        <v>40880</v>
      </c>
    </row>
    <row r="8002" spans="1:18" x14ac:dyDescent="0.25">
      <c r="A8002" s="1">
        <v>9824</v>
      </c>
      <c r="B8002" s="2">
        <v>40565</v>
      </c>
      <c r="C8002" s="2" t="str">
        <f t="shared" si="621"/>
        <v>January</v>
      </c>
      <c r="D8002" s="1" t="s">
        <v>37</v>
      </c>
      <c r="E8002" s="1">
        <v>39</v>
      </c>
      <c r="F8002" s="1">
        <f t="shared" ref="F8002:F8065" si="625">G8002/E8002</f>
        <v>49.7348717948718</v>
      </c>
      <c r="G8002" s="1">
        <v>1939.66</v>
      </c>
      <c r="H8002" s="1">
        <v>4.5</v>
      </c>
      <c r="I8002">
        <f t="shared" si="622"/>
        <v>1944.16</v>
      </c>
      <c r="J8002">
        <f t="shared" si="623"/>
        <v>3.5455000000000001</v>
      </c>
      <c r="K8002">
        <f t="shared" si="624"/>
        <v>68.770645300000012</v>
      </c>
      <c r="L8002" s="1" t="s">
        <v>19</v>
      </c>
      <c r="M8002" s="1" t="s">
        <v>47</v>
      </c>
      <c r="N8002" s="1" t="s">
        <v>21</v>
      </c>
      <c r="O8002" s="1" t="s">
        <v>34</v>
      </c>
      <c r="P8002" s="1" t="s">
        <v>68</v>
      </c>
      <c r="Q8002" s="1" t="s">
        <v>24</v>
      </c>
      <c r="R8002" s="2">
        <v>40567</v>
      </c>
    </row>
    <row r="8003" spans="1:18" x14ac:dyDescent="0.25">
      <c r="A8003" s="1">
        <v>43367</v>
      </c>
      <c r="B8003" s="2">
        <v>40246</v>
      </c>
      <c r="C8003" s="2" t="str">
        <f t="shared" ref="C8003:C8066" si="626">TEXT(B8003,"mmmm")</f>
        <v>March</v>
      </c>
      <c r="D8003" s="1" t="s">
        <v>37</v>
      </c>
      <c r="E8003" s="1">
        <v>18</v>
      </c>
      <c r="F8003" s="1">
        <f t="shared" si="625"/>
        <v>67.867777777777775</v>
      </c>
      <c r="G8003" s="1">
        <v>1221.6199999999999</v>
      </c>
      <c r="H8003" s="1">
        <v>35</v>
      </c>
      <c r="I8003">
        <f t="shared" ref="I8003:I8066" si="627">G8003+H8003</f>
        <v>1256.6199999999999</v>
      </c>
      <c r="J8003">
        <f t="shared" ref="J8003:J8066" si="628">IF(O8003="Furniture",4.761,IF(O8003="Technology",5.3265,IF(O8003="Office Supplies",3.5455,0)))</f>
        <v>3.5455000000000001</v>
      </c>
      <c r="K8003">
        <f t="shared" ref="K8003:K8066" si="629">(J8003*G8003)/100</f>
        <v>43.3125371</v>
      </c>
      <c r="L8003" s="1" t="s">
        <v>26</v>
      </c>
      <c r="M8003" s="1" t="s">
        <v>27</v>
      </c>
      <c r="N8003" s="1" t="s">
        <v>28</v>
      </c>
      <c r="O8003" s="1" t="s">
        <v>34</v>
      </c>
      <c r="P8003" s="1" t="s">
        <v>60</v>
      </c>
      <c r="Q8003" s="1" t="s">
        <v>53</v>
      </c>
      <c r="R8003" s="2">
        <v>40246</v>
      </c>
    </row>
    <row r="8004" spans="1:18" x14ac:dyDescent="0.25">
      <c r="A8004" s="1">
        <v>54656</v>
      </c>
      <c r="B8004" s="2">
        <v>41232</v>
      </c>
      <c r="C8004" s="2" t="str">
        <f t="shared" si="626"/>
        <v>November</v>
      </c>
      <c r="D8004" s="1" t="s">
        <v>25</v>
      </c>
      <c r="E8004" s="1">
        <v>22</v>
      </c>
      <c r="F8004" s="1">
        <f t="shared" si="625"/>
        <v>4.9781818181818176</v>
      </c>
      <c r="G8004" s="1">
        <v>109.52</v>
      </c>
      <c r="H8004" s="1">
        <v>5.83</v>
      </c>
      <c r="I8004">
        <f t="shared" si="627"/>
        <v>115.35</v>
      </c>
      <c r="J8004">
        <f t="shared" si="628"/>
        <v>3.5455000000000001</v>
      </c>
      <c r="K8004">
        <f t="shared" si="629"/>
        <v>3.8830315999999998</v>
      </c>
      <c r="L8004" s="1" t="s">
        <v>19</v>
      </c>
      <c r="M8004" s="1" t="s">
        <v>51</v>
      </c>
      <c r="N8004" s="1" t="s">
        <v>33</v>
      </c>
      <c r="O8004" s="1" t="s">
        <v>34</v>
      </c>
      <c r="P8004" s="1" t="s">
        <v>48</v>
      </c>
      <c r="Q8004" s="1" t="s">
        <v>24</v>
      </c>
      <c r="R8004" s="2">
        <v>41234</v>
      </c>
    </row>
    <row r="8005" spans="1:18" x14ac:dyDescent="0.25">
      <c r="A8005" s="1">
        <v>36390</v>
      </c>
      <c r="B8005" s="2">
        <v>41194</v>
      </c>
      <c r="C8005" s="2" t="str">
        <f t="shared" si="626"/>
        <v>October</v>
      </c>
      <c r="D8005" s="1" t="s">
        <v>25</v>
      </c>
      <c r="E8005" s="1">
        <v>3</v>
      </c>
      <c r="F8005" s="1">
        <f t="shared" si="625"/>
        <v>109.87666666666667</v>
      </c>
      <c r="G8005" s="1">
        <v>329.63</v>
      </c>
      <c r="H8005" s="1">
        <v>8.99</v>
      </c>
      <c r="I8005">
        <f t="shared" si="627"/>
        <v>338.62</v>
      </c>
      <c r="J8005">
        <f t="shared" si="628"/>
        <v>5.3265000000000002</v>
      </c>
      <c r="K8005">
        <f t="shared" si="629"/>
        <v>17.55774195</v>
      </c>
      <c r="L8005" s="1" t="s">
        <v>26</v>
      </c>
      <c r="M8005" s="1" t="s">
        <v>58</v>
      </c>
      <c r="N8005" s="1" t="s">
        <v>33</v>
      </c>
      <c r="O8005" s="1" t="s">
        <v>29</v>
      </c>
      <c r="P8005" s="1" t="s">
        <v>30</v>
      </c>
      <c r="Q8005" s="1" t="s">
        <v>24</v>
      </c>
      <c r="R8005" s="2">
        <v>41196</v>
      </c>
    </row>
    <row r="8006" spans="1:18" x14ac:dyDescent="0.25">
      <c r="A8006" s="1">
        <v>42373</v>
      </c>
      <c r="B8006" s="2">
        <v>40772</v>
      </c>
      <c r="C8006" s="2" t="str">
        <f t="shared" si="626"/>
        <v>August</v>
      </c>
      <c r="D8006" s="1" t="s">
        <v>32</v>
      </c>
      <c r="E8006" s="1">
        <v>11</v>
      </c>
      <c r="F8006" s="1">
        <f t="shared" si="625"/>
        <v>11.574545454545454</v>
      </c>
      <c r="G8006" s="1">
        <v>127.32</v>
      </c>
      <c r="H8006" s="1">
        <v>2.99</v>
      </c>
      <c r="I8006">
        <f t="shared" si="627"/>
        <v>130.31</v>
      </c>
      <c r="J8006">
        <f t="shared" si="628"/>
        <v>3.5455000000000001</v>
      </c>
      <c r="K8006">
        <f t="shared" si="629"/>
        <v>4.5141305999999997</v>
      </c>
      <c r="L8006" s="1" t="s">
        <v>19</v>
      </c>
      <c r="M8006" s="1" t="s">
        <v>59</v>
      </c>
      <c r="N8006" s="1" t="s">
        <v>21</v>
      </c>
      <c r="O8006" s="1" t="s">
        <v>34</v>
      </c>
      <c r="P8006" s="1" t="s">
        <v>48</v>
      </c>
      <c r="Q8006" s="1" t="s">
        <v>24</v>
      </c>
      <c r="R8006" s="2">
        <v>40773</v>
      </c>
    </row>
    <row r="8007" spans="1:18" x14ac:dyDescent="0.25">
      <c r="A8007" s="1">
        <v>6850</v>
      </c>
      <c r="B8007" s="2">
        <v>40220</v>
      </c>
      <c r="C8007" s="2" t="str">
        <f t="shared" si="626"/>
        <v>February</v>
      </c>
      <c r="D8007" s="1" t="s">
        <v>25</v>
      </c>
      <c r="E8007" s="1">
        <v>26</v>
      </c>
      <c r="F8007" s="1">
        <f t="shared" si="625"/>
        <v>144.37384615384616</v>
      </c>
      <c r="G8007" s="1">
        <v>3753.72</v>
      </c>
      <c r="H8007" s="1">
        <v>52.42</v>
      </c>
      <c r="I8007">
        <f t="shared" si="627"/>
        <v>3806.14</v>
      </c>
      <c r="J8007">
        <f t="shared" si="628"/>
        <v>4.7610000000000001</v>
      </c>
      <c r="K8007">
        <f t="shared" si="629"/>
        <v>178.71460919999998</v>
      </c>
      <c r="L8007" s="1" t="s">
        <v>38</v>
      </c>
      <c r="M8007" s="1" t="s">
        <v>51</v>
      </c>
      <c r="N8007" s="1" t="s">
        <v>33</v>
      </c>
      <c r="O8007" s="1" t="s">
        <v>22</v>
      </c>
      <c r="P8007" s="1" t="s">
        <v>57</v>
      </c>
      <c r="Q8007" s="1" t="s">
        <v>64</v>
      </c>
      <c r="R8007" s="2">
        <v>40221</v>
      </c>
    </row>
    <row r="8008" spans="1:18" x14ac:dyDescent="0.25">
      <c r="A8008" s="1">
        <v>15778</v>
      </c>
      <c r="B8008" s="2">
        <v>40304</v>
      </c>
      <c r="C8008" s="2" t="str">
        <f t="shared" si="626"/>
        <v>May</v>
      </c>
      <c r="D8008" s="1" t="s">
        <v>25</v>
      </c>
      <c r="E8008" s="1">
        <v>9</v>
      </c>
      <c r="F8008" s="1">
        <f t="shared" si="625"/>
        <v>4.8033333333333328</v>
      </c>
      <c r="G8008" s="1">
        <v>43.23</v>
      </c>
      <c r="H8008" s="1">
        <v>5.26</v>
      </c>
      <c r="I8008">
        <f t="shared" si="627"/>
        <v>48.489999999999995</v>
      </c>
      <c r="J8008">
        <f t="shared" si="628"/>
        <v>3.5455000000000001</v>
      </c>
      <c r="K8008">
        <f t="shared" si="629"/>
        <v>1.53271965</v>
      </c>
      <c r="L8008" s="1" t="s">
        <v>26</v>
      </c>
      <c r="M8008" s="1" t="s">
        <v>20</v>
      </c>
      <c r="N8008" s="1" t="s">
        <v>28</v>
      </c>
      <c r="O8008" s="1" t="s">
        <v>34</v>
      </c>
      <c r="P8008" s="1" t="s">
        <v>48</v>
      </c>
      <c r="Q8008" s="1" t="s">
        <v>24</v>
      </c>
      <c r="R8008" s="2">
        <v>40306</v>
      </c>
    </row>
    <row r="8009" spans="1:18" x14ac:dyDescent="0.25">
      <c r="A8009" s="1">
        <v>30016</v>
      </c>
      <c r="B8009" s="2">
        <v>39816</v>
      </c>
      <c r="C8009" s="2" t="str">
        <f t="shared" si="626"/>
        <v>January</v>
      </c>
      <c r="D8009" s="1" t="s">
        <v>37</v>
      </c>
      <c r="E8009" s="1">
        <v>8</v>
      </c>
      <c r="F8009" s="1">
        <f t="shared" si="625"/>
        <v>94.331937499999995</v>
      </c>
      <c r="G8009" s="1">
        <v>754.65549999999996</v>
      </c>
      <c r="H8009" s="1">
        <v>2.5</v>
      </c>
      <c r="I8009">
        <f t="shared" si="627"/>
        <v>757.15549999999996</v>
      </c>
      <c r="J8009">
        <f t="shared" si="628"/>
        <v>5.3265000000000002</v>
      </c>
      <c r="K8009">
        <f t="shared" si="629"/>
        <v>40.196725207500002</v>
      </c>
      <c r="L8009" s="1" t="s">
        <v>26</v>
      </c>
      <c r="M8009" s="1" t="s">
        <v>27</v>
      </c>
      <c r="N8009" s="1" t="s">
        <v>33</v>
      </c>
      <c r="O8009" s="1" t="s">
        <v>29</v>
      </c>
      <c r="P8009" s="1" t="s">
        <v>30</v>
      </c>
      <c r="Q8009" s="1" t="s">
        <v>24</v>
      </c>
      <c r="R8009" s="2">
        <v>39819</v>
      </c>
    </row>
    <row r="8010" spans="1:18" x14ac:dyDescent="0.25">
      <c r="A8010" s="1">
        <v>23746</v>
      </c>
      <c r="B8010" s="2">
        <v>40527</v>
      </c>
      <c r="C8010" s="2" t="str">
        <f t="shared" si="626"/>
        <v>December</v>
      </c>
      <c r="D8010" s="1" t="s">
        <v>25</v>
      </c>
      <c r="E8010" s="1">
        <v>10</v>
      </c>
      <c r="F8010" s="1">
        <f t="shared" si="625"/>
        <v>40.823</v>
      </c>
      <c r="G8010" s="1">
        <v>408.23</v>
      </c>
      <c r="H8010" s="1">
        <v>1.99</v>
      </c>
      <c r="I8010">
        <f t="shared" si="627"/>
        <v>410.22</v>
      </c>
      <c r="J8010">
        <f t="shared" si="628"/>
        <v>5.3265000000000002</v>
      </c>
      <c r="K8010">
        <f t="shared" si="629"/>
        <v>21.744370950000004</v>
      </c>
      <c r="L8010" s="1" t="s">
        <v>26</v>
      </c>
      <c r="M8010" s="1" t="s">
        <v>51</v>
      </c>
      <c r="N8010" s="1" t="s">
        <v>42</v>
      </c>
      <c r="O8010" s="1" t="s">
        <v>29</v>
      </c>
      <c r="P8010" s="1" t="s">
        <v>43</v>
      </c>
      <c r="Q8010" s="1" t="s">
        <v>46</v>
      </c>
      <c r="R8010" s="2">
        <v>40528</v>
      </c>
    </row>
    <row r="8011" spans="1:18" x14ac:dyDescent="0.25">
      <c r="A8011" s="1">
        <v>18085</v>
      </c>
      <c r="B8011" s="2">
        <v>40811</v>
      </c>
      <c r="C8011" s="2" t="str">
        <f t="shared" si="626"/>
        <v>September</v>
      </c>
      <c r="D8011" s="1" t="s">
        <v>25</v>
      </c>
      <c r="E8011" s="1">
        <v>23</v>
      </c>
      <c r="F8011" s="1">
        <f t="shared" si="625"/>
        <v>353.37</v>
      </c>
      <c r="G8011" s="1">
        <v>8127.51</v>
      </c>
      <c r="H8011" s="1">
        <v>40.19</v>
      </c>
      <c r="I8011">
        <f t="shared" si="627"/>
        <v>8167.7</v>
      </c>
      <c r="J8011">
        <f t="shared" si="628"/>
        <v>4.7610000000000001</v>
      </c>
      <c r="K8011">
        <f t="shared" si="629"/>
        <v>386.95075110000005</v>
      </c>
      <c r="L8011" s="1" t="s">
        <v>38</v>
      </c>
      <c r="M8011" s="1" t="s">
        <v>27</v>
      </c>
      <c r="N8011" s="1" t="s">
        <v>33</v>
      </c>
      <c r="O8011" s="1" t="s">
        <v>22</v>
      </c>
      <c r="P8011" s="1" t="s">
        <v>57</v>
      </c>
      <c r="Q8011" s="1" t="s">
        <v>64</v>
      </c>
      <c r="R8011" s="2">
        <v>40813</v>
      </c>
    </row>
    <row r="8012" spans="1:18" x14ac:dyDescent="0.25">
      <c r="A8012" s="1">
        <v>45409</v>
      </c>
      <c r="B8012" s="2">
        <v>40280</v>
      </c>
      <c r="C8012" s="2" t="str">
        <f t="shared" si="626"/>
        <v>April</v>
      </c>
      <c r="D8012" s="1" t="s">
        <v>37</v>
      </c>
      <c r="E8012" s="1">
        <v>10</v>
      </c>
      <c r="F8012" s="1">
        <f t="shared" si="625"/>
        <v>3.6259999999999999</v>
      </c>
      <c r="G8012" s="1">
        <v>36.26</v>
      </c>
      <c r="H8012" s="1">
        <v>3.97</v>
      </c>
      <c r="I8012">
        <f t="shared" si="627"/>
        <v>40.229999999999997</v>
      </c>
      <c r="J8012">
        <f t="shared" si="628"/>
        <v>3.5455000000000001</v>
      </c>
      <c r="K8012">
        <f t="shared" si="629"/>
        <v>1.2855983</v>
      </c>
      <c r="L8012" s="1" t="s">
        <v>26</v>
      </c>
      <c r="M8012" s="1" t="s">
        <v>20</v>
      </c>
      <c r="N8012" s="1" t="s">
        <v>33</v>
      </c>
      <c r="O8012" s="1" t="s">
        <v>34</v>
      </c>
      <c r="P8012" s="1" t="s">
        <v>35</v>
      </c>
      <c r="Q8012" s="1" t="s">
        <v>36</v>
      </c>
      <c r="R8012" s="2">
        <v>40281</v>
      </c>
    </row>
    <row r="8013" spans="1:18" x14ac:dyDescent="0.25">
      <c r="A8013" s="1">
        <v>23524</v>
      </c>
      <c r="B8013" s="2">
        <v>39931</v>
      </c>
      <c r="C8013" s="2" t="str">
        <f t="shared" si="626"/>
        <v>April</v>
      </c>
      <c r="D8013" s="1" t="s">
        <v>25</v>
      </c>
      <c r="E8013" s="1">
        <v>28</v>
      </c>
      <c r="F8013" s="1">
        <f t="shared" si="625"/>
        <v>4.6189285714285715</v>
      </c>
      <c r="G8013" s="1">
        <v>129.33000000000001</v>
      </c>
      <c r="H8013" s="1">
        <v>0.99</v>
      </c>
      <c r="I8013">
        <f t="shared" si="627"/>
        <v>130.32000000000002</v>
      </c>
      <c r="J8013">
        <f t="shared" si="628"/>
        <v>3.5455000000000001</v>
      </c>
      <c r="K8013">
        <f t="shared" si="629"/>
        <v>4.5853951500000001</v>
      </c>
      <c r="L8013" s="1" t="s">
        <v>19</v>
      </c>
      <c r="M8013" s="1" t="s">
        <v>27</v>
      </c>
      <c r="N8013" s="1" t="s">
        <v>42</v>
      </c>
      <c r="O8013" s="1" t="s">
        <v>34</v>
      </c>
      <c r="P8013" s="1" t="s">
        <v>63</v>
      </c>
      <c r="Q8013" s="1" t="s">
        <v>24</v>
      </c>
      <c r="R8013" s="2">
        <v>39933</v>
      </c>
    </row>
    <row r="8014" spans="1:18" x14ac:dyDescent="0.25">
      <c r="A8014" s="1">
        <v>46434</v>
      </c>
      <c r="B8014" s="2">
        <v>40269</v>
      </c>
      <c r="C8014" s="2" t="str">
        <f t="shared" si="626"/>
        <v>April</v>
      </c>
      <c r="D8014" s="1" t="s">
        <v>37</v>
      </c>
      <c r="E8014" s="1">
        <v>34</v>
      </c>
      <c r="F8014" s="1">
        <f t="shared" si="625"/>
        <v>23.540882352941175</v>
      </c>
      <c r="G8014" s="1">
        <v>800.39</v>
      </c>
      <c r="H8014" s="1">
        <v>2.99</v>
      </c>
      <c r="I8014">
        <f t="shared" si="627"/>
        <v>803.38</v>
      </c>
      <c r="J8014">
        <f t="shared" si="628"/>
        <v>3.5455000000000001</v>
      </c>
      <c r="K8014">
        <f t="shared" si="629"/>
        <v>28.377827449999998</v>
      </c>
      <c r="L8014" s="1" t="s">
        <v>26</v>
      </c>
      <c r="M8014" s="1" t="s">
        <v>27</v>
      </c>
      <c r="N8014" s="1" t="s">
        <v>21</v>
      </c>
      <c r="O8014" s="1" t="s">
        <v>34</v>
      </c>
      <c r="P8014" s="1" t="s">
        <v>48</v>
      </c>
      <c r="Q8014" s="1" t="s">
        <v>24</v>
      </c>
      <c r="R8014" s="2">
        <v>40270</v>
      </c>
    </row>
    <row r="8015" spans="1:18" x14ac:dyDescent="0.25">
      <c r="A8015" s="1">
        <v>34562</v>
      </c>
      <c r="B8015" s="2">
        <v>40414</v>
      </c>
      <c r="C8015" s="2" t="str">
        <f t="shared" si="626"/>
        <v>August</v>
      </c>
      <c r="D8015" s="1" t="s">
        <v>18</v>
      </c>
      <c r="E8015" s="1">
        <v>19</v>
      </c>
      <c r="F8015" s="1">
        <f t="shared" si="625"/>
        <v>19.24421052631579</v>
      </c>
      <c r="G8015" s="1">
        <v>365.64</v>
      </c>
      <c r="H8015" s="1">
        <v>9.0299999999999994</v>
      </c>
      <c r="I8015">
        <f t="shared" si="627"/>
        <v>374.66999999999996</v>
      </c>
      <c r="J8015">
        <f t="shared" si="628"/>
        <v>3.5455000000000001</v>
      </c>
      <c r="K8015">
        <f t="shared" si="629"/>
        <v>12.9637662</v>
      </c>
      <c r="L8015" s="1" t="s">
        <v>26</v>
      </c>
      <c r="M8015" s="1" t="s">
        <v>27</v>
      </c>
      <c r="N8015" s="1" t="s">
        <v>28</v>
      </c>
      <c r="O8015" s="1" t="s">
        <v>34</v>
      </c>
      <c r="P8015" s="1" t="s">
        <v>45</v>
      </c>
      <c r="Q8015" s="1" t="s">
        <v>24</v>
      </c>
      <c r="R8015" s="2">
        <v>40418</v>
      </c>
    </row>
    <row r="8016" spans="1:18" x14ac:dyDescent="0.25">
      <c r="A8016" s="1">
        <v>420</v>
      </c>
      <c r="B8016" s="2">
        <v>40846</v>
      </c>
      <c r="C8016" s="2" t="str">
        <f t="shared" si="626"/>
        <v>October</v>
      </c>
      <c r="D8016" s="1" t="s">
        <v>32</v>
      </c>
      <c r="E8016" s="1">
        <v>6</v>
      </c>
      <c r="F8016" s="1">
        <f t="shared" si="625"/>
        <v>6.95</v>
      </c>
      <c r="G8016" s="1">
        <v>41.7</v>
      </c>
      <c r="H8016" s="1">
        <v>5.37</v>
      </c>
      <c r="I8016">
        <f t="shared" si="627"/>
        <v>47.07</v>
      </c>
      <c r="J8016">
        <f t="shared" si="628"/>
        <v>3.5455000000000001</v>
      </c>
      <c r="K8016">
        <f t="shared" si="629"/>
        <v>1.4784735</v>
      </c>
      <c r="L8016" s="1" t="s">
        <v>26</v>
      </c>
      <c r="M8016" s="1" t="s">
        <v>51</v>
      </c>
      <c r="N8016" s="1" t="s">
        <v>28</v>
      </c>
      <c r="O8016" s="1" t="s">
        <v>34</v>
      </c>
      <c r="P8016" s="1" t="s">
        <v>45</v>
      </c>
      <c r="Q8016" s="1" t="s">
        <v>24</v>
      </c>
      <c r="R8016" s="2">
        <v>40848</v>
      </c>
    </row>
    <row r="8017" spans="1:18" x14ac:dyDescent="0.25">
      <c r="A8017" s="1">
        <v>42083</v>
      </c>
      <c r="B8017" s="2">
        <v>40888</v>
      </c>
      <c r="C8017" s="2" t="str">
        <f t="shared" si="626"/>
        <v>December</v>
      </c>
      <c r="D8017" s="1" t="s">
        <v>37</v>
      </c>
      <c r="E8017" s="1">
        <v>36</v>
      </c>
      <c r="F8017" s="1">
        <f t="shared" si="625"/>
        <v>6.580277777777777</v>
      </c>
      <c r="G8017" s="1">
        <v>236.89</v>
      </c>
      <c r="H8017" s="1">
        <v>6.22</v>
      </c>
      <c r="I8017">
        <f t="shared" si="627"/>
        <v>243.10999999999999</v>
      </c>
      <c r="J8017">
        <f t="shared" si="628"/>
        <v>3.5455000000000001</v>
      </c>
      <c r="K8017">
        <f t="shared" si="629"/>
        <v>8.398934950000001</v>
      </c>
      <c r="L8017" s="1" t="s">
        <v>26</v>
      </c>
      <c r="M8017" s="1" t="s">
        <v>51</v>
      </c>
      <c r="N8017" s="1" t="s">
        <v>21</v>
      </c>
      <c r="O8017" s="1" t="s">
        <v>34</v>
      </c>
      <c r="P8017" s="1" t="s">
        <v>45</v>
      </c>
      <c r="Q8017" s="1" t="s">
        <v>24</v>
      </c>
      <c r="R8017" s="2">
        <v>40890</v>
      </c>
    </row>
    <row r="8018" spans="1:18" x14ac:dyDescent="0.25">
      <c r="A8018" s="1">
        <v>10242</v>
      </c>
      <c r="B8018" s="2">
        <v>40524</v>
      </c>
      <c r="C8018" s="2" t="str">
        <f t="shared" si="626"/>
        <v>December</v>
      </c>
      <c r="D8018" s="1" t="s">
        <v>41</v>
      </c>
      <c r="E8018" s="1">
        <v>32</v>
      </c>
      <c r="F8018" s="1">
        <f t="shared" si="625"/>
        <v>21.59</v>
      </c>
      <c r="G8018" s="1">
        <v>690.88</v>
      </c>
      <c r="H8018" s="1">
        <v>7.58</v>
      </c>
      <c r="I8018">
        <f t="shared" si="627"/>
        <v>698.46</v>
      </c>
      <c r="J8018">
        <f t="shared" si="628"/>
        <v>4.7610000000000001</v>
      </c>
      <c r="K8018">
        <f t="shared" si="629"/>
        <v>32.892796799999999</v>
      </c>
      <c r="L8018" s="1" t="s">
        <v>26</v>
      </c>
      <c r="M8018" s="1" t="s">
        <v>56</v>
      </c>
      <c r="N8018" s="1" t="s">
        <v>42</v>
      </c>
      <c r="O8018" s="1" t="s">
        <v>22</v>
      </c>
      <c r="P8018" s="1" t="s">
        <v>23</v>
      </c>
      <c r="Q8018" s="1" t="s">
        <v>24</v>
      </c>
      <c r="R8018" s="2">
        <v>40525</v>
      </c>
    </row>
    <row r="8019" spans="1:18" x14ac:dyDescent="0.25">
      <c r="A8019" s="1">
        <v>21091</v>
      </c>
      <c r="B8019" s="2">
        <v>40159</v>
      </c>
      <c r="C8019" s="2" t="str">
        <f t="shared" si="626"/>
        <v>December</v>
      </c>
      <c r="D8019" s="1" t="s">
        <v>25</v>
      </c>
      <c r="E8019" s="1">
        <v>32</v>
      </c>
      <c r="F8019" s="1">
        <f t="shared" si="625"/>
        <v>8.4603125000000006</v>
      </c>
      <c r="G8019" s="1">
        <v>270.73</v>
      </c>
      <c r="H8019" s="1">
        <v>6.28</v>
      </c>
      <c r="I8019">
        <f t="shared" si="627"/>
        <v>277.01</v>
      </c>
      <c r="J8019">
        <f t="shared" si="628"/>
        <v>3.5455000000000001</v>
      </c>
      <c r="K8019">
        <f t="shared" si="629"/>
        <v>9.59873215</v>
      </c>
      <c r="L8019" s="1" t="s">
        <v>19</v>
      </c>
      <c r="M8019" s="1" t="s">
        <v>27</v>
      </c>
      <c r="N8019" s="1" t="s">
        <v>33</v>
      </c>
      <c r="O8019" s="1" t="s">
        <v>34</v>
      </c>
      <c r="P8019" s="1" t="s">
        <v>48</v>
      </c>
      <c r="Q8019" s="1" t="s">
        <v>24</v>
      </c>
      <c r="R8019" s="2">
        <v>40161</v>
      </c>
    </row>
    <row r="8020" spans="1:18" x14ac:dyDescent="0.25">
      <c r="A8020" s="1">
        <v>8803</v>
      </c>
      <c r="B8020" s="2">
        <v>41263</v>
      </c>
      <c r="C8020" s="2" t="str">
        <f t="shared" si="626"/>
        <v>December</v>
      </c>
      <c r="D8020" s="1" t="s">
        <v>32</v>
      </c>
      <c r="E8020" s="1">
        <v>6</v>
      </c>
      <c r="F8020" s="1">
        <f t="shared" si="625"/>
        <v>197.35166666666666</v>
      </c>
      <c r="G8020" s="1">
        <v>1184.1099999999999</v>
      </c>
      <c r="H8020" s="1">
        <v>19.989999999999998</v>
      </c>
      <c r="I8020">
        <f t="shared" si="627"/>
        <v>1204.0999999999999</v>
      </c>
      <c r="J8020">
        <f t="shared" si="628"/>
        <v>3.5455000000000001</v>
      </c>
      <c r="K8020">
        <f t="shared" si="629"/>
        <v>41.982620049999994</v>
      </c>
      <c r="L8020" s="1" t="s">
        <v>26</v>
      </c>
      <c r="M8020" s="1" t="s">
        <v>54</v>
      </c>
      <c r="N8020" s="1" t="s">
        <v>33</v>
      </c>
      <c r="O8020" s="1" t="s">
        <v>34</v>
      </c>
      <c r="P8020" s="1" t="s">
        <v>60</v>
      </c>
      <c r="Q8020" s="1" t="s">
        <v>24</v>
      </c>
      <c r="R8020" s="2">
        <v>41264</v>
      </c>
    </row>
    <row r="8021" spans="1:18" x14ac:dyDescent="0.25">
      <c r="A8021" s="1">
        <v>36704</v>
      </c>
      <c r="B8021" s="2">
        <v>40710</v>
      </c>
      <c r="C8021" s="2" t="str">
        <f t="shared" si="626"/>
        <v>June</v>
      </c>
      <c r="D8021" s="1" t="s">
        <v>25</v>
      </c>
      <c r="E8021" s="1">
        <v>19</v>
      </c>
      <c r="F8021" s="1">
        <f t="shared" si="625"/>
        <v>3.7010526315789471</v>
      </c>
      <c r="G8021" s="1">
        <v>70.319999999999993</v>
      </c>
      <c r="H8021" s="1">
        <v>4.17</v>
      </c>
      <c r="I8021">
        <f t="shared" si="627"/>
        <v>74.489999999999995</v>
      </c>
      <c r="J8021">
        <f t="shared" si="628"/>
        <v>3.5455000000000001</v>
      </c>
      <c r="K8021">
        <f t="shared" si="629"/>
        <v>2.4931956</v>
      </c>
      <c r="L8021" s="1" t="s">
        <v>26</v>
      </c>
      <c r="M8021" s="1" t="s">
        <v>51</v>
      </c>
      <c r="N8021" s="1" t="s">
        <v>42</v>
      </c>
      <c r="O8021" s="1" t="s">
        <v>34</v>
      </c>
      <c r="P8021" s="1" t="s">
        <v>35</v>
      </c>
      <c r="Q8021" s="1" t="s">
        <v>46</v>
      </c>
      <c r="R8021" s="2">
        <v>40712</v>
      </c>
    </row>
    <row r="8022" spans="1:18" x14ac:dyDescent="0.25">
      <c r="A8022" s="1">
        <v>13767</v>
      </c>
      <c r="B8022" s="2">
        <v>40416</v>
      </c>
      <c r="C8022" s="2" t="str">
        <f t="shared" si="626"/>
        <v>August</v>
      </c>
      <c r="D8022" s="1" t="s">
        <v>25</v>
      </c>
      <c r="E8022" s="1">
        <v>12</v>
      </c>
      <c r="F8022" s="1">
        <f t="shared" si="625"/>
        <v>170.89266666666666</v>
      </c>
      <c r="G8022" s="1">
        <v>2050.712</v>
      </c>
      <c r="H8022" s="1">
        <v>69.64</v>
      </c>
      <c r="I8022">
        <f t="shared" si="627"/>
        <v>2120.3519999999999</v>
      </c>
      <c r="J8022">
        <f t="shared" si="628"/>
        <v>4.7610000000000001</v>
      </c>
      <c r="K8022">
        <f t="shared" si="629"/>
        <v>97.634398320000003</v>
      </c>
      <c r="L8022" s="1" t="s">
        <v>38</v>
      </c>
      <c r="M8022" s="1" t="s">
        <v>59</v>
      </c>
      <c r="N8022" s="1" t="s">
        <v>33</v>
      </c>
      <c r="O8022" s="1" t="s">
        <v>22</v>
      </c>
      <c r="P8022" s="1" t="s">
        <v>57</v>
      </c>
      <c r="Q8022" s="1" t="s">
        <v>64</v>
      </c>
      <c r="R8022" s="2">
        <v>40418</v>
      </c>
    </row>
    <row r="8023" spans="1:18" x14ac:dyDescent="0.25">
      <c r="A8023" s="1">
        <v>12483</v>
      </c>
      <c r="B8023" s="2">
        <v>40394</v>
      </c>
      <c r="C8023" s="2" t="str">
        <f t="shared" si="626"/>
        <v>August</v>
      </c>
      <c r="D8023" s="1" t="s">
        <v>37</v>
      </c>
      <c r="E8023" s="1">
        <v>14</v>
      </c>
      <c r="F8023" s="1">
        <f t="shared" si="625"/>
        <v>119.74571428571429</v>
      </c>
      <c r="G8023" s="1">
        <v>1676.44</v>
      </c>
      <c r="H8023" s="1">
        <v>9.07</v>
      </c>
      <c r="I8023">
        <f t="shared" si="627"/>
        <v>1685.51</v>
      </c>
      <c r="J8023">
        <f t="shared" si="628"/>
        <v>3.5455000000000001</v>
      </c>
      <c r="K8023">
        <f t="shared" si="629"/>
        <v>59.438180200000005</v>
      </c>
      <c r="L8023" s="1" t="s">
        <v>26</v>
      </c>
      <c r="M8023" s="1" t="s">
        <v>56</v>
      </c>
      <c r="N8023" s="1" t="s">
        <v>42</v>
      </c>
      <c r="O8023" s="1" t="s">
        <v>34</v>
      </c>
      <c r="P8023" s="1" t="s">
        <v>48</v>
      </c>
      <c r="Q8023" s="1" t="s">
        <v>24</v>
      </c>
      <c r="R8023" s="2">
        <v>40394</v>
      </c>
    </row>
    <row r="8024" spans="1:18" x14ac:dyDescent="0.25">
      <c r="A8024" s="1">
        <v>56288</v>
      </c>
      <c r="B8024" s="2">
        <v>40359</v>
      </c>
      <c r="C8024" s="2" t="str">
        <f t="shared" si="626"/>
        <v>June</v>
      </c>
      <c r="D8024" s="1" t="s">
        <v>32</v>
      </c>
      <c r="E8024" s="1">
        <v>39</v>
      </c>
      <c r="F8024" s="1">
        <f t="shared" si="625"/>
        <v>15.00923076923077</v>
      </c>
      <c r="G8024" s="1">
        <v>585.36</v>
      </c>
      <c r="H8024" s="1">
        <v>1.39</v>
      </c>
      <c r="I8024">
        <f t="shared" si="627"/>
        <v>586.75</v>
      </c>
      <c r="J8024">
        <f t="shared" si="628"/>
        <v>3.5455000000000001</v>
      </c>
      <c r="K8024">
        <f t="shared" si="629"/>
        <v>20.7539388</v>
      </c>
      <c r="L8024" s="1" t="s">
        <v>19</v>
      </c>
      <c r="M8024" s="1" t="s">
        <v>49</v>
      </c>
      <c r="N8024" s="1" t="s">
        <v>28</v>
      </c>
      <c r="O8024" s="1" t="s">
        <v>34</v>
      </c>
      <c r="P8024" s="1" t="s">
        <v>62</v>
      </c>
      <c r="Q8024" s="1" t="s">
        <v>24</v>
      </c>
      <c r="R8024" s="2">
        <v>40361</v>
      </c>
    </row>
    <row r="8025" spans="1:18" x14ac:dyDescent="0.25">
      <c r="A8025" s="1">
        <v>706</v>
      </c>
      <c r="B8025" s="2">
        <v>40794</v>
      </c>
      <c r="C8025" s="2" t="str">
        <f t="shared" si="626"/>
        <v>September</v>
      </c>
      <c r="D8025" s="1" t="s">
        <v>37</v>
      </c>
      <c r="E8025" s="1">
        <v>42</v>
      </c>
      <c r="F8025" s="1">
        <f t="shared" si="625"/>
        <v>1.789047619047619</v>
      </c>
      <c r="G8025" s="1">
        <v>75.14</v>
      </c>
      <c r="H8025" s="1">
        <v>0.7</v>
      </c>
      <c r="I8025">
        <f t="shared" si="627"/>
        <v>75.84</v>
      </c>
      <c r="J8025">
        <f t="shared" si="628"/>
        <v>3.5455000000000001</v>
      </c>
      <c r="K8025">
        <f t="shared" si="629"/>
        <v>2.6640887000000002</v>
      </c>
      <c r="L8025" s="1" t="s">
        <v>26</v>
      </c>
      <c r="M8025" s="1" t="s">
        <v>58</v>
      </c>
      <c r="N8025" s="1" t="s">
        <v>21</v>
      </c>
      <c r="O8025" s="1" t="s">
        <v>34</v>
      </c>
      <c r="P8025" s="1" t="s">
        <v>35</v>
      </c>
      <c r="Q8025" s="1" t="s">
        <v>36</v>
      </c>
      <c r="R8025" s="2">
        <v>40796</v>
      </c>
    </row>
    <row r="8026" spans="1:18" x14ac:dyDescent="0.25">
      <c r="A8026" s="1">
        <v>22181</v>
      </c>
      <c r="B8026" s="2">
        <v>40823</v>
      </c>
      <c r="C8026" s="2" t="str">
        <f t="shared" si="626"/>
        <v>October</v>
      </c>
      <c r="D8026" s="1" t="s">
        <v>18</v>
      </c>
      <c r="E8026" s="1">
        <v>41</v>
      </c>
      <c r="F8026" s="1">
        <f t="shared" si="625"/>
        <v>6.2958536585365854</v>
      </c>
      <c r="G8026" s="1">
        <v>258.13</v>
      </c>
      <c r="H8026" s="1">
        <v>1.82</v>
      </c>
      <c r="I8026">
        <f t="shared" si="627"/>
        <v>259.95</v>
      </c>
      <c r="J8026">
        <f t="shared" si="628"/>
        <v>3.5455000000000001</v>
      </c>
      <c r="K8026">
        <f t="shared" si="629"/>
        <v>9.15199915</v>
      </c>
      <c r="L8026" s="1" t="s">
        <v>26</v>
      </c>
      <c r="M8026" s="1" t="s">
        <v>27</v>
      </c>
      <c r="N8026" s="1" t="s">
        <v>33</v>
      </c>
      <c r="O8026" s="1" t="s">
        <v>34</v>
      </c>
      <c r="P8026" s="1" t="s">
        <v>66</v>
      </c>
      <c r="Q8026" s="1" t="s">
        <v>36</v>
      </c>
      <c r="R8026" s="2">
        <v>40832</v>
      </c>
    </row>
    <row r="8027" spans="1:18" x14ac:dyDescent="0.25">
      <c r="A8027" s="1">
        <v>41605</v>
      </c>
      <c r="B8027" s="2">
        <v>40537</v>
      </c>
      <c r="C8027" s="2" t="str">
        <f t="shared" si="626"/>
        <v>December</v>
      </c>
      <c r="D8027" s="1" t="s">
        <v>41</v>
      </c>
      <c r="E8027" s="1">
        <v>4</v>
      </c>
      <c r="F8027" s="1">
        <f t="shared" si="625"/>
        <v>28.642499999999998</v>
      </c>
      <c r="G8027" s="1">
        <v>114.57</v>
      </c>
      <c r="H8027" s="1">
        <v>12.98</v>
      </c>
      <c r="I8027">
        <f t="shared" si="627"/>
        <v>127.55</v>
      </c>
      <c r="J8027">
        <f t="shared" si="628"/>
        <v>3.5455000000000001</v>
      </c>
      <c r="K8027">
        <f t="shared" si="629"/>
        <v>4.0620793499999994</v>
      </c>
      <c r="L8027" s="1" t="s">
        <v>26</v>
      </c>
      <c r="M8027" s="1" t="s">
        <v>59</v>
      </c>
      <c r="N8027" s="1" t="s">
        <v>28</v>
      </c>
      <c r="O8027" s="1" t="s">
        <v>34</v>
      </c>
      <c r="P8027" s="1" t="s">
        <v>48</v>
      </c>
      <c r="Q8027" s="1" t="s">
        <v>24</v>
      </c>
      <c r="R8027" s="2">
        <v>40538</v>
      </c>
    </row>
    <row r="8028" spans="1:18" x14ac:dyDescent="0.25">
      <c r="A8028" s="1">
        <v>40964</v>
      </c>
      <c r="B8028" s="2">
        <v>40686</v>
      </c>
      <c r="C8028" s="2" t="str">
        <f t="shared" si="626"/>
        <v>May</v>
      </c>
      <c r="D8028" s="1" t="s">
        <v>37</v>
      </c>
      <c r="E8028" s="1">
        <v>40</v>
      </c>
      <c r="F8028" s="1">
        <f t="shared" si="625"/>
        <v>7.5280000000000005</v>
      </c>
      <c r="G8028" s="1">
        <v>301.12</v>
      </c>
      <c r="H8028" s="1">
        <v>8.3699999999999992</v>
      </c>
      <c r="I8028">
        <f t="shared" si="627"/>
        <v>309.49</v>
      </c>
      <c r="J8028">
        <f t="shared" si="628"/>
        <v>3.5455000000000001</v>
      </c>
      <c r="K8028">
        <f t="shared" si="629"/>
        <v>10.6762096</v>
      </c>
      <c r="L8028" s="1" t="s">
        <v>26</v>
      </c>
      <c r="M8028" s="1" t="s">
        <v>56</v>
      </c>
      <c r="N8028" s="1" t="s">
        <v>33</v>
      </c>
      <c r="O8028" s="1" t="s">
        <v>34</v>
      </c>
      <c r="P8028" s="1" t="s">
        <v>50</v>
      </c>
      <c r="Q8028" s="1" t="s">
        <v>46</v>
      </c>
      <c r="R8028" s="2">
        <v>40689</v>
      </c>
    </row>
    <row r="8029" spans="1:18" x14ac:dyDescent="0.25">
      <c r="A8029" s="1">
        <v>47909</v>
      </c>
      <c r="B8029" s="2">
        <v>40246</v>
      </c>
      <c r="C8029" s="2" t="str">
        <f t="shared" si="626"/>
        <v>March</v>
      </c>
      <c r="D8029" s="1" t="s">
        <v>41</v>
      </c>
      <c r="E8029" s="1">
        <v>38</v>
      </c>
      <c r="F8029" s="1">
        <f t="shared" si="625"/>
        <v>4.8734210526315787</v>
      </c>
      <c r="G8029" s="1">
        <v>185.19</v>
      </c>
      <c r="H8029" s="1">
        <v>7.44</v>
      </c>
      <c r="I8029">
        <f t="shared" si="627"/>
        <v>192.63</v>
      </c>
      <c r="J8029">
        <f t="shared" si="628"/>
        <v>3.5455000000000001</v>
      </c>
      <c r="K8029">
        <f t="shared" si="629"/>
        <v>6.5659114499999998</v>
      </c>
      <c r="L8029" s="1" t="s">
        <v>26</v>
      </c>
      <c r="M8029" s="1" t="s">
        <v>59</v>
      </c>
      <c r="N8029" s="1" t="s">
        <v>42</v>
      </c>
      <c r="O8029" s="1" t="s">
        <v>34</v>
      </c>
      <c r="P8029" s="1" t="s">
        <v>45</v>
      </c>
      <c r="Q8029" s="1" t="s">
        <v>24</v>
      </c>
      <c r="R8029" s="2">
        <v>40246</v>
      </c>
    </row>
    <row r="8030" spans="1:18" x14ac:dyDescent="0.25">
      <c r="A8030" s="1">
        <v>27622</v>
      </c>
      <c r="B8030" s="2">
        <v>40580</v>
      </c>
      <c r="C8030" s="2" t="str">
        <f t="shared" si="626"/>
        <v>February</v>
      </c>
      <c r="D8030" s="1" t="s">
        <v>41</v>
      </c>
      <c r="E8030" s="1">
        <v>4</v>
      </c>
      <c r="F8030" s="1">
        <f t="shared" si="625"/>
        <v>320.1825</v>
      </c>
      <c r="G8030" s="1">
        <v>1280.73</v>
      </c>
      <c r="H8030" s="1">
        <v>43.57</v>
      </c>
      <c r="I8030">
        <f t="shared" si="627"/>
        <v>1324.3</v>
      </c>
      <c r="J8030">
        <f t="shared" si="628"/>
        <v>4.7610000000000001</v>
      </c>
      <c r="K8030">
        <f t="shared" si="629"/>
        <v>60.975555300000003</v>
      </c>
      <c r="L8030" s="1" t="s">
        <v>38</v>
      </c>
      <c r="M8030" s="1" t="s">
        <v>49</v>
      </c>
      <c r="N8030" s="1" t="s">
        <v>21</v>
      </c>
      <c r="O8030" s="1" t="s">
        <v>22</v>
      </c>
      <c r="P8030" s="1" t="s">
        <v>57</v>
      </c>
      <c r="Q8030" s="1" t="s">
        <v>64</v>
      </c>
      <c r="R8030" s="2">
        <v>40581</v>
      </c>
    </row>
    <row r="8031" spans="1:18" x14ac:dyDescent="0.25">
      <c r="A8031" s="1">
        <v>25028</v>
      </c>
      <c r="B8031" s="2">
        <v>40548</v>
      </c>
      <c r="C8031" s="2" t="str">
        <f t="shared" si="626"/>
        <v>January</v>
      </c>
      <c r="D8031" s="1" t="s">
        <v>37</v>
      </c>
      <c r="E8031" s="1">
        <v>14</v>
      </c>
      <c r="F8031" s="1">
        <f t="shared" si="625"/>
        <v>39.434285714285714</v>
      </c>
      <c r="G8031" s="1">
        <v>552.08000000000004</v>
      </c>
      <c r="H8031" s="1">
        <v>5.08</v>
      </c>
      <c r="I8031">
        <f t="shared" si="627"/>
        <v>557.16000000000008</v>
      </c>
      <c r="J8031">
        <f t="shared" si="628"/>
        <v>3.5455000000000001</v>
      </c>
      <c r="K8031">
        <f t="shared" si="629"/>
        <v>19.573996400000002</v>
      </c>
      <c r="L8031" s="1" t="s">
        <v>19</v>
      </c>
      <c r="M8031" s="1" t="s">
        <v>51</v>
      </c>
      <c r="N8031" s="1" t="s">
        <v>42</v>
      </c>
      <c r="O8031" s="1" t="s">
        <v>34</v>
      </c>
      <c r="P8031" s="1" t="s">
        <v>45</v>
      </c>
      <c r="Q8031" s="1" t="s">
        <v>36</v>
      </c>
      <c r="R8031" s="2">
        <v>40550</v>
      </c>
    </row>
    <row r="8032" spans="1:18" x14ac:dyDescent="0.25">
      <c r="A8032" s="1">
        <v>8868</v>
      </c>
      <c r="B8032" s="2">
        <v>39841</v>
      </c>
      <c r="C8032" s="2" t="str">
        <f t="shared" si="626"/>
        <v>January</v>
      </c>
      <c r="D8032" s="1" t="s">
        <v>18</v>
      </c>
      <c r="E8032" s="1">
        <v>3</v>
      </c>
      <c r="F8032" s="1">
        <f t="shared" si="625"/>
        <v>63.483333333333327</v>
      </c>
      <c r="G8032" s="1">
        <v>190.45</v>
      </c>
      <c r="H8032" s="1">
        <v>3.99</v>
      </c>
      <c r="I8032">
        <f t="shared" si="627"/>
        <v>194.44</v>
      </c>
      <c r="J8032">
        <f t="shared" si="628"/>
        <v>3.5455000000000001</v>
      </c>
      <c r="K8032">
        <f t="shared" si="629"/>
        <v>6.7524047499999993</v>
      </c>
      <c r="L8032" s="1" t="s">
        <v>26</v>
      </c>
      <c r="M8032" s="1" t="s">
        <v>47</v>
      </c>
      <c r="N8032" s="1" t="s">
        <v>33</v>
      </c>
      <c r="O8032" s="1" t="s">
        <v>34</v>
      </c>
      <c r="P8032" s="1" t="s">
        <v>68</v>
      </c>
      <c r="Q8032" s="1" t="s">
        <v>24</v>
      </c>
      <c r="R8032" s="2">
        <v>39850</v>
      </c>
    </row>
    <row r="8033" spans="1:18" x14ac:dyDescent="0.25">
      <c r="A8033" s="1">
        <v>15106</v>
      </c>
      <c r="B8033" s="2">
        <v>40570</v>
      </c>
      <c r="C8033" s="2" t="str">
        <f t="shared" si="626"/>
        <v>January</v>
      </c>
      <c r="D8033" s="1" t="s">
        <v>32</v>
      </c>
      <c r="E8033" s="1">
        <v>35</v>
      </c>
      <c r="F8033" s="1">
        <f t="shared" si="625"/>
        <v>2.3471428571428574</v>
      </c>
      <c r="G8033" s="1">
        <v>82.15</v>
      </c>
      <c r="H8033" s="1">
        <v>1.1200000000000001</v>
      </c>
      <c r="I8033">
        <f t="shared" si="627"/>
        <v>83.27000000000001</v>
      </c>
      <c r="J8033">
        <f t="shared" si="628"/>
        <v>3.5455000000000001</v>
      </c>
      <c r="K8033">
        <f t="shared" si="629"/>
        <v>2.91262825</v>
      </c>
      <c r="L8033" s="1" t="s">
        <v>26</v>
      </c>
      <c r="M8033" s="1" t="s">
        <v>44</v>
      </c>
      <c r="N8033" s="1" t="s">
        <v>42</v>
      </c>
      <c r="O8033" s="1" t="s">
        <v>34</v>
      </c>
      <c r="P8033" s="1" t="s">
        <v>35</v>
      </c>
      <c r="Q8033" s="1" t="s">
        <v>36</v>
      </c>
      <c r="R8033" s="2">
        <v>40572</v>
      </c>
    </row>
    <row r="8034" spans="1:18" x14ac:dyDescent="0.25">
      <c r="A8034" s="1">
        <v>56640</v>
      </c>
      <c r="B8034" s="2">
        <v>40780</v>
      </c>
      <c r="C8034" s="2" t="str">
        <f t="shared" si="626"/>
        <v>August</v>
      </c>
      <c r="D8034" s="1" t="s">
        <v>25</v>
      </c>
      <c r="E8034" s="1">
        <v>11</v>
      </c>
      <c r="F8034" s="1">
        <f t="shared" si="625"/>
        <v>7.2963636363636368</v>
      </c>
      <c r="G8034" s="1">
        <v>80.260000000000005</v>
      </c>
      <c r="H8034" s="1">
        <v>5.66</v>
      </c>
      <c r="I8034">
        <f t="shared" si="627"/>
        <v>85.92</v>
      </c>
      <c r="J8034">
        <f t="shared" si="628"/>
        <v>3.5455000000000001</v>
      </c>
      <c r="K8034">
        <f t="shared" si="629"/>
        <v>2.8456183000000004</v>
      </c>
      <c r="L8034" s="1" t="s">
        <v>26</v>
      </c>
      <c r="M8034" s="1" t="s">
        <v>20</v>
      </c>
      <c r="N8034" s="1" t="s">
        <v>33</v>
      </c>
      <c r="O8034" s="1" t="s">
        <v>34</v>
      </c>
      <c r="P8034" s="1" t="s">
        <v>45</v>
      </c>
      <c r="Q8034" s="1" t="s">
        <v>24</v>
      </c>
      <c r="R8034" s="2">
        <v>40781</v>
      </c>
    </row>
    <row r="8035" spans="1:18" x14ac:dyDescent="0.25">
      <c r="A8035" s="1">
        <v>7077</v>
      </c>
      <c r="B8035" s="2">
        <v>40898</v>
      </c>
      <c r="C8035" s="2" t="str">
        <f t="shared" si="626"/>
        <v>December</v>
      </c>
      <c r="D8035" s="1" t="s">
        <v>25</v>
      </c>
      <c r="E8035" s="1">
        <v>14</v>
      </c>
      <c r="F8035" s="1">
        <f t="shared" si="625"/>
        <v>21.751428571428569</v>
      </c>
      <c r="G8035" s="1">
        <v>304.52</v>
      </c>
      <c r="H8035" s="1">
        <v>5.94</v>
      </c>
      <c r="I8035">
        <f t="shared" si="627"/>
        <v>310.45999999999998</v>
      </c>
      <c r="J8035">
        <f t="shared" si="628"/>
        <v>3.5455000000000001</v>
      </c>
      <c r="K8035">
        <f t="shared" si="629"/>
        <v>10.796756599999998</v>
      </c>
      <c r="L8035" s="1" t="s">
        <v>26</v>
      </c>
      <c r="M8035" s="1" t="s">
        <v>51</v>
      </c>
      <c r="N8035" s="1" t="s">
        <v>21</v>
      </c>
      <c r="O8035" s="1" t="s">
        <v>34</v>
      </c>
      <c r="P8035" s="1" t="s">
        <v>68</v>
      </c>
      <c r="Q8035" s="1" t="s">
        <v>31</v>
      </c>
      <c r="R8035" s="2">
        <v>40900</v>
      </c>
    </row>
    <row r="8036" spans="1:18" x14ac:dyDescent="0.25">
      <c r="A8036" s="1">
        <v>55616</v>
      </c>
      <c r="B8036" s="2">
        <v>40671</v>
      </c>
      <c r="C8036" s="2" t="str">
        <f t="shared" si="626"/>
        <v>May</v>
      </c>
      <c r="D8036" s="1" t="s">
        <v>25</v>
      </c>
      <c r="E8036" s="1">
        <v>29</v>
      </c>
      <c r="F8036" s="1">
        <f t="shared" si="625"/>
        <v>6.3703448275862069</v>
      </c>
      <c r="G8036" s="1">
        <v>184.74</v>
      </c>
      <c r="H8036" s="1">
        <v>4.38</v>
      </c>
      <c r="I8036">
        <f t="shared" si="627"/>
        <v>189.12</v>
      </c>
      <c r="J8036">
        <f t="shared" si="628"/>
        <v>5.3265000000000002</v>
      </c>
      <c r="K8036">
        <f t="shared" si="629"/>
        <v>9.8401761000000008</v>
      </c>
      <c r="L8036" s="1" t="s">
        <v>26</v>
      </c>
      <c r="M8036" s="1" t="s">
        <v>58</v>
      </c>
      <c r="N8036" s="1" t="s">
        <v>21</v>
      </c>
      <c r="O8036" s="1" t="s">
        <v>29</v>
      </c>
      <c r="P8036" s="1" t="s">
        <v>43</v>
      </c>
      <c r="Q8036" s="1" t="s">
        <v>46</v>
      </c>
      <c r="R8036" s="2">
        <v>40672</v>
      </c>
    </row>
    <row r="8037" spans="1:18" x14ac:dyDescent="0.25">
      <c r="A8037" s="1">
        <v>13731</v>
      </c>
      <c r="B8037" s="2">
        <v>40307</v>
      </c>
      <c r="C8037" s="2" t="str">
        <f t="shared" si="626"/>
        <v>May</v>
      </c>
      <c r="D8037" s="1" t="s">
        <v>32</v>
      </c>
      <c r="E8037" s="1">
        <v>10</v>
      </c>
      <c r="F8037" s="1">
        <f t="shared" si="625"/>
        <v>4.4079999999999995</v>
      </c>
      <c r="G8037" s="1">
        <v>44.08</v>
      </c>
      <c r="H8037" s="1">
        <v>1.22</v>
      </c>
      <c r="I8037">
        <f t="shared" si="627"/>
        <v>45.3</v>
      </c>
      <c r="J8037">
        <f t="shared" si="628"/>
        <v>3.5455000000000001</v>
      </c>
      <c r="K8037">
        <f t="shared" si="629"/>
        <v>1.5628564</v>
      </c>
      <c r="L8037" s="1" t="s">
        <v>26</v>
      </c>
      <c r="M8037" s="1" t="s">
        <v>49</v>
      </c>
      <c r="N8037" s="1" t="s">
        <v>28</v>
      </c>
      <c r="O8037" s="1" t="s">
        <v>34</v>
      </c>
      <c r="P8037" s="1" t="s">
        <v>45</v>
      </c>
      <c r="Q8037" s="1" t="s">
        <v>36</v>
      </c>
      <c r="R8037" s="2">
        <v>40310</v>
      </c>
    </row>
    <row r="8038" spans="1:18" x14ac:dyDescent="0.25">
      <c r="A8038" s="1">
        <v>18307</v>
      </c>
      <c r="B8038" s="2">
        <v>40211</v>
      </c>
      <c r="C8038" s="2" t="str">
        <f t="shared" si="626"/>
        <v>February</v>
      </c>
      <c r="D8038" s="1" t="s">
        <v>18</v>
      </c>
      <c r="E8038" s="1">
        <v>23</v>
      </c>
      <c r="F8038" s="1">
        <f t="shared" si="625"/>
        <v>19.216956521739132</v>
      </c>
      <c r="G8038" s="1">
        <v>441.99</v>
      </c>
      <c r="H8038" s="1">
        <v>8.68</v>
      </c>
      <c r="I8038">
        <f t="shared" si="627"/>
        <v>450.67</v>
      </c>
      <c r="J8038">
        <f t="shared" si="628"/>
        <v>3.5455000000000001</v>
      </c>
      <c r="K8038">
        <f t="shared" si="629"/>
        <v>15.670755450000001</v>
      </c>
      <c r="L8038" s="1" t="s">
        <v>19</v>
      </c>
      <c r="M8038" s="1" t="s">
        <v>54</v>
      </c>
      <c r="N8038" s="1" t="s">
        <v>33</v>
      </c>
      <c r="O8038" s="1" t="s">
        <v>34</v>
      </c>
      <c r="P8038" s="1" t="s">
        <v>45</v>
      </c>
      <c r="Q8038" s="1" t="s">
        <v>24</v>
      </c>
      <c r="R8038" s="2">
        <v>40215</v>
      </c>
    </row>
    <row r="8039" spans="1:18" x14ac:dyDescent="0.25">
      <c r="A8039" s="1">
        <v>7623</v>
      </c>
      <c r="B8039" s="2">
        <v>40114</v>
      </c>
      <c r="C8039" s="2" t="str">
        <f t="shared" si="626"/>
        <v>October</v>
      </c>
      <c r="D8039" s="1" t="s">
        <v>37</v>
      </c>
      <c r="E8039" s="1">
        <v>32</v>
      </c>
      <c r="F8039" s="1">
        <f t="shared" si="625"/>
        <v>96.252187500000005</v>
      </c>
      <c r="G8039" s="1">
        <v>3080.07</v>
      </c>
      <c r="H8039" s="1">
        <v>4.6500000000000004</v>
      </c>
      <c r="I8039">
        <f t="shared" si="627"/>
        <v>3084.7200000000003</v>
      </c>
      <c r="J8039">
        <f t="shared" si="628"/>
        <v>3.5455000000000001</v>
      </c>
      <c r="K8039">
        <f t="shared" si="629"/>
        <v>109.20388185000002</v>
      </c>
      <c r="L8039" s="1" t="s">
        <v>26</v>
      </c>
      <c r="M8039" s="1" t="s">
        <v>49</v>
      </c>
      <c r="N8039" s="1" t="s">
        <v>33</v>
      </c>
      <c r="O8039" s="1" t="s">
        <v>34</v>
      </c>
      <c r="P8039" s="1" t="s">
        <v>45</v>
      </c>
      <c r="Q8039" s="1" t="s">
        <v>24</v>
      </c>
      <c r="R8039" s="2">
        <v>40115</v>
      </c>
    </row>
    <row r="8040" spans="1:18" x14ac:dyDescent="0.25">
      <c r="A8040" s="1">
        <v>14530</v>
      </c>
      <c r="B8040" s="2">
        <v>39909</v>
      </c>
      <c r="C8040" s="2" t="str">
        <f t="shared" si="626"/>
        <v>April</v>
      </c>
      <c r="D8040" s="1" t="s">
        <v>25</v>
      </c>
      <c r="E8040" s="1">
        <v>49</v>
      </c>
      <c r="F8040" s="1">
        <f t="shared" si="625"/>
        <v>13.166122448979591</v>
      </c>
      <c r="G8040" s="1">
        <v>645.14</v>
      </c>
      <c r="H8040" s="1">
        <v>5.5</v>
      </c>
      <c r="I8040">
        <f t="shared" si="627"/>
        <v>650.64</v>
      </c>
      <c r="J8040">
        <f t="shared" si="628"/>
        <v>3.5455000000000001</v>
      </c>
      <c r="K8040">
        <f t="shared" si="629"/>
        <v>22.873438700000001</v>
      </c>
      <c r="L8040" s="1" t="s">
        <v>26</v>
      </c>
      <c r="M8040" s="1" t="s">
        <v>54</v>
      </c>
      <c r="N8040" s="1" t="s">
        <v>42</v>
      </c>
      <c r="O8040" s="1" t="s">
        <v>34</v>
      </c>
      <c r="P8040" s="1" t="s">
        <v>60</v>
      </c>
      <c r="Q8040" s="1" t="s">
        <v>24</v>
      </c>
      <c r="R8040" s="2">
        <v>39911</v>
      </c>
    </row>
    <row r="8041" spans="1:18" x14ac:dyDescent="0.25">
      <c r="A8041" s="1">
        <v>56837</v>
      </c>
      <c r="B8041" s="2">
        <v>40526</v>
      </c>
      <c r="C8041" s="2" t="str">
        <f t="shared" si="626"/>
        <v>December</v>
      </c>
      <c r="D8041" s="1" t="s">
        <v>18</v>
      </c>
      <c r="E8041" s="1">
        <v>10</v>
      </c>
      <c r="F8041" s="1">
        <f t="shared" si="625"/>
        <v>96.546000000000006</v>
      </c>
      <c r="G8041" s="1">
        <v>965.46</v>
      </c>
      <c r="H8041" s="1">
        <v>30</v>
      </c>
      <c r="I8041">
        <f t="shared" si="627"/>
        <v>995.46</v>
      </c>
      <c r="J8041">
        <f t="shared" si="628"/>
        <v>4.7610000000000001</v>
      </c>
      <c r="K8041">
        <f t="shared" si="629"/>
        <v>45.965550600000007</v>
      </c>
      <c r="L8041" s="1" t="s">
        <v>38</v>
      </c>
      <c r="M8041" s="1" t="s">
        <v>27</v>
      </c>
      <c r="N8041" s="1" t="s">
        <v>21</v>
      </c>
      <c r="O8041" s="1" t="s">
        <v>22</v>
      </c>
      <c r="P8041" s="1" t="s">
        <v>39</v>
      </c>
      <c r="Q8041" s="1" t="s">
        <v>40</v>
      </c>
      <c r="R8041" s="2">
        <v>40530</v>
      </c>
    </row>
    <row r="8042" spans="1:18" x14ac:dyDescent="0.25">
      <c r="A8042" s="1">
        <v>29191</v>
      </c>
      <c r="B8042" s="2">
        <v>41088</v>
      </c>
      <c r="C8042" s="2" t="str">
        <f t="shared" si="626"/>
        <v>June</v>
      </c>
      <c r="D8042" s="1" t="s">
        <v>41</v>
      </c>
      <c r="E8042" s="1">
        <v>26</v>
      </c>
      <c r="F8042" s="1">
        <f t="shared" si="625"/>
        <v>276.99576923076927</v>
      </c>
      <c r="G8042" s="1">
        <v>7201.89</v>
      </c>
      <c r="H8042" s="1">
        <v>54.12</v>
      </c>
      <c r="I8042">
        <f t="shared" si="627"/>
        <v>7256.01</v>
      </c>
      <c r="J8042">
        <f t="shared" si="628"/>
        <v>4.7610000000000001</v>
      </c>
      <c r="K8042">
        <f t="shared" si="629"/>
        <v>342.88198290000003</v>
      </c>
      <c r="L8042" s="1" t="s">
        <v>38</v>
      </c>
      <c r="M8042" s="1" t="s">
        <v>56</v>
      </c>
      <c r="N8042" s="1" t="s">
        <v>42</v>
      </c>
      <c r="O8042" s="1" t="s">
        <v>22</v>
      </c>
      <c r="P8042" s="1" t="s">
        <v>57</v>
      </c>
      <c r="Q8042" s="1" t="s">
        <v>64</v>
      </c>
      <c r="R8042" s="2">
        <v>41089</v>
      </c>
    </row>
    <row r="8043" spans="1:18" x14ac:dyDescent="0.25">
      <c r="A8043" s="1">
        <v>5254</v>
      </c>
      <c r="B8043" s="2">
        <v>41115</v>
      </c>
      <c r="C8043" s="2" t="str">
        <f t="shared" si="626"/>
        <v>July</v>
      </c>
      <c r="D8043" s="1" t="s">
        <v>32</v>
      </c>
      <c r="E8043" s="1">
        <v>31</v>
      </c>
      <c r="F8043" s="1">
        <f t="shared" si="625"/>
        <v>55.979080645161289</v>
      </c>
      <c r="G8043" s="1">
        <v>1735.3515</v>
      </c>
      <c r="H8043" s="1">
        <v>8.99</v>
      </c>
      <c r="I8043">
        <f t="shared" si="627"/>
        <v>1744.3415</v>
      </c>
      <c r="J8043">
        <f t="shared" si="628"/>
        <v>5.3265000000000002</v>
      </c>
      <c r="K8043">
        <f t="shared" si="629"/>
        <v>92.433497647500005</v>
      </c>
      <c r="L8043" s="1" t="s">
        <v>26</v>
      </c>
      <c r="M8043" s="1" t="s">
        <v>54</v>
      </c>
      <c r="N8043" s="1" t="s">
        <v>33</v>
      </c>
      <c r="O8043" s="1" t="s">
        <v>29</v>
      </c>
      <c r="P8043" s="1" t="s">
        <v>30</v>
      </c>
      <c r="Q8043" s="1" t="s">
        <v>24</v>
      </c>
      <c r="R8043" s="2">
        <v>41117</v>
      </c>
    </row>
    <row r="8044" spans="1:18" x14ac:dyDescent="0.25">
      <c r="A8044" s="1">
        <v>44256</v>
      </c>
      <c r="B8044" s="2">
        <v>40866</v>
      </c>
      <c r="C8044" s="2" t="str">
        <f t="shared" si="626"/>
        <v>November</v>
      </c>
      <c r="D8044" s="1" t="s">
        <v>18</v>
      </c>
      <c r="E8044" s="1">
        <v>39</v>
      </c>
      <c r="F8044" s="1">
        <f t="shared" si="625"/>
        <v>7.7271794871794874</v>
      </c>
      <c r="G8044" s="1">
        <v>301.36</v>
      </c>
      <c r="H8044" s="1">
        <v>2.87</v>
      </c>
      <c r="I8044">
        <f t="shared" si="627"/>
        <v>304.23</v>
      </c>
      <c r="J8044">
        <f t="shared" si="628"/>
        <v>3.5455000000000001</v>
      </c>
      <c r="K8044">
        <f t="shared" si="629"/>
        <v>10.684718800000001</v>
      </c>
      <c r="L8044" s="1" t="s">
        <v>26</v>
      </c>
      <c r="M8044" s="1" t="s">
        <v>20</v>
      </c>
      <c r="N8044" s="1" t="s">
        <v>33</v>
      </c>
      <c r="O8044" s="1" t="s">
        <v>34</v>
      </c>
      <c r="P8044" s="1" t="s">
        <v>45</v>
      </c>
      <c r="Q8044" s="1" t="s">
        <v>36</v>
      </c>
      <c r="R8044" s="2">
        <v>40875</v>
      </c>
    </row>
    <row r="8045" spans="1:18" x14ac:dyDescent="0.25">
      <c r="A8045" s="1">
        <v>22881</v>
      </c>
      <c r="B8045" s="2">
        <v>40274</v>
      </c>
      <c r="C8045" s="2" t="str">
        <f t="shared" si="626"/>
        <v>April</v>
      </c>
      <c r="D8045" s="1" t="s">
        <v>41</v>
      </c>
      <c r="E8045" s="1">
        <v>33</v>
      </c>
      <c r="F8045" s="1">
        <f t="shared" si="625"/>
        <v>14.426060606060606</v>
      </c>
      <c r="G8045" s="1">
        <v>476.06</v>
      </c>
      <c r="H8045" s="1">
        <v>9.3699999999999992</v>
      </c>
      <c r="I8045">
        <f t="shared" si="627"/>
        <v>485.43</v>
      </c>
      <c r="J8045">
        <f t="shared" si="628"/>
        <v>3.5455000000000001</v>
      </c>
      <c r="K8045">
        <f t="shared" si="629"/>
        <v>16.878707300000002</v>
      </c>
      <c r="L8045" s="1" t="s">
        <v>26</v>
      </c>
      <c r="M8045" s="1" t="s">
        <v>27</v>
      </c>
      <c r="N8045" s="1" t="s">
        <v>33</v>
      </c>
      <c r="O8045" s="1" t="s">
        <v>34</v>
      </c>
      <c r="P8045" s="1" t="s">
        <v>60</v>
      </c>
      <c r="Q8045" s="1" t="s">
        <v>24</v>
      </c>
      <c r="R8045" s="2">
        <v>40275</v>
      </c>
    </row>
    <row r="8046" spans="1:18" x14ac:dyDescent="0.25">
      <c r="A8046" s="1">
        <v>20036</v>
      </c>
      <c r="B8046" s="2">
        <v>40517</v>
      </c>
      <c r="C8046" s="2" t="str">
        <f t="shared" si="626"/>
        <v>December</v>
      </c>
      <c r="D8046" s="1" t="s">
        <v>32</v>
      </c>
      <c r="E8046" s="1">
        <v>28</v>
      </c>
      <c r="F8046" s="1">
        <f t="shared" si="625"/>
        <v>156.14000000000001</v>
      </c>
      <c r="G8046" s="1">
        <v>4371.92</v>
      </c>
      <c r="H8046" s="1">
        <v>66.27</v>
      </c>
      <c r="I8046">
        <f t="shared" si="627"/>
        <v>4438.1900000000005</v>
      </c>
      <c r="J8046">
        <f t="shared" si="628"/>
        <v>4.7610000000000001</v>
      </c>
      <c r="K8046">
        <f t="shared" si="629"/>
        <v>208.14711120000001</v>
      </c>
      <c r="L8046" s="1" t="s">
        <v>38</v>
      </c>
      <c r="M8046" s="1" t="s">
        <v>56</v>
      </c>
      <c r="N8046" s="1" t="s">
        <v>33</v>
      </c>
      <c r="O8046" s="1" t="s">
        <v>22</v>
      </c>
      <c r="P8046" s="1" t="s">
        <v>67</v>
      </c>
      <c r="Q8046" s="1" t="s">
        <v>64</v>
      </c>
      <c r="R8046" s="2">
        <v>40520</v>
      </c>
    </row>
    <row r="8047" spans="1:18" x14ac:dyDescent="0.25">
      <c r="A8047" s="1">
        <v>27969</v>
      </c>
      <c r="B8047" s="2">
        <v>40337</v>
      </c>
      <c r="C8047" s="2" t="str">
        <f t="shared" si="626"/>
        <v>June</v>
      </c>
      <c r="D8047" s="1" t="s">
        <v>18</v>
      </c>
      <c r="E8047" s="1">
        <v>43</v>
      </c>
      <c r="F8047" s="1">
        <f t="shared" si="625"/>
        <v>132.04348837209301</v>
      </c>
      <c r="G8047" s="1">
        <v>5677.87</v>
      </c>
      <c r="H8047" s="1">
        <v>54.74</v>
      </c>
      <c r="I8047">
        <f t="shared" si="627"/>
        <v>5732.61</v>
      </c>
      <c r="J8047">
        <f t="shared" si="628"/>
        <v>4.7610000000000001</v>
      </c>
      <c r="K8047">
        <f t="shared" si="629"/>
        <v>270.3233907</v>
      </c>
      <c r="L8047" s="1" t="s">
        <v>38</v>
      </c>
      <c r="M8047" s="1" t="s">
        <v>47</v>
      </c>
      <c r="N8047" s="1" t="s">
        <v>42</v>
      </c>
      <c r="O8047" s="1" t="s">
        <v>22</v>
      </c>
      <c r="P8047" s="1" t="s">
        <v>67</v>
      </c>
      <c r="Q8047" s="1" t="s">
        <v>64</v>
      </c>
      <c r="R8047" s="2">
        <v>40344</v>
      </c>
    </row>
    <row r="8048" spans="1:18" x14ac:dyDescent="0.25">
      <c r="A8048" s="1">
        <v>27461</v>
      </c>
      <c r="B8048" s="2">
        <v>40235</v>
      </c>
      <c r="C8048" s="2" t="str">
        <f t="shared" si="626"/>
        <v>February</v>
      </c>
      <c r="D8048" s="1" t="s">
        <v>37</v>
      </c>
      <c r="E8048" s="1">
        <v>40</v>
      </c>
      <c r="F8048" s="1">
        <f t="shared" si="625"/>
        <v>3.048</v>
      </c>
      <c r="G8048" s="1">
        <v>121.92</v>
      </c>
      <c r="H8048" s="1">
        <v>0.5</v>
      </c>
      <c r="I8048">
        <f t="shared" si="627"/>
        <v>122.42</v>
      </c>
      <c r="J8048">
        <f t="shared" si="628"/>
        <v>3.5455000000000001</v>
      </c>
      <c r="K8048">
        <f t="shared" si="629"/>
        <v>4.3226735999999999</v>
      </c>
      <c r="L8048" s="1" t="s">
        <v>19</v>
      </c>
      <c r="M8048" s="1" t="s">
        <v>27</v>
      </c>
      <c r="N8048" s="1" t="s">
        <v>33</v>
      </c>
      <c r="O8048" s="1" t="s">
        <v>34</v>
      </c>
      <c r="P8048" s="1" t="s">
        <v>63</v>
      </c>
      <c r="Q8048" s="1" t="s">
        <v>24</v>
      </c>
      <c r="R8048" s="2">
        <v>40235</v>
      </c>
    </row>
    <row r="8049" spans="1:18" x14ac:dyDescent="0.25">
      <c r="A8049" s="1">
        <v>50310</v>
      </c>
      <c r="B8049" s="2">
        <v>40040</v>
      </c>
      <c r="C8049" s="2" t="str">
        <f t="shared" si="626"/>
        <v>August</v>
      </c>
      <c r="D8049" s="1" t="s">
        <v>41</v>
      </c>
      <c r="E8049" s="1">
        <v>43</v>
      </c>
      <c r="F8049" s="1">
        <f t="shared" si="625"/>
        <v>95.250232558139544</v>
      </c>
      <c r="G8049" s="1">
        <v>4095.76</v>
      </c>
      <c r="H8049" s="1">
        <v>42</v>
      </c>
      <c r="I8049">
        <f t="shared" si="627"/>
        <v>4137.76</v>
      </c>
      <c r="J8049">
        <f t="shared" si="628"/>
        <v>4.7610000000000001</v>
      </c>
      <c r="K8049">
        <f t="shared" si="629"/>
        <v>194.99913360000002</v>
      </c>
      <c r="L8049" s="1" t="s">
        <v>38</v>
      </c>
      <c r="M8049" s="1" t="s">
        <v>20</v>
      </c>
      <c r="N8049" s="1" t="s">
        <v>33</v>
      </c>
      <c r="O8049" s="1" t="s">
        <v>22</v>
      </c>
      <c r="P8049" s="1" t="s">
        <v>39</v>
      </c>
      <c r="Q8049" s="1" t="s">
        <v>40</v>
      </c>
      <c r="R8049" s="2">
        <v>40043</v>
      </c>
    </row>
    <row r="8050" spans="1:18" x14ac:dyDescent="0.25">
      <c r="A8050" s="1">
        <v>29284</v>
      </c>
      <c r="B8050" s="2">
        <v>39913</v>
      </c>
      <c r="C8050" s="2" t="str">
        <f t="shared" si="626"/>
        <v>April</v>
      </c>
      <c r="D8050" s="1" t="s">
        <v>41</v>
      </c>
      <c r="E8050" s="1">
        <v>20</v>
      </c>
      <c r="F8050" s="1">
        <f t="shared" si="625"/>
        <v>322.45279999999997</v>
      </c>
      <c r="G8050" s="1">
        <v>6449.0559999999996</v>
      </c>
      <c r="H8050" s="1">
        <v>42.52</v>
      </c>
      <c r="I8050">
        <f t="shared" si="627"/>
        <v>6491.576</v>
      </c>
      <c r="J8050">
        <f t="shared" si="628"/>
        <v>4.7610000000000001</v>
      </c>
      <c r="K8050">
        <f t="shared" si="629"/>
        <v>307.03955616000002</v>
      </c>
      <c r="L8050" s="1" t="s">
        <v>38</v>
      </c>
      <c r="M8050" s="1" t="s">
        <v>47</v>
      </c>
      <c r="N8050" s="1" t="s">
        <v>42</v>
      </c>
      <c r="O8050" s="1" t="s">
        <v>22</v>
      </c>
      <c r="P8050" s="1" t="s">
        <v>57</v>
      </c>
      <c r="Q8050" s="1" t="s">
        <v>64</v>
      </c>
      <c r="R8050" s="2">
        <v>39915</v>
      </c>
    </row>
    <row r="8051" spans="1:18" x14ac:dyDescent="0.25">
      <c r="A8051" s="1">
        <v>14147</v>
      </c>
      <c r="B8051" s="2">
        <v>40244</v>
      </c>
      <c r="C8051" s="2" t="str">
        <f t="shared" si="626"/>
        <v>March</v>
      </c>
      <c r="D8051" s="1" t="s">
        <v>32</v>
      </c>
      <c r="E8051" s="1">
        <v>45</v>
      </c>
      <c r="F8051" s="1">
        <f t="shared" si="625"/>
        <v>4.3339999999999996</v>
      </c>
      <c r="G8051" s="1">
        <v>195.03</v>
      </c>
      <c r="H8051" s="1">
        <v>5.74</v>
      </c>
      <c r="I8051">
        <f t="shared" si="627"/>
        <v>200.77</v>
      </c>
      <c r="J8051">
        <f t="shared" si="628"/>
        <v>3.5455000000000001</v>
      </c>
      <c r="K8051">
        <f t="shared" si="629"/>
        <v>6.9147886500000002</v>
      </c>
      <c r="L8051" s="1" t="s">
        <v>26</v>
      </c>
      <c r="M8051" s="1" t="s">
        <v>27</v>
      </c>
      <c r="N8051" s="1" t="s">
        <v>42</v>
      </c>
      <c r="O8051" s="1" t="s">
        <v>34</v>
      </c>
      <c r="P8051" s="1" t="s">
        <v>45</v>
      </c>
      <c r="Q8051" s="1" t="s">
        <v>24</v>
      </c>
      <c r="R8051" s="2">
        <v>40246</v>
      </c>
    </row>
    <row r="8052" spans="1:18" x14ac:dyDescent="0.25">
      <c r="A8052" s="1">
        <v>4896</v>
      </c>
      <c r="B8052" s="2">
        <v>41142</v>
      </c>
      <c r="C8052" s="2" t="str">
        <f t="shared" si="626"/>
        <v>August</v>
      </c>
      <c r="D8052" s="1" t="s">
        <v>37</v>
      </c>
      <c r="E8052" s="1">
        <v>21</v>
      </c>
      <c r="F8052" s="1">
        <f t="shared" si="625"/>
        <v>5.7761904761904761</v>
      </c>
      <c r="G8052" s="1">
        <v>121.3</v>
      </c>
      <c r="H8052" s="1">
        <v>5.59</v>
      </c>
      <c r="I8052">
        <f t="shared" si="627"/>
        <v>126.89</v>
      </c>
      <c r="J8052">
        <f t="shared" si="628"/>
        <v>3.5455000000000001</v>
      </c>
      <c r="K8052">
        <f t="shared" si="629"/>
        <v>4.3006915000000001</v>
      </c>
      <c r="L8052" s="1" t="s">
        <v>26</v>
      </c>
      <c r="M8052" s="1" t="s">
        <v>49</v>
      </c>
      <c r="N8052" s="1" t="s">
        <v>28</v>
      </c>
      <c r="O8052" s="1" t="s">
        <v>34</v>
      </c>
      <c r="P8052" s="1" t="s">
        <v>48</v>
      </c>
      <c r="Q8052" s="1" t="s">
        <v>24</v>
      </c>
      <c r="R8052" s="2">
        <v>41144</v>
      </c>
    </row>
    <row r="8053" spans="1:18" x14ac:dyDescent="0.25">
      <c r="A8053" s="1">
        <v>32002</v>
      </c>
      <c r="B8053" s="2">
        <v>40379</v>
      </c>
      <c r="C8053" s="2" t="str">
        <f t="shared" si="626"/>
        <v>July</v>
      </c>
      <c r="D8053" s="1" t="s">
        <v>18</v>
      </c>
      <c r="E8053" s="1">
        <v>37</v>
      </c>
      <c r="F8053" s="1">
        <f t="shared" si="625"/>
        <v>32.329729729729728</v>
      </c>
      <c r="G8053" s="1">
        <v>1196.2</v>
      </c>
      <c r="H8053" s="1">
        <v>6.5</v>
      </c>
      <c r="I8053">
        <f t="shared" si="627"/>
        <v>1202.7</v>
      </c>
      <c r="J8053">
        <f t="shared" si="628"/>
        <v>5.3265000000000002</v>
      </c>
      <c r="K8053">
        <f t="shared" si="629"/>
        <v>63.715593000000005</v>
      </c>
      <c r="L8053" s="1" t="s">
        <v>26</v>
      </c>
      <c r="M8053" s="1" t="s">
        <v>27</v>
      </c>
      <c r="N8053" s="1" t="s">
        <v>21</v>
      </c>
      <c r="O8053" s="1" t="s">
        <v>29</v>
      </c>
      <c r="P8053" s="1" t="s">
        <v>43</v>
      </c>
      <c r="Q8053" s="1" t="s">
        <v>24</v>
      </c>
      <c r="R8053" s="2">
        <v>40383</v>
      </c>
    </row>
    <row r="8054" spans="1:18" x14ac:dyDescent="0.25">
      <c r="A8054" s="1">
        <v>17028</v>
      </c>
      <c r="B8054" s="2">
        <v>40101</v>
      </c>
      <c r="C8054" s="2" t="str">
        <f t="shared" si="626"/>
        <v>October</v>
      </c>
      <c r="D8054" s="1" t="s">
        <v>25</v>
      </c>
      <c r="E8054" s="1">
        <v>19</v>
      </c>
      <c r="F8054" s="1">
        <f t="shared" si="625"/>
        <v>27.026315789473685</v>
      </c>
      <c r="G8054" s="1">
        <v>513.5</v>
      </c>
      <c r="H8054" s="1">
        <v>5.37</v>
      </c>
      <c r="I8054">
        <f t="shared" si="627"/>
        <v>518.87</v>
      </c>
      <c r="J8054">
        <f t="shared" si="628"/>
        <v>3.5455000000000001</v>
      </c>
      <c r="K8054">
        <f t="shared" si="629"/>
        <v>18.206142500000002</v>
      </c>
      <c r="L8054" s="1" t="s">
        <v>26</v>
      </c>
      <c r="M8054" s="1" t="s">
        <v>54</v>
      </c>
      <c r="N8054" s="1" t="s">
        <v>42</v>
      </c>
      <c r="O8054" s="1" t="s">
        <v>34</v>
      </c>
      <c r="P8054" s="1" t="s">
        <v>35</v>
      </c>
      <c r="Q8054" s="1" t="s">
        <v>24</v>
      </c>
      <c r="R8054" s="2">
        <v>40103</v>
      </c>
    </row>
    <row r="8055" spans="1:18" x14ac:dyDescent="0.25">
      <c r="A8055" s="1">
        <v>40800</v>
      </c>
      <c r="B8055" s="2">
        <v>40516</v>
      </c>
      <c r="C8055" s="2" t="str">
        <f t="shared" si="626"/>
        <v>December</v>
      </c>
      <c r="D8055" s="1" t="s">
        <v>32</v>
      </c>
      <c r="E8055" s="1">
        <v>41</v>
      </c>
      <c r="F8055" s="1">
        <f t="shared" si="625"/>
        <v>6.3490243902439021</v>
      </c>
      <c r="G8055" s="1">
        <v>260.31</v>
      </c>
      <c r="H8055" s="1">
        <v>7.91</v>
      </c>
      <c r="I8055">
        <f t="shared" si="627"/>
        <v>268.22000000000003</v>
      </c>
      <c r="J8055">
        <f t="shared" si="628"/>
        <v>3.5455000000000001</v>
      </c>
      <c r="K8055">
        <f t="shared" si="629"/>
        <v>9.2292910500000005</v>
      </c>
      <c r="L8055" s="1" t="s">
        <v>26</v>
      </c>
      <c r="M8055" s="1" t="s">
        <v>27</v>
      </c>
      <c r="N8055" s="1" t="s">
        <v>33</v>
      </c>
      <c r="O8055" s="1" t="s">
        <v>34</v>
      </c>
      <c r="P8055" s="1" t="s">
        <v>45</v>
      </c>
      <c r="Q8055" s="1" t="s">
        <v>24</v>
      </c>
      <c r="R8055" s="2">
        <v>40516</v>
      </c>
    </row>
    <row r="8056" spans="1:18" x14ac:dyDescent="0.25">
      <c r="A8056" s="1">
        <v>710</v>
      </c>
      <c r="B8056" s="2">
        <v>40179</v>
      </c>
      <c r="C8056" s="2" t="str">
        <f t="shared" si="626"/>
        <v>January</v>
      </c>
      <c r="D8056" s="1" t="s">
        <v>18</v>
      </c>
      <c r="E8056" s="1">
        <v>11</v>
      </c>
      <c r="F8056" s="1">
        <f t="shared" si="625"/>
        <v>40.644545454545451</v>
      </c>
      <c r="G8056" s="1">
        <v>447.09</v>
      </c>
      <c r="H8056" s="1">
        <v>8.66</v>
      </c>
      <c r="I8056">
        <f t="shared" si="627"/>
        <v>455.75</v>
      </c>
      <c r="J8056">
        <f t="shared" si="628"/>
        <v>4.7610000000000001</v>
      </c>
      <c r="K8056">
        <f t="shared" si="629"/>
        <v>21.2859549</v>
      </c>
      <c r="L8056" s="1" t="s">
        <v>26</v>
      </c>
      <c r="M8056" s="1" t="s">
        <v>56</v>
      </c>
      <c r="N8056" s="1" t="s">
        <v>33</v>
      </c>
      <c r="O8056" s="1" t="s">
        <v>22</v>
      </c>
      <c r="P8056" s="1" t="s">
        <v>23</v>
      </c>
      <c r="Q8056" s="1" t="s">
        <v>31</v>
      </c>
      <c r="R8056" s="2">
        <v>40181</v>
      </c>
    </row>
    <row r="8057" spans="1:18" x14ac:dyDescent="0.25">
      <c r="A8057" s="1">
        <v>49221</v>
      </c>
      <c r="B8057" s="2">
        <v>40362</v>
      </c>
      <c r="C8057" s="2" t="str">
        <f t="shared" si="626"/>
        <v>July</v>
      </c>
      <c r="D8057" s="1" t="s">
        <v>32</v>
      </c>
      <c r="E8057" s="1">
        <v>22</v>
      </c>
      <c r="F8057" s="1">
        <f t="shared" si="625"/>
        <v>18.165454545454544</v>
      </c>
      <c r="G8057" s="1">
        <v>399.64</v>
      </c>
      <c r="H8057" s="1">
        <v>8.51</v>
      </c>
      <c r="I8057">
        <f t="shared" si="627"/>
        <v>408.15</v>
      </c>
      <c r="J8057">
        <f t="shared" si="628"/>
        <v>5.3265000000000002</v>
      </c>
      <c r="K8057">
        <f t="shared" si="629"/>
        <v>21.286824599999999</v>
      </c>
      <c r="L8057" s="1" t="s">
        <v>26</v>
      </c>
      <c r="M8057" s="1" t="s">
        <v>27</v>
      </c>
      <c r="N8057" s="1" t="s">
        <v>33</v>
      </c>
      <c r="O8057" s="1" t="s">
        <v>29</v>
      </c>
      <c r="P8057" s="1" t="s">
        <v>61</v>
      </c>
      <c r="Q8057" s="1" t="s">
        <v>31</v>
      </c>
      <c r="R8057" s="2">
        <v>40363</v>
      </c>
    </row>
    <row r="8058" spans="1:18" x14ac:dyDescent="0.25">
      <c r="A8058" s="1">
        <v>28802</v>
      </c>
      <c r="B8058" s="2">
        <v>40486</v>
      </c>
      <c r="C8058" s="2" t="str">
        <f t="shared" si="626"/>
        <v>November</v>
      </c>
      <c r="D8058" s="1" t="s">
        <v>25</v>
      </c>
      <c r="E8058" s="1">
        <v>36</v>
      </c>
      <c r="F8058" s="1">
        <f t="shared" si="625"/>
        <v>9.3402777777777786</v>
      </c>
      <c r="G8058" s="1">
        <v>336.25</v>
      </c>
      <c r="H8058" s="1">
        <v>4.82</v>
      </c>
      <c r="I8058">
        <f t="shared" si="627"/>
        <v>341.07</v>
      </c>
      <c r="J8058">
        <f t="shared" si="628"/>
        <v>3.5455000000000001</v>
      </c>
      <c r="K8058">
        <f t="shared" si="629"/>
        <v>11.921743750000001</v>
      </c>
      <c r="L8058" s="1" t="s">
        <v>19</v>
      </c>
      <c r="M8058" s="1" t="s">
        <v>20</v>
      </c>
      <c r="N8058" s="1" t="s">
        <v>42</v>
      </c>
      <c r="O8058" s="1" t="s">
        <v>34</v>
      </c>
      <c r="P8058" s="1" t="s">
        <v>45</v>
      </c>
      <c r="Q8058" s="1" t="s">
        <v>24</v>
      </c>
      <c r="R8058" s="2">
        <v>40489</v>
      </c>
    </row>
    <row r="8059" spans="1:18" x14ac:dyDescent="0.25">
      <c r="A8059" s="1">
        <v>10146</v>
      </c>
      <c r="B8059" s="2">
        <v>39934</v>
      </c>
      <c r="C8059" s="2" t="str">
        <f t="shared" si="626"/>
        <v>May</v>
      </c>
      <c r="D8059" s="1" t="s">
        <v>18</v>
      </c>
      <c r="E8059" s="1">
        <v>19</v>
      </c>
      <c r="F8059" s="1">
        <f t="shared" si="625"/>
        <v>31.379473684210527</v>
      </c>
      <c r="G8059" s="1">
        <v>596.21</v>
      </c>
      <c r="H8059" s="1">
        <v>5.0199999999999996</v>
      </c>
      <c r="I8059">
        <f t="shared" si="627"/>
        <v>601.23</v>
      </c>
      <c r="J8059">
        <f t="shared" si="628"/>
        <v>4.7610000000000001</v>
      </c>
      <c r="K8059">
        <f t="shared" si="629"/>
        <v>28.385558100000004</v>
      </c>
      <c r="L8059" s="1" t="s">
        <v>26</v>
      </c>
      <c r="M8059" s="1" t="s">
        <v>47</v>
      </c>
      <c r="N8059" s="1" t="s">
        <v>33</v>
      </c>
      <c r="O8059" s="1" t="s">
        <v>22</v>
      </c>
      <c r="P8059" s="1" t="s">
        <v>23</v>
      </c>
      <c r="Q8059" s="1" t="s">
        <v>24</v>
      </c>
      <c r="R8059" s="2">
        <v>39939</v>
      </c>
    </row>
    <row r="8060" spans="1:18" x14ac:dyDescent="0.25">
      <c r="A8060" s="1">
        <v>22818</v>
      </c>
      <c r="B8060" s="2">
        <v>39955</v>
      </c>
      <c r="C8060" s="2" t="str">
        <f t="shared" si="626"/>
        <v>May</v>
      </c>
      <c r="D8060" s="1" t="s">
        <v>37</v>
      </c>
      <c r="E8060" s="1">
        <v>50</v>
      </c>
      <c r="F8060" s="1">
        <f t="shared" si="625"/>
        <v>125.55500000000001</v>
      </c>
      <c r="G8060" s="1">
        <v>6277.75</v>
      </c>
      <c r="H8060" s="1">
        <v>30</v>
      </c>
      <c r="I8060">
        <f t="shared" si="627"/>
        <v>6307.75</v>
      </c>
      <c r="J8060">
        <f t="shared" si="628"/>
        <v>4.7610000000000001</v>
      </c>
      <c r="K8060">
        <f t="shared" si="629"/>
        <v>298.88367750000003</v>
      </c>
      <c r="L8060" s="1" t="s">
        <v>38</v>
      </c>
      <c r="M8060" s="1" t="s">
        <v>51</v>
      </c>
      <c r="N8060" s="1" t="s">
        <v>28</v>
      </c>
      <c r="O8060" s="1" t="s">
        <v>22</v>
      </c>
      <c r="P8060" s="1" t="s">
        <v>39</v>
      </c>
      <c r="Q8060" s="1" t="s">
        <v>40</v>
      </c>
      <c r="R8060" s="2">
        <v>39957</v>
      </c>
    </row>
    <row r="8061" spans="1:18" x14ac:dyDescent="0.25">
      <c r="A8061" s="1">
        <v>25440</v>
      </c>
      <c r="B8061" s="2">
        <v>39850</v>
      </c>
      <c r="C8061" s="2" t="str">
        <f t="shared" si="626"/>
        <v>February</v>
      </c>
      <c r="D8061" s="1" t="s">
        <v>25</v>
      </c>
      <c r="E8061" s="1">
        <v>30</v>
      </c>
      <c r="F8061" s="1">
        <f t="shared" si="625"/>
        <v>219.64346666666668</v>
      </c>
      <c r="G8061" s="1">
        <v>6589.3040000000001</v>
      </c>
      <c r="H8061" s="1">
        <v>66.67</v>
      </c>
      <c r="I8061">
        <f t="shared" si="627"/>
        <v>6655.9740000000002</v>
      </c>
      <c r="J8061">
        <f t="shared" si="628"/>
        <v>4.7610000000000001</v>
      </c>
      <c r="K8061">
        <f t="shared" si="629"/>
        <v>313.71676344000002</v>
      </c>
      <c r="L8061" s="1" t="s">
        <v>38</v>
      </c>
      <c r="M8061" s="1" t="s">
        <v>54</v>
      </c>
      <c r="N8061" s="1" t="s">
        <v>42</v>
      </c>
      <c r="O8061" s="1" t="s">
        <v>22</v>
      </c>
      <c r="P8061" s="1" t="s">
        <v>57</v>
      </c>
      <c r="Q8061" s="1" t="s">
        <v>64</v>
      </c>
      <c r="R8061" s="2">
        <v>39850</v>
      </c>
    </row>
    <row r="8062" spans="1:18" x14ac:dyDescent="0.25">
      <c r="A8062" s="1">
        <v>31586</v>
      </c>
      <c r="B8062" s="2">
        <v>40989</v>
      </c>
      <c r="C8062" s="2" t="str">
        <f t="shared" si="626"/>
        <v>March</v>
      </c>
      <c r="D8062" s="1" t="s">
        <v>18</v>
      </c>
      <c r="E8062" s="1">
        <v>22</v>
      </c>
      <c r="F8062" s="1">
        <f t="shared" si="625"/>
        <v>43.793181818181822</v>
      </c>
      <c r="G8062" s="1">
        <v>963.45</v>
      </c>
      <c r="H8062" s="1">
        <v>4</v>
      </c>
      <c r="I8062">
        <f t="shared" si="627"/>
        <v>967.45</v>
      </c>
      <c r="J8062">
        <f t="shared" si="628"/>
        <v>5.3265000000000002</v>
      </c>
      <c r="K8062">
        <f t="shared" si="629"/>
        <v>51.318164250000009</v>
      </c>
      <c r="L8062" s="1" t="s">
        <v>19</v>
      </c>
      <c r="M8062" s="1" t="s">
        <v>54</v>
      </c>
      <c r="N8062" s="1" t="s">
        <v>42</v>
      </c>
      <c r="O8062" s="1" t="s">
        <v>29</v>
      </c>
      <c r="P8062" s="1" t="s">
        <v>43</v>
      </c>
      <c r="Q8062" s="1" t="s">
        <v>24</v>
      </c>
      <c r="R8062" s="2">
        <v>40993</v>
      </c>
    </row>
    <row r="8063" spans="1:18" x14ac:dyDescent="0.25">
      <c r="A8063" s="1">
        <v>5988</v>
      </c>
      <c r="B8063" s="2">
        <v>40503</v>
      </c>
      <c r="C8063" s="2" t="str">
        <f t="shared" si="626"/>
        <v>November</v>
      </c>
      <c r="D8063" s="1" t="s">
        <v>32</v>
      </c>
      <c r="E8063" s="1">
        <v>40</v>
      </c>
      <c r="F8063" s="1">
        <f t="shared" si="625"/>
        <v>477.74025</v>
      </c>
      <c r="G8063" s="1">
        <v>19109.61</v>
      </c>
      <c r="H8063" s="1">
        <v>24.49</v>
      </c>
      <c r="I8063">
        <f t="shared" si="627"/>
        <v>19134.100000000002</v>
      </c>
      <c r="J8063">
        <f t="shared" si="628"/>
        <v>5.3265000000000002</v>
      </c>
      <c r="K8063">
        <f t="shared" si="629"/>
        <v>1017.8733766500002</v>
      </c>
      <c r="L8063" s="1" t="s">
        <v>19</v>
      </c>
      <c r="M8063" s="1" t="s">
        <v>20</v>
      </c>
      <c r="N8063" s="1" t="s">
        <v>42</v>
      </c>
      <c r="O8063" s="1" t="s">
        <v>29</v>
      </c>
      <c r="P8063" s="1" t="s">
        <v>52</v>
      </c>
      <c r="Q8063" s="1" t="s">
        <v>53</v>
      </c>
      <c r="R8063" s="2">
        <v>40504</v>
      </c>
    </row>
    <row r="8064" spans="1:18" x14ac:dyDescent="0.25">
      <c r="A8064" s="1">
        <v>44448</v>
      </c>
      <c r="B8064" s="2">
        <v>39916</v>
      </c>
      <c r="C8064" s="2" t="str">
        <f t="shared" si="626"/>
        <v>April</v>
      </c>
      <c r="D8064" s="1" t="s">
        <v>37</v>
      </c>
      <c r="E8064" s="1">
        <v>28</v>
      </c>
      <c r="F8064" s="1">
        <f t="shared" si="625"/>
        <v>33.966428571428573</v>
      </c>
      <c r="G8064" s="1">
        <v>951.06</v>
      </c>
      <c r="H8064" s="1">
        <v>1.99</v>
      </c>
      <c r="I8064">
        <f t="shared" si="627"/>
        <v>953.05</v>
      </c>
      <c r="J8064">
        <f t="shared" si="628"/>
        <v>5.3265000000000002</v>
      </c>
      <c r="K8064">
        <f t="shared" si="629"/>
        <v>50.6582109</v>
      </c>
      <c r="L8064" s="1" t="s">
        <v>26</v>
      </c>
      <c r="M8064" s="1" t="s">
        <v>27</v>
      </c>
      <c r="N8064" s="1" t="s">
        <v>28</v>
      </c>
      <c r="O8064" s="1" t="s">
        <v>29</v>
      </c>
      <c r="P8064" s="1" t="s">
        <v>43</v>
      </c>
      <c r="Q8064" s="1" t="s">
        <v>46</v>
      </c>
      <c r="R8064" s="2">
        <v>39918</v>
      </c>
    </row>
    <row r="8065" spans="1:18" x14ac:dyDescent="0.25">
      <c r="A8065" s="1">
        <v>51872</v>
      </c>
      <c r="B8065" s="2">
        <v>41022</v>
      </c>
      <c r="C8065" s="2" t="str">
        <f t="shared" si="626"/>
        <v>April</v>
      </c>
      <c r="D8065" s="1" t="s">
        <v>41</v>
      </c>
      <c r="E8065" s="1">
        <v>37</v>
      </c>
      <c r="F8065" s="1">
        <f t="shared" si="625"/>
        <v>125.88247297297298</v>
      </c>
      <c r="G8065" s="1">
        <v>4657.6514999999999</v>
      </c>
      <c r="H8065" s="1">
        <v>3.9</v>
      </c>
      <c r="I8065">
        <f t="shared" si="627"/>
        <v>4661.5514999999996</v>
      </c>
      <c r="J8065">
        <f t="shared" si="628"/>
        <v>5.3265000000000002</v>
      </c>
      <c r="K8065">
        <f t="shared" si="629"/>
        <v>248.08980714749998</v>
      </c>
      <c r="L8065" s="1" t="s">
        <v>26</v>
      </c>
      <c r="M8065" s="1" t="s">
        <v>51</v>
      </c>
      <c r="N8065" s="1" t="s">
        <v>21</v>
      </c>
      <c r="O8065" s="1" t="s">
        <v>29</v>
      </c>
      <c r="P8065" s="1" t="s">
        <v>30</v>
      </c>
      <c r="Q8065" s="1" t="s">
        <v>24</v>
      </c>
      <c r="R8065" s="2">
        <v>41025</v>
      </c>
    </row>
    <row r="8066" spans="1:18" x14ac:dyDescent="0.25">
      <c r="A8066" s="1">
        <v>19232</v>
      </c>
      <c r="B8066" s="2">
        <v>40006</v>
      </c>
      <c r="C8066" s="2" t="str">
        <f t="shared" si="626"/>
        <v>July</v>
      </c>
      <c r="D8066" s="1" t="s">
        <v>18</v>
      </c>
      <c r="E8066" s="1">
        <v>5</v>
      </c>
      <c r="F8066" s="1">
        <f t="shared" ref="F8066:F8129" si="630">G8066/E8066</f>
        <v>6.6819999999999995</v>
      </c>
      <c r="G8066" s="1">
        <v>33.409999999999997</v>
      </c>
      <c r="H8066" s="1">
        <v>1.5</v>
      </c>
      <c r="I8066">
        <f t="shared" si="627"/>
        <v>34.909999999999997</v>
      </c>
      <c r="J8066">
        <f t="shared" si="628"/>
        <v>3.5455000000000001</v>
      </c>
      <c r="K8066">
        <f t="shared" si="629"/>
        <v>1.1845515499999999</v>
      </c>
      <c r="L8066" s="1" t="s">
        <v>26</v>
      </c>
      <c r="M8066" s="1" t="s">
        <v>54</v>
      </c>
      <c r="N8066" s="1" t="s">
        <v>28</v>
      </c>
      <c r="O8066" s="1" t="s">
        <v>34</v>
      </c>
      <c r="P8066" s="1" t="s">
        <v>35</v>
      </c>
      <c r="Q8066" s="1" t="s">
        <v>36</v>
      </c>
      <c r="R8066" s="2">
        <v>40008</v>
      </c>
    </row>
    <row r="8067" spans="1:18" x14ac:dyDescent="0.25">
      <c r="A8067" s="1">
        <v>33569</v>
      </c>
      <c r="B8067" s="2">
        <v>40053</v>
      </c>
      <c r="C8067" s="2" t="str">
        <f t="shared" ref="C8067:C8130" si="631">TEXT(B8067,"mmmm")</f>
        <v>August</v>
      </c>
      <c r="D8067" s="1" t="s">
        <v>18</v>
      </c>
      <c r="E8067" s="1">
        <v>9</v>
      </c>
      <c r="F8067" s="1">
        <f t="shared" si="630"/>
        <v>13.768888888888888</v>
      </c>
      <c r="G8067" s="1">
        <v>123.92</v>
      </c>
      <c r="H8067" s="1">
        <v>5.3</v>
      </c>
      <c r="I8067">
        <f t="shared" ref="I8067:I8130" si="632">G8067+H8067</f>
        <v>129.22</v>
      </c>
      <c r="J8067">
        <f t="shared" ref="J8067:J8130" si="633">IF(O8067="Furniture",4.761,IF(O8067="Technology",5.3265,IF(O8067="Office Supplies",3.5455,0)))</f>
        <v>4.7610000000000001</v>
      </c>
      <c r="K8067">
        <f t="shared" ref="K8067:K8130" si="634">(J8067*G8067)/100</f>
        <v>5.8998311999999995</v>
      </c>
      <c r="L8067" s="1" t="s">
        <v>26</v>
      </c>
      <c r="M8067" s="1" t="s">
        <v>56</v>
      </c>
      <c r="N8067" s="1" t="s">
        <v>21</v>
      </c>
      <c r="O8067" s="1" t="s">
        <v>22</v>
      </c>
      <c r="P8067" s="1" t="s">
        <v>23</v>
      </c>
      <c r="Q8067" s="1" t="s">
        <v>36</v>
      </c>
      <c r="R8067" s="2">
        <v>40057</v>
      </c>
    </row>
    <row r="8068" spans="1:18" x14ac:dyDescent="0.25">
      <c r="A8068" s="1">
        <v>56835</v>
      </c>
      <c r="B8068" s="2">
        <v>40229</v>
      </c>
      <c r="C8068" s="2" t="str">
        <f t="shared" si="631"/>
        <v>February</v>
      </c>
      <c r="D8068" s="1" t="s">
        <v>32</v>
      </c>
      <c r="E8068" s="1">
        <v>1</v>
      </c>
      <c r="F8068" s="1">
        <f t="shared" si="630"/>
        <v>10.94</v>
      </c>
      <c r="G8068" s="1">
        <v>10.94</v>
      </c>
      <c r="H8068" s="1">
        <v>2.25</v>
      </c>
      <c r="I8068">
        <f t="shared" si="632"/>
        <v>13.19</v>
      </c>
      <c r="J8068">
        <f t="shared" si="633"/>
        <v>3.5455000000000001</v>
      </c>
      <c r="K8068">
        <f t="shared" si="634"/>
        <v>0.38787769999999999</v>
      </c>
      <c r="L8068" s="1" t="s">
        <v>26</v>
      </c>
      <c r="M8068" s="1" t="s">
        <v>56</v>
      </c>
      <c r="N8068" s="1" t="s">
        <v>42</v>
      </c>
      <c r="O8068" s="1" t="s">
        <v>34</v>
      </c>
      <c r="P8068" s="1" t="s">
        <v>35</v>
      </c>
      <c r="Q8068" s="1" t="s">
        <v>36</v>
      </c>
      <c r="R8068" s="2">
        <v>40229</v>
      </c>
    </row>
    <row r="8069" spans="1:18" x14ac:dyDescent="0.25">
      <c r="A8069" s="1">
        <v>6693</v>
      </c>
      <c r="B8069" s="2">
        <v>41053</v>
      </c>
      <c r="C8069" s="2" t="str">
        <f t="shared" si="631"/>
        <v>May</v>
      </c>
      <c r="D8069" s="1" t="s">
        <v>37</v>
      </c>
      <c r="E8069" s="1">
        <v>16</v>
      </c>
      <c r="F8069" s="1">
        <f t="shared" si="630"/>
        <v>2.5531250000000001</v>
      </c>
      <c r="G8069" s="1">
        <v>40.85</v>
      </c>
      <c r="H8069" s="1">
        <v>0.8</v>
      </c>
      <c r="I8069">
        <f t="shared" si="632"/>
        <v>41.65</v>
      </c>
      <c r="J8069">
        <f t="shared" si="633"/>
        <v>3.5455000000000001</v>
      </c>
      <c r="K8069">
        <f t="shared" si="634"/>
        <v>1.44833675</v>
      </c>
      <c r="L8069" s="1" t="s">
        <v>26</v>
      </c>
      <c r="M8069" s="1" t="s">
        <v>47</v>
      </c>
      <c r="N8069" s="1" t="s">
        <v>33</v>
      </c>
      <c r="O8069" s="1" t="s">
        <v>34</v>
      </c>
      <c r="P8069" s="1" t="s">
        <v>66</v>
      </c>
      <c r="Q8069" s="1" t="s">
        <v>36</v>
      </c>
      <c r="R8069" s="2">
        <v>41055</v>
      </c>
    </row>
    <row r="8070" spans="1:18" x14ac:dyDescent="0.25">
      <c r="A8070" s="1">
        <v>45863</v>
      </c>
      <c r="B8070" s="2">
        <v>40440</v>
      </c>
      <c r="C8070" s="2" t="str">
        <f t="shared" si="631"/>
        <v>September</v>
      </c>
      <c r="D8070" s="1" t="s">
        <v>18</v>
      </c>
      <c r="E8070" s="1">
        <v>5</v>
      </c>
      <c r="F8070" s="1">
        <f t="shared" si="630"/>
        <v>169.12280000000001</v>
      </c>
      <c r="G8070" s="1">
        <v>845.61400000000003</v>
      </c>
      <c r="H8070" s="1">
        <v>4.2</v>
      </c>
      <c r="I8070">
        <f t="shared" si="632"/>
        <v>849.81400000000008</v>
      </c>
      <c r="J8070">
        <f t="shared" si="633"/>
        <v>5.3265000000000002</v>
      </c>
      <c r="K8070">
        <f t="shared" si="634"/>
        <v>45.041629710000009</v>
      </c>
      <c r="L8070" s="1" t="s">
        <v>19</v>
      </c>
      <c r="M8070" s="1" t="s">
        <v>59</v>
      </c>
      <c r="N8070" s="1" t="s">
        <v>42</v>
      </c>
      <c r="O8070" s="1" t="s">
        <v>29</v>
      </c>
      <c r="P8070" s="1" t="s">
        <v>30</v>
      </c>
      <c r="Q8070" s="1" t="s">
        <v>24</v>
      </c>
      <c r="R8070" s="2">
        <v>40444</v>
      </c>
    </row>
    <row r="8071" spans="1:18" x14ac:dyDescent="0.25">
      <c r="A8071" s="1">
        <v>56039</v>
      </c>
      <c r="B8071" s="2">
        <v>40872</v>
      </c>
      <c r="C8071" s="2" t="str">
        <f t="shared" si="631"/>
        <v>November</v>
      </c>
      <c r="D8071" s="1" t="s">
        <v>18</v>
      </c>
      <c r="E8071" s="1">
        <v>23</v>
      </c>
      <c r="F8071" s="1">
        <f t="shared" si="630"/>
        <v>6.8113043478260868</v>
      </c>
      <c r="G8071" s="1">
        <v>156.66</v>
      </c>
      <c r="H8071" s="1">
        <v>5.2</v>
      </c>
      <c r="I8071">
        <f t="shared" si="632"/>
        <v>161.85999999999999</v>
      </c>
      <c r="J8071">
        <f t="shared" si="633"/>
        <v>3.5455000000000001</v>
      </c>
      <c r="K8071">
        <f t="shared" si="634"/>
        <v>5.5543803</v>
      </c>
      <c r="L8071" s="1" t="s">
        <v>26</v>
      </c>
      <c r="M8071" s="1" t="s">
        <v>27</v>
      </c>
      <c r="N8071" s="1" t="s">
        <v>28</v>
      </c>
      <c r="O8071" s="1" t="s">
        <v>34</v>
      </c>
      <c r="P8071" s="1" t="s">
        <v>45</v>
      </c>
      <c r="Q8071" s="1" t="s">
        <v>24</v>
      </c>
      <c r="R8071" s="2">
        <v>40877</v>
      </c>
    </row>
    <row r="8072" spans="1:18" x14ac:dyDescent="0.25">
      <c r="A8072" s="1">
        <v>25092</v>
      </c>
      <c r="B8072" s="2">
        <v>40513</v>
      </c>
      <c r="C8072" s="2" t="str">
        <f t="shared" si="631"/>
        <v>December</v>
      </c>
      <c r="D8072" s="1" t="s">
        <v>25</v>
      </c>
      <c r="E8072" s="1">
        <v>42</v>
      </c>
      <c r="F8072" s="1">
        <f t="shared" si="630"/>
        <v>5.7809523809523808</v>
      </c>
      <c r="G8072" s="1">
        <v>242.8</v>
      </c>
      <c r="H8072" s="1">
        <v>1</v>
      </c>
      <c r="I8072">
        <f t="shared" si="632"/>
        <v>243.8</v>
      </c>
      <c r="J8072">
        <f t="shared" si="633"/>
        <v>3.5455000000000001</v>
      </c>
      <c r="K8072">
        <f t="shared" si="634"/>
        <v>8.6084740000000011</v>
      </c>
      <c r="L8072" s="1" t="s">
        <v>26</v>
      </c>
      <c r="M8072" s="1" t="s">
        <v>27</v>
      </c>
      <c r="N8072" s="1" t="s">
        <v>21</v>
      </c>
      <c r="O8072" s="1" t="s">
        <v>34</v>
      </c>
      <c r="P8072" s="1" t="s">
        <v>35</v>
      </c>
      <c r="Q8072" s="1" t="s">
        <v>36</v>
      </c>
      <c r="R8072" s="2">
        <v>40515</v>
      </c>
    </row>
    <row r="8073" spans="1:18" x14ac:dyDescent="0.25">
      <c r="A8073" s="1">
        <v>2086</v>
      </c>
      <c r="B8073" s="2">
        <v>40104</v>
      </c>
      <c r="C8073" s="2" t="str">
        <f t="shared" si="631"/>
        <v>October</v>
      </c>
      <c r="D8073" s="1" t="s">
        <v>37</v>
      </c>
      <c r="E8073" s="1">
        <v>38</v>
      </c>
      <c r="F8073" s="1">
        <f t="shared" si="630"/>
        <v>55.664263157894744</v>
      </c>
      <c r="G8073" s="1">
        <v>2115.2420000000002</v>
      </c>
      <c r="H8073" s="1">
        <v>8.99</v>
      </c>
      <c r="I8073">
        <f t="shared" si="632"/>
        <v>2124.232</v>
      </c>
      <c r="J8073">
        <f t="shared" si="633"/>
        <v>5.3265000000000002</v>
      </c>
      <c r="K8073">
        <f t="shared" si="634"/>
        <v>112.66836513000003</v>
      </c>
      <c r="L8073" s="1" t="s">
        <v>26</v>
      </c>
      <c r="M8073" s="1" t="s">
        <v>54</v>
      </c>
      <c r="N8073" s="1" t="s">
        <v>33</v>
      </c>
      <c r="O8073" s="1" t="s">
        <v>29</v>
      </c>
      <c r="P8073" s="1" t="s">
        <v>30</v>
      </c>
      <c r="Q8073" s="1" t="s">
        <v>24</v>
      </c>
      <c r="R8073" s="2">
        <v>40105</v>
      </c>
    </row>
    <row r="8074" spans="1:18" x14ac:dyDescent="0.25">
      <c r="A8074" s="1">
        <v>17408</v>
      </c>
      <c r="B8074" s="2">
        <v>39960</v>
      </c>
      <c r="C8074" s="2" t="str">
        <f t="shared" si="631"/>
        <v>May</v>
      </c>
      <c r="D8074" s="1" t="s">
        <v>32</v>
      </c>
      <c r="E8074" s="1">
        <v>26</v>
      </c>
      <c r="F8074" s="1">
        <f t="shared" si="630"/>
        <v>5.7576923076923077</v>
      </c>
      <c r="G8074" s="1">
        <v>149.69999999999999</v>
      </c>
      <c r="H8074" s="1">
        <v>7.78</v>
      </c>
      <c r="I8074">
        <f t="shared" si="632"/>
        <v>157.47999999999999</v>
      </c>
      <c r="J8074">
        <f t="shared" si="633"/>
        <v>3.5455000000000001</v>
      </c>
      <c r="K8074">
        <f t="shared" si="634"/>
        <v>5.3076134999999995</v>
      </c>
      <c r="L8074" s="1" t="s">
        <v>19</v>
      </c>
      <c r="M8074" s="1" t="s">
        <v>58</v>
      </c>
      <c r="N8074" s="1" t="s">
        <v>33</v>
      </c>
      <c r="O8074" s="1" t="s">
        <v>34</v>
      </c>
      <c r="P8074" s="1" t="s">
        <v>48</v>
      </c>
      <c r="Q8074" s="1" t="s">
        <v>24</v>
      </c>
      <c r="R8074" s="2">
        <v>39962</v>
      </c>
    </row>
    <row r="8075" spans="1:18" x14ac:dyDescent="0.25">
      <c r="A8075" s="1">
        <v>42369</v>
      </c>
      <c r="B8075" s="2">
        <v>40395</v>
      </c>
      <c r="C8075" s="2" t="str">
        <f t="shared" si="631"/>
        <v>August</v>
      </c>
      <c r="D8075" s="1" t="s">
        <v>37</v>
      </c>
      <c r="E8075" s="1">
        <v>44</v>
      </c>
      <c r="F8075" s="1">
        <f t="shared" si="630"/>
        <v>17.869545454545456</v>
      </c>
      <c r="G8075" s="1">
        <v>786.26</v>
      </c>
      <c r="H8075" s="1">
        <v>1.99</v>
      </c>
      <c r="I8075">
        <f t="shared" si="632"/>
        <v>788.25</v>
      </c>
      <c r="J8075">
        <f t="shared" si="633"/>
        <v>5.3265000000000002</v>
      </c>
      <c r="K8075">
        <f t="shared" si="634"/>
        <v>41.880138899999999</v>
      </c>
      <c r="L8075" s="1" t="s">
        <v>26</v>
      </c>
      <c r="M8075" s="1" t="s">
        <v>27</v>
      </c>
      <c r="N8075" s="1" t="s">
        <v>42</v>
      </c>
      <c r="O8075" s="1" t="s">
        <v>29</v>
      </c>
      <c r="P8075" s="1" t="s">
        <v>43</v>
      </c>
      <c r="Q8075" s="1" t="s">
        <v>46</v>
      </c>
      <c r="R8075" s="2">
        <v>40396</v>
      </c>
    </row>
    <row r="8076" spans="1:18" x14ac:dyDescent="0.25">
      <c r="A8076" s="1">
        <v>49443</v>
      </c>
      <c r="B8076" s="2">
        <v>40566</v>
      </c>
      <c r="C8076" s="2" t="str">
        <f t="shared" si="631"/>
        <v>January</v>
      </c>
      <c r="D8076" s="1" t="s">
        <v>25</v>
      </c>
      <c r="E8076" s="1">
        <v>41</v>
      </c>
      <c r="F8076" s="1">
        <f t="shared" si="630"/>
        <v>9.6621951219512194</v>
      </c>
      <c r="G8076" s="1">
        <v>396.15</v>
      </c>
      <c r="H8076" s="1">
        <v>4.82</v>
      </c>
      <c r="I8076">
        <f t="shared" si="632"/>
        <v>400.96999999999997</v>
      </c>
      <c r="J8076">
        <f t="shared" si="633"/>
        <v>3.5455000000000001</v>
      </c>
      <c r="K8076">
        <f t="shared" si="634"/>
        <v>14.045498250000001</v>
      </c>
      <c r="L8076" s="1" t="s">
        <v>26</v>
      </c>
      <c r="M8076" s="1" t="s">
        <v>49</v>
      </c>
      <c r="N8076" s="1" t="s">
        <v>42</v>
      </c>
      <c r="O8076" s="1" t="s">
        <v>34</v>
      </c>
      <c r="P8076" s="1" t="s">
        <v>35</v>
      </c>
      <c r="Q8076" s="1" t="s">
        <v>36</v>
      </c>
      <c r="R8076" s="2">
        <v>40567</v>
      </c>
    </row>
    <row r="8077" spans="1:18" x14ac:dyDescent="0.25">
      <c r="A8077" s="1">
        <v>28001</v>
      </c>
      <c r="B8077" s="2">
        <v>39978</v>
      </c>
      <c r="C8077" s="2" t="str">
        <f t="shared" si="631"/>
        <v>June</v>
      </c>
      <c r="D8077" s="1" t="s">
        <v>37</v>
      </c>
      <c r="E8077" s="1">
        <v>41</v>
      </c>
      <c r="F8077" s="1">
        <f t="shared" si="630"/>
        <v>218.49902439024387</v>
      </c>
      <c r="G8077" s="1">
        <v>8958.4599999999991</v>
      </c>
      <c r="H8077" s="1">
        <v>21.21</v>
      </c>
      <c r="I8077">
        <f t="shared" si="632"/>
        <v>8979.6699999999983</v>
      </c>
      <c r="J8077">
        <f t="shared" si="633"/>
        <v>4.7610000000000001</v>
      </c>
      <c r="K8077">
        <f t="shared" si="634"/>
        <v>426.51228059999994</v>
      </c>
      <c r="L8077" s="1" t="s">
        <v>26</v>
      </c>
      <c r="M8077" s="1" t="s">
        <v>27</v>
      </c>
      <c r="N8077" s="1" t="s">
        <v>42</v>
      </c>
      <c r="O8077" s="1" t="s">
        <v>22</v>
      </c>
      <c r="P8077" s="1" t="s">
        <v>23</v>
      </c>
      <c r="Q8077" s="1" t="s">
        <v>53</v>
      </c>
      <c r="R8077" s="2">
        <v>39978</v>
      </c>
    </row>
    <row r="8078" spans="1:18" x14ac:dyDescent="0.25">
      <c r="A8078" s="1">
        <v>5510</v>
      </c>
      <c r="B8078" s="2">
        <v>40185</v>
      </c>
      <c r="C8078" s="2" t="str">
        <f t="shared" si="631"/>
        <v>January</v>
      </c>
      <c r="D8078" s="1" t="s">
        <v>41</v>
      </c>
      <c r="E8078" s="1">
        <v>12</v>
      </c>
      <c r="F8078" s="1">
        <f t="shared" si="630"/>
        <v>9.6983333333333324</v>
      </c>
      <c r="G8078" s="1">
        <v>116.38</v>
      </c>
      <c r="H8078" s="1">
        <v>2.0299999999999998</v>
      </c>
      <c r="I8078">
        <f t="shared" si="632"/>
        <v>118.41</v>
      </c>
      <c r="J8078">
        <f t="shared" si="633"/>
        <v>3.5455000000000001</v>
      </c>
      <c r="K8078">
        <f t="shared" si="634"/>
        <v>4.1262528999999999</v>
      </c>
      <c r="L8078" s="1" t="s">
        <v>26</v>
      </c>
      <c r="M8078" s="1" t="s">
        <v>58</v>
      </c>
      <c r="N8078" s="1" t="s">
        <v>42</v>
      </c>
      <c r="O8078" s="1" t="s">
        <v>34</v>
      </c>
      <c r="P8078" s="1" t="s">
        <v>45</v>
      </c>
      <c r="Q8078" s="1" t="s">
        <v>36</v>
      </c>
      <c r="R8078" s="2">
        <v>40188</v>
      </c>
    </row>
    <row r="8079" spans="1:18" x14ac:dyDescent="0.25">
      <c r="A8079" s="1">
        <v>59683</v>
      </c>
      <c r="B8079" s="2">
        <v>41195</v>
      </c>
      <c r="C8079" s="2" t="str">
        <f t="shared" si="631"/>
        <v>October</v>
      </c>
      <c r="D8079" s="1" t="s">
        <v>32</v>
      </c>
      <c r="E8079" s="1">
        <v>37</v>
      </c>
      <c r="F8079" s="1">
        <f t="shared" si="630"/>
        <v>5.1718918918918924</v>
      </c>
      <c r="G8079" s="1">
        <v>191.36</v>
      </c>
      <c r="H8079" s="1">
        <v>4.97</v>
      </c>
      <c r="I8079">
        <f t="shared" si="632"/>
        <v>196.33</v>
      </c>
      <c r="J8079">
        <f t="shared" si="633"/>
        <v>3.5455000000000001</v>
      </c>
      <c r="K8079">
        <f t="shared" si="634"/>
        <v>6.7846688000000004</v>
      </c>
      <c r="L8079" s="1" t="s">
        <v>26</v>
      </c>
      <c r="M8079" s="1" t="s">
        <v>27</v>
      </c>
      <c r="N8079" s="1" t="s">
        <v>28</v>
      </c>
      <c r="O8079" s="1" t="s">
        <v>34</v>
      </c>
      <c r="P8079" s="1" t="s">
        <v>48</v>
      </c>
      <c r="Q8079" s="1" t="s">
        <v>24</v>
      </c>
      <c r="R8079" s="2">
        <v>41196</v>
      </c>
    </row>
    <row r="8080" spans="1:18" x14ac:dyDescent="0.25">
      <c r="A8080" s="1">
        <v>37440</v>
      </c>
      <c r="B8080" s="2">
        <v>40352</v>
      </c>
      <c r="C8080" s="2" t="str">
        <f t="shared" si="631"/>
        <v>June</v>
      </c>
      <c r="D8080" s="1" t="s">
        <v>32</v>
      </c>
      <c r="E8080" s="1">
        <v>31</v>
      </c>
      <c r="F8080" s="1">
        <f t="shared" si="630"/>
        <v>9.5306451612903214</v>
      </c>
      <c r="G8080" s="1">
        <v>295.45</v>
      </c>
      <c r="H8080" s="1">
        <v>4.93</v>
      </c>
      <c r="I8080">
        <f t="shared" si="632"/>
        <v>300.38</v>
      </c>
      <c r="J8080">
        <f t="shared" si="633"/>
        <v>4.7610000000000001</v>
      </c>
      <c r="K8080">
        <f t="shared" si="634"/>
        <v>14.0663745</v>
      </c>
      <c r="L8080" s="1" t="s">
        <v>26</v>
      </c>
      <c r="M8080" s="1" t="s">
        <v>27</v>
      </c>
      <c r="N8080" s="1" t="s">
        <v>33</v>
      </c>
      <c r="O8080" s="1" t="s">
        <v>22</v>
      </c>
      <c r="P8080" s="1" t="s">
        <v>23</v>
      </c>
      <c r="Q8080" s="1" t="s">
        <v>24</v>
      </c>
      <c r="R8080" s="2">
        <v>40354</v>
      </c>
    </row>
    <row r="8081" spans="1:18" x14ac:dyDescent="0.25">
      <c r="A8081" s="1">
        <v>11874</v>
      </c>
      <c r="B8081" s="2">
        <v>41161</v>
      </c>
      <c r="C8081" s="2" t="str">
        <f t="shared" si="631"/>
        <v>September</v>
      </c>
      <c r="D8081" s="1" t="s">
        <v>41</v>
      </c>
      <c r="E8081" s="1">
        <v>20</v>
      </c>
      <c r="F8081" s="1">
        <f t="shared" si="630"/>
        <v>38.788499999999999</v>
      </c>
      <c r="G8081" s="1">
        <v>775.77</v>
      </c>
      <c r="H8081" s="1">
        <v>9.83</v>
      </c>
      <c r="I8081">
        <f t="shared" si="632"/>
        <v>785.6</v>
      </c>
      <c r="J8081">
        <f t="shared" si="633"/>
        <v>3.5455000000000001</v>
      </c>
      <c r="K8081">
        <f t="shared" si="634"/>
        <v>27.504925349999997</v>
      </c>
      <c r="L8081" s="1" t="s">
        <v>26</v>
      </c>
      <c r="M8081" s="1" t="s">
        <v>27</v>
      </c>
      <c r="N8081" s="1" t="s">
        <v>33</v>
      </c>
      <c r="O8081" s="1" t="s">
        <v>34</v>
      </c>
      <c r="P8081" s="1" t="s">
        <v>62</v>
      </c>
      <c r="Q8081" s="1" t="s">
        <v>24</v>
      </c>
      <c r="R8081" s="2">
        <v>41161</v>
      </c>
    </row>
    <row r="8082" spans="1:18" x14ac:dyDescent="0.25">
      <c r="A8082" s="1">
        <v>1191</v>
      </c>
      <c r="B8082" s="2">
        <v>40853</v>
      </c>
      <c r="C8082" s="2" t="str">
        <f t="shared" si="631"/>
        <v>November</v>
      </c>
      <c r="D8082" s="1" t="s">
        <v>41</v>
      </c>
      <c r="E8082" s="1">
        <v>35</v>
      </c>
      <c r="F8082" s="1">
        <f t="shared" si="630"/>
        <v>100.94171428571428</v>
      </c>
      <c r="G8082" s="1">
        <v>3532.96</v>
      </c>
      <c r="H8082" s="1">
        <v>60</v>
      </c>
      <c r="I8082">
        <f t="shared" si="632"/>
        <v>3592.96</v>
      </c>
      <c r="J8082">
        <f t="shared" si="633"/>
        <v>4.7610000000000001</v>
      </c>
      <c r="K8082">
        <f t="shared" si="634"/>
        <v>168.2042256</v>
      </c>
      <c r="L8082" s="1" t="s">
        <v>38</v>
      </c>
      <c r="M8082" s="1" t="s">
        <v>49</v>
      </c>
      <c r="N8082" s="1" t="s">
        <v>42</v>
      </c>
      <c r="O8082" s="1" t="s">
        <v>22</v>
      </c>
      <c r="P8082" s="1" t="s">
        <v>57</v>
      </c>
      <c r="Q8082" s="1" t="s">
        <v>40</v>
      </c>
      <c r="R8082" s="2">
        <v>40854</v>
      </c>
    </row>
    <row r="8083" spans="1:18" x14ac:dyDescent="0.25">
      <c r="A8083" s="1">
        <v>41153</v>
      </c>
      <c r="B8083" s="2">
        <v>39874</v>
      </c>
      <c r="C8083" s="2" t="str">
        <f t="shared" si="631"/>
        <v>March</v>
      </c>
      <c r="D8083" s="1" t="s">
        <v>41</v>
      </c>
      <c r="E8083" s="1">
        <v>29</v>
      </c>
      <c r="F8083" s="1">
        <f t="shared" si="630"/>
        <v>29.731034482758623</v>
      </c>
      <c r="G8083" s="1">
        <v>862.2</v>
      </c>
      <c r="H8083" s="1">
        <v>4</v>
      </c>
      <c r="I8083">
        <f t="shared" si="632"/>
        <v>866.2</v>
      </c>
      <c r="J8083">
        <f t="shared" si="633"/>
        <v>5.3265000000000002</v>
      </c>
      <c r="K8083">
        <f t="shared" si="634"/>
        <v>45.925083000000001</v>
      </c>
      <c r="L8083" s="1" t="s">
        <v>26</v>
      </c>
      <c r="M8083" s="1" t="s">
        <v>44</v>
      </c>
      <c r="N8083" s="1" t="s">
        <v>33</v>
      </c>
      <c r="O8083" s="1" t="s">
        <v>29</v>
      </c>
      <c r="P8083" s="1" t="s">
        <v>43</v>
      </c>
      <c r="Q8083" s="1" t="s">
        <v>24</v>
      </c>
      <c r="R8083" s="2">
        <v>39875</v>
      </c>
    </row>
    <row r="8084" spans="1:18" x14ac:dyDescent="0.25">
      <c r="A8084" s="1">
        <v>9505</v>
      </c>
      <c r="B8084" s="2">
        <v>41067</v>
      </c>
      <c r="C8084" s="2" t="str">
        <f t="shared" si="631"/>
        <v>June</v>
      </c>
      <c r="D8084" s="1" t="s">
        <v>25</v>
      </c>
      <c r="E8084" s="1">
        <v>2</v>
      </c>
      <c r="F8084" s="1">
        <f t="shared" si="630"/>
        <v>158.26</v>
      </c>
      <c r="G8084" s="1">
        <v>316.52</v>
      </c>
      <c r="H8084" s="1">
        <v>4</v>
      </c>
      <c r="I8084">
        <f t="shared" si="632"/>
        <v>320.52</v>
      </c>
      <c r="J8084">
        <f t="shared" si="633"/>
        <v>5.3265000000000002</v>
      </c>
      <c r="K8084">
        <f t="shared" si="634"/>
        <v>16.859437800000002</v>
      </c>
      <c r="L8084" s="1" t="s">
        <v>26</v>
      </c>
      <c r="M8084" s="1" t="s">
        <v>20</v>
      </c>
      <c r="N8084" s="1" t="s">
        <v>42</v>
      </c>
      <c r="O8084" s="1" t="s">
        <v>29</v>
      </c>
      <c r="P8084" s="1" t="s">
        <v>43</v>
      </c>
      <c r="Q8084" s="1" t="s">
        <v>24</v>
      </c>
      <c r="R8084" s="2">
        <v>41069</v>
      </c>
    </row>
    <row r="8085" spans="1:18" x14ac:dyDescent="0.25">
      <c r="A8085" s="1">
        <v>45088</v>
      </c>
      <c r="B8085" s="2">
        <v>40504</v>
      </c>
      <c r="C8085" s="2" t="str">
        <f t="shared" si="631"/>
        <v>November</v>
      </c>
      <c r="D8085" s="1" t="s">
        <v>18</v>
      </c>
      <c r="E8085" s="1">
        <v>9</v>
      </c>
      <c r="F8085" s="1">
        <f t="shared" si="630"/>
        <v>157.66177777777776</v>
      </c>
      <c r="G8085" s="1">
        <v>1418.9559999999999</v>
      </c>
      <c r="H8085" s="1">
        <v>4.2</v>
      </c>
      <c r="I8085">
        <f t="shared" si="632"/>
        <v>1423.1559999999999</v>
      </c>
      <c r="J8085">
        <f t="shared" si="633"/>
        <v>5.3265000000000002</v>
      </c>
      <c r="K8085">
        <f t="shared" si="634"/>
        <v>75.580691339999987</v>
      </c>
      <c r="L8085" s="1" t="s">
        <v>26</v>
      </c>
      <c r="M8085" s="1" t="s">
        <v>51</v>
      </c>
      <c r="N8085" s="1" t="s">
        <v>42</v>
      </c>
      <c r="O8085" s="1" t="s">
        <v>29</v>
      </c>
      <c r="P8085" s="1" t="s">
        <v>30</v>
      </c>
      <c r="Q8085" s="1" t="s">
        <v>24</v>
      </c>
      <c r="R8085" s="2">
        <v>40511</v>
      </c>
    </row>
    <row r="8086" spans="1:18" x14ac:dyDescent="0.25">
      <c r="A8086" s="1">
        <v>11652</v>
      </c>
      <c r="B8086" s="2">
        <v>40857</v>
      </c>
      <c r="C8086" s="2" t="str">
        <f t="shared" si="631"/>
        <v>November</v>
      </c>
      <c r="D8086" s="1" t="s">
        <v>32</v>
      </c>
      <c r="E8086" s="1">
        <v>1</v>
      </c>
      <c r="F8086" s="1">
        <f t="shared" si="630"/>
        <v>61.463500000000003</v>
      </c>
      <c r="G8086" s="1">
        <v>61.463500000000003</v>
      </c>
      <c r="H8086" s="1">
        <v>8.99</v>
      </c>
      <c r="I8086">
        <f t="shared" si="632"/>
        <v>70.453500000000005</v>
      </c>
      <c r="J8086">
        <f t="shared" si="633"/>
        <v>5.3265000000000002</v>
      </c>
      <c r="K8086">
        <f t="shared" si="634"/>
        <v>3.2738533275000004</v>
      </c>
      <c r="L8086" s="1" t="s">
        <v>26</v>
      </c>
      <c r="M8086" s="1" t="s">
        <v>27</v>
      </c>
      <c r="N8086" s="1" t="s">
        <v>42</v>
      </c>
      <c r="O8086" s="1" t="s">
        <v>29</v>
      </c>
      <c r="P8086" s="1" t="s">
        <v>30</v>
      </c>
      <c r="Q8086" s="1" t="s">
        <v>24</v>
      </c>
      <c r="R8086" s="2">
        <v>40859</v>
      </c>
    </row>
    <row r="8087" spans="1:18" x14ac:dyDescent="0.25">
      <c r="A8087" s="1">
        <v>42919</v>
      </c>
      <c r="B8087" s="2">
        <v>40822</v>
      </c>
      <c r="C8087" s="2" t="str">
        <f t="shared" si="631"/>
        <v>October</v>
      </c>
      <c r="D8087" s="1" t="s">
        <v>41</v>
      </c>
      <c r="E8087" s="1">
        <v>7</v>
      </c>
      <c r="F8087" s="1">
        <f t="shared" si="630"/>
        <v>163.34692857142858</v>
      </c>
      <c r="G8087" s="1">
        <v>1143.4285</v>
      </c>
      <c r="H8087" s="1">
        <v>4.2</v>
      </c>
      <c r="I8087">
        <f t="shared" si="632"/>
        <v>1147.6285</v>
      </c>
      <c r="J8087">
        <f t="shared" si="633"/>
        <v>5.3265000000000002</v>
      </c>
      <c r="K8087">
        <f t="shared" si="634"/>
        <v>60.904719052500006</v>
      </c>
      <c r="L8087" s="1" t="s">
        <v>19</v>
      </c>
      <c r="M8087" s="1" t="s">
        <v>20</v>
      </c>
      <c r="N8087" s="1" t="s">
        <v>33</v>
      </c>
      <c r="O8087" s="1" t="s">
        <v>29</v>
      </c>
      <c r="P8087" s="1" t="s">
        <v>30</v>
      </c>
      <c r="Q8087" s="1" t="s">
        <v>24</v>
      </c>
      <c r="R8087" s="2">
        <v>40823</v>
      </c>
    </row>
    <row r="8088" spans="1:18" x14ac:dyDescent="0.25">
      <c r="A8088" s="1">
        <v>1792</v>
      </c>
      <c r="B8088" s="2">
        <v>40490</v>
      </c>
      <c r="C8088" s="2" t="str">
        <f t="shared" si="631"/>
        <v>November</v>
      </c>
      <c r="D8088" s="1" t="s">
        <v>18</v>
      </c>
      <c r="E8088" s="1">
        <v>28</v>
      </c>
      <c r="F8088" s="1">
        <f t="shared" si="630"/>
        <v>13.231428571428571</v>
      </c>
      <c r="G8088" s="1">
        <v>370.48</v>
      </c>
      <c r="H8088" s="1">
        <v>4.51</v>
      </c>
      <c r="I8088">
        <f t="shared" si="632"/>
        <v>374.99</v>
      </c>
      <c r="J8088">
        <f t="shared" si="633"/>
        <v>3.5455000000000001</v>
      </c>
      <c r="K8088">
        <f t="shared" si="634"/>
        <v>13.135368400000003</v>
      </c>
      <c r="L8088" s="1" t="s">
        <v>26</v>
      </c>
      <c r="M8088" s="1" t="s">
        <v>65</v>
      </c>
      <c r="N8088" s="1" t="s">
        <v>21</v>
      </c>
      <c r="O8088" s="1" t="s">
        <v>34</v>
      </c>
      <c r="P8088" s="1" t="s">
        <v>60</v>
      </c>
      <c r="Q8088" s="1" t="s">
        <v>24</v>
      </c>
      <c r="R8088" s="2">
        <v>40495</v>
      </c>
    </row>
    <row r="8089" spans="1:18" x14ac:dyDescent="0.25">
      <c r="A8089" s="1">
        <v>23297</v>
      </c>
      <c r="B8089" s="2">
        <v>41092</v>
      </c>
      <c r="C8089" s="2" t="str">
        <f t="shared" si="631"/>
        <v>July</v>
      </c>
      <c r="D8089" s="1" t="s">
        <v>37</v>
      </c>
      <c r="E8089" s="1">
        <v>34</v>
      </c>
      <c r="F8089" s="1">
        <f t="shared" si="630"/>
        <v>153.19941176470587</v>
      </c>
      <c r="G8089" s="1">
        <v>5208.78</v>
      </c>
      <c r="H8089" s="1">
        <v>7.07</v>
      </c>
      <c r="I8089">
        <f t="shared" si="632"/>
        <v>5215.8499999999995</v>
      </c>
      <c r="J8089">
        <f t="shared" si="633"/>
        <v>3.5455000000000001</v>
      </c>
      <c r="K8089">
        <f t="shared" si="634"/>
        <v>184.67729489999999</v>
      </c>
      <c r="L8089" s="1" t="s">
        <v>26</v>
      </c>
      <c r="M8089" s="1" t="s">
        <v>47</v>
      </c>
      <c r="N8089" s="1" t="s">
        <v>33</v>
      </c>
      <c r="O8089" s="1" t="s">
        <v>34</v>
      </c>
      <c r="P8089" s="1" t="s">
        <v>60</v>
      </c>
      <c r="Q8089" s="1" t="s">
        <v>24</v>
      </c>
      <c r="R8089" s="2">
        <v>41094</v>
      </c>
    </row>
    <row r="8090" spans="1:18" x14ac:dyDescent="0.25">
      <c r="A8090" s="1">
        <v>19840</v>
      </c>
      <c r="B8090" s="2">
        <v>40322</v>
      </c>
      <c r="C8090" s="2" t="str">
        <f t="shared" si="631"/>
        <v>May</v>
      </c>
      <c r="D8090" s="1" t="s">
        <v>37</v>
      </c>
      <c r="E8090" s="1">
        <v>25</v>
      </c>
      <c r="F8090" s="1">
        <f t="shared" si="630"/>
        <v>330.82279999999997</v>
      </c>
      <c r="G8090" s="1">
        <v>8270.57</v>
      </c>
      <c r="H8090" s="1">
        <v>48.26</v>
      </c>
      <c r="I8090">
        <f t="shared" si="632"/>
        <v>8318.83</v>
      </c>
      <c r="J8090">
        <f t="shared" si="633"/>
        <v>5.3265000000000002</v>
      </c>
      <c r="K8090">
        <f t="shared" si="634"/>
        <v>440.53191104999996</v>
      </c>
      <c r="L8090" s="1" t="s">
        <v>38</v>
      </c>
      <c r="M8090" s="1" t="s">
        <v>47</v>
      </c>
      <c r="N8090" s="1" t="s">
        <v>33</v>
      </c>
      <c r="O8090" s="1" t="s">
        <v>29</v>
      </c>
      <c r="P8090" s="1" t="s">
        <v>61</v>
      </c>
      <c r="Q8090" s="1" t="s">
        <v>64</v>
      </c>
      <c r="R8090" s="2">
        <v>40325</v>
      </c>
    </row>
    <row r="8091" spans="1:18" x14ac:dyDescent="0.25">
      <c r="A8091" s="1">
        <v>47329</v>
      </c>
      <c r="B8091" s="2">
        <v>40219</v>
      </c>
      <c r="C8091" s="2" t="str">
        <f t="shared" si="631"/>
        <v>February</v>
      </c>
      <c r="D8091" s="1" t="s">
        <v>18</v>
      </c>
      <c r="E8091" s="1">
        <v>16</v>
      </c>
      <c r="F8091" s="1">
        <f t="shared" si="630"/>
        <v>5.5118749999999999</v>
      </c>
      <c r="G8091" s="1">
        <v>88.19</v>
      </c>
      <c r="H8091" s="1">
        <v>4.72</v>
      </c>
      <c r="I8091">
        <f t="shared" si="632"/>
        <v>92.91</v>
      </c>
      <c r="J8091">
        <f t="shared" si="633"/>
        <v>3.5455000000000001</v>
      </c>
      <c r="K8091">
        <f t="shared" si="634"/>
        <v>3.1267764499999999</v>
      </c>
      <c r="L8091" s="1" t="s">
        <v>26</v>
      </c>
      <c r="M8091" s="1" t="s">
        <v>20</v>
      </c>
      <c r="N8091" s="1" t="s">
        <v>42</v>
      </c>
      <c r="O8091" s="1" t="s">
        <v>34</v>
      </c>
      <c r="P8091" s="1" t="s">
        <v>45</v>
      </c>
      <c r="Q8091" s="1" t="s">
        <v>24</v>
      </c>
      <c r="R8091" s="2">
        <v>40228</v>
      </c>
    </row>
    <row r="8092" spans="1:18" x14ac:dyDescent="0.25">
      <c r="A8092" s="1">
        <v>57281</v>
      </c>
      <c r="B8092" s="2">
        <v>40288</v>
      </c>
      <c r="C8092" s="2" t="str">
        <f t="shared" si="631"/>
        <v>April</v>
      </c>
      <c r="D8092" s="1" t="s">
        <v>25</v>
      </c>
      <c r="E8092" s="1">
        <v>26</v>
      </c>
      <c r="F8092" s="1">
        <f t="shared" si="630"/>
        <v>21.60230769230769</v>
      </c>
      <c r="G8092" s="1">
        <v>561.66</v>
      </c>
      <c r="H8092" s="1">
        <v>15.1</v>
      </c>
      <c r="I8092">
        <f t="shared" si="632"/>
        <v>576.76</v>
      </c>
      <c r="J8092">
        <f t="shared" si="633"/>
        <v>3.5455000000000001</v>
      </c>
      <c r="K8092">
        <f t="shared" si="634"/>
        <v>19.913655300000002</v>
      </c>
      <c r="L8092" s="1" t="s">
        <v>26</v>
      </c>
      <c r="M8092" s="1" t="s">
        <v>51</v>
      </c>
      <c r="N8092" s="1" t="s">
        <v>33</v>
      </c>
      <c r="O8092" s="1" t="s">
        <v>34</v>
      </c>
      <c r="P8092" s="1" t="s">
        <v>48</v>
      </c>
      <c r="Q8092" s="1" t="s">
        <v>24</v>
      </c>
      <c r="R8092" s="2">
        <v>40288</v>
      </c>
    </row>
    <row r="8093" spans="1:18" x14ac:dyDescent="0.25">
      <c r="A8093" s="1">
        <v>40327</v>
      </c>
      <c r="B8093" s="2">
        <v>40676</v>
      </c>
      <c r="C8093" s="2" t="str">
        <f t="shared" si="631"/>
        <v>May</v>
      </c>
      <c r="D8093" s="1" t="s">
        <v>41</v>
      </c>
      <c r="E8093" s="1">
        <v>42</v>
      </c>
      <c r="F8093" s="1">
        <f t="shared" si="630"/>
        <v>3.6321428571428576</v>
      </c>
      <c r="G8093" s="1">
        <v>152.55000000000001</v>
      </c>
      <c r="H8093" s="1">
        <v>2.5</v>
      </c>
      <c r="I8093">
        <f t="shared" si="632"/>
        <v>155.05000000000001</v>
      </c>
      <c r="J8093">
        <f t="shared" si="633"/>
        <v>3.5455000000000001</v>
      </c>
      <c r="K8093">
        <f t="shared" si="634"/>
        <v>5.4086602500000005</v>
      </c>
      <c r="L8093" s="1" t="s">
        <v>26</v>
      </c>
      <c r="M8093" s="1" t="s">
        <v>55</v>
      </c>
      <c r="N8093" s="1" t="s">
        <v>33</v>
      </c>
      <c r="O8093" s="1" t="s">
        <v>34</v>
      </c>
      <c r="P8093" s="1" t="s">
        <v>62</v>
      </c>
      <c r="Q8093" s="1" t="s">
        <v>24</v>
      </c>
      <c r="R8093" s="2">
        <v>40678</v>
      </c>
    </row>
    <row r="8094" spans="1:18" x14ac:dyDescent="0.25">
      <c r="A8094" s="1">
        <v>21314</v>
      </c>
      <c r="B8094" s="2">
        <v>40119</v>
      </c>
      <c r="C8094" s="2" t="str">
        <f t="shared" si="631"/>
        <v>November</v>
      </c>
      <c r="D8094" s="1" t="s">
        <v>18</v>
      </c>
      <c r="E8094" s="1">
        <v>40</v>
      </c>
      <c r="F8094" s="1">
        <f t="shared" si="630"/>
        <v>79.249800000000008</v>
      </c>
      <c r="G8094" s="1">
        <v>3169.9920000000002</v>
      </c>
      <c r="H8094" s="1">
        <v>41.64</v>
      </c>
      <c r="I8094">
        <f t="shared" si="632"/>
        <v>3211.6320000000001</v>
      </c>
      <c r="J8094">
        <f t="shared" si="633"/>
        <v>4.7610000000000001</v>
      </c>
      <c r="K8094">
        <f t="shared" si="634"/>
        <v>150.92331912</v>
      </c>
      <c r="L8094" s="1" t="s">
        <v>38</v>
      </c>
      <c r="M8094" s="1" t="s">
        <v>59</v>
      </c>
      <c r="N8094" s="1" t="s">
        <v>42</v>
      </c>
      <c r="O8094" s="1" t="s">
        <v>22</v>
      </c>
      <c r="P8094" s="1" t="s">
        <v>57</v>
      </c>
      <c r="Q8094" s="1" t="s">
        <v>64</v>
      </c>
      <c r="R8094" s="2">
        <v>40126</v>
      </c>
    </row>
    <row r="8095" spans="1:18" x14ac:dyDescent="0.25">
      <c r="A8095" s="1">
        <v>35043</v>
      </c>
      <c r="B8095" s="2">
        <v>40378</v>
      </c>
      <c r="C8095" s="2" t="str">
        <f t="shared" si="631"/>
        <v>July</v>
      </c>
      <c r="D8095" s="1" t="s">
        <v>32</v>
      </c>
      <c r="E8095" s="1">
        <v>45</v>
      </c>
      <c r="F8095" s="1">
        <f t="shared" si="630"/>
        <v>2.7824444444444443</v>
      </c>
      <c r="G8095" s="1">
        <v>125.21</v>
      </c>
      <c r="H8095" s="1">
        <v>0.8</v>
      </c>
      <c r="I8095">
        <f t="shared" si="632"/>
        <v>126.00999999999999</v>
      </c>
      <c r="J8095">
        <f t="shared" si="633"/>
        <v>3.5455000000000001</v>
      </c>
      <c r="K8095">
        <f t="shared" si="634"/>
        <v>4.4393205499999997</v>
      </c>
      <c r="L8095" s="1" t="s">
        <v>19</v>
      </c>
      <c r="M8095" s="1" t="s">
        <v>54</v>
      </c>
      <c r="N8095" s="1" t="s">
        <v>42</v>
      </c>
      <c r="O8095" s="1" t="s">
        <v>34</v>
      </c>
      <c r="P8095" s="1" t="s">
        <v>66</v>
      </c>
      <c r="Q8095" s="1" t="s">
        <v>36</v>
      </c>
      <c r="R8095" s="2">
        <v>40379</v>
      </c>
    </row>
    <row r="8096" spans="1:18" x14ac:dyDescent="0.25">
      <c r="A8096" s="1">
        <v>58566</v>
      </c>
      <c r="B8096" s="2">
        <v>40778</v>
      </c>
      <c r="C8096" s="2" t="str">
        <f t="shared" si="631"/>
        <v>August</v>
      </c>
      <c r="D8096" s="1" t="s">
        <v>32</v>
      </c>
      <c r="E8096" s="1">
        <v>42</v>
      </c>
      <c r="F8096" s="1">
        <f t="shared" si="630"/>
        <v>57.499869047619043</v>
      </c>
      <c r="G8096" s="1">
        <v>2414.9944999999998</v>
      </c>
      <c r="H8096" s="1">
        <v>4.99</v>
      </c>
      <c r="I8096">
        <f t="shared" si="632"/>
        <v>2419.9844999999996</v>
      </c>
      <c r="J8096">
        <f t="shared" si="633"/>
        <v>5.3265000000000002</v>
      </c>
      <c r="K8096">
        <f t="shared" si="634"/>
        <v>128.6346820425</v>
      </c>
      <c r="L8096" s="1" t="s">
        <v>19</v>
      </c>
      <c r="M8096" s="1" t="s">
        <v>51</v>
      </c>
      <c r="N8096" s="1" t="s">
        <v>21</v>
      </c>
      <c r="O8096" s="1" t="s">
        <v>29</v>
      </c>
      <c r="P8096" s="1" t="s">
        <v>30</v>
      </c>
      <c r="Q8096" s="1" t="s">
        <v>24</v>
      </c>
      <c r="R8096" s="2">
        <v>40780</v>
      </c>
    </row>
    <row r="8097" spans="1:18" x14ac:dyDescent="0.25">
      <c r="A8097" s="1">
        <v>13923</v>
      </c>
      <c r="B8097" s="2">
        <v>41098</v>
      </c>
      <c r="C8097" s="2" t="str">
        <f t="shared" si="631"/>
        <v>July</v>
      </c>
      <c r="D8097" s="1" t="s">
        <v>25</v>
      </c>
      <c r="E8097" s="1">
        <v>28</v>
      </c>
      <c r="F8097" s="1">
        <f t="shared" si="630"/>
        <v>154.72499999999999</v>
      </c>
      <c r="G8097" s="1">
        <v>4332.3</v>
      </c>
      <c r="H8097" s="1">
        <v>15.59</v>
      </c>
      <c r="I8097">
        <f t="shared" si="632"/>
        <v>4347.8900000000003</v>
      </c>
      <c r="J8097">
        <f t="shared" si="633"/>
        <v>5.3265000000000002</v>
      </c>
      <c r="K8097">
        <f t="shared" si="634"/>
        <v>230.75995950000001</v>
      </c>
      <c r="L8097" s="1" t="s">
        <v>38</v>
      </c>
      <c r="M8097" s="1" t="s">
        <v>47</v>
      </c>
      <c r="N8097" s="1" t="s">
        <v>42</v>
      </c>
      <c r="O8097" s="1" t="s">
        <v>29</v>
      </c>
      <c r="P8097" s="1" t="s">
        <v>61</v>
      </c>
      <c r="Q8097" s="1" t="s">
        <v>40</v>
      </c>
      <c r="R8097" s="2">
        <v>41100</v>
      </c>
    </row>
    <row r="8098" spans="1:18" x14ac:dyDescent="0.25">
      <c r="A8098" s="1">
        <v>53572</v>
      </c>
      <c r="B8098" s="2">
        <v>40305</v>
      </c>
      <c r="C8098" s="2" t="str">
        <f t="shared" si="631"/>
        <v>May</v>
      </c>
      <c r="D8098" s="1" t="s">
        <v>41</v>
      </c>
      <c r="E8098" s="1">
        <v>17</v>
      </c>
      <c r="F8098" s="1">
        <f t="shared" si="630"/>
        <v>10.828823529411764</v>
      </c>
      <c r="G8098" s="1">
        <v>184.09</v>
      </c>
      <c r="H8098" s="1">
        <v>5.25</v>
      </c>
      <c r="I8098">
        <f t="shared" si="632"/>
        <v>189.34</v>
      </c>
      <c r="J8098">
        <f t="shared" si="633"/>
        <v>3.5455000000000001</v>
      </c>
      <c r="K8098">
        <f t="shared" si="634"/>
        <v>6.5269109500000004</v>
      </c>
      <c r="L8098" s="1" t="s">
        <v>26</v>
      </c>
      <c r="M8098" s="1" t="s">
        <v>20</v>
      </c>
      <c r="N8098" s="1" t="s">
        <v>33</v>
      </c>
      <c r="O8098" s="1" t="s">
        <v>34</v>
      </c>
      <c r="P8098" s="1" t="s">
        <v>62</v>
      </c>
      <c r="Q8098" s="1" t="s">
        <v>24</v>
      </c>
      <c r="R8098" s="2">
        <v>40306</v>
      </c>
    </row>
    <row r="8099" spans="1:18" x14ac:dyDescent="0.25">
      <c r="A8099" s="1">
        <v>17344</v>
      </c>
      <c r="B8099" s="2">
        <v>40378</v>
      </c>
      <c r="C8099" s="2" t="str">
        <f t="shared" si="631"/>
        <v>July</v>
      </c>
      <c r="D8099" s="1" t="s">
        <v>37</v>
      </c>
      <c r="E8099" s="1">
        <v>40</v>
      </c>
      <c r="F8099" s="1">
        <f t="shared" si="630"/>
        <v>60.1364375</v>
      </c>
      <c r="G8099" s="1">
        <v>2405.4575</v>
      </c>
      <c r="H8099" s="1">
        <v>7.69</v>
      </c>
      <c r="I8099">
        <f t="shared" si="632"/>
        <v>2413.1475</v>
      </c>
      <c r="J8099">
        <f t="shared" si="633"/>
        <v>5.3265000000000002</v>
      </c>
      <c r="K8099">
        <f t="shared" si="634"/>
        <v>128.12669373750001</v>
      </c>
      <c r="L8099" s="1" t="s">
        <v>26</v>
      </c>
      <c r="M8099" s="1" t="s">
        <v>20</v>
      </c>
      <c r="N8099" s="1" t="s">
        <v>33</v>
      </c>
      <c r="O8099" s="1" t="s">
        <v>29</v>
      </c>
      <c r="P8099" s="1" t="s">
        <v>30</v>
      </c>
      <c r="Q8099" s="1" t="s">
        <v>24</v>
      </c>
      <c r="R8099" s="2">
        <v>40380</v>
      </c>
    </row>
    <row r="8100" spans="1:18" x14ac:dyDescent="0.25">
      <c r="A8100" s="1">
        <v>53349</v>
      </c>
      <c r="B8100" s="2">
        <v>40278</v>
      </c>
      <c r="C8100" s="2" t="str">
        <f t="shared" si="631"/>
        <v>April</v>
      </c>
      <c r="D8100" s="1" t="s">
        <v>18</v>
      </c>
      <c r="E8100" s="1">
        <v>46</v>
      </c>
      <c r="F8100" s="1">
        <f t="shared" si="630"/>
        <v>239.18826086956523</v>
      </c>
      <c r="G8100" s="1">
        <v>11002.66</v>
      </c>
      <c r="H8100" s="1">
        <v>43.32</v>
      </c>
      <c r="I8100">
        <f t="shared" si="632"/>
        <v>11045.98</v>
      </c>
      <c r="J8100">
        <f t="shared" si="633"/>
        <v>4.7610000000000001</v>
      </c>
      <c r="K8100">
        <f t="shared" si="634"/>
        <v>523.8366426</v>
      </c>
      <c r="L8100" s="1" t="s">
        <v>38</v>
      </c>
      <c r="M8100" s="1" t="s">
        <v>27</v>
      </c>
      <c r="N8100" s="1" t="s">
        <v>33</v>
      </c>
      <c r="O8100" s="1" t="s">
        <v>22</v>
      </c>
      <c r="P8100" s="1" t="s">
        <v>39</v>
      </c>
      <c r="Q8100" s="1" t="s">
        <v>40</v>
      </c>
      <c r="R8100" s="2">
        <v>40287</v>
      </c>
    </row>
    <row r="8101" spans="1:18" x14ac:dyDescent="0.25">
      <c r="A8101" s="1">
        <v>7364</v>
      </c>
      <c r="B8101" s="2">
        <v>39941</v>
      </c>
      <c r="C8101" s="2" t="str">
        <f t="shared" si="631"/>
        <v>May</v>
      </c>
      <c r="D8101" s="1" t="s">
        <v>25</v>
      </c>
      <c r="E8101" s="1">
        <v>15</v>
      </c>
      <c r="F8101" s="1">
        <f t="shared" si="630"/>
        <v>17.359333333333332</v>
      </c>
      <c r="G8101" s="1">
        <v>260.39</v>
      </c>
      <c r="H8101" s="1">
        <v>12.39</v>
      </c>
      <c r="I8101">
        <f t="shared" si="632"/>
        <v>272.77999999999997</v>
      </c>
      <c r="J8101">
        <f t="shared" si="633"/>
        <v>3.5455000000000001</v>
      </c>
      <c r="K8101">
        <f t="shared" si="634"/>
        <v>9.2321274500000001</v>
      </c>
      <c r="L8101" s="1" t="s">
        <v>26</v>
      </c>
      <c r="M8101" s="1" t="s">
        <v>56</v>
      </c>
      <c r="N8101" s="1" t="s">
        <v>33</v>
      </c>
      <c r="O8101" s="1" t="s">
        <v>34</v>
      </c>
      <c r="P8101" s="1" t="s">
        <v>62</v>
      </c>
      <c r="Q8101" s="1" t="s">
        <v>24</v>
      </c>
      <c r="R8101" s="2">
        <v>39943</v>
      </c>
    </row>
    <row r="8102" spans="1:18" x14ac:dyDescent="0.25">
      <c r="A8102" s="1">
        <v>44960</v>
      </c>
      <c r="B8102" s="2">
        <v>40666</v>
      </c>
      <c r="C8102" s="2" t="str">
        <f t="shared" si="631"/>
        <v>May</v>
      </c>
      <c r="D8102" s="1" t="s">
        <v>18</v>
      </c>
      <c r="E8102" s="1">
        <v>16</v>
      </c>
      <c r="F8102" s="1">
        <f t="shared" si="630"/>
        <v>7.0568749999999998</v>
      </c>
      <c r="G8102" s="1">
        <v>112.91</v>
      </c>
      <c r="H8102" s="1">
        <v>8.4</v>
      </c>
      <c r="I8102">
        <f t="shared" si="632"/>
        <v>121.31</v>
      </c>
      <c r="J8102">
        <f t="shared" si="633"/>
        <v>3.5455000000000001</v>
      </c>
      <c r="K8102">
        <f t="shared" si="634"/>
        <v>4.00322405</v>
      </c>
      <c r="L8102" s="1" t="s">
        <v>26</v>
      </c>
      <c r="M8102" s="1" t="s">
        <v>27</v>
      </c>
      <c r="N8102" s="1" t="s">
        <v>21</v>
      </c>
      <c r="O8102" s="1" t="s">
        <v>34</v>
      </c>
      <c r="P8102" s="1" t="s">
        <v>45</v>
      </c>
      <c r="Q8102" s="1" t="s">
        <v>24</v>
      </c>
      <c r="R8102" s="2">
        <v>40668</v>
      </c>
    </row>
    <row r="8103" spans="1:18" x14ac:dyDescent="0.25">
      <c r="A8103" s="1">
        <v>14951</v>
      </c>
      <c r="B8103" s="2">
        <v>40680</v>
      </c>
      <c r="C8103" s="2" t="str">
        <f t="shared" si="631"/>
        <v>May</v>
      </c>
      <c r="D8103" s="1" t="s">
        <v>41</v>
      </c>
      <c r="E8103" s="1">
        <v>34</v>
      </c>
      <c r="F8103" s="1">
        <f t="shared" si="630"/>
        <v>81.741176470588229</v>
      </c>
      <c r="G8103" s="1">
        <v>2779.2</v>
      </c>
      <c r="H8103" s="1">
        <v>7.18</v>
      </c>
      <c r="I8103">
        <f t="shared" si="632"/>
        <v>2786.3799999999997</v>
      </c>
      <c r="J8103">
        <f t="shared" si="633"/>
        <v>5.3265000000000002</v>
      </c>
      <c r="K8103">
        <f t="shared" si="634"/>
        <v>148.034088</v>
      </c>
      <c r="L8103" s="1" t="s">
        <v>26</v>
      </c>
      <c r="M8103" s="1" t="s">
        <v>54</v>
      </c>
      <c r="N8103" s="1" t="s">
        <v>42</v>
      </c>
      <c r="O8103" s="1" t="s">
        <v>29</v>
      </c>
      <c r="P8103" s="1" t="s">
        <v>43</v>
      </c>
      <c r="Q8103" s="1" t="s">
        <v>24</v>
      </c>
      <c r="R8103" s="2">
        <v>40682</v>
      </c>
    </row>
    <row r="8104" spans="1:18" x14ac:dyDescent="0.25">
      <c r="A8104" s="1">
        <v>14499</v>
      </c>
      <c r="B8104" s="2">
        <v>40496</v>
      </c>
      <c r="C8104" s="2" t="str">
        <f t="shared" si="631"/>
        <v>November</v>
      </c>
      <c r="D8104" s="1" t="s">
        <v>18</v>
      </c>
      <c r="E8104" s="1">
        <v>28</v>
      </c>
      <c r="F8104" s="1">
        <f t="shared" si="630"/>
        <v>20.535357142857144</v>
      </c>
      <c r="G8104" s="1">
        <v>574.99</v>
      </c>
      <c r="H8104" s="1">
        <v>6.5</v>
      </c>
      <c r="I8104">
        <f t="shared" si="632"/>
        <v>581.49</v>
      </c>
      <c r="J8104">
        <f t="shared" si="633"/>
        <v>5.3265000000000002</v>
      </c>
      <c r="K8104">
        <f t="shared" si="634"/>
        <v>30.62684235</v>
      </c>
      <c r="L8104" s="1" t="s">
        <v>26</v>
      </c>
      <c r="M8104" s="1" t="s">
        <v>27</v>
      </c>
      <c r="N8104" s="1" t="s">
        <v>21</v>
      </c>
      <c r="O8104" s="1" t="s">
        <v>29</v>
      </c>
      <c r="P8104" s="1" t="s">
        <v>43</v>
      </c>
      <c r="Q8104" s="1" t="s">
        <v>24</v>
      </c>
      <c r="R8104" s="2">
        <v>40501</v>
      </c>
    </row>
    <row r="8105" spans="1:18" x14ac:dyDescent="0.25">
      <c r="A8105" s="1">
        <v>50822</v>
      </c>
      <c r="B8105" s="2">
        <v>40946</v>
      </c>
      <c r="C8105" s="2" t="str">
        <f t="shared" si="631"/>
        <v>February</v>
      </c>
      <c r="D8105" s="1" t="s">
        <v>41</v>
      </c>
      <c r="E8105" s="1">
        <v>37</v>
      </c>
      <c r="F8105" s="1">
        <f t="shared" si="630"/>
        <v>8.5500000000000007</v>
      </c>
      <c r="G8105" s="1">
        <v>316.35000000000002</v>
      </c>
      <c r="H8105" s="1">
        <v>2.83</v>
      </c>
      <c r="I8105">
        <f t="shared" si="632"/>
        <v>319.18</v>
      </c>
      <c r="J8105">
        <f t="shared" si="633"/>
        <v>5.3265000000000002</v>
      </c>
      <c r="K8105">
        <f t="shared" si="634"/>
        <v>16.850382750000001</v>
      </c>
      <c r="L8105" s="1" t="s">
        <v>19</v>
      </c>
      <c r="M8105" s="1" t="s">
        <v>20</v>
      </c>
      <c r="N8105" s="1" t="s">
        <v>28</v>
      </c>
      <c r="O8105" s="1" t="s">
        <v>29</v>
      </c>
      <c r="P8105" s="1" t="s">
        <v>43</v>
      </c>
      <c r="Q8105" s="1" t="s">
        <v>46</v>
      </c>
      <c r="R8105" s="2">
        <v>40947</v>
      </c>
    </row>
    <row r="8106" spans="1:18" x14ac:dyDescent="0.25">
      <c r="A8106" s="1">
        <v>11111</v>
      </c>
      <c r="B8106" s="2">
        <v>40560</v>
      </c>
      <c r="C8106" s="2" t="str">
        <f t="shared" si="631"/>
        <v>January</v>
      </c>
      <c r="D8106" s="1" t="s">
        <v>41</v>
      </c>
      <c r="E8106" s="1">
        <v>29</v>
      </c>
      <c r="F8106" s="1">
        <f t="shared" si="630"/>
        <v>6.0862068965517242</v>
      </c>
      <c r="G8106" s="1">
        <v>176.5</v>
      </c>
      <c r="H8106" s="1">
        <v>7.37</v>
      </c>
      <c r="I8106">
        <f t="shared" si="632"/>
        <v>183.87</v>
      </c>
      <c r="J8106">
        <f t="shared" si="633"/>
        <v>3.5455000000000001</v>
      </c>
      <c r="K8106">
        <f t="shared" si="634"/>
        <v>6.2578075000000002</v>
      </c>
      <c r="L8106" s="1" t="s">
        <v>26</v>
      </c>
      <c r="M8106" s="1" t="s">
        <v>27</v>
      </c>
      <c r="N8106" s="1" t="s">
        <v>33</v>
      </c>
      <c r="O8106" s="1" t="s">
        <v>34</v>
      </c>
      <c r="P8106" s="1" t="s">
        <v>45</v>
      </c>
      <c r="Q8106" s="1" t="s">
        <v>24</v>
      </c>
      <c r="R8106" s="2">
        <v>40562</v>
      </c>
    </row>
    <row r="8107" spans="1:18" x14ac:dyDescent="0.25">
      <c r="A8107" s="1">
        <v>23555</v>
      </c>
      <c r="B8107" s="2">
        <v>41254</v>
      </c>
      <c r="C8107" s="2" t="str">
        <f t="shared" si="631"/>
        <v>December</v>
      </c>
      <c r="D8107" s="1" t="s">
        <v>25</v>
      </c>
      <c r="E8107" s="1">
        <v>29</v>
      </c>
      <c r="F8107" s="1">
        <f t="shared" si="630"/>
        <v>3.6103448275862071</v>
      </c>
      <c r="G8107" s="1">
        <v>104.7</v>
      </c>
      <c r="H8107" s="1">
        <v>0.5</v>
      </c>
      <c r="I8107">
        <f t="shared" si="632"/>
        <v>105.2</v>
      </c>
      <c r="J8107">
        <f t="shared" si="633"/>
        <v>3.5455000000000001</v>
      </c>
      <c r="K8107">
        <f t="shared" si="634"/>
        <v>3.7121385000000005</v>
      </c>
      <c r="L8107" s="1" t="s">
        <v>26</v>
      </c>
      <c r="M8107" s="1" t="s">
        <v>47</v>
      </c>
      <c r="N8107" s="1" t="s">
        <v>33</v>
      </c>
      <c r="O8107" s="1" t="s">
        <v>34</v>
      </c>
      <c r="P8107" s="1" t="s">
        <v>63</v>
      </c>
      <c r="Q8107" s="1" t="s">
        <v>24</v>
      </c>
      <c r="R8107" s="2">
        <v>41255</v>
      </c>
    </row>
    <row r="8108" spans="1:18" x14ac:dyDescent="0.25">
      <c r="A8108" s="1">
        <v>59491</v>
      </c>
      <c r="B8108" s="2">
        <v>40992</v>
      </c>
      <c r="C8108" s="2" t="str">
        <f t="shared" si="631"/>
        <v>March</v>
      </c>
      <c r="D8108" s="1" t="s">
        <v>25</v>
      </c>
      <c r="E8108" s="1">
        <v>6</v>
      </c>
      <c r="F8108" s="1">
        <f t="shared" si="630"/>
        <v>9.65</v>
      </c>
      <c r="G8108" s="1">
        <v>57.9</v>
      </c>
      <c r="H8108" s="1">
        <v>11.51</v>
      </c>
      <c r="I8108">
        <f t="shared" si="632"/>
        <v>69.41</v>
      </c>
      <c r="J8108">
        <f t="shared" si="633"/>
        <v>3.5455000000000001</v>
      </c>
      <c r="K8108">
        <f t="shared" si="634"/>
        <v>2.0528445</v>
      </c>
      <c r="L8108" s="1" t="s">
        <v>26</v>
      </c>
      <c r="M8108" s="1" t="s">
        <v>54</v>
      </c>
      <c r="N8108" s="1" t="s">
        <v>42</v>
      </c>
      <c r="O8108" s="1" t="s">
        <v>34</v>
      </c>
      <c r="P8108" s="1" t="s">
        <v>48</v>
      </c>
      <c r="Q8108" s="1" t="s">
        <v>24</v>
      </c>
      <c r="R8108" s="2">
        <v>40992</v>
      </c>
    </row>
    <row r="8109" spans="1:18" x14ac:dyDescent="0.25">
      <c r="A8109" s="1">
        <v>53312</v>
      </c>
      <c r="B8109" s="2">
        <v>39998</v>
      </c>
      <c r="C8109" s="2" t="str">
        <f t="shared" si="631"/>
        <v>July</v>
      </c>
      <c r="D8109" s="1" t="s">
        <v>41</v>
      </c>
      <c r="E8109" s="1">
        <v>30</v>
      </c>
      <c r="F8109" s="1">
        <f t="shared" si="630"/>
        <v>3.5150000000000001</v>
      </c>
      <c r="G8109" s="1">
        <v>105.45</v>
      </c>
      <c r="H8109" s="1">
        <v>7.49</v>
      </c>
      <c r="I8109">
        <f t="shared" si="632"/>
        <v>112.94</v>
      </c>
      <c r="J8109">
        <f t="shared" si="633"/>
        <v>3.5455000000000001</v>
      </c>
      <c r="K8109">
        <f t="shared" si="634"/>
        <v>3.7387297500000001</v>
      </c>
      <c r="L8109" s="1" t="s">
        <v>26</v>
      </c>
      <c r="M8109" s="1" t="s">
        <v>27</v>
      </c>
      <c r="N8109" s="1" t="s">
        <v>42</v>
      </c>
      <c r="O8109" s="1" t="s">
        <v>34</v>
      </c>
      <c r="P8109" s="1" t="s">
        <v>35</v>
      </c>
      <c r="Q8109" s="1" t="s">
        <v>36</v>
      </c>
      <c r="R8109" s="2">
        <v>39999</v>
      </c>
    </row>
    <row r="8110" spans="1:18" x14ac:dyDescent="0.25">
      <c r="A8110" s="1">
        <v>30081</v>
      </c>
      <c r="B8110" s="2">
        <v>40894</v>
      </c>
      <c r="C8110" s="2" t="str">
        <f t="shared" si="631"/>
        <v>December</v>
      </c>
      <c r="D8110" s="1" t="s">
        <v>25</v>
      </c>
      <c r="E8110" s="1">
        <v>26</v>
      </c>
      <c r="F8110" s="1">
        <f t="shared" si="630"/>
        <v>8.2111538461538469</v>
      </c>
      <c r="G8110" s="1">
        <v>213.49</v>
      </c>
      <c r="H8110" s="1">
        <v>8.94</v>
      </c>
      <c r="I8110">
        <f t="shared" si="632"/>
        <v>222.43</v>
      </c>
      <c r="J8110">
        <f t="shared" si="633"/>
        <v>3.5455000000000001</v>
      </c>
      <c r="K8110">
        <f t="shared" si="634"/>
        <v>7.5692879500000005</v>
      </c>
      <c r="L8110" s="1" t="s">
        <v>26</v>
      </c>
      <c r="M8110" s="1" t="s">
        <v>56</v>
      </c>
      <c r="N8110" s="1" t="s">
        <v>42</v>
      </c>
      <c r="O8110" s="1" t="s">
        <v>34</v>
      </c>
      <c r="P8110" s="1" t="s">
        <v>48</v>
      </c>
      <c r="Q8110" s="1" t="s">
        <v>24</v>
      </c>
      <c r="R8110" s="2">
        <v>40896</v>
      </c>
    </row>
    <row r="8111" spans="1:18" x14ac:dyDescent="0.25">
      <c r="A8111" s="1">
        <v>49029</v>
      </c>
      <c r="B8111" s="2">
        <v>41049</v>
      </c>
      <c r="C8111" s="2" t="str">
        <f t="shared" si="631"/>
        <v>May</v>
      </c>
      <c r="D8111" s="1" t="s">
        <v>25</v>
      </c>
      <c r="E8111" s="1">
        <v>49</v>
      </c>
      <c r="F8111" s="1">
        <f t="shared" si="630"/>
        <v>167.81775510204082</v>
      </c>
      <c r="G8111" s="1">
        <v>8223.07</v>
      </c>
      <c r="H8111" s="1">
        <v>3.99</v>
      </c>
      <c r="I8111">
        <f t="shared" si="632"/>
        <v>8227.06</v>
      </c>
      <c r="J8111">
        <f t="shared" si="633"/>
        <v>5.3265000000000002</v>
      </c>
      <c r="K8111">
        <f t="shared" si="634"/>
        <v>438.00182354999998</v>
      </c>
      <c r="L8111" s="1" t="s">
        <v>19</v>
      </c>
      <c r="M8111" s="1" t="s">
        <v>55</v>
      </c>
      <c r="N8111" s="1" t="s">
        <v>33</v>
      </c>
      <c r="O8111" s="1" t="s">
        <v>29</v>
      </c>
      <c r="P8111" s="1" t="s">
        <v>30</v>
      </c>
      <c r="Q8111" s="1" t="s">
        <v>24</v>
      </c>
      <c r="R8111" s="2">
        <v>41051</v>
      </c>
    </row>
    <row r="8112" spans="1:18" x14ac:dyDescent="0.25">
      <c r="A8112" s="1">
        <v>11392</v>
      </c>
      <c r="B8112" s="2">
        <v>40061</v>
      </c>
      <c r="C8112" s="2" t="str">
        <f t="shared" si="631"/>
        <v>September</v>
      </c>
      <c r="D8112" s="1" t="s">
        <v>18</v>
      </c>
      <c r="E8112" s="1">
        <v>28</v>
      </c>
      <c r="F8112" s="1">
        <f t="shared" si="630"/>
        <v>4.5960714285714284</v>
      </c>
      <c r="G8112" s="1">
        <v>128.69</v>
      </c>
      <c r="H8112" s="1">
        <v>1.49</v>
      </c>
      <c r="I8112">
        <f t="shared" si="632"/>
        <v>130.18</v>
      </c>
      <c r="J8112">
        <f t="shared" si="633"/>
        <v>3.5455000000000001</v>
      </c>
      <c r="K8112">
        <f t="shared" si="634"/>
        <v>4.5627039500000004</v>
      </c>
      <c r="L8112" s="1" t="s">
        <v>26</v>
      </c>
      <c r="M8112" s="1" t="s">
        <v>20</v>
      </c>
      <c r="N8112" s="1" t="s">
        <v>33</v>
      </c>
      <c r="O8112" s="1" t="s">
        <v>34</v>
      </c>
      <c r="P8112" s="1" t="s">
        <v>48</v>
      </c>
      <c r="Q8112" s="1" t="s">
        <v>24</v>
      </c>
      <c r="R8112" s="2">
        <v>40063</v>
      </c>
    </row>
    <row r="8113" spans="1:18" x14ac:dyDescent="0.25">
      <c r="A8113" s="1">
        <v>19523</v>
      </c>
      <c r="B8113" s="2">
        <v>40877</v>
      </c>
      <c r="C8113" s="2" t="str">
        <f t="shared" si="631"/>
        <v>November</v>
      </c>
      <c r="D8113" s="1" t="s">
        <v>25</v>
      </c>
      <c r="E8113" s="1">
        <v>44</v>
      </c>
      <c r="F8113" s="1">
        <f t="shared" si="630"/>
        <v>3.5404545454545455</v>
      </c>
      <c r="G8113" s="1">
        <v>155.78</v>
      </c>
      <c r="H8113" s="1">
        <v>2.2000000000000002</v>
      </c>
      <c r="I8113">
        <f t="shared" si="632"/>
        <v>157.97999999999999</v>
      </c>
      <c r="J8113">
        <f t="shared" si="633"/>
        <v>3.5455000000000001</v>
      </c>
      <c r="K8113">
        <f t="shared" si="634"/>
        <v>5.5231798999999997</v>
      </c>
      <c r="L8113" s="1" t="s">
        <v>26</v>
      </c>
      <c r="M8113" s="1" t="s">
        <v>27</v>
      </c>
      <c r="N8113" s="1" t="s">
        <v>33</v>
      </c>
      <c r="O8113" s="1" t="s">
        <v>34</v>
      </c>
      <c r="P8113" s="1" t="s">
        <v>45</v>
      </c>
      <c r="Q8113" s="1" t="s">
        <v>36</v>
      </c>
      <c r="R8113" s="2">
        <v>40878</v>
      </c>
    </row>
    <row r="8114" spans="1:18" x14ac:dyDescent="0.25">
      <c r="A8114" s="1">
        <v>27363</v>
      </c>
      <c r="B8114" s="2">
        <v>40834</v>
      </c>
      <c r="C8114" s="2" t="str">
        <f t="shared" si="631"/>
        <v>October</v>
      </c>
      <c r="D8114" s="1" t="s">
        <v>41</v>
      </c>
      <c r="E8114" s="1">
        <v>6</v>
      </c>
      <c r="F8114" s="1">
        <f t="shared" si="630"/>
        <v>107.69</v>
      </c>
      <c r="G8114" s="1">
        <v>646.14</v>
      </c>
      <c r="H8114" s="1">
        <v>35</v>
      </c>
      <c r="I8114">
        <f t="shared" si="632"/>
        <v>681.14</v>
      </c>
      <c r="J8114">
        <f t="shared" si="633"/>
        <v>3.5455000000000001</v>
      </c>
      <c r="K8114">
        <f t="shared" si="634"/>
        <v>22.9088937</v>
      </c>
      <c r="L8114" s="1" t="s">
        <v>26</v>
      </c>
      <c r="M8114" s="1" t="s">
        <v>47</v>
      </c>
      <c r="N8114" s="1" t="s">
        <v>28</v>
      </c>
      <c r="O8114" s="1" t="s">
        <v>34</v>
      </c>
      <c r="P8114" s="1" t="s">
        <v>60</v>
      </c>
      <c r="Q8114" s="1" t="s">
        <v>53</v>
      </c>
      <c r="R8114" s="2">
        <v>40836</v>
      </c>
    </row>
    <row r="8115" spans="1:18" x14ac:dyDescent="0.25">
      <c r="A8115" s="1">
        <v>11362</v>
      </c>
      <c r="B8115" s="2">
        <v>41162</v>
      </c>
      <c r="C8115" s="2" t="str">
        <f t="shared" si="631"/>
        <v>September</v>
      </c>
      <c r="D8115" s="1" t="s">
        <v>18</v>
      </c>
      <c r="E8115" s="1">
        <v>9</v>
      </c>
      <c r="F8115" s="1">
        <f t="shared" si="630"/>
        <v>713.43</v>
      </c>
      <c r="G8115" s="1">
        <v>6420.87</v>
      </c>
      <c r="H8115" s="1">
        <v>24.49</v>
      </c>
      <c r="I8115">
        <f t="shared" si="632"/>
        <v>6445.36</v>
      </c>
      <c r="J8115">
        <f t="shared" si="633"/>
        <v>5.3265000000000002</v>
      </c>
      <c r="K8115">
        <f t="shared" si="634"/>
        <v>342.00764055000002</v>
      </c>
      <c r="L8115" s="1" t="s">
        <v>26</v>
      </c>
      <c r="M8115" s="1" t="s">
        <v>55</v>
      </c>
      <c r="N8115" s="1" t="s">
        <v>33</v>
      </c>
      <c r="O8115" s="1" t="s">
        <v>29</v>
      </c>
      <c r="P8115" s="1" t="s">
        <v>52</v>
      </c>
      <c r="Q8115" s="1" t="s">
        <v>53</v>
      </c>
      <c r="R8115" s="2">
        <v>41167</v>
      </c>
    </row>
    <row r="8116" spans="1:18" x14ac:dyDescent="0.25">
      <c r="A8116" s="1">
        <v>25188</v>
      </c>
      <c r="B8116" s="2">
        <v>40546</v>
      </c>
      <c r="C8116" s="2" t="str">
        <f t="shared" si="631"/>
        <v>January</v>
      </c>
      <c r="D8116" s="1" t="s">
        <v>41</v>
      </c>
      <c r="E8116" s="1">
        <v>20</v>
      </c>
      <c r="F8116" s="1">
        <f t="shared" si="630"/>
        <v>78.208074999999994</v>
      </c>
      <c r="G8116" s="1">
        <v>1564.1614999999999</v>
      </c>
      <c r="H8116" s="1">
        <v>2.5</v>
      </c>
      <c r="I8116">
        <f t="shared" si="632"/>
        <v>1566.6614999999999</v>
      </c>
      <c r="J8116">
        <f t="shared" si="633"/>
        <v>5.3265000000000002</v>
      </c>
      <c r="K8116">
        <f t="shared" si="634"/>
        <v>83.315062297500006</v>
      </c>
      <c r="L8116" s="1" t="s">
        <v>26</v>
      </c>
      <c r="M8116" s="1" t="s">
        <v>49</v>
      </c>
      <c r="N8116" s="1" t="s">
        <v>42</v>
      </c>
      <c r="O8116" s="1" t="s">
        <v>29</v>
      </c>
      <c r="P8116" s="1" t="s">
        <v>30</v>
      </c>
      <c r="Q8116" s="1" t="s">
        <v>24</v>
      </c>
      <c r="R8116" s="2">
        <v>40548</v>
      </c>
    </row>
    <row r="8117" spans="1:18" x14ac:dyDescent="0.25">
      <c r="A8117" s="1">
        <v>39172</v>
      </c>
      <c r="B8117" s="2">
        <v>40354</v>
      </c>
      <c r="C8117" s="2" t="str">
        <f t="shared" si="631"/>
        <v>June</v>
      </c>
      <c r="D8117" s="1" t="s">
        <v>18</v>
      </c>
      <c r="E8117" s="1">
        <v>26</v>
      </c>
      <c r="F8117" s="1">
        <f t="shared" si="630"/>
        <v>6.7469230769230766</v>
      </c>
      <c r="G8117" s="1">
        <v>175.42</v>
      </c>
      <c r="H8117" s="1">
        <v>7.5</v>
      </c>
      <c r="I8117">
        <f t="shared" si="632"/>
        <v>182.92</v>
      </c>
      <c r="J8117">
        <f t="shared" si="633"/>
        <v>3.5455000000000001</v>
      </c>
      <c r="K8117">
        <f t="shared" si="634"/>
        <v>6.2195160999999999</v>
      </c>
      <c r="L8117" s="1" t="s">
        <v>26</v>
      </c>
      <c r="M8117" s="1" t="s">
        <v>27</v>
      </c>
      <c r="N8117" s="1" t="s">
        <v>42</v>
      </c>
      <c r="O8117" s="1" t="s">
        <v>34</v>
      </c>
      <c r="P8117" s="1" t="s">
        <v>45</v>
      </c>
      <c r="Q8117" s="1" t="s">
        <v>24</v>
      </c>
      <c r="R8117" s="2">
        <v>40361</v>
      </c>
    </row>
    <row r="8118" spans="1:18" x14ac:dyDescent="0.25">
      <c r="A8118" s="1">
        <v>52897</v>
      </c>
      <c r="B8118" s="2">
        <v>40047</v>
      </c>
      <c r="C8118" s="2" t="str">
        <f t="shared" si="631"/>
        <v>August</v>
      </c>
      <c r="D8118" s="1" t="s">
        <v>41</v>
      </c>
      <c r="E8118" s="1">
        <v>40</v>
      </c>
      <c r="F8118" s="1">
        <f t="shared" si="630"/>
        <v>51.399500000000003</v>
      </c>
      <c r="G8118" s="1">
        <v>2055.98</v>
      </c>
      <c r="H8118" s="1">
        <v>5.86</v>
      </c>
      <c r="I8118">
        <f t="shared" si="632"/>
        <v>2061.84</v>
      </c>
      <c r="J8118">
        <f t="shared" si="633"/>
        <v>3.5455000000000001</v>
      </c>
      <c r="K8118">
        <f t="shared" si="634"/>
        <v>72.894770899999997</v>
      </c>
      <c r="L8118" s="1" t="s">
        <v>26</v>
      </c>
      <c r="M8118" s="1" t="s">
        <v>51</v>
      </c>
      <c r="N8118" s="1" t="s">
        <v>42</v>
      </c>
      <c r="O8118" s="1" t="s">
        <v>34</v>
      </c>
      <c r="P8118" s="1" t="s">
        <v>45</v>
      </c>
      <c r="Q8118" s="1" t="s">
        <v>24</v>
      </c>
      <c r="R8118" s="2">
        <v>40049</v>
      </c>
    </row>
    <row r="8119" spans="1:18" x14ac:dyDescent="0.25">
      <c r="A8119" s="1">
        <v>16834</v>
      </c>
      <c r="B8119" s="2">
        <v>40474</v>
      </c>
      <c r="C8119" s="2" t="str">
        <f t="shared" si="631"/>
        <v>October</v>
      </c>
      <c r="D8119" s="1" t="s">
        <v>18</v>
      </c>
      <c r="E8119" s="1">
        <v>23</v>
      </c>
      <c r="F8119" s="1">
        <f t="shared" si="630"/>
        <v>6.9034782608695648</v>
      </c>
      <c r="G8119" s="1">
        <v>158.78</v>
      </c>
      <c r="H8119" s="1">
        <v>2.17</v>
      </c>
      <c r="I8119">
        <f t="shared" si="632"/>
        <v>160.94999999999999</v>
      </c>
      <c r="J8119">
        <f t="shared" si="633"/>
        <v>3.5455000000000001</v>
      </c>
      <c r="K8119">
        <f t="shared" si="634"/>
        <v>5.6295449</v>
      </c>
      <c r="L8119" s="1" t="s">
        <v>26</v>
      </c>
      <c r="M8119" s="1" t="s">
        <v>51</v>
      </c>
      <c r="N8119" s="1" t="s">
        <v>21</v>
      </c>
      <c r="O8119" s="1" t="s">
        <v>34</v>
      </c>
      <c r="P8119" s="1" t="s">
        <v>45</v>
      </c>
      <c r="Q8119" s="1" t="s">
        <v>36</v>
      </c>
      <c r="R8119" s="2">
        <v>40481</v>
      </c>
    </row>
    <row r="8120" spans="1:18" x14ac:dyDescent="0.25">
      <c r="A8120" s="1">
        <v>41570</v>
      </c>
      <c r="B8120" s="2">
        <v>40515</v>
      </c>
      <c r="C8120" s="2" t="str">
        <f t="shared" si="631"/>
        <v>December</v>
      </c>
      <c r="D8120" s="1" t="s">
        <v>32</v>
      </c>
      <c r="E8120" s="1">
        <v>24</v>
      </c>
      <c r="F8120" s="1">
        <f t="shared" si="630"/>
        <v>95.413333333333341</v>
      </c>
      <c r="G8120" s="1">
        <v>2289.92</v>
      </c>
      <c r="H8120" s="1">
        <v>4.6500000000000004</v>
      </c>
      <c r="I8120">
        <f t="shared" si="632"/>
        <v>2294.5700000000002</v>
      </c>
      <c r="J8120">
        <f t="shared" si="633"/>
        <v>3.5455000000000001</v>
      </c>
      <c r="K8120">
        <f t="shared" si="634"/>
        <v>81.189113599999999</v>
      </c>
      <c r="L8120" s="1" t="s">
        <v>26</v>
      </c>
      <c r="M8120" s="1" t="s">
        <v>55</v>
      </c>
      <c r="N8120" s="1" t="s">
        <v>21</v>
      </c>
      <c r="O8120" s="1" t="s">
        <v>34</v>
      </c>
      <c r="P8120" s="1" t="s">
        <v>45</v>
      </c>
      <c r="Q8120" s="1" t="s">
        <v>24</v>
      </c>
      <c r="R8120" s="2">
        <v>40517</v>
      </c>
    </row>
    <row r="8121" spans="1:18" x14ac:dyDescent="0.25">
      <c r="A8121" s="1">
        <v>50692</v>
      </c>
      <c r="B8121" s="2">
        <v>40438</v>
      </c>
      <c r="C8121" s="2" t="str">
        <f t="shared" si="631"/>
        <v>September</v>
      </c>
      <c r="D8121" s="1" t="s">
        <v>25</v>
      </c>
      <c r="E8121" s="1">
        <v>47</v>
      </c>
      <c r="F8121" s="1">
        <f t="shared" si="630"/>
        <v>119.2959574468085</v>
      </c>
      <c r="G8121" s="1">
        <v>5606.91</v>
      </c>
      <c r="H8121" s="1">
        <v>51.94</v>
      </c>
      <c r="I8121">
        <f t="shared" si="632"/>
        <v>5658.8499999999995</v>
      </c>
      <c r="J8121">
        <f t="shared" si="633"/>
        <v>4.7610000000000001</v>
      </c>
      <c r="K8121">
        <f t="shared" si="634"/>
        <v>266.9449851</v>
      </c>
      <c r="L8121" s="1" t="s">
        <v>38</v>
      </c>
      <c r="M8121" s="1" t="s">
        <v>49</v>
      </c>
      <c r="N8121" s="1" t="s">
        <v>33</v>
      </c>
      <c r="O8121" s="1" t="s">
        <v>22</v>
      </c>
      <c r="P8121" s="1" t="s">
        <v>57</v>
      </c>
      <c r="Q8121" s="1" t="s">
        <v>64</v>
      </c>
      <c r="R8121" s="2">
        <v>40440</v>
      </c>
    </row>
    <row r="8122" spans="1:18" x14ac:dyDescent="0.25">
      <c r="A8122" s="1">
        <v>17414</v>
      </c>
      <c r="B8122" s="2">
        <v>41089</v>
      </c>
      <c r="C8122" s="2" t="str">
        <f t="shared" si="631"/>
        <v>June</v>
      </c>
      <c r="D8122" s="1" t="s">
        <v>25</v>
      </c>
      <c r="E8122" s="1">
        <v>39</v>
      </c>
      <c r="F8122" s="1">
        <f t="shared" si="630"/>
        <v>96.293076923076924</v>
      </c>
      <c r="G8122" s="1">
        <v>3755.43</v>
      </c>
      <c r="H8122" s="1">
        <v>19.989999999999998</v>
      </c>
      <c r="I8122">
        <f t="shared" si="632"/>
        <v>3775.4199999999996</v>
      </c>
      <c r="J8122">
        <f t="shared" si="633"/>
        <v>5.3265000000000002</v>
      </c>
      <c r="K8122">
        <f t="shared" si="634"/>
        <v>200.03297895</v>
      </c>
      <c r="L8122" s="1" t="s">
        <v>26</v>
      </c>
      <c r="M8122" s="1" t="s">
        <v>49</v>
      </c>
      <c r="N8122" s="1" t="s">
        <v>33</v>
      </c>
      <c r="O8122" s="1" t="s">
        <v>29</v>
      </c>
      <c r="P8122" s="1" t="s">
        <v>43</v>
      </c>
      <c r="Q8122" s="1" t="s">
        <v>24</v>
      </c>
      <c r="R8122" s="2">
        <v>41091</v>
      </c>
    </row>
    <row r="8123" spans="1:18" x14ac:dyDescent="0.25">
      <c r="A8123" s="1">
        <v>52292</v>
      </c>
      <c r="B8123" s="2">
        <v>40454</v>
      </c>
      <c r="C8123" s="2" t="str">
        <f t="shared" si="631"/>
        <v>October</v>
      </c>
      <c r="D8123" s="1" t="s">
        <v>32</v>
      </c>
      <c r="E8123" s="1">
        <v>18</v>
      </c>
      <c r="F8123" s="1">
        <f t="shared" si="630"/>
        <v>132.17500000000001</v>
      </c>
      <c r="G8123" s="1">
        <v>2379.15</v>
      </c>
      <c r="H8123" s="1">
        <v>30</v>
      </c>
      <c r="I8123">
        <f t="shared" si="632"/>
        <v>2409.15</v>
      </c>
      <c r="J8123">
        <f t="shared" si="633"/>
        <v>4.7610000000000001</v>
      </c>
      <c r="K8123">
        <f t="shared" si="634"/>
        <v>113.27133150000002</v>
      </c>
      <c r="L8123" s="1" t="s">
        <v>38</v>
      </c>
      <c r="M8123" s="1" t="s">
        <v>20</v>
      </c>
      <c r="N8123" s="1" t="s">
        <v>42</v>
      </c>
      <c r="O8123" s="1" t="s">
        <v>22</v>
      </c>
      <c r="P8123" s="1" t="s">
        <v>39</v>
      </c>
      <c r="Q8123" s="1" t="s">
        <v>40</v>
      </c>
      <c r="R8123" s="2">
        <v>40455</v>
      </c>
    </row>
    <row r="8124" spans="1:18" x14ac:dyDescent="0.25">
      <c r="A8124" s="1">
        <v>7619</v>
      </c>
      <c r="B8124" s="2">
        <v>40459</v>
      </c>
      <c r="C8124" s="2" t="str">
        <f t="shared" si="631"/>
        <v>October</v>
      </c>
      <c r="D8124" s="1" t="s">
        <v>32</v>
      </c>
      <c r="E8124" s="1">
        <v>8</v>
      </c>
      <c r="F8124" s="1">
        <f t="shared" si="630"/>
        <v>17.721250000000001</v>
      </c>
      <c r="G8124" s="1">
        <v>141.77000000000001</v>
      </c>
      <c r="H8124" s="1">
        <v>1.99</v>
      </c>
      <c r="I8124">
        <f t="shared" si="632"/>
        <v>143.76000000000002</v>
      </c>
      <c r="J8124">
        <f t="shared" si="633"/>
        <v>5.3265000000000002</v>
      </c>
      <c r="K8124">
        <f t="shared" si="634"/>
        <v>7.5513790500000004</v>
      </c>
      <c r="L8124" s="1" t="s">
        <v>26</v>
      </c>
      <c r="M8124" s="1" t="s">
        <v>27</v>
      </c>
      <c r="N8124" s="1" t="s">
        <v>21</v>
      </c>
      <c r="O8124" s="1" t="s">
        <v>29</v>
      </c>
      <c r="P8124" s="1" t="s">
        <v>43</v>
      </c>
      <c r="Q8124" s="1" t="s">
        <v>46</v>
      </c>
      <c r="R8124" s="2">
        <v>40460</v>
      </c>
    </row>
    <row r="8125" spans="1:18" x14ac:dyDescent="0.25">
      <c r="A8125" s="1">
        <v>44576</v>
      </c>
      <c r="B8125" s="2">
        <v>40172</v>
      </c>
      <c r="C8125" s="2" t="str">
        <f t="shared" si="631"/>
        <v>December</v>
      </c>
      <c r="D8125" s="1" t="s">
        <v>32</v>
      </c>
      <c r="E8125" s="1">
        <v>30</v>
      </c>
      <c r="F8125" s="1">
        <f t="shared" si="630"/>
        <v>55.120233333333331</v>
      </c>
      <c r="G8125" s="1">
        <v>1653.607</v>
      </c>
      <c r="H8125" s="1">
        <v>5.31</v>
      </c>
      <c r="I8125">
        <f t="shared" si="632"/>
        <v>1658.9169999999999</v>
      </c>
      <c r="J8125">
        <f t="shared" si="633"/>
        <v>5.3265000000000002</v>
      </c>
      <c r="K8125">
        <f t="shared" si="634"/>
        <v>88.079376855000007</v>
      </c>
      <c r="L8125" s="1" t="s">
        <v>26</v>
      </c>
      <c r="M8125" s="1" t="s">
        <v>20</v>
      </c>
      <c r="N8125" s="1" t="s">
        <v>28</v>
      </c>
      <c r="O8125" s="1" t="s">
        <v>29</v>
      </c>
      <c r="P8125" s="1" t="s">
        <v>30</v>
      </c>
      <c r="Q8125" s="1" t="s">
        <v>24</v>
      </c>
      <c r="R8125" s="2">
        <v>40173</v>
      </c>
    </row>
    <row r="8126" spans="1:18" x14ac:dyDescent="0.25">
      <c r="A8126" s="1">
        <v>57025</v>
      </c>
      <c r="B8126" s="2">
        <v>41086</v>
      </c>
      <c r="C8126" s="2" t="str">
        <f t="shared" si="631"/>
        <v>June</v>
      </c>
      <c r="D8126" s="1" t="s">
        <v>41</v>
      </c>
      <c r="E8126" s="1">
        <v>8</v>
      </c>
      <c r="F8126" s="1">
        <f t="shared" si="630"/>
        <v>8.8874999999999993</v>
      </c>
      <c r="G8126" s="1">
        <v>71.099999999999994</v>
      </c>
      <c r="H8126" s="1">
        <v>2.99</v>
      </c>
      <c r="I8126">
        <f t="shared" si="632"/>
        <v>74.089999999999989</v>
      </c>
      <c r="J8126">
        <f t="shared" si="633"/>
        <v>3.5455000000000001</v>
      </c>
      <c r="K8126">
        <f t="shared" si="634"/>
        <v>2.5208504999999999</v>
      </c>
      <c r="L8126" s="1" t="s">
        <v>26</v>
      </c>
      <c r="M8126" s="1" t="s">
        <v>49</v>
      </c>
      <c r="N8126" s="1" t="s">
        <v>33</v>
      </c>
      <c r="O8126" s="1" t="s">
        <v>34</v>
      </c>
      <c r="P8126" s="1" t="s">
        <v>48</v>
      </c>
      <c r="Q8126" s="1" t="s">
        <v>24</v>
      </c>
      <c r="R8126" s="2">
        <v>41088</v>
      </c>
    </row>
    <row r="8127" spans="1:18" x14ac:dyDescent="0.25">
      <c r="A8127" s="1">
        <v>52930</v>
      </c>
      <c r="B8127" s="2">
        <v>40855</v>
      </c>
      <c r="C8127" s="2" t="str">
        <f t="shared" si="631"/>
        <v>November</v>
      </c>
      <c r="D8127" s="1" t="s">
        <v>18</v>
      </c>
      <c r="E8127" s="1">
        <v>40</v>
      </c>
      <c r="F8127" s="1">
        <f t="shared" si="630"/>
        <v>46.639712500000002</v>
      </c>
      <c r="G8127" s="1">
        <v>1865.5885000000001</v>
      </c>
      <c r="H8127" s="1">
        <v>1.25</v>
      </c>
      <c r="I8127">
        <f t="shared" si="632"/>
        <v>1866.8385000000001</v>
      </c>
      <c r="J8127">
        <f t="shared" si="633"/>
        <v>5.3265000000000002</v>
      </c>
      <c r="K8127">
        <f t="shared" si="634"/>
        <v>99.370571452500002</v>
      </c>
      <c r="L8127" s="1" t="s">
        <v>26</v>
      </c>
      <c r="M8127" s="1" t="s">
        <v>27</v>
      </c>
      <c r="N8127" s="1" t="s">
        <v>33</v>
      </c>
      <c r="O8127" s="1" t="s">
        <v>29</v>
      </c>
      <c r="P8127" s="1" t="s">
        <v>30</v>
      </c>
      <c r="Q8127" s="1" t="s">
        <v>46</v>
      </c>
      <c r="R8127" s="2">
        <v>40855</v>
      </c>
    </row>
    <row r="8128" spans="1:18" x14ac:dyDescent="0.25">
      <c r="A8128" s="1">
        <v>1856</v>
      </c>
      <c r="B8128" s="2">
        <v>40987</v>
      </c>
      <c r="C8128" s="2" t="str">
        <f t="shared" si="631"/>
        <v>March</v>
      </c>
      <c r="D8128" s="1" t="s">
        <v>32</v>
      </c>
      <c r="E8128" s="1">
        <v>24</v>
      </c>
      <c r="F8128" s="1">
        <f t="shared" si="630"/>
        <v>60.387499999999996</v>
      </c>
      <c r="G8128" s="1">
        <v>1449.3</v>
      </c>
      <c r="H8128" s="1">
        <v>49</v>
      </c>
      <c r="I8128">
        <f t="shared" si="632"/>
        <v>1498.3</v>
      </c>
      <c r="J8128">
        <f t="shared" si="633"/>
        <v>3.5455000000000001</v>
      </c>
      <c r="K8128">
        <f t="shared" si="634"/>
        <v>51.3849315</v>
      </c>
      <c r="L8128" s="1" t="s">
        <v>26</v>
      </c>
      <c r="M8128" s="1" t="s">
        <v>20</v>
      </c>
      <c r="N8128" s="1" t="s">
        <v>42</v>
      </c>
      <c r="O8128" s="1" t="s">
        <v>34</v>
      </c>
      <c r="P8128" s="1" t="s">
        <v>68</v>
      </c>
      <c r="Q8128" s="1" t="s">
        <v>53</v>
      </c>
      <c r="R8128" s="2">
        <v>40989</v>
      </c>
    </row>
    <row r="8129" spans="1:18" x14ac:dyDescent="0.25">
      <c r="A8129" s="1">
        <v>29347</v>
      </c>
      <c r="B8129" s="2">
        <v>41133</v>
      </c>
      <c r="C8129" s="2" t="str">
        <f t="shared" si="631"/>
        <v>August</v>
      </c>
      <c r="D8129" s="1" t="s">
        <v>41</v>
      </c>
      <c r="E8129" s="1">
        <v>50</v>
      </c>
      <c r="F8129" s="1">
        <f t="shared" si="630"/>
        <v>40.8078</v>
      </c>
      <c r="G8129" s="1">
        <v>2040.39</v>
      </c>
      <c r="H8129" s="1">
        <v>19.989999999999998</v>
      </c>
      <c r="I8129">
        <f t="shared" si="632"/>
        <v>2060.38</v>
      </c>
      <c r="J8129">
        <f t="shared" si="633"/>
        <v>3.5455000000000001</v>
      </c>
      <c r="K8129">
        <f t="shared" si="634"/>
        <v>72.342027450000003</v>
      </c>
      <c r="L8129" s="1" t="s">
        <v>26</v>
      </c>
      <c r="M8129" s="1" t="s">
        <v>56</v>
      </c>
      <c r="N8129" s="1" t="s">
        <v>33</v>
      </c>
      <c r="O8129" s="1" t="s">
        <v>34</v>
      </c>
      <c r="P8129" s="1" t="s">
        <v>45</v>
      </c>
      <c r="Q8129" s="1" t="s">
        <v>24</v>
      </c>
      <c r="R8129" s="2">
        <v>41135</v>
      </c>
    </row>
    <row r="8130" spans="1:18" x14ac:dyDescent="0.25">
      <c r="A8130" s="1">
        <v>15524</v>
      </c>
      <c r="B8130" s="2">
        <v>41040</v>
      </c>
      <c r="C8130" s="2" t="str">
        <f t="shared" si="631"/>
        <v>May</v>
      </c>
      <c r="D8130" s="1" t="s">
        <v>41</v>
      </c>
      <c r="E8130" s="1">
        <v>27</v>
      </c>
      <c r="F8130" s="1">
        <f t="shared" ref="F8130:F8193" si="635">G8130/E8130</f>
        <v>5.8081481481481481</v>
      </c>
      <c r="G8130" s="1">
        <v>156.82</v>
      </c>
      <c r="H8130" s="1">
        <v>3.6</v>
      </c>
      <c r="I8130">
        <f t="shared" si="632"/>
        <v>160.41999999999999</v>
      </c>
      <c r="J8130">
        <f t="shared" si="633"/>
        <v>3.5455000000000001</v>
      </c>
      <c r="K8130">
        <f t="shared" si="634"/>
        <v>5.5600531000000002</v>
      </c>
      <c r="L8130" s="1" t="s">
        <v>26</v>
      </c>
      <c r="M8130" s="1" t="s">
        <v>54</v>
      </c>
      <c r="N8130" s="1" t="s">
        <v>21</v>
      </c>
      <c r="O8130" s="1" t="s">
        <v>34</v>
      </c>
      <c r="P8130" s="1" t="s">
        <v>50</v>
      </c>
      <c r="Q8130" s="1" t="s">
        <v>46</v>
      </c>
      <c r="R8130" s="2">
        <v>41041</v>
      </c>
    </row>
    <row r="8131" spans="1:18" x14ac:dyDescent="0.25">
      <c r="A8131" s="1">
        <v>58241</v>
      </c>
      <c r="B8131" s="2">
        <v>40428</v>
      </c>
      <c r="C8131" s="2" t="str">
        <f t="shared" ref="C8131:C8194" si="636">TEXT(B8131,"mmmm")</f>
        <v>September</v>
      </c>
      <c r="D8131" s="1" t="s">
        <v>37</v>
      </c>
      <c r="E8131" s="1">
        <v>36</v>
      </c>
      <c r="F8131" s="1">
        <f t="shared" si="635"/>
        <v>13.22</v>
      </c>
      <c r="G8131" s="1">
        <v>475.92</v>
      </c>
      <c r="H8131" s="1">
        <v>4.59</v>
      </c>
      <c r="I8131">
        <f t="shared" ref="I8131:I8194" si="637">G8131+H8131</f>
        <v>480.51</v>
      </c>
      <c r="J8131">
        <f t="shared" ref="J8131:J8194" si="638">IF(O8131="Furniture",4.761,IF(O8131="Technology",5.3265,IF(O8131="Office Supplies",3.5455,0)))</f>
        <v>3.5455000000000001</v>
      </c>
      <c r="K8131">
        <f t="shared" ref="K8131:K8194" si="639">(J8131*G8131)/100</f>
        <v>16.873743600000001</v>
      </c>
      <c r="L8131" s="1" t="s">
        <v>26</v>
      </c>
      <c r="M8131" s="1" t="s">
        <v>59</v>
      </c>
      <c r="N8131" s="1" t="s">
        <v>42</v>
      </c>
      <c r="O8131" s="1" t="s">
        <v>34</v>
      </c>
      <c r="P8131" s="1" t="s">
        <v>50</v>
      </c>
      <c r="Q8131" s="1" t="s">
        <v>36</v>
      </c>
      <c r="R8131" s="2">
        <v>40429</v>
      </c>
    </row>
    <row r="8132" spans="1:18" x14ac:dyDescent="0.25">
      <c r="A8132" s="1">
        <v>49927</v>
      </c>
      <c r="B8132" s="2">
        <v>41110</v>
      </c>
      <c r="C8132" s="2" t="str">
        <f t="shared" si="636"/>
        <v>July</v>
      </c>
      <c r="D8132" s="1" t="s">
        <v>32</v>
      </c>
      <c r="E8132" s="1">
        <v>26</v>
      </c>
      <c r="F8132" s="1">
        <f t="shared" si="635"/>
        <v>5.3669230769230767</v>
      </c>
      <c r="G8132" s="1">
        <v>139.54</v>
      </c>
      <c r="H8132" s="1">
        <v>4.95</v>
      </c>
      <c r="I8132">
        <f t="shared" si="637"/>
        <v>144.48999999999998</v>
      </c>
      <c r="J8132">
        <f t="shared" si="638"/>
        <v>3.5455000000000001</v>
      </c>
      <c r="K8132">
        <f t="shared" si="639"/>
        <v>4.9473906999999997</v>
      </c>
      <c r="L8132" s="1" t="s">
        <v>26</v>
      </c>
      <c r="M8132" s="1" t="s">
        <v>56</v>
      </c>
      <c r="N8132" s="1" t="s">
        <v>42</v>
      </c>
      <c r="O8132" s="1" t="s">
        <v>34</v>
      </c>
      <c r="P8132" s="1" t="s">
        <v>48</v>
      </c>
      <c r="Q8132" s="1" t="s">
        <v>24</v>
      </c>
      <c r="R8132" s="2">
        <v>41110</v>
      </c>
    </row>
    <row r="8133" spans="1:18" x14ac:dyDescent="0.25">
      <c r="A8133" s="1">
        <v>35938</v>
      </c>
      <c r="B8133" s="2">
        <v>41230</v>
      </c>
      <c r="C8133" s="2" t="str">
        <f t="shared" si="636"/>
        <v>November</v>
      </c>
      <c r="D8133" s="1" t="s">
        <v>32</v>
      </c>
      <c r="E8133" s="1">
        <v>6</v>
      </c>
      <c r="F8133" s="1">
        <f t="shared" si="635"/>
        <v>295.11666666666667</v>
      </c>
      <c r="G8133" s="1">
        <v>1770.7</v>
      </c>
      <c r="H8133" s="1">
        <v>57</v>
      </c>
      <c r="I8133">
        <f t="shared" si="637"/>
        <v>1827.7</v>
      </c>
      <c r="J8133">
        <f t="shared" si="638"/>
        <v>4.7610000000000001</v>
      </c>
      <c r="K8133">
        <f t="shared" si="639"/>
        <v>84.303027</v>
      </c>
      <c r="L8133" s="1" t="s">
        <v>38</v>
      </c>
      <c r="M8133" s="1" t="s">
        <v>20</v>
      </c>
      <c r="N8133" s="1" t="s">
        <v>33</v>
      </c>
      <c r="O8133" s="1" t="s">
        <v>22</v>
      </c>
      <c r="P8133" s="1" t="s">
        <v>39</v>
      </c>
      <c r="Q8133" s="1" t="s">
        <v>40</v>
      </c>
      <c r="R8133" s="2">
        <v>41232</v>
      </c>
    </row>
    <row r="8134" spans="1:18" x14ac:dyDescent="0.25">
      <c r="A8134" s="1">
        <v>35045</v>
      </c>
      <c r="B8134" s="2">
        <v>41001</v>
      </c>
      <c r="C8134" s="2" t="str">
        <f t="shared" si="636"/>
        <v>April</v>
      </c>
      <c r="D8134" s="1" t="s">
        <v>41</v>
      </c>
      <c r="E8134" s="1">
        <v>44</v>
      </c>
      <c r="F8134" s="1">
        <f t="shared" si="635"/>
        <v>12.841136363636364</v>
      </c>
      <c r="G8134" s="1">
        <v>565.01</v>
      </c>
      <c r="H8134" s="1">
        <v>4.51</v>
      </c>
      <c r="I8134">
        <f t="shared" si="637"/>
        <v>569.52</v>
      </c>
      <c r="J8134">
        <f t="shared" si="638"/>
        <v>3.5455000000000001</v>
      </c>
      <c r="K8134">
        <f t="shared" si="639"/>
        <v>20.03242955</v>
      </c>
      <c r="L8134" s="1" t="s">
        <v>26</v>
      </c>
      <c r="M8134" s="1" t="s">
        <v>56</v>
      </c>
      <c r="N8134" s="1" t="s">
        <v>28</v>
      </c>
      <c r="O8134" s="1" t="s">
        <v>34</v>
      </c>
      <c r="P8134" s="1" t="s">
        <v>60</v>
      </c>
      <c r="Q8134" s="1" t="s">
        <v>24</v>
      </c>
      <c r="R8134" s="2">
        <v>41003</v>
      </c>
    </row>
    <row r="8135" spans="1:18" x14ac:dyDescent="0.25">
      <c r="A8135" s="1">
        <v>3169</v>
      </c>
      <c r="B8135" s="2">
        <v>40532</v>
      </c>
      <c r="C8135" s="2" t="str">
        <f t="shared" si="636"/>
        <v>December</v>
      </c>
      <c r="D8135" s="1" t="s">
        <v>41</v>
      </c>
      <c r="E8135" s="1">
        <v>7</v>
      </c>
      <c r="F8135" s="1">
        <f t="shared" si="635"/>
        <v>5.0828571428571427</v>
      </c>
      <c r="G8135" s="1">
        <v>35.58</v>
      </c>
      <c r="H8135" s="1">
        <v>4.99</v>
      </c>
      <c r="I8135">
        <f t="shared" si="637"/>
        <v>40.57</v>
      </c>
      <c r="J8135">
        <f t="shared" si="638"/>
        <v>3.5455000000000001</v>
      </c>
      <c r="K8135">
        <f t="shared" si="639"/>
        <v>1.2614889</v>
      </c>
      <c r="L8135" s="1" t="s">
        <v>26</v>
      </c>
      <c r="M8135" s="1" t="s">
        <v>54</v>
      </c>
      <c r="N8135" s="1" t="s">
        <v>33</v>
      </c>
      <c r="O8135" s="1" t="s">
        <v>34</v>
      </c>
      <c r="P8135" s="1" t="s">
        <v>62</v>
      </c>
      <c r="Q8135" s="1" t="s">
        <v>24</v>
      </c>
      <c r="R8135" s="2">
        <v>40533</v>
      </c>
    </row>
    <row r="8136" spans="1:18" x14ac:dyDescent="0.25">
      <c r="A8136" s="1">
        <v>13572</v>
      </c>
      <c r="B8136" s="2">
        <v>41046</v>
      </c>
      <c r="C8136" s="2" t="str">
        <f t="shared" si="636"/>
        <v>May</v>
      </c>
      <c r="D8136" s="1" t="s">
        <v>37</v>
      </c>
      <c r="E8136" s="1">
        <v>7</v>
      </c>
      <c r="F8136" s="1">
        <f t="shared" si="635"/>
        <v>5.7299999999999995</v>
      </c>
      <c r="G8136" s="1">
        <v>40.11</v>
      </c>
      <c r="H8136" s="1">
        <v>5.14</v>
      </c>
      <c r="I8136">
        <f t="shared" si="637"/>
        <v>45.25</v>
      </c>
      <c r="J8136">
        <f t="shared" si="638"/>
        <v>5.3265000000000002</v>
      </c>
      <c r="K8136">
        <f t="shared" si="639"/>
        <v>2.1364591499999999</v>
      </c>
      <c r="L8136" s="1" t="s">
        <v>26</v>
      </c>
      <c r="M8136" s="1" t="s">
        <v>49</v>
      </c>
      <c r="N8136" s="1" t="s">
        <v>42</v>
      </c>
      <c r="O8136" s="1" t="s">
        <v>29</v>
      </c>
      <c r="P8136" s="1" t="s">
        <v>43</v>
      </c>
      <c r="Q8136" s="1" t="s">
        <v>46</v>
      </c>
      <c r="R8136" s="2">
        <v>41047</v>
      </c>
    </row>
    <row r="8137" spans="1:18" x14ac:dyDescent="0.25">
      <c r="A8137" s="1">
        <v>16806</v>
      </c>
      <c r="B8137" s="2">
        <v>40346</v>
      </c>
      <c r="C8137" s="2" t="str">
        <f t="shared" si="636"/>
        <v>June</v>
      </c>
      <c r="D8137" s="1" t="s">
        <v>25</v>
      </c>
      <c r="E8137" s="1">
        <v>4</v>
      </c>
      <c r="F8137" s="1">
        <f t="shared" si="635"/>
        <v>41.842500000000001</v>
      </c>
      <c r="G8137" s="1">
        <v>167.37</v>
      </c>
      <c r="H8137" s="1">
        <v>4</v>
      </c>
      <c r="I8137">
        <f t="shared" si="637"/>
        <v>171.37</v>
      </c>
      <c r="J8137">
        <f t="shared" si="638"/>
        <v>5.3265000000000002</v>
      </c>
      <c r="K8137">
        <f t="shared" si="639"/>
        <v>8.9149630500000008</v>
      </c>
      <c r="L8137" s="1" t="s">
        <v>26</v>
      </c>
      <c r="M8137" s="1" t="s">
        <v>20</v>
      </c>
      <c r="N8137" s="1" t="s">
        <v>42</v>
      </c>
      <c r="O8137" s="1" t="s">
        <v>29</v>
      </c>
      <c r="P8137" s="1" t="s">
        <v>43</v>
      </c>
      <c r="Q8137" s="1" t="s">
        <v>24</v>
      </c>
      <c r="R8137" s="2">
        <v>40347</v>
      </c>
    </row>
    <row r="8138" spans="1:18" x14ac:dyDescent="0.25">
      <c r="A8138" s="1">
        <v>10080</v>
      </c>
      <c r="B8138" s="2">
        <v>40221</v>
      </c>
      <c r="C8138" s="2" t="str">
        <f t="shared" si="636"/>
        <v>February</v>
      </c>
      <c r="D8138" s="1" t="s">
        <v>18</v>
      </c>
      <c r="E8138" s="1">
        <v>20</v>
      </c>
      <c r="F8138" s="1">
        <f t="shared" si="635"/>
        <v>31.851999999999997</v>
      </c>
      <c r="G8138" s="1">
        <v>637.04</v>
      </c>
      <c r="H8138" s="1">
        <v>4</v>
      </c>
      <c r="I8138">
        <f t="shared" si="637"/>
        <v>641.04</v>
      </c>
      <c r="J8138">
        <f t="shared" si="638"/>
        <v>5.3265000000000002</v>
      </c>
      <c r="K8138">
        <f t="shared" si="639"/>
        <v>33.931935600000003</v>
      </c>
      <c r="L8138" s="1" t="s">
        <v>26</v>
      </c>
      <c r="M8138" s="1" t="s">
        <v>47</v>
      </c>
      <c r="N8138" s="1" t="s">
        <v>33</v>
      </c>
      <c r="O8138" s="1" t="s">
        <v>29</v>
      </c>
      <c r="P8138" s="1" t="s">
        <v>43</v>
      </c>
      <c r="Q8138" s="1" t="s">
        <v>24</v>
      </c>
      <c r="R8138" s="2">
        <v>40228</v>
      </c>
    </row>
    <row r="8139" spans="1:18" x14ac:dyDescent="0.25">
      <c r="A8139" s="1">
        <v>12292</v>
      </c>
      <c r="B8139" s="2">
        <v>41062</v>
      </c>
      <c r="C8139" s="2" t="str">
        <f t="shared" si="636"/>
        <v>June</v>
      </c>
      <c r="D8139" s="1" t="s">
        <v>32</v>
      </c>
      <c r="E8139" s="1">
        <v>32</v>
      </c>
      <c r="F8139" s="1">
        <f t="shared" si="635"/>
        <v>25.7575</v>
      </c>
      <c r="G8139" s="1">
        <v>824.24</v>
      </c>
      <c r="H8139" s="1">
        <v>5.89</v>
      </c>
      <c r="I8139">
        <f t="shared" si="637"/>
        <v>830.13</v>
      </c>
      <c r="J8139">
        <f t="shared" si="638"/>
        <v>5.3265000000000002</v>
      </c>
      <c r="K8139">
        <f t="shared" si="639"/>
        <v>43.9031436</v>
      </c>
      <c r="L8139" s="1" t="s">
        <v>26</v>
      </c>
      <c r="M8139" s="1" t="s">
        <v>56</v>
      </c>
      <c r="N8139" s="1" t="s">
        <v>21</v>
      </c>
      <c r="O8139" s="1" t="s">
        <v>29</v>
      </c>
      <c r="P8139" s="1" t="s">
        <v>43</v>
      </c>
      <c r="Q8139" s="1" t="s">
        <v>24</v>
      </c>
      <c r="R8139" s="2">
        <v>41062</v>
      </c>
    </row>
    <row r="8140" spans="1:18" x14ac:dyDescent="0.25">
      <c r="A8140" s="1">
        <v>27141</v>
      </c>
      <c r="B8140" s="2">
        <v>40213</v>
      </c>
      <c r="C8140" s="2" t="str">
        <f t="shared" si="636"/>
        <v>February</v>
      </c>
      <c r="D8140" s="1" t="s">
        <v>32</v>
      </c>
      <c r="E8140" s="1">
        <v>25</v>
      </c>
      <c r="F8140" s="1">
        <f t="shared" si="635"/>
        <v>19.832000000000001</v>
      </c>
      <c r="G8140" s="1">
        <v>495.8</v>
      </c>
      <c r="H8140" s="1">
        <v>6.38</v>
      </c>
      <c r="I8140">
        <f t="shared" si="637"/>
        <v>502.18</v>
      </c>
      <c r="J8140">
        <f t="shared" si="638"/>
        <v>4.7610000000000001</v>
      </c>
      <c r="K8140">
        <f t="shared" si="639"/>
        <v>23.605038</v>
      </c>
      <c r="L8140" s="1" t="s">
        <v>26</v>
      </c>
      <c r="M8140" s="1" t="s">
        <v>54</v>
      </c>
      <c r="N8140" s="1" t="s">
        <v>33</v>
      </c>
      <c r="O8140" s="1" t="s">
        <v>22</v>
      </c>
      <c r="P8140" s="1" t="s">
        <v>23</v>
      </c>
      <c r="Q8140" s="1" t="s">
        <v>24</v>
      </c>
      <c r="R8140" s="2">
        <v>40214</v>
      </c>
    </row>
    <row r="8141" spans="1:18" x14ac:dyDescent="0.25">
      <c r="A8141" s="1">
        <v>28002</v>
      </c>
      <c r="B8141" s="2">
        <v>40096</v>
      </c>
      <c r="C8141" s="2" t="str">
        <f t="shared" si="636"/>
        <v>October</v>
      </c>
      <c r="D8141" s="1" t="s">
        <v>37</v>
      </c>
      <c r="E8141" s="1">
        <v>5</v>
      </c>
      <c r="F8141" s="1">
        <f t="shared" si="635"/>
        <v>8.7099999999999991</v>
      </c>
      <c r="G8141" s="1">
        <v>43.55</v>
      </c>
      <c r="H8141" s="1">
        <v>2.15</v>
      </c>
      <c r="I8141">
        <f t="shared" si="637"/>
        <v>45.699999999999996</v>
      </c>
      <c r="J8141">
        <f t="shared" si="638"/>
        <v>3.5455000000000001</v>
      </c>
      <c r="K8141">
        <f t="shared" si="639"/>
        <v>1.5440652499999998</v>
      </c>
      <c r="L8141" s="1" t="s">
        <v>26</v>
      </c>
      <c r="M8141" s="1" t="s">
        <v>49</v>
      </c>
      <c r="N8141" s="1" t="s">
        <v>42</v>
      </c>
      <c r="O8141" s="1" t="s">
        <v>34</v>
      </c>
      <c r="P8141" s="1" t="s">
        <v>45</v>
      </c>
      <c r="Q8141" s="1" t="s">
        <v>36</v>
      </c>
      <c r="R8141" s="2">
        <v>40098</v>
      </c>
    </row>
    <row r="8142" spans="1:18" x14ac:dyDescent="0.25">
      <c r="A8142" s="1">
        <v>18849</v>
      </c>
      <c r="B8142" s="2">
        <v>41126</v>
      </c>
      <c r="C8142" s="2" t="str">
        <f t="shared" si="636"/>
        <v>August</v>
      </c>
      <c r="D8142" s="1" t="s">
        <v>25</v>
      </c>
      <c r="E8142" s="1">
        <v>39</v>
      </c>
      <c r="F8142" s="1">
        <f t="shared" si="635"/>
        <v>13.835897435897436</v>
      </c>
      <c r="G8142" s="1">
        <v>539.6</v>
      </c>
      <c r="H8142" s="1">
        <v>8.7799999999999994</v>
      </c>
      <c r="I8142">
        <f t="shared" si="637"/>
        <v>548.38</v>
      </c>
      <c r="J8142">
        <f t="shared" si="638"/>
        <v>4.7610000000000001</v>
      </c>
      <c r="K8142">
        <f t="shared" si="639"/>
        <v>25.690356000000001</v>
      </c>
      <c r="L8142" s="1" t="s">
        <v>26</v>
      </c>
      <c r="M8142" s="1" t="s">
        <v>47</v>
      </c>
      <c r="N8142" s="1" t="s">
        <v>33</v>
      </c>
      <c r="O8142" s="1" t="s">
        <v>22</v>
      </c>
      <c r="P8142" s="1" t="s">
        <v>23</v>
      </c>
      <c r="Q8142" s="1" t="s">
        <v>24</v>
      </c>
      <c r="R8142" s="2">
        <v>41128</v>
      </c>
    </row>
    <row r="8143" spans="1:18" x14ac:dyDescent="0.25">
      <c r="A8143" s="1">
        <v>26565</v>
      </c>
      <c r="B8143" s="2">
        <v>40107</v>
      </c>
      <c r="C8143" s="2" t="str">
        <f t="shared" si="636"/>
        <v>October</v>
      </c>
      <c r="D8143" s="1" t="s">
        <v>41</v>
      </c>
      <c r="E8143" s="1">
        <v>49</v>
      </c>
      <c r="F8143" s="1">
        <f t="shared" si="635"/>
        <v>435.45448979591839</v>
      </c>
      <c r="G8143" s="1">
        <v>21337.27</v>
      </c>
      <c r="H8143" s="1">
        <v>19.989999999999998</v>
      </c>
      <c r="I8143">
        <f t="shared" si="637"/>
        <v>21357.260000000002</v>
      </c>
      <c r="J8143">
        <f t="shared" si="638"/>
        <v>3.5455000000000001</v>
      </c>
      <c r="K8143">
        <f t="shared" si="639"/>
        <v>756.51290785000003</v>
      </c>
      <c r="L8143" s="1" t="s">
        <v>26</v>
      </c>
      <c r="M8143" s="1" t="s">
        <v>27</v>
      </c>
      <c r="N8143" s="1" t="s">
        <v>33</v>
      </c>
      <c r="O8143" s="1" t="s">
        <v>34</v>
      </c>
      <c r="P8143" s="1" t="s">
        <v>60</v>
      </c>
      <c r="Q8143" s="1" t="s">
        <v>24</v>
      </c>
      <c r="R8143" s="2">
        <v>40108</v>
      </c>
    </row>
    <row r="8144" spans="1:18" x14ac:dyDescent="0.25">
      <c r="A8144" s="1">
        <v>49767</v>
      </c>
      <c r="B8144" s="2">
        <v>40490</v>
      </c>
      <c r="C8144" s="2" t="str">
        <f t="shared" si="636"/>
        <v>November</v>
      </c>
      <c r="D8144" s="1" t="s">
        <v>37</v>
      </c>
      <c r="E8144" s="1">
        <v>43</v>
      </c>
      <c r="F8144" s="1">
        <f t="shared" si="635"/>
        <v>14.753023255813954</v>
      </c>
      <c r="G8144" s="1">
        <v>634.38</v>
      </c>
      <c r="H8144" s="1">
        <v>1.39</v>
      </c>
      <c r="I8144">
        <f t="shared" si="637"/>
        <v>635.77</v>
      </c>
      <c r="J8144">
        <f t="shared" si="638"/>
        <v>3.5455000000000001</v>
      </c>
      <c r="K8144">
        <f t="shared" si="639"/>
        <v>22.491942899999998</v>
      </c>
      <c r="L8144" s="1" t="s">
        <v>26</v>
      </c>
      <c r="M8144" s="1" t="s">
        <v>51</v>
      </c>
      <c r="N8144" s="1" t="s">
        <v>28</v>
      </c>
      <c r="O8144" s="1" t="s">
        <v>34</v>
      </c>
      <c r="P8144" s="1" t="s">
        <v>62</v>
      </c>
      <c r="Q8144" s="1" t="s">
        <v>24</v>
      </c>
      <c r="R8144" s="2">
        <v>40490</v>
      </c>
    </row>
    <row r="8145" spans="1:18" x14ac:dyDescent="0.25">
      <c r="A8145" s="1">
        <v>40901</v>
      </c>
      <c r="B8145" s="2">
        <v>41119</v>
      </c>
      <c r="C8145" s="2" t="str">
        <f t="shared" si="636"/>
        <v>July</v>
      </c>
      <c r="D8145" s="1" t="s">
        <v>41</v>
      </c>
      <c r="E8145" s="1">
        <v>40</v>
      </c>
      <c r="F8145" s="1">
        <f t="shared" si="635"/>
        <v>6.8285</v>
      </c>
      <c r="G8145" s="1">
        <v>273.14</v>
      </c>
      <c r="H8145" s="1">
        <v>4.07</v>
      </c>
      <c r="I8145">
        <f t="shared" si="637"/>
        <v>277.20999999999998</v>
      </c>
      <c r="J8145">
        <f t="shared" si="638"/>
        <v>5.3265000000000002</v>
      </c>
      <c r="K8145">
        <f t="shared" si="639"/>
        <v>14.5488021</v>
      </c>
      <c r="L8145" s="1" t="s">
        <v>26</v>
      </c>
      <c r="M8145" s="1" t="s">
        <v>54</v>
      </c>
      <c r="N8145" s="1" t="s">
        <v>42</v>
      </c>
      <c r="O8145" s="1" t="s">
        <v>29</v>
      </c>
      <c r="P8145" s="1" t="s">
        <v>43</v>
      </c>
      <c r="Q8145" s="1" t="s">
        <v>46</v>
      </c>
      <c r="R8145" s="2">
        <v>41121</v>
      </c>
    </row>
    <row r="8146" spans="1:18" x14ac:dyDescent="0.25">
      <c r="A8146" s="1">
        <v>20194</v>
      </c>
      <c r="B8146" s="2">
        <v>40981</v>
      </c>
      <c r="C8146" s="2" t="str">
        <f t="shared" si="636"/>
        <v>March</v>
      </c>
      <c r="D8146" s="1" t="s">
        <v>25</v>
      </c>
      <c r="E8146" s="1">
        <v>10</v>
      </c>
      <c r="F8146" s="1">
        <f t="shared" si="635"/>
        <v>19.428999999999998</v>
      </c>
      <c r="G8146" s="1">
        <v>194.29</v>
      </c>
      <c r="H8146" s="1">
        <v>6.67</v>
      </c>
      <c r="I8146">
        <f t="shared" si="637"/>
        <v>200.95999999999998</v>
      </c>
      <c r="J8146">
        <f t="shared" si="638"/>
        <v>4.7610000000000001</v>
      </c>
      <c r="K8146">
        <f t="shared" si="639"/>
        <v>9.250146899999999</v>
      </c>
      <c r="L8146" s="1" t="s">
        <v>26</v>
      </c>
      <c r="M8146" s="1" t="s">
        <v>20</v>
      </c>
      <c r="N8146" s="1" t="s">
        <v>21</v>
      </c>
      <c r="O8146" s="1" t="s">
        <v>22</v>
      </c>
      <c r="P8146" s="1" t="s">
        <v>23</v>
      </c>
      <c r="Q8146" s="1" t="s">
        <v>46</v>
      </c>
      <c r="R8146" s="2">
        <v>40983</v>
      </c>
    </row>
    <row r="8147" spans="1:18" x14ac:dyDescent="0.25">
      <c r="A8147" s="1">
        <v>2915</v>
      </c>
      <c r="B8147" s="2">
        <v>39902</v>
      </c>
      <c r="C8147" s="2" t="str">
        <f t="shared" si="636"/>
        <v>March</v>
      </c>
      <c r="D8147" s="1" t="s">
        <v>18</v>
      </c>
      <c r="E8147" s="1">
        <v>23</v>
      </c>
      <c r="F8147" s="1">
        <f t="shared" si="635"/>
        <v>42.920434782608694</v>
      </c>
      <c r="G8147" s="1">
        <v>987.17</v>
      </c>
      <c r="H8147" s="1">
        <v>4</v>
      </c>
      <c r="I8147">
        <f t="shared" si="637"/>
        <v>991.17</v>
      </c>
      <c r="J8147">
        <f t="shared" si="638"/>
        <v>5.3265000000000002</v>
      </c>
      <c r="K8147">
        <f t="shared" si="639"/>
        <v>52.581610050000002</v>
      </c>
      <c r="L8147" s="1" t="s">
        <v>26</v>
      </c>
      <c r="M8147" s="1" t="s">
        <v>51</v>
      </c>
      <c r="N8147" s="1" t="s">
        <v>21</v>
      </c>
      <c r="O8147" s="1" t="s">
        <v>29</v>
      </c>
      <c r="P8147" s="1" t="s">
        <v>43</v>
      </c>
      <c r="Q8147" s="1" t="s">
        <v>24</v>
      </c>
      <c r="R8147" s="2">
        <v>39907</v>
      </c>
    </row>
    <row r="8148" spans="1:18" x14ac:dyDescent="0.25">
      <c r="A8148" s="1">
        <v>25767</v>
      </c>
      <c r="B8148" s="2">
        <v>40971</v>
      </c>
      <c r="C8148" s="2" t="str">
        <f t="shared" si="636"/>
        <v>March</v>
      </c>
      <c r="D8148" s="1" t="s">
        <v>25</v>
      </c>
      <c r="E8148" s="1">
        <v>15</v>
      </c>
      <c r="F8148" s="1">
        <f t="shared" si="635"/>
        <v>39.582000000000001</v>
      </c>
      <c r="G8148" s="1">
        <v>593.73</v>
      </c>
      <c r="H8148" s="1">
        <v>13.26</v>
      </c>
      <c r="I8148">
        <f t="shared" si="637"/>
        <v>606.99</v>
      </c>
      <c r="J8148">
        <f t="shared" si="638"/>
        <v>3.5455000000000001</v>
      </c>
      <c r="K8148">
        <f t="shared" si="639"/>
        <v>21.050697150000001</v>
      </c>
      <c r="L8148" s="1" t="s">
        <v>26</v>
      </c>
      <c r="M8148" s="1" t="s">
        <v>44</v>
      </c>
      <c r="N8148" s="1" t="s">
        <v>33</v>
      </c>
      <c r="O8148" s="1" t="s">
        <v>34</v>
      </c>
      <c r="P8148" s="1" t="s">
        <v>45</v>
      </c>
      <c r="Q8148" s="1" t="s">
        <v>24</v>
      </c>
      <c r="R8148" s="2">
        <v>40972</v>
      </c>
    </row>
    <row r="8149" spans="1:18" x14ac:dyDescent="0.25">
      <c r="A8149" s="1">
        <v>44005</v>
      </c>
      <c r="B8149" s="2">
        <v>40424</v>
      </c>
      <c r="C8149" s="2" t="str">
        <f t="shared" si="636"/>
        <v>September</v>
      </c>
      <c r="D8149" s="1" t="s">
        <v>41</v>
      </c>
      <c r="E8149" s="1">
        <v>7</v>
      </c>
      <c r="F8149" s="1">
        <f t="shared" si="635"/>
        <v>104.76571428571428</v>
      </c>
      <c r="G8149" s="1">
        <v>733.36</v>
      </c>
      <c r="H8149" s="1">
        <v>19.989999999999998</v>
      </c>
      <c r="I8149">
        <f t="shared" si="637"/>
        <v>753.35</v>
      </c>
      <c r="J8149">
        <f t="shared" si="638"/>
        <v>5.3265000000000002</v>
      </c>
      <c r="K8149">
        <f t="shared" si="639"/>
        <v>39.062420400000001</v>
      </c>
      <c r="L8149" s="1" t="s">
        <v>26</v>
      </c>
      <c r="M8149" s="1" t="s">
        <v>51</v>
      </c>
      <c r="N8149" s="1" t="s">
        <v>33</v>
      </c>
      <c r="O8149" s="1" t="s">
        <v>29</v>
      </c>
      <c r="P8149" s="1" t="s">
        <v>43</v>
      </c>
      <c r="Q8149" s="1" t="s">
        <v>24</v>
      </c>
      <c r="R8149" s="2">
        <v>40425</v>
      </c>
    </row>
    <row r="8150" spans="1:18" x14ac:dyDescent="0.25">
      <c r="A8150" s="1">
        <v>549</v>
      </c>
      <c r="B8150" s="2">
        <v>41102</v>
      </c>
      <c r="C8150" s="2" t="str">
        <f t="shared" si="636"/>
        <v>July</v>
      </c>
      <c r="D8150" s="1" t="s">
        <v>37</v>
      </c>
      <c r="E8150" s="1">
        <v>5</v>
      </c>
      <c r="F8150" s="1">
        <f t="shared" si="635"/>
        <v>8.15</v>
      </c>
      <c r="G8150" s="1">
        <v>40.75</v>
      </c>
      <c r="H8150" s="1">
        <v>8.74</v>
      </c>
      <c r="I8150">
        <f t="shared" si="637"/>
        <v>49.49</v>
      </c>
      <c r="J8150">
        <f t="shared" si="638"/>
        <v>3.5455000000000001</v>
      </c>
      <c r="K8150">
        <f t="shared" si="639"/>
        <v>1.4447912500000002</v>
      </c>
      <c r="L8150" s="1" t="s">
        <v>26</v>
      </c>
      <c r="M8150" s="1" t="s">
        <v>27</v>
      </c>
      <c r="N8150" s="1" t="s">
        <v>21</v>
      </c>
      <c r="O8150" s="1" t="s">
        <v>34</v>
      </c>
      <c r="P8150" s="1" t="s">
        <v>45</v>
      </c>
      <c r="Q8150" s="1" t="s">
        <v>24</v>
      </c>
      <c r="R8150" s="2">
        <v>41103</v>
      </c>
    </row>
    <row r="8151" spans="1:18" x14ac:dyDescent="0.25">
      <c r="A8151" s="1">
        <v>27111</v>
      </c>
      <c r="B8151" s="2">
        <v>39883</v>
      </c>
      <c r="C8151" s="2" t="str">
        <f t="shared" si="636"/>
        <v>March</v>
      </c>
      <c r="D8151" s="1" t="s">
        <v>25</v>
      </c>
      <c r="E8151" s="1">
        <v>44</v>
      </c>
      <c r="F8151" s="1">
        <f t="shared" si="635"/>
        <v>17.592102272727274</v>
      </c>
      <c r="G8151" s="1">
        <v>774.05250000000001</v>
      </c>
      <c r="H8151" s="1">
        <v>3.3</v>
      </c>
      <c r="I8151">
        <f t="shared" si="637"/>
        <v>777.35249999999996</v>
      </c>
      <c r="J8151">
        <f t="shared" si="638"/>
        <v>5.3265000000000002</v>
      </c>
      <c r="K8151">
        <f t="shared" si="639"/>
        <v>41.229906412500007</v>
      </c>
      <c r="L8151" s="1" t="s">
        <v>19</v>
      </c>
      <c r="M8151" s="1" t="s">
        <v>44</v>
      </c>
      <c r="N8151" s="1" t="s">
        <v>42</v>
      </c>
      <c r="O8151" s="1" t="s">
        <v>29</v>
      </c>
      <c r="P8151" s="1" t="s">
        <v>30</v>
      </c>
      <c r="Q8151" s="1" t="s">
        <v>46</v>
      </c>
      <c r="R8151" s="2">
        <v>39883</v>
      </c>
    </row>
    <row r="8152" spans="1:18" x14ac:dyDescent="0.25">
      <c r="A8152" s="1">
        <v>41956</v>
      </c>
      <c r="B8152" s="2">
        <v>40889</v>
      </c>
      <c r="C8152" s="2" t="str">
        <f t="shared" si="636"/>
        <v>December</v>
      </c>
      <c r="D8152" s="1" t="s">
        <v>41</v>
      </c>
      <c r="E8152" s="1">
        <v>22</v>
      </c>
      <c r="F8152" s="1">
        <f t="shared" si="635"/>
        <v>16.576818181818183</v>
      </c>
      <c r="G8152" s="1">
        <v>364.69</v>
      </c>
      <c r="H8152" s="1">
        <v>6.25</v>
      </c>
      <c r="I8152">
        <f t="shared" si="637"/>
        <v>370.94</v>
      </c>
      <c r="J8152">
        <f t="shared" si="638"/>
        <v>3.5455000000000001</v>
      </c>
      <c r="K8152">
        <f t="shared" si="639"/>
        <v>12.93008395</v>
      </c>
      <c r="L8152" s="1" t="s">
        <v>19</v>
      </c>
      <c r="M8152" s="1" t="s">
        <v>54</v>
      </c>
      <c r="N8152" s="1" t="s">
        <v>42</v>
      </c>
      <c r="O8152" s="1" t="s">
        <v>34</v>
      </c>
      <c r="P8152" s="1" t="s">
        <v>60</v>
      </c>
      <c r="Q8152" s="1" t="s">
        <v>24</v>
      </c>
      <c r="R8152" s="2">
        <v>40890</v>
      </c>
    </row>
    <row r="8153" spans="1:18" x14ac:dyDescent="0.25">
      <c r="A8153" s="1">
        <v>6272</v>
      </c>
      <c r="B8153" s="2">
        <v>40236</v>
      </c>
      <c r="C8153" s="2" t="str">
        <f t="shared" si="636"/>
        <v>February</v>
      </c>
      <c r="D8153" s="1" t="s">
        <v>25</v>
      </c>
      <c r="E8153" s="1">
        <v>33</v>
      </c>
      <c r="F8153" s="1">
        <f t="shared" si="635"/>
        <v>15.072727272727272</v>
      </c>
      <c r="G8153" s="1">
        <v>497.4</v>
      </c>
      <c r="H8153" s="1">
        <v>8.99</v>
      </c>
      <c r="I8153">
        <f t="shared" si="637"/>
        <v>506.39</v>
      </c>
      <c r="J8153">
        <f t="shared" si="638"/>
        <v>4.7610000000000001</v>
      </c>
      <c r="K8153">
        <f t="shared" si="639"/>
        <v>23.681214000000001</v>
      </c>
      <c r="L8153" s="1" t="s">
        <v>26</v>
      </c>
      <c r="M8153" s="1" t="s">
        <v>54</v>
      </c>
      <c r="N8153" s="1" t="s">
        <v>33</v>
      </c>
      <c r="O8153" s="1" t="s">
        <v>22</v>
      </c>
      <c r="P8153" s="1" t="s">
        <v>23</v>
      </c>
      <c r="Q8153" s="1" t="s">
        <v>46</v>
      </c>
      <c r="R8153" s="2">
        <v>40238</v>
      </c>
    </row>
    <row r="8154" spans="1:18" x14ac:dyDescent="0.25">
      <c r="A8154" s="1">
        <v>55298</v>
      </c>
      <c r="B8154" s="2">
        <v>40027</v>
      </c>
      <c r="C8154" s="2" t="str">
        <f t="shared" si="636"/>
        <v>August</v>
      </c>
      <c r="D8154" s="1" t="s">
        <v>37</v>
      </c>
      <c r="E8154" s="1">
        <v>1</v>
      </c>
      <c r="F8154" s="1">
        <f t="shared" si="635"/>
        <v>368.66</v>
      </c>
      <c r="G8154" s="1">
        <v>368.66</v>
      </c>
      <c r="H8154" s="1">
        <v>64.73</v>
      </c>
      <c r="I8154">
        <f t="shared" si="637"/>
        <v>433.39000000000004</v>
      </c>
      <c r="J8154">
        <f t="shared" si="638"/>
        <v>4.7610000000000001</v>
      </c>
      <c r="K8154">
        <f t="shared" si="639"/>
        <v>17.551902600000002</v>
      </c>
      <c r="L8154" s="1" t="s">
        <v>38</v>
      </c>
      <c r="M8154" s="1" t="s">
        <v>44</v>
      </c>
      <c r="N8154" s="1" t="s">
        <v>33</v>
      </c>
      <c r="O8154" s="1" t="s">
        <v>22</v>
      </c>
      <c r="P8154" s="1" t="s">
        <v>39</v>
      </c>
      <c r="Q8154" s="1" t="s">
        <v>40</v>
      </c>
      <c r="R8154" s="2">
        <v>40028</v>
      </c>
    </row>
    <row r="8155" spans="1:18" x14ac:dyDescent="0.25">
      <c r="A8155" s="1">
        <v>13702</v>
      </c>
      <c r="B8155" s="2">
        <v>40796</v>
      </c>
      <c r="C8155" s="2" t="str">
        <f t="shared" si="636"/>
        <v>September</v>
      </c>
      <c r="D8155" s="1" t="s">
        <v>18</v>
      </c>
      <c r="E8155" s="1">
        <v>6</v>
      </c>
      <c r="F8155" s="1">
        <f t="shared" si="635"/>
        <v>34.833333333333336</v>
      </c>
      <c r="G8155" s="1">
        <v>209</v>
      </c>
      <c r="H8155" s="1">
        <v>7.5</v>
      </c>
      <c r="I8155">
        <f t="shared" si="637"/>
        <v>216.5</v>
      </c>
      <c r="J8155">
        <f t="shared" si="638"/>
        <v>3.5455000000000001</v>
      </c>
      <c r="K8155">
        <f t="shared" si="639"/>
        <v>7.4100950000000001</v>
      </c>
      <c r="L8155" s="1" t="s">
        <v>26</v>
      </c>
      <c r="M8155" s="1" t="s">
        <v>44</v>
      </c>
      <c r="N8155" s="1" t="s">
        <v>28</v>
      </c>
      <c r="O8155" s="1" t="s">
        <v>34</v>
      </c>
      <c r="P8155" s="1" t="s">
        <v>45</v>
      </c>
      <c r="Q8155" s="1" t="s">
        <v>24</v>
      </c>
      <c r="R8155" s="2">
        <v>40800</v>
      </c>
    </row>
    <row r="8156" spans="1:18" x14ac:dyDescent="0.25">
      <c r="A8156" s="1">
        <v>3591</v>
      </c>
      <c r="B8156" s="2">
        <v>40519</v>
      </c>
      <c r="C8156" s="2" t="str">
        <f t="shared" si="636"/>
        <v>December</v>
      </c>
      <c r="D8156" s="1" t="s">
        <v>41</v>
      </c>
      <c r="E8156" s="1">
        <v>3</v>
      </c>
      <c r="F8156" s="1">
        <f t="shared" si="635"/>
        <v>107.19</v>
      </c>
      <c r="G8156" s="1">
        <v>321.57</v>
      </c>
      <c r="H8156" s="1">
        <v>15.66</v>
      </c>
      <c r="I8156">
        <f t="shared" si="637"/>
        <v>337.23</v>
      </c>
      <c r="J8156">
        <f t="shared" si="638"/>
        <v>3.5455000000000001</v>
      </c>
      <c r="K8156">
        <f t="shared" si="639"/>
        <v>11.401264349999998</v>
      </c>
      <c r="L8156" s="1" t="s">
        <v>38</v>
      </c>
      <c r="M8156" s="1" t="s">
        <v>27</v>
      </c>
      <c r="N8156" s="1" t="s">
        <v>28</v>
      </c>
      <c r="O8156" s="1" t="s">
        <v>34</v>
      </c>
      <c r="P8156" s="1" t="s">
        <v>68</v>
      </c>
      <c r="Q8156" s="1" t="s">
        <v>40</v>
      </c>
      <c r="R8156" s="2">
        <v>40521</v>
      </c>
    </row>
    <row r="8157" spans="1:18" x14ac:dyDescent="0.25">
      <c r="A8157" s="1">
        <v>55650</v>
      </c>
      <c r="B8157" s="2">
        <v>40837</v>
      </c>
      <c r="C8157" s="2" t="str">
        <f t="shared" si="636"/>
        <v>October</v>
      </c>
      <c r="D8157" s="1" t="s">
        <v>18</v>
      </c>
      <c r="E8157" s="1">
        <v>41</v>
      </c>
      <c r="F8157" s="1">
        <f t="shared" si="635"/>
        <v>30.706585365853659</v>
      </c>
      <c r="G8157" s="1">
        <v>1258.97</v>
      </c>
      <c r="H8157" s="1">
        <v>5.5</v>
      </c>
      <c r="I8157">
        <f t="shared" si="637"/>
        <v>1264.47</v>
      </c>
      <c r="J8157">
        <f t="shared" si="638"/>
        <v>5.3265000000000002</v>
      </c>
      <c r="K8157">
        <f t="shared" si="639"/>
        <v>67.059037050000001</v>
      </c>
      <c r="L8157" s="1" t="s">
        <v>26</v>
      </c>
      <c r="M8157" s="1" t="s">
        <v>56</v>
      </c>
      <c r="N8157" s="1" t="s">
        <v>42</v>
      </c>
      <c r="O8157" s="1" t="s">
        <v>29</v>
      </c>
      <c r="P8157" s="1" t="s">
        <v>43</v>
      </c>
      <c r="Q8157" s="1" t="s">
        <v>24</v>
      </c>
      <c r="R8157" s="2">
        <v>40839</v>
      </c>
    </row>
    <row r="8158" spans="1:18" x14ac:dyDescent="0.25">
      <c r="A8158" s="1">
        <v>4676</v>
      </c>
      <c r="B8158" s="2">
        <v>40786</v>
      </c>
      <c r="C8158" s="2" t="str">
        <f t="shared" si="636"/>
        <v>August</v>
      </c>
      <c r="D8158" s="1" t="s">
        <v>25</v>
      </c>
      <c r="E8158" s="1">
        <v>30</v>
      </c>
      <c r="F8158" s="1">
        <f t="shared" si="635"/>
        <v>141.76696666666666</v>
      </c>
      <c r="G8158" s="1">
        <v>4253.009</v>
      </c>
      <c r="H8158" s="1">
        <v>8.99</v>
      </c>
      <c r="I8158">
        <f t="shared" si="637"/>
        <v>4261.9989999999998</v>
      </c>
      <c r="J8158">
        <f t="shared" si="638"/>
        <v>5.3265000000000002</v>
      </c>
      <c r="K8158">
        <f t="shared" si="639"/>
        <v>226.53652438500001</v>
      </c>
      <c r="L8158" s="1" t="s">
        <v>26</v>
      </c>
      <c r="M8158" s="1" t="s">
        <v>65</v>
      </c>
      <c r="N8158" s="1" t="s">
        <v>42</v>
      </c>
      <c r="O8158" s="1" t="s">
        <v>29</v>
      </c>
      <c r="P8158" s="1" t="s">
        <v>30</v>
      </c>
      <c r="Q8158" s="1" t="s">
        <v>24</v>
      </c>
      <c r="R8158" s="2">
        <v>40787</v>
      </c>
    </row>
    <row r="8159" spans="1:18" x14ac:dyDescent="0.25">
      <c r="A8159" s="1">
        <v>40422</v>
      </c>
      <c r="B8159" s="2">
        <v>40742</v>
      </c>
      <c r="C8159" s="2" t="str">
        <f t="shared" si="636"/>
        <v>July</v>
      </c>
      <c r="D8159" s="1" t="s">
        <v>37</v>
      </c>
      <c r="E8159" s="1">
        <v>39</v>
      </c>
      <c r="F8159" s="1">
        <f t="shared" si="635"/>
        <v>56.216384615384612</v>
      </c>
      <c r="G8159" s="1">
        <v>2192.4389999999999</v>
      </c>
      <c r="H8159" s="1">
        <v>3.99</v>
      </c>
      <c r="I8159">
        <f t="shared" si="637"/>
        <v>2196.4289999999996</v>
      </c>
      <c r="J8159">
        <f t="shared" si="638"/>
        <v>5.3265000000000002</v>
      </c>
      <c r="K8159">
        <f t="shared" si="639"/>
        <v>116.780263335</v>
      </c>
      <c r="L8159" s="1" t="s">
        <v>19</v>
      </c>
      <c r="M8159" s="1" t="s">
        <v>27</v>
      </c>
      <c r="N8159" s="1" t="s">
        <v>21</v>
      </c>
      <c r="O8159" s="1" t="s">
        <v>29</v>
      </c>
      <c r="P8159" s="1" t="s">
        <v>30</v>
      </c>
      <c r="Q8159" s="1" t="s">
        <v>24</v>
      </c>
      <c r="R8159" s="2">
        <v>40744</v>
      </c>
    </row>
    <row r="8160" spans="1:18" x14ac:dyDescent="0.25">
      <c r="A8160" s="1">
        <v>47460</v>
      </c>
      <c r="B8160" s="2">
        <v>40461</v>
      </c>
      <c r="C8160" s="2" t="str">
        <f t="shared" si="636"/>
        <v>October</v>
      </c>
      <c r="D8160" s="1" t="s">
        <v>37</v>
      </c>
      <c r="E8160" s="1">
        <v>12</v>
      </c>
      <c r="F8160" s="1">
        <f t="shared" si="635"/>
        <v>2.6333333333333333</v>
      </c>
      <c r="G8160" s="1">
        <v>31.6</v>
      </c>
      <c r="H8160" s="1">
        <v>0.93</v>
      </c>
      <c r="I8160">
        <f t="shared" si="637"/>
        <v>32.53</v>
      </c>
      <c r="J8160">
        <f t="shared" si="638"/>
        <v>3.5455000000000001</v>
      </c>
      <c r="K8160">
        <f t="shared" si="639"/>
        <v>1.1203780000000001</v>
      </c>
      <c r="L8160" s="1" t="s">
        <v>26</v>
      </c>
      <c r="M8160" s="1" t="s">
        <v>44</v>
      </c>
      <c r="N8160" s="1" t="s">
        <v>33</v>
      </c>
      <c r="O8160" s="1" t="s">
        <v>34</v>
      </c>
      <c r="P8160" s="1" t="s">
        <v>35</v>
      </c>
      <c r="Q8160" s="1" t="s">
        <v>36</v>
      </c>
      <c r="R8160" s="2">
        <v>40463</v>
      </c>
    </row>
    <row r="8161" spans="1:18" x14ac:dyDescent="0.25">
      <c r="A8161" s="1">
        <v>29671</v>
      </c>
      <c r="B8161" s="2">
        <v>40259</v>
      </c>
      <c r="C8161" s="2" t="str">
        <f t="shared" si="636"/>
        <v>March</v>
      </c>
      <c r="D8161" s="1" t="s">
        <v>37</v>
      </c>
      <c r="E8161" s="1">
        <v>43</v>
      </c>
      <c r="F8161" s="1">
        <f t="shared" si="635"/>
        <v>35.155813953488376</v>
      </c>
      <c r="G8161" s="1">
        <v>1511.7</v>
      </c>
      <c r="H8161" s="1">
        <v>7.73</v>
      </c>
      <c r="I8161">
        <f t="shared" si="637"/>
        <v>1519.43</v>
      </c>
      <c r="J8161">
        <f t="shared" si="638"/>
        <v>3.5455000000000001</v>
      </c>
      <c r="K8161">
        <f t="shared" si="639"/>
        <v>53.597323500000002</v>
      </c>
      <c r="L8161" s="1" t="s">
        <v>26</v>
      </c>
      <c r="M8161" s="1" t="s">
        <v>27</v>
      </c>
      <c r="N8161" s="1" t="s">
        <v>21</v>
      </c>
      <c r="O8161" s="1" t="s">
        <v>34</v>
      </c>
      <c r="P8161" s="1" t="s">
        <v>35</v>
      </c>
      <c r="Q8161" s="1" t="s">
        <v>24</v>
      </c>
      <c r="R8161" s="2">
        <v>40260</v>
      </c>
    </row>
    <row r="8162" spans="1:18" x14ac:dyDescent="0.25">
      <c r="A8162" s="1">
        <v>39330</v>
      </c>
      <c r="B8162" s="2">
        <v>40376</v>
      </c>
      <c r="C8162" s="2" t="str">
        <f t="shared" si="636"/>
        <v>July</v>
      </c>
      <c r="D8162" s="1" t="s">
        <v>37</v>
      </c>
      <c r="E8162" s="1">
        <v>29</v>
      </c>
      <c r="F8162" s="1">
        <f t="shared" si="635"/>
        <v>6.3713793103448282</v>
      </c>
      <c r="G8162" s="1">
        <v>184.77</v>
      </c>
      <c r="H8162" s="1">
        <v>5.3</v>
      </c>
      <c r="I8162">
        <f t="shared" si="637"/>
        <v>190.07000000000002</v>
      </c>
      <c r="J8162">
        <f t="shared" si="638"/>
        <v>3.5455000000000001</v>
      </c>
      <c r="K8162">
        <f t="shared" si="639"/>
        <v>6.5510203499999999</v>
      </c>
      <c r="L8162" s="1" t="s">
        <v>19</v>
      </c>
      <c r="M8162" s="1" t="s">
        <v>27</v>
      </c>
      <c r="N8162" s="1" t="s">
        <v>33</v>
      </c>
      <c r="O8162" s="1" t="s">
        <v>34</v>
      </c>
      <c r="P8162" s="1" t="s">
        <v>50</v>
      </c>
      <c r="Q8162" s="1" t="s">
        <v>46</v>
      </c>
      <c r="R8162" s="2">
        <v>40377</v>
      </c>
    </row>
    <row r="8163" spans="1:18" x14ac:dyDescent="0.25">
      <c r="A8163" s="1">
        <v>23104</v>
      </c>
      <c r="B8163" s="2">
        <v>40642</v>
      </c>
      <c r="C8163" s="2" t="str">
        <f t="shared" si="636"/>
        <v>April</v>
      </c>
      <c r="D8163" s="1" t="s">
        <v>41</v>
      </c>
      <c r="E8163" s="1">
        <v>3</v>
      </c>
      <c r="F8163" s="1">
        <f t="shared" si="635"/>
        <v>10.306666666666667</v>
      </c>
      <c r="G8163" s="1">
        <v>30.92</v>
      </c>
      <c r="H8163" s="1">
        <v>2.83</v>
      </c>
      <c r="I8163">
        <f t="shared" si="637"/>
        <v>33.75</v>
      </c>
      <c r="J8163">
        <f t="shared" si="638"/>
        <v>4.7610000000000001</v>
      </c>
      <c r="K8163">
        <f t="shared" si="639"/>
        <v>1.4721012000000002</v>
      </c>
      <c r="L8163" s="1" t="s">
        <v>19</v>
      </c>
      <c r="M8163" s="1" t="s">
        <v>54</v>
      </c>
      <c r="N8163" s="1" t="s">
        <v>28</v>
      </c>
      <c r="O8163" s="1" t="s">
        <v>22</v>
      </c>
      <c r="P8163" s="1" t="s">
        <v>23</v>
      </c>
      <c r="Q8163" s="1" t="s">
        <v>46</v>
      </c>
      <c r="R8163" s="2">
        <v>40643</v>
      </c>
    </row>
    <row r="8164" spans="1:18" x14ac:dyDescent="0.25">
      <c r="A8164" s="1">
        <v>18308</v>
      </c>
      <c r="B8164" s="2">
        <v>40095</v>
      </c>
      <c r="C8164" s="2" t="str">
        <f t="shared" si="636"/>
        <v>October</v>
      </c>
      <c r="D8164" s="1" t="s">
        <v>32</v>
      </c>
      <c r="E8164" s="1">
        <v>30</v>
      </c>
      <c r="F8164" s="1">
        <f t="shared" si="635"/>
        <v>3.8040000000000003</v>
      </c>
      <c r="G8164" s="1">
        <v>114.12</v>
      </c>
      <c r="H8164" s="1">
        <v>1.49</v>
      </c>
      <c r="I8164">
        <f t="shared" si="637"/>
        <v>115.61</v>
      </c>
      <c r="J8164">
        <f t="shared" si="638"/>
        <v>3.5455000000000001</v>
      </c>
      <c r="K8164">
        <f t="shared" si="639"/>
        <v>4.0461245999999997</v>
      </c>
      <c r="L8164" s="1" t="s">
        <v>26</v>
      </c>
      <c r="M8164" s="1" t="s">
        <v>44</v>
      </c>
      <c r="N8164" s="1" t="s">
        <v>33</v>
      </c>
      <c r="O8164" s="1" t="s">
        <v>34</v>
      </c>
      <c r="P8164" s="1" t="s">
        <v>48</v>
      </c>
      <c r="Q8164" s="1" t="s">
        <v>24</v>
      </c>
      <c r="R8164" s="2">
        <v>40097</v>
      </c>
    </row>
    <row r="8165" spans="1:18" x14ac:dyDescent="0.25">
      <c r="A8165" s="1">
        <v>19556</v>
      </c>
      <c r="B8165" s="2">
        <v>40542</v>
      </c>
      <c r="C8165" s="2" t="str">
        <f t="shared" si="636"/>
        <v>December</v>
      </c>
      <c r="D8165" s="1" t="s">
        <v>32</v>
      </c>
      <c r="E8165" s="1">
        <v>45</v>
      </c>
      <c r="F8165" s="1">
        <f t="shared" si="635"/>
        <v>128.56866666666667</v>
      </c>
      <c r="G8165" s="1">
        <v>5785.59</v>
      </c>
      <c r="H8165" s="1">
        <v>30</v>
      </c>
      <c r="I8165">
        <f t="shared" si="637"/>
        <v>5815.59</v>
      </c>
      <c r="J8165">
        <f t="shared" si="638"/>
        <v>4.7610000000000001</v>
      </c>
      <c r="K8165">
        <f t="shared" si="639"/>
        <v>275.45193990000001</v>
      </c>
      <c r="L8165" s="1" t="s">
        <v>38</v>
      </c>
      <c r="M8165" s="1" t="s">
        <v>47</v>
      </c>
      <c r="N8165" s="1" t="s">
        <v>21</v>
      </c>
      <c r="O8165" s="1" t="s">
        <v>22</v>
      </c>
      <c r="P8165" s="1" t="s">
        <v>39</v>
      </c>
      <c r="Q8165" s="1" t="s">
        <v>40</v>
      </c>
      <c r="R8165" s="2">
        <v>40559</v>
      </c>
    </row>
    <row r="8166" spans="1:18" x14ac:dyDescent="0.25">
      <c r="A8166" s="1">
        <v>56166</v>
      </c>
      <c r="B8166" s="2">
        <v>40394</v>
      </c>
      <c r="C8166" s="2" t="str">
        <f t="shared" si="636"/>
        <v>August</v>
      </c>
      <c r="D8166" s="1" t="s">
        <v>37</v>
      </c>
      <c r="E8166" s="1">
        <v>1</v>
      </c>
      <c r="F8166" s="1">
        <f t="shared" si="635"/>
        <v>142.24</v>
      </c>
      <c r="G8166" s="1">
        <v>142.24</v>
      </c>
      <c r="H8166" s="1">
        <v>42</v>
      </c>
      <c r="I8166">
        <f t="shared" si="637"/>
        <v>184.24</v>
      </c>
      <c r="J8166">
        <f t="shared" si="638"/>
        <v>4.7610000000000001</v>
      </c>
      <c r="K8166">
        <f t="shared" si="639"/>
        <v>6.7720464000000007</v>
      </c>
      <c r="L8166" s="1" t="s">
        <v>38</v>
      </c>
      <c r="M8166" s="1" t="s">
        <v>69</v>
      </c>
      <c r="N8166" s="1" t="s">
        <v>21</v>
      </c>
      <c r="O8166" s="1" t="s">
        <v>22</v>
      </c>
      <c r="P8166" s="1" t="s">
        <v>39</v>
      </c>
      <c r="Q8166" s="1" t="s">
        <v>40</v>
      </c>
      <c r="R8166" s="2">
        <v>40395</v>
      </c>
    </row>
    <row r="8167" spans="1:18" x14ac:dyDescent="0.25">
      <c r="A8167" s="1">
        <v>7267</v>
      </c>
      <c r="B8167" s="2">
        <v>41149</v>
      </c>
      <c r="C8167" s="2" t="str">
        <f t="shared" si="636"/>
        <v>August</v>
      </c>
      <c r="D8167" s="1" t="s">
        <v>25</v>
      </c>
      <c r="E8167" s="1">
        <v>19</v>
      </c>
      <c r="F8167" s="1">
        <f t="shared" si="635"/>
        <v>13.806315789473684</v>
      </c>
      <c r="G8167" s="1">
        <v>262.32</v>
      </c>
      <c r="H8167" s="1">
        <v>6.46</v>
      </c>
      <c r="I8167">
        <f t="shared" si="637"/>
        <v>268.77999999999997</v>
      </c>
      <c r="J8167">
        <f t="shared" si="638"/>
        <v>3.5455000000000001</v>
      </c>
      <c r="K8167">
        <f t="shared" si="639"/>
        <v>9.3005556000000009</v>
      </c>
      <c r="L8167" s="1" t="s">
        <v>26</v>
      </c>
      <c r="M8167" s="1" t="s">
        <v>59</v>
      </c>
      <c r="N8167" s="1" t="s">
        <v>21</v>
      </c>
      <c r="O8167" s="1" t="s">
        <v>34</v>
      </c>
      <c r="P8167" s="1" t="s">
        <v>48</v>
      </c>
      <c r="Q8167" s="1" t="s">
        <v>24</v>
      </c>
      <c r="R8167" s="2">
        <v>41149</v>
      </c>
    </row>
    <row r="8168" spans="1:18" x14ac:dyDescent="0.25">
      <c r="A8168" s="1">
        <v>8902</v>
      </c>
      <c r="B8168" s="2">
        <v>40713</v>
      </c>
      <c r="C8168" s="2" t="str">
        <f t="shared" si="636"/>
        <v>June</v>
      </c>
      <c r="D8168" s="1" t="s">
        <v>25</v>
      </c>
      <c r="E8168" s="1">
        <v>27</v>
      </c>
      <c r="F8168" s="1">
        <f t="shared" si="635"/>
        <v>6.6837037037037037</v>
      </c>
      <c r="G8168" s="1">
        <v>180.46</v>
      </c>
      <c r="H8168" s="1">
        <v>5.94</v>
      </c>
      <c r="I8168">
        <f t="shared" si="637"/>
        <v>186.4</v>
      </c>
      <c r="J8168">
        <f t="shared" si="638"/>
        <v>3.5455000000000001</v>
      </c>
      <c r="K8168">
        <f t="shared" si="639"/>
        <v>6.3982093000000013</v>
      </c>
      <c r="L8168" s="1" t="s">
        <v>26</v>
      </c>
      <c r="M8168" s="1" t="s">
        <v>51</v>
      </c>
      <c r="N8168" s="1" t="s">
        <v>21</v>
      </c>
      <c r="O8168" s="1" t="s">
        <v>34</v>
      </c>
      <c r="P8168" s="1" t="s">
        <v>45</v>
      </c>
      <c r="Q8168" s="1" t="s">
        <v>24</v>
      </c>
      <c r="R8168" s="2">
        <v>40715</v>
      </c>
    </row>
    <row r="8169" spans="1:18" x14ac:dyDescent="0.25">
      <c r="A8169" s="1">
        <v>39490</v>
      </c>
      <c r="B8169" s="2">
        <v>41133</v>
      </c>
      <c r="C8169" s="2" t="str">
        <f t="shared" si="636"/>
        <v>August</v>
      </c>
      <c r="D8169" s="1" t="s">
        <v>18</v>
      </c>
      <c r="E8169" s="1">
        <v>17</v>
      </c>
      <c r="F8169" s="1">
        <f t="shared" si="635"/>
        <v>167.33176470588234</v>
      </c>
      <c r="G8169" s="1">
        <v>2844.64</v>
      </c>
      <c r="H8169" s="1">
        <v>60</v>
      </c>
      <c r="I8169">
        <f t="shared" si="637"/>
        <v>2904.64</v>
      </c>
      <c r="J8169">
        <f t="shared" si="638"/>
        <v>4.7610000000000001</v>
      </c>
      <c r="K8169">
        <f t="shared" si="639"/>
        <v>135.43331039999998</v>
      </c>
      <c r="L8169" s="1" t="s">
        <v>38</v>
      </c>
      <c r="M8169" s="1" t="s">
        <v>47</v>
      </c>
      <c r="N8169" s="1" t="s">
        <v>28</v>
      </c>
      <c r="O8169" s="1" t="s">
        <v>22</v>
      </c>
      <c r="P8169" s="1" t="s">
        <v>57</v>
      </c>
      <c r="Q8169" s="1" t="s">
        <v>40</v>
      </c>
      <c r="R8169" s="2">
        <v>41137</v>
      </c>
    </row>
    <row r="8170" spans="1:18" x14ac:dyDescent="0.25">
      <c r="A8170" s="1">
        <v>31684</v>
      </c>
      <c r="B8170" s="2">
        <v>41168</v>
      </c>
      <c r="C8170" s="2" t="str">
        <f t="shared" si="636"/>
        <v>September</v>
      </c>
      <c r="D8170" s="1" t="s">
        <v>37</v>
      </c>
      <c r="E8170" s="1">
        <v>28</v>
      </c>
      <c r="F8170" s="1">
        <f t="shared" si="635"/>
        <v>16.318214285714287</v>
      </c>
      <c r="G8170" s="1">
        <v>456.91</v>
      </c>
      <c r="H8170" s="1">
        <v>17.78</v>
      </c>
      <c r="I8170">
        <f t="shared" si="637"/>
        <v>474.69000000000005</v>
      </c>
      <c r="J8170">
        <f t="shared" si="638"/>
        <v>3.5455000000000001</v>
      </c>
      <c r="K8170">
        <f t="shared" si="639"/>
        <v>16.199744050000003</v>
      </c>
      <c r="L8170" s="1" t="s">
        <v>19</v>
      </c>
      <c r="M8170" s="1" t="s">
        <v>44</v>
      </c>
      <c r="N8170" s="1" t="s">
        <v>33</v>
      </c>
      <c r="O8170" s="1" t="s">
        <v>34</v>
      </c>
      <c r="P8170" s="1" t="s">
        <v>60</v>
      </c>
      <c r="Q8170" s="1" t="s">
        <v>24</v>
      </c>
      <c r="R8170" s="2">
        <v>41170</v>
      </c>
    </row>
    <row r="8171" spans="1:18" x14ac:dyDescent="0.25">
      <c r="A8171" s="1">
        <v>57376</v>
      </c>
      <c r="B8171" s="2">
        <v>40713</v>
      </c>
      <c r="C8171" s="2" t="str">
        <f t="shared" si="636"/>
        <v>June</v>
      </c>
      <c r="D8171" s="1" t="s">
        <v>37</v>
      </c>
      <c r="E8171" s="1">
        <v>44</v>
      </c>
      <c r="F8171" s="1">
        <f t="shared" si="635"/>
        <v>10.061818181818182</v>
      </c>
      <c r="G8171" s="1">
        <v>442.72</v>
      </c>
      <c r="H8171" s="1">
        <v>7.94</v>
      </c>
      <c r="I8171">
        <f t="shared" si="637"/>
        <v>450.66</v>
      </c>
      <c r="J8171">
        <f t="shared" si="638"/>
        <v>4.7610000000000001</v>
      </c>
      <c r="K8171">
        <f t="shared" si="639"/>
        <v>21.077899200000001</v>
      </c>
      <c r="L8171" s="1" t="s">
        <v>26</v>
      </c>
      <c r="M8171" s="1" t="s">
        <v>58</v>
      </c>
      <c r="N8171" s="1" t="s">
        <v>28</v>
      </c>
      <c r="O8171" s="1" t="s">
        <v>22</v>
      </c>
      <c r="P8171" s="1" t="s">
        <v>23</v>
      </c>
      <c r="Q8171" s="1" t="s">
        <v>46</v>
      </c>
      <c r="R8171" s="2">
        <v>40715</v>
      </c>
    </row>
    <row r="8172" spans="1:18" x14ac:dyDescent="0.25">
      <c r="A8172" s="1">
        <v>4070</v>
      </c>
      <c r="B8172" s="2">
        <v>40705</v>
      </c>
      <c r="C8172" s="2" t="str">
        <f t="shared" si="636"/>
        <v>June</v>
      </c>
      <c r="D8172" s="1" t="s">
        <v>25</v>
      </c>
      <c r="E8172" s="1">
        <v>22</v>
      </c>
      <c r="F8172" s="1">
        <f t="shared" si="635"/>
        <v>29.366818181818186</v>
      </c>
      <c r="G8172" s="1">
        <v>646.07000000000005</v>
      </c>
      <c r="H8172" s="1">
        <v>1.99</v>
      </c>
      <c r="I8172">
        <f t="shared" si="637"/>
        <v>648.06000000000006</v>
      </c>
      <c r="J8172">
        <f t="shared" si="638"/>
        <v>5.3265000000000002</v>
      </c>
      <c r="K8172">
        <f t="shared" si="639"/>
        <v>34.412918550000001</v>
      </c>
      <c r="L8172" s="1" t="s">
        <v>19</v>
      </c>
      <c r="M8172" s="1" t="s">
        <v>56</v>
      </c>
      <c r="N8172" s="1" t="s">
        <v>42</v>
      </c>
      <c r="O8172" s="1" t="s">
        <v>29</v>
      </c>
      <c r="P8172" s="1" t="s">
        <v>43</v>
      </c>
      <c r="Q8172" s="1" t="s">
        <v>46</v>
      </c>
      <c r="R8172" s="2">
        <v>40705</v>
      </c>
    </row>
    <row r="8173" spans="1:18" x14ac:dyDescent="0.25">
      <c r="A8173" s="1">
        <v>56420</v>
      </c>
      <c r="B8173" s="2">
        <v>40748</v>
      </c>
      <c r="C8173" s="2" t="str">
        <f t="shared" si="636"/>
        <v>July</v>
      </c>
      <c r="D8173" s="1" t="s">
        <v>18</v>
      </c>
      <c r="E8173" s="1">
        <v>22</v>
      </c>
      <c r="F8173" s="1">
        <f t="shared" si="635"/>
        <v>109.23350000000001</v>
      </c>
      <c r="G8173" s="1">
        <v>2403.1370000000002</v>
      </c>
      <c r="H8173" s="1">
        <v>8.99</v>
      </c>
      <c r="I8173">
        <f t="shared" si="637"/>
        <v>2412.127</v>
      </c>
      <c r="J8173">
        <f t="shared" si="638"/>
        <v>5.3265000000000002</v>
      </c>
      <c r="K8173">
        <f t="shared" si="639"/>
        <v>128.003092305</v>
      </c>
      <c r="L8173" s="1" t="s">
        <v>26</v>
      </c>
      <c r="M8173" s="1" t="s">
        <v>51</v>
      </c>
      <c r="N8173" s="1" t="s">
        <v>21</v>
      </c>
      <c r="O8173" s="1" t="s">
        <v>29</v>
      </c>
      <c r="P8173" s="1" t="s">
        <v>30</v>
      </c>
      <c r="Q8173" s="1" t="s">
        <v>24</v>
      </c>
      <c r="R8173" s="2">
        <v>40753</v>
      </c>
    </row>
    <row r="8174" spans="1:18" x14ac:dyDescent="0.25">
      <c r="A8174" s="1">
        <v>16709</v>
      </c>
      <c r="B8174" s="2">
        <v>41188</v>
      </c>
      <c r="C8174" s="2" t="str">
        <f t="shared" si="636"/>
        <v>October</v>
      </c>
      <c r="D8174" s="1" t="s">
        <v>25</v>
      </c>
      <c r="E8174" s="1">
        <v>3</v>
      </c>
      <c r="F8174" s="1">
        <f t="shared" si="635"/>
        <v>8.1199999999999992</v>
      </c>
      <c r="G8174" s="1">
        <v>24.36</v>
      </c>
      <c r="H8174" s="1">
        <v>5.74</v>
      </c>
      <c r="I8174">
        <f t="shared" si="637"/>
        <v>30.1</v>
      </c>
      <c r="J8174">
        <f t="shared" si="638"/>
        <v>3.5455000000000001</v>
      </c>
      <c r="K8174">
        <f t="shared" si="639"/>
        <v>0.8636838</v>
      </c>
      <c r="L8174" s="1" t="s">
        <v>26</v>
      </c>
      <c r="M8174" s="1" t="s">
        <v>47</v>
      </c>
      <c r="N8174" s="1" t="s">
        <v>28</v>
      </c>
      <c r="O8174" s="1" t="s">
        <v>34</v>
      </c>
      <c r="P8174" s="1" t="s">
        <v>45</v>
      </c>
      <c r="Q8174" s="1" t="s">
        <v>24</v>
      </c>
      <c r="R8174" s="2">
        <v>41190</v>
      </c>
    </row>
    <row r="8175" spans="1:18" x14ac:dyDescent="0.25">
      <c r="A8175" s="1">
        <v>23555</v>
      </c>
      <c r="B8175" s="2">
        <v>41254</v>
      </c>
      <c r="C8175" s="2" t="str">
        <f t="shared" si="636"/>
        <v>December</v>
      </c>
      <c r="D8175" s="1" t="s">
        <v>25</v>
      </c>
      <c r="E8175" s="1">
        <v>5</v>
      </c>
      <c r="F8175" s="1">
        <f t="shared" si="635"/>
        <v>56.890499999999996</v>
      </c>
      <c r="G8175" s="1">
        <v>284.45249999999999</v>
      </c>
      <c r="H8175" s="1">
        <v>8.99</v>
      </c>
      <c r="I8175">
        <f t="shared" si="637"/>
        <v>293.4425</v>
      </c>
      <c r="J8175">
        <f t="shared" si="638"/>
        <v>5.3265000000000002</v>
      </c>
      <c r="K8175">
        <f t="shared" si="639"/>
        <v>15.151362412499999</v>
      </c>
      <c r="L8175" s="1" t="s">
        <v>26</v>
      </c>
      <c r="M8175" s="1" t="s">
        <v>47</v>
      </c>
      <c r="N8175" s="1" t="s">
        <v>33</v>
      </c>
      <c r="O8175" s="1" t="s">
        <v>29</v>
      </c>
      <c r="P8175" s="1" t="s">
        <v>30</v>
      </c>
      <c r="Q8175" s="1" t="s">
        <v>24</v>
      </c>
      <c r="R8175" s="2">
        <v>41255</v>
      </c>
    </row>
    <row r="8176" spans="1:18" x14ac:dyDescent="0.25">
      <c r="A8176" s="1">
        <v>6144</v>
      </c>
      <c r="B8176" s="2">
        <v>39985</v>
      </c>
      <c r="C8176" s="2" t="str">
        <f t="shared" si="636"/>
        <v>June</v>
      </c>
      <c r="D8176" s="1" t="s">
        <v>37</v>
      </c>
      <c r="E8176" s="1">
        <v>4</v>
      </c>
      <c r="F8176" s="1">
        <f t="shared" si="635"/>
        <v>368.07749999999999</v>
      </c>
      <c r="G8176" s="1">
        <v>1472.31</v>
      </c>
      <c r="H8176" s="1">
        <v>40.19</v>
      </c>
      <c r="I8176">
        <f t="shared" si="637"/>
        <v>1512.5</v>
      </c>
      <c r="J8176">
        <f t="shared" si="638"/>
        <v>4.7610000000000001</v>
      </c>
      <c r="K8176">
        <f t="shared" si="639"/>
        <v>70.096679100000003</v>
      </c>
      <c r="L8176" s="1" t="s">
        <v>38</v>
      </c>
      <c r="M8176" s="1" t="s">
        <v>20</v>
      </c>
      <c r="N8176" s="1" t="s">
        <v>33</v>
      </c>
      <c r="O8176" s="1" t="s">
        <v>22</v>
      </c>
      <c r="P8176" s="1" t="s">
        <v>57</v>
      </c>
      <c r="Q8176" s="1" t="s">
        <v>64</v>
      </c>
      <c r="R8176" s="2">
        <v>39986</v>
      </c>
    </row>
    <row r="8177" spans="1:18" x14ac:dyDescent="0.25">
      <c r="A8177" s="1">
        <v>56166</v>
      </c>
      <c r="B8177" s="2">
        <v>40394</v>
      </c>
      <c r="C8177" s="2" t="str">
        <f t="shared" si="636"/>
        <v>August</v>
      </c>
      <c r="D8177" s="1" t="s">
        <v>37</v>
      </c>
      <c r="E8177" s="1">
        <v>45</v>
      </c>
      <c r="F8177" s="1">
        <f t="shared" si="635"/>
        <v>13.681777777777777</v>
      </c>
      <c r="G8177" s="1">
        <v>615.67999999999995</v>
      </c>
      <c r="H8177" s="1">
        <v>6.75</v>
      </c>
      <c r="I8177">
        <f t="shared" si="637"/>
        <v>622.42999999999995</v>
      </c>
      <c r="J8177">
        <f t="shared" si="638"/>
        <v>3.5455000000000001</v>
      </c>
      <c r="K8177">
        <f t="shared" si="639"/>
        <v>21.828934399999998</v>
      </c>
      <c r="L8177" s="1" t="s">
        <v>26</v>
      </c>
      <c r="M8177" s="1" t="s">
        <v>58</v>
      </c>
      <c r="N8177" s="1" t="s">
        <v>21</v>
      </c>
      <c r="O8177" s="1" t="s">
        <v>34</v>
      </c>
      <c r="P8177" s="1" t="s">
        <v>68</v>
      </c>
      <c r="Q8177" s="1" t="s">
        <v>31</v>
      </c>
      <c r="R8177" s="2">
        <v>40396</v>
      </c>
    </row>
    <row r="8178" spans="1:18" x14ac:dyDescent="0.25">
      <c r="A8178" s="1">
        <v>386</v>
      </c>
      <c r="B8178" s="2">
        <v>40567</v>
      </c>
      <c r="C8178" s="2" t="str">
        <f t="shared" si="636"/>
        <v>January</v>
      </c>
      <c r="D8178" s="1" t="s">
        <v>25</v>
      </c>
      <c r="E8178" s="1">
        <v>4</v>
      </c>
      <c r="F8178" s="1">
        <f t="shared" si="635"/>
        <v>3.74</v>
      </c>
      <c r="G8178" s="1">
        <v>14.96</v>
      </c>
      <c r="H8178" s="1">
        <v>0.5</v>
      </c>
      <c r="I8178">
        <f t="shared" si="637"/>
        <v>15.46</v>
      </c>
      <c r="J8178">
        <f t="shared" si="638"/>
        <v>3.5455000000000001</v>
      </c>
      <c r="K8178">
        <f t="shared" si="639"/>
        <v>0.53040680000000007</v>
      </c>
      <c r="L8178" s="1" t="s">
        <v>26</v>
      </c>
      <c r="M8178" s="1" t="s">
        <v>27</v>
      </c>
      <c r="N8178" s="1" t="s">
        <v>33</v>
      </c>
      <c r="O8178" s="1" t="s">
        <v>34</v>
      </c>
      <c r="P8178" s="1" t="s">
        <v>63</v>
      </c>
      <c r="Q8178" s="1" t="s">
        <v>24</v>
      </c>
      <c r="R8178" s="2">
        <v>40569</v>
      </c>
    </row>
    <row r="8179" spans="1:18" x14ac:dyDescent="0.25">
      <c r="A8179" s="1">
        <v>43363</v>
      </c>
      <c r="B8179" s="2">
        <v>40791</v>
      </c>
      <c r="C8179" s="2" t="str">
        <f t="shared" si="636"/>
        <v>September</v>
      </c>
      <c r="D8179" s="1" t="s">
        <v>37</v>
      </c>
      <c r="E8179" s="1">
        <v>35</v>
      </c>
      <c r="F8179" s="1">
        <f t="shared" si="635"/>
        <v>368.81142857142856</v>
      </c>
      <c r="G8179" s="1">
        <v>12908.4</v>
      </c>
      <c r="H8179" s="1">
        <v>59</v>
      </c>
      <c r="I8179">
        <f t="shared" si="637"/>
        <v>12967.4</v>
      </c>
      <c r="J8179">
        <f t="shared" si="638"/>
        <v>4.7610000000000001</v>
      </c>
      <c r="K8179">
        <f t="shared" si="639"/>
        <v>614.56892399999992</v>
      </c>
      <c r="L8179" s="1" t="s">
        <v>38</v>
      </c>
      <c r="M8179" s="1" t="s">
        <v>54</v>
      </c>
      <c r="N8179" s="1" t="s">
        <v>42</v>
      </c>
      <c r="O8179" s="1" t="s">
        <v>22</v>
      </c>
      <c r="P8179" s="1" t="s">
        <v>39</v>
      </c>
      <c r="Q8179" s="1" t="s">
        <v>40</v>
      </c>
      <c r="R8179" s="2">
        <v>40793</v>
      </c>
    </row>
    <row r="8180" spans="1:18" x14ac:dyDescent="0.25">
      <c r="A8180" s="1">
        <v>38982</v>
      </c>
      <c r="B8180" s="2">
        <v>40011</v>
      </c>
      <c r="C8180" s="2" t="str">
        <f t="shared" si="636"/>
        <v>July</v>
      </c>
      <c r="D8180" s="1" t="s">
        <v>32</v>
      </c>
      <c r="E8180" s="1">
        <v>43</v>
      </c>
      <c r="F8180" s="1">
        <f t="shared" si="635"/>
        <v>25.916744186046515</v>
      </c>
      <c r="G8180" s="1">
        <v>1114.42</v>
      </c>
      <c r="H8180" s="1">
        <v>1.99</v>
      </c>
      <c r="I8180">
        <f t="shared" si="637"/>
        <v>1116.4100000000001</v>
      </c>
      <c r="J8180">
        <f t="shared" si="638"/>
        <v>5.3265000000000002</v>
      </c>
      <c r="K8180">
        <f t="shared" si="639"/>
        <v>59.359581300000009</v>
      </c>
      <c r="L8180" s="1" t="s">
        <v>26</v>
      </c>
      <c r="M8180" s="1" t="s">
        <v>54</v>
      </c>
      <c r="N8180" s="1" t="s">
        <v>33</v>
      </c>
      <c r="O8180" s="1" t="s">
        <v>29</v>
      </c>
      <c r="P8180" s="1" t="s">
        <v>43</v>
      </c>
      <c r="Q8180" s="1" t="s">
        <v>46</v>
      </c>
      <c r="R8180" s="2">
        <v>40012</v>
      </c>
    </row>
    <row r="8181" spans="1:18" x14ac:dyDescent="0.25">
      <c r="A8181" s="1">
        <v>56711</v>
      </c>
      <c r="B8181" s="2">
        <v>40580</v>
      </c>
      <c r="C8181" s="2" t="str">
        <f t="shared" si="636"/>
        <v>February</v>
      </c>
      <c r="D8181" s="1" t="s">
        <v>18</v>
      </c>
      <c r="E8181" s="1">
        <v>25</v>
      </c>
      <c r="F8181" s="1">
        <f t="shared" si="635"/>
        <v>51.178000000000004</v>
      </c>
      <c r="G8181" s="1">
        <v>1279.45</v>
      </c>
      <c r="H8181" s="1">
        <v>7.23</v>
      </c>
      <c r="I8181">
        <f t="shared" si="637"/>
        <v>1286.68</v>
      </c>
      <c r="J8181">
        <f t="shared" si="638"/>
        <v>3.5455000000000001</v>
      </c>
      <c r="K8181">
        <f t="shared" si="639"/>
        <v>45.362899750000004</v>
      </c>
      <c r="L8181" s="1" t="s">
        <v>26</v>
      </c>
      <c r="M8181" s="1" t="s">
        <v>47</v>
      </c>
      <c r="N8181" s="1" t="s">
        <v>21</v>
      </c>
      <c r="O8181" s="1" t="s">
        <v>34</v>
      </c>
      <c r="P8181" s="1" t="s">
        <v>45</v>
      </c>
      <c r="Q8181" s="1" t="s">
        <v>24</v>
      </c>
      <c r="R8181" s="2">
        <v>40585</v>
      </c>
    </row>
    <row r="8182" spans="1:18" x14ac:dyDescent="0.25">
      <c r="A8182" s="1">
        <v>20450</v>
      </c>
      <c r="B8182" s="2">
        <v>41250</v>
      </c>
      <c r="C8182" s="2" t="str">
        <f t="shared" si="636"/>
        <v>December</v>
      </c>
      <c r="D8182" s="1" t="s">
        <v>37</v>
      </c>
      <c r="E8182" s="1">
        <v>26</v>
      </c>
      <c r="F8182" s="1">
        <f t="shared" si="635"/>
        <v>264.55961538461537</v>
      </c>
      <c r="G8182" s="1">
        <v>6878.55</v>
      </c>
      <c r="H8182" s="1">
        <v>66.67</v>
      </c>
      <c r="I8182">
        <f t="shared" si="637"/>
        <v>6945.22</v>
      </c>
      <c r="J8182">
        <f t="shared" si="638"/>
        <v>4.7610000000000001</v>
      </c>
      <c r="K8182">
        <f t="shared" si="639"/>
        <v>327.48776550000002</v>
      </c>
      <c r="L8182" s="1" t="s">
        <v>38</v>
      </c>
      <c r="M8182" s="1" t="s">
        <v>47</v>
      </c>
      <c r="N8182" s="1" t="s">
        <v>42</v>
      </c>
      <c r="O8182" s="1" t="s">
        <v>22</v>
      </c>
      <c r="P8182" s="1" t="s">
        <v>57</v>
      </c>
      <c r="Q8182" s="1" t="s">
        <v>64</v>
      </c>
      <c r="R8182" s="2">
        <v>41253</v>
      </c>
    </row>
    <row r="8183" spans="1:18" x14ac:dyDescent="0.25">
      <c r="A8183" s="1">
        <v>132</v>
      </c>
      <c r="B8183" s="2">
        <v>40339</v>
      </c>
      <c r="C8183" s="2" t="str">
        <f t="shared" si="636"/>
        <v>June</v>
      </c>
      <c r="D8183" s="1" t="s">
        <v>41</v>
      </c>
      <c r="E8183" s="1">
        <v>27</v>
      </c>
      <c r="F8183" s="1">
        <f t="shared" si="635"/>
        <v>7.1412592592592592</v>
      </c>
      <c r="G8183" s="1">
        <v>192.81399999999999</v>
      </c>
      <c r="H8183" s="1">
        <v>5.03</v>
      </c>
      <c r="I8183">
        <f t="shared" si="637"/>
        <v>197.84399999999999</v>
      </c>
      <c r="J8183">
        <f t="shared" si="638"/>
        <v>5.3265000000000002</v>
      </c>
      <c r="K8183">
        <f t="shared" si="639"/>
        <v>10.270237709999998</v>
      </c>
      <c r="L8183" s="1" t="s">
        <v>26</v>
      </c>
      <c r="M8183" s="1" t="s">
        <v>49</v>
      </c>
      <c r="N8183" s="1" t="s">
        <v>21</v>
      </c>
      <c r="O8183" s="1" t="s">
        <v>29</v>
      </c>
      <c r="P8183" s="1" t="s">
        <v>30</v>
      </c>
      <c r="Q8183" s="1" t="s">
        <v>31</v>
      </c>
      <c r="R8183" s="2">
        <v>40340</v>
      </c>
    </row>
    <row r="8184" spans="1:18" x14ac:dyDescent="0.25">
      <c r="A8184" s="1">
        <v>43207</v>
      </c>
      <c r="B8184" s="2">
        <v>40338</v>
      </c>
      <c r="C8184" s="2" t="str">
        <f t="shared" si="636"/>
        <v>June</v>
      </c>
      <c r="D8184" s="1" t="s">
        <v>18</v>
      </c>
      <c r="E8184" s="1">
        <v>45</v>
      </c>
      <c r="F8184" s="1">
        <f t="shared" si="635"/>
        <v>49.064444444444447</v>
      </c>
      <c r="G8184" s="1">
        <v>2207.9</v>
      </c>
      <c r="H8184" s="1">
        <v>10.25</v>
      </c>
      <c r="I8184">
        <f t="shared" si="637"/>
        <v>2218.15</v>
      </c>
      <c r="J8184">
        <f t="shared" si="638"/>
        <v>4.7610000000000001</v>
      </c>
      <c r="K8184">
        <f t="shared" si="639"/>
        <v>105.11811900000001</v>
      </c>
      <c r="L8184" s="1" t="s">
        <v>26</v>
      </c>
      <c r="M8184" s="1" t="s">
        <v>54</v>
      </c>
      <c r="N8184" s="1" t="s">
        <v>21</v>
      </c>
      <c r="O8184" s="1" t="s">
        <v>22</v>
      </c>
      <c r="P8184" s="1" t="s">
        <v>23</v>
      </c>
      <c r="Q8184" s="1" t="s">
        <v>53</v>
      </c>
      <c r="R8184" s="2">
        <v>40342</v>
      </c>
    </row>
    <row r="8185" spans="1:18" x14ac:dyDescent="0.25">
      <c r="A8185" s="1">
        <v>7079</v>
      </c>
      <c r="B8185" s="2">
        <v>40217</v>
      </c>
      <c r="C8185" s="2" t="str">
        <f t="shared" si="636"/>
        <v>February</v>
      </c>
      <c r="D8185" s="1" t="s">
        <v>41</v>
      </c>
      <c r="E8185" s="1">
        <v>18</v>
      </c>
      <c r="F8185" s="1">
        <f t="shared" si="635"/>
        <v>7.1183333333333332</v>
      </c>
      <c r="G8185" s="1">
        <v>128.13</v>
      </c>
      <c r="H8185" s="1">
        <v>5.94</v>
      </c>
      <c r="I8185">
        <f t="shared" si="637"/>
        <v>134.07</v>
      </c>
      <c r="J8185">
        <f t="shared" si="638"/>
        <v>3.5455000000000001</v>
      </c>
      <c r="K8185">
        <f t="shared" si="639"/>
        <v>4.5428491500000003</v>
      </c>
      <c r="L8185" s="1" t="s">
        <v>26</v>
      </c>
      <c r="M8185" s="1" t="s">
        <v>49</v>
      </c>
      <c r="N8185" s="1" t="s">
        <v>28</v>
      </c>
      <c r="O8185" s="1" t="s">
        <v>34</v>
      </c>
      <c r="P8185" s="1" t="s">
        <v>45</v>
      </c>
      <c r="Q8185" s="1" t="s">
        <v>24</v>
      </c>
      <c r="R8185" s="2">
        <v>40219</v>
      </c>
    </row>
    <row r="8186" spans="1:18" x14ac:dyDescent="0.25">
      <c r="A8186" s="1">
        <v>58433</v>
      </c>
      <c r="B8186" s="2">
        <v>40725</v>
      </c>
      <c r="C8186" s="2" t="str">
        <f t="shared" si="636"/>
        <v>July</v>
      </c>
      <c r="D8186" s="1" t="s">
        <v>25</v>
      </c>
      <c r="E8186" s="1">
        <v>11</v>
      </c>
      <c r="F8186" s="1">
        <f t="shared" si="635"/>
        <v>183.68909090909091</v>
      </c>
      <c r="G8186" s="1">
        <v>2020.58</v>
      </c>
      <c r="H8186" s="1">
        <v>30</v>
      </c>
      <c r="I8186">
        <f t="shared" si="637"/>
        <v>2050.58</v>
      </c>
      <c r="J8186">
        <f t="shared" si="638"/>
        <v>4.7610000000000001</v>
      </c>
      <c r="K8186">
        <f t="shared" si="639"/>
        <v>96.199813799999987</v>
      </c>
      <c r="L8186" s="1" t="s">
        <v>38</v>
      </c>
      <c r="M8186" s="1" t="s">
        <v>20</v>
      </c>
      <c r="N8186" s="1" t="s">
        <v>42</v>
      </c>
      <c r="O8186" s="1" t="s">
        <v>22</v>
      </c>
      <c r="P8186" s="1" t="s">
        <v>39</v>
      </c>
      <c r="Q8186" s="1" t="s">
        <v>40</v>
      </c>
      <c r="R8186" s="2">
        <v>40726</v>
      </c>
    </row>
    <row r="8187" spans="1:18" x14ac:dyDescent="0.25">
      <c r="A8187" s="1">
        <v>50725</v>
      </c>
      <c r="B8187" s="2">
        <v>40505</v>
      </c>
      <c r="C8187" s="2" t="str">
        <f t="shared" si="636"/>
        <v>November</v>
      </c>
      <c r="D8187" s="1" t="s">
        <v>41</v>
      </c>
      <c r="E8187" s="1">
        <v>1</v>
      </c>
      <c r="F8187" s="1">
        <f t="shared" si="635"/>
        <v>129.88</v>
      </c>
      <c r="G8187" s="1">
        <v>129.88</v>
      </c>
      <c r="H8187" s="1">
        <v>30</v>
      </c>
      <c r="I8187">
        <f t="shared" si="637"/>
        <v>159.88</v>
      </c>
      <c r="J8187">
        <f t="shared" si="638"/>
        <v>4.7610000000000001</v>
      </c>
      <c r="K8187">
        <f t="shared" si="639"/>
        <v>6.1835868000000005</v>
      </c>
      <c r="L8187" s="1" t="s">
        <v>38</v>
      </c>
      <c r="M8187" s="1" t="s">
        <v>49</v>
      </c>
      <c r="N8187" s="1" t="s">
        <v>21</v>
      </c>
      <c r="O8187" s="1" t="s">
        <v>22</v>
      </c>
      <c r="P8187" s="1" t="s">
        <v>39</v>
      </c>
      <c r="Q8187" s="1" t="s">
        <v>40</v>
      </c>
      <c r="R8187" s="2">
        <v>40506</v>
      </c>
    </row>
    <row r="8188" spans="1:18" x14ac:dyDescent="0.25">
      <c r="A8188" s="1">
        <v>229</v>
      </c>
      <c r="B8188" s="2">
        <v>40540</v>
      </c>
      <c r="C8188" s="2" t="str">
        <f t="shared" si="636"/>
        <v>December</v>
      </c>
      <c r="D8188" s="1" t="s">
        <v>37</v>
      </c>
      <c r="E8188" s="1">
        <v>24</v>
      </c>
      <c r="F8188" s="1">
        <f t="shared" si="635"/>
        <v>24.962500000000002</v>
      </c>
      <c r="G8188" s="1">
        <v>599.1</v>
      </c>
      <c r="H8188" s="1">
        <v>12.98</v>
      </c>
      <c r="I8188">
        <f t="shared" si="637"/>
        <v>612.08000000000004</v>
      </c>
      <c r="J8188">
        <f t="shared" si="638"/>
        <v>3.5455000000000001</v>
      </c>
      <c r="K8188">
        <f t="shared" si="639"/>
        <v>21.241090499999999</v>
      </c>
      <c r="L8188" s="1" t="s">
        <v>26</v>
      </c>
      <c r="M8188" s="1" t="s">
        <v>54</v>
      </c>
      <c r="N8188" s="1" t="s">
        <v>21</v>
      </c>
      <c r="O8188" s="1" t="s">
        <v>34</v>
      </c>
      <c r="P8188" s="1" t="s">
        <v>48</v>
      </c>
      <c r="Q8188" s="1" t="s">
        <v>24</v>
      </c>
      <c r="R8188" s="2">
        <v>40541</v>
      </c>
    </row>
    <row r="8189" spans="1:18" x14ac:dyDescent="0.25">
      <c r="A8189" s="1">
        <v>25697</v>
      </c>
      <c r="B8189" s="2">
        <v>40659</v>
      </c>
      <c r="C8189" s="2" t="str">
        <f t="shared" si="636"/>
        <v>April</v>
      </c>
      <c r="D8189" s="1" t="s">
        <v>18</v>
      </c>
      <c r="E8189" s="1">
        <v>46</v>
      </c>
      <c r="F8189" s="1">
        <f t="shared" si="635"/>
        <v>8.7010869565217384</v>
      </c>
      <c r="G8189" s="1">
        <v>400.25</v>
      </c>
      <c r="H8189" s="1">
        <v>3.62</v>
      </c>
      <c r="I8189">
        <f t="shared" si="637"/>
        <v>403.87</v>
      </c>
      <c r="J8189">
        <f t="shared" si="638"/>
        <v>5.3265000000000002</v>
      </c>
      <c r="K8189">
        <f t="shared" si="639"/>
        <v>21.31931625</v>
      </c>
      <c r="L8189" s="1" t="s">
        <v>26</v>
      </c>
      <c r="M8189" s="1" t="s">
        <v>27</v>
      </c>
      <c r="N8189" s="1" t="s">
        <v>21</v>
      </c>
      <c r="O8189" s="1" t="s">
        <v>29</v>
      </c>
      <c r="P8189" s="1" t="s">
        <v>43</v>
      </c>
      <c r="Q8189" s="1" t="s">
        <v>46</v>
      </c>
      <c r="R8189" s="2">
        <v>40659</v>
      </c>
    </row>
    <row r="8190" spans="1:18" x14ac:dyDescent="0.25">
      <c r="A8190" s="1">
        <v>47267</v>
      </c>
      <c r="B8190" s="2">
        <v>40541</v>
      </c>
      <c r="C8190" s="2" t="str">
        <f t="shared" si="636"/>
        <v>December</v>
      </c>
      <c r="D8190" s="1" t="s">
        <v>41</v>
      </c>
      <c r="E8190" s="1">
        <v>24</v>
      </c>
      <c r="F8190" s="1">
        <f t="shared" si="635"/>
        <v>20.529583333333331</v>
      </c>
      <c r="G8190" s="1">
        <v>492.71</v>
      </c>
      <c r="H8190" s="1">
        <v>8.68</v>
      </c>
      <c r="I8190">
        <f t="shared" si="637"/>
        <v>501.39</v>
      </c>
      <c r="J8190">
        <f t="shared" si="638"/>
        <v>3.5455000000000001</v>
      </c>
      <c r="K8190">
        <f t="shared" si="639"/>
        <v>17.46903305</v>
      </c>
      <c r="L8190" s="1" t="s">
        <v>26</v>
      </c>
      <c r="M8190" s="1" t="s">
        <v>56</v>
      </c>
      <c r="N8190" s="1" t="s">
        <v>33</v>
      </c>
      <c r="O8190" s="1" t="s">
        <v>34</v>
      </c>
      <c r="P8190" s="1" t="s">
        <v>45</v>
      </c>
      <c r="Q8190" s="1" t="s">
        <v>24</v>
      </c>
      <c r="R8190" s="2">
        <v>40542</v>
      </c>
    </row>
    <row r="8191" spans="1:18" x14ac:dyDescent="0.25">
      <c r="A8191" s="1">
        <v>34400</v>
      </c>
      <c r="B8191" s="2">
        <v>41267</v>
      </c>
      <c r="C8191" s="2" t="str">
        <f t="shared" si="636"/>
        <v>December</v>
      </c>
      <c r="D8191" s="1" t="s">
        <v>18</v>
      </c>
      <c r="E8191" s="1">
        <v>25</v>
      </c>
      <c r="F8191" s="1">
        <f t="shared" si="635"/>
        <v>3.7012</v>
      </c>
      <c r="G8191" s="1">
        <v>92.53</v>
      </c>
      <c r="H8191" s="1">
        <v>4.17</v>
      </c>
      <c r="I8191">
        <f t="shared" si="637"/>
        <v>96.7</v>
      </c>
      <c r="J8191">
        <f t="shared" si="638"/>
        <v>3.5455000000000001</v>
      </c>
      <c r="K8191">
        <f t="shared" si="639"/>
        <v>3.2806511499999997</v>
      </c>
      <c r="L8191" s="1" t="s">
        <v>26</v>
      </c>
      <c r="M8191" s="1" t="s">
        <v>56</v>
      </c>
      <c r="N8191" s="1" t="s">
        <v>33</v>
      </c>
      <c r="O8191" s="1" t="s">
        <v>34</v>
      </c>
      <c r="P8191" s="1" t="s">
        <v>35</v>
      </c>
      <c r="Q8191" s="1" t="s">
        <v>46</v>
      </c>
      <c r="R8191" s="2">
        <v>41271</v>
      </c>
    </row>
    <row r="8192" spans="1:18" x14ac:dyDescent="0.25">
      <c r="A8192" s="1">
        <v>29216</v>
      </c>
      <c r="B8192" s="2">
        <v>41272</v>
      </c>
      <c r="C8192" s="2" t="str">
        <f t="shared" si="636"/>
        <v>December</v>
      </c>
      <c r="D8192" s="1" t="s">
        <v>37</v>
      </c>
      <c r="E8192" s="1">
        <v>17</v>
      </c>
      <c r="F8192" s="1">
        <f t="shared" si="635"/>
        <v>218.29647058823528</v>
      </c>
      <c r="G8192" s="1">
        <v>3711.04</v>
      </c>
      <c r="H8192" s="1">
        <v>69.64</v>
      </c>
      <c r="I8192">
        <f t="shared" si="637"/>
        <v>3780.68</v>
      </c>
      <c r="J8192">
        <f t="shared" si="638"/>
        <v>4.7610000000000001</v>
      </c>
      <c r="K8192">
        <f t="shared" si="639"/>
        <v>176.68261440000003</v>
      </c>
      <c r="L8192" s="1" t="s">
        <v>38</v>
      </c>
      <c r="M8192" s="1" t="s">
        <v>54</v>
      </c>
      <c r="N8192" s="1" t="s">
        <v>42</v>
      </c>
      <c r="O8192" s="1" t="s">
        <v>22</v>
      </c>
      <c r="P8192" s="1" t="s">
        <v>57</v>
      </c>
      <c r="Q8192" s="1" t="s">
        <v>64</v>
      </c>
      <c r="R8192" s="2">
        <v>41273</v>
      </c>
    </row>
    <row r="8193" spans="1:18" x14ac:dyDescent="0.25">
      <c r="A8193" s="1">
        <v>22272</v>
      </c>
      <c r="B8193" s="2">
        <v>41035</v>
      </c>
      <c r="C8193" s="2" t="str">
        <f t="shared" si="636"/>
        <v>May</v>
      </c>
      <c r="D8193" s="1" t="s">
        <v>25</v>
      </c>
      <c r="E8193" s="1">
        <v>30</v>
      </c>
      <c r="F8193" s="1">
        <f t="shared" si="635"/>
        <v>34.531666666666666</v>
      </c>
      <c r="G8193" s="1">
        <v>1035.95</v>
      </c>
      <c r="H8193" s="1">
        <v>1.99</v>
      </c>
      <c r="I8193">
        <f t="shared" si="637"/>
        <v>1037.94</v>
      </c>
      <c r="J8193">
        <f t="shared" si="638"/>
        <v>5.3265000000000002</v>
      </c>
      <c r="K8193">
        <f t="shared" si="639"/>
        <v>55.179876750000005</v>
      </c>
      <c r="L8193" s="1" t="s">
        <v>26</v>
      </c>
      <c r="M8193" s="1" t="s">
        <v>27</v>
      </c>
      <c r="N8193" s="1" t="s">
        <v>42</v>
      </c>
      <c r="O8193" s="1" t="s">
        <v>29</v>
      </c>
      <c r="P8193" s="1" t="s">
        <v>43</v>
      </c>
      <c r="Q8193" s="1" t="s">
        <v>46</v>
      </c>
      <c r="R8193" s="2">
        <v>41037</v>
      </c>
    </row>
    <row r="8194" spans="1:18" x14ac:dyDescent="0.25">
      <c r="A8194" s="1">
        <v>15108</v>
      </c>
      <c r="B8194" s="2">
        <v>40052</v>
      </c>
      <c r="C8194" s="2" t="str">
        <f t="shared" si="636"/>
        <v>August</v>
      </c>
      <c r="D8194" s="1" t="s">
        <v>25</v>
      </c>
      <c r="E8194" s="1">
        <v>50</v>
      </c>
      <c r="F8194" s="1">
        <f t="shared" ref="F8194:F8257" si="640">G8194/E8194</f>
        <v>41.3232</v>
      </c>
      <c r="G8194" s="1">
        <v>2066.16</v>
      </c>
      <c r="H8194" s="1">
        <v>17.48</v>
      </c>
      <c r="I8194">
        <f t="shared" si="637"/>
        <v>2083.64</v>
      </c>
      <c r="J8194">
        <f t="shared" si="638"/>
        <v>3.5455000000000001</v>
      </c>
      <c r="K8194">
        <f t="shared" si="639"/>
        <v>73.255702799999995</v>
      </c>
      <c r="L8194" s="1" t="s">
        <v>26</v>
      </c>
      <c r="M8194" s="1" t="s">
        <v>44</v>
      </c>
      <c r="N8194" s="1" t="s">
        <v>28</v>
      </c>
      <c r="O8194" s="1" t="s">
        <v>34</v>
      </c>
      <c r="P8194" s="1" t="s">
        <v>45</v>
      </c>
      <c r="Q8194" s="1" t="s">
        <v>24</v>
      </c>
      <c r="R8194" s="2">
        <v>40054</v>
      </c>
    </row>
    <row r="8195" spans="1:18" x14ac:dyDescent="0.25">
      <c r="A8195" s="1">
        <v>40103</v>
      </c>
      <c r="B8195" s="2">
        <v>40445</v>
      </c>
      <c r="C8195" s="2" t="str">
        <f t="shared" ref="C8195:C8258" si="641">TEXT(B8195,"mmmm")</f>
        <v>September</v>
      </c>
      <c r="D8195" s="1" t="s">
        <v>32</v>
      </c>
      <c r="E8195" s="1">
        <v>7</v>
      </c>
      <c r="F8195" s="1">
        <f t="shared" si="640"/>
        <v>50.431428571428569</v>
      </c>
      <c r="G8195" s="1">
        <v>353.02</v>
      </c>
      <c r="H8195" s="1">
        <v>5.0999999999999996</v>
      </c>
      <c r="I8195">
        <f t="shared" ref="I8195:I8258" si="642">G8195+H8195</f>
        <v>358.12</v>
      </c>
      <c r="J8195">
        <f t="shared" ref="J8195:J8258" si="643">IF(O8195="Furniture",4.761,IF(O8195="Technology",5.3265,IF(O8195="Office Supplies",3.5455,0)))</f>
        <v>3.5455000000000001</v>
      </c>
      <c r="K8195">
        <f t="shared" ref="K8195:K8258" si="644">(J8195*G8195)/100</f>
        <v>12.516324099999999</v>
      </c>
      <c r="L8195" s="1" t="s">
        <v>26</v>
      </c>
      <c r="M8195" s="1" t="s">
        <v>27</v>
      </c>
      <c r="N8195" s="1" t="s">
        <v>28</v>
      </c>
      <c r="O8195" s="1" t="s">
        <v>34</v>
      </c>
      <c r="P8195" s="1" t="s">
        <v>68</v>
      </c>
      <c r="Q8195" s="1" t="s">
        <v>31</v>
      </c>
      <c r="R8195" s="2">
        <v>40448</v>
      </c>
    </row>
    <row r="8196" spans="1:18" x14ac:dyDescent="0.25">
      <c r="A8196" s="1">
        <v>59619</v>
      </c>
      <c r="B8196" s="2">
        <v>40222</v>
      </c>
      <c r="C8196" s="2" t="str">
        <f t="shared" si="641"/>
        <v>February</v>
      </c>
      <c r="D8196" s="1" t="s">
        <v>32</v>
      </c>
      <c r="E8196" s="1">
        <v>35</v>
      </c>
      <c r="F8196" s="1">
        <f t="shared" si="640"/>
        <v>6.44</v>
      </c>
      <c r="G8196" s="1">
        <v>225.4</v>
      </c>
      <c r="H8196" s="1">
        <v>8.4</v>
      </c>
      <c r="I8196">
        <f t="shared" si="642"/>
        <v>233.8</v>
      </c>
      <c r="J8196">
        <f t="shared" si="643"/>
        <v>3.5455000000000001</v>
      </c>
      <c r="K8196">
        <f t="shared" si="644"/>
        <v>7.9915570000000002</v>
      </c>
      <c r="L8196" s="1" t="s">
        <v>26</v>
      </c>
      <c r="M8196" s="1" t="s">
        <v>49</v>
      </c>
      <c r="N8196" s="1" t="s">
        <v>21</v>
      </c>
      <c r="O8196" s="1" t="s">
        <v>34</v>
      </c>
      <c r="P8196" s="1" t="s">
        <v>45</v>
      </c>
      <c r="Q8196" s="1" t="s">
        <v>24</v>
      </c>
      <c r="R8196" s="2">
        <v>40224</v>
      </c>
    </row>
    <row r="8197" spans="1:18" x14ac:dyDescent="0.25">
      <c r="A8197" s="1">
        <v>6501</v>
      </c>
      <c r="B8197" s="2">
        <v>40921</v>
      </c>
      <c r="C8197" s="2" t="str">
        <f t="shared" si="641"/>
        <v>January</v>
      </c>
      <c r="D8197" s="1" t="s">
        <v>25</v>
      </c>
      <c r="E8197" s="1">
        <v>46</v>
      </c>
      <c r="F8197" s="1">
        <f t="shared" si="640"/>
        <v>100.37686956521739</v>
      </c>
      <c r="G8197" s="1">
        <v>4617.3360000000002</v>
      </c>
      <c r="H8197" s="1">
        <v>7.69</v>
      </c>
      <c r="I8197">
        <f t="shared" si="642"/>
        <v>4625.0259999999998</v>
      </c>
      <c r="J8197">
        <f t="shared" si="643"/>
        <v>5.3265000000000002</v>
      </c>
      <c r="K8197">
        <f t="shared" si="644"/>
        <v>245.94240204000002</v>
      </c>
      <c r="L8197" s="1" t="s">
        <v>26</v>
      </c>
      <c r="M8197" s="1" t="s">
        <v>54</v>
      </c>
      <c r="N8197" s="1" t="s">
        <v>33</v>
      </c>
      <c r="O8197" s="1" t="s">
        <v>29</v>
      </c>
      <c r="P8197" s="1" t="s">
        <v>30</v>
      </c>
      <c r="Q8197" s="1" t="s">
        <v>24</v>
      </c>
      <c r="R8197" s="2">
        <v>40923</v>
      </c>
    </row>
    <row r="8198" spans="1:18" x14ac:dyDescent="0.25">
      <c r="A8198" s="1">
        <v>27396</v>
      </c>
      <c r="B8198" s="2">
        <v>40520</v>
      </c>
      <c r="C8198" s="2" t="str">
        <f t="shared" si="641"/>
        <v>December</v>
      </c>
      <c r="D8198" s="1" t="s">
        <v>37</v>
      </c>
      <c r="E8198" s="1">
        <v>14</v>
      </c>
      <c r="F8198" s="1">
        <f t="shared" si="640"/>
        <v>9.8792857142857144</v>
      </c>
      <c r="G8198" s="1">
        <v>138.31</v>
      </c>
      <c r="H8198" s="1">
        <v>6.02</v>
      </c>
      <c r="I8198">
        <f t="shared" si="642"/>
        <v>144.33000000000001</v>
      </c>
      <c r="J8198">
        <f t="shared" si="643"/>
        <v>4.7610000000000001</v>
      </c>
      <c r="K8198">
        <f t="shared" si="644"/>
        <v>6.5849391000000006</v>
      </c>
      <c r="L8198" s="1" t="s">
        <v>26</v>
      </c>
      <c r="M8198" s="1" t="s">
        <v>20</v>
      </c>
      <c r="N8198" s="1" t="s">
        <v>33</v>
      </c>
      <c r="O8198" s="1" t="s">
        <v>22</v>
      </c>
      <c r="P8198" s="1" t="s">
        <v>23</v>
      </c>
      <c r="Q8198" s="1" t="s">
        <v>31</v>
      </c>
      <c r="R8198" s="2">
        <v>40522</v>
      </c>
    </row>
    <row r="8199" spans="1:18" x14ac:dyDescent="0.25">
      <c r="A8199" s="1">
        <v>49221</v>
      </c>
      <c r="B8199" s="2">
        <v>40362</v>
      </c>
      <c r="C8199" s="2" t="str">
        <f t="shared" si="641"/>
        <v>July</v>
      </c>
      <c r="D8199" s="1" t="s">
        <v>32</v>
      </c>
      <c r="E8199" s="1">
        <v>41</v>
      </c>
      <c r="F8199" s="1">
        <f t="shared" si="640"/>
        <v>6.7646341463414643</v>
      </c>
      <c r="G8199" s="1">
        <v>277.35000000000002</v>
      </c>
      <c r="H8199" s="1">
        <v>6.57</v>
      </c>
      <c r="I8199">
        <f t="shared" si="642"/>
        <v>283.92</v>
      </c>
      <c r="J8199">
        <f t="shared" si="643"/>
        <v>3.5455000000000001</v>
      </c>
      <c r="K8199">
        <f t="shared" si="644"/>
        <v>9.8334442500000012</v>
      </c>
      <c r="L8199" s="1" t="s">
        <v>26</v>
      </c>
      <c r="M8199" s="1" t="s">
        <v>27</v>
      </c>
      <c r="N8199" s="1" t="s">
        <v>33</v>
      </c>
      <c r="O8199" s="1" t="s">
        <v>34</v>
      </c>
      <c r="P8199" s="1" t="s">
        <v>45</v>
      </c>
      <c r="Q8199" s="1" t="s">
        <v>24</v>
      </c>
      <c r="R8199" s="2">
        <v>40363</v>
      </c>
    </row>
    <row r="8200" spans="1:18" x14ac:dyDescent="0.25">
      <c r="A8200" s="1">
        <v>27271</v>
      </c>
      <c r="B8200" s="2">
        <v>40800</v>
      </c>
      <c r="C8200" s="2" t="str">
        <f t="shared" si="641"/>
        <v>September</v>
      </c>
      <c r="D8200" s="1" t="s">
        <v>32</v>
      </c>
      <c r="E8200" s="1">
        <v>8</v>
      </c>
      <c r="F8200" s="1">
        <f t="shared" si="640"/>
        <v>37.696249999999999</v>
      </c>
      <c r="G8200" s="1">
        <v>301.57</v>
      </c>
      <c r="H8200" s="1">
        <v>19.190000000000001</v>
      </c>
      <c r="I8200">
        <f t="shared" si="642"/>
        <v>320.76</v>
      </c>
      <c r="J8200">
        <f t="shared" si="643"/>
        <v>4.7610000000000001</v>
      </c>
      <c r="K8200">
        <f t="shared" si="644"/>
        <v>14.357747699999999</v>
      </c>
      <c r="L8200" s="1" t="s">
        <v>38</v>
      </c>
      <c r="M8200" s="1" t="s">
        <v>49</v>
      </c>
      <c r="N8200" s="1" t="s">
        <v>33</v>
      </c>
      <c r="O8200" s="1" t="s">
        <v>22</v>
      </c>
      <c r="P8200" s="1" t="s">
        <v>39</v>
      </c>
      <c r="Q8200" s="1" t="s">
        <v>40</v>
      </c>
      <c r="R8200" s="2">
        <v>40801</v>
      </c>
    </row>
    <row r="8201" spans="1:18" x14ac:dyDescent="0.25">
      <c r="A8201" s="1">
        <v>59008</v>
      </c>
      <c r="B8201" s="2">
        <v>40450</v>
      </c>
      <c r="C8201" s="2" t="str">
        <f t="shared" si="641"/>
        <v>September</v>
      </c>
      <c r="D8201" s="1" t="s">
        <v>37</v>
      </c>
      <c r="E8201" s="1">
        <v>39</v>
      </c>
      <c r="F8201" s="1">
        <f t="shared" si="640"/>
        <v>88.508974358974356</v>
      </c>
      <c r="G8201" s="1">
        <v>3451.85</v>
      </c>
      <c r="H8201" s="1">
        <v>14</v>
      </c>
      <c r="I8201">
        <f t="shared" si="642"/>
        <v>3465.85</v>
      </c>
      <c r="J8201">
        <f t="shared" si="643"/>
        <v>5.3265000000000002</v>
      </c>
      <c r="K8201">
        <f t="shared" si="644"/>
        <v>183.86279024999999</v>
      </c>
      <c r="L8201" s="1" t="s">
        <v>38</v>
      </c>
      <c r="M8201" s="1" t="s">
        <v>54</v>
      </c>
      <c r="N8201" s="1" t="s">
        <v>33</v>
      </c>
      <c r="O8201" s="1" t="s">
        <v>29</v>
      </c>
      <c r="P8201" s="1" t="s">
        <v>61</v>
      </c>
      <c r="Q8201" s="1" t="s">
        <v>40</v>
      </c>
      <c r="R8201" s="2">
        <v>40450</v>
      </c>
    </row>
    <row r="8202" spans="1:18" x14ac:dyDescent="0.25">
      <c r="A8202" s="1">
        <v>16100</v>
      </c>
      <c r="B8202" s="2">
        <v>40609</v>
      </c>
      <c r="C8202" s="2" t="str">
        <f t="shared" si="641"/>
        <v>March</v>
      </c>
      <c r="D8202" s="1" t="s">
        <v>41</v>
      </c>
      <c r="E8202" s="1">
        <v>44</v>
      </c>
      <c r="F8202" s="1">
        <f t="shared" si="640"/>
        <v>5.1404545454545456</v>
      </c>
      <c r="G8202" s="1">
        <v>226.18</v>
      </c>
      <c r="H8202" s="1">
        <v>5.72</v>
      </c>
      <c r="I8202">
        <f t="shared" si="642"/>
        <v>231.9</v>
      </c>
      <c r="J8202">
        <f t="shared" si="643"/>
        <v>4.7610000000000001</v>
      </c>
      <c r="K8202">
        <f t="shared" si="644"/>
        <v>10.768429800000002</v>
      </c>
      <c r="L8202" s="1" t="s">
        <v>26</v>
      </c>
      <c r="M8202" s="1" t="s">
        <v>55</v>
      </c>
      <c r="N8202" s="1" t="s">
        <v>33</v>
      </c>
      <c r="O8202" s="1" t="s">
        <v>22</v>
      </c>
      <c r="P8202" s="1" t="s">
        <v>23</v>
      </c>
      <c r="Q8202" s="1" t="s">
        <v>46</v>
      </c>
      <c r="R8202" s="2">
        <v>40610</v>
      </c>
    </row>
    <row r="8203" spans="1:18" x14ac:dyDescent="0.25">
      <c r="A8203" s="1">
        <v>56930</v>
      </c>
      <c r="B8203" s="2">
        <v>41138</v>
      </c>
      <c r="C8203" s="2" t="str">
        <f t="shared" si="641"/>
        <v>August</v>
      </c>
      <c r="D8203" s="1" t="s">
        <v>18</v>
      </c>
      <c r="E8203" s="1">
        <v>10</v>
      </c>
      <c r="F8203" s="1">
        <f t="shared" si="640"/>
        <v>98.753999999999991</v>
      </c>
      <c r="G8203" s="1">
        <v>987.54</v>
      </c>
      <c r="H8203" s="1">
        <v>35</v>
      </c>
      <c r="I8203">
        <f t="shared" si="642"/>
        <v>1022.54</v>
      </c>
      <c r="J8203">
        <f t="shared" si="643"/>
        <v>3.5455000000000001</v>
      </c>
      <c r="K8203">
        <f t="shared" si="644"/>
        <v>35.013230700000001</v>
      </c>
      <c r="L8203" s="1" t="s">
        <v>26</v>
      </c>
      <c r="M8203" s="1" t="s">
        <v>27</v>
      </c>
      <c r="N8203" s="1" t="s">
        <v>42</v>
      </c>
      <c r="O8203" s="1" t="s">
        <v>34</v>
      </c>
      <c r="P8203" s="1" t="s">
        <v>60</v>
      </c>
      <c r="Q8203" s="1" t="s">
        <v>53</v>
      </c>
      <c r="R8203" s="2">
        <v>41138</v>
      </c>
    </row>
    <row r="8204" spans="1:18" x14ac:dyDescent="0.25">
      <c r="A8204" s="1">
        <v>14916</v>
      </c>
      <c r="B8204" s="2">
        <v>39871</v>
      </c>
      <c r="C8204" s="2" t="str">
        <f t="shared" si="641"/>
        <v>February</v>
      </c>
      <c r="D8204" s="1" t="s">
        <v>18</v>
      </c>
      <c r="E8204" s="1">
        <v>16</v>
      </c>
      <c r="F8204" s="1">
        <f t="shared" si="640"/>
        <v>105.3713125</v>
      </c>
      <c r="G8204" s="1">
        <v>1685.941</v>
      </c>
      <c r="H8204" s="1">
        <v>8.8000000000000007</v>
      </c>
      <c r="I8204">
        <f t="shared" si="642"/>
        <v>1694.741</v>
      </c>
      <c r="J8204">
        <f t="shared" si="643"/>
        <v>5.3265000000000002</v>
      </c>
      <c r="K8204">
        <f t="shared" si="644"/>
        <v>89.801647365000008</v>
      </c>
      <c r="L8204" s="1" t="s">
        <v>19</v>
      </c>
      <c r="M8204" s="1" t="s">
        <v>51</v>
      </c>
      <c r="N8204" s="1" t="s">
        <v>33</v>
      </c>
      <c r="O8204" s="1" t="s">
        <v>29</v>
      </c>
      <c r="P8204" s="1" t="s">
        <v>30</v>
      </c>
      <c r="Q8204" s="1" t="s">
        <v>24</v>
      </c>
      <c r="R8204" s="2">
        <v>39873</v>
      </c>
    </row>
    <row r="8205" spans="1:18" x14ac:dyDescent="0.25">
      <c r="A8205" s="1">
        <v>54177</v>
      </c>
      <c r="B8205" s="2">
        <v>40933</v>
      </c>
      <c r="C8205" s="2" t="str">
        <f t="shared" si="641"/>
        <v>January</v>
      </c>
      <c r="D8205" s="1" t="s">
        <v>37</v>
      </c>
      <c r="E8205" s="1">
        <v>25</v>
      </c>
      <c r="F8205" s="1">
        <f t="shared" si="640"/>
        <v>6.36</v>
      </c>
      <c r="G8205" s="1">
        <v>159</v>
      </c>
      <c r="H8205" s="1">
        <v>7.37</v>
      </c>
      <c r="I8205">
        <f t="shared" si="642"/>
        <v>166.37</v>
      </c>
      <c r="J8205">
        <f t="shared" si="643"/>
        <v>3.5455000000000001</v>
      </c>
      <c r="K8205">
        <f t="shared" si="644"/>
        <v>5.6373449999999998</v>
      </c>
      <c r="L8205" s="1" t="s">
        <v>26</v>
      </c>
      <c r="M8205" s="1" t="s">
        <v>27</v>
      </c>
      <c r="N8205" s="1" t="s">
        <v>42</v>
      </c>
      <c r="O8205" s="1" t="s">
        <v>34</v>
      </c>
      <c r="P8205" s="1" t="s">
        <v>45</v>
      </c>
      <c r="Q8205" s="1" t="s">
        <v>24</v>
      </c>
      <c r="R8205" s="2">
        <v>40935</v>
      </c>
    </row>
    <row r="8206" spans="1:18" x14ac:dyDescent="0.25">
      <c r="A8206" s="1">
        <v>18279</v>
      </c>
      <c r="B8206" s="2">
        <v>39870</v>
      </c>
      <c r="C8206" s="2" t="str">
        <f t="shared" si="641"/>
        <v>February</v>
      </c>
      <c r="D8206" s="1" t="s">
        <v>41</v>
      </c>
      <c r="E8206" s="1">
        <v>22</v>
      </c>
      <c r="F8206" s="1">
        <f t="shared" si="640"/>
        <v>8.379545454545454</v>
      </c>
      <c r="G8206" s="1">
        <v>184.35</v>
      </c>
      <c r="H8206" s="1">
        <v>1.99</v>
      </c>
      <c r="I8206">
        <f t="shared" si="642"/>
        <v>186.34</v>
      </c>
      <c r="J8206">
        <f t="shared" si="643"/>
        <v>5.3265000000000002</v>
      </c>
      <c r="K8206">
        <f t="shared" si="644"/>
        <v>9.8194027500000001</v>
      </c>
      <c r="L8206" s="1" t="s">
        <v>26</v>
      </c>
      <c r="M8206" s="1" t="s">
        <v>51</v>
      </c>
      <c r="N8206" s="1" t="s">
        <v>21</v>
      </c>
      <c r="O8206" s="1" t="s">
        <v>29</v>
      </c>
      <c r="P8206" s="1" t="s">
        <v>43</v>
      </c>
      <c r="Q8206" s="1" t="s">
        <v>46</v>
      </c>
      <c r="R8206" s="2">
        <v>39872</v>
      </c>
    </row>
    <row r="8207" spans="1:18" x14ac:dyDescent="0.25">
      <c r="A8207" s="1">
        <v>7552</v>
      </c>
      <c r="B8207" s="2">
        <v>41162</v>
      </c>
      <c r="C8207" s="2" t="str">
        <f t="shared" si="641"/>
        <v>September</v>
      </c>
      <c r="D8207" s="1" t="s">
        <v>37</v>
      </c>
      <c r="E8207" s="1">
        <v>47</v>
      </c>
      <c r="F8207" s="1">
        <f t="shared" si="640"/>
        <v>29.925319148936172</v>
      </c>
      <c r="G8207" s="1">
        <v>1406.49</v>
      </c>
      <c r="H8207" s="1">
        <v>6.17</v>
      </c>
      <c r="I8207">
        <f t="shared" si="642"/>
        <v>1412.66</v>
      </c>
      <c r="J8207">
        <f t="shared" si="643"/>
        <v>3.5455000000000001</v>
      </c>
      <c r="K8207">
        <f t="shared" si="644"/>
        <v>49.867102949999996</v>
      </c>
      <c r="L8207" s="1" t="s">
        <v>26</v>
      </c>
      <c r="M8207" s="1" t="s">
        <v>51</v>
      </c>
      <c r="N8207" s="1" t="s">
        <v>33</v>
      </c>
      <c r="O8207" s="1" t="s">
        <v>34</v>
      </c>
      <c r="P8207" s="1" t="s">
        <v>35</v>
      </c>
      <c r="Q8207" s="1" t="s">
        <v>46</v>
      </c>
      <c r="R8207" s="2">
        <v>41164</v>
      </c>
    </row>
    <row r="8208" spans="1:18" x14ac:dyDescent="0.25">
      <c r="A8208" s="1">
        <v>16164</v>
      </c>
      <c r="B8208" s="2">
        <v>40911</v>
      </c>
      <c r="C8208" s="2" t="str">
        <f t="shared" si="641"/>
        <v>January</v>
      </c>
      <c r="D8208" s="1" t="s">
        <v>18</v>
      </c>
      <c r="E8208" s="1">
        <v>22</v>
      </c>
      <c r="F8208" s="1">
        <f t="shared" si="640"/>
        <v>152.43363636363637</v>
      </c>
      <c r="G8208" s="1">
        <v>3353.54</v>
      </c>
      <c r="H8208" s="1">
        <v>19.989999999999998</v>
      </c>
      <c r="I8208">
        <f t="shared" si="642"/>
        <v>3373.5299999999997</v>
      </c>
      <c r="J8208">
        <f t="shared" si="643"/>
        <v>3.5455000000000001</v>
      </c>
      <c r="K8208">
        <f t="shared" si="644"/>
        <v>118.8997607</v>
      </c>
      <c r="L8208" s="1" t="s">
        <v>26</v>
      </c>
      <c r="M8208" s="1" t="s">
        <v>20</v>
      </c>
      <c r="N8208" s="1" t="s">
        <v>42</v>
      </c>
      <c r="O8208" s="1" t="s">
        <v>34</v>
      </c>
      <c r="P8208" s="1" t="s">
        <v>62</v>
      </c>
      <c r="Q8208" s="1" t="s">
        <v>24</v>
      </c>
      <c r="R8208" s="2">
        <v>40920</v>
      </c>
    </row>
    <row r="8209" spans="1:18" x14ac:dyDescent="0.25">
      <c r="A8209" s="1">
        <v>6438</v>
      </c>
      <c r="B8209" s="2">
        <v>40314</v>
      </c>
      <c r="C8209" s="2" t="str">
        <f t="shared" si="641"/>
        <v>May</v>
      </c>
      <c r="D8209" s="1" t="s">
        <v>32</v>
      </c>
      <c r="E8209" s="1">
        <v>38</v>
      </c>
      <c r="F8209" s="1">
        <f t="shared" si="640"/>
        <v>5.9265789473684212</v>
      </c>
      <c r="G8209" s="1">
        <v>225.21</v>
      </c>
      <c r="H8209" s="1">
        <v>5.2</v>
      </c>
      <c r="I8209">
        <f t="shared" si="642"/>
        <v>230.41</v>
      </c>
      <c r="J8209">
        <f t="shared" si="643"/>
        <v>3.5455000000000001</v>
      </c>
      <c r="K8209">
        <f t="shared" si="644"/>
        <v>7.9848205500000002</v>
      </c>
      <c r="L8209" s="1" t="s">
        <v>26</v>
      </c>
      <c r="M8209" s="1" t="s">
        <v>27</v>
      </c>
      <c r="N8209" s="1" t="s">
        <v>33</v>
      </c>
      <c r="O8209" s="1" t="s">
        <v>34</v>
      </c>
      <c r="P8209" s="1" t="s">
        <v>45</v>
      </c>
      <c r="Q8209" s="1" t="s">
        <v>24</v>
      </c>
      <c r="R8209" s="2">
        <v>40315</v>
      </c>
    </row>
    <row r="8210" spans="1:18" x14ac:dyDescent="0.25">
      <c r="A8210" s="1">
        <v>33824</v>
      </c>
      <c r="B8210" s="2">
        <v>40604</v>
      </c>
      <c r="C8210" s="2" t="str">
        <f t="shared" si="641"/>
        <v>March</v>
      </c>
      <c r="D8210" s="1" t="s">
        <v>37</v>
      </c>
      <c r="E8210" s="1">
        <v>19</v>
      </c>
      <c r="F8210" s="1">
        <f t="shared" si="640"/>
        <v>2.6836842105263159</v>
      </c>
      <c r="G8210" s="1">
        <v>50.99</v>
      </c>
      <c r="H8210" s="1">
        <v>1.34</v>
      </c>
      <c r="I8210">
        <f t="shared" si="642"/>
        <v>52.330000000000005</v>
      </c>
      <c r="J8210">
        <f t="shared" si="643"/>
        <v>3.5455000000000001</v>
      </c>
      <c r="K8210">
        <f t="shared" si="644"/>
        <v>1.8078504500000003</v>
      </c>
      <c r="L8210" s="1" t="s">
        <v>26</v>
      </c>
      <c r="M8210" s="1" t="s">
        <v>51</v>
      </c>
      <c r="N8210" s="1" t="s">
        <v>33</v>
      </c>
      <c r="O8210" s="1" t="s">
        <v>34</v>
      </c>
      <c r="P8210" s="1" t="s">
        <v>35</v>
      </c>
      <c r="Q8210" s="1" t="s">
        <v>36</v>
      </c>
      <c r="R8210" s="2">
        <v>40605</v>
      </c>
    </row>
    <row r="8211" spans="1:18" x14ac:dyDescent="0.25">
      <c r="A8211" s="1">
        <v>548</v>
      </c>
      <c r="B8211" s="2">
        <v>40076</v>
      </c>
      <c r="C8211" s="2" t="str">
        <f t="shared" si="641"/>
        <v>September</v>
      </c>
      <c r="D8211" s="1" t="s">
        <v>37</v>
      </c>
      <c r="E8211" s="1">
        <v>29</v>
      </c>
      <c r="F8211" s="1">
        <f t="shared" si="640"/>
        <v>6.9982758620689651</v>
      </c>
      <c r="G8211" s="1">
        <v>202.95</v>
      </c>
      <c r="H8211" s="1">
        <v>5.9</v>
      </c>
      <c r="I8211">
        <f t="shared" si="642"/>
        <v>208.85</v>
      </c>
      <c r="J8211">
        <f t="shared" si="643"/>
        <v>3.5455000000000001</v>
      </c>
      <c r="K8211">
        <f t="shared" si="644"/>
        <v>7.1955922499999998</v>
      </c>
      <c r="L8211" s="1" t="s">
        <v>26</v>
      </c>
      <c r="M8211" s="1" t="s">
        <v>54</v>
      </c>
      <c r="N8211" s="1" t="s">
        <v>42</v>
      </c>
      <c r="O8211" s="1" t="s">
        <v>34</v>
      </c>
      <c r="P8211" s="1" t="s">
        <v>45</v>
      </c>
      <c r="Q8211" s="1" t="s">
        <v>24</v>
      </c>
      <c r="R8211" s="2">
        <v>40077</v>
      </c>
    </row>
    <row r="8212" spans="1:18" x14ac:dyDescent="0.25">
      <c r="A8212" s="1">
        <v>47810</v>
      </c>
      <c r="B8212" s="2">
        <v>40769</v>
      </c>
      <c r="C8212" s="2" t="str">
        <f t="shared" si="641"/>
        <v>August</v>
      </c>
      <c r="D8212" s="1" t="s">
        <v>37</v>
      </c>
      <c r="E8212" s="1">
        <v>3</v>
      </c>
      <c r="F8212" s="1">
        <f t="shared" si="640"/>
        <v>6.5233333333333334</v>
      </c>
      <c r="G8212" s="1">
        <v>19.57</v>
      </c>
      <c r="H8212" s="1">
        <v>1.2</v>
      </c>
      <c r="I8212">
        <f t="shared" si="642"/>
        <v>20.77</v>
      </c>
      <c r="J8212">
        <f t="shared" si="643"/>
        <v>3.5455000000000001</v>
      </c>
      <c r="K8212">
        <f t="shared" si="644"/>
        <v>0.69385435000000006</v>
      </c>
      <c r="L8212" s="1" t="s">
        <v>26</v>
      </c>
      <c r="M8212" s="1" t="s">
        <v>59</v>
      </c>
      <c r="N8212" s="1" t="s">
        <v>42</v>
      </c>
      <c r="O8212" s="1" t="s">
        <v>34</v>
      </c>
      <c r="P8212" s="1" t="s">
        <v>35</v>
      </c>
      <c r="Q8212" s="1" t="s">
        <v>36</v>
      </c>
      <c r="R8212" s="2">
        <v>40770</v>
      </c>
    </row>
    <row r="8213" spans="1:18" x14ac:dyDescent="0.25">
      <c r="A8213" s="1">
        <v>25060</v>
      </c>
      <c r="B8213" s="2">
        <v>40014</v>
      </c>
      <c r="C8213" s="2" t="str">
        <f t="shared" si="641"/>
        <v>July</v>
      </c>
      <c r="D8213" s="1" t="s">
        <v>32</v>
      </c>
      <c r="E8213" s="1">
        <v>6</v>
      </c>
      <c r="F8213" s="1">
        <f t="shared" si="640"/>
        <v>1294.5033333333333</v>
      </c>
      <c r="G8213" s="1">
        <v>7767.02</v>
      </c>
      <c r="H8213" s="1">
        <v>19.989999999999998</v>
      </c>
      <c r="I8213">
        <f t="shared" si="642"/>
        <v>7787.01</v>
      </c>
      <c r="J8213">
        <f t="shared" si="643"/>
        <v>3.5455000000000001</v>
      </c>
      <c r="K8213">
        <f t="shared" si="644"/>
        <v>275.37969409999999</v>
      </c>
      <c r="L8213" s="1" t="s">
        <v>26</v>
      </c>
      <c r="M8213" s="1" t="s">
        <v>54</v>
      </c>
      <c r="N8213" s="1" t="s">
        <v>21</v>
      </c>
      <c r="O8213" s="1" t="s">
        <v>34</v>
      </c>
      <c r="P8213" s="1" t="s">
        <v>48</v>
      </c>
      <c r="Q8213" s="1" t="s">
        <v>24</v>
      </c>
      <c r="R8213" s="2">
        <v>40016</v>
      </c>
    </row>
    <row r="8214" spans="1:18" x14ac:dyDescent="0.25">
      <c r="A8214" s="1">
        <v>9927</v>
      </c>
      <c r="B8214" s="2">
        <v>40771</v>
      </c>
      <c r="C8214" s="2" t="str">
        <f t="shared" si="641"/>
        <v>August</v>
      </c>
      <c r="D8214" s="1" t="s">
        <v>25</v>
      </c>
      <c r="E8214" s="1">
        <v>32</v>
      </c>
      <c r="F8214" s="1">
        <f t="shared" si="640"/>
        <v>145.47093749999999</v>
      </c>
      <c r="G8214" s="1">
        <v>4655.07</v>
      </c>
      <c r="H8214" s="1">
        <v>53.48</v>
      </c>
      <c r="I8214">
        <f t="shared" si="642"/>
        <v>4708.5499999999993</v>
      </c>
      <c r="J8214">
        <f t="shared" si="643"/>
        <v>4.7610000000000001</v>
      </c>
      <c r="K8214">
        <f t="shared" si="644"/>
        <v>221.62788270000001</v>
      </c>
      <c r="L8214" s="1" t="s">
        <v>38</v>
      </c>
      <c r="M8214" s="1" t="s">
        <v>44</v>
      </c>
      <c r="N8214" s="1" t="s">
        <v>33</v>
      </c>
      <c r="O8214" s="1" t="s">
        <v>22</v>
      </c>
      <c r="P8214" s="1" t="s">
        <v>67</v>
      </c>
      <c r="Q8214" s="1" t="s">
        <v>64</v>
      </c>
      <c r="R8214" s="2">
        <v>40772</v>
      </c>
    </row>
    <row r="8215" spans="1:18" x14ac:dyDescent="0.25">
      <c r="A8215" s="1">
        <v>3841</v>
      </c>
      <c r="B8215" s="2">
        <v>40090</v>
      </c>
      <c r="C8215" s="2" t="str">
        <f t="shared" si="641"/>
        <v>October</v>
      </c>
      <c r="D8215" s="1" t="s">
        <v>32</v>
      </c>
      <c r="E8215" s="1">
        <v>20</v>
      </c>
      <c r="F8215" s="1">
        <f t="shared" si="640"/>
        <v>1270.4815000000001</v>
      </c>
      <c r="G8215" s="1">
        <v>25409.63</v>
      </c>
      <c r="H8215" s="1">
        <v>19.989999999999998</v>
      </c>
      <c r="I8215">
        <f t="shared" si="642"/>
        <v>25429.620000000003</v>
      </c>
      <c r="J8215">
        <f t="shared" si="643"/>
        <v>3.5455000000000001</v>
      </c>
      <c r="K8215">
        <f t="shared" si="644"/>
        <v>900.89843165000013</v>
      </c>
      <c r="L8215" s="1" t="s">
        <v>26</v>
      </c>
      <c r="M8215" s="1" t="s">
        <v>49</v>
      </c>
      <c r="N8215" s="1" t="s">
        <v>28</v>
      </c>
      <c r="O8215" s="1" t="s">
        <v>34</v>
      </c>
      <c r="P8215" s="1" t="s">
        <v>48</v>
      </c>
      <c r="Q8215" s="1" t="s">
        <v>24</v>
      </c>
      <c r="R8215" s="2">
        <v>40092</v>
      </c>
    </row>
    <row r="8216" spans="1:18" x14ac:dyDescent="0.25">
      <c r="A8216" s="1">
        <v>11269</v>
      </c>
      <c r="B8216" s="2">
        <v>41055</v>
      </c>
      <c r="C8216" s="2" t="str">
        <f t="shared" si="641"/>
        <v>May</v>
      </c>
      <c r="D8216" s="1" t="s">
        <v>18</v>
      </c>
      <c r="E8216" s="1">
        <v>39</v>
      </c>
      <c r="F8216" s="1">
        <f t="shared" si="640"/>
        <v>53.411602564102559</v>
      </c>
      <c r="G8216" s="1">
        <v>2083.0524999999998</v>
      </c>
      <c r="H8216" s="1">
        <v>5.99</v>
      </c>
      <c r="I8216">
        <f t="shared" si="642"/>
        <v>2089.0424999999996</v>
      </c>
      <c r="J8216">
        <f t="shared" si="643"/>
        <v>5.3265000000000002</v>
      </c>
      <c r="K8216">
        <f t="shared" si="644"/>
        <v>110.9537914125</v>
      </c>
      <c r="L8216" s="1" t="s">
        <v>19</v>
      </c>
      <c r="M8216" s="1" t="s">
        <v>55</v>
      </c>
      <c r="N8216" s="1" t="s">
        <v>42</v>
      </c>
      <c r="O8216" s="1" t="s">
        <v>29</v>
      </c>
      <c r="P8216" s="1" t="s">
        <v>30</v>
      </c>
      <c r="Q8216" s="1" t="s">
        <v>24</v>
      </c>
      <c r="R8216" s="2">
        <v>41059</v>
      </c>
    </row>
    <row r="8217" spans="1:18" x14ac:dyDescent="0.25">
      <c r="A8217" s="1">
        <v>44386</v>
      </c>
      <c r="B8217" s="2">
        <v>41008</v>
      </c>
      <c r="C8217" s="2" t="str">
        <f t="shared" si="641"/>
        <v>April</v>
      </c>
      <c r="D8217" s="1" t="s">
        <v>41</v>
      </c>
      <c r="E8217" s="1">
        <v>27</v>
      </c>
      <c r="F8217" s="1">
        <f t="shared" si="640"/>
        <v>4.78</v>
      </c>
      <c r="G8217" s="1">
        <v>129.06</v>
      </c>
      <c r="H8217" s="1">
        <v>4.97</v>
      </c>
      <c r="I8217">
        <f t="shared" si="642"/>
        <v>134.03</v>
      </c>
      <c r="J8217">
        <f t="shared" si="643"/>
        <v>3.5455000000000001</v>
      </c>
      <c r="K8217">
        <f t="shared" si="644"/>
        <v>4.5758223000000005</v>
      </c>
      <c r="L8217" s="1" t="s">
        <v>26</v>
      </c>
      <c r="M8217" s="1" t="s">
        <v>27</v>
      </c>
      <c r="N8217" s="1" t="s">
        <v>42</v>
      </c>
      <c r="O8217" s="1" t="s">
        <v>34</v>
      </c>
      <c r="P8217" s="1" t="s">
        <v>48</v>
      </c>
      <c r="Q8217" s="1" t="s">
        <v>24</v>
      </c>
      <c r="R8217" s="2">
        <v>41010</v>
      </c>
    </row>
    <row r="8218" spans="1:18" x14ac:dyDescent="0.25">
      <c r="A8218" s="1">
        <v>5350</v>
      </c>
      <c r="B8218" s="2">
        <v>40460</v>
      </c>
      <c r="C8218" s="2" t="str">
        <f t="shared" si="641"/>
        <v>October</v>
      </c>
      <c r="D8218" s="1" t="s">
        <v>18</v>
      </c>
      <c r="E8218" s="1">
        <v>39</v>
      </c>
      <c r="F8218" s="1">
        <f t="shared" si="640"/>
        <v>11.146923076923077</v>
      </c>
      <c r="G8218" s="1">
        <v>434.73</v>
      </c>
      <c r="H8218" s="1">
        <v>6.12</v>
      </c>
      <c r="I8218">
        <f t="shared" si="642"/>
        <v>440.85</v>
      </c>
      <c r="J8218">
        <f t="shared" si="643"/>
        <v>3.5455000000000001</v>
      </c>
      <c r="K8218">
        <f t="shared" si="644"/>
        <v>15.413352150000001</v>
      </c>
      <c r="L8218" s="1" t="s">
        <v>26</v>
      </c>
      <c r="M8218" s="1" t="s">
        <v>51</v>
      </c>
      <c r="N8218" s="1" t="s">
        <v>21</v>
      </c>
      <c r="O8218" s="1" t="s">
        <v>34</v>
      </c>
      <c r="P8218" s="1" t="s">
        <v>68</v>
      </c>
      <c r="Q8218" s="1" t="s">
        <v>31</v>
      </c>
      <c r="R8218" s="2">
        <v>40462</v>
      </c>
    </row>
    <row r="8219" spans="1:18" x14ac:dyDescent="0.25">
      <c r="A8219" s="1">
        <v>871</v>
      </c>
      <c r="B8219" s="2">
        <v>40861</v>
      </c>
      <c r="C8219" s="2" t="str">
        <f t="shared" si="641"/>
        <v>November</v>
      </c>
      <c r="D8219" s="1" t="s">
        <v>18</v>
      </c>
      <c r="E8219" s="1">
        <v>17</v>
      </c>
      <c r="F8219" s="1">
        <f t="shared" si="640"/>
        <v>6.1729411764705882</v>
      </c>
      <c r="G8219" s="1">
        <v>104.94</v>
      </c>
      <c r="H8219" s="1">
        <v>5.22</v>
      </c>
      <c r="I8219">
        <f t="shared" si="642"/>
        <v>110.16</v>
      </c>
      <c r="J8219">
        <f t="shared" si="643"/>
        <v>4.7610000000000001</v>
      </c>
      <c r="K8219">
        <f t="shared" si="644"/>
        <v>4.9961934000000001</v>
      </c>
      <c r="L8219" s="1" t="s">
        <v>26</v>
      </c>
      <c r="M8219" s="1" t="s">
        <v>47</v>
      </c>
      <c r="N8219" s="1" t="s">
        <v>42</v>
      </c>
      <c r="O8219" s="1" t="s">
        <v>22</v>
      </c>
      <c r="P8219" s="1" t="s">
        <v>23</v>
      </c>
      <c r="Q8219" s="1" t="s">
        <v>24</v>
      </c>
      <c r="R8219" s="2">
        <v>40861</v>
      </c>
    </row>
    <row r="8220" spans="1:18" x14ac:dyDescent="0.25">
      <c r="A8220" s="1">
        <v>46276</v>
      </c>
      <c r="B8220" s="2">
        <v>41252</v>
      </c>
      <c r="C8220" s="2" t="str">
        <f t="shared" si="641"/>
        <v>December</v>
      </c>
      <c r="D8220" s="1" t="s">
        <v>37</v>
      </c>
      <c r="E8220" s="1">
        <v>23</v>
      </c>
      <c r="F8220" s="1">
        <f t="shared" si="640"/>
        <v>727.98956521739126</v>
      </c>
      <c r="G8220" s="1">
        <v>16743.759999999998</v>
      </c>
      <c r="H8220" s="1">
        <v>24.49</v>
      </c>
      <c r="I8220">
        <f t="shared" si="642"/>
        <v>16768.25</v>
      </c>
      <c r="J8220">
        <f t="shared" si="643"/>
        <v>5.3265000000000002</v>
      </c>
      <c r="K8220">
        <f t="shared" si="644"/>
        <v>891.85637640000004</v>
      </c>
      <c r="L8220" s="1" t="s">
        <v>26</v>
      </c>
      <c r="M8220" s="1" t="s">
        <v>27</v>
      </c>
      <c r="N8220" s="1" t="s">
        <v>28</v>
      </c>
      <c r="O8220" s="1" t="s">
        <v>29</v>
      </c>
      <c r="P8220" s="1" t="s">
        <v>52</v>
      </c>
      <c r="Q8220" s="1" t="s">
        <v>53</v>
      </c>
      <c r="R8220" s="2">
        <v>41254</v>
      </c>
    </row>
    <row r="8221" spans="1:18" x14ac:dyDescent="0.25">
      <c r="A8221" s="1">
        <v>45601</v>
      </c>
      <c r="B8221" s="2">
        <v>40812</v>
      </c>
      <c r="C8221" s="2" t="str">
        <f t="shared" si="641"/>
        <v>September</v>
      </c>
      <c r="D8221" s="1" t="s">
        <v>25</v>
      </c>
      <c r="E8221" s="1">
        <v>47</v>
      </c>
      <c r="F8221" s="1">
        <f t="shared" si="640"/>
        <v>20.107021276595745</v>
      </c>
      <c r="G8221" s="1">
        <v>945.03</v>
      </c>
      <c r="H8221" s="1">
        <v>5.97</v>
      </c>
      <c r="I8221">
        <f t="shared" si="642"/>
        <v>951</v>
      </c>
      <c r="J8221">
        <f t="shared" si="643"/>
        <v>3.5455000000000001</v>
      </c>
      <c r="K8221">
        <f t="shared" si="644"/>
        <v>33.506038650000001</v>
      </c>
      <c r="L8221" s="1" t="s">
        <v>26</v>
      </c>
      <c r="M8221" s="1" t="s">
        <v>55</v>
      </c>
      <c r="N8221" s="1" t="s">
        <v>33</v>
      </c>
      <c r="O8221" s="1" t="s">
        <v>34</v>
      </c>
      <c r="P8221" s="1" t="s">
        <v>45</v>
      </c>
      <c r="Q8221" s="1" t="s">
        <v>24</v>
      </c>
      <c r="R8221" s="2">
        <v>40814</v>
      </c>
    </row>
    <row r="8222" spans="1:18" x14ac:dyDescent="0.25">
      <c r="A8222" s="1">
        <v>14276</v>
      </c>
      <c r="B8222" s="2">
        <v>39982</v>
      </c>
      <c r="C8222" s="2" t="str">
        <f t="shared" si="641"/>
        <v>June</v>
      </c>
      <c r="D8222" s="1" t="s">
        <v>41</v>
      </c>
      <c r="E8222" s="1">
        <v>11</v>
      </c>
      <c r="F8222" s="1">
        <f t="shared" si="640"/>
        <v>10.071818181818182</v>
      </c>
      <c r="G8222" s="1">
        <v>110.79</v>
      </c>
      <c r="H8222" s="1">
        <v>2.89</v>
      </c>
      <c r="I8222">
        <f t="shared" si="642"/>
        <v>113.68</v>
      </c>
      <c r="J8222">
        <f t="shared" si="643"/>
        <v>3.5455000000000001</v>
      </c>
      <c r="K8222">
        <f t="shared" si="644"/>
        <v>3.9280594500000001</v>
      </c>
      <c r="L8222" s="1" t="s">
        <v>26</v>
      </c>
      <c r="M8222" s="1" t="s">
        <v>20</v>
      </c>
      <c r="N8222" s="1" t="s">
        <v>33</v>
      </c>
      <c r="O8222" s="1" t="s">
        <v>34</v>
      </c>
      <c r="P8222" s="1" t="s">
        <v>35</v>
      </c>
      <c r="Q8222" s="1" t="s">
        <v>46</v>
      </c>
      <c r="R8222" s="2">
        <v>39983</v>
      </c>
    </row>
    <row r="8223" spans="1:18" x14ac:dyDescent="0.25">
      <c r="A8223" s="1">
        <v>19492</v>
      </c>
      <c r="B8223" s="2">
        <v>40524</v>
      </c>
      <c r="C8223" s="2" t="str">
        <f t="shared" si="641"/>
        <v>December</v>
      </c>
      <c r="D8223" s="1" t="s">
        <v>25</v>
      </c>
      <c r="E8223" s="1">
        <v>9</v>
      </c>
      <c r="F8223" s="1">
        <f t="shared" si="640"/>
        <v>76.787777777777777</v>
      </c>
      <c r="G8223" s="1">
        <v>691.09</v>
      </c>
      <c r="H8223" s="1">
        <v>19.989999999999998</v>
      </c>
      <c r="I8223">
        <f t="shared" si="642"/>
        <v>711.08</v>
      </c>
      <c r="J8223">
        <f t="shared" si="643"/>
        <v>4.7610000000000001</v>
      </c>
      <c r="K8223">
        <f t="shared" si="644"/>
        <v>32.902794900000004</v>
      </c>
      <c r="L8223" s="1" t="s">
        <v>26</v>
      </c>
      <c r="M8223" s="1" t="s">
        <v>56</v>
      </c>
      <c r="N8223" s="1" t="s">
        <v>28</v>
      </c>
      <c r="O8223" s="1" t="s">
        <v>22</v>
      </c>
      <c r="P8223" s="1" t="s">
        <v>23</v>
      </c>
      <c r="Q8223" s="1" t="s">
        <v>24</v>
      </c>
      <c r="R8223" s="2">
        <v>40526</v>
      </c>
    </row>
    <row r="8224" spans="1:18" x14ac:dyDescent="0.25">
      <c r="A8224" s="1">
        <v>14981</v>
      </c>
      <c r="B8224" s="2">
        <v>40477</v>
      </c>
      <c r="C8224" s="2" t="str">
        <f t="shared" si="641"/>
        <v>October</v>
      </c>
      <c r="D8224" s="1" t="s">
        <v>41</v>
      </c>
      <c r="E8224" s="1">
        <v>8</v>
      </c>
      <c r="F8224" s="1">
        <f t="shared" si="640"/>
        <v>19.276250000000001</v>
      </c>
      <c r="G8224" s="1">
        <v>154.21</v>
      </c>
      <c r="H8224" s="1">
        <v>27.75</v>
      </c>
      <c r="I8224">
        <f t="shared" si="642"/>
        <v>181.96</v>
      </c>
      <c r="J8224">
        <f t="shared" si="643"/>
        <v>4.7610000000000001</v>
      </c>
      <c r="K8224">
        <f t="shared" si="644"/>
        <v>7.341938100000001</v>
      </c>
      <c r="L8224" s="1" t="s">
        <v>38</v>
      </c>
      <c r="M8224" s="1" t="s">
        <v>47</v>
      </c>
      <c r="N8224" s="1" t="s">
        <v>42</v>
      </c>
      <c r="O8224" s="1" t="s">
        <v>22</v>
      </c>
      <c r="P8224" s="1" t="s">
        <v>57</v>
      </c>
      <c r="Q8224" s="1" t="s">
        <v>64</v>
      </c>
      <c r="R8224" s="2">
        <v>40479</v>
      </c>
    </row>
    <row r="8225" spans="1:18" x14ac:dyDescent="0.25">
      <c r="A8225" s="1">
        <v>47971</v>
      </c>
      <c r="B8225" s="2">
        <v>41211</v>
      </c>
      <c r="C8225" s="2" t="str">
        <f t="shared" si="641"/>
        <v>October</v>
      </c>
      <c r="D8225" s="1" t="s">
        <v>25</v>
      </c>
      <c r="E8225" s="1">
        <v>24</v>
      </c>
      <c r="F8225" s="1">
        <f t="shared" si="640"/>
        <v>4.7262500000000003</v>
      </c>
      <c r="G8225" s="1">
        <v>113.43</v>
      </c>
      <c r="H8225" s="1">
        <v>5.32</v>
      </c>
      <c r="I8225">
        <f t="shared" si="642"/>
        <v>118.75</v>
      </c>
      <c r="J8225">
        <f t="shared" si="643"/>
        <v>4.7610000000000001</v>
      </c>
      <c r="K8225">
        <f t="shared" si="644"/>
        <v>5.4004023000000005</v>
      </c>
      <c r="L8225" s="1" t="s">
        <v>26</v>
      </c>
      <c r="M8225" s="1" t="s">
        <v>27</v>
      </c>
      <c r="N8225" s="1" t="s">
        <v>42</v>
      </c>
      <c r="O8225" s="1" t="s">
        <v>22</v>
      </c>
      <c r="P8225" s="1" t="s">
        <v>23</v>
      </c>
      <c r="Q8225" s="1" t="s">
        <v>24</v>
      </c>
      <c r="R8225" s="2">
        <v>41212</v>
      </c>
    </row>
    <row r="8226" spans="1:18" x14ac:dyDescent="0.25">
      <c r="A8226" s="1">
        <v>45059</v>
      </c>
      <c r="B8226" s="2">
        <v>40577</v>
      </c>
      <c r="C8226" s="2" t="str">
        <f t="shared" si="641"/>
        <v>February</v>
      </c>
      <c r="D8226" s="1" t="s">
        <v>32</v>
      </c>
      <c r="E8226" s="1">
        <v>35</v>
      </c>
      <c r="F8226" s="1">
        <f t="shared" si="640"/>
        <v>37.931142857142852</v>
      </c>
      <c r="G8226" s="1">
        <v>1327.59</v>
      </c>
      <c r="H8226" s="1">
        <v>2.9</v>
      </c>
      <c r="I8226">
        <f t="shared" si="642"/>
        <v>1330.49</v>
      </c>
      <c r="J8226">
        <f t="shared" si="643"/>
        <v>3.5455000000000001</v>
      </c>
      <c r="K8226">
        <f t="shared" si="644"/>
        <v>47.069703449999999</v>
      </c>
      <c r="L8226" s="1" t="s">
        <v>19</v>
      </c>
      <c r="M8226" s="1" t="s">
        <v>58</v>
      </c>
      <c r="N8226" s="1" t="s">
        <v>21</v>
      </c>
      <c r="O8226" s="1" t="s">
        <v>34</v>
      </c>
      <c r="P8226" s="1" t="s">
        <v>35</v>
      </c>
      <c r="Q8226" s="1" t="s">
        <v>46</v>
      </c>
      <c r="R8226" s="2">
        <v>40578</v>
      </c>
    </row>
    <row r="8227" spans="1:18" x14ac:dyDescent="0.25">
      <c r="A8227" s="1">
        <v>28007</v>
      </c>
      <c r="B8227" s="2">
        <v>40276</v>
      </c>
      <c r="C8227" s="2" t="str">
        <f t="shared" si="641"/>
        <v>April</v>
      </c>
      <c r="D8227" s="1" t="s">
        <v>32</v>
      </c>
      <c r="E8227" s="1">
        <v>20</v>
      </c>
      <c r="F8227" s="1">
        <f t="shared" si="640"/>
        <v>11.938500000000001</v>
      </c>
      <c r="G8227" s="1">
        <v>238.77</v>
      </c>
      <c r="H8227" s="1">
        <v>7.95</v>
      </c>
      <c r="I8227">
        <f t="shared" si="642"/>
        <v>246.72</v>
      </c>
      <c r="J8227">
        <f t="shared" si="643"/>
        <v>3.5455000000000001</v>
      </c>
      <c r="K8227">
        <f t="shared" si="644"/>
        <v>8.4655903500000012</v>
      </c>
      <c r="L8227" s="1" t="s">
        <v>26</v>
      </c>
      <c r="M8227" s="1" t="s">
        <v>47</v>
      </c>
      <c r="N8227" s="1" t="s">
        <v>28</v>
      </c>
      <c r="O8227" s="1" t="s">
        <v>34</v>
      </c>
      <c r="P8227" s="1" t="s">
        <v>35</v>
      </c>
      <c r="Q8227" s="1" t="s">
        <v>46</v>
      </c>
      <c r="R8227" s="2">
        <v>40277</v>
      </c>
    </row>
    <row r="8228" spans="1:18" x14ac:dyDescent="0.25">
      <c r="A8228" s="1">
        <v>41766</v>
      </c>
      <c r="B8228" s="2">
        <v>41163</v>
      </c>
      <c r="C8228" s="2" t="str">
        <f t="shared" si="641"/>
        <v>September</v>
      </c>
      <c r="D8228" s="1" t="s">
        <v>37</v>
      </c>
      <c r="E8228" s="1">
        <v>7</v>
      </c>
      <c r="F8228" s="1">
        <f t="shared" si="640"/>
        <v>39.06</v>
      </c>
      <c r="G8228" s="1">
        <v>273.42</v>
      </c>
      <c r="H8228" s="1">
        <v>14.72</v>
      </c>
      <c r="I8228">
        <f t="shared" si="642"/>
        <v>288.14000000000004</v>
      </c>
      <c r="J8228">
        <f t="shared" si="643"/>
        <v>3.5455000000000001</v>
      </c>
      <c r="K8228">
        <f t="shared" si="644"/>
        <v>9.6941061000000008</v>
      </c>
      <c r="L8228" s="1" t="s">
        <v>26</v>
      </c>
      <c r="M8228" s="1" t="s">
        <v>58</v>
      </c>
      <c r="N8228" s="1" t="s">
        <v>33</v>
      </c>
      <c r="O8228" s="1" t="s">
        <v>34</v>
      </c>
      <c r="P8228" s="1" t="s">
        <v>48</v>
      </c>
      <c r="Q8228" s="1" t="s">
        <v>24</v>
      </c>
      <c r="R8228" s="2">
        <v>41164</v>
      </c>
    </row>
    <row r="8229" spans="1:18" x14ac:dyDescent="0.25">
      <c r="A8229" s="1">
        <v>15687</v>
      </c>
      <c r="B8229" s="2">
        <v>41008</v>
      </c>
      <c r="C8229" s="2" t="str">
        <f t="shared" si="641"/>
        <v>April</v>
      </c>
      <c r="D8229" s="1" t="s">
        <v>37</v>
      </c>
      <c r="E8229" s="1">
        <v>48</v>
      </c>
      <c r="F8229" s="1">
        <f t="shared" si="640"/>
        <v>70.846458333333331</v>
      </c>
      <c r="G8229" s="1">
        <v>3400.63</v>
      </c>
      <c r="H8229" s="1">
        <v>46.74</v>
      </c>
      <c r="I8229">
        <f t="shared" si="642"/>
        <v>3447.37</v>
      </c>
      <c r="J8229">
        <f t="shared" si="643"/>
        <v>4.7610000000000001</v>
      </c>
      <c r="K8229">
        <f t="shared" si="644"/>
        <v>161.90399430000002</v>
      </c>
      <c r="L8229" s="1" t="s">
        <v>38</v>
      </c>
      <c r="M8229" s="1" t="s">
        <v>27</v>
      </c>
      <c r="N8229" s="1" t="s">
        <v>28</v>
      </c>
      <c r="O8229" s="1" t="s">
        <v>22</v>
      </c>
      <c r="P8229" s="1" t="s">
        <v>67</v>
      </c>
      <c r="Q8229" s="1" t="s">
        <v>64</v>
      </c>
      <c r="R8229" s="2">
        <v>41011</v>
      </c>
    </row>
    <row r="8230" spans="1:18" x14ac:dyDescent="0.25">
      <c r="A8230" s="1">
        <v>57253</v>
      </c>
      <c r="B8230" s="2">
        <v>39818</v>
      </c>
      <c r="C8230" s="2" t="str">
        <f t="shared" si="641"/>
        <v>January</v>
      </c>
      <c r="D8230" s="1" t="s">
        <v>37</v>
      </c>
      <c r="E8230" s="1">
        <v>48</v>
      </c>
      <c r="F8230" s="1">
        <f t="shared" si="640"/>
        <v>263.24479166666669</v>
      </c>
      <c r="G8230" s="1">
        <v>12635.75</v>
      </c>
      <c r="H8230" s="1">
        <v>35</v>
      </c>
      <c r="I8230">
        <f t="shared" si="642"/>
        <v>12670.75</v>
      </c>
      <c r="J8230">
        <f t="shared" si="643"/>
        <v>4.7610000000000001</v>
      </c>
      <c r="K8230">
        <f t="shared" si="644"/>
        <v>601.58805749999999</v>
      </c>
      <c r="L8230" s="1" t="s">
        <v>26</v>
      </c>
      <c r="M8230" s="1" t="s">
        <v>27</v>
      </c>
      <c r="N8230" s="1" t="s">
        <v>21</v>
      </c>
      <c r="O8230" s="1" t="s">
        <v>22</v>
      </c>
      <c r="P8230" s="1" t="s">
        <v>23</v>
      </c>
      <c r="Q8230" s="1" t="s">
        <v>53</v>
      </c>
      <c r="R8230" s="2">
        <v>39818</v>
      </c>
    </row>
    <row r="8231" spans="1:18" x14ac:dyDescent="0.25">
      <c r="A8231" s="1">
        <v>41766</v>
      </c>
      <c r="B8231" s="2">
        <v>41163</v>
      </c>
      <c r="C8231" s="2" t="str">
        <f t="shared" si="641"/>
        <v>September</v>
      </c>
      <c r="D8231" s="1" t="s">
        <v>37</v>
      </c>
      <c r="E8231" s="1">
        <v>10</v>
      </c>
      <c r="F8231" s="1">
        <f t="shared" si="640"/>
        <v>515.80899999999997</v>
      </c>
      <c r="G8231" s="1">
        <v>5158.09</v>
      </c>
      <c r="H8231" s="1">
        <v>28.14</v>
      </c>
      <c r="I8231">
        <f t="shared" si="642"/>
        <v>5186.2300000000005</v>
      </c>
      <c r="J8231">
        <f t="shared" si="643"/>
        <v>5.3265000000000002</v>
      </c>
      <c r="K8231">
        <f t="shared" si="644"/>
        <v>274.74566385000003</v>
      </c>
      <c r="L8231" s="1" t="s">
        <v>38</v>
      </c>
      <c r="M8231" s="1" t="s">
        <v>54</v>
      </c>
      <c r="N8231" s="1" t="s">
        <v>33</v>
      </c>
      <c r="O8231" s="1" t="s">
        <v>29</v>
      </c>
      <c r="P8231" s="1" t="s">
        <v>61</v>
      </c>
      <c r="Q8231" s="1" t="s">
        <v>40</v>
      </c>
      <c r="R8231" s="2">
        <v>41164</v>
      </c>
    </row>
    <row r="8232" spans="1:18" x14ac:dyDescent="0.25">
      <c r="A8232" s="1">
        <v>49638</v>
      </c>
      <c r="B8232" s="2">
        <v>40397</v>
      </c>
      <c r="C8232" s="2" t="str">
        <f t="shared" si="641"/>
        <v>August</v>
      </c>
      <c r="D8232" s="1" t="s">
        <v>41</v>
      </c>
      <c r="E8232" s="1">
        <v>17</v>
      </c>
      <c r="F8232" s="1">
        <f t="shared" si="640"/>
        <v>11.533529411764706</v>
      </c>
      <c r="G8232" s="1">
        <v>196.07</v>
      </c>
      <c r="H8232" s="1">
        <v>6.5</v>
      </c>
      <c r="I8232">
        <f t="shared" si="642"/>
        <v>202.57</v>
      </c>
      <c r="J8232">
        <f t="shared" si="643"/>
        <v>5.3265000000000002</v>
      </c>
      <c r="K8232">
        <f t="shared" si="644"/>
        <v>10.44366855</v>
      </c>
      <c r="L8232" s="1" t="s">
        <v>26</v>
      </c>
      <c r="M8232" s="1" t="s">
        <v>54</v>
      </c>
      <c r="N8232" s="1" t="s">
        <v>42</v>
      </c>
      <c r="O8232" s="1" t="s">
        <v>29</v>
      </c>
      <c r="P8232" s="1" t="s">
        <v>43</v>
      </c>
      <c r="Q8232" s="1" t="s">
        <v>24</v>
      </c>
      <c r="R8232" s="2">
        <v>40398</v>
      </c>
    </row>
    <row r="8233" spans="1:18" x14ac:dyDescent="0.25">
      <c r="A8233" s="1">
        <v>35687</v>
      </c>
      <c r="B8233" s="2">
        <v>40865</v>
      </c>
      <c r="C8233" s="2" t="str">
        <f t="shared" si="641"/>
        <v>November</v>
      </c>
      <c r="D8233" s="1" t="s">
        <v>32</v>
      </c>
      <c r="E8233" s="1">
        <v>48</v>
      </c>
      <c r="F8233" s="1">
        <f t="shared" si="640"/>
        <v>12.921458333333334</v>
      </c>
      <c r="G8233" s="1">
        <v>620.23</v>
      </c>
      <c r="H8233" s="1">
        <v>4.9800000000000004</v>
      </c>
      <c r="I8233">
        <f t="shared" si="642"/>
        <v>625.21</v>
      </c>
      <c r="J8233">
        <f t="shared" si="643"/>
        <v>4.7610000000000001</v>
      </c>
      <c r="K8233">
        <f t="shared" si="644"/>
        <v>29.529150300000001</v>
      </c>
      <c r="L8233" s="1" t="s">
        <v>19</v>
      </c>
      <c r="M8233" s="1" t="s">
        <v>56</v>
      </c>
      <c r="N8233" s="1" t="s">
        <v>42</v>
      </c>
      <c r="O8233" s="1" t="s">
        <v>22</v>
      </c>
      <c r="P8233" s="1" t="s">
        <v>23</v>
      </c>
      <c r="Q8233" s="1" t="s">
        <v>46</v>
      </c>
      <c r="R8233" s="2">
        <v>40866</v>
      </c>
    </row>
    <row r="8234" spans="1:18" x14ac:dyDescent="0.25">
      <c r="A8234" s="1">
        <v>51271</v>
      </c>
      <c r="B8234" s="2">
        <v>40476</v>
      </c>
      <c r="C8234" s="2" t="str">
        <f t="shared" si="641"/>
        <v>October</v>
      </c>
      <c r="D8234" s="1" t="s">
        <v>25</v>
      </c>
      <c r="E8234" s="1">
        <v>16</v>
      </c>
      <c r="F8234" s="1">
        <f t="shared" si="640"/>
        <v>180.16918749999999</v>
      </c>
      <c r="G8234" s="1">
        <v>2882.7069999999999</v>
      </c>
      <c r="H8234" s="1">
        <v>5</v>
      </c>
      <c r="I8234">
        <f t="shared" si="642"/>
        <v>2887.7069999999999</v>
      </c>
      <c r="J8234">
        <f t="shared" si="643"/>
        <v>5.3265000000000002</v>
      </c>
      <c r="K8234">
        <f t="shared" si="644"/>
        <v>153.54738835500001</v>
      </c>
      <c r="L8234" s="1" t="s">
        <v>26</v>
      </c>
      <c r="M8234" s="1" t="s">
        <v>51</v>
      </c>
      <c r="N8234" s="1" t="s">
        <v>21</v>
      </c>
      <c r="O8234" s="1" t="s">
        <v>29</v>
      </c>
      <c r="P8234" s="1" t="s">
        <v>30</v>
      </c>
      <c r="Q8234" s="1" t="s">
        <v>24</v>
      </c>
      <c r="R8234" s="2">
        <v>40478</v>
      </c>
    </row>
    <row r="8235" spans="1:18" x14ac:dyDescent="0.25">
      <c r="A8235" s="1">
        <v>16096</v>
      </c>
      <c r="B8235" s="2">
        <v>40562</v>
      </c>
      <c r="C8235" s="2" t="str">
        <f t="shared" si="641"/>
        <v>January</v>
      </c>
      <c r="D8235" s="1" t="s">
        <v>25</v>
      </c>
      <c r="E8235" s="1">
        <v>9</v>
      </c>
      <c r="F8235" s="1">
        <f t="shared" si="640"/>
        <v>4.6900000000000004</v>
      </c>
      <c r="G8235" s="1">
        <v>42.21</v>
      </c>
      <c r="H8235" s="1">
        <v>0.99</v>
      </c>
      <c r="I8235">
        <f t="shared" si="642"/>
        <v>43.2</v>
      </c>
      <c r="J8235">
        <f t="shared" si="643"/>
        <v>3.5455000000000001</v>
      </c>
      <c r="K8235">
        <f t="shared" si="644"/>
        <v>1.4965555500000003</v>
      </c>
      <c r="L8235" s="1" t="s">
        <v>19</v>
      </c>
      <c r="M8235" s="1" t="s">
        <v>27</v>
      </c>
      <c r="N8235" s="1" t="s">
        <v>21</v>
      </c>
      <c r="O8235" s="1" t="s">
        <v>34</v>
      </c>
      <c r="P8235" s="1" t="s">
        <v>63</v>
      </c>
      <c r="Q8235" s="1" t="s">
        <v>24</v>
      </c>
      <c r="R8235" s="2">
        <v>40563</v>
      </c>
    </row>
    <row r="8236" spans="1:18" x14ac:dyDescent="0.25">
      <c r="A8236" s="1">
        <v>45413</v>
      </c>
      <c r="B8236" s="2">
        <v>40337</v>
      </c>
      <c r="C8236" s="2" t="str">
        <f t="shared" si="641"/>
        <v>June</v>
      </c>
      <c r="D8236" s="1" t="s">
        <v>25</v>
      </c>
      <c r="E8236" s="1">
        <v>24</v>
      </c>
      <c r="F8236" s="1">
        <f t="shared" si="640"/>
        <v>5.4974999999999996</v>
      </c>
      <c r="G8236" s="1">
        <v>131.94</v>
      </c>
      <c r="H8236" s="1">
        <v>2.99</v>
      </c>
      <c r="I8236">
        <f t="shared" si="642"/>
        <v>134.93</v>
      </c>
      <c r="J8236">
        <f t="shared" si="643"/>
        <v>3.5455000000000001</v>
      </c>
      <c r="K8236">
        <f t="shared" si="644"/>
        <v>4.6779327000000004</v>
      </c>
      <c r="L8236" s="1" t="s">
        <v>26</v>
      </c>
      <c r="M8236" s="1" t="s">
        <v>56</v>
      </c>
      <c r="N8236" s="1" t="s">
        <v>28</v>
      </c>
      <c r="O8236" s="1" t="s">
        <v>34</v>
      </c>
      <c r="P8236" s="1" t="s">
        <v>48</v>
      </c>
      <c r="Q8236" s="1" t="s">
        <v>24</v>
      </c>
      <c r="R8236" s="2">
        <v>40337</v>
      </c>
    </row>
    <row r="8237" spans="1:18" x14ac:dyDescent="0.25">
      <c r="A8237" s="1">
        <v>10784</v>
      </c>
      <c r="B8237" s="2">
        <v>40364</v>
      </c>
      <c r="C8237" s="2" t="str">
        <f t="shared" si="641"/>
        <v>July</v>
      </c>
      <c r="D8237" s="1" t="s">
        <v>32</v>
      </c>
      <c r="E8237" s="1">
        <v>30</v>
      </c>
      <c r="F8237" s="1">
        <f t="shared" si="640"/>
        <v>6.8756666666666666</v>
      </c>
      <c r="G8237" s="1">
        <v>206.27</v>
      </c>
      <c r="H8237" s="1">
        <v>5.48</v>
      </c>
      <c r="I8237">
        <f t="shared" si="642"/>
        <v>211.75</v>
      </c>
      <c r="J8237">
        <f t="shared" si="643"/>
        <v>3.5455000000000001</v>
      </c>
      <c r="K8237">
        <f t="shared" si="644"/>
        <v>7.3133028500000004</v>
      </c>
      <c r="L8237" s="1" t="s">
        <v>26</v>
      </c>
      <c r="M8237" s="1" t="s">
        <v>49</v>
      </c>
      <c r="N8237" s="1" t="s">
        <v>42</v>
      </c>
      <c r="O8237" s="1" t="s">
        <v>34</v>
      </c>
      <c r="P8237" s="1" t="s">
        <v>48</v>
      </c>
      <c r="Q8237" s="1" t="s">
        <v>24</v>
      </c>
      <c r="R8237" s="2">
        <v>40366</v>
      </c>
    </row>
    <row r="8238" spans="1:18" x14ac:dyDescent="0.25">
      <c r="A8238" s="1">
        <v>21633</v>
      </c>
      <c r="B8238" s="2">
        <v>39899</v>
      </c>
      <c r="C8238" s="2" t="str">
        <f t="shared" si="641"/>
        <v>March</v>
      </c>
      <c r="D8238" s="1" t="s">
        <v>41</v>
      </c>
      <c r="E8238" s="1">
        <v>29</v>
      </c>
      <c r="F8238" s="1">
        <f t="shared" si="640"/>
        <v>18.890344827586208</v>
      </c>
      <c r="G8238" s="1">
        <v>547.82000000000005</v>
      </c>
      <c r="H8238" s="1">
        <v>8.99</v>
      </c>
      <c r="I8238">
        <f t="shared" si="642"/>
        <v>556.81000000000006</v>
      </c>
      <c r="J8238">
        <f t="shared" si="643"/>
        <v>4.7610000000000001</v>
      </c>
      <c r="K8238">
        <f t="shared" si="644"/>
        <v>26.081710200000003</v>
      </c>
      <c r="L8238" s="1" t="s">
        <v>26</v>
      </c>
      <c r="M8238" s="1" t="s">
        <v>56</v>
      </c>
      <c r="N8238" s="1" t="s">
        <v>42</v>
      </c>
      <c r="O8238" s="1" t="s">
        <v>22</v>
      </c>
      <c r="P8238" s="1" t="s">
        <v>23</v>
      </c>
      <c r="Q8238" s="1" t="s">
        <v>46</v>
      </c>
      <c r="R8238" s="2">
        <v>39900</v>
      </c>
    </row>
    <row r="8239" spans="1:18" x14ac:dyDescent="0.25">
      <c r="A8239" s="1">
        <v>35652</v>
      </c>
      <c r="B8239" s="2">
        <v>40442</v>
      </c>
      <c r="C8239" s="2" t="str">
        <f t="shared" si="641"/>
        <v>September</v>
      </c>
      <c r="D8239" s="1" t="s">
        <v>18</v>
      </c>
      <c r="E8239" s="1">
        <v>21</v>
      </c>
      <c r="F8239" s="1">
        <f t="shared" si="640"/>
        <v>107.21714285714286</v>
      </c>
      <c r="G8239" s="1">
        <v>2251.56</v>
      </c>
      <c r="H8239" s="1">
        <v>26.22</v>
      </c>
      <c r="I8239">
        <f t="shared" si="642"/>
        <v>2277.7799999999997</v>
      </c>
      <c r="J8239">
        <f t="shared" si="643"/>
        <v>4.7610000000000001</v>
      </c>
      <c r="K8239">
        <f t="shared" si="644"/>
        <v>107.19677159999999</v>
      </c>
      <c r="L8239" s="1" t="s">
        <v>38</v>
      </c>
      <c r="M8239" s="1" t="s">
        <v>51</v>
      </c>
      <c r="N8239" s="1" t="s">
        <v>33</v>
      </c>
      <c r="O8239" s="1" t="s">
        <v>22</v>
      </c>
      <c r="P8239" s="1" t="s">
        <v>67</v>
      </c>
      <c r="Q8239" s="1" t="s">
        <v>64</v>
      </c>
      <c r="R8239" s="2">
        <v>40444</v>
      </c>
    </row>
    <row r="8240" spans="1:18" x14ac:dyDescent="0.25">
      <c r="A8240" s="1">
        <v>11206</v>
      </c>
      <c r="B8240" s="2">
        <v>40175</v>
      </c>
      <c r="C8240" s="2" t="str">
        <f t="shared" si="641"/>
        <v>December</v>
      </c>
      <c r="D8240" s="1" t="s">
        <v>18</v>
      </c>
      <c r="E8240" s="1">
        <v>26</v>
      </c>
      <c r="F8240" s="1">
        <f t="shared" si="640"/>
        <v>49.444230769230771</v>
      </c>
      <c r="G8240" s="1">
        <v>1285.55</v>
      </c>
      <c r="H8240" s="1">
        <v>19.989999999999998</v>
      </c>
      <c r="I8240">
        <f t="shared" si="642"/>
        <v>1305.54</v>
      </c>
      <c r="J8240">
        <f t="shared" si="643"/>
        <v>5.3265000000000002</v>
      </c>
      <c r="K8240">
        <f t="shared" si="644"/>
        <v>68.474820749999992</v>
      </c>
      <c r="L8240" s="1" t="s">
        <v>26</v>
      </c>
      <c r="M8240" s="1" t="s">
        <v>27</v>
      </c>
      <c r="N8240" s="1" t="s">
        <v>28</v>
      </c>
      <c r="O8240" s="1" t="s">
        <v>29</v>
      </c>
      <c r="P8240" s="1" t="s">
        <v>43</v>
      </c>
      <c r="Q8240" s="1" t="s">
        <v>24</v>
      </c>
      <c r="R8240" s="2">
        <v>40177</v>
      </c>
    </row>
    <row r="8241" spans="1:18" x14ac:dyDescent="0.25">
      <c r="A8241" s="1">
        <v>51461</v>
      </c>
      <c r="B8241" s="2">
        <v>40584</v>
      </c>
      <c r="C8241" s="2" t="str">
        <f t="shared" si="641"/>
        <v>February</v>
      </c>
      <c r="D8241" s="1" t="s">
        <v>32</v>
      </c>
      <c r="E8241" s="1">
        <v>43</v>
      </c>
      <c r="F8241" s="1">
        <f t="shared" si="640"/>
        <v>19.965813953488372</v>
      </c>
      <c r="G8241" s="1">
        <v>858.53</v>
      </c>
      <c r="H8241" s="1">
        <v>11.17</v>
      </c>
      <c r="I8241">
        <f t="shared" si="642"/>
        <v>869.69999999999993</v>
      </c>
      <c r="J8241">
        <f t="shared" si="643"/>
        <v>4.7610000000000001</v>
      </c>
      <c r="K8241">
        <f t="shared" si="644"/>
        <v>40.8746133</v>
      </c>
      <c r="L8241" s="1" t="s">
        <v>26</v>
      </c>
      <c r="M8241" s="1" t="s">
        <v>56</v>
      </c>
      <c r="N8241" s="1" t="s">
        <v>33</v>
      </c>
      <c r="O8241" s="1" t="s">
        <v>22</v>
      </c>
      <c r="P8241" s="1" t="s">
        <v>23</v>
      </c>
      <c r="Q8241" s="1" t="s">
        <v>53</v>
      </c>
      <c r="R8241" s="2">
        <v>40586</v>
      </c>
    </row>
    <row r="8242" spans="1:18" x14ac:dyDescent="0.25">
      <c r="A8242" s="1">
        <v>46023</v>
      </c>
      <c r="B8242" s="2">
        <v>40992</v>
      </c>
      <c r="C8242" s="2" t="str">
        <f t="shared" si="641"/>
        <v>March</v>
      </c>
      <c r="D8242" s="1" t="s">
        <v>32</v>
      </c>
      <c r="E8242" s="1">
        <v>50</v>
      </c>
      <c r="F8242" s="1">
        <f t="shared" si="640"/>
        <v>22.0352</v>
      </c>
      <c r="G8242" s="1">
        <v>1101.76</v>
      </c>
      <c r="H8242" s="1">
        <v>13.99</v>
      </c>
      <c r="I8242">
        <f t="shared" si="642"/>
        <v>1115.75</v>
      </c>
      <c r="J8242">
        <f t="shared" si="643"/>
        <v>3.5455000000000001</v>
      </c>
      <c r="K8242">
        <f t="shared" si="644"/>
        <v>39.062900800000001</v>
      </c>
      <c r="L8242" s="1" t="s">
        <v>26</v>
      </c>
      <c r="M8242" s="1" t="s">
        <v>51</v>
      </c>
      <c r="N8242" s="1" t="s">
        <v>28</v>
      </c>
      <c r="O8242" s="1" t="s">
        <v>34</v>
      </c>
      <c r="P8242" s="1" t="s">
        <v>68</v>
      </c>
      <c r="Q8242" s="1" t="s">
        <v>31</v>
      </c>
      <c r="R8242" s="2">
        <v>40993</v>
      </c>
    </row>
    <row r="8243" spans="1:18" x14ac:dyDescent="0.25">
      <c r="A8243" s="1">
        <v>24199</v>
      </c>
      <c r="B8243" s="2">
        <v>39980</v>
      </c>
      <c r="C8243" s="2" t="str">
        <f t="shared" si="641"/>
        <v>June</v>
      </c>
      <c r="D8243" s="1" t="s">
        <v>37</v>
      </c>
      <c r="E8243" s="1">
        <v>16</v>
      </c>
      <c r="F8243" s="1">
        <f t="shared" si="640"/>
        <v>44.158124999999998</v>
      </c>
      <c r="G8243" s="1">
        <v>706.53</v>
      </c>
      <c r="H8243" s="1">
        <v>19.989999999999998</v>
      </c>
      <c r="I8243">
        <f t="shared" si="642"/>
        <v>726.52</v>
      </c>
      <c r="J8243">
        <f t="shared" si="643"/>
        <v>5.3265000000000002</v>
      </c>
      <c r="K8243">
        <f t="shared" si="644"/>
        <v>37.633320449999999</v>
      </c>
      <c r="L8243" s="1" t="s">
        <v>26</v>
      </c>
      <c r="M8243" s="1" t="s">
        <v>54</v>
      </c>
      <c r="N8243" s="1" t="s">
        <v>28</v>
      </c>
      <c r="O8243" s="1" t="s">
        <v>29</v>
      </c>
      <c r="P8243" s="1" t="s">
        <v>43</v>
      </c>
      <c r="Q8243" s="1" t="s">
        <v>24</v>
      </c>
      <c r="R8243" s="2">
        <v>39981</v>
      </c>
    </row>
    <row r="8244" spans="1:18" x14ac:dyDescent="0.25">
      <c r="A8244" s="1">
        <v>31399</v>
      </c>
      <c r="B8244" s="2">
        <v>40852</v>
      </c>
      <c r="C8244" s="2" t="str">
        <f t="shared" si="641"/>
        <v>November</v>
      </c>
      <c r="D8244" s="1" t="s">
        <v>32</v>
      </c>
      <c r="E8244" s="1">
        <v>9</v>
      </c>
      <c r="F8244" s="1">
        <f t="shared" si="640"/>
        <v>37.467055555555561</v>
      </c>
      <c r="G8244" s="1">
        <v>337.20350000000002</v>
      </c>
      <c r="H8244" s="1">
        <v>4.99</v>
      </c>
      <c r="I8244">
        <f t="shared" si="642"/>
        <v>342.19350000000003</v>
      </c>
      <c r="J8244">
        <f t="shared" si="643"/>
        <v>5.3265000000000002</v>
      </c>
      <c r="K8244">
        <f t="shared" si="644"/>
        <v>17.961144427500003</v>
      </c>
      <c r="L8244" s="1" t="s">
        <v>26</v>
      </c>
      <c r="M8244" s="1" t="s">
        <v>51</v>
      </c>
      <c r="N8244" s="1" t="s">
        <v>21</v>
      </c>
      <c r="O8244" s="1" t="s">
        <v>29</v>
      </c>
      <c r="P8244" s="1" t="s">
        <v>30</v>
      </c>
      <c r="Q8244" s="1" t="s">
        <v>24</v>
      </c>
      <c r="R8244" s="2">
        <v>40853</v>
      </c>
    </row>
    <row r="8245" spans="1:18" x14ac:dyDescent="0.25">
      <c r="A8245" s="1">
        <v>48900</v>
      </c>
      <c r="B8245" s="2">
        <v>39894</v>
      </c>
      <c r="C8245" s="2" t="str">
        <f t="shared" si="641"/>
        <v>March</v>
      </c>
      <c r="D8245" s="1" t="s">
        <v>32</v>
      </c>
      <c r="E8245" s="1">
        <v>42</v>
      </c>
      <c r="F8245" s="1">
        <f t="shared" si="640"/>
        <v>15.150952380952381</v>
      </c>
      <c r="G8245" s="1">
        <v>636.34</v>
      </c>
      <c r="H8245" s="1">
        <v>4.53</v>
      </c>
      <c r="I8245">
        <f t="shared" si="642"/>
        <v>640.87</v>
      </c>
      <c r="J8245">
        <f t="shared" si="643"/>
        <v>3.5455000000000001</v>
      </c>
      <c r="K8245">
        <f t="shared" si="644"/>
        <v>22.5614347</v>
      </c>
      <c r="L8245" s="1" t="s">
        <v>26</v>
      </c>
      <c r="M8245" s="1" t="s">
        <v>54</v>
      </c>
      <c r="N8245" s="1" t="s">
        <v>28</v>
      </c>
      <c r="O8245" s="1" t="s">
        <v>34</v>
      </c>
      <c r="P8245" s="1" t="s">
        <v>60</v>
      </c>
      <c r="Q8245" s="1" t="s">
        <v>24</v>
      </c>
      <c r="R8245" s="2">
        <v>39895</v>
      </c>
    </row>
    <row r="8246" spans="1:18" x14ac:dyDescent="0.25">
      <c r="A8246" s="1">
        <v>12711</v>
      </c>
      <c r="B8246" s="2">
        <v>40958</v>
      </c>
      <c r="C8246" s="2" t="str">
        <f t="shared" si="641"/>
        <v>February</v>
      </c>
      <c r="D8246" s="1" t="s">
        <v>37</v>
      </c>
      <c r="E8246" s="1">
        <v>32</v>
      </c>
      <c r="F8246" s="1">
        <f t="shared" si="640"/>
        <v>46.46</v>
      </c>
      <c r="G8246" s="1">
        <v>1486.72</v>
      </c>
      <c r="H8246" s="1">
        <v>8.99</v>
      </c>
      <c r="I8246">
        <f t="shared" si="642"/>
        <v>1495.71</v>
      </c>
      <c r="J8246">
        <f t="shared" si="643"/>
        <v>3.5455000000000001</v>
      </c>
      <c r="K8246">
        <f t="shared" si="644"/>
        <v>52.711657599999995</v>
      </c>
      <c r="L8246" s="1" t="s">
        <v>26</v>
      </c>
      <c r="M8246" s="1" t="s">
        <v>54</v>
      </c>
      <c r="N8246" s="1" t="s">
        <v>33</v>
      </c>
      <c r="O8246" s="1" t="s">
        <v>34</v>
      </c>
      <c r="P8246" s="1" t="s">
        <v>35</v>
      </c>
      <c r="Q8246" s="1" t="s">
        <v>46</v>
      </c>
      <c r="R8246" s="2">
        <v>40959</v>
      </c>
    </row>
    <row r="8247" spans="1:18" x14ac:dyDescent="0.25">
      <c r="A8247" s="1">
        <v>1892</v>
      </c>
      <c r="B8247" s="2">
        <v>39897</v>
      </c>
      <c r="C8247" s="2" t="str">
        <f t="shared" si="641"/>
        <v>March</v>
      </c>
      <c r="D8247" s="1" t="s">
        <v>18</v>
      </c>
      <c r="E8247" s="1">
        <v>47</v>
      </c>
      <c r="F8247" s="1">
        <f t="shared" si="640"/>
        <v>4.119787234042553</v>
      </c>
      <c r="G8247" s="1">
        <v>193.63</v>
      </c>
      <c r="H8247" s="1">
        <v>5.26</v>
      </c>
      <c r="I8247">
        <f t="shared" si="642"/>
        <v>198.89</v>
      </c>
      <c r="J8247">
        <f t="shared" si="643"/>
        <v>3.5455000000000001</v>
      </c>
      <c r="K8247">
        <f t="shared" si="644"/>
        <v>6.8651516500000005</v>
      </c>
      <c r="L8247" s="1" t="s">
        <v>26</v>
      </c>
      <c r="M8247" s="1" t="s">
        <v>27</v>
      </c>
      <c r="N8247" s="1" t="s">
        <v>28</v>
      </c>
      <c r="O8247" s="1" t="s">
        <v>34</v>
      </c>
      <c r="P8247" s="1" t="s">
        <v>48</v>
      </c>
      <c r="Q8247" s="1" t="s">
        <v>24</v>
      </c>
      <c r="R8247" s="2">
        <v>39901</v>
      </c>
    </row>
    <row r="8248" spans="1:18" x14ac:dyDescent="0.25">
      <c r="A8248" s="1">
        <v>20710</v>
      </c>
      <c r="B8248" s="2">
        <v>40146</v>
      </c>
      <c r="C8248" s="2" t="str">
        <f t="shared" si="641"/>
        <v>November</v>
      </c>
      <c r="D8248" s="1" t="s">
        <v>25</v>
      </c>
      <c r="E8248" s="1">
        <v>31</v>
      </c>
      <c r="F8248" s="1">
        <f t="shared" si="640"/>
        <v>5.8290322580645162</v>
      </c>
      <c r="G8248" s="1">
        <v>180.7</v>
      </c>
      <c r="H8248" s="1">
        <v>3.85</v>
      </c>
      <c r="I8248">
        <f t="shared" si="642"/>
        <v>184.54999999999998</v>
      </c>
      <c r="J8248">
        <f t="shared" si="643"/>
        <v>5.3265000000000002</v>
      </c>
      <c r="K8248">
        <f t="shared" si="644"/>
        <v>9.6249855000000011</v>
      </c>
      <c r="L8248" s="1" t="s">
        <v>26</v>
      </c>
      <c r="M8248" s="1" t="s">
        <v>49</v>
      </c>
      <c r="N8248" s="1" t="s">
        <v>28</v>
      </c>
      <c r="O8248" s="1" t="s">
        <v>29</v>
      </c>
      <c r="P8248" s="1" t="s">
        <v>43</v>
      </c>
      <c r="Q8248" s="1" t="s">
        <v>46</v>
      </c>
      <c r="R8248" s="2">
        <v>40147</v>
      </c>
    </row>
    <row r="8249" spans="1:18" x14ac:dyDescent="0.25">
      <c r="A8249" s="1">
        <v>51266</v>
      </c>
      <c r="B8249" s="2">
        <v>39897</v>
      </c>
      <c r="C8249" s="2" t="str">
        <f t="shared" si="641"/>
        <v>March</v>
      </c>
      <c r="D8249" s="1" t="s">
        <v>32</v>
      </c>
      <c r="E8249" s="1">
        <v>46</v>
      </c>
      <c r="F8249" s="1">
        <f t="shared" si="640"/>
        <v>34.896086956521742</v>
      </c>
      <c r="G8249" s="1">
        <v>1605.22</v>
      </c>
      <c r="H8249" s="1">
        <v>7.73</v>
      </c>
      <c r="I8249">
        <f t="shared" si="642"/>
        <v>1612.95</v>
      </c>
      <c r="J8249">
        <f t="shared" si="643"/>
        <v>3.5455000000000001</v>
      </c>
      <c r="K8249">
        <f t="shared" si="644"/>
        <v>56.913075100000007</v>
      </c>
      <c r="L8249" s="1" t="s">
        <v>19</v>
      </c>
      <c r="M8249" s="1" t="s">
        <v>54</v>
      </c>
      <c r="N8249" s="1" t="s">
        <v>33</v>
      </c>
      <c r="O8249" s="1" t="s">
        <v>34</v>
      </c>
      <c r="P8249" s="1" t="s">
        <v>35</v>
      </c>
      <c r="Q8249" s="1" t="s">
        <v>24</v>
      </c>
      <c r="R8249" s="2">
        <v>39899</v>
      </c>
    </row>
    <row r="8250" spans="1:18" x14ac:dyDescent="0.25">
      <c r="A8250" s="1">
        <v>39617</v>
      </c>
      <c r="B8250" s="2">
        <v>40894</v>
      </c>
      <c r="C8250" s="2" t="str">
        <f t="shared" si="641"/>
        <v>December</v>
      </c>
      <c r="D8250" s="1" t="s">
        <v>32</v>
      </c>
      <c r="E8250" s="1">
        <v>33</v>
      </c>
      <c r="F8250" s="1">
        <f t="shared" si="640"/>
        <v>38.899393939393939</v>
      </c>
      <c r="G8250" s="1">
        <v>1283.68</v>
      </c>
      <c r="H8250" s="1">
        <v>9.1999999999999993</v>
      </c>
      <c r="I8250">
        <f t="shared" si="642"/>
        <v>1292.8800000000001</v>
      </c>
      <c r="J8250">
        <f t="shared" si="643"/>
        <v>4.7610000000000001</v>
      </c>
      <c r="K8250">
        <f t="shared" si="644"/>
        <v>61.116004799999999</v>
      </c>
      <c r="L8250" s="1" t="s">
        <v>26</v>
      </c>
      <c r="M8250" s="1" t="s">
        <v>20</v>
      </c>
      <c r="N8250" s="1" t="s">
        <v>28</v>
      </c>
      <c r="O8250" s="1" t="s">
        <v>22</v>
      </c>
      <c r="P8250" s="1" t="s">
        <v>23</v>
      </c>
      <c r="Q8250" s="1" t="s">
        <v>36</v>
      </c>
      <c r="R8250" s="2">
        <v>40896</v>
      </c>
    </row>
    <row r="8251" spans="1:18" x14ac:dyDescent="0.25">
      <c r="A8251" s="1">
        <v>46948</v>
      </c>
      <c r="B8251" s="2">
        <v>40318</v>
      </c>
      <c r="C8251" s="2" t="str">
        <f t="shared" si="641"/>
        <v>May</v>
      </c>
      <c r="D8251" s="1" t="s">
        <v>18</v>
      </c>
      <c r="E8251" s="1">
        <v>10</v>
      </c>
      <c r="F8251" s="1">
        <f t="shared" si="640"/>
        <v>6.4129999999999994</v>
      </c>
      <c r="G8251" s="1">
        <v>64.13</v>
      </c>
      <c r="H8251" s="1">
        <v>5.27</v>
      </c>
      <c r="I8251">
        <f t="shared" si="642"/>
        <v>69.399999999999991</v>
      </c>
      <c r="J8251">
        <f t="shared" si="643"/>
        <v>3.5455000000000001</v>
      </c>
      <c r="K8251">
        <f t="shared" si="644"/>
        <v>2.2737291499999999</v>
      </c>
      <c r="L8251" s="1" t="s">
        <v>26</v>
      </c>
      <c r="M8251" s="1" t="s">
        <v>56</v>
      </c>
      <c r="N8251" s="1" t="s">
        <v>33</v>
      </c>
      <c r="O8251" s="1" t="s">
        <v>34</v>
      </c>
      <c r="P8251" s="1" t="s">
        <v>48</v>
      </c>
      <c r="Q8251" s="1" t="s">
        <v>24</v>
      </c>
      <c r="R8251" s="2">
        <v>40322</v>
      </c>
    </row>
    <row r="8252" spans="1:18" x14ac:dyDescent="0.25">
      <c r="A8252" s="1">
        <v>45284</v>
      </c>
      <c r="B8252" s="2">
        <v>40915</v>
      </c>
      <c r="C8252" s="2" t="str">
        <f t="shared" si="641"/>
        <v>January</v>
      </c>
      <c r="D8252" s="1" t="s">
        <v>25</v>
      </c>
      <c r="E8252" s="1">
        <v>7</v>
      </c>
      <c r="F8252" s="1">
        <f t="shared" si="640"/>
        <v>13.061428571428573</v>
      </c>
      <c r="G8252" s="1">
        <v>91.43</v>
      </c>
      <c r="H8252" s="1">
        <v>8.99</v>
      </c>
      <c r="I8252">
        <f t="shared" si="642"/>
        <v>100.42</v>
      </c>
      <c r="J8252">
        <f t="shared" si="643"/>
        <v>3.5455000000000001</v>
      </c>
      <c r="K8252">
        <f t="shared" si="644"/>
        <v>3.2416506500000004</v>
      </c>
      <c r="L8252" s="1" t="s">
        <v>26</v>
      </c>
      <c r="M8252" s="1" t="s">
        <v>51</v>
      </c>
      <c r="N8252" s="1" t="s">
        <v>21</v>
      </c>
      <c r="O8252" s="1" t="s">
        <v>34</v>
      </c>
      <c r="P8252" s="1" t="s">
        <v>35</v>
      </c>
      <c r="Q8252" s="1" t="s">
        <v>46</v>
      </c>
      <c r="R8252" s="2">
        <v>40916</v>
      </c>
    </row>
    <row r="8253" spans="1:18" x14ac:dyDescent="0.25">
      <c r="A8253" s="1">
        <v>5121</v>
      </c>
      <c r="B8253" s="2">
        <v>41039</v>
      </c>
      <c r="C8253" s="2" t="str">
        <f t="shared" si="641"/>
        <v>May</v>
      </c>
      <c r="D8253" s="1" t="s">
        <v>32</v>
      </c>
      <c r="E8253" s="1">
        <v>45</v>
      </c>
      <c r="F8253" s="1">
        <f t="shared" si="640"/>
        <v>44.260066666666667</v>
      </c>
      <c r="G8253" s="1">
        <v>1991.703</v>
      </c>
      <c r="H8253" s="1">
        <v>1.25</v>
      </c>
      <c r="I8253">
        <f t="shared" si="642"/>
        <v>1992.953</v>
      </c>
      <c r="J8253">
        <f t="shared" si="643"/>
        <v>5.3265000000000002</v>
      </c>
      <c r="K8253">
        <f t="shared" si="644"/>
        <v>106.08806029499999</v>
      </c>
      <c r="L8253" s="1" t="s">
        <v>26</v>
      </c>
      <c r="M8253" s="1" t="s">
        <v>20</v>
      </c>
      <c r="N8253" s="1" t="s">
        <v>33</v>
      </c>
      <c r="O8253" s="1" t="s">
        <v>29</v>
      </c>
      <c r="P8253" s="1" t="s">
        <v>30</v>
      </c>
      <c r="Q8253" s="1" t="s">
        <v>46</v>
      </c>
      <c r="R8253" s="2">
        <v>41040</v>
      </c>
    </row>
    <row r="8254" spans="1:18" x14ac:dyDescent="0.25">
      <c r="A8254" s="1">
        <v>11270</v>
      </c>
      <c r="B8254" s="2">
        <v>40724</v>
      </c>
      <c r="C8254" s="2" t="str">
        <f t="shared" si="641"/>
        <v>June</v>
      </c>
      <c r="D8254" s="1" t="s">
        <v>25</v>
      </c>
      <c r="E8254" s="1">
        <v>15</v>
      </c>
      <c r="F8254" s="1">
        <f t="shared" si="640"/>
        <v>9.3379999999999992</v>
      </c>
      <c r="G8254" s="1">
        <v>140.07</v>
      </c>
      <c r="H8254" s="1">
        <v>6.19</v>
      </c>
      <c r="I8254">
        <f t="shared" si="642"/>
        <v>146.26</v>
      </c>
      <c r="J8254">
        <f t="shared" si="643"/>
        <v>3.5455000000000001</v>
      </c>
      <c r="K8254">
        <f t="shared" si="644"/>
        <v>4.9661818499999999</v>
      </c>
      <c r="L8254" s="1" t="s">
        <v>19</v>
      </c>
      <c r="M8254" s="1" t="s">
        <v>56</v>
      </c>
      <c r="N8254" s="1" t="s">
        <v>33</v>
      </c>
      <c r="O8254" s="1" t="s">
        <v>34</v>
      </c>
      <c r="P8254" s="1" t="s">
        <v>48</v>
      </c>
      <c r="Q8254" s="1" t="s">
        <v>24</v>
      </c>
      <c r="R8254" s="2">
        <v>40725</v>
      </c>
    </row>
    <row r="8255" spans="1:18" x14ac:dyDescent="0.25">
      <c r="A8255" s="1">
        <v>27335</v>
      </c>
      <c r="B8255" s="2">
        <v>40488</v>
      </c>
      <c r="C8255" s="2" t="str">
        <f t="shared" si="641"/>
        <v>November</v>
      </c>
      <c r="D8255" s="1" t="s">
        <v>18</v>
      </c>
      <c r="E8255" s="1">
        <v>23</v>
      </c>
      <c r="F8255" s="1">
        <f t="shared" si="640"/>
        <v>2.9334782608695651</v>
      </c>
      <c r="G8255" s="1">
        <v>67.47</v>
      </c>
      <c r="H8255" s="1">
        <v>6.35</v>
      </c>
      <c r="I8255">
        <f t="shared" si="642"/>
        <v>73.819999999999993</v>
      </c>
      <c r="J8255">
        <f t="shared" si="643"/>
        <v>3.5455000000000001</v>
      </c>
      <c r="K8255">
        <f t="shared" si="644"/>
        <v>2.3921488499999999</v>
      </c>
      <c r="L8255" s="1" t="s">
        <v>26</v>
      </c>
      <c r="M8255" s="1" t="s">
        <v>58</v>
      </c>
      <c r="N8255" s="1" t="s">
        <v>33</v>
      </c>
      <c r="O8255" s="1" t="s">
        <v>34</v>
      </c>
      <c r="P8255" s="1" t="s">
        <v>62</v>
      </c>
      <c r="Q8255" s="1" t="s">
        <v>24</v>
      </c>
      <c r="R8255" s="2">
        <v>40488</v>
      </c>
    </row>
    <row r="8256" spans="1:18" x14ac:dyDescent="0.25">
      <c r="A8256" s="1">
        <v>24613</v>
      </c>
      <c r="B8256" s="2">
        <v>41106</v>
      </c>
      <c r="C8256" s="2" t="str">
        <f t="shared" si="641"/>
        <v>July</v>
      </c>
      <c r="D8256" s="1" t="s">
        <v>18</v>
      </c>
      <c r="E8256" s="1">
        <v>36</v>
      </c>
      <c r="F8256" s="1">
        <f t="shared" si="640"/>
        <v>6.8552777777777774</v>
      </c>
      <c r="G8256" s="1">
        <v>246.79</v>
      </c>
      <c r="H8256" s="1">
        <v>6.6</v>
      </c>
      <c r="I8256">
        <f t="shared" si="642"/>
        <v>253.39</v>
      </c>
      <c r="J8256">
        <f t="shared" si="643"/>
        <v>3.5455000000000001</v>
      </c>
      <c r="K8256">
        <f t="shared" si="644"/>
        <v>8.7499394499999994</v>
      </c>
      <c r="L8256" s="1" t="s">
        <v>26</v>
      </c>
      <c r="M8256" s="1" t="s">
        <v>49</v>
      </c>
      <c r="N8256" s="1" t="s">
        <v>42</v>
      </c>
      <c r="O8256" s="1" t="s">
        <v>34</v>
      </c>
      <c r="P8256" s="1" t="s">
        <v>45</v>
      </c>
      <c r="Q8256" s="1" t="s">
        <v>24</v>
      </c>
      <c r="R8256" s="2">
        <v>41115</v>
      </c>
    </row>
    <row r="8257" spans="1:18" x14ac:dyDescent="0.25">
      <c r="A8257" s="1">
        <v>22563</v>
      </c>
      <c r="B8257" s="2">
        <v>41049</v>
      </c>
      <c r="C8257" s="2" t="str">
        <f t="shared" si="641"/>
        <v>May</v>
      </c>
      <c r="D8257" s="1" t="s">
        <v>37</v>
      </c>
      <c r="E8257" s="1">
        <v>32</v>
      </c>
      <c r="F8257" s="1">
        <f t="shared" si="640"/>
        <v>7.8596874999999997</v>
      </c>
      <c r="G8257" s="1">
        <v>251.51</v>
      </c>
      <c r="H8257" s="1">
        <v>3.68</v>
      </c>
      <c r="I8257">
        <f t="shared" si="642"/>
        <v>255.19</v>
      </c>
      <c r="J8257">
        <f t="shared" si="643"/>
        <v>4.7610000000000001</v>
      </c>
      <c r="K8257">
        <f t="shared" si="644"/>
        <v>11.9743911</v>
      </c>
      <c r="L8257" s="1" t="s">
        <v>26</v>
      </c>
      <c r="M8257" s="1" t="s">
        <v>51</v>
      </c>
      <c r="N8257" s="1" t="s">
        <v>42</v>
      </c>
      <c r="O8257" s="1" t="s">
        <v>22</v>
      </c>
      <c r="P8257" s="1" t="s">
        <v>23</v>
      </c>
      <c r="Q8257" s="1" t="s">
        <v>36</v>
      </c>
      <c r="R8257" s="2">
        <v>41052</v>
      </c>
    </row>
    <row r="8258" spans="1:18" x14ac:dyDescent="0.25">
      <c r="A8258" s="1">
        <v>13543</v>
      </c>
      <c r="B8258" s="2">
        <v>41129</v>
      </c>
      <c r="C8258" s="2" t="str">
        <f t="shared" si="641"/>
        <v>August</v>
      </c>
      <c r="D8258" s="1" t="s">
        <v>41</v>
      </c>
      <c r="E8258" s="1">
        <v>2</v>
      </c>
      <c r="F8258" s="1">
        <f t="shared" ref="F8258:F8321" si="645">G8258/E8258</f>
        <v>13.914999999999999</v>
      </c>
      <c r="G8258" s="1">
        <v>27.83</v>
      </c>
      <c r="H8258" s="1">
        <v>9.4499999999999993</v>
      </c>
      <c r="I8258">
        <f t="shared" si="642"/>
        <v>37.28</v>
      </c>
      <c r="J8258">
        <f t="shared" si="643"/>
        <v>3.5455000000000001</v>
      </c>
      <c r="K8258">
        <f t="shared" si="644"/>
        <v>0.98671264999999986</v>
      </c>
      <c r="L8258" s="1" t="s">
        <v>26</v>
      </c>
      <c r="M8258" s="1" t="s">
        <v>54</v>
      </c>
      <c r="N8258" s="1" t="s">
        <v>33</v>
      </c>
      <c r="O8258" s="1" t="s">
        <v>34</v>
      </c>
      <c r="P8258" s="1" t="s">
        <v>60</v>
      </c>
      <c r="Q8258" s="1" t="s">
        <v>24</v>
      </c>
      <c r="R8258" s="2">
        <v>41129</v>
      </c>
    </row>
    <row r="8259" spans="1:18" x14ac:dyDescent="0.25">
      <c r="A8259" s="1">
        <v>21796</v>
      </c>
      <c r="B8259" s="2">
        <v>41035</v>
      </c>
      <c r="C8259" s="2" t="str">
        <f t="shared" ref="C8259:C8322" si="646">TEXT(B8259,"mmmm")</f>
        <v>May</v>
      </c>
      <c r="D8259" s="1" t="s">
        <v>18</v>
      </c>
      <c r="E8259" s="1">
        <v>31</v>
      </c>
      <c r="F8259" s="1">
        <f t="shared" si="645"/>
        <v>1.1038709677419354</v>
      </c>
      <c r="G8259" s="1">
        <v>34.22</v>
      </c>
      <c r="H8259" s="1">
        <v>0.7</v>
      </c>
      <c r="I8259">
        <f t="shared" ref="I8259:I8322" si="647">G8259+H8259</f>
        <v>34.92</v>
      </c>
      <c r="J8259">
        <f t="shared" ref="J8259:J8322" si="648">IF(O8259="Furniture",4.761,IF(O8259="Technology",5.3265,IF(O8259="Office Supplies",3.5455,0)))</f>
        <v>3.5455000000000001</v>
      </c>
      <c r="K8259">
        <f t="shared" ref="K8259:K8322" si="649">(J8259*G8259)/100</f>
        <v>1.2132700999999999</v>
      </c>
      <c r="L8259" s="1" t="s">
        <v>26</v>
      </c>
      <c r="M8259" s="1" t="s">
        <v>27</v>
      </c>
      <c r="N8259" s="1" t="s">
        <v>42</v>
      </c>
      <c r="O8259" s="1" t="s">
        <v>34</v>
      </c>
      <c r="P8259" s="1" t="s">
        <v>66</v>
      </c>
      <c r="Q8259" s="1" t="s">
        <v>36</v>
      </c>
      <c r="R8259" s="2">
        <v>41040</v>
      </c>
    </row>
    <row r="8260" spans="1:18" x14ac:dyDescent="0.25">
      <c r="A8260" s="1">
        <v>26818</v>
      </c>
      <c r="B8260" s="2">
        <v>40916</v>
      </c>
      <c r="C8260" s="2" t="str">
        <f t="shared" si="646"/>
        <v>January</v>
      </c>
      <c r="D8260" s="1" t="s">
        <v>32</v>
      </c>
      <c r="E8260" s="1">
        <v>36</v>
      </c>
      <c r="F8260" s="1">
        <f t="shared" si="645"/>
        <v>6.9816666666666665</v>
      </c>
      <c r="G8260" s="1">
        <v>251.34</v>
      </c>
      <c r="H8260" s="1">
        <v>7.72</v>
      </c>
      <c r="I8260">
        <f t="shared" si="647"/>
        <v>259.06</v>
      </c>
      <c r="J8260">
        <f t="shared" si="648"/>
        <v>3.5455000000000001</v>
      </c>
      <c r="K8260">
        <f t="shared" si="649"/>
        <v>8.9112597000000004</v>
      </c>
      <c r="L8260" s="1" t="s">
        <v>26</v>
      </c>
      <c r="M8260" s="1" t="s">
        <v>49</v>
      </c>
      <c r="N8260" s="1" t="s">
        <v>28</v>
      </c>
      <c r="O8260" s="1" t="s">
        <v>34</v>
      </c>
      <c r="P8260" s="1" t="s">
        <v>48</v>
      </c>
      <c r="Q8260" s="1" t="s">
        <v>24</v>
      </c>
      <c r="R8260" s="2">
        <v>40917</v>
      </c>
    </row>
    <row r="8261" spans="1:18" x14ac:dyDescent="0.25">
      <c r="A8261" s="1">
        <v>6403</v>
      </c>
      <c r="B8261" s="2">
        <v>40585</v>
      </c>
      <c r="C8261" s="2" t="str">
        <f t="shared" si="646"/>
        <v>February</v>
      </c>
      <c r="D8261" s="1" t="s">
        <v>18</v>
      </c>
      <c r="E8261" s="1">
        <v>41</v>
      </c>
      <c r="F8261" s="1">
        <f t="shared" si="645"/>
        <v>435.95756097560974</v>
      </c>
      <c r="G8261" s="1">
        <v>17874.259999999998</v>
      </c>
      <c r="H8261" s="1">
        <v>19.989999999999998</v>
      </c>
      <c r="I8261">
        <f t="shared" si="647"/>
        <v>17894.25</v>
      </c>
      <c r="J8261">
        <f t="shared" si="648"/>
        <v>3.5455000000000001</v>
      </c>
      <c r="K8261">
        <f t="shared" si="649"/>
        <v>633.73188830000004</v>
      </c>
      <c r="L8261" s="1" t="s">
        <v>26</v>
      </c>
      <c r="M8261" s="1" t="s">
        <v>27</v>
      </c>
      <c r="N8261" s="1" t="s">
        <v>28</v>
      </c>
      <c r="O8261" s="1" t="s">
        <v>34</v>
      </c>
      <c r="P8261" s="1" t="s">
        <v>60</v>
      </c>
      <c r="Q8261" s="1" t="s">
        <v>24</v>
      </c>
      <c r="R8261" s="2">
        <v>40587</v>
      </c>
    </row>
    <row r="8262" spans="1:18" x14ac:dyDescent="0.25">
      <c r="A8262" s="1">
        <v>70</v>
      </c>
      <c r="B8262" s="2">
        <v>40529</v>
      </c>
      <c r="C8262" s="2" t="str">
        <f t="shared" si="646"/>
        <v>December</v>
      </c>
      <c r="D8262" s="1" t="s">
        <v>18</v>
      </c>
      <c r="E8262" s="1">
        <v>48</v>
      </c>
      <c r="F8262" s="1">
        <f t="shared" si="645"/>
        <v>1.8760416666666666</v>
      </c>
      <c r="G8262" s="1">
        <v>90.05</v>
      </c>
      <c r="H8262" s="1">
        <v>2.58</v>
      </c>
      <c r="I8262">
        <f t="shared" si="647"/>
        <v>92.63</v>
      </c>
      <c r="J8262">
        <f t="shared" si="648"/>
        <v>3.5455000000000001</v>
      </c>
      <c r="K8262">
        <f t="shared" si="649"/>
        <v>3.1927227499999997</v>
      </c>
      <c r="L8262" s="1" t="s">
        <v>26</v>
      </c>
      <c r="M8262" s="1" t="s">
        <v>49</v>
      </c>
      <c r="N8262" s="1" t="s">
        <v>42</v>
      </c>
      <c r="O8262" s="1" t="s">
        <v>34</v>
      </c>
      <c r="P8262" s="1" t="s">
        <v>66</v>
      </c>
      <c r="Q8262" s="1" t="s">
        <v>36</v>
      </c>
      <c r="R8262" s="2">
        <v>40534</v>
      </c>
    </row>
    <row r="8263" spans="1:18" x14ac:dyDescent="0.25">
      <c r="A8263" s="1">
        <v>56224</v>
      </c>
      <c r="B8263" s="2">
        <v>41207</v>
      </c>
      <c r="C8263" s="2" t="str">
        <f t="shared" si="646"/>
        <v>October</v>
      </c>
      <c r="D8263" s="1" t="s">
        <v>41</v>
      </c>
      <c r="E8263" s="1">
        <v>46</v>
      </c>
      <c r="F8263" s="1">
        <f t="shared" si="645"/>
        <v>7.3754347826086954</v>
      </c>
      <c r="G8263" s="1">
        <v>339.27</v>
      </c>
      <c r="H8263" s="1">
        <v>2.82</v>
      </c>
      <c r="I8263">
        <f t="shared" si="647"/>
        <v>342.09</v>
      </c>
      <c r="J8263">
        <f t="shared" si="648"/>
        <v>3.5455000000000001</v>
      </c>
      <c r="K8263">
        <f t="shared" si="649"/>
        <v>12.028817850000001</v>
      </c>
      <c r="L8263" s="1" t="s">
        <v>26</v>
      </c>
      <c r="M8263" s="1" t="s">
        <v>20</v>
      </c>
      <c r="N8263" s="1" t="s">
        <v>42</v>
      </c>
      <c r="O8263" s="1" t="s">
        <v>34</v>
      </c>
      <c r="P8263" s="1" t="s">
        <v>66</v>
      </c>
      <c r="Q8263" s="1" t="s">
        <v>36</v>
      </c>
      <c r="R8263" s="2">
        <v>41207</v>
      </c>
    </row>
    <row r="8264" spans="1:18" x14ac:dyDescent="0.25">
      <c r="A8264" s="1">
        <v>53984</v>
      </c>
      <c r="B8264" s="2">
        <v>41253</v>
      </c>
      <c r="C8264" s="2" t="str">
        <f t="shared" si="646"/>
        <v>December</v>
      </c>
      <c r="D8264" s="1" t="s">
        <v>41</v>
      </c>
      <c r="E8264" s="1">
        <v>23</v>
      </c>
      <c r="F8264" s="1">
        <f t="shared" si="645"/>
        <v>7.517391304347826</v>
      </c>
      <c r="G8264" s="1">
        <v>172.9</v>
      </c>
      <c r="H8264" s="1">
        <v>2</v>
      </c>
      <c r="I8264">
        <f t="shared" si="647"/>
        <v>174.9</v>
      </c>
      <c r="J8264">
        <f t="shared" si="648"/>
        <v>3.5455000000000001</v>
      </c>
      <c r="K8264">
        <f t="shared" si="649"/>
        <v>6.1301695000000009</v>
      </c>
      <c r="L8264" s="1" t="s">
        <v>26</v>
      </c>
      <c r="M8264" s="1" t="s">
        <v>27</v>
      </c>
      <c r="N8264" s="1" t="s">
        <v>33</v>
      </c>
      <c r="O8264" s="1" t="s">
        <v>34</v>
      </c>
      <c r="P8264" s="1" t="s">
        <v>45</v>
      </c>
      <c r="Q8264" s="1" t="s">
        <v>36</v>
      </c>
      <c r="R8264" s="2">
        <v>41254</v>
      </c>
    </row>
    <row r="8265" spans="1:18" x14ac:dyDescent="0.25">
      <c r="A8265" s="1">
        <v>6498</v>
      </c>
      <c r="B8265" s="2">
        <v>39889</v>
      </c>
      <c r="C8265" s="2" t="str">
        <f t="shared" si="646"/>
        <v>March</v>
      </c>
      <c r="D8265" s="1" t="s">
        <v>41</v>
      </c>
      <c r="E8265" s="1">
        <v>38</v>
      </c>
      <c r="F8265" s="1">
        <f t="shared" si="645"/>
        <v>8.8644736842105267</v>
      </c>
      <c r="G8265" s="1">
        <v>336.85</v>
      </c>
      <c r="H8265" s="1">
        <v>2.83</v>
      </c>
      <c r="I8265">
        <f t="shared" si="647"/>
        <v>339.68</v>
      </c>
      <c r="J8265">
        <f t="shared" si="648"/>
        <v>5.3265000000000002</v>
      </c>
      <c r="K8265">
        <f t="shared" si="649"/>
        <v>17.94231525</v>
      </c>
      <c r="L8265" s="1" t="s">
        <v>19</v>
      </c>
      <c r="M8265" s="1" t="s">
        <v>27</v>
      </c>
      <c r="N8265" s="1" t="s">
        <v>42</v>
      </c>
      <c r="O8265" s="1" t="s">
        <v>29</v>
      </c>
      <c r="P8265" s="1" t="s">
        <v>43</v>
      </c>
      <c r="Q8265" s="1" t="s">
        <v>46</v>
      </c>
      <c r="R8265" s="2">
        <v>39890</v>
      </c>
    </row>
    <row r="8266" spans="1:18" x14ac:dyDescent="0.25">
      <c r="A8266" s="1">
        <v>34017</v>
      </c>
      <c r="B8266" s="2">
        <v>39895</v>
      </c>
      <c r="C8266" s="2" t="str">
        <f t="shared" si="646"/>
        <v>March</v>
      </c>
      <c r="D8266" s="1" t="s">
        <v>25</v>
      </c>
      <c r="E8266" s="1">
        <v>20</v>
      </c>
      <c r="F8266" s="1">
        <f t="shared" si="645"/>
        <v>5.1695000000000002</v>
      </c>
      <c r="G8266" s="1">
        <v>103.39</v>
      </c>
      <c r="H8266" s="1">
        <v>0.71</v>
      </c>
      <c r="I8266">
        <f t="shared" si="647"/>
        <v>104.1</v>
      </c>
      <c r="J8266">
        <f t="shared" si="648"/>
        <v>3.5455000000000001</v>
      </c>
      <c r="K8266">
        <f t="shared" si="649"/>
        <v>3.6656924500000003</v>
      </c>
      <c r="L8266" s="1" t="s">
        <v>19</v>
      </c>
      <c r="M8266" s="1" t="s">
        <v>27</v>
      </c>
      <c r="N8266" s="1" t="s">
        <v>33</v>
      </c>
      <c r="O8266" s="1" t="s">
        <v>34</v>
      </c>
      <c r="P8266" s="1" t="s">
        <v>35</v>
      </c>
      <c r="Q8266" s="1" t="s">
        <v>36</v>
      </c>
      <c r="R8266" s="2">
        <v>39895</v>
      </c>
    </row>
    <row r="8267" spans="1:18" x14ac:dyDescent="0.25">
      <c r="A8267" s="1">
        <v>39780</v>
      </c>
      <c r="B8267" s="2">
        <v>39971</v>
      </c>
      <c r="C8267" s="2" t="str">
        <f t="shared" si="646"/>
        <v>June</v>
      </c>
      <c r="D8267" s="1" t="s">
        <v>18</v>
      </c>
      <c r="E8267" s="1">
        <v>33</v>
      </c>
      <c r="F8267" s="1">
        <f t="shared" si="645"/>
        <v>51.020909090909093</v>
      </c>
      <c r="G8267" s="1">
        <v>1683.69</v>
      </c>
      <c r="H8267" s="1">
        <v>5.79</v>
      </c>
      <c r="I8267">
        <f t="shared" si="647"/>
        <v>1689.48</v>
      </c>
      <c r="J8267">
        <f t="shared" si="648"/>
        <v>3.5455000000000001</v>
      </c>
      <c r="K8267">
        <f t="shared" si="649"/>
        <v>59.695228950000001</v>
      </c>
      <c r="L8267" s="1" t="s">
        <v>26</v>
      </c>
      <c r="M8267" s="1" t="s">
        <v>49</v>
      </c>
      <c r="N8267" s="1" t="s">
        <v>21</v>
      </c>
      <c r="O8267" s="1" t="s">
        <v>34</v>
      </c>
      <c r="P8267" s="1" t="s">
        <v>45</v>
      </c>
      <c r="Q8267" s="1" t="s">
        <v>24</v>
      </c>
      <c r="R8267" s="2">
        <v>39978</v>
      </c>
    </row>
    <row r="8268" spans="1:18" x14ac:dyDescent="0.25">
      <c r="A8268" s="1">
        <v>41504</v>
      </c>
      <c r="B8268" s="2">
        <v>41210</v>
      </c>
      <c r="C8268" s="2" t="str">
        <f t="shared" si="646"/>
        <v>October</v>
      </c>
      <c r="D8268" s="1" t="s">
        <v>37</v>
      </c>
      <c r="E8268" s="1">
        <v>20</v>
      </c>
      <c r="F8268" s="1">
        <f t="shared" si="645"/>
        <v>15.147</v>
      </c>
      <c r="G8268" s="1">
        <v>302.94</v>
      </c>
      <c r="H8268" s="1">
        <v>5.8</v>
      </c>
      <c r="I8268">
        <f t="shared" si="647"/>
        <v>308.74</v>
      </c>
      <c r="J8268">
        <f t="shared" si="648"/>
        <v>3.5455000000000001</v>
      </c>
      <c r="K8268">
        <f t="shared" si="649"/>
        <v>10.7407377</v>
      </c>
      <c r="L8268" s="1" t="s">
        <v>26</v>
      </c>
      <c r="M8268" s="1" t="s">
        <v>27</v>
      </c>
      <c r="N8268" s="1" t="s">
        <v>33</v>
      </c>
      <c r="O8268" s="1" t="s">
        <v>34</v>
      </c>
      <c r="P8268" s="1" t="s">
        <v>60</v>
      </c>
      <c r="Q8268" s="1" t="s">
        <v>24</v>
      </c>
      <c r="R8268" s="2">
        <v>41212</v>
      </c>
    </row>
    <row r="8269" spans="1:18" x14ac:dyDescent="0.25">
      <c r="A8269" s="1">
        <v>38371</v>
      </c>
      <c r="B8269" s="2">
        <v>40125</v>
      </c>
      <c r="C8269" s="2" t="str">
        <f t="shared" si="646"/>
        <v>November</v>
      </c>
      <c r="D8269" s="1" t="s">
        <v>32</v>
      </c>
      <c r="E8269" s="1">
        <v>24</v>
      </c>
      <c r="F8269" s="1">
        <f t="shared" si="645"/>
        <v>83.516666666666666</v>
      </c>
      <c r="G8269" s="1">
        <v>2004.4</v>
      </c>
      <c r="H8269" s="1">
        <v>6.13</v>
      </c>
      <c r="I8269">
        <f t="shared" si="647"/>
        <v>2010.5300000000002</v>
      </c>
      <c r="J8269">
        <f t="shared" si="648"/>
        <v>5.3265000000000002</v>
      </c>
      <c r="K8269">
        <f t="shared" si="649"/>
        <v>106.76436600000001</v>
      </c>
      <c r="L8269" s="1" t="s">
        <v>19</v>
      </c>
      <c r="M8269" s="1" t="s">
        <v>49</v>
      </c>
      <c r="N8269" s="1" t="s">
        <v>28</v>
      </c>
      <c r="O8269" s="1" t="s">
        <v>29</v>
      </c>
      <c r="P8269" s="1" t="s">
        <v>43</v>
      </c>
      <c r="Q8269" s="1" t="s">
        <v>24</v>
      </c>
      <c r="R8269" s="2">
        <v>40126</v>
      </c>
    </row>
    <row r="8270" spans="1:18" x14ac:dyDescent="0.25">
      <c r="A8270" s="1">
        <v>48512</v>
      </c>
      <c r="B8270" s="2">
        <v>40758</v>
      </c>
      <c r="C8270" s="2" t="str">
        <f t="shared" si="646"/>
        <v>August</v>
      </c>
      <c r="D8270" s="1" t="s">
        <v>32</v>
      </c>
      <c r="E8270" s="1">
        <v>47</v>
      </c>
      <c r="F8270" s="1">
        <f t="shared" si="645"/>
        <v>3.1544680851063829</v>
      </c>
      <c r="G8270" s="1">
        <v>148.26</v>
      </c>
      <c r="H8270" s="1">
        <v>0.81</v>
      </c>
      <c r="I8270">
        <f t="shared" si="647"/>
        <v>149.07</v>
      </c>
      <c r="J8270">
        <f t="shared" si="648"/>
        <v>3.5455000000000001</v>
      </c>
      <c r="K8270">
        <f t="shared" si="649"/>
        <v>5.2565583</v>
      </c>
      <c r="L8270" s="1" t="s">
        <v>19</v>
      </c>
      <c r="M8270" s="1" t="s">
        <v>20</v>
      </c>
      <c r="N8270" s="1" t="s">
        <v>21</v>
      </c>
      <c r="O8270" s="1" t="s">
        <v>34</v>
      </c>
      <c r="P8270" s="1" t="s">
        <v>35</v>
      </c>
      <c r="Q8270" s="1" t="s">
        <v>36</v>
      </c>
      <c r="R8270" s="2">
        <v>40758</v>
      </c>
    </row>
    <row r="8271" spans="1:18" x14ac:dyDescent="0.25">
      <c r="A8271" s="1">
        <v>47173</v>
      </c>
      <c r="B8271" s="2">
        <v>40057</v>
      </c>
      <c r="C8271" s="2" t="str">
        <f t="shared" si="646"/>
        <v>September</v>
      </c>
      <c r="D8271" s="1" t="s">
        <v>32</v>
      </c>
      <c r="E8271" s="1">
        <v>41</v>
      </c>
      <c r="F8271" s="1">
        <f t="shared" si="645"/>
        <v>6.7579146341463412</v>
      </c>
      <c r="G8271" s="1">
        <v>277.0745</v>
      </c>
      <c r="H8271" s="1">
        <v>5.03</v>
      </c>
      <c r="I8271">
        <f t="shared" si="647"/>
        <v>282.10449999999997</v>
      </c>
      <c r="J8271">
        <f t="shared" si="648"/>
        <v>5.3265000000000002</v>
      </c>
      <c r="K8271">
        <f t="shared" si="649"/>
        <v>14.758373242500001</v>
      </c>
      <c r="L8271" s="1" t="s">
        <v>26</v>
      </c>
      <c r="M8271" s="1" t="s">
        <v>59</v>
      </c>
      <c r="N8271" s="1" t="s">
        <v>33</v>
      </c>
      <c r="O8271" s="1" t="s">
        <v>29</v>
      </c>
      <c r="P8271" s="1" t="s">
        <v>30</v>
      </c>
      <c r="Q8271" s="1" t="s">
        <v>31</v>
      </c>
      <c r="R8271" s="2">
        <v>40059</v>
      </c>
    </row>
    <row r="8272" spans="1:18" x14ac:dyDescent="0.25">
      <c r="A8272" s="1">
        <v>36673</v>
      </c>
      <c r="B8272" s="2">
        <v>40434</v>
      </c>
      <c r="C8272" s="2" t="str">
        <f t="shared" si="646"/>
        <v>September</v>
      </c>
      <c r="D8272" s="1" t="s">
        <v>18</v>
      </c>
      <c r="E8272" s="1">
        <v>20</v>
      </c>
      <c r="F8272" s="1">
        <f t="shared" si="645"/>
        <v>49.231574999999999</v>
      </c>
      <c r="G8272" s="1">
        <v>984.63149999999996</v>
      </c>
      <c r="H8272" s="1">
        <v>5</v>
      </c>
      <c r="I8272">
        <f t="shared" si="647"/>
        <v>989.63149999999996</v>
      </c>
      <c r="J8272">
        <f t="shared" si="648"/>
        <v>5.3265000000000002</v>
      </c>
      <c r="K8272">
        <f t="shared" si="649"/>
        <v>52.446396847499997</v>
      </c>
      <c r="L8272" s="1" t="s">
        <v>26</v>
      </c>
      <c r="M8272" s="1" t="s">
        <v>51</v>
      </c>
      <c r="N8272" s="1" t="s">
        <v>42</v>
      </c>
      <c r="O8272" s="1" t="s">
        <v>29</v>
      </c>
      <c r="P8272" s="1" t="s">
        <v>30</v>
      </c>
      <c r="Q8272" s="1" t="s">
        <v>46</v>
      </c>
      <c r="R8272" s="2">
        <v>40441</v>
      </c>
    </row>
    <row r="8273" spans="1:18" x14ac:dyDescent="0.25">
      <c r="A8273" s="1">
        <v>18627</v>
      </c>
      <c r="B8273" s="2">
        <v>40532</v>
      </c>
      <c r="C8273" s="2" t="str">
        <f t="shared" si="646"/>
        <v>December</v>
      </c>
      <c r="D8273" s="1" t="s">
        <v>41</v>
      </c>
      <c r="E8273" s="1">
        <v>4</v>
      </c>
      <c r="F8273" s="1">
        <f t="shared" si="645"/>
        <v>3.9249999999999998</v>
      </c>
      <c r="G8273" s="1">
        <v>15.7</v>
      </c>
      <c r="H8273" s="1">
        <v>0.5</v>
      </c>
      <c r="I8273">
        <f t="shared" si="647"/>
        <v>16.2</v>
      </c>
      <c r="J8273">
        <f t="shared" si="648"/>
        <v>3.5455000000000001</v>
      </c>
      <c r="K8273">
        <f t="shared" si="649"/>
        <v>0.55664349999999996</v>
      </c>
      <c r="L8273" s="1" t="s">
        <v>26</v>
      </c>
      <c r="M8273" s="1" t="s">
        <v>49</v>
      </c>
      <c r="N8273" s="1" t="s">
        <v>28</v>
      </c>
      <c r="O8273" s="1" t="s">
        <v>34</v>
      </c>
      <c r="P8273" s="1" t="s">
        <v>63</v>
      </c>
      <c r="Q8273" s="1" t="s">
        <v>24</v>
      </c>
      <c r="R8273" s="2">
        <v>40533</v>
      </c>
    </row>
    <row r="8274" spans="1:18" x14ac:dyDescent="0.25">
      <c r="A8274" s="1">
        <v>7968</v>
      </c>
      <c r="B8274" s="2">
        <v>40436</v>
      </c>
      <c r="C8274" s="2" t="str">
        <f t="shared" si="646"/>
        <v>September</v>
      </c>
      <c r="D8274" s="1" t="s">
        <v>18</v>
      </c>
      <c r="E8274" s="1">
        <v>10</v>
      </c>
      <c r="F8274" s="1">
        <f t="shared" si="645"/>
        <v>144.92099999999999</v>
      </c>
      <c r="G8274" s="1">
        <v>1449.21</v>
      </c>
      <c r="H8274" s="1">
        <v>30</v>
      </c>
      <c r="I8274">
        <f t="shared" si="647"/>
        <v>1479.21</v>
      </c>
      <c r="J8274">
        <f t="shared" si="648"/>
        <v>4.7610000000000001</v>
      </c>
      <c r="K8274">
        <f t="shared" si="649"/>
        <v>68.996888100000007</v>
      </c>
      <c r="L8274" s="1" t="s">
        <v>38</v>
      </c>
      <c r="M8274" s="1" t="s">
        <v>20</v>
      </c>
      <c r="N8274" s="1" t="s">
        <v>21</v>
      </c>
      <c r="O8274" s="1" t="s">
        <v>22</v>
      </c>
      <c r="P8274" s="1" t="s">
        <v>39</v>
      </c>
      <c r="Q8274" s="1" t="s">
        <v>40</v>
      </c>
      <c r="R8274" s="2">
        <v>40436</v>
      </c>
    </row>
    <row r="8275" spans="1:18" x14ac:dyDescent="0.25">
      <c r="A8275" s="1">
        <v>7169</v>
      </c>
      <c r="B8275" s="2">
        <v>40263</v>
      </c>
      <c r="C8275" s="2" t="str">
        <f t="shared" si="646"/>
        <v>March</v>
      </c>
      <c r="D8275" s="1" t="s">
        <v>41</v>
      </c>
      <c r="E8275" s="1">
        <v>22</v>
      </c>
      <c r="F8275" s="1">
        <f t="shared" si="645"/>
        <v>20.305454545454548</v>
      </c>
      <c r="G8275" s="1">
        <v>446.72</v>
      </c>
      <c r="H8275" s="1">
        <v>14.39</v>
      </c>
      <c r="I8275">
        <f t="shared" si="647"/>
        <v>461.11</v>
      </c>
      <c r="J8275">
        <f t="shared" si="648"/>
        <v>4.7610000000000001</v>
      </c>
      <c r="K8275">
        <f t="shared" si="649"/>
        <v>21.2683392</v>
      </c>
      <c r="L8275" s="1" t="s">
        <v>26</v>
      </c>
      <c r="M8275" s="1" t="s">
        <v>20</v>
      </c>
      <c r="N8275" s="1" t="s">
        <v>33</v>
      </c>
      <c r="O8275" s="1" t="s">
        <v>22</v>
      </c>
      <c r="P8275" s="1" t="s">
        <v>23</v>
      </c>
      <c r="Q8275" s="1" t="s">
        <v>24</v>
      </c>
      <c r="R8275" s="2">
        <v>40265</v>
      </c>
    </row>
    <row r="8276" spans="1:18" x14ac:dyDescent="0.25">
      <c r="A8276" s="1">
        <v>46305</v>
      </c>
      <c r="B8276" s="2">
        <v>40754</v>
      </c>
      <c r="C8276" s="2" t="str">
        <f t="shared" si="646"/>
        <v>July</v>
      </c>
      <c r="D8276" s="1" t="s">
        <v>18</v>
      </c>
      <c r="E8276" s="1">
        <v>30</v>
      </c>
      <c r="F8276" s="1">
        <f t="shared" si="645"/>
        <v>9.988666666666667</v>
      </c>
      <c r="G8276" s="1">
        <v>299.66000000000003</v>
      </c>
      <c r="H8276" s="1">
        <v>5.75</v>
      </c>
      <c r="I8276">
        <f t="shared" si="647"/>
        <v>305.41000000000003</v>
      </c>
      <c r="J8276">
        <f t="shared" si="648"/>
        <v>3.5455000000000001</v>
      </c>
      <c r="K8276">
        <f t="shared" si="649"/>
        <v>10.624445300000001</v>
      </c>
      <c r="L8276" s="1" t="s">
        <v>26</v>
      </c>
      <c r="M8276" s="1" t="s">
        <v>56</v>
      </c>
      <c r="N8276" s="1" t="s">
        <v>21</v>
      </c>
      <c r="O8276" s="1" t="s">
        <v>34</v>
      </c>
      <c r="P8276" s="1" t="s">
        <v>48</v>
      </c>
      <c r="Q8276" s="1" t="s">
        <v>24</v>
      </c>
      <c r="R8276" s="2">
        <v>40758</v>
      </c>
    </row>
    <row r="8277" spans="1:18" x14ac:dyDescent="0.25">
      <c r="A8277" s="1">
        <v>52512</v>
      </c>
      <c r="B8277" s="2">
        <v>40731</v>
      </c>
      <c r="C8277" s="2" t="str">
        <f t="shared" si="646"/>
        <v>July</v>
      </c>
      <c r="D8277" s="1" t="s">
        <v>25</v>
      </c>
      <c r="E8277" s="1">
        <v>4</v>
      </c>
      <c r="F8277" s="1">
        <f t="shared" si="645"/>
        <v>12.465</v>
      </c>
      <c r="G8277" s="1">
        <v>49.86</v>
      </c>
      <c r="H8277" s="1">
        <v>4.9800000000000004</v>
      </c>
      <c r="I8277">
        <f t="shared" si="647"/>
        <v>54.84</v>
      </c>
      <c r="J8277">
        <f t="shared" si="648"/>
        <v>3.5455000000000001</v>
      </c>
      <c r="K8277">
        <f t="shared" si="649"/>
        <v>1.7677863</v>
      </c>
      <c r="L8277" s="1" t="s">
        <v>26</v>
      </c>
      <c r="M8277" s="1" t="s">
        <v>27</v>
      </c>
      <c r="N8277" s="1" t="s">
        <v>21</v>
      </c>
      <c r="O8277" s="1" t="s">
        <v>34</v>
      </c>
      <c r="P8277" s="1" t="s">
        <v>68</v>
      </c>
      <c r="Q8277" s="1" t="s">
        <v>24</v>
      </c>
      <c r="R8277" s="2">
        <v>40733</v>
      </c>
    </row>
    <row r="8278" spans="1:18" x14ac:dyDescent="0.25">
      <c r="A8278" s="1">
        <v>38405</v>
      </c>
      <c r="B8278" s="2">
        <v>40374</v>
      </c>
      <c r="C8278" s="2" t="str">
        <f t="shared" si="646"/>
        <v>July</v>
      </c>
      <c r="D8278" s="1" t="s">
        <v>41</v>
      </c>
      <c r="E8278" s="1">
        <v>29</v>
      </c>
      <c r="F8278" s="1">
        <f t="shared" si="645"/>
        <v>7.1737931034482756</v>
      </c>
      <c r="G8278" s="1">
        <v>208.04</v>
      </c>
      <c r="H8278" s="1">
        <v>4</v>
      </c>
      <c r="I8278">
        <f t="shared" si="647"/>
        <v>212.04</v>
      </c>
      <c r="J8278">
        <f t="shared" si="648"/>
        <v>4.7610000000000001</v>
      </c>
      <c r="K8278">
        <f t="shared" si="649"/>
        <v>9.9047844000000005</v>
      </c>
      <c r="L8278" s="1" t="s">
        <v>26</v>
      </c>
      <c r="M8278" s="1" t="s">
        <v>27</v>
      </c>
      <c r="N8278" s="1" t="s">
        <v>28</v>
      </c>
      <c r="O8278" s="1" t="s">
        <v>22</v>
      </c>
      <c r="P8278" s="1" t="s">
        <v>23</v>
      </c>
      <c r="Q8278" s="1" t="s">
        <v>36</v>
      </c>
      <c r="R8278" s="2">
        <v>40377</v>
      </c>
    </row>
    <row r="8279" spans="1:18" x14ac:dyDescent="0.25">
      <c r="A8279" s="1">
        <v>48839</v>
      </c>
      <c r="B8279" s="2">
        <v>40369</v>
      </c>
      <c r="C8279" s="2" t="str">
        <f t="shared" si="646"/>
        <v>July</v>
      </c>
      <c r="D8279" s="1" t="s">
        <v>37</v>
      </c>
      <c r="E8279" s="1">
        <v>1</v>
      </c>
      <c r="F8279" s="1">
        <f t="shared" si="645"/>
        <v>97.13</v>
      </c>
      <c r="G8279" s="1">
        <v>97.13</v>
      </c>
      <c r="H8279" s="1">
        <v>0.49</v>
      </c>
      <c r="I8279">
        <f t="shared" si="647"/>
        <v>97.61999999999999</v>
      </c>
      <c r="J8279">
        <f t="shared" si="648"/>
        <v>3.5455000000000001</v>
      </c>
      <c r="K8279">
        <f t="shared" si="649"/>
        <v>3.4437441500000001</v>
      </c>
      <c r="L8279" s="1" t="s">
        <v>26</v>
      </c>
      <c r="M8279" s="1" t="s">
        <v>44</v>
      </c>
      <c r="N8279" s="1" t="s">
        <v>33</v>
      </c>
      <c r="O8279" s="1" t="s">
        <v>34</v>
      </c>
      <c r="P8279" s="1" t="s">
        <v>63</v>
      </c>
      <c r="Q8279" s="1" t="s">
        <v>24</v>
      </c>
      <c r="R8279" s="2">
        <v>40371</v>
      </c>
    </row>
    <row r="8280" spans="1:18" x14ac:dyDescent="0.25">
      <c r="A8280" s="1">
        <v>3232</v>
      </c>
      <c r="B8280" s="2">
        <v>41190</v>
      </c>
      <c r="C8280" s="2" t="str">
        <f t="shared" si="646"/>
        <v>October</v>
      </c>
      <c r="D8280" s="1" t="s">
        <v>37</v>
      </c>
      <c r="E8280" s="1">
        <v>5</v>
      </c>
      <c r="F8280" s="1">
        <f t="shared" si="645"/>
        <v>8.532</v>
      </c>
      <c r="G8280" s="1">
        <v>42.66</v>
      </c>
      <c r="H8280" s="1">
        <v>4.71</v>
      </c>
      <c r="I8280">
        <f t="shared" si="647"/>
        <v>47.37</v>
      </c>
      <c r="J8280">
        <f t="shared" si="648"/>
        <v>3.5455000000000001</v>
      </c>
      <c r="K8280">
        <f t="shared" si="649"/>
        <v>1.5125102999999998</v>
      </c>
      <c r="L8280" s="1" t="s">
        <v>26</v>
      </c>
      <c r="M8280" s="1" t="s">
        <v>65</v>
      </c>
      <c r="N8280" s="1" t="s">
        <v>28</v>
      </c>
      <c r="O8280" s="1" t="s">
        <v>34</v>
      </c>
      <c r="P8280" s="1" t="s">
        <v>48</v>
      </c>
      <c r="Q8280" s="1" t="s">
        <v>24</v>
      </c>
      <c r="R8280" s="2">
        <v>41192</v>
      </c>
    </row>
    <row r="8281" spans="1:18" x14ac:dyDescent="0.25">
      <c r="A8281" s="1">
        <v>30726</v>
      </c>
      <c r="B8281" s="2">
        <v>40142</v>
      </c>
      <c r="C8281" s="2" t="str">
        <f t="shared" si="646"/>
        <v>November</v>
      </c>
      <c r="D8281" s="1" t="s">
        <v>41</v>
      </c>
      <c r="E8281" s="1">
        <v>35</v>
      </c>
      <c r="F8281" s="1">
        <f t="shared" si="645"/>
        <v>20.718571428571426</v>
      </c>
      <c r="G8281" s="1">
        <v>725.15</v>
      </c>
      <c r="H8281" s="1">
        <v>3.99</v>
      </c>
      <c r="I8281">
        <f t="shared" si="647"/>
        <v>729.14</v>
      </c>
      <c r="J8281">
        <f t="shared" si="648"/>
        <v>3.5455000000000001</v>
      </c>
      <c r="K8281">
        <f t="shared" si="649"/>
        <v>25.710193250000003</v>
      </c>
      <c r="L8281" s="1" t="s">
        <v>26</v>
      </c>
      <c r="M8281" s="1" t="s">
        <v>27</v>
      </c>
      <c r="N8281" s="1" t="s">
        <v>42</v>
      </c>
      <c r="O8281" s="1" t="s">
        <v>34</v>
      </c>
      <c r="P8281" s="1" t="s">
        <v>68</v>
      </c>
      <c r="Q8281" s="1" t="s">
        <v>24</v>
      </c>
      <c r="R8281" s="2">
        <v>40143</v>
      </c>
    </row>
    <row r="8282" spans="1:18" x14ac:dyDescent="0.25">
      <c r="A8282" s="1">
        <v>25541</v>
      </c>
      <c r="B8282" s="2">
        <v>39826</v>
      </c>
      <c r="C8282" s="2" t="str">
        <f t="shared" si="646"/>
        <v>January</v>
      </c>
      <c r="D8282" s="1" t="s">
        <v>18</v>
      </c>
      <c r="E8282" s="1">
        <v>50</v>
      </c>
      <c r="F8282" s="1">
        <f t="shared" si="645"/>
        <v>5.9551999999999996</v>
      </c>
      <c r="G8282" s="1">
        <v>297.76</v>
      </c>
      <c r="H8282" s="1">
        <v>5.79</v>
      </c>
      <c r="I8282">
        <f t="shared" si="647"/>
        <v>303.55</v>
      </c>
      <c r="J8282">
        <f t="shared" si="648"/>
        <v>3.5455000000000001</v>
      </c>
      <c r="K8282">
        <f t="shared" si="649"/>
        <v>10.557080800000001</v>
      </c>
      <c r="L8282" s="1" t="s">
        <v>26</v>
      </c>
      <c r="M8282" s="1" t="s">
        <v>56</v>
      </c>
      <c r="N8282" s="1" t="s">
        <v>21</v>
      </c>
      <c r="O8282" s="1" t="s">
        <v>34</v>
      </c>
      <c r="P8282" s="1" t="s">
        <v>45</v>
      </c>
      <c r="Q8282" s="1" t="s">
        <v>24</v>
      </c>
      <c r="R8282" s="2">
        <v>39828</v>
      </c>
    </row>
    <row r="8283" spans="1:18" x14ac:dyDescent="0.25">
      <c r="A8283" s="1">
        <v>29121</v>
      </c>
      <c r="B8283" s="2">
        <v>40279</v>
      </c>
      <c r="C8283" s="2" t="str">
        <f t="shared" si="646"/>
        <v>April</v>
      </c>
      <c r="D8283" s="1" t="s">
        <v>41</v>
      </c>
      <c r="E8283" s="1">
        <v>31</v>
      </c>
      <c r="F8283" s="1">
        <f t="shared" si="645"/>
        <v>103.45048387096774</v>
      </c>
      <c r="G8283" s="1">
        <v>3206.9650000000001</v>
      </c>
      <c r="H8283" s="1">
        <v>7.69</v>
      </c>
      <c r="I8283">
        <f t="shared" si="647"/>
        <v>3214.6550000000002</v>
      </c>
      <c r="J8283">
        <f t="shared" si="648"/>
        <v>5.3265000000000002</v>
      </c>
      <c r="K8283">
        <f t="shared" si="649"/>
        <v>170.81899072499999</v>
      </c>
      <c r="L8283" s="1" t="s">
        <v>26</v>
      </c>
      <c r="M8283" s="1" t="s">
        <v>55</v>
      </c>
      <c r="N8283" s="1" t="s">
        <v>33</v>
      </c>
      <c r="O8283" s="1" t="s">
        <v>29</v>
      </c>
      <c r="P8283" s="1" t="s">
        <v>30</v>
      </c>
      <c r="Q8283" s="1" t="s">
        <v>24</v>
      </c>
      <c r="R8283" s="2">
        <v>40281</v>
      </c>
    </row>
    <row r="8284" spans="1:18" x14ac:dyDescent="0.25">
      <c r="A8284" s="1">
        <v>58340</v>
      </c>
      <c r="B8284" s="2">
        <v>40551</v>
      </c>
      <c r="C8284" s="2" t="str">
        <f t="shared" si="646"/>
        <v>January</v>
      </c>
      <c r="D8284" s="1" t="s">
        <v>41</v>
      </c>
      <c r="E8284" s="1">
        <v>36</v>
      </c>
      <c r="F8284" s="1">
        <f t="shared" si="645"/>
        <v>53.786111111111111</v>
      </c>
      <c r="G8284" s="1">
        <v>1936.3</v>
      </c>
      <c r="H8284" s="1">
        <v>13.66</v>
      </c>
      <c r="I8284">
        <f t="shared" si="647"/>
        <v>1949.96</v>
      </c>
      <c r="J8284">
        <f t="shared" si="648"/>
        <v>3.5455000000000001</v>
      </c>
      <c r="K8284">
        <f t="shared" si="649"/>
        <v>68.6515165</v>
      </c>
      <c r="L8284" s="1" t="s">
        <v>26</v>
      </c>
      <c r="M8284" s="1" t="s">
        <v>55</v>
      </c>
      <c r="N8284" s="1" t="s">
        <v>33</v>
      </c>
      <c r="O8284" s="1" t="s">
        <v>34</v>
      </c>
      <c r="P8284" s="1" t="s">
        <v>68</v>
      </c>
      <c r="Q8284" s="1" t="s">
        <v>24</v>
      </c>
      <c r="R8284" s="2">
        <v>40552</v>
      </c>
    </row>
    <row r="8285" spans="1:18" x14ac:dyDescent="0.25">
      <c r="A8285" s="1">
        <v>5635</v>
      </c>
      <c r="B8285" s="2">
        <v>41136</v>
      </c>
      <c r="C8285" s="2" t="str">
        <f t="shared" si="646"/>
        <v>August</v>
      </c>
      <c r="D8285" s="1" t="s">
        <v>41</v>
      </c>
      <c r="E8285" s="1">
        <v>17</v>
      </c>
      <c r="F8285" s="1">
        <f t="shared" si="645"/>
        <v>11.692941176470589</v>
      </c>
      <c r="G8285" s="1">
        <v>198.78</v>
      </c>
      <c r="H8285" s="1">
        <v>7.19</v>
      </c>
      <c r="I8285">
        <f t="shared" si="647"/>
        <v>205.97</v>
      </c>
      <c r="J8285">
        <f t="shared" si="648"/>
        <v>3.5455000000000001</v>
      </c>
      <c r="K8285">
        <f t="shared" si="649"/>
        <v>7.0477449000000005</v>
      </c>
      <c r="L8285" s="1" t="s">
        <v>26</v>
      </c>
      <c r="M8285" s="1" t="s">
        <v>56</v>
      </c>
      <c r="N8285" s="1" t="s">
        <v>33</v>
      </c>
      <c r="O8285" s="1" t="s">
        <v>34</v>
      </c>
      <c r="P8285" s="1" t="s">
        <v>48</v>
      </c>
      <c r="Q8285" s="1" t="s">
        <v>24</v>
      </c>
      <c r="R8285" s="2">
        <v>41138</v>
      </c>
    </row>
    <row r="8286" spans="1:18" x14ac:dyDescent="0.25">
      <c r="A8286" s="1">
        <v>43488</v>
      </c>
      <c r="B8286" s="2">
        <v>41078</v>
      </c>
      <c r="C8286" s="2" t="str">
        <f t="shared" si="646"/>
        <v>June</v>
      </c>
      <c r="D8286" s="1" t="s">
        <v>37</v>
      </c>
      <c r="E8286" s="1">
        <v>28</v>
      </c>
      <c r="F8286" s="1">
        <f t="shared" si="645"/>
        <v>19.547142857142859</v>
      </c>
      <c r="G8286" s="1">
        <v>547.32000000000005</v>
      </c>
      <c r="H8286" s="1">
        <v>6.67</v>
      </c>
      <c r="I8286">
        <f t="shared" si="647"/>
        <v>553.99</v>
      </c>
      <c r="J8286">
        <f t="shared" si="648"/>
        <v>4.7610000000000001</v>
      </c>
      <c r="K8286">
        <f t="shared" si="649"/>
        <v>26.057905200000004</v>
      </c>
      <c r="L8286" s="1" t="s">
        <v>26</v>
      </c>
      <c r="M8286" s="1" t="s">
        <v>49</v>
      </c>
      <c r="N8286" s="1" t="s">
        <v>42</v>
      </c>
      <c r="O8286" s="1" t="s">
        <v>22</v>
      </c>
      <c r="P8286" s="1" t="s">
        <v>23</v>
      </c>
      <c r="Q8286" s="1" t="s">
        <v>46</v>
      </c>
      <c r="R8286" s="2">
        <v>41079</v>
      </c>
    </row>
    <row r="8287" spans="1:18" x14ac:dyDescent="0.25">
      <c r="A8287" s="1">
        <v>10022</v>
      </c>
      <c r="B8287" s="2">
        <v>39876</v>
      </c>
      <c r="C8287" s="2" t="str">
        <f t="shared" si="646"/>
        <v>March</v>
      </c>
      <c r="D8287" s="1" t="s">
        <v>18</v>
      </c>
      <c r="E8287" s="1">
        <v>1</v>
      </c>
      <c r="F8287" s="1">
        <f t="shared" si="645"/>
        <v>12.18</v>
      </c>
      <c r="G8287" s="1">
        <v>12.18</v>
      </c>
      <c r="H8287" s="1">
        <v>2.27</v>
      </c>
      <c r="I8287">
        <f t="shared" si="647"/>
        <v>14.45</v>
      </c>
      <c r="J8287">
        <f t="shared" si="648"/>
        <v>3.5455000000000001</v>
      </c>
      <c r="K8287">
        <f t="shared" si="649"/>
        <v>0.4318419</v>
      </c>
      <c r="L8287" s="1" t="s">
        <v>26</v>
      </c>
      <c r="M8287" s="1" t="s">
        <v>44</v>
      </c>
      <c r="N8287" s="1" t="s">
        <v>28</v>
      </c>
      <c r="O8287" s="1" t="s">
        <v>34</v>
      </c>
      <c r="P8287" s="1" t="s">
        <v>45</v>
      </c>
      <c r="Q8287" s="1" t="s">
        <v>36</v>
      </c>
      <c r="R8287" s="2">
        <v>39876</v>
      </c>
    </row>
    <row r="8288" spans="1:18" x14ac:dyDescent="0.25">
      <c r="A8288" s="1">
        <v>19686</v>
      </c>
      <c r="B8288" s="2">
        <v>40405</v>
      </c>
      <c r="C8288" s="2" t="str">
        <f t="shared" si="646"/>
        <v>August</v>
      </c>
      <c r="D8288" s="1" t="s">
        <v>41</v>
      </c>
      <c r="E8288" s="1">
        <v>2</v>
      </c>
      <c r="F8288" s="1">
        <f t="shared" si="645"/>
        <v>21.155000000000001</v>
      </c>
      <c r="G8288" s="1">
        <v>42.31</v>
      </c>
      <c r="H8288" s="1">
        <v>8.51</v>
      </c>
      <c r="I8288">
        <f t="shared" si="647"/>
        <v>50.82</v>
      </c>
      <c r="J8288">
        <f t="shared" si="648"/>
        <v>5.3265000000000002</v>
      </c>
      <c r="K8288">
        <f t="shared" si="649"/>
        <v>2.2536421500000001</v>
      </c>
      <c r="L8288" s="1" t="s">
        <v>26</v>
      </c>
      <c r="M8288" s="1" t="s">
        <v>44</v>
      </c>
      <c r="N8288" s="1" t="s">
        <v>33</v>
      </c>
      <c r="O8288" s="1" t="s">
        <v>29</v>
      </c>
      <c r="P8288" s="1" t="s">
        <v>61</v>
      </c>
      <c r="Q8288" s="1" t="s">
        <v>31</v>
      </c>
      <c r="R8288" s="2">
        <v>40405</v>
      </c>
    </row>
    <row r="8289" spans="1:18" x14ac:dyDescent="0.25">
      <c r="A8289" s="1">
        <v>21892</v>
      </c>
      <c r="B8289" s="2">
        <v>40363</v>
      </c>
      <c r="C8289" s="2" t="str">
        <f t="shared" si="646"/>
        <v>July</v>
      </c>
      <c r="D8289" s="1" t="s">
        <v>25</v>
      </c>
      <c r="E8289" s="1">
        <v>6</v>
      </c>
      <c r="F8289" s="1">
        <f t="shared" si="645"/>
        <v>5.8133333333333335</v>
      </c>
      <c r="G8289" s="1">
        <v>34.880000000000003</v>
      </c>
      <c r="H8289" s="1">
        <v>4.97</v>
      </c>
      <c r="I8289">
        <f t="shared" si="647"/>
        <v>39.85</v>
      </c>
      <c r="J8289">
        <f t="shared" si="648"/>
        <v>3.5455000000000001</v>
      </c>
      <c r="K8289">
        <f t="shared" si="649"/>
        <v>1.2366704000000002</v>
      </c>
      <c r="L8289" s="1" t="s">
        <v>26</v>
      </c>
      <c r="M8289" s="1" t="s">
        <v>20</v>
      </c>
      <c r="N8289" s="1" t="s">
        <v>33</v>
      </c>
      <c r="O8289" s="1" t="s">
        <v>34</v>
      </c>
      <c r="P8289" s="1" t="s">
        <v>48</v>
      </c>
      <c r="Q8289" s="1" t="s">
        <v>24</v>
      </c>
      <c r="R8289" s="2">
        <v>40365</v>
      </c>
    </row>
    <row r="8290" spans="1:18" x14ac:dyDescent="0.25">
      <c r="A8290" s="1">
        <v>49220</v>
      </c>
      <c r="B8290" s="2">
        <v>40768</v>
      </c>
      <c r="C8290" s="2" t="str">
        <f t="shared" si="646"/>
        <v>August</v>
      </c>
      <c r="D8290" s="1" t="s">
        <v>37</v>
      </c>
      <c r="E8290" s="1">
        <v>13</v>
      </c>
      <c r="F8290" s="1">
        <f t="shared" si="645"/>
        <v>31.536153846153848</v>
      </c>
      <c r="G8290" s="1">
        <v>409.97</v>
      </c>
      <c r="H8290" s="1">
        <v>3.5</v>
      </c>
      <c r="I8290">
        <f t="shared" si="647"/>
        <v>413.47</v>
      </c>
      <c r="J8290">
        <f t="shared" si="648"/>
        <v>3.5455000000000001</v>
      </c>
      <c r="K8290">
        <f t="shared" si="649"/>
        <v>14.535486350000001</v>
      </c>
      <c r="L8290" s="1" t="s">
        <v>26</v>
      </c>
      <c r="M8290" s="1" t="s">
        <v>56</v>
      </c>
      <c r="N8290" s="1" t="s">
        <v>33</v>
      </c>
      <c r="O8290" s="1" t="s">
        <v>34</v>
      </c>
      <c r="P8290" s="1" t="s">
        <v>68</v>
      </c>
      <c r="Q8290" s="1" t="s">
        <v>24</v>
      </c>
      <c r="R8290" s="2">
        <v>40769</v>
      </c>
    </row>
    <row r="8291" spans="1:18" x14ac:dyDescent="0.25">
      <c r="A8291" s="1">
        <v>28135</v>
      </c>
      <c r="B8291" s="2">
        <v>40081</v>
      </c>
      <c r="C8291" s="2" t="str">
        <f t="shared" si="646"/>
        <v>September</v>
      </c>
      <c r="D8291" s="1" t="s">
        <v>37</v>
      </c>
      <c r="E8291" s="1">
        <v>40</v>
      </c>
      <c r="F8291" s="1">
        <f t="shared" si="645"/>
        <v>12.53275</v>
      </c>
      <c r="G8291" s="1">
        <v>501.31</v>
      </c>
      <c r="H8291" s="1">
        <v>3.14</v>
      </c>
      <c r="I8291">
        <f t="shared" si="647"/>
        <v>504.45</v>
      </c>
      <c r="J8291">
        <f t="shared" si="648"/>
        <v>3.5455000000000001</v>
      </c>
      <c r="K8291">
        <f t="shared" si="649"/>
        <v>17.773946049999999</v>
      </c>
      <c r="L8291" s="1" t="s">
        <v>26</v>
      </c>
      <c r="M8291" s="1" t="s">
        <v>44</v>
      </c>
      <c r="N8291" s="1" t="s">
        <v>33</v>
      </c>
      <c r="O8291" s="1" t="s">
        <v>34</v>
      </c>
      <c r="P8291" s="1" t="s">
        <v>50</v>
      </c>
      <c r="Q8291" s="1" t="s">
        <v>46</v>
      </c>
      <c r="R8291" s="2">
        <v>40081</v>
      </c>
    </row>
    <row r="8292" spans="1:18" x14ac:dyDescent="0.25">
      <c r="A8292" s="1">
        <v>59584</v>
      </c>
      <c r="B8292" s="2">
        <v>40326</v>
      </c>
      <c r="C8292" s="2" t="str">
        <f t="shared" si="646"/>
        <v>May</v>
      </c>
      <c r="D8292" s="1" t="s">
        <v>41</v>
      </c>
      <c r="E8292" s="1">
        <v>3</v>
      </c>
      <c r="F8292" s="1">
        <f t="shared" si="645"/>
        <v>112.27999999999999</v>
      </c>
      <c r="G8292" s="1">
        <v>336.84</v>
      </c>
      <c r="H8292" s="1">
        <v>35.840000000000003</v>
      </c>
      <c r="I8292">
        <f t="shared" si="647"/>
        <v>372.67999999999995</v>
      </c>
      <c r="J8292">
        <f t="shared" si="648"/>
        <v>4.7610000000000001</v>
      </c>
      <c r="K8292">
        <f t="shared" si="649"/>
        <v>16.036952400000001</v>
      </c>
      <c r="L8292" s="1" t="s">
        <v>38</v>
      </c>
      <c r="M8292" s="1" t="s">
        <v>20</v>
      </c>
      <c r="N8292" s="1" t="s">
        <v>21</v>
      </c>
      <c r="O8292" s="1" t="s">
        <v>22</v>
      </c>
      <c r="P8292" s="1" t="s">
        <v>67</v>
      </c>
      <c r="Q8292" s="1" t="s">
        <v>64</v>
      </c>
      <c r="R8292" s="2">
        <v>40327</v>
      </c>
    </row>
    <row r="8293" spans="1:18" x14ac:dyDescent="0.25">
      <c r="A8293" s="1">
        <v>50051</v>
      </c>
      <c r="B8293" s="2">
        <v>40090</v>
      </c>
      <c r="C8293" s="2" t="str">
        <f t="shared" si="646"/>
        <v>October</v>
      </c>
      <c r="D8293" s="1" t="s">
        <v>41</v>
      </c>
      <c r="E8293" s="1">
        <v>15</v>
      </c>
      <c r="F8293" s="1">
        <f t="shared" si="645"/>
        <v>20.576000000000001</v>
      </c>
      <c r="G8293" s="1">
        <v>308.64</v>
      </c>
      <c r="H8293" s="1">
        <v>6.38</v>
      </c>
      <c r="I8293">
        <f t="shared" si="647"/>
        <v>315.02</v>
      </c>
      <c r="J8293">
        <f t="shared" si="648"/>
        <v>4.7610000000000001</v>
      </c>
      <c r="K8293">
        <f t="shared" si="649"/>
        <v>14.694350400000001</v>
      </c>
      <c r="L8293" s="1" t="s">
        <v>19</v>
      </c>
      <c r="M8293" s="1" t="s">
        <v>27</v>
      </c>
      <c r="N8293" s="1" t="s">
        <v>33</v>
      </c>
      <c r="O8293" s="1" t="s">
        <v>22</v>
      </c>
      <c r="P8293" s="1" t="s">
        <v>23</v>
      </c>
      <c r="Q8293" s="1" t="s">
        <v>24</v>
      </c>
      <c r="R8293" s="2">
        <v>40090</v>
      </c>
    </row>
    <row r="8294" spans="1:18" x14ac:dyDescent="0.25">
      <c r="A8294" s="1">
        <v>42309</v>
      </c>
      <c r="B8294" s="2">
        <v>40031</v>
      </c>
      <c r="C8294" s="2" t="str">
        <f t="shared" si="646"/>
        <v>August</v>
      </c>
      <c r="D8294" s="1" t="s">
        <v>18</v>
      </c>
      <c r="E8294" s="1">
        <v>41</v>
      </c>
      <c r="F8294" s="1">
        <f t="shared" si="645"/>
        <v>20.834878048780489</v>
      </c>
      <c r="G8294" s="1">
        <v>854.23</v>
      </c>
      <c r="H8294" s="1">
        <v>6.32</v>
      </c>
      <c r="I8294">
        <f t="shared" si="647"/>
        <v>860.55000000000007</v>
      </c>
      <c r="J8294">
        <f t="shared" si="648"/>
        <v>3.5455000000000001</v>
      </c>
      <c r="K8294">
        <f t="shared" si="649"/>
        <v>30.28672465</v>
      </c>
      <c r="L8294" s="1" t="s">
        <v>26</v>
      </c>
      <c r="M8294" s="1" t="s">
        <v>54</v>
      </c>
      <c r="N8294" s="1" t="s">
        <v>28</v>
      </c>
      <c r="O8294" s="1" t="s">
        <v>34</v>
      </c>
      <c r="P8294" s="1" t="s">
        <v>68</v>
      </c>
      <c r="Q8294" s="1" t="s">
        <v>24</v>
      </c>
      <c r="R8294" s="2">
        <v>40033</v>
      </c>
    </row>
    <row r="8295" spans="1:18" x14ac:dyDescent="0.25">
      <c r="A8295" s="1">
        <v>11269</v>
      </c>
      <c r="B8295" s="2">
        <v>41055</v>
      </c>
      <c r="C8295" s="2" t="str">
        <f t="shared" si="646"/>
        <v>May</v>
      </c>
      <c r="D8295" s="1" t="s">
        <v>18</v>
      </c>
      <c r="E8295" s="1">
        <v>49</v>
      </c>
      <c r="F8295" s="1">
        <f t="shared" si="645"/>
        <v>4.7608163265306125</v>
      </c>
      <c r="G8295" s="1">
        <v>233.28</v>
      </c>
      <c r="H8295" s="1">
        <v>0.5</v>
      </c>
      <c r="I8295">
        <f t="shared" si="647"/>
        <v>233.78</v>
      </c>
      <c r="J8295">
        <f t="shared" si="648"/>
        <v>3.5455000000000001</v>
      </c>
      <c r="K8295">
        <f t="shared" si="649"/>
        <v>8.2709424000000009</v>
      </c>
      <c r="L8295" s="1" t="s">
        <v>26</v>
      </c>
      <c r="M8295" s="1" t="s">
        <v>55</v>
      </c>
      <c r="N8295" s="1" t="s">
        <v>42</v>
      </c>
      <c r="O8295" s="1" t="s">
        <v>34</v>
      </c>
      <c r="P8295" s="1" t="s">
        <v>63</v>
      </c>
      <c r="Q8295" s="1" t="s">
        <v>24</v>
      </c>
      <c r="R8295" s="2">
        <v>41062</v>
      </c>
    </row>
    <row r="8296" spans="1:18" x14ac:dyDescent="0.25">
      <c r="A8296" s="1">
        <v>12580</v>
      </c>
      <c r="B8296" s="2">
        <v>40191</v>
      </c>
      <c r="C8296" s="2" t="str">
        <f t="shared" si="646"/>
        <v>January</v>
      </c>
      <c r="D8296" s="1" t="s">
        <v>18</v>
      </c>
      <c r="E8296" s="1">
        <v>43</v>
      </c>
      <c r="F8296" s="1">
        <f t="shared" si="645"/>
        <v>3.2725581395348837</v>
      </c>
      <c r="G8296" s="1">
        <v>140.72</v>
      </c>
      <c r="H8296" s="1">
        <v>3.97</v>
      </c>
      <c r="I8296">
        <f t="shared" si="647"/>
        <v>144.69</v>
      </c>
      <c r="J8296">
        <f t="shared" si="648"/>
        <v>3.5455000000000001</v>
      </c>
      <c r="K8296">
        <f t="shared" si="649"/>
        <v>4.9892275999999995</v>
      </c>
      <c r="L8296" s="1" t="s">
        <v>26</v>
      </c>
      <c r="M8296" s="1" t="s">
        <v>49</v>
      </c>
      <c r="N8296" s="1" t="s">
        <v>28</v>
      </c>
      <c r="O8296" s="1" t="s">
        <v>34</v>
      </c>
      <c r="P8296" s="1" t="s">
        <v>35</v>
      </c>
      <c r="Q8296" s="1" t="s">
        <v>36</v>
      </c>
      <c r="R8296" s="2">
        <v>40193</v>
      </c>
    </row>
    <row r="8297" spans="1:18" x14ac:dyDescent="0.25">
      <c r="A8297" s="1">
        <v>614</v>
      </c>
      <c r="B8297" s="2">
        <v>41243</v>
      </c>
      <c r="C8297" s="2" t="str">
        <f t="shared" si="646"/>
        <v>November</v>
      </c>
      <c r="D8297" s="1" t="s">
        <v>25</v>
      </c>
      <c r="E8297" s="1">
        <v>41</v>
      </c>
      <c r="F8297" s="1">
        <f t="shared" si="645"/>
        <v>15.322439024390244</v>
      </c>
      <c r="G8297" s="1">
        <v>628.22</v>
      </c>
      <c r="H8297" s="1">
        <v>5</v>
      </c>
      <c r="I8297">
        <f t="shared" si="647"/>
        <v>633.22</v>
      </c>
      <c r="J8297">
        <f t="shared" si="648"/>
        <v>4.7610000000000001</v>
      </c>
      <c r="K8297">
        <f t="shared" si="649"/>
        <v>29.909554200000002</v>
      </c>
      <c r="L8297" s="1" t="s">
        <v>26</v>
      </c>
      <c r="M8297" s="1" t="s">
        <v>49</v>
      </c>
      <c r="N8297" s="1" t="s">
        <v>33</v>
      </c>
      <c r="O8297" s="1" t="s">
        <v>22</v>
      </c>
      <c r="P8297" s="1" t="s">
        <v>23</v>
      </c>
      <c r="Q8297" s="1" t="s">
        <v>46</v>
      </c>
      <c r="R8297" s="2">
        <v>41245</v>
      </c>
    </row>
    <row r="8298" spans="1:18" x14ac:dyDescent="0.25">
      <c r="A8298" s="1">
        <v>21958</v>
      </c>
      <c r="B8298" s="2">
        <v>39969</v>
      </c>
      <c r="C8298" s="2" t="str">
        <f t="shared" si="646"/>
        <v>June</v>
      </c>
      <c r="D8298" s="1" t="s">
        <v>25</v>
      </c>
      <c r="E8298" s="1">
        <v>14</v>
      </c>
      <c r="F8298" s="1">
        <f t="shared" si="645"/>
        <v>357.00214285714281</v>
      </c>
      <c r="G8298" s="1">
        <v>4998.03</v>
      </c>
      <c r="H8298" s="1">
        <v>19.989999999999998</v>
      </c>
      <c r="I8298">
        <f t="shared" si="647"/>
        <v>5018.0199999999995</v>
      </c>
      <c r="J8298">
        <f t="shared" si="648"/>
        <v>3.5455000000000001</v>
      </c>
      <c r="K8298">
        <f t="shared" si="649"/>
        <v>177.20515365</v>
      </c>
      <c r="L8298" s="1" t="s">
        <v>26</v>
      </c>
      <c r="M8298" s="1" t="s">
        <v>27</v>
      </c>
      <c r="N8298" s="1" t="s">
        <v>21</v>
      </c>
      <c r="O8298" s="1" t="s">
        <v>34</v>
      </c>
      <c r="P8298" s="1" t="s">
        <v>68</v>
      </c>
      <c r="Q8298" s="1" t="s">
        <v>24</v>
      </c>
      <c r="R8298" s="2">
        <v>39970</v>
      </c>
    </row>
    <row r="8299" spans="1:18" x14ac:dyDescent="0.25">
      <c r="A8299" s="1">
        <v>33889</v>
      </c>
      <c r="B8299" s="2">
        <v>40488</v>
      </c>
      <c r="C8299" s="2" t="str">
        <f t="shared" si="646"/>
        <v>November</v>
      </c>
      <c r="D8299" s="1" t="s">
        <v>18</v>
      </c>
      <c r="E8299" s="1">
        <v>43</v>
      </c>
      <c r="F8299" s="1">
        <f t="shared" si="645"/>
        <v>8.5572093023255817</v>
      </c>
      <c r="G8299" s="1">
        <v>367.96</v>
      </c>
      <c r="H8299" s="1">
        <v>3.5</v>
      </c>
      <c r="I8299">
        <f t="shared" si="647"/>
        <v>371.46</v>
      </c>
      <c r="J8299">
        <f t="shared" si="648"/>
        <v>3.5455000000000001</v>
      </c>
      <c r="K8299">
        <f t="shared" si="649"/>
        <v>13.046021799999998</v>
      </c>
      <c r="L8299" s="1" t="s">
        <v>26</v>
      </c>
      <c r="M8299" s="1" t="s">
        <v>27</v>
      </c>
      <c r="N8299" s="1" t="s">
        <v>28</v>
      </c>
      <c r="O8299" s="1" t="s">
        <v>34</v>
      </c>
      <c r="P8299" s="1" t="s">
        <v>68</v>
      </c>
      <c r="Q8299" s="1" t="s">
        <v>24</v>
      </c>
      <c r="R8299" s="2">
        <v>40495</v>
      </c>
    </row>
    <row r="8300" spans="1:18" x14ac:dyDescent="0.25">
      <c r="A8300" s="1">
        <v>18951</v>
      </c>
      <c r="B8300" s="2">
        <v>40723</v>
      </c>
      <c r="C8300" s="2" t="str">
        <f t="shared" si="646"/>
        <v>June</v>
      </c>
      <c r="D8300" s="1" t="s">
        <v>37</v>
      </c>
      <c r="E8300" s="1">
        <v>16</v>
      </c>
      <c r="F8300" s="1">
        <f t="shared" si="645"/>
        <v>3.84375</v>
      </c>
      <c r="G8300" s="1">
        <v>61.5</v>
      </c>
      <c r="H8300" s="1">
        <v>2.97</v>
      </c>
      <c r="I8300">
        <f t="shared" si="647"/>
        <v>64.47</v>
      </c>
      <c r="J8300">
        <f t="shared" si="648"/>
        <v>3.5455000000000001</v>
      </c>
      <c r="K8300">
        <f t="shared" si="649"/>
        <v>2.1804825000000001</v>
      </c>
      <c r="L8300" s="1" t="s">
        <v>26</v>
      </c>
      <c r="M8300" s="1" t="s">
        <v>58</v>
      </c>
      <c r="N8300" s="1" t="s">
        <v>33</v>
      </c>
      <c r="O8300" s="1" t="s">
        <v>34</v>
      </c>
      <c r="P8300" s="1" t="s">
        <v>45</v>
      </c>
      <c r="Q8300" s="1" t="s">
        <v>36</v>
      </c>
      <c r="R8300" s="2">
        <v>40724</v>
      </c>
    </row>
    <row r="8301" spans="1:18" x14ac:dyDescent="0.25">
      <c r="A8301" s="1">
        <v>2532</v>
      </c>
      <c r="B8301" s="2">
        <v>40826</v>
      </c>
      <c r="C8301" s="2" t="str">
        <f t="shared" si="646"/>
        <v>October</v>
      </c>
      <c r="D8301" s="1" t="s">
        <v>25</v>
      </c>
      <c r="E8301" s="1">
        <v>24</v>
      </c>
      <c r="F8301" s="1">
        <f t="shared" si="645"/>
        <v>17.751541666666665</v>
      </c>
      <c r="G8301" s="1">
        <v>426.03699999999998</v>
      </c>
      <c r="H8301" s="1">
        <v>2.5</v>
      </c>
      <c r="I8301">
        <f t="shared" si="647"/>
        <v>428.53699999999998</v>
      </c>
      <c r="J8301">
        <f t="shared" si="648"/>
        <v>5.3265000000000002</v>
      </c>
      <c r="K8301">
        <f t="shared" si="649"/>
        <v>22.692860804999999</v>
      </c>
      <c r="L8301" s="1" t="s">
        <v>26</v>
      </c>
      <c r="M8301" s="1" t="s">
        <v>65</v>
      </c>
      <c r="N8301" s="1" t="s">
        <v>33</v>
      </c>
      <c r="O8301" s="1" t="s">
        <v>29</v>
      </c>
      <c r="P8301" s="1" t="s">
        <v>30</v>
      </c>
      <c r="Q8301" s="1" t="s">
        <v>36</v>
      </c>
      <c r="R8301" s="2">
        <v>40827</v>
      </c>
    </row>
    <row r="8302" spans="1:18" x14ac:dyDescent="0.25">
      <c r="A8302" s="1">
        <v>24455</v>
      </c>
      <c r="B8302" s="2">
        <v>40153</v>
      </c>
      <c r="C8302" s="2" t="str">
        <f t="shared" si="646"/>
        <v>December</v>
      </c>
      <c r="D8302" s="1" t="s">
        <v>32</v>
      </c>
      <c r="E8302" s="1">
        <v>41</v>
      </c>
      <c r="F8302" s="1">
        <f t="shared" si="645"/>
        <v>3.7217073170731707</v>
      </c>
      <c r="G8302" s="1">
        <v>152.59</v>
      </c>
      <c r="H8302" s="1">
        <v>0.83</v>
      </c>
      <c r="I8302">
        <f t="shared" si="647"/>
        <v>153.42000000000002</v>
      </c>
      <c r="J8302">
        <f t="shared" si="648"/>
        <v>3.5455000000000001</v>
      </c>
      <c r="K8302">
        <f t="shared" si="649"/>
        <v>5.4100784499999994</v>
      </c>
      <c r="L8302" s="1" t="s">
        <v>26</v>
      </c>
      <c r="M8302" s="1" t="s">
        <v>27</v>
      </c>
      <c r="N8302" s="1" t="s">
        <v>42</v>
      </c>
      <c r="O8302" s="1" t="s">
        <v>34</v>
      </c>
      <c r="P8302" s="1" t="s">
        <v>35</v>
      </c>
      <c r="Q8302" s="1" t="s">
        <v>36</v>
      </c>
      <c r="R8302" s="2">
        <v>40156</v>
      </c>
    </row>
    <row r="8303" spans="1:18" x14ac:dyDescent="0.25">
      <c r="A8303" s="1">
        <v>55398</v>
      </c>
      <c r="B8303" s="2">
        <v>40198</v>
      </c>
      <c r="C8303" s="2" t="str">
        <f t="shared" si="646"/>
        <v>January</v>
      </c>
      <c r="D8303" s="1" t="s">
        <v>41</v>
      </c>
      <c r="E8303" s="1">
        <v>21</v>
      </c>
      <c r="F8303" s="1">
        <f t="shared" si="645"/>
        <v>2.2104761904761907</v>
      </c>
      <c r="G8303" s="1">
        <v>46.42</v>
      </c>
      <c r="H8303" s="1">
        <v>0.7</v>
      </c>
      <c r="I8303">
        <f t="shared" si="647"/>
        <v>47.120000000000005</v>
      </c>
      <c r="J8303">
        <f t="shared" si="648"/>
        <v>3.5455000000000001</v>
      </c>
      <c r="K8303">
        <f t="shared" si="649"/>
        <v>1.6458211</v>
      </c>
      <c r="L8303" s="1" t="s">
        <v>26</v>
      </c>
      <c r="M8303" s="1" t="s">
        <v>27</v>
      </c>
      <c r="N8303" s="1" t="s">
        <v>28</v>
      </c>
      <c r="O8303" s="1" t="s">
        <v>34</v>
      </c>
      <c r="P8303" s="1" t="s">
        <v>35</v>
      </c>
      <c r="Q8303" s="1" t="s">
        <v>36</v>
      </c>
      <c r="R8303" s="2">
        <v>40199</v>
      </c>
    </row>
    <row r="8304" spans="1:18" x14ac:dyDescent="0.25">
      <c r="A8304" s="1">
        <v>31618</v>
      </c>
      <c r="B8304" s="2">
        <v>40735</v>
      </c>
      <c r="C8304" s="2" t="str">
        <f t="shared" si="646"/>
        <v>July</v>
      </c>
      <c r="D8304" s="1" t="s">
        <v>37</v>
      </c>
      <c r="E8304" s="1">
        <v>14</v>
      </c>
      <c r="F8304" s="1">
        <f t="shared" si="645"/>
        <v>28.797857142857143</v>
      </c>
      <c r="G8304" s="1">
        <v>403.17</v>
      </c>
      <c r="H8304" s="1">
        <v>1.49</v>
      </c>
      <c r="I8304">
        <f t="shared" si="647"/>
        <v>404.66</v>
      </c>
      <c r="J8304">
        <f t="shared" si="648"/>
        <v>3.5455000000000001</v>
      </c>
      <c r="K8304">
        <f t="shared" si="649"/>
        <v>14.294392350000001</v>
      </c>
      <c r="L8304" s="1" t="s">
        <v>26</v>
      </c>
      <c r="M8304" s="1" t="s">
        <v>44</v>
      </c>
      <c r="N8304" s="1" t="s">
        <v>33</v>
      </c>
      <c r="O8304" s="1" t="s">
        <v>34</v>
      </c>
      <c r="P8304" s="1" t="s">
        <v>48</v>
      </c>
      <c r="Q8304" s="1" t="s">
        <v>24</v>
      </c>
      <c r="R8304" s="2">
        <v>40735</v>
      </c>
    </row>
    <row r="8305" spans="1:18" x14ac:dyDescent="0.25">
      <c r="A8305" s="1">
        <v>41152</v>
      </c>
      <c r="B8305" s="2">
        <v>40789</v>
      </c>
      <c r="C8305" s="2" t="str">
        <f t="shared" si="646"/>
        <v>September</v>
      </c>
      <c r="D8305" s="1" t="s">
        <v>25</v>
      </c>
      <c r="E8305" s="1">
        <v>29</v>
      </c>
      <c r="F8305" s="1">
        <f t="shared" si="645"/>
        <v>1.8617241379310345</v>
      </c>
      <c r="G8305" s="1">
        <v>53.99</v>
      </c>
      <c r="H8305" s="1">
        <v>1.49</v>
      </c>
      <c r="I8305">
        <f t="shared" si="647"/>
        <v>55.480000000000004</v>
      </c>
      <c r="J8305">
        <f t="shared" si="648"/>
        <v>3.5455000000000001</v>
      </c>
      <c r="K8305">
        <f t="shared" si="649"/>
        <v>1.9142154500000002</v>
      </c>
      <c r="L8305" s="1" t="s">
        <v>26</v>
      </c>
      <c r="M8305" s="1" t="s">
        <v>20</v>
      </c>
      <c r="N8305" s="1" t="s">
        <v>33</v>
      </c>
      <c r="O8305" s="1" t="s">
        <v>34</v>
      </c>
      <c r="P8305" s="1" t="s">
        <v>48</v>
      </c>
      <c r="Q8305" s="1" t="s">
        <v>24</v>
      </c>
      <c r="R8305" s="2">
        <v>40791</v>
      </c>
    </row>
    <row r="8306" spans="1:18" x14ac:dyDescent="0.25">
      <c r="A8306" s="1">
        <v>30369</v>
      </c>
      <c r="B8306" s="2">
        <v>40626</v>
      </c>
      <c r="C8306" s="2" t="str">
        <f t="shared" si="646"/>
        <v>March</v>
      </c>
      <c r="D8306" s="1" t="s">
        <v>37</v>
      </c>
      <c r="E8306" s="1">
        <v>13</v>
      </c>
      <c r="F8306" s="1">
        <f t="shared" si="645"/>
        <v>5.9084615384615384</v>
      </c>
      <c r="G8306" s="1">
        <v>76.81</v>
      </c>
      <c r="H8306" s="1">
        <v>7.54</v>
      </c>
      <c r="I8306">
        <f t="shared" si="647"/>
        <v>84.350000000000009</v>
      </c>
      <c r="J8306">
        <f t="shared" si="648"/>
        <v>3.5455000000000001</v>
      </c>
      <c r="K8306">
        <f t="shared" si="649"/>
        <v>2.72329855</v>
      </c>
      <c r="L8306" s="1" t="s">
        <v>26</v>
      </c>
      <c r="M8306" s="1" t="s">
        <v>27</v>
      </c>
      <c r="N8306" s="1" t="s">
        <v>42</v>
      </c>
      <c r="O8306" s="1" t="s">
        <v>34</v>
      </c>
      <c r="P8306" s="1" t="s">
        <v>45</v>
      </c>
      <c r="Q8306" s="1" t="s">
        <v>24</v>
      </c>
      <c r="R8306" s="2">
        <v>40627</v>
      </c>
    </row>
    <row r="8307" spans="1:18" x14ac:dyDescent="0.25">
      <c r="A8307" s="1">
        <v>29857</v>
      </c>
      <c r="B8307" s="2">
        <v>40159</v>
      </c>
      <c r="C8307" s="2" t="str">
        <f t="shared" si="646"/>
        <v>December</v>
      </c>
      <c r="D8307" s="1" t="s">
        <v>41</v>
      </c>
      <c r="E8307" s="1">
        <v>41</v>
      </c>
      <c r="F8307" s="1">
        <f t="shared" si="645"/>
        <v>135.9248780487805</v>
      </c>
      <c r="G8307" s="1">
        <v>5572.92</v>
      </c>
      <c r="H8307" s="1">
        <v>36.090000000000003</v>
      </c>
      <c r="I8307">
        <f t="shared" si="647"/>
        <v>5609.01</v>
      </c>
      <c r="J8307">
        <f t="shared" si="648"/>
        <v>4.7610000000000001</v>
      </c>
      <c r="K8307">
        <f t="shared" si="649"/>
        <v>265.32672120000001</v>
      </c>
      <c r="L8307" s="1" t="s">
        <v>38</v>
      </c>
      <c r="M8307" s="1" t="s">
        <v>20</v>
      </c>
      <c r="N8307" s="1" t="s">
        <v>21</v>
      </c>
      <c r="O8307" s="1" t="s">
        <v>22</v>
      </c>
      <c r="P8307" s="1" t="s">
        <v>67</v>
      </c>
      <c r="Q8307" s="1" t="s">
        <v>64</v>
      </c>
      <c r="R8307" s="2">
        <v>40161</v>
      </c>
    </row>
    <row r="8308" spans="1:18" x14ac:dyDescent="0.25">
      <c r="A8308" s="1">
        <v>9637</v>
      </c>
      <c r="B8308" s="2">
        <v>39816</v>
      </c>
      <c r="C8308" s="2" t="str">
        <f t="shared" si="646"/>
        <v>January</v>
      </c>
      <c r="D8308" s="1" t="s">
        <v>18</v>
      </c>
      <c r="E8308" s="1">
        <v>12</v>
      </c>
      <c r="F8308" s="1">
        <f t="shared" si="645"/>
        <v>43.540833333333332</v>
      </c>
      <c r="G8308" s="1">
        <v>522.49</v>
      </c>
      <c r="H8308" s="1">
        <v>16.71</v>
      </c>
      <c r="I8308">
        <f t="shared" si="647"/>
        <v>539.20000000000005</v>
      </c>
      <c r="J8308">
        <f t="shared" si="648"/>
        <v>5.3265000000000002</v>
      </c>
      <c r="K8308">
        <f t="shared" si="649"/>
        <v>27.830429850000002</v>
      </c>
      <c r="L8308" s="1" t="s">
        <v>26</v>
      </c>
      <c r="M8308" s="1" t="s">
        <v>54</v>
      </c>
      <c r="N8308" s="1" t="s">
        <v>33</v>
      </c>
      <c r="O8308" s="1" t="s">
        <v>29</v>
      </c>
      <c r="P8308" s="1" t="s">
        <v>43</v>
      </c>
      <c r="Q8308" s="1" t="s">
        <v>24</v>
      </c>
      <c r="R8308" s="2">
        <v>39818</v>
      </c>
    </row>
    <row r="8309" spans="1:18" x14ac:dyDescent="0.25">
      <c r="A8309" s="1">
        <v>35780</v>
      </c>
      <c r="B8309" s="2">
        <v>40560</v>
      </c>
      <c r="C8309" s="2" t="str">
        <f t="shared" si="646"/>
        <v>January</v>
      </c>
      <c r="D8309" s="1" t="s">
        <v>41</v>
      </c>
      <c r="E8309" s="1">
        <v>6</v>
      </c>
      <c r="F8309" s="1">
        <f t="shared" si="645"/>
        <v>4.7583333333333337</v>
      </c>
      <c r="G8309" s="1">
        <v>28.55</v>
      </c>
      <c r="H8309" s="1">
        <v>1.6</v>
      </c>
      <c r="I8309">
        <f t="shared" si="647"/>
        <v>30.150000000000002</v>
      </c>
      <c r="J8309">
        <f t="shared" si="648"/>
        <v>3.5455000000000001</v>
      </c>
      <c r="K8309">
        <f t="shared" si="649"/>
        <v>1.0122402500000001</v>
      </c>
      <c r="L8309" s="1" t="s">
        <v>26</v>
      </c>
      <c r="M8309" s="1" t="s">
        <v>20</v>
      </c>
      <c r="N8309" s="1" t="s">
        <v>21</v>
      </c>
      <c r="O8309" s="1" t="s">
        <v>34</v>
      </c>
      <c r="P8309" s="1" t="s">
        <v>35</v>
      </c>
      <c r="Q8309" s="1" t="s">
        <v>36</v>
      </c>
      <c r="R8309" s="2">
        <v>40562</v>
      </c>
    </row>
    <row r="8310" spans="1:18" x14ac:dyDescent="0.25">
      <c r="A8310" s="1">
        <v>9473</v>
      </c>
      <c r="B8310" s="2">
        <v>41193</v>
      </c>
      <c r="C8310" s="2" t="str">
        <f t="shared" si="646"/>
        <v>October</v>
      </c>
      <c r="D8310" s="1" t="s">
        <v>32</v>
      </c>
      <c r="E8310" s="1">
        <v>34</v>
      </c>
      <c r="F8310" s="1">
        <f t="shared" si="645"/>
        <v>16.582941176470591</v>
      </c>
      <c r="G8310" s="1">
        <v>563.82000000000005</v>
      </c>
      <c r="H8310" s="1">
        <v>2.99</v>
      </c>
      <c r="I8310">
        <f t="shared" si="647"/>
        <v>566.81000000000006</v>
      </c>
      <c r="J8310">
        <f t="shared" si="648"/>
        <v>3.5455000000000001</v>
      </c>
      <c r="K8310">
        <f t="shared" si="649"/>
        <v>19.990238100000003</v>
      </c>
      <c r="L8310" s="1" t="s">
        <v>26</v>
      </c>
      <c r="M8310" s="1" t="s">
        <v>54</v>
      </c>
      <c r="N8310" s="1" t="s">
        <v>33</v>
      </c>
      <c r="O8310" s="1" t="s">
        <v>34</v>
      </c>
      <c r="P8310" s="1" t="s">
        <v>48</v>
      </c>
      <c r="Q8310" s="1" t="s">
        <v>24</v>
      </c>
      <c r="R8310" s="2">
        <v>41194</v>
      </c>
    </row>
    <row r="8311" spans="1:18" x14ac:dyDescent="0.25">
      <c r="A8311" s="1">
        <v>25635</v>
      </c>
      <c r="B8311" s="2">
        <v>41058</v>
      </c>
      <c r="C8311" s="2" t="str">
        <f t="shared" si="646"/>
        <v>May</v>
      </c>
      <c r="D8311" s="1" t="s">
        <v>37</v>
      </c>
      <c r="E8311" s="1">
        <v>22</v>
      </c>
      <c r="F8311" s="1">
        <f t="shared" si="645"/>
        <v>5.0190909090909095</v>
      </c>
      <c r="G8311" s="1">
        <v>110.42</v>
      </c>
      <c r="H8311" s="1">
        <v>3.63</v>
      </c>
      <c r="I8311">
        <f t="shared" si="647"/>
        <v>114.05</v>
      </c>
      <c r="J8311">
        <f t="shared" si="648"/>
        <v>4.7610000000000001</v>
      </c>
      <c r="K8311">
        <f t="shared" si="649"/>
        <v>5.2570961999999994</v>
      </c>
      <c r="L8311" s="1" t="s">
        <v>26</v>
      </c>
      <c r="M8311" s="1" t="s">
        <v>20</v>
      </c>
      <c r="N8311" s="1" t="s">
        <v>33</v>
      </c>
      <c r="O8311" s="1" t="s">
        <v>22</v>
      </c>
      <c r="P8311" s="1" t="s">
        <v>23</v>
      </c>
      <c r="Q8311" s="1" t="s">
        <v>36</v>
      </c>
      <c r="R8311" s="2">
        <v>41059</v>
      </c>
    </row>
    <row r="8312" spans="1:18" x14ac:dyDescent="0.25">
      <c r="A8312" s="1">
        <v>29058</v>
      </c>
      <c r="B8312" s="2">
        <v>40181</v>
      </c>
      <c r="C8312" s="2" t="str">
        <f t="shared" si="646"/>
        <v>January</v>
      </c>
      <c r="D8312" s="1" t="s">
        <v>25</v>
      </c>
      <c r="E8312" s="1">
        <v>41</v>
      </c>
      <c r="F8312" s="1">
        <f t="shared" si="645"/>
        <v>24.674878048780485</v>
      </c>
      <c r="G8312" s="1">
        <v>1011.67</v>
      </c>
      <c r="H8312" s="1">
        <v>8.7899999999999991</v>
      </c>
      <c r="I8312">
        <f t="shared" si="647"/>
        <v>1020.4599999999999</v>
      </c>
      <c r="J8312">
        <f t="shared" si="648"/>
        <v>3.5455000000000001</v>
      </c>
      <c r="K8312">
        <f t="shared" si="649"/>
        <v>35.868759850000004</v>
      </c>
      <c r="L8312" s="1" t="s">
        <v>26</v>
      </c>
      <c r="M8312" s="1" t="s">
        <v>56</v>
      </c>
      <c r="N8312" s="1" t="s">
        <v>21</v>
      </c>
      <c r="O8312" s="1" t="s">
        <v>34</v>
      </c>
      <c r="P8312" s="1" t="s">
        <v>60</v>
      </c>
      <c r="Q8312" s="1" t="s">
        <v>24</v>
      </c>
      <c r="R8312" s="2">
        <v>40181</v>
      </c>
    </row>
    <row r="8313" spans="1:18" x14ac:dyDescent="0.25">
      <c r="A8313" s="1">
        <v>33797</v>
      </c>
      <c r="B8313" s="2">
        <v>39824</v>
      </c>
      <c r="C8313" s="2" t="str">
        <f t="shared" si="646"/>
        <v>January</v>
      </c>
      <c r="D8313" s="1" t="s">
        <v>32</v>
      </c>
      <c r="E8313" s="1">
        <v>18</v>
      </c>
      <c r="F8313" s="1">
        <f t="shared" si="645"/>
        <v>14.607777777777777</v>
      </c>
      <c r="G8313" s="1">
        <v>262.94</v>
      </c>
      <c r="H8313" s="1">
        <v>6.75</v>
      </c>
      <c r="I8313">
        <f t="shared" si="647"/>
        <v>269.69</v>
      </c>
      <c r="J8313">
        <f t="shared" si="648"/>
        <v>3.5455000000000001</v>
      </c>
      <c r="K8313">
        <f t="shared" si="649"/>
        <v>9.3225376999999998</v>
      </c>
      <c r="L8313" s="1" t="s">
        <v>26</v>
      </c>
      <c r="M8313" s="1" t="s">
        <v>58</v>
      </c>
      <c r="N8313" s="1" t="s">
        <v>28</v>
      </c>
      <c r="O8313" s="1" t="s">
        <v>34</v>
      </c>
      <c r="P8313" s="1" t="s">
        <v>68</v>
      </c>
      <c r="Q8313" s="1" t="s">
        <v>31</v>
      </c>
      <c r="R8313" s="2">
        <v>39825</v>
      </c>
    </row>
    <row r="8314" spans="1:18" x14ac:dyDescent="0.25">
      <c r="A8314" s="1">
        <v>57698</v>
      </c>
      <c r="B8314" s="2">
        <v>40914</v>
      </c>
      <c r="C8314" s="2" t="str">
        <f t="shared" si="646"/>
        <v>January</v>
      </c>
      <c r="D8314" s="1" t="s">
        <v>37</v>
      </c>
      <c r="E8314" s="1">
        <v>10</v>
      </c>
      <c r="F8314" s="1">
        <f t="shared" si="645"/>
        <v>8.6</v>
      </c>
      <c r="G8314" s="1">
        <v>86</v>
      </c>
      <c r="H8314" s="1">
        <v>9.23</v>
      </c>
      <c r="I8314">
        <f t="shared" si="647"/>
        <v>95.23</v>
      </c>
      <c r="J8314">
        <f t="shared" si="648"/>
        <v>3.5455000000000001</v>
      </c>
      <c r="K8314">
        <f t="shared" si="649"/>
        <v>3.0491299999999999</v>
      </c>
      <c r="L8314" s="1" t="s">
        <v>26</v>
      </c>
      <c r="M8314" s="1" t="s">
        <v>59</v>
      </c>
      <c r="N8314" s="1" t="s">
        <v>42</v>
      </c>
      <c r="O8314" s="1" t="s">
        <v>34</v>
      </c>
      <c r="P8314" s="1" t="s">
        <v>68</v>
      </c>
      <c r="Q8314" s="1" t="s">
        <v>24</v>
      </c>
      <c r="R8314" s="2">
        <v>40915</v>
      </c>
    </row>
    <row r="8315" spans="1:18" x14ac:dyDescent="0.25">
      <c r="A8315" s="1">
        <v>41187</v>
      </c>
      <c r="B8315" s="2">
        <v>40451</v>
      </c>
      <c r="C8315" s="2" t="str">
        <f t="shared" si="646"/>
        <v>September</v>
      </c>
      <c r="D8315" s="1" t="s">
        <v>18</v>
      </c>
      <c r="E8315" s="1">
        <v>25</v>
      </c>
      <c r="F8315" s="1">
        <f t="shared" si="645"/>
        <v>5.8052000000000001</v>
      </c>
      <c r="G8315" s="1">
        <v>145.13</v>
      </c>
      <c r="H8315" s="1">
        <v>4.96</v>
      </c>
      <c r="I8315">
        <f t="shared" si="647"/>
        <v>150.09</v>
      </c>
      <c r="J8315">
        <f t="shared" si="648"/>
        <v>3.5455000000000001</v>
      </c>
      <c r="K8315">
        <f t="shared" si="649"/>
        <v>5.1455841499999995</v>
      </c>
      <c r="L8315" s="1" t="s">
        <v>26</v>
      </c>
      <c r="M8315" s="1" t="s">
        <v>27</v>
      </c>
      <c r="N8315" s="1" t="s">
        <v>28</v>
      </c>
      <c r="O8315" s="1" t="s">
        <v>34</v>
      </c>
      <c r="P8315" s="1" t="s">
        <v>45</v>
      </c>
      <c r="Q8315" s="1" t="s">
        <v>24</v>
      </c>
      <c r="R8315" s="2">
        <v>40455</v>
      </c>
    </row>
    <row r="8316" spans="1:18" x14ac:dyDescent="0.25">
      <c r="A8316" s="1">
        <v>15808</v>
      </c>
      <c r="B8316" s="2">
        <v>40526</v>
      </c>
      <c r="C8316" s="2" t="str">
        <f t="shared" si="646"/>
        <v>December</v>
      </c>
      <c r="D8316" s="1" t="s">
        <v>37</v>
      </c>
      <c r="E8316" s="1">
        <v>33</v>
      </c>
      <c r="F8316" s="1">
        <f t="shared" si="645"/>
        <v>3.8448484848484847</v>
      </c>
      <c r="G8316" s="1">
        <v>126.88</v>
      </c>
      <c r="H8316" s="1">
        <v>1.61</v>
      </c>
      <c r="I8316">
        <f t="shared" si="647"/>
        <v>128.49</v>
      </c>
      <c r="J8316">
        <f t="shared" si="648"/>
        <v>4.7610000000000001</v>
      </c>
      <c r="K8316">
        <f t="shared" si="649"/>
        <v>6.0407568000000005</v>
      </c>
      <c r="L8316" s="1" t="s">
        <v>26</v>
      </c>
      <c r="M8316" s="1" t="s">
        <v>27</v>
      </c>
      <c r="N8316" s="1" t="s">
        <v>33</v>
      </c>
      <c r="O8316" s="1" t="s">
        <v>22</v>
      </c>
      <c r="P8316" s="1" t="s">
        <v>23</v>
      </c>
      <c r="Q8316" s="1" t="s">
        <v>36</v>
      </c>
      <c r="R8316" s="2">
        <v>40526</v>
      </c>
    </row>
    <row r="8317" spans="1:18" x14ac:dyDescent="0.25">
      <c r="A8317" s="1">
        <v>59329</v>
      </c>
      <c r="B8317" s="2">
        <v>41247</v>
      </c>
      <c r="C8317" s="2" t="str">
        <f t="shared" si="646"/>
        <v>December</v>
      </c>
      <c r="D8317" s="1" t="s">
        <v>37</v>
      </c>
      <c r="E8317" s="1">
        <v>25</v>
      </c>
      <c r="F8317" s="1">
        <f t="shared" si="645"/>
        <v>6.6248000000000005</v>
      </c>
      <c r="G8317" s="1">
        <v>165.62</v>
      </c>
      <c r="H8317" s="1">
        <v>5.22</v>
      </c>
      <c r="I8317">
        <f t="shared" si="647"/>
        <v>170.84</v>
      </c>
      <c r="J8317">
        <f t="shared" si="648"/>
        <v>4.7610000000000001</v>
      </c>
      <c r="K8317">
        <f t="shared" si="649"/>
        <v>7.8851682000000007</v>
      </c>
      <c r="L8317" s="1" t="s">
        <v>26</v>
      </c>
      <c r="M8317" s="1" t="s">
        <v>51</v>
      </c>
      <c r="N8317" s="1" t="s">
        <v>33</v>
      </c>
      <c r="O8317" s="1" t="s">
        <v>22</v>
      </c>
      <c r="P8317" s="1" t="s">
        <v>23</v>
      </c>
      <c r="Q8317" s="1" t="s">
        <v>24</v>
      </c>
      <c r="R8317" s="2">
        <v>41247</v>
      </c>
    </row>
    <row r="8318" spans="1:18" x14ac:dyDescent="0.25">
      <c r="A8318" s="1">
        <v>49126</v>
      </c>
      <c r="B8318" s="2">
        <v>40734</v>
      </c>
      <c r="C8318" s="2" t="str">
        <f t="shared" si="646"/>
        <v>July</v>
      </c>
      <c r="D8318" s="1" t="s">
        <v>18</v>
      </c>
      <c r="E8318" s="1">
        <v>33</v>
      </c>
      <c r="F8318" s="1">
        <f t="shared" si="645"/>
        <v>171.54787878787877</v>
      </c>
      <c r="G8318" s="1">
        <v>5661.08</v>
      </c>
      <c r="H8318" s="1">
        <v>30</v>
      </c>
      <c r="I8318">
        <f t="shared" si="647"/>
        <v>5691.08</v>
      </c>
      <c r="J8318">
        <f t="shared" si="648"/>
        <v>4.7610000000000001</v>
      </c>
      <c r="K8318">
        <f t="shared" si="649"/>
        <v>269.52401880000002</v>
      </c>
      <c r="L8318" s="1" t="s">
        <v>38</v>
      </c>
      <c r="M8318" s="1" t="s">
        <v>56</v>
      </c>
      <c r="N8318" s="1" t="s">
        <v>33</v>
      </c>
      <c r="O8318" s="1" t="s">
        <v>22</v>
      </c>
      <c r="P8318" s="1" t="s">
        <v>39</v>
      </c>
      <c r="Q8318" s="1" t="s">
        <v>40</v>
      </c>
      <c r="R8318" s="2">
        <v>40741</v>
      </c>
    </row>
    <row r="8319" spans="1:18" x14ac:dyDescent="0.25">
      <c r="A8319" s="1">
        <v>35296</v>
      </c>
      <c r="B8319" s="2">
        <v>40623</v>
      </c>
      <c r="C8319" s="2" t="str">
        <f t="shared" si="646"/>
        <v>March</v>
      </c>
      <c r="D8319" s="1" t="s">
        <v>18</v>
      </c>
      <c r="E8319" s="1">
        <v>7</v>
      </c>
      <c r="F8319" s="1">
        <f t="shared" si="645"/>
        <v>58.267499999999998</v>
      </c>
      <c r="G8319" s="1">
        <v>407.8725</v>
      </c>
      <c r="H8319" s="1">
        <v>3.99</v>
      </c>
      <c r="I8319">
        <f t="shared" si="647"/>
        <v>411.86250000000001</v>
      </c>
      <c r="J8319">
        <f t="shared" si="648"/>
        <v>5.3265000000000002</v>
      </c>
      <c r="K8319">
        <f t="shared" si="649"/>
        <v>21.725328712500001</v>
      </c>
      <c r="L8319" s="1" t="s">
        <v>26</v>
      </c>
      <c r="M8319" s="1" t="s">
        <v>49</v>
      </c>
      <c r="N8319" s="1" t="s">
        <v>33</v>
      </c>
      <c r="O8319" s="1" t="s">
        <v>29</v>
      </c>
      <c r="P8319" s="1" t="s">
        <v>30</v>
      </c>
      <c r="Q8319" s="1" t="s">
        <v>24</v>
      </c>
      <c r="R8319" s="2">
        <v>40625</v>
      </c>
    </row>
    <row r="8320" spans="1:18" x14ac:dyDescent="0.25">
      <c r="A8320" s="1">
        <v>11877</v>
      </c>
      <c r="B8320" s="2">
        <v>40321</v>
      </c>
      <c r="C8320" s="2" t="str">
        <f t="shared" si="646"/>
        <v>May</v>
      </c>
      <c r="D8320" s="1" t="s">
        <v>32</v>
      </c>
      <c r="E8320" s="1">
        <v>19</v>
      </c>
      <c r="F8320" s="1">
        <f t="shared" si="645"/>
        <v>41.902105263157893</v>
      </c>
      <c r="G8320" s="1">
        <v>796.14</v>
      </c>
      <c r="H8320" s="1">
        <v>2.99</v>
      </c>
      <c r="I8320">
        <f t="shared" si="647"/>
        <v>799.13</v>
      </c>
      <c r="J8320">
        <f t="shared" si="648"/>
        <v>3.5455000000000001</v>
      </c>
      <c r="K8320">
        <f t="shared" si="649"/>
        <v>28.227143700000003</v>
      </c>
      <c r="L8320" s="1" t="s">
        <v>26</v>
      </c>
      <c r="M8320" s="1" t="s">
        <v>58</v>
      </c>
      <c r="N8320" s="1" t="s">
        <v>21</v>
      </c>
      <c r="O8320" s="1" t="s">
        <v>34</v>
      </c>
      <c r="P8320" s="1" t="s">
        <v>48</v>
      </c>
      <c r="Q8320" s="1" t="s">
        <v>24</v>
      </c>
      <c r="R8320" s="2">
        <v>40322</v>
      </c>
    </row>
    <row r="8321" spans="1:18" x14ac:dyDescent="0.25">
      <c r="A8321" s="1">
        <v>29569</v>
      </c>
      <c r="B8321" s="2">
        <v>40727</v>
      </c>
      <c r="C8321" s="2" t="str">
        <f t="shared" si="646"/>
        <v>July</v>
      </c>
      <c r="D8321" s="1" t="s">
        <v>25</v>
      </c>
      <c r="E8321" s="1">
        <v>46</v>
      </c>
      <c r="F8321" s="1">
        <f t="shared" si="645"/>
        <v>602.63</v>
      </c>
      <c r="G8321" s="1">
        <v>27720.98</v>
      </c>
      <c r="H8321" s="1">
        <v>24.49</v>
      </c>
      <c r="I8321">
        <f t="shared" si="647"/>
        <v>27745.47</v>
      </c>
      <c r="J8321">
        <f t="shared" si="648"/>
        <v>5.3265000000000002</v>
      </c>
      <c r="K8321">
        <f t="shared" si="649"/>
        <v>1476.5579997</v>
      </c>
      <c r="L8321" s="1" t="s">
        <v>26</v>
      </c>
      <c r="M8321" s="1" t="s">
        <v>51</v>
      </c>
      <c r="N8321" s="1" t="s">
        <v>21</v>
      </c>
      <c r="O8321" s="1" t="s">
        <v>29</v>
      </c>
      <c r="P8321" s="1" t="s">
        <v>52</v>
      </c>
      <c r="Q8321" s="1" t="s">
        <v>53</v>
      </c>
      <c r="R8321" s="2">
        <v>40728</v>
      </c>
    </row>
    <row r="8322" spans="1:18" x14ac:dyDescent="0.25">
      <c r="A8322" s="1">
        <v>38176</v>
      </c>
      <c r="B8322" s="2">
        <v>40405</v>
      </c>
      <c r="C8322" s="2" t="str">
        <f t="shared" si="646"/>
        <v>August</v>
      </c>
      <c r="D8322" s="1" t="s">
        <v>25</v>
      </c>
      <c r="E8322" s="1">
        <v>48</v>
      </c>
      <c r="F8322" s="1">
        <f t="shared" ref="F8322:F8385" si="650">G8322/E8322</f>
        <v>8.9241666666666664</v>
      </c>
      <c r="G8322" s="1">
        <v>428.36</v>
      </c>
      <c r="H8322" s="1">
        <v>2.25</v>
      </c>
      <c r="I8322">
        <f t="shared" si="647"/>
        <v>430.61</v>
      </c>
      <c r="J8322">
        <f t="shared" si="648"/>
        <v>3.5455000000000001</v>
      </c>
      <c r="K8322">
        <f t="shared" si="649"/>
        <v>15.187503800000002</v>
      </c>
      <c r="L8322" s="1" t="s">
        <v>19</v>
      </c>
      <c r="M8322" s="1" t="s">
        <v>59</v>
      </c>
      <c r="N8322" s="1" t="s">
        <v>33</v>
      </c>
      <c r="O8322" s="1" t="s">
        <v>34</v>
      </c>
      <c r="P8322" s="1" t="s">
        <v>35</v>
      </c>
      <c r="Q8322" s="1" t="s">
        <v>36</v>
      </c>
      <c r="R8322" s="2">
        <v>40407</v>
      </c>
    </row>
    <row r="8323" spans="1:18" x14ac:dyDescent="0.25">
      <c r="A8323" s="1">
        <v>1411</v>
      </c>
      <c r="B8323" s="2">
        <v>40167</v>
      </c>
      <c r="C8323" s="2" t="str">
        <f t="shared" ref="C8323:C8386" si="651">TEXT(B8323,"mmmm")</f>
        <v>December</v>
      </c>
      <c r="D8323" s="1" t="s">
        <v>25</v>
      </c>
      <c r="E8323" s="1">
        <v>39</v>
      </c>
      <c r="F8323" s="1">
        <f t="shared" si="650"/>
        <v>147.38974358974357</v>
      </c>
      <c r="G8323" s="1">
        <v>5748.2</v>
      </c>
      <c r="H8323" s="1">
        <v>35.020000000000003</v>
      </c>
      <c r="I8323">
        <f t="shared" ref="I8323:I8386" si="652">G8323+H8323</f>
        <v>5783.22</v>
      </c>
      <c r="J8323">
        <f t="shared" ref="J8323:J8386" si="653">IF(O8323="Furniture",4.761,IF(O8323="Technology",5.3265,IF(O8323="Office Supplies",3.5455,0)))</f>
        <v>4.7610000000000001</v>
      </c>
      <c r="K8323">
        <f t="shared" ref="K8323:K8386" si="654">(J8323*G8323)/100</f>
        <v>273.67180200000001</v>
      </c>
      <c r="L8323" s="1" t="s">
        <v>38</v>
      </c>
      <c r="M8323" s="1" t="s">
        <v>69</v>
      </c>
      <c r="N8323" s="1" t="s">
        <v>28</v>
      </c>
      <c r="O8323" s="1" t="s">
        <v>22</v>
      </c>
      <c r="P8323" s="1" t="s">
        <v>67</v>
      </c>
      <c r="Q8323" s="1" t="s">
        <v>64</v>
      </c>
      <c r="R8323" s="2">
        <v>40168</v>
      </c>
    </row>
    <row r="8324" spans="1:18" x14ac:dyDescent="0.25">
      <c r="A8324" s="1">
        <v>7075</v>
      </c>
      <c r="B8324" s="2">
        <v>40826</v>
      </c>
      <c r="C8324" s="2" t="str">
        <f t="shared" si="651"/>
        <v>October</v>
      </c>
      <c r="D8324" s="1" t="s">
        <v>18</v>
      </c>
      <c r="E8324" s="1">
        <v>15</v>
      </c>
      <c r="F8324" s="1">
        <f t="shared" si="650"/>
        <v>16.125999999999998</v>
      </c>
      <c r="G8324" s="1">
        <v>241.89</v>
      </c>
      <c r="H8324" s="1">
        <v>10.68</v>
      </c>
      <c r="I8324">
        <f t="shared" si="652"/>
        <v>252.57</v>
      </c>
      <c r="J8324">
        <f t="shared" si="653"/>
        <v>3.5455000000000001</v>
      </c>
      <c r="K8324">
        <f t="shared" si="654"/>
        <v>8.5762099499999991</v>
      </c>
      <c r="L8324" s="1" t="s">
        <v>26</v>
      </c>
      <c r="M8324" s="1" t="s">
        <v>49</v>
      </c>
      <c r="N8324" s="1" t="s">
        <v>33</v>
      </c>
      <c r="O8324" s="1" t="s">
        <v>34</v>
      </c>
      <c r="P8324" s="1" t="s">
        <v>60</v>
      </c>
      <c r="Q8324" s="1" t="s">
        <v>24</v>
      </c>
      <c r="R8324" s="2">
        <v>40828</v>
      </c>
    </row>
    <row r="8325" spans="1:18" x14ac:dyDescent="0.25">
      <c r="A8325" s="1">
        <v>10949</v>
      </c>
      <c r="B8325" s="2">
        <v>39902</v>
      </c>
      <c r="C8325" s="2" t="str">
        <f t="shared" si="651"/>
        <v>March</v>
      </c>
      <c r="D8325" s="1" t="s">
        <v>41</v>
      </c>
      <c r="E8325" s="1">
        <v>46</v>
      </c>
      <c r="F8325" s="1">
        <f t="shared" si="650"/>
        <v>74.983913043478267</v>
      </c>
      <c r="G8325" s="1">
        <v>3449.26</v>
      </c>
      <c r="H8325" s="1">
        <v>30.06</v>
      </c>
      <c r="I8325">
        <f t="shared" si="652"/>
        <v>3479.32</v>
      </c>
      <c r="J8325">
        <f t="shared" si="653"/>
        <v>5.3265000000000002</v>
      </c>
      <c r="K8325">
        <f t="shared" si="654"/>
        <v>183.72483390000002</v>
      </c>
      <c r="L8325" s="1" t="s">
        <v>38</v>
      </c>
      <c r="M8325" s="1" t="s">
        <v>54</v>
      </c>
      <c r="N8325" s="1" t="s">
        <v>28</v>
      </c>
      <c r="O8325" s="1" t="s">
        <v>29</v>
      </c>
      <c r="P8325" s="1" t="s">
        <v>61</v>
      </c>
      <c r="Q8325" s="1" t="s">
        <v>64</v>
      </c>
      <c r="R8325" s="2">
        <v>39903</v>
      </c>
    </row>
    <row r="8326" spans="1:18" x14ac:dyDescent="0.25">
      <c r="A8326" s="1">
        <v>2341</v>
      </c>
      <c r="B8326" s="2">
        <v>40327</v>
      </c>
      <c r="C8326" s="2" t="str">
        <f t="shared" si="651"/>
        <v>May</v>
      </c>
      <c r="D8326" s="1" t="s">
        <v>18</v>
      </c>
      <c r="E8326" s="1">
        <v>29</v>
      </c>
      <c r="F8326" s="1">
        <f t="shared" si="650"/>
        <v>5.4306896551724142</v>
      </c>
      <c r="G8326" s="1">
        <v>157.49</v>
      </c>
      <c r="H8326" s="1">
        <v>4.96</v>
      </c>
      <c r="I8326">
        <f t="shared" si="652"/>
        <v>162.45000000000002</v>
      </c>
      <c r="J8326">
        <f t="shared" si="653"/>
        <v>3.5455000000000001</v>
      </c>
      <c r="K8326">
        <f t="shared" si="654"/>
        <v>5.5838079500000006</v>
      </c>
      <c r="L8326" s="1" t="s">
        <v>26</v>
      </c>
      <c r="M8326" s="1" t="s">
        <v>47</v>
      </c>
      <c r="N8326" s="1" t="s">
        <v>28</v>
      </c>
      <c r="O8326" s="1" t="s">
        <v>34</v>
      </c>
      <c r="P8326" s="1" t="s">
        <v>45</v>
      </c>
      <c r="Q8326" s="1" t="s">
        <v>24</v>
      </c>
      <c r="R8326" s="2">
        <v>40334</v>
      </c>
    </row>
    <row r="8327" spans="1:18" x14ac:dyDescent="0.25">
      <c r="A8327" s="1">
        <v>933</v>
      </c>
      <c r="B8327" s="2">
        <v>41125</v>
      </c>
      <c r="C8327" s="2" t="str">
        <f t="shared" si="651"/>
        <v>August</v>
      </c>
      <c r="D8327" s="1" t="s">
        <v>32</v>
      </c>
      <c r="E8327" s="1">
        <v>15</v>
      </c>
      <c r="F8327" s="1">
        <f t="shared" si="650"/>
        <v>5.3739999999999997</v>
      </c>
      <c r="G8327" s="1">
        <v>80.61</v>
      </c>
      <c r="H8327" s="1">
        <v>2.99</v>
      </c>
      <c r="I8327">
        <f t="shared" si="652"/>
        <v>83.6</v>
      </c>
      <c r="J8327">
        <f t="shared" si="653"/>
        <v>3.5455000000000001</v>
      </c>
      <c r="K8327">
        <f t="shared" si="654"/>
        <v>2.8580275500000001</v>
      </c>
      <c r="L8327" s="1" t="s">
        <v>26</v>
      </c>
      <c r="M8327" s="1" t="s">
        <v>65</v>
      </c>
      <c r="N8327" s="1" t="s">
        <v>28</v>
      </c>
      <c r="O8327" s="1" t="s">
        <v>34</v>
      </c>
      <c r="P8327" s="1" t="s">
        <v>48</v>
      </c>
      <c r="Q8327" s="1" t="s">
        <v>24</v>
      </c>
      <c r="R8327" s="2">
        <v>41125</v>
      </c>
    </row>
    <row r="8328" spans="1:18" x14ac:dyDescent="0.25">
      <c r="A8328" s="1">
        <v>35047</v>
      </c>
      <c r="B8328" s="2">
        <v>40338</v>
      </c>
      <c r="C8328" s="2" t="str">
        <f t="shared" si="651"/>
        <v>June</v>
      </c>
      <c r="D8328" s="1" t="s">
        <v>41</v>
      </c>
      <c r="E8328" s="1">
        <v>31</v>
      </c>
      <c r="F8328" s="1">
        <f t="shared" si="650"/>
        <v>4.7796774193548384</v>
      </c>
      <c r="G8328" s="1">
        <v>148.16999999999999</v>
      </c>
      <c r="H8328" s="1">
        <v>0.7</v>
      </c>
      <c r="I8328">
        <f t="shared" si="652"/>
        <v>148.86999999999998</v>
      </c>
      <c r="J8328">
        <f t="shared" si="653"/>
        <v>3.5455000000000001</v>
      </c>
      <c r="K8328">
        <f t="shared" si="654"/>
        <v>5.2533673499999995</v>
      </c>
      <c r="L8328" s="1" t="s">
        <v>26</v>
      </c>
      <c r="M8328" s="1" t="s">
        <v>44</v>
      </c>
      <c r="N8328" s="1" t="s">
        <v>42</v>
      </c>
      <c r="O8328" s="1" t="s">
        <v>34</v>
      </c>
      <c r="P8328" s="1" t="s">
        <v>66</v>
      </c>
      <c r="Q8328" s="1" t="s">
        <v>36</v>
      </c>
      <c r="R8328" s="2">
        <v>40340</v>
      </c>
    </row>
    <row r="8329" spans="1:18" x14ac:dyDescent="0.25">
      <c r="A8329" s="1">
        <v>643</v>
      </c>
      <c r="B8329" s="2">
        <v>40626</v>
      </c>
      <c r="C8329" s="2" t="str">
        <f t="shared" si="651"/>
        <v>March</v>
      </c>
      <c r="D8329" s="1" t="s">
        <v>25</v>
      </c>
      <c r="E8329" s="1">
        <v>21</v>
      </c>
      <c r="F8329" s="1">
        <f t="shared" si="650"/>
        <v>132.46761904761905</v>
      </c>
      <c r="G8329" s="1">
        <v>2781.82</v>
      </c>
      <c r="H8329" s="1">
        <v>35</v>
      </c>
      <c r="I8329">
        <f t="shared" si="652"/>
        <v>2816.82</v>
      </c>
      <c r="J8329">
        <f t="shared" si="653"/>
        <v>3.5455000000000001</v>
      </c>
      <c r="K8329">
        <f t="shared" si="654"/>
        <v>98.629428099999998</v>
      </c>
      <c r="L8329" s="1" t="s">
        <v>19</v>
      </c>
      <c r="M8329" s="1" t="s">
        <v>65</v>
      </c>
      <c r="N8329" s="1" t="s">
        <v>33</v>
      </c>
      <c r="O8329" s="1" t="s">
        <v>34</v>
      </c>
      <c r="P8329" s="1" t="s">
        <v>60</v>
      </c>
      <c r="Q8329" s="1" t="s">
        <v>53</v>
      </c>
      <c r="R8329" s="2">
        <v>40627</v>
      </c>
    </row>
    <row r="8330" spans="1:18" x14ac:dyDescent="0.25">
      <c r="A8330" s="1">
        <v>51815</v>
      </c>
      <c r="B8330" s="2">
        <v>39959</v>
      </c>
      <c r="C8330" s="2" t="str">
        <f t="shared" si="651"/>
        <v>May</v>
      </c>
      <c r="D8330" s="1" t="s">
        <v>18</v>
      </c>
      <c r="E8330" s="1">
        <v>21</v>
      </c>
      <c r="F8330" s="1">
        <f t="shared" si="650"/>
        <v>109.14769047619049</v>
      </c>
      <c r="G8330" s="1">
        <v>2292.1015000000002</v>
      </c>
      <c r="H8330" s="1">
        <v>3</v>
      </c>
      <c r="I8330">
        <f t="shared" si="652"/>
        <v>2295.1015000000002</v>
      </c>
      <c r="J8330">
        <f t="shared" si="653"/>
        <v>5.3265000000000002</v>
      </c>
      <c r="K8330">
        <f t="shared" si="654"/>
        <v>122.08878639750003</v>
      </c>
      <c r="L8330" s="1" t="s">
        <v>26</v>
      </c>
      <c r="M8330" s="1" t="s">
        <v>20</v>
      </c>
      <c r="N8330" s="1" t="s">
        <v>28</v>
      </c>
      <c r="O8330" s="1" t="s">
        <v>29</v>
      </c>
      <c r="P8330" s="1" t="s">
        <v>30</v>
      </c>
      <c r="Q8330" s="1" t="s">
        <v>24</v>
      </c>
      <c r="R8330" s="2">
        <v>39959</v>
      </c>
    </row>
    <row r="8331" spans="1:18" x14ac:dyDescent="0.25">
      <c r="A8331" s="1">
        <v>39301</v>
      </c>
      <c r="B8331" s="2">
        <v>39894</v>
      </c>
      <c r="C8331" s="2" t="str">
        <f t="shared" si="651"/>
        <v>March</v>
      </c>
      <c r="D8331" s="1" t="s">
        <v>41</v>
      </c>
      <c r="E8331" s="1">
        <v>4</v>
      </c>
      <c r="F8331" s="1">
        <f t="shared" si="650"/>
        <v>8.3849999999999998</v>
      </c>
      <c r="G8331" s="1">
        <v>33.54</v>
      </c>
      <c r="H8331" s="1">
        <v>8.3699999999999992</v>
      </c>
      <c r="I8331">
        <f t="shared" si="652"/>
        <v>41.91</v>
      </c>
      <c r="J8331">
        <f t="shared" si="653"/>
        <v>3.5455000000000001</v>
      </c>
      <c r="K8331">
        <f t="shared" si="654"/>
        <v>1.1891607</v>
      </c>
      <c r="L8331" s="1" t="s">
        <v>26</v>
      </c>
      <c r="M8331" s="1" t="s">
        <v>51</v>
      </c>
      <c r="N8331" s="1" t="s">
        <v>33</v>
      </c>
      <c r="O8331" s="1" t="s">
        <v>34</v>
      </c>
      <c r="P8331" s="1" t="s">
        <v>50</v>
      </c>
      <c r="Q8331" s="1" t="s">
        <v>46</v>
      </c>
      <c r="R8331" s="2">
        <v>39896</v>
      </c>
    </row>
    <row r="8332" spans="1:18" x14ac:dyDescent="0.25">
      <c r="A8332" s="1">
        <v>18464</v>
      </c>
      <c r="B8332" s="2">
        <v>40996</v>
      </c>
      <c r="C8332" s="2" t="str">
        <f t="shared" si="651"/>
        <v>March</v>
      </c>
      <c r="D8332" s="1" t="s">
        <v>25</v>
      </c>
      <c r="E8332" s="1">
        <v>41</v>
      </c>
      <c r="F8332" s="1">
        <f t="shared" si="650"/>
        <v>1.9643902439024392</v>
      </c>
      <c r="G8332" s="1">
        <v>80.540000000000006</v>
      </c>
      <c r="H8332" s="1">
        <v>0.76</v>
      </c>
      <c r="I8332">
        <f t="shared" si="652"/>
        <v>81.300000000000011</v>
      </c>
      <c r="J8332">
        <f t="shared" si="653"/>
        <v>3.5455000000000001</v>
      </c>
      <c r="K8332">
        <f t="shared" si="654"/>
        <v>2.8555457</v>
      </c>
      <c r="L8332" s="1" t="s">
        <v>26</v>
      </c>
      <c r="M8332" s="1" t="s">
        <v>58</v>
      </c>
      <c r="N8332" s="1" t="s">
        <v>28</v>
      </c>
      <c r="O8332" s="1" t="s">
        <v>34</v>
      </c>
      <c r="P8332" s="1" t="s">
        <v>66</v>
      </c>
      <c r="Q8332" s="1" t="s">
        <v>36</v>
      </c>
      <c r="R8332" s="2">
        <v>40998</v>
      </c>
    </row>
    <row r="8333" spans="1:18" x14ac:dyDescent="0.25">
      <c r="A8333" s="1">
        <v>11553</v>
      </c>
      <c r="B8333" s="2">
        <v>39921</v>
      </c>
      <c r="C8333" s="2" t="str">
        <f t="shared" si="651"/>
        <v>April</v>
      </c>
      <c r="D8333" s="1" t="s">
        <v>41</v>
      </c>
      <c r="E8333" s="1">
        <v>20</v>
      </c>
      <c r="F8333" s="1">
        <f t="shared" si="650"/>
        <v>76.570549999999997</v>
      </c>
      <c r="G8333" s="1">
        <v>1531.4110000000001</v>
      </c>
      <c r="H8333" s="1">
        <v>0.99</v>
      </c>
      <c r="I8333">
        <f t="shared" si="652"/>
        <v>1532.4010000000001</v>
      </c>
      <c r="J8333">
        <f t="shared" si="653"/>
        <v>5.3265000000000002</v>
      </c>
      <c r="K8333">
        <f t="shared" si="654"/>
        <v>81.570606915000013</v>
      </c>
      <c r="L8333" s="1" t="s">
        <v>26</v>
      </c>
      <c r="M8333" s="1" t="s">
        <v>20</v>
      </c>
      <c r="N8333" s="1" t="s">
        <v>33</v>
      </c>
      <c r="O8333" s="1" t="s">
        <v>29</v>
      </c>
      <c r="P8333" s="1" t="s">
        <v>30</v>
      </c>
      <c r="Q8333" s="1" t="s">
        <v>36</v>
      </c>
      <c r="R8333" s="2">
        <v>39923</v>
      </c>
    </row>
    <row r="8334" spans="1:18" x14ac:dyDescent="0.25">
      <c r="A8334" s="1">
        <v>41831</v>
      </c>
      <c r="B8334" s="2">
        <v>41111</v>
      </c>
      <c r="C8334" s="2" t="str">
        <f t="shared" si="651"/>
        <v>July</v>
      </c>
      <c r="D8334" s="1" t="s">
        <v>32</v>
      </c>
      <c r="E8334" s="1">
        <v>38</v>
      </c>
      <c r="F8334" s="1">
        <f t="shared" si="650"/>
        <v>5.5160526315789475</v>
      </c>
      <c r="G8334" s="1">
        <v>209.61</v>
      </c>
      <c r="H8334" s="1">
        <v>5.66</v>
      </c>
      <c r="I8334">
        <f t="shared" si="652"/>
        <v>215.27</v>
      </c>
      <c r="J8334">
        <f t="shared" si="653"/>
        <v>3.5455000000000001</v>
      </c>
      <c r="K8334">
        <f t="shared" si="654"/>
        <v>7.4317225500000008</v>
      </c>
      <c r="L8334" s="1" t="s">
        <v>26</v>
      </c>
      <c r="M8334" s="1" t="s">
        <v>20</v>
      </c>
      <c r="N8334" s="1" t="s">
        <v>33</v>
      </c>
      <c r="O8334" s="1" t="s">
        <v>34</v>
      </c>
      <c r="P8334" s="1" t="s">
        <v>45</v>
      </c>
      <c r="Q8334" s="1" t="s">
        <v>24</v>
      </c>
      <c r="R8334" s="2">
        <v>41112</v>
      </c>
    </row>
    <row r="8335" spans="1:18" x14ac:dyDescent="0.25">
      <c r="A8335" s="1">
        <v>7910</v>
      </c>
      <c r="B8335" s="2">
        <v>40288</v>
      </c>
      <c r="C8335" s="2" t="str">
        <f t="shared" si="651"/>
        <v>April</v>
      </c>
      <c r="D8335" s="1" t="s">
        <v>37</v>
      </c>
      <c r="E8335" s="1">
        <v>41</v>
      </c>
      <c r="F8335" s="1">
        <f t="shared" si="650"/>
        <v>45.637317073170735</v>
      </c>
      <c r="G8335" s="1">
        <v>1871.13</v>
      </c>
      <c r="H8335" s="1">
        <v>4.8</v>
      </c>
      <c r="I8335">
        <f t="shared" si="652"/>
        <v>1875.93</v>
      </c>
      <c r="J8335">
        <f t="shared" si="653"/>
        <v>4.7610000000000001</v>
      </c>
      <c r="K8335">
        <f t="shared" si="654"/>
        <v>89.084499300000004</v>
      </c>
      <c r="L8335" s="1" t="s">
        <v>26</v>
      </c>
      <c r="M8335" s="1" t="s">
        <v>27</v>
      </c>
      <c r="N8335" s="1" t="s">
        <v>28</v>
      </c>
      <c r="O8335" s="1" t="s">
        <v>22</v>
      </c>
      <c r="P8335" s="1" t="s">
        <v>23</v>
      </c>
      <c r="Q8335" s="1" t="s">
        <v>36</v>
      </c>
      <c r="R8335" s="2">
        <v>40291</v>
      </c>
    </row>
    <row r="8336" spans="1:18" x14ac:dyDescent="0.25">
      <c r="A8336" s="1">
        <v>52580</v>
      </c>
      <c r="B8336" s="2">
        <v>41149</v>
      </c>
      <c r="C8336" s="2" t="str">
        <f t="shared" si="651"/>
        <v>August</v>
      </c>
      <c r="D8336" s="1" t="s">
        <v>25</v>
      </c>
      <c r="E8336" s="1">
        <v>16</v>
      </c>
      <c r="F8336" s="1">
        <f t="shared" si="650"/>
        <v>22.943124999999998</v>
      </c>
      <c r="G8336" s="1">
        <v>367.09</v>
      </c>
      <c r="H8336" s="1">
        <v>1.99</v>
      </c>
      <c r="I8336">
        <f t="shared" si="652"/>
        <v>369.08</v>
      </c>
      <c r="J8336">
        <f t="shared" si="653"/>
        <v>5.3265000000000002</v>
      </c>
      <c r="K8336">
        <f t="shared" si="654"/>
        <v>19.55304885</v>
      </c>
      <c r="L8336" s="1" t="s">
        <v>26</v>
      </c>
      <c r="M8336" s="1" t="s">
        <v>20</v>
      </c>
      <c r="N8336" s="1" t="s">
        <v>33</v>
      </c>
      <c r="O8336" s="1" t="s">
        <v>29</v>
      </c>
      <c r="P8336" s="1" t="s">
        <v>43</v>
      </c>
      <c r="Q8336" s="1" t="s">
        <v>46</v>
      </c>
      <c r="R8336" s="2">
        <v>41151</v>
      </c>
    </row>
    <row r="8337" spans="1:18" x14ac:dyDescent="0.25">
      <c r="A8337" s="1">
        <v>37287</v>
      </c>
      <c r="B8337" s="2">
        <v>41214</v>
      </c>
      <c r="C8337" s="2" t="str">
        <f t="shared" si="651"/>
        <v>November</v>
      </c>
      <c r="D8337" s="1" t="s">
        <v>18</v>
      </c>
      <c r="E8337" s="1">
        <v>18</v>
      </c>
      <c r="F8337" s="1">
        <f t="shared" si="650"/>
        <v>6.8005555555555555</v>
      </c>
      <c r="G8337" s="1">
        <v>122.41</v>
      </c>
      <c r="H8337" s="1">
        <v>4.95</v>
      </c>
      <c r="I8337">
        <f t="shared" si="652"/>
        <v>127.36</v>
      </c>
      <c r="J8337">
        <f t="shared" si="653"/>
        <v>4.7610000000000001</v>
      </c>
      <c r="K8337">
        <f t="shared" si="654"/>
        <v>5.8279400999999993</v>
      </c>
      <c r="L8337" s="1" t="s">
        <v>26</v>
      </c>
      <c r="M8337" s="1" t="s">
        <v>58</v>
      </c>
      <c r="N8337" s="1" t="s">
        <v>33</v>
      </c>
      <c r="O8337" s="1" t="s">
        <v>22</v>
      </c>
      <c r="P8337" s="1" t="s">
        <v>23</v>
      </c>
      <c r="Q8337" s="1" t="s">
        <v>46</v>
      </c>
      <c r="R8337" s="2">
        <v>41218</v>
      </c>
    </row>
    <row r="8338" spans="1:18" x14ac:dyDescent="0.25">
      <c r="A8338" s="1">
        <v>14695</v>
      </c>
      <c r="B8338" s="2">
        <v>41157</v>
      </c>
      <c r="C8338" s="2" t="str">
        <f t="shared" si="651"/>
        <v>September</v>
      </c>
      <c r="D8338" s="1" t="s">
        <v>25</v>
      </c>
      <c r="E8338" s="1">
        <v>40</v>
      </c>
      <c r="F8338" s="1">
        <f t="shared" si="650"/>
        <v>49.811250000000001</v>
      </c>
      <c r="G8338" s="1">
        <v>1992.45</v>
      </c>
      <c r="H8338" s="1">
        <v>54.11</v>
      </c>
      <c r="I8338">
        <f t="shared" si="652"/>
        <v>2046.56</v>
      </c>
      <c r="J8338">
        <f t="shared" si="653"/>
        <v>4.7610000000000001</v>
      </c>
      <c r="K8338">
        <f t="shared" si="654"/>
        <v>94.860544500000003</v>
      </c>
      <c r="L8338" s="1" t="s">
        <v>38</v>
      </c>
      <c r="M8338" s="1" t="s">
        <v>27</v>
      </c>
      <c r="N8338" s="1" t="s">
        <v>33</v>
      </c>
      <c r="O8338" s="1" t="s">
        <v>22</v>
      </c>
      <c r="P8338" s="1" t="s">
        <v>67</v>
      </c>
      <c r="Q8338" s="1" t="s">
        <v>64</v>
      </c>
      <c r="R8338" s="2">
        <v>41158</v>
      </c>
    </row>
    <row r="8339" spans="1:18" x14ac:dyDescent="0.25">
      <c r="A8339" s="1">
        <v>9126</v>
      </c>
      <c r="B8339" s="2">
        <v>40134</v>
      </c>
      <c r="C8339" s="2" t="str">
        <f t="shared" si="651"/>
        <v>November</v>
      </c>
      <c r="D8339" s="1" t="s">
        <v>41</v>
      </c>
      <c r="E8339" s="1">
        <v>47</v>
      </c>
      <c r="F8339" s="1">
        <f t="shared" si="650"/>
        <v>59.568085106382973</v>
      </c>
      <c r="G8339" s="1">
        <v>2799.7</v>
      </c>
      <c r="H8339" s="1">
        <v>3.99</v>
      </c>
      <c r="I8339">
        <f t="shared" si="652"/>
        <v>2803.6899999999996</v>
      </c>
      <c r="J8339">
        <f t="shared" si="653"/>
        <v>3.5455000000000001</v>
      </c>
      <c r="K8339">
        <f t="shared" si="654"/>
        <v>99.263363499999997</v>
      </c>
      <c r="L8339" s="1" t="s">
        <v>26</v>
      </c>
      <c r="M8339" s="1" t="s">
        <v>44</v>
      </c>
      <c r="N8339" s="1" t="s">
        <v>33</v>
      </c>
      <c r="O8339" s="1" t="s">
        <v>34</v>
      </c>
      <c r="P8339" s="1" t="s">
        <v>68</v>
      </c>
      <c r="Q8339" s="1" t="s">
        <v>24</v>
      </c>
      <c r="R8339" s="2">
        <v>40135</v>
      </c>
    </row>
    <row r="8340" spans="1:18" x14ac:dyDescent="0.25">
      <c r="A8340" s="1">
        <v>19687</v>
      </c>
      <c r="B8340" s="2">
        <v>40403</v>
      </c>
      <c r="C8340" s="2" t="str">
        <f t="shared" si="651"/>
        <v>August</v>
      </c>
      <c r="D8340" s="1" t="s">
        <v>41</v>
      </c>
      <c r="E8340" s="1">
        <v>33</v>
      </c>
      <c r="F8340" s="1">
        <f t="shared" si="650"/>
        <v>1.4542424242424243</v>
      </c>
      <c r="G8340" s="1">
        <v>47.99</v>
      </c>
      <c r="H8340" s="1">
        <v>0.7</v>
      </c>
      <c r="I8340">
        <f t="shared" si="652"/>
        <v>48.690000000000005</v>
      </c>
      <c r="J8340">
        <f t="shared" si="653"/>
        <v>3.5455000000000001</v>
      </c>
      <c r="K8340">
        <f t="shared" si="654"/>
        <v>1.7014854500000001</v>
      </c>
      <c r="L8340" s="1" t="s">
        <v>26</v>
      </c>
      <c r="M8340" s="1" t="s">
        <v>27</v>
      </c>
      <c r="N8340" s="1" t="s">
        <v>21</v>
      </c>
      <c r="O8340" s="1" t="s">
        <v>34</v>
      </c>
      <c r="P8340" s="1" t="s">
        <v>66</v>
      </c>
      <c r="Q8340" s="1" t="s">
        <v>36</v>
      </c>
      <c r="R8340" s="2">
        <v>40404</v>
      </c>
    </row>
    <row r="8341" spans="1:18" x14ac:dyDescent="0.25">
      <c r="A8341" s="1">
        <v>56291</v>
      </c>
      <c r="B8341" s="2">
        <v>41169</v>
      </c>
      <c r="C8341" s="2" t="str">
        <f t="shared" si="651"/>
        <v>September</v>
      </c>
      <c r="D8341" s="1" t="s">
        <v>32</v>
      </c>
      <c r="E8341" s="1">
        <v>22</v>
      </c>
      <c r="F8341" s="1">
        <f t="shared" si="650"/>
        <v>501.02409090909094</v>
      </c>
      <c r="G8341" s="1">
        <v>11022.53</v>
      </c>
      <c r="H8341" s="1">
        <v>16.63</v>
      </c>
      <c r="I8341">
        <f t="shared" si="652"/>
        <v>11039.16</v>
      </c>
      <c r="J8341">
        <f t="shared" si="653"/>
        <v>5.3265000000000002</v>
      </c>
      <c r="K8341">
        <f t="shared" si="654"/>
        <v>587.1150604500001</v>
      </c>
      <c r="L8341" s="1" t="s">
        <v>38</v>
      </c>
      <c r="M8341" s="1" t="s">
        <v>49</v>
      </c>
      <c r="N8341" s="1" t="s">
        <v>33</v>
      </c>
      <c r="O8341" s="1" t="s">
        <v>29</v>
      </c>
      <c r="P8341" s="1" t="s">
        <v>61</v>
      </c>
      <c r="Q8341" s="1" t="s">
        <v>64</v>
      </c>
      <c r="R8341" s="2">
        <v>41171</v>
      </c>
    </row>
    <row r="8342" spans="1:18" x14ac:dyDescent="0.25">
      <c r="A8342" s="1">
        <v>58308</v>
      </c>
      <c r="B8342" s="2">
        <v>40319</v>
      </c>
      <c r="C8342" s="2" t="str">
        <f t="shared" si="651"/>
        <v>May</v>
      </c>
      <c r="D8342" s="1" t="s">
        <v>32</v>
      </c>
      <c r="E8342" s="1">
        <v>35</v>
      </c>
      <c r="F8342" s="1">
        <f t="shared" si="650"/>
        <v>62.093142857142865</v>
      </c>
      <c r="G8342" s="1">
        <v>2173.2600000000002</v>
      </c>
      <c r="H8342" s="1">
        <v>36.61</v>
      </c>
      <c r="I8342">
        <f t="shared" si="652"/>
        <v>2209.8700000000003</v>
      </c>
      <c r="J8342">
        <f t="shared" si="653"/>
        <v>4.7610000000000001</v>
      </c>
      <c r="K8342">
        <f t="shared" si="654"/>
        <v>103.46890860000002</v>
      </c>
      <c r="L8342" s="1" t="s">
        <v>38</v>
      </c>
      <c r="M8342" s="1" t="s">
        <v>54</v>
      </c>
      <c r="N8342" s="1" t="s">
        <v>33</v>
      </c>
      <c r="O8342" s="1" t="s">
        <v>22</v>
      </c>
      <c r="P8342" s="1" t="s">
        <v>67</v>
      </c>
      <c r="Q8342" s="1" t="s">
        <v>64</v>
      </c>
      <c r="R8342" s="2">
        <v>40319</v>
      </c>
    </row>
    <row r="8343" spans="1:18" x14ac:dyDescent="0.25">
      <c r="A8343" s="1">
        <v>49601</v>
      </c>
      <c r="B8343" s="2">
        <v>40569</v>
      </c>
      <c r="C8343" s="2" t="str">
        <f t="shared" si="651"/>
        <v>January</v>
      </c>
      <c r="D8343" s="1" t="s">
        <v>18</v>
      </c>
      <c r="E8343" s="1">
        <v>15</v>
      </c>
      <c r="F8343" s="1">
        <f t="shared" si="650"/>
        <v>117.09733333333334</v>
      </c>
      <c r="G8343" s="1">
        <v>1756.46</v>
      </c>
      <c r="H8343" s="1">
        <v>30</v>
      </c>
      <c r="I8343">
        <f t="shared" si="652"/>
        <v>1786.46</v>
      </c>
      <c r="J8343">
        <f t="shared" si="653"/>
        <v>4.7610000000000001</v>
      </c>
      <c r="K8343">
        <f t="shared" si="654"/>
        <v>83.625060599999998</v>
      </c>
      <c r="L8343" s="1" t="s">
        <v>38</v>
      </c>
      <c r="M8343" s="1" t="s">
        <v>56</v>
      </c>
      <c r="N8343" s="1" t="s">
        <v>42</v>
      </c>
      <c r="O8343" s="1" t="s">
        <v>22</v>
      </c>
      <c r="P8343" s="1" t="s">
        <v>39</v>
      </c>
      <c r="Q8343" s="1" t="s">
        <v>40</v>
      </c>
      <c r="R8343" s="2">
        <v>40576</v>
      </c>
    </row>
    <row r="8344" spans="1:18" x14ac:dyDescent="0.25">
      <c r="A8344" s="1">
        <v>23363</v>
      </c>
      <c r="B8344" s="2">
        <v>41058</v>
      </c>
      <c r="C8344" s="2" t="str">
        <f t="shared" si="651"/>
        <v>May</v>
      </c>
      <c r="D8344" s="1" t="s">
        <v>18</v>
      </c>
      <c r="E8344" s="1">
        <v>46</v>
      </c>
      <c r="F8344" s="1">
        <f t="shared" si="650"/>
        <v>5.2567391304347826</v>
      </c>
      <c r="G8344" s="1">
        <v>241.81</v>
      </c>
      <c r="H8344" s="1">
        <v>4.97</v>
      </c>
      <c r="I8344">
        <f t="shared" si="652"/>
        <v>246.78</v>
      </c>
      <c r="J8344">
        <f t="shared" si="653"/>
        <v>3.5455000000000001</v>
      </c>
      <c r="K8344">
        <f t="shared" si="654"/>
        <v>8.5733735499999995</v>
      </c>
      <c r="L8344" s="1" t="s">
        <v>26</v>
      </c>
      <c r="M8344" s="1" t="s">
        <v>54</v>
      </c>
      <c r="N8344" s="1" t="s">
        <v>33</v>
      </c>
      <c r="O8344" s="1" t="s">
        <v>34</v>
      </c>
      <c r="P8344" s="1" t="s">
        <v>48</v>
      </c>
      <c r="Q8344" s="1" t="s">
        <v>24</v>
      </c>
      <c r="R8344" s="2">
        <v>41065</v>
      </c>
    </row>
    <row r="8345" spans="1:18" x14ac:dyDescent="0.25">
      <c r="A8345" s="1">
        <v>1154</v>
      </c>
      <c r="B8345" s="2">
        <v>40953</v>
      </c>
      <c r="C8345" s="2" t="str">
        <f t="shared" si="651"/>
        <v>February</v>
      </c>
      <c r="D8345" s="1" t="s">
        <v>37</v>
      </c>
      <c r="E8345" s="1">
        <v>7</v>
      </c>
      <c r="F8345" s="1">
        <f t="shared" si="650"/>
        <v>73.80714285714285</v>
      </c>
      <c r="G8345" s="1">
        <v>516.65</v>
      </c>
      <c r="H8345" s="1">
        <v>3.5</v>
      </c>
      <c r="I8345">
        <f t="shared" si="652"/>
        <v>520.15</v>
      </c>
      <c r="J8345">
        <f t="shared" si="653"/>
        <v>3.5455000000000001</v>
      </c>
      <c r="K8345">
        <f t="shared" si="654"/>
        <v>18.317825750000001</v>
      </c>
      <c r="L8345" s="1" t="s">
        <v>19</v>
      </c>
      <c r="M8345" s="1" t="s">
        <v>69</v>
      </c>
      <c r="N8345" s="1" t="s">
        <v>42</v>
      </c>
      <c r="O8345" s="1" t="s">
        <v>34</v>
      </c>
      <c r="P8345" s="1" t="s">
        <v>68</v>
      </c>
      <c r="Q8345" s="1" t="s">
        <v>24</v>
      </c>
      <c r="R8345" s="2">
        <v>40954</v>
      </c>
    </row>
    <row r="8346" spans="1:18" x14ac:dyDescent="0.25">
      <c r="A8346" s="1">
        <v>8257</v>
      </c>
      <c r="B8346" s="2">
        <v>39894</v>
      </c>
      <c r="C8346" s="2" t="str">
        <f t="shared" si="651"/>
        <v>March</v>
      </c>
      <c r="D8346" s="1" t="s">
        <v>18</v>
      </c>
      <c r="E8346" s="1">
        <v>18</v>
      </c>
      <c r="F8346" s="1">
        <f t="shared" si="650"/>
        <v>48.962222222222223</v>
      </c>
      <c r="G8346" s="1">
        <v>881.32</v>
      </c>
      <c r="H8346" s="1">
        <v>5.09</v>
      </c>
      <c r="I8346">
        <f t="shared" si="652"/>
        <v>886.41000000000008</v>
      </c>
      <c r="J8346">
        <f t="shared" si="653"/>
        <v>3.5455000000000001</v>
      </c>
      <c r="K8346">
        <f t="shared" si="654"/>
        <v>31.247200599999999</v>
      </c>
      <c r="L8346" s="1" t="s">
        <v>26</v>
      </c>
      <c r="M8346" s="1" t="s">
        <v>58</v>
      </c>
      <c r="N8346" s="1" t="s">
        <v>21</v>
      </c>
      <c r="O8346" s="1" t="s">
        <v>34</v>
      </c>
      <c r="P8346" s="1" t="s">
        <v>45</v>
      </c>
      <c r="Q8346" s="1" t="s">
        <v>24</v>
      </c>
      <c r="R8346" s="2">
        <v>39898</v>
      </c>
    </row>
    <row r="8347" spans="1:18" x14ac:dyDescent="0.25">
      <c r="A8347" s="1">
        <v>8678</v>
      </c>
      <c r="B8347" s="2">
        <v>41182</v>
      </c>
      <c r="C8347" s="2" t="str">
        <f t="shared" si="651"/>
        <v>September</v>
      </c>
      <c r="D8347" s="1" t="s">
        <v>18</v>
      </c>
      <c r="E8347" s="1">
        <v>31</v>
      </c>
      <c r="F8347" s="1">
        <f t="shared" si="650"/>
        <v>30.251612903225805</v>
      </c>
      <c r="G8347" s="1">
        <v>937.8</v>
      </c>
      <c r="H8347" s="1">
        <v>6.64</v>
      </c>
      <c r="I8347">
        <f t="shared" si="652"/>
        <v>944.43999999999994</v>
      </c>
      <c r="J8347">
        <f t="shared" si="653"/>
        <v>3.5455000000000001</v>
      </c>
      <c r="K8347">
        <f t="shared" si="654"/>
        <v>33.249699</v>
      </c>
      <c r="L8347" s="1" t="s">
        <v>26</v>
      </c>
      <c r="M8347" s="1" t="s">
        <v>56</v>
      </c>
      <c r="N8347" s="1" t="s">
        <v>21</v>
      </c>
      <c r="O8347" s="1" t="s">
        <v>34</v>
      </c>
      <c r="P8347" s="1" t="s">
        <v>60</v>
      </c>
      <c r="Q8347" s="1" t="s">
        <v>24</v>
      </c>
      <c r="R8347" s="2">
        <v>41187</v>
      </c>
    </row>
    <row r="8348" spans="1:18" x14ac:dyDescent="0.25">
      <c r="A8348" s="1">
        <v>40261</v>
      </c>
      <c r="B8348" s="2">
        <v>40121</v>
      </c>
      <c r="C8348" s="2" t="str">
        <f t="shared" si="651"/>
        <v>November</v>
      </c>
      <c r="D8348" s="1" t="s">
        <v>37</v>
      </c>
      <c r="E8348" s="1">
        <v>26</v>
      </c>
      <c r="F8348" s="1">
        <f t="shared" si="650"/>
        <v>3.0011538461538461</v>
      </c>
      <c r="G8348" s="1">
        <v>78.03</v>
      </c>
      <c r="H8348" s="1">
        <v>1.05</v>
      </c>
      <c r="I8348">
        <f t="shared" si="652"/>
        <v>79.08</v>
      </c>
      <c r="J8348">
        <f t="shared" si="653"/>
        <v>3.5455000000000001</v>
      </c>
      <c r="K8348">
        <f t="shared" si="654"/>
        <v>2.7665536500000001</v>
      </c>
      <c r="L8348" s="1" t="s">
        <v>26</v>
      </c>
      <c r="M8348" s="1" t="s">
        <v>56</v>
      </c>
      <c r="N8348" s="1" t="s">
        <v>33</v>
      </c>
      <c r="O8348" s="1" t="s">
        <v>34</v>
      </c>
      <c r="P8348" s="1" t="s">
        <v>35</v>
      </c>
      <c r="Q8348" s="1" t="s">
        <v>36</v>
      </c>
      <c r="R8348" s="2">
        <v>40123</v>
      </c>
    </row>
    <row r="8349" spans="1:18" x14ac:dyDescent="0.25">
      <c r="A8349" s="1">
        <v>53382</v>
      </c>
      <c r="B8349" s="2">
        <v>40174</v>
      </c>
      <c r="C8349" s="2" t="str">
        <f t="shared" si="651"/>
        <v>December</v>
      </c>
      <c r="D8349" s="1" t="s">
        <v>32</v>
      </c>
      <c r="E8349" s="1">
        <v>13</v>
      </c>
      <c r="F8349" s="1">
        <f t="shared" si="650"/>
        <v>6.7823076923076924</v>
      </c>
      <c r="G8349" s="1">
        <v>88.17</v>
      </c>
      <c r="H8349" s="1">
        <v>49</v>
      </c>
      <c r="I8349">
        <f t="shared" si="652"/>
        <v>137.17000000000002</v>
      </c>
      <c r="J8349">
        <f t="shared" si="653"/>
        <v>3.5455000000000001</v>
      </c>
      <c r="K8349">
        <f t="shared" si="654"/>
        <v>3.12606735</v>
      </c>
      <c r="L8349" s="1" t="s">
        <v>26</v>
      </c>
      <c r="M8349" s="1" t="s">
        <v>27</v>
      </c>
      <c r="N8349" s="1" t="s">
        <v>33</v>
      </c>
      <c r="O8349" s="1" t="s">
        <v>34</v>
      </c>
      <c r="P8349" s="1" t="s">
        <v>68</v>
      </c>
      <c r="Q8349" s="1" t="s">
        <v>53</v>
      </c>
      <c r="R8349" s="2">
        <v>40175</v>
      </c>
    </row>
    <row r="8350" spans="1:18" x14ac:dyDescent="0.25">
      <c r="A8350" s="1">
        <v>58116</v>
      </c>
      <c r="B8350" s="2">
        <v>39900</v>
      </c>
      <c r="C8350" s="2" t="str">
        <f t="shared" si="651"/>
        <v>March</v>
      </c>
      <c r="D8350" s="1" t="s">
        <v>37</v>
      </c>
      <c r="E8350" s="1">
        <v>6</v>
      </c>
      <c r="F8350" s="1">
        <f t="shared" si="650"/>
        <v>28.628333333333334</v>
      </c>
      <c r="G8350" s="1">
        <v>171.77</v>
      </c>
      <c r="H8350" s="1">
        <v>14.36</v>
      </c>
      <c r="I8350">
        <f t="shared" si="652"/>
        <v>186.13</v>
      </c>
      <c r="J8350">
        <f t="shared" si="653"/>
        <v>4.7610000000000001</v>
      </c>
      <c r="K8350">
        <f t="shared" si="654"/>
        <v>8.1779697000000002</v>
      </c>
      <c r="L8350" s="1" t="s">
        <v>38</v>
      </c>
      <c r="M8350" s="1" t="s">
        <v>54</v>
      </c>
      <c r="N8350" s="1" t="s">
        <v>28</v>
      </c>
      <c r="O8350" s="1" t="s">
        <v>22</v>
      </c>
      <c r="P8350" s="1" t="s">
        <v>39</v>
      </c>
      <c r="Q8350" s="1" t="s">
        <v>40</v>
      </c>
      <c r="R8350" s="2">
        <v>39901</v>
      </c>
    </row>
    <row r="8351" spans="1:18" x14ac:dyDescent="0.25">
      <c r="A8351" s="1">
        <v>24613</v>
      </c>
      <c r="B8351" s="2">
        <v>41106</v>
      </c>
      <c r="C8351" s="2" t="str">
        <f t="shared" si="651"/>
        <v>July</v>
      </c>
      <c r="D8351" s="1" t="s">
        <v>18</v>
      </c>
      <c r="E8351" s="1">
        <v>16</v>
      </c>
      <c r="F8351" s="1">
        <f t="shared" si="650"/>
        <v>605.99</v>
      </c>
      <c r="G8351" s="1">
        <v>9695.84</v>
      </c>
      <c r="H8351" s="1">
        <v>24.49</v>
      </c>
      <c r="I8351">
        <f t="shared" si="652"/>
        <v>9720.33</v>
      </c>
      <c r="J8351">
        <f t="shared" si="653"/>
        <v>5.3265000000000002</v>
      </c>
      <c r="K8351">
        <f t="shared" si="654"/>
        <v>516.44891760000007</v>
      </c>
      <c r="L8351" s="1" t="s">
        <v>26</v>
      </c>
      <c r="M8351" s="1" t="s">
        <v>49</v>
      </c>
      <c r="N8351" s="1" t="s">
        <v>42</v>
      </c>
      <c r="O8351" s="1" t="s">
        <v>29</v>
      </c>
      <c r="P8351" s="1" t="s">
        <v>52</v>
      </c>
      <c r="Q8351" s="1" t="s">
        <v>53</v>
      </c>
      <c r="R8351" s="2">
        <v>41115</v>
      </c>
    </row>
    <row r="8352" spans="1:18" x14ac:dyDescent="0.25">
      <c r="A8352" s="1">
        <v>49218</v>
      </c>
      <c r="B8352" s="2">
        <v>40333</v>
      </c>
      <c r="C8352" s="2" t="str">
        <f t="shared" si="651"/>
        <v>June</v>
      </c>
      <c r="D8352" s="1" t="s">
        <v>18</v>
      </c>
      <c r="E8352" s="1">
        <v>21</v>
      </c>
      <c r="F8352" s="1">
        <f t="shared" si="650"/>
        <v>4.1257142857142854</v>
      </c>
      <c r="G8352" s="1">
        <v>86.64</v>
      </c>
      <c r="H8352" s="1">
        <v>5.26</v>
      </c>
      <c r="I8352">
        <f t="shared" si="652"/>
        <v>91.9</v>
      </c>
      <c r="J8352">
        <f t="shared" si="653"/>
        <v>3.5455000000000001</v>
      </c>
      <c r="K8352">
        <f t="shared" si="654"/>
        <v>3.0718212</v>
      </c>
      <c r="L8352" s="1" t="s">
        <v>26</v>
      </c>
      <c r="M8352" s="1" t="s">
        <v>51</v>
      </c>
      <c r="N8352" s="1" t="s">
        <v>33</v>
      </c>
      <c r="O8352" s="1" t="s">
        <v>34</v>
      </c>
      <c r="P8352" s="1" t="s">
        <v>48</v>
      </c>
      <c r="Q8352" s="1" t="s">
        <v>24</v>
      </c>
      <c r="R8352" s="2">
        <v>40333</v>
      </c>
    </row>
    <row r="8353" spans="1:18" x14ac:dyDescent="0.25">
      <c r="A8353" s="1">
        <v>10948</v>
      </c>
      <c r="B8353" s="2">
        <v>41134</v>
      </c>
      <c r="C8353" s="2" t="str">
        <f t="shared" si="651"/>
        <v>August</v>
      </c>
      <c r="D8353" s="1" t="s">
        <v>41</v>
      </c>
      <c r="E8353" s="1">
        <v>50</v>
      </c>
      <c r="F8353" s="1">
        <f t="shared" si="650"/>
        <v>3.8622000000000001</v>
      </c>
      <c r="G8353" s="1">
        <v>193.11</v>
      </c>
      <c r="H8353" s="1">
        <v>7.01</v>
      </c>
      <c r="I8353">
        <f t="shared" si="652"/>
        <v>200.12</v>
      </c>
      <c r="J8353">
        <f t="shared" si="653"/>
        <v>3.5455000000000001</v>
      </c>
      <c r="K8353">
        <f t="shared" si="654"/>
        <v>6.8467150500000002</v>
      </c>
      <c r="L8353" s="1" t="s">
        <v>26</v>
      </c>
      <c r="M8353" s="1" t="s">
        <v>47</v>
      </c>
      <c r="N8353" s="1" t="s">
        <v>33</v>
      </c>
      <c r="O8353" s="1" t="s">
        <v>34</v>
      </c>
      <c r="P8353" s="1" t="s">
        <v>48</v>
      </c>
      <c r="Q8353" s="1" t="s">
        <v>24</v>
      </c>
      <c r="R8353" s="2">
        <v>41134</v>
      </c>
    </row>
    <row r="8354" spans="1:18" x14ac:dyDescent="0.25">
      <c r="A8354" s="1">
        <v>32580</v>
      </c>
      <c r="B8354" s="2">
        <v>40801</v>
      </c>
      <c r="C8354" s="2" t="str">
        <f t="shared" si="651"/>
        <v>September</v>
      </c>
      <c r="D8354" s="1" t="s">
        <v>25</v>
      </c>
      <c r="E8354" s="1">
        <v>23</v>
      </c>
      <c r="F8354" s="1">
        <f t="shared" si="650"/>
        <v>7.252173913043479</v>
      </c>
      <c r="G8354" s="1">
        <v>166.8</v>
      </c>
      <c r="H8354" s="1">
        <v>1.71</v>
      </c>
      <c r="I8354">
        <f t="shared" si="652"/>
        <v>168.51000000000002</v>
      </c>
      <c r="J8354">
        <f t="shared" si="653"/>
        <v>3.5455000000000001</v>
      </c>
      <c r="K8354">
        <f t="shared" si="654"/>
        <v>5.913894</v>
      </c>
      <c r="L8354" s="1" t="s">
        <v>26</v>
      </c>
      <c r="M8354" s="1" t="s">
        <v>27</v>
      </c>
      <c r="N8354" s="1" t="s">
        <v>33</v>
      </c>
      <c r="O8354" s="1" t="s">
        <v>34</v>
      </c>
      <c r="P8354" s="1" t="s">
        <v>45</v>
      </c>
      <c r="Q8354" s="1" t="s">
        <v>36</v>
      </c>
      <c r="R8354" s="2">
        <v>40801</v>
      </c>
    </row>
    <row r="8355" spans="1:18" x14ac:dyDescent="0.25">
      <c r="A8355" s="1">
        <v>8998</v>
      </c>
      <c r="B8355" s="2">
        <v>40181</v>
      </c>
      <c r="C8355" s="2" t="str">
        <f t="shared" si="651"/>
        <v>January</v>
      </c>
      <c r="D8355" s="1" t="s">
        <v>18</v>
      </c>
      <c r="E8355" s="1">
        <v>37</v>
      </c>
      <c r="F8355" s="1">
        <f t="shared" si="650"/>
        <v>47.780540540540542</v>
      </c>
      <c r="G8355" s="1">
        <v>1767.88</v>
      </c>
      <c r="H8355" s="1">
        <v>13.66</v>
      </c>
      <c r="I8355">
        <f t="shared" si="652"/>
        <v>1781.5400000000002</v>
      </c>
      <c r="J8355">
        <f t="shared" si="653"/>
        <v>3.5455000000000001</v>
      </c>
      <c r="K8355">
        <f t="shared" si="654"/>
        <v>62.680185400000006</v>
      </c>
      <c r="L8355" s="1" t="s">
        <v>26</v>
      </c>
      <c r="M8355" s="1" t="s">
        <v>56</v>
      </c>
      <c r="N8355" s="1" t="s">
        <v>21</v>
      </c>
      <c r="O8355" s="1" t="s">
        <v>34</v>
      </c>
      <c r="P8355" s="1" t="s">
        <v>68</v>
      </c>
      <c r="Q8355" s="1" t="s">
        <v>24</v>
      </c>
      <c r="R8355" s="2">
        <v>40185</v>
      </c>
    </row>
    <row r="8356" spans="1:18" x14ac:dyDescent="0.25">
      <c r="A8356" s="1">
        <v>17186</v>
      </c>
      <c r="B8356" s="2">
        <v>39839</v>
      </c>
      <c r="C8356" s="2" t="str">
        <f t="shared" si="651"/>
        <v>January</v>
      </c>
      <c r="D8356" s="1" t="s">
        <v>41</v>
      </c>
      <c r="E8356" s="1">
        <v>49</v>
      </c>
      <c r="F8356" s="1">
        <f t="shared" si="650"/>
        <v>88.196530612244899</v>
      </c>
      <c r="G8356" s="1">
        <v>4321.63</v>
      </c>
      <c r="H8356" s="1">
        <v>56.2</v>
      </c>
      <c r="I8356">
        <f t="shared" si="652"/>
        <v>4377.83</v>
      </c>
      <c r="J8356">
        <f t="shared" si="653"/>
        <v>4.7610000000000001</v>
      </c>
      <c r="K8356">
        <f t="shared" si="654"/>
        <v>205.75280430000004</v>
      </c>
      <c r="L8356" s="1" t="s">
        <v>26</v>
      </c>
      <c r="M8356" s="1" t="s">
        <v>27</v>
      </c>
      <c r="N8356" s="1" t="s">
        <v>21</v>
      </c>
      <c r="O8356" s="1" t="s">
        <v>22</v>
      </c>
      <c r="P8356" s="1" t="s">
        <v>23</v>
      </c>
      <c r="Q8356" s="1" t="s">
        <v>31</v>
      </c>
      <c r="R8356" s="2">
        <v>39841</v>
      </c>
    </row>
    <row r="8357" spans="1:18" x14ac:dyDescent="0.25">
      <c r="A8357" s="1">
        <v>42727</v>
      </c>
      <c r="B8357" s="2">
        <v>40662</v>
      </c>
      <c r="C8357" s="2" t="str">
        <f t="shared" si="651"/>
        <v>April</v>
      </c>
      <c r="D8357" s="1" t="s">
        <v>32</v>
      </c>
      <c r="E8357" s="1">
        <v>11</v>
      </c>
      <c r="F8357" s="1">
        <f t="shared" si="650"/>
        <v>500.92999999999995</v>
      </c>
      <c r="G8357" s="1">
        <v>5510.23</v>
      </c>
      <c r="H8357" s="1">
        <v>26</v>
      </c>
      <c r="I8357">
        <f t="shared" si="652"/>
        <v>5536.23</v>
      </c>
      <c r="J8357">
        <f t="shared" si="653"/>
        <v>4.7610000000000001</v>
      </c>
      <c r="K8357">
        <f t="shared" si="654"/>
        <v>262.34205029999998</v>
      </c>
      <c r="L8357" s="1" t="s">
        <v>38</v>
      </c>
      <c r="M8357" s="1" t="s">
        <v>54</v>
      </c>
      <c r="N8357" s="1" t="s">
        <v>21</v>
      </c>
      <c r="O8357" s="1" t="s">
        <v>22</v>
      </c>
      <c r="P8357" s="1" t="s">
        <v>39</v>
      </c>
      <c r="Q8357" s="1" t="s">
        <v>40</v>
      </c>
      <c r="R8357" s="2">
        <v>40663</v>
      </c>
    </row>
    <row r="8358" spans="1:18" x14ac:dyDescent="0.25">
      <c r="A8358" s="1">
        <v>645</v>
      </c>
      <c r="B8358" s="2">
        <v>40149</v>
      </c>
      <c r="C8358" s="2" t="str">
        <f t="shared" si="651"/>
        <v>December</v>
      </c>
      <c r="D8358" s="1" t="s">
        <v>25</v>
      </c>
      <c r="E8358" s="1">
        <v>42</v>
      </c>
      <c r="F8358" s="1">
        <f t="shared" si="650"/>
        <v>13.282142857142858</v>
      </c>
      <c r="G8358" s="1">
        <v>557.85</v>
      </c>
      <c r="H8358" s="1">
        <v>4.9800000000000004</v>
      </c>
      <c r="I8358">
        <f t="shared" si="652"/>
        <v>562.83000000000004</v>
      </c>
      <c r="J8358">
        <f t="shared" si="653"/>
        <v>3.5455000000000001</v>
      </c>
      <c r="K8358">
        <f t="shared" si="654"/>
        <v>19.778571750000001</v>
      </c>
      <c r="L8358" s="1" t="s">
        <v>26</v>
      </c>
      <c r="M8358" s="1" t="s">
        <v>55</v>
      </c>
      <c r="N8358" s="1" t="s">
        <v>21</v>
      </c>
      <c r="O8358" s="1" t="s">
        <v>34</v>
      </c>
      <c r="P8358" s="1" t="s">
        <v>48</v>
      </c>
      <c r="Q8358" s="1" t="s">
        <v>24</v>
      </c>
      <c r="R8358" s="2">
        <v>40151</v>
      </c>
    </row>
    <row r="8359" spans="1:18" x14ac:dyDescent="0.25">
      <c r="A8359" s="1">
        <v>15079</v>
      </c>
      <c r="B8359" s="2">
        <v>40193</v>
      </c>
      <c r="C8359" s="2" t="str">
        <f t="shared" si="651"/>
        <v>January</v>
      </c>
      <c r="D8359" s="1" t="s">
        <v>41</v>
      </c>
      <c r="E8359" s="1">
        <v>23</v>
      </c>
      <c r="F8359" s="1">
        <f t="shared" si="650"/>
        <v>49.164782608695653</v>
      </c>
      <c r="G8359" s="1">
        <v>1130.79</v>
      </c>
      <c r="H8359" s="1">
        <v>5.97</v>
      </c>
      <c r="I8359">
        <f t="shared" si="652"/>
        <v>1136.76</v>
      </c>
      <c r="J8359">
        <f t="shared" si="653"/>
        <v>3.5455000000000001</v>
      </c>
      <c r="K8359">
        <f t="shared" si="654"/>
        <v>40.092159449999997</v>
      </c>
      <c r="L8359" s="1" t="s">
        <v>26</v>
      </c>
      <c r="M8359" s="1" t="s">
        <v>27</v>
      </c>
      <c r="N8359" s="1" t="s">
        <v>28</v>
      </c>
      <c r="O8359" s="1" t="s">
        <v>34</v>
      </c>
      <c r="P8359" s="1" t="s">
        <v>45</v>
      </c>
      <c r="Q8359" s="1" t="s">
        <v>24</v>
      </c>
      <c r="R8359" s="2">
        <v>40194</v>
      </c>
    </row>
    <row r="8360" spans="1:18" x14ac:dyDescent="0.25">
      <c r="A8360" s="1">
        <v>3109</v>
      </c>
      <c r="B8360" s="2">
        <v>40382</v>
      </c>
      <c r="C8360" s="2" t="str">
        <f t="shared" si="651"/>
        <v>July</v>
      </c>
      <c r="D8360" s="1" t="s">
        <v>18</v>
      </c>
      <c r="E8360" s="1">
        <v>47</v>
      </c>
      <c r="F8360" s="1">
        <f t="shared" si="650"/>
        <v>21.398723404255318</v>
      </c>
      <c r="G8360" s="1">
        <v>1005.74</v>
      </c>
      <c r="H8360" s="1">
        <v>8.99</v>
      </c>
      <c r="I8360">
        <f t="shared" si="652"/>
        <v>1014.73</v>
      </c>
      <c r="J8360">
        <f t="shared" si="653"/>
        <v>4.7610000000000001</v>
      </c>
      <c r="K8360">
        <f t="shared" si="654"/>
        <v>47.883281400000008</v>
      </c>
      <c r="L8360" s="1" t="s">
        <v>26</v>
      </c>
      <c r="M8360" s="1" t="s">
        <v>27</v>
      </c>
      <c r="N8360" s="1" t="s">
        <v>33</v>
      </c>
      <c r="O8360" s="1" t="s">
        <v>22</v>
      </c>
      <c r="P8360" s="1" t="s">
        <v>23</v>
      </c>
      <c r="Q8360" s="1" t="s">
        <v>46</v>
      </c>
      <c r="R8360" s="2">
        <v>40389</v>
      </c>
    </row>
    <row r="8361" spans="1:18" x14ac:dyDescent="0.25">
      <c r="A8361" s="1">
        <v>56130</v>
      </c>
      <c r="B8361" s="2">
        <v>40876</v>
      </c>
      <c r="C8361" s="2" t="str">
        <f t="shared" si="651"/>
        <v>November</v>
      </c>
      <c r="D8361" s="1" t="s">
        <v>41</v>
      </c>
      <c r="E8361" s="1">
        <v>13</v>
      </c>
      <c r="F8361" s="1">
        <f t="shared" si="650"/>
        <v>18.927692307692308</v>
      </c>
      <c r="G8361" s="1">
        <v>246.06</v>
      </c>
      <c r="H8361" s="1">
        <v>8.99</v>
      </c>
      <c r="I8361">
        <f t="shared" si="652"/>
        <v>255.05</v>
      </c>
      <c r="J8361">
        <f t="shared" si="653"/>
        <v>4.7610000000000001</v>
      </c>
      <c r="K8361">
        <f t="shared" si="654"/>
        <v>11.714916600000002</v>
      </c>
      <c r="L8361" s="1" t="s">
        <v>26</v>
      </c>
      <c r="M8361" s="1" t="s">
        <v>20</v>
      </c>
      <c r="N8361" s="1" t="s">
        <v>33</v>
      </c>
      <c r="O8361" s="1" t="s">
        <v>22</v>
      </c>
      <c r="P8361" s="1" t="s">
        <v>23</v>
      </c>
      <c r="Q8361" s="1" t="s">
        <v>46</v>
      </c>
      <c r="R8361" s="2">
        <v>40878</v>
      </c>
    </row>
    <row r="8362" spans="1:18" x14ac:dyDescent="0.25">
      <c r="A8362" s="1">
        <v>51974</v>
      </c>
      <c r="B8362" s="2">
        <v>40569</v>
      </c>
      <c r="C8362" s="2" t="str">
        <f t="shared" si="651"/>
        <v>January</v>
      </c>
      <c r="D8362" s="1" t="s">
        <v>25</v>
      </c>
      <c r="E8362" s="1">
        <v>10</v>
      </c>
      <c r="F8362" s="1">
        <f t="shared" si="650"/>
        <v>129.03699999999998</v>
      </c>
      <c r="G8362" s="1">
        <v>1290.3699999999999</v>
      </c>
      <c r="H8362" s="1">
        <v>24.49</v>
      </c>
      <c r="I8362">
        <f t="shared" si="652"/>
        <v>1314.86</v>
      </c>
      <c r="J8362">
        <f t="shared" si="653"/>
        <v>3.5455000000000001</v>
      </c>
      <c r="K8362">
        <f t="shared" si="654"/>
        <v>45.750068349999999</v>
      </c>
      <c r="L8362" s="1" t="s">
        <v>26</v>
      </c>
      <c r="M8362" s="1" t="s">
        <v>54</v>
      </c>
      <c r="N8362" s="1" t="s">
        <v>28</v>
      </c>
      <c r="O8362" s="1" t="s">
        <v>34</v>
      </c>
      <c r="P8362" s="1" t="s">
        <v>68</v>
      </c>
      <c r="Q8362" s="1" t="s">
        <v>53</v>
      </c>
      <c r="R8362" s="2">
        <v>40570</v>
      </c>
    </row>
    <row r="8363" spans="1:18" x14ac:dyDescent="0.25">
      <c r="A8363" s="1">
        <v>54336</v>
      </c>
      <c r="B8363" s="2">
        <v>40283</v>
      </c>
      <c r="C8363" s="2" t="str">
        <f t="shared" si="651"/>
        <v>April</v>
      </c>
      <c r="D8363" s="1" t="s">
        <v>41</v>
      </c>
      <c r="E8363" s="1">
        <v>50</v>
      </c>
      <c r="F8363" s="1">
        <f t="shared" si="650"/>
        <v>19.0442</v>
      </c>
      <c r="G8363" s="1">
        <v>952.21</v>
      </c>
      <c r="H8363" s="1">
        <v>3.62</v>
      </c>
      <c r="I8363">
        <f t="shared" si="652"/>
        <v>955.83</v>
      </c>
      <c r="J8363">
        <f t="shared" si="653"/>
        <v>4.7610000000000001</v>
      </c>
      <c r="K8363">
        <f t="shared" si="654"/>
        <v>45.334718100000003</v>
      </c>
      <c r="L8363" s="1" t="s">
        <v>26</v>
      </c>
      <c r="M8363" s="1" t="s">
        <v>20</v>
      </c>
      <c r="N8363" s="1" t="s">
        <v>33</v>
      </c>
      <c r="O8363" s="1" t="s">
        <v>22</v>
      </c>
      <c r="P8363" s="1" t="s">
        <v>23</v>
      </c>
      <c r="Q8363" s="1" t="s">
        <v>36</v>
      </c>
      <c r="R8363" s="2">
        <v>40285</v>
      </c>
    </row>
    <row r="8364" spans="1:18" x14ac:dyDescent="0.25">
      <c r="A8364" s="1">
        <v>1538</v>
      </c>
      <c r="B8364" s="2">
        <v>40711</v>
      </c>
      <c r="C8364" s="2" t="str">
        <f t="shared" si="651"/>
        <v>June</v>
      </c>
      <c r="D8364" s="1" t="s">
        <v>32</v>
      </c>
      <c r="E8364" s="1">
        <v>15</v>
      </c>
      <c r="F8364" s="1">
        <f t="shared" si="650"/>
        <v>86.48693333333334</v>
      </c>
      <c r="G8364" s="1">
        <v>1297.3040000000001</v>
      </c>
      <c r="H8364" s="1">
        <v>4.9000000000000004</v>
      </c>
      <c r="I8364">
        <f t="shared" si="652"/>
        <v>1302.2040000000002</v>
      </c>
      <c r="J8364">
        <f t="shared" si="653"/>
        <v>5.3265000000000002</v>
      </c>
      <c r="K8364">
        <f t="shared" si="654"/>
        <v>69.100897560000007</v>
      </c>
      <c r="L8364" s="1" t="s">
        <v>26</v>
      </c>
      <c r="M8364" s="1" t="s">
        <v>27</v>
      </c>
      <c r="N8364" s="1" t="s">
        <v>33</v>
      </c>
      <c r="O8364" s="1" t="s">
        <v>29</v>
      </c>
      <c r="P8364" s="1" t="s">
        <v>30</v>
      </c>
      <c r="Q8364" s="1" t="s">
        <v>24</v>
      </c>
      <c r="R8364" s="2">
        <v>40712</v>
      </c>
    </row>
    <row r="8365" spans="1:18" x14ac:dyDescent="0.25">
      <c r="A8365" s="1">
        <v>58055</v>
      </c>
      <c r="B8365" s="2">
        <v>40843</v>
      </c>
      <c r="C8365" s="2" t="str">
        <f t="shared" si="651"/>
        <v>October</v>
      </c>
      <c r="D8365" s="1" t="s">
        <v>37</v>
      </c>
      <c r="E8365" s="1">
        <v>26</v>
      </c>
      <c r="F8365" s="1">
        <f t="shared" si="650"/>
        <v>8.023076923076923</v>
      </c>
      <c r="G8365" s="1">
        <v>208.6</v>
      </c>
      <c r="H8365" s="1">
        <v>5.21</v>
      </c>
      <c r="I8365">
        <f t="shared" si="652"/>
        <v>213.81</v>
      </c>
      <c r="J8365">
        <f t="shared" si="653"/>
        <v>4.7610000000000001</v>
      </c>
      <c r="K8365">
        <f t="shared" si="654"/>
        <v>9.9314459999999993</v>
      </c>
      <c r="L8365" s="1" t="s">
        <v>26</v>
      </c>
      <c r="M8365" s="1" t="s">
        <v>55</v>
      </c>
      <c r="N8365" s="1" t="s">
        <v>21</v>
      </c>
      <c r="O8365" s="1" t="s">
        <v>22</v>
      </c>
      <c r="P8365" s="1" t="s">
        <v>23</v>
      </c>
      <c r="Q8365" s="1" t="s">
        <v>24</v>
      </c>
      <c r="R8365" s="2">
        <v>40845</v>
      </c>
    </row>
    <row r="8366" spans="1:18" x14ac:dyDescent="0.25">
      <c r="A8366" s="1">
        <v>5958</v>
      </c>
      <c r="B8366" s="2">
        <v>40801</v>
      </c>
      <c r="C8366" s="2" t="str">
        <f t="shared" si="651"/>
        <v>September</v>
      </c>
      <c r="D8366" s="1" t="s">
        <v>41</v>
      </c>
      <c r="E8366" s="1">
        <v>3</v>
      </c>
      <c r="F8366" s="1">
        <f t="shared" si="650"/>
        <v>678.99</v>
      </c>
      <c r="G8366" s="1">
        <v>2036.97</v>
      </c>
      <c r="H8366" s="1">
        <v>24.49</v>
      </c>
      <c r="I8366">
        <f t="shared" si="652"/>
        <v>2061.46</v>
      </c>
      <c r="J8366">
        <f t="shared" si="653"/>
        <v>5.3265000000000002</v>
      </c>
      <c r="K8366">
        <f t="shared" si="654"/>
        <v>108.49920705000001</v>
      </c>
      <c r="L8366" s="1" t="s">
        <v>26</v>
      </c>
      <c r="M8366" s="1" t="s">
        <v>47</v>
      </c>
      <c r="N8366" s="1" t="s">
        <v>28</v>
      </c>
      <c r="O8366" s="1" t="s">
        <v>29</v>
      </c>
      <c r="P8366" s="1" t="s">
        <v>52</v>
      </c>
      <c r="Q8366" s="1" t="s">
        <v>53</v>
      </c>
      <c r="R8366" s="2">
        <v>40803</v>
      </c>
    </row>
    <row r="8367" spans="1:18" x14ac:dyDescent="0.25">
      <c r="A8367" s="1">
        <v>32994</v>
      </c>
      <c r="B8367" s="2">
        <v>41168</v>
      </c>
      <c r="C8367" s="2" t="str">
        <f t="shared" si="651"/>
        <v>September</v>
      </c>
      <c r="D8367" s="1" t="s">
        <v>37</v>
      </c>
      <c r="E8367" s="1">
        <v>34</v>
      </c>
      <c r="F8367" s="1">
        <f t="shared" si="650"/>
        <v>6.6591176470588236</v>
      </c>
      <c r="G8367" s="1">
        <v>226.41</v>
      </c>
      <c r="H8367" s="1">
        <v>8.73</v>
      </c>
      <c r="I8367">
        <f t="shared" si="652"/>
        <v>235.14</v>
      </c>
      <c r="J8367">
        <f t="shared" si="653"/>
        <v>3.5455000000000001</v>
      </c>
      <c r="K8367">
        <f t="shared" si="654"/>
        <v>8.02736655</v>
      </c>
      <c r="L8367" s="1" t="s">
        <v>26</v>
      </c>
      <c r="M8367" s="1" t="s">
        <v>51</v>
      </c>
      <c r="N8367" s="1" t="s">
        <v>21</v>
      </c>
      <c r="O8367" s="1" t="s">
        <v>34</v>
      </c>
      <c r="P8367" s="1" t="s">
        <v>45</v>
      </c>
      <c r="Q8367" s="1" t="s">
        <v>24</v>
      </c>
      <c r="R8367" s="2">
        <v>41168</v>
      </c>
    </row>
    <row r="8368" spans="1:18" x14ac:dyDescent="0.25">
      <c r="A8368" s="1">
        <v>51650</v>
      </c>
      <c r="B8368" s="2">
        <v>40695</v>
      </c>
      <c r="C8368" s="2" t="str">
        <f t="shared" si="651"/>
        <v>June</v>
      </c>
      <c r="D8368" s="1" t="s">
        <v>25</v>
      </c>
      <c r="E8368" s="1">
        <v>25</v>
      </c>
      <c r="F8368" s="1">
        <f t="shared" si="650"/>
        <v>18.804400000000001</v>
      </c>
      <c r="G8368" s="1">
        <v>470.11</v>
      </c>
      <c r="H8368" s="1">
        <v>5.97</v>
      </c>
      <c r="I8368">
        <f t="shared" si="652"/>
        <v>476.08000000000004</v>
      </c>
      <c r="J8368">
        <f t="shared" si="653"/>
        <v>3.5455000000000001</v>
      </c>
      <c r="K8368">
        <f t="shared" si="654"/>
        <v>16.667750050000002</v>
      </c>
      <c r="L8368" s="1" t="s">
        <v>26</v>
      </c>
      <c r="M8368" s="1" t="s">
        <v>56</v>
      </c>
      <c r="N8368" s="1" t="s">
        <v>21</v>
      </c>
      <c r="O8368" s="1" t="s">
        <v>34</v>
      </c>
      <c r="P8368" s="1" t="s">
        <v>45</v>
      </c>
      <c r="Q8368" s="1" t="s">
        <v>24</v>
      </c>
      <c r="R8368" s="2">
        <v>40697</v>
      </c>
    </row>
    <row r="8369" spans="1:18" x14ac:dyDescent="0.25">
      <c r="A8369" s="1">
        <v>13284</v>
      </c>
      <c r="B8369" s="2">
        <v>41133</v>
      </c>
      <c r="C8369" s="2" t="str">
        <f t="shared" si="651"/>
        <v>August</v>
      </c>
      <c r="D8369" s="1" t="s">
        <v>25</v>
      </c>
      <c r="E8369" s="1">
        <v>22</v>
      </c>
      <c r="F8369" s="1">
        <f t="shared" si="650"/>
        <v>411.92909090909092</v>
      </c>
      <c r="G8369" s="1">
        <v>9062.44</v>
      </c>
      <c r="H8369" s="1">
        <v>19.989999999999998</v>
      </c>
      <c r="I8369">
        <f t="shared" si="652"/>
        <v>9082.43</v>
      </c>
      <c r="J8369">
        <f t="shared" si="653"/>
        <v>3.5455000000000001</v>
      </c>
      <c r="K8369">
        <f t="shared" si="654"/>
        <v>321.30881020000004</v>
      </c>
      <c r="L8369" s="1" t="s">
        <v>26</v>
      </c>
      <c r="M8369" s="1" t="s">
        <v>58</v>
      </c>
      <c r="N8369" s="1" t="s">
        <v>21</v>
      </c>
      <c r="O8369" s="1" t="s">
        <v>34</v>
      </c>
      <c r="P8369" s="1" t="s">
        <v>48</v>
      </c>
      <c r="Q8369" s="1" t="s">
        <v>24</v>
      </c>
      <c r="R8369" s="2">
        <v>41134</v>
      </c>
    </row>
    <row r="8370" spans="1:18" x14ac:dyDescent="0.25">
      <c r="A8370" s="1">
        <v>13767</v>
      </c>
      <c r="B8370" s="2">
        <v>40416</v>
      </c>
      <c r="C8370" s="2" t="str">
        <f t="shared" si="651"/>
        <v>August</v>
      </c>
      <c r="D8370" s="1" t="s">
        <v>25</v>
      </c>
      <c r="E8370" s="1">
        <v>10</v>
      </c>
      <c r="F8370" s="1">
        <f t="shared" si="650"/>
        <v>124.63634999999999</v>
      </c>
      <c r="G8370" s="1">
        <v>1246.3634999999999</v>
      </c>
      <c r="H8370" s="1">
        <v>8.99</v>
      </c>
      <c r="I8370">
        <f t="shared" si="652"/>
        <v>1255.3534999999999</v>
      </c>
      <c r="J8370">
        <f t="shared" si="653"/>
        <v>5.3265000000000002</v>
      </c>
      <c r="K8370">
        <f t="shared" si="654"/>
        <v>66.387551827500005</v>
      </c>
      <c r="L8370" s="1" t="s">
        <v>26</v>
      </c>
      <c r="M8370" s="1" t="s">
        <v>54</v>
      </c>
      <c r="N8370" s="1" t="s">
        <v>33</v>
      </c>
      <c r="O8370" s="1" t="s">
        <v>29</v>
      </c>
      <c r="P8370" s="1" t="s">
        <v>30</v>
      </c>
      <c r="Q8370" s="1" t="s">
        <v>24</v>
      </c>
      <c r="R8370" s="2">
        <v>40417</v>
      </c>
    </row>
    <row r="8371" spans="1:18" x14ac:dyDescent="0.25">
      <c r="A8371" s="1">
        <v>8292</v>
      </c>
      <c r="B8371" s="2">
        <v>40210</v>
      </c>
      <c r="C8371" s="2" t="str">
        <f t="shared" si="651"/>
        <v>February</v>
      </c>
      <c r="D8371" s="1" t="s">
        <v>32</v>
      </c>
      <c r="E8371" s="1">
        <v>18</v>
      </c>
      <c r="F8371" s="1">
        <f t="shared" si="650"/>
        <v>16.659444444444446</v>
      </c>
      <c r="G8371" s="1">
        <v>299.87</v>
      </c>
      <c r="H8371" s="1">
        <v>1.39</v>
      </c>
      <c r="I8371">
        <f t="shared" si="652"/>
        <v>301.26</v>
      </c>
      <c r="J8371">
        <f t="shared" si="653"/>
        <v>3.5455000000000001</v>
      </c>
      <c r="K8371">
        <f t="shared" si="654"/>
        <v>10.63189085</v>
      </c>
      <c r="L8371" s="1" t="s">
        <v>26</v>
      </c>
      <c r="M8371" s="1" t="s">
        <v>49</v>
      </c>
      <c r="N8371" s="1" t="s">
        <v>33</v>
      </c>
      <c r="O8371" s="1" t="s">
        <v>34</v>
      </c>
      <c r="P8371" s="1" t="s">
        <v>62</v>
      </c>
      <c r="Q8371" s="1" t="s">
        <v>24</v>
      </c>
      <c r="R8371" s="2">
        <v>40211</v>
      </c>
    </row>
    <row r="8372" spans="1:18" x14ac:dyDescent="0.25">
      <c r="A8372" s="1">
        <v>13923</v>
      </c>
      <c r="B8372" s="2">
        <v>41098</v>
      </c>
      <c r="C8372" s="2" t="str">
        <f t="shared" si="651"/>
        <v>July</v>
      </c>
      <c r="D8372" s="1" t="s">
        <v>25</v>
      </c>
      <c r="E8372" s="1">
        <v>49</v>
      </c>
      <c r="F8372" s="1">
        <f t="shared" si="650"/>
        <v>24.902653061224491</v>
      </c>
      <c r="G8372" s="1">
        <v>1220.23</v>
      </c>
      <c r="H8372" s="1">
        <v>11.54</v>
      </c>
      <c r="I8372">
        <f t="shared" si="652"/>
        <v>1231.77</v>
      </c>
      <c r="J8372">
        <f t="shared" si="653"/>
        <v>3.5455000000000001</v>
      </c>
      <c r="K8372">
        <f t="shared" si="654"/>
        <v>43.26325465</v>
      </c>
      <c r="L8372" s="1" t="s">
        <v>26</v>
      </c>
      <c r="M8372" s="1" t="s">
        <v>47</v>
      </c>
      <c r="N8372" s="1" t="s">
        <v>42</v>
      </c>
      <c r="O8372" s="1" t="s">
        <v>34</v>
      </c>
      <c r="P8372" s="1" t="s">
        <v>45</v>
      </c>
      <c r="Q8372" s="1" t="s">
        <v>24</v>
      </c>
      <c r="R8372" s="2">
        <v>41099</v>
      </c>
    </row>
    <row r="8373" spans="1:18" x14ac:dyDescent="0.25">
      <c r="A8373" s="1">
        <v>39399</v>
      </c>
      <c r="B8373" s="2">
        <v>41260</v>
      </c>
      <c r="C8373" s="2" t="str">
        <f t="shared" si="651"/>
        <v>December</v>
      </c>
      <c r="D8373" s="1" t="s">
        <v>41</v>
      </c>
      <c r="E8373" s="1">
        <v>28</v>
      </c>
      <c r="F8373" s="1">
        <f t="shared" si="650"/>
        <v>10.856071428571429</v>
      </c>
      <c r="G8373" s="1">
        <v>303.97000000000003</v>
      </c>
      <c r="H8373" s="1">
        <v>5.14</v>
      </c>
      <c r="I8373">
        <f t="shared" si="652"/>
        <v>309.11</v>
      </c>
      <c r="J8373">
        <f t="shared" si="653"/>
        <v>3.5455000000000001</v>
      </c>
      <c r="K8373">
        <f t="shared" si="654"/>
        <v>10.777256350000002</v>
      </c>
      <c r="L8373" s="1" t="s">
        <v>26</v>
      </c>
      <c r="M8373" s="1" t="s">
        <v>56</v>
      </c>
      <c r="N8373" s="1" t="s">
        <v>42</v>
      </c>
      <c r="O8373" s="1" t="s">
        <v>34</v>
      </c>
      <c r="P8373" s="1" t="s">
        <v>48</v>
      </c>
      <c r="Q8373" s="1" t="s">
        <v>24</v>
      </c>
      <c r="R8373" s="2">
        <v>41262</v>
      </c>
    </row>
    <row r="8374" spans="1:18" x14ac:dyDescent="0.25">
      <c r="A8374" s="1">
        <v>16547</v>
      </c>
      <c r="B8374" s="2">
        <v>39862</v>
      </c>
      <c r="C8374" s="2" t="str">
        <f t="shared" si="651"/>
        <v>February</v>
      </c>
      <c r="D8374" s="1" t="s">
        <v>32</v>
      </c>
      <c r="E8374" s="1">
        <v>30</v>
      </c>
      <c r="F8374" s="1">
        <f t="shared" si="650"/>
        <v>351.82099999999997</v>
      </c>
      <c r="G8374" s="1">
        <v>10554.63</v>
      </c>
      <c r="H8374" s="1">
        <v>58.92</v>
      </c>
      <c r="I8374">
        <f t="shared" si="652"/>
        <v>10613.55</v>
      </c>
      <c r="J8374">
        <f t="shared" si="653"/>
        <v>4.7610000000000001</v>
      </c>
      <c r="K8374">
        <f t="shared" si="654"/>
        <v>502.50593430000004</v>
      </c>
      <c r="L8374" s="1" t="s">
        <v>38</v>
      </c>
      <c r="M8374" s="1" t="s">
        <v>44</v>
      </c>
      <c r="N8374" s="1" t="s">
        <v>33</v>
      </c>
      <c r="O8374" s="1" t="s">
        <v>22</v>
      </c>
      <c r="P8374" s="1" t="s">
        <v>39</v>
      </c>
      <c r="Q8374" s="1" t="s">
        <v>40</v>
      </c>
      <c r="R8374" s="2">
        <v>39864</v>
      </c>
    </row>
    <row r="8375" spans="1:18" x14ac:dyDescent="0.25">
      <c r="A8375" s="1">
        <v>46726</v>
      </c>
      <c r="B8375" s="2">
        <v>41095</v>
      </c>
      <c r="C8375" s="2" t="str">
        <f t="shared" si="651"/>
        <v>July</v>
      </c>
      <c r="D8375" s="1" t="s">
        <v>32</v>
      </c>
      <c r="E8375" s="1">
        <v>46</v>
      </c>
      <c r="F8375" s="1">
        <f t="shared" si="650"/>
        <v>7.0863043478260872</v>
      </c>
      <c r="G8375" s="1">
        <v>325.97000000000003</v>
      </c>
      <c r="H8375" s="1">
        <v>8.3699999999999992</v>
      </c>
      <c r="I8375">
        <f t="shared" si="652"/>
        <v>334.34000000000003</v>
      </c>
      <c r="J8375">
        <f t="shared" si="653"/>
        <v>3.5455000000000001</v>
      </c>
      <c r="K8375">
        <f t="shared" si="654"/>
        <v>11.557266350000003</v>
      </c>
      <c r="L8375" s="1" t="s">
        <v>26</v>
      </c>
      <c r="M8375" s="1" t="s">
        <v>27</v>
      </c>
      <c r="N8375" s="1" t="s">
        <v>28</v>
      </c>
      <c r="O8375" s="1" t="s">
        <v>34</v>
      </c>
      <c r="P8375" s="1" t="s">
        <v>50</v>
      </c>
      <c r="Q8375" s="1" t="s">
        <v>46</v>
      </c>
      <c r="R8375" s="2">
        <v>41095</v>
      </c>
    </row>
    <row r="8376" spans="1:18" x14ac:dyDescent="0.25">
      <c r="A8376" s="1">
        <v>32966</v>
      </c>
      <c r="B8376" s="2">
        <v>40934</v>
      </c>
      <c r="C8376" s="2" t="str">
        <f t="shared" si="651"/>
        <v>January</v>
      </c>
      <c r="D8376" s="1" t="s">
        <v>18</v>
      </c>
      <c r="E8376" s="1">
        <v>43</v>
      </c>
      <c r="F8376" s="1">
        <f t="shared" si="650"/>
        <v>1.7248837209302326</v>
      </c>
      <c r="G8376" s="1">
        <v>74.17</v>
      </c>
      <c r="H8376" s="1">
        <v>1.29</v>
      </c>
      <c r="I8376">
        <f t="shared" si="652"/>
        <v>75.460000000000008</v>
      </c>
      <c r="J8376">
        <f t="shared" si="653"/>
        <v>3.5455000000000001</v>
      </c>
      <c r="K8376">
        <f t="shared" si="654"/>
        <v>2.6296973500000003</v>
      </c>
      <c r="L8376" s="1" t="s">
        <v>26</v>
      </c>
      <c r="M8376" s="1" t="s">
        <v>56</v>
      </c>
      <c r="N8376" s="1" t="s">
        <v>42</v>
      </c>
      <c r="O8376" s="1" t="s">
        <v>34</v>
      </c>
      <c r="P8376" s="1" t="s">
        <v>35</v>
      </c>
      <c r="Q8376" s="1" t="s">
        <v>36</v>
      </c>
      <c r="R8376" s="2">
        <v>40938</v>
      </c>
    </row>
    <row r="8377" spans="1:18" x14ac:dyDescent="0.25">
      <c r="A8377" s="1">
        <v>42022</v>
      </c>
      <c r="B8377" s="2">
        <v>40080</v>
      </c>
      <c r="C8377" s="2" t="str">
        <f t="shared" si="651"/>
        <v>September</v>
      </c>
      <c r="D8377" s="1" t="s">
        <v>41</v>
      </c>
      <c r="E8377" s="1">
        <v>11</v>
      </c>
      <c r="F8377" s="1">
        <f t="shared" si="650"/>
        <v>3.9318181818181817</v>
      </c>
      <c r="G8377" s="1">
        <v>43.25</v>
      </c>
      <c r="H8377" s="1">
        <v>2</v>
      </c>
      <c r="I8377">
        <f t="shared" si="652"/>
        <v>45.25</v>
      </c>
      <c r="J8377">
        <f t="shared" si="653"/>
        <v>3.5455000000000001</v>
      </c>
      <c r="K8377">
        <f t="shared" si="654"/>
        <v>1.5334287499999999</v>
      </c>
      <c r="L8377" s="1" t="s">
        <v>26</v>
      </c>
      <c r="M8377" s="1" t="s">
        <v>27</v>
      </c>
      <c r="N8377" s="1" t="s">
        <v>42</v>
      </c>
      <c r="O8377" s="1" t="s">
        <v>34</v>
      </c>
      <c r="P8377" s="1" t="s">
        <v>66</v>
      </c>
      <c r="Q8377" s="1" t="s">
        <v>36</v>
      </c>
      <c r="R8377" s="2">
        <v>40081</v>
      </c>
    </row>
    <row r="8378" spans="1:18" x14ac:dyDescent="0.25">
      <c r="A8378" s="1">
        <v>26306</v>
      </c>
      <c r="B8378" s="2">
        <v>41212</v>
      </c>
      <c r="C8378" s="2" t="str">
        <f t="shared" si="651"/>
        <v>October</v>
      </c>
      <c r="D8378" s="1" t="s">
        <v>18</v>
      </c>
      <c r="E8378" s="1">
        <v>15</v>
      </c>
      <c r="F8378" s="1">
        <f t="shared" si="650"/>
        <v>171.17599999999999</v>
      </c>
      <c r="G8378" s="1">
        <v>2567.64</v>
      </c>
      <c r="H8378" s="1">
        <v>69</v>
      </c>
      <c r="I8378">
        <f t="shared" si="652"/>
        <v>2636.64</v>
      </c>
      <c r="J8378">
        <f t="shared" si="653"/>
        <v>4.7610000000000001</v>
      </c>
      <c r="K8378">
        <f t="shared" si="654"/>
        <v>122.2453404</v>
      </c>
      <c r="L8378" s="1" t="s">
        <v>26</v>
      </c>
      <c r="M8378" s="1" t="s">
        <v>49</v>
      </c>
      <c r="N8378" s="1" t="s">
        <v>33</v>
      </c>
      <c r="O8378" s="1" t="s">
        <v>22</v>
      </c>
      <c r="P8378" s="1" t="s">
        <v>57</v>
      </c>
      <c r="Q8378" s="1" t="s">
        <v>53</v>
      </c>
      <c r="R8378" s="2">
        <v>41217</v>
      </c>
    </row>
    <row r="8379" spans="1:18" x14ac:dyDescent="0.25">
      <c r="A8379" s="1">
        <v>34530</v>
      </c>
      <c r="B8379" s="2">
        <v>40420</v>
      </c>
      <c r="C8379" s="2" t="str">
        <f t="shared" si="651"/>
        <v>August</v>
      </c>
      <c r="D8379" s="1" t="s">
        <v>18</v>
      </c>
      <c r="E8379" s="1">
        <v>38</v>
      </c>
      <c r="F8379" s="1">
        <f t="shared" si="650"/>
        <v>16.118157894736843</v>
      </c>
      <c r="G8379" s="1">
        <v>612.49</v>
      </c>
      <c r="H8379" s="1">
        <v>1.99</v>
      </c>
      <c r="I8379">
        <f t="shared" si="652"/>
        <v>614.48</v>
      </c>
      <c r="J8379">
        <f t="shared" si="653"/>
        <v>5.3265000000000002</v>
      </c>
      <c r="K8379">
        <f t="shared" si="654"/>
        <v>32.624279850000001</v>
      </c>
      <c r="L8379" s="1" t="s">
        <v>26</v>
      </c>
      <c r="M8379" s="1" t="s">
        <v>27</v>
      </c>
      <c r="N8379" s="1" t="s">
        <v>21</v>
      </c>
      <c r="O8379" s="1" t="s">
        <v>29</v>
      </c>
      <c r="P8379" s="1" t="s">
        <v>43</v>
      </c>
      <c r="Q8379" s="1" t="s">
        <v>46</v>
      </c>
      <c r="R8379" s="2">
        <v>40425</v>
      </c>
    </row>
    <row r="8380" spans="1:18" x14ac:dyDescent="0.25">
      <c r="A8380" s="1">
        <v>22020</v>
      </c>
      <c r="B8380" s="2">
        <v>40315</v>
      </c>
      <c r="C8380" s="2" t="str">
        <f t="shared" si="651"/>
        <v>May</v>
      </c>
      <c r="D8380" s="1" t="s">
        <v>37</v>
      </c>
      <c r="E8380" s="1">
        <v>37</v>
      </c>
      <c r="F8380" s="1">
        <f t="shared" si="650"/>
        <v>13.467027027027026</v>
      </c>
      <c r="G8380" s="1">
        <v>498.28</v>
      </c>
      <c r="H8380" s="1">
        <v>4.51</v>
      </c>
      <c r="I8380">
        <f t="shared" si="652"/>
        <v>502.78999999999996</v>
      </c>
      <c r="J8380">
        <f t="shared" si="653"/>
        <v>3.5455000000000001</v>
      </c>
      <c r="K8380">
        <f t="shared" si="654"/>
        <v>17.6665174</v>
      </c>
      <c r="L8380" s="1" t="s">
        <v>26</v>
      </c>
      <c r="M8380" s="1" t="s">
        <v>69</v>
      </c>
      <c r="N8380" s="1" t="s">
        <v>33</v>
      </c>
      <c r="O8380" s="1" t="s">
        <v>34</v>
      </c>
      <c r="P8380" s="1" t="s">
        <v>60</v>
      </c>
      <c r="Q8380" s="1" t="s">
        <v>24</v>
      </c>
      <c r="R8380" s="2">
        <v>40316</v>
      </c>
    </row>
    <row r="8381" spans="1:18" x14ac:dyDescent="0.25">
      <c r="A8381" s="1">
        <v>3040</v>
      </c>
      <c r="B8381" s="2">
        <v>40279</v>
      </c>
      <c r="C8381" s="2" t="str">
        <f t="shared" si="651"/>
        <v>April</v>
      </c>
      <c r="D8381" s="1" t="s">
        <v>41</v>
      </c>
      <c r="E8381" s="1">
        <v>13</v>
      </c>
      <c r="F8381" s="1">
        <f t="shared" si="650"/>
        <v>7.5684615384615386</v>
      </c>
      <c r="G8381" s="1">
        <v>98.39</v>
      </c>
      <c r="H8381" s="1">
        <v>6.6</v>
      </c>
      <c r="I8381">
        <f t="shared" si="652"/>
        <v>104.99</v>
      </c>
      <c r="J8381">
        <f t="shared" si="653"/>
        <v>3.5455000000000001</v>
      </c>
      <c r="K8381">
        <f t="shared" si="654"/>
        <v>3.48841745</v>
      </c>
      <c r="L8381" s="1" t="s">
        <v>19</v>
      </c>
      <c r="M8381" s="1" t="s">
        <v>56</v>
      </c>
      <c r="N8381" s="1" t="s">
        <v>21</v>
      </c>
      <c r="O8381" s="1" t="s">
        <v>34</v>
      </c>
      <c r="P8381" s="1" t="s">
        <v>45</v>
      </c>
      <c r="Q8381" s="1" t="s">
        <v>24</v>
      </c>
      <c r="R8381" s="2">
        <v>40280</v>
      </c>
    </row>
    <row r="8382" spans="1:18" x14ac:dyDescent="0.25">
      <c r="A8382" s="1">
        <v>25092</v>
      </c>
      <c r="B8382" s="2">
        <v>40513</v>
      </c>
      <c r="C8382" s="2" t="str">
        <f t="shared" si="651"/>
        <v>December</v>
      </c>
      <c r="D8382" s="1" t="s">
        <v>25</v>
      </c>
      <c r="E8382" s="1">
        <v>6</v>
      </c>
      <c r="F8382" s="1">
        <f t="shared" si="650"/>
        <v>23.545000000000002</v>
      </c>
      <c r="G8382" s="1">
        <v>141.27000000000001</v>
      </c>
      <c r="H8382" s="1">
        <v>2.99</v>
      </c>
      <c r="I8382">
        <f t="shared" si="652"/>
        <v>144.26000000000002</v>
      </c>
      <c r="J8382">
        <f t="shared" si="653"/>
        <v>3.5455000000000001</v>
      </c>
      <c r="K8382">
        <f t="shared" si="654"/>
        <v>5.0087278500000005</v>
      </c>
      <c r="L8382" s="1" t="s">
        <v>19</v>
      </c>
      <c r="M8382" s="1" t="s">
        <v>58</v>
      </c>
      <c r="N8382" s="1" t="s">
        <v>21</v>
      </c>
      <c r="O8382" s="1" t="s">
        <v>34</v>
      </c>
      <c r="P8382" s="1" t="s">
        <v>48</v>
      </c>
      <c r="Q8382" s="1" t="s">
        <v>24</v>
      </c>
      <c r="R8382" s="2">
        <v>40515</v>
      </c>
    </row>
    <row r="8383" spans="1:18" x14ac:dyDescent="0.25">
      <c r="A8383" s="1">
        <v>52071</v>
      </c>
      <c r="B8383" s="2">
        <v>40874</v>
      </c>
      <c r="C8383" s="2" t="str">
        <f t="shared" si="651"/>
        <v>November</v>
      </c>
      <c r="D8383" s="1" t="s">
        <v>32</v>
      </c>
      <c r="E8383" s="1">
        <v>1</v>
      </c>
      <c r="F8383" s="1">
        <f t="shared" si="650"/>
        <v>12.74</v>
      </c>
      <c r="G8383" s="1">
        <v>12.74</v>
      </c>
      <c r="H8383" s="1">
        <v>4.95</v>
      </c>
      <c r="I8383">
        <f t="shared" si="652"/>
        <v>17.690000000000001</v>
      </c>
      <c r="J8383">
        <f t="shared" si="653"/>
        <v>4.7610000000000001</v>
      </c>
      <c r="K8383">
        <f t="shared" si="654"/>
        <v>0.60655140000000007</v>
      </c>
      <c r="L8383" s="1" t="s">
        <v>26</v>
      </c>
      <c r="M8383" s="1" t="s">
        <v>27</v>
      </c>
      <c r="N8383" s="1" t="s">
        <v>21</v>
      </c>
      <c r="O8383" s="1" t="s">
        <v>22</v>
      </c>
      <c r="P8383" s="1" t="s">
        <v>23</v>
      </c>
      <c r="Q8383" s="1" t="s">
        <v>24</v>
      </c>
      <c r="R8383" s="2">
        <v>40876</v>
      </c>
    </row>
    <row r="8384" spans="1:18" x14ac:dyDescent="0.25">
      <c r="A8384" s="1">
        <v>12930</v>
      </c>
      <c r="B8384" s="2">
        <v>40871</v>
      </c>
      <c r="C8384" s="2" t="str">
        <f t="shared" si="651"/>
        <v>November</v>
      </c>
      <c r="D8384" s="1" t="s">
        <v>25</v>
      </c>
      <c r="E8384" s="1">
        <v>49</v>
      </c>
      <c r="F8384" s="1">
        <f t="shared" si="650"/>
        <v>23.421224489795922</v>
      </c>
      <c r="G8384" s="1">
        <v>1147.6400000000001</v>
      </c>
      <c r="H8384" s="1">
        <v>4.5</v>
      </c>
      <c r="I8384">
        <f t="shared" si="652"/>
        <v>1152.1400000000001</v>
      </c>
      <c r="J8384">
        <f t="shared" si="653"/>
        <v>3.5455000000000001</v>
      </c>
      <c r="K8384">
        <f t="shared" si="654"/>
        <v>40.689576200000005</v>
      </c>
      <c r="L8384" s="1" t="s">
        <v>26</v>
      </c>
      <c r="M8384" s="1" t="s">
        <v>47</v>
      </c>
      <c r="N8384" s="1" t="s">
        <v>33</v>
      </c>
      <c r="O8384" s="1" t="s">
        <v>34</v>
      </c>
      <c r="P8384" s="1" t="s">
        <v>68</v>
      </c>
      <c r="Q8384" s="1" t="s">
        <v>24</v>
      </c>
      <c r="R8384" s="2">
        <v>40872</v>
      </c>
    </row>
    <row r="8385" spans="1:18" x14ac:dyDescent="0.25">
      <c r="A8385" s="1">
        <v>28582</v>
      </c>
      <c r="B8385" s="2">
        <v>40930</v>
      </c>
      <c r="C8385" s="2" t="str">
        <f t="shared" si="651"/>
        <v>January</v>
      </c>
      <c r="D8385" s="1" t="s">
        <v>32</v>
      </c>
      <c r="E8385" s="1">
        <v>45</v>
      </c>
      <c r="F8385" s="1">
        <f t="shared" si="650"/>
        <v>8.384666666666666</v>
      </c>
      <c r="G8385" s="1">
        <v>377.31</v>
      </c>
      <c r="H8385" s="1">
        <v>2.87</v>
      </c>
      <c r="I8385">
        <f t="shared" si="652"/>
        <v>380.18</v>
      </c>
      <c r="J8385">
        <f t="shared" si="653"/>
        <v>3.5455000000000001</v>
      </c>
      <c r="K8385">
        <f t="shared" si="654"/>
        <v>13.377526050000002</v>
      </c>
      <c r="L8385" s="1" t="s">
        <v>26</v>
      </c>
      <c r="M8385" s="1" t="s">
        <v>20</v>
      </c>
      <c r="N8385" s="1" t="s">
        <v>42</v>
      </c>
      <c r="O8385" s="1" t="s">
        <v>34</v>
      </c>
      <c r="P8385" s="1" t="s">
        <v>45</v>
      </c>
      <c r="Q8385" s="1" t="s">
        <v>36</v>
      </c>
      <c r="R8385" s="2">
        <v>40931</v>
      </c>
    </row>
    <row r="8386" spans="1:18" x14ac:dyDescent="0.25">
      <c r="A8386" s="1">
        <v>52389</v>
      </c>
      <c r="B8386" s="2">
        <v>40837</v>
      </c>
      <c r="C8386" s="2" t="str">
        <f t="shared" si="651"/>
        <v>October</v>
      </c>
      <c r="D8386" s="1" t="s">
        <v>37</v>
      </c>
      <c r="E8386" s="1">
        <v>31</v>
      </c>
      <c r="F8386" s="1">
        <f t="shared" ref="F8386:F8400" si="655">G8386/E8386</f>
        <v>21.13967741935484</v>
      </c>
      <c r="G8386" s="1">
        <v>655.33000000000004</v>
      </c>
      <c r="H8386" s="1">
        <v>8.99</v>
      </c>
      <c r="I8386">
        <f t="shared" si="652"/>
        <v>664.32</v>
      </c>
      <c r="J8386">
        <f t="shared" si="653"/>
        <v>3.5455000000000001</v>
      </c>
      <c r="K8386">
        <f t="shared" si="654"/>
        <v>23.234725150000003</v>
      </c>
      <c r="L8386" s="1" t="s">
        <v>26</v>
      </c>
      <c r="M8386" s="1" t="s">
        <v>59</v>
      </c>
      <c r="N8386" s="1" t="s">
        <v>33</v>
      </c>
      <c r="O8386" s="1" t="s">
        <v>34</v>
      </c>
      <c r="P8386" s="1" t="s">
        <v>35</v>
      </c>
      <c r="Q8386" s="1" t="s">
        <v>46</v>
      </c>
      <c r="R8386" s="2">
        <v>40837</v>
      </c>
    </row>
    <row r="8387" spans="1:18" x14ac:dyDescent="0.25">
      <c r="A8387" s="1">
        <v>44519</v>
      </c>
      <c r="B8387" s="2">
        <v>40317</v>
      </c>
      <c r="C8387" s="2" t="str">
        <f t="shared" ref="C8387:C8400" si="656">TEXT(B8387,"mmmm")</f>
        <v>May</v>
      </c>
      <c r="D8387" s="1" t="s">
        <v>25</v>
      </c>
      <c r="E8387" s="1">
        <v>34</v>
      </c>
      <c r="F8387" s="1">
        <f t="shared" si="655"/>
        <v>10.757941176470588</v>
      </c>
      <c r="G8387" s="1">
        <v>365.77</v>
      </c>
      <c r="H8387" s="1">
        <v>1.39</v>
      </c>
      <c r="I8387">
        <f t="shared" ref="I8387:I8401" si="657">G8387+H8387</f>
        <v>367.15999999999997</v>
      </c>
      <c r="J8387">
        <f t="shared" ref="J8387:J8401" si="658">IF(O8387="Furniture",4.761,IF(O8387="Technology",5.3265,IF(O8387="Office Supplies",3.5455,0)))</f>
        <v>3.5455000000000001</v>
      </c>
      <c r="K8387">
        <f t="shared" ref="K8387:K8401" si="659">(J8387*G8387)/100</f>
        <v>12.968375349999999</v>
      </c>
      <c r="L8387" s="1" t="s">
        <v>26</v>
      </c>
      <c r="M8387" s="1" t="s">
        <v>44</v>
      </c>
      <c r="N8387" s="1" t="s">
        <v>33</v>
      </c>
      <c r="O8387" s="1" t="s">
        <v>34</v>
      </c>
      <c r="P8387" s="1" t="s">
        <v>62</v>
      </c>
      <c r="Q8387" s="1" t="s">
        <v>24</v>
      </c>
      <c r="R8387" s="2">
        <v>40318</v>
      </c>
    </row>
    <row r="8388" spans="1:18" x14ac:dyDescent="0.25">
      <c r="A8388" s="1">
        <v>11425</v>
      </c>
      <c r="B8388" s="2">
        <v>40716</v>
      </c>
      <c r="C8388" s="2" t="str">
        <f t="shared" si="656"/>
        <v>June</v>
      </c>
      <c r="D8388" s="1" t="s">
        <v>37</v>
      </c>
      <c r="E8388" s="1">
        <v>29</v>
      </c>
      <c r="F8388" s="1">
        <f t="shared" si="655"/>
        <v>16.652068965517241</v>
      </c>
      <c r="G8388" s="1">
        <v>482.91</v>
      </c>
      <c r="H8388" s="1">
        <v>6.25</v>
      </c>
      <c r="I8388">
        <f t="shared" si="657"/>
        <v>489.16</v>
      </c>
      <c r="J8388">
        <f t="shared" si="658"/>
        <v>3.5455000000000001</v>
      </c>
      <c r="K8388">
        <f t="shared" si="659"/>
        <v>17.121574050000003</v>
      </c>
      <c r="L8388" s="1" t="s">
        <v>26</v>
      </c>
      <c r="M8388" s="1" t="s">
        <v>27</v>
      </c>
      <c r="N8388" s="1" t="s">
        <v>21</v>
      </c>
      <c r="O8388" s="1" t="s">
        <v>34</v>
      </c>
      <c r="P8388" s="1" t="s">
        <v>60</v>
      </c>
      <c r="Q8388" s="1" t="s">
        <v>24</v>
      </c>
      <c r="R8388" s="2">
        <v>40717</v>
      </c>
    </row>
    <row r="8389" spans="1:18" x14ac:dyDescent="0.25">
      <c r="A8389" s="1">
        <v>23906</v>
      </c>
      <c r="B8389" s="2">
        <v>40441</v>
      </c>
      <c r="C8389" s="2" t="str">
        <f t="shared" si="656"/>
        <v>September</v>
      </c>
      <c r="D8389" s="1" t="s">
        <v>37</v>
      </c>
      <c r="E8389" s="1">
        <v>37</v>
      </c>
      <c r="F8389" s="1">
        <f t="shared" si="655"/>
        <v>8.6762162162162149</v>
      </c>
      <c r="G8389" s="1">
        <v>321.02</v>
      </c>
      <c r="H8389" s="1">
        <v>3.5</v>
      </c>
      <c r="I8389">
        <f t="shared" si="657"/>
        <v>324.52</v>
      </c>
      <c r="J8389">
        <f t="shared" si="658"/>
        <v>3.5455000000000001</v>
      </c>
      <c r="K8389">
        <f t="shared" si="659"/>
        <v>11.3817641</v>
      </c>
      <c r="L8389" s="1" t="s">
        <v>19</v>
      </c>
      <c r="M8389" s="1" t="s">
        <v>51</v>
      </c>
      <c r="N8389" s="1" t="s">
        <v>33</v>
      </c>
      <c r="O8389" s="1" t="s">
        <v>34</v>
      </c>
      <c r="P8389" s="1" t="s">
        <v>68</v>
      </c>
      <c r="Q8389" s="1" t="s">
        <v>24</v>
      </c>
      <c r="R8389" s="2">
        <v>40442</v>
      </c>
    </row>
    <row r="8390" spans="1:18" x14ac:dyDescent="0.25">
      <c r="A8390" s="1">
        <v>4359</v>
      </c>
      <c r="B8390" s="2">
        <v>40239</v>
      </c>
      <c r="C8390" s="2" t="str">
        <f t="shared" si="656"/>
        <v>March</v>
      </c>
      <c r="D8390" s="1" t="s">
        <v>37</v>
      </c>
      <c r="E8390" s="1">
        <v>21</v>
      </c>
      <c r="F8390" s="1">
        <f t="shared" si="655"/>
        <v>10.274285714285714</v>
      </c>
      <c r="G8390" s="1">
        <v>215.76</v>
      </c>
      <c r="H8390" s="1">
        <v>7.46</v>
      </c>
      <c r="I8390">
        <f t="shared" si="657"/>
        <v>223.22</v>
      </c>
      <c r="J8390">
        <f t="shared" si="658"/>
        <v>3.5455000000000001</v>
      </c>
      <c r="K8390">
        <f t="shared" si="659"/>
        <v>7.6497707999999998</v>
      </c>
      <c r="L8390" s="1" t="s">
        <v>26</v>
      </c>
      <c r="M8390" s="1" t="s">
        <v>54</v>
      </c>
      <c r="N8390" s="1" t="s">
        <v>42</v>
      </c>
      <c r="O8390" s="1" t="s">
        <v>34</v>
      </c>
      <c r="P8390" s="1" t="s">
        <v>60</v>
      </c>
      <c r="Q8390" s="1" t="s">
        <v>24</v>
      </c>
      <c r="R8390" s="2">
        <v>40241</v>
      </c>
    </row>
    <row r="8391" spans="1:18" x14ac:dyDescent="0.25">
      <c r="A8391" s="1">
        <v>51971</v>
      </c>
      <c r="B8391" s="2">
        <v>40819</v>
      </c>
      <c r="C8391" s="2" t="str">
        <f t="shared" si="656"/>
        <v>October</v>
      </c>
      <c r="D8391" s="1" t="s">
        <v>32</v>
      </c>
      <c r="E8391" s="1">
        <v>39</v>
      </c>
      <c r="F8391" s="1">
        <f t="shared" si="655"/>
        <v>34.001025641025642</v>
      </c>
      <c r="G8391" s="1">
        <v>1326.04</v>
      </c>
      <c r="H8391" s="1">
        <v>35</v>
      </c>
      <c r="I8391">
        <f t="shared" si="657"/>
        <v>1361.04</v>
      </c>
      <c r="J8391">
        <f t="shared" si="658"/>
        <v>3.5455000000000001</v>
      </c>
      <c r="K8391">
        <f t="shared" si="659"/>
        <v>47.014748200000007</v>
      </c>
      <c r="L8391" s="1" t="s">
        <v>26</v>
      </c>
      <c r="M8391" s="1" t="s">
        <v>44</v>
      </c>
      <c r="N8391" s="1" t="s">
        <v>42</v>
      </c>
      <c r="O8391" s="1" t="s">
        <v>34</v>
      </c>
      <c r="P8391" s="1" t="s">
        <v>60</v>
      </c>
      <c r="Q8391" s="1" t="s">
        <v>53</v>
      </c>
      <c r="R8391" s="2">
        <v>40821</v>
      </c>
    </row>
    <row r="8392" spans="1:18" x14ac:dyDescent="0.25">
      <c r="A8392" s="1">
        <v>35686</v>
      </c>
      <c r="B8392" s="2">
        <v>40453</v>
      </c>
      <c r="C8392" s="2" t="str">
        <f t="shared" si="656"/>
        <v>October</v>
      </c>
      <c r="D8392" s="1" t="s">
        <v>25</v>
      </c>
      <c r="E8392" s="1">
        <v>48</v>
      </c>
      <c r="F8392" s="1">
        <f t="shared" si="655"/>
        <v>6.5316666666666663</v>
      </c>
      <c r="G8392" s="1">
        <v>313.52</v>
      </c>
      <c r="H8392" s="1">
        <v>9.17</v>
      </c>
      <c r="I8392">
        <f t="shared" si="657"/>
        <v>322.69</v>
      </c>
      <c r="J8392">
        <f t="shared" si="658"/>
        <v>3.5455000000000001</v>
      </c>
      <c r="K8392">
        <f t="shared" si="659"/>
        <v>11.115851599999999</v>
      </c>
      <c r="L8392" s="1" t="s">
        <v>26</v>
      </c>
      <c r="M8392" s="1" t="s">
        <v>51</v>
      </c>
      <c r="N8392" s="1" t="s">
        <v>42</v>
      </c>
      <c r="O8392" s="1" t="s">
        <v>34</v>
      </c>
      <c r="P8392" s="1" t="s">
        <v>45</v>
      </c>
      <c r="Q8392" s="1" t="s">
        <v>24</v>
      </c>
      <c r="R8392" s="2">
        <v>40455</v>
      </c>
    </row>
    <row r="8393" spans="1:18" x14ac:dyDescent="0.25">
      <c r="A8393" s="1">
        <v>5472</v>
      </c>
      <c r="B8393" s="2">
        <v>40278</v>
      </c>
      <c r="C8393" s="2" t="str">
        <f t="shared" si="656"/>
        <v>April</v>
      </c>
      <c r="D8393" s="1" t="s">
        <v>18</v>
      </c>
      <c r="E8393" s="1">
        <v>12</v>
      </c>
      <c r="F8393" s="1">
        <f t="shared" si="655"/>
        <v>91.512416666666653</v>
      </c>
      <c r="G8393" s="1">
        <v>1098.1489999999999</v>
      </c>
      <c r="H8393" s="1">
        <v>5.92</v>
      </c>
      <c r="I8393">
        <f t="shared" si="657"/>
        <v>1104.069</v>
      </c>
      <c r="J8393">
        <f t="shared" si="658"/>
        <v>5.3265000000000002</v>
      </c>
      <c r="K8393">
        <f t="shared" si="659"/>
        <v>58.492906484999992</v>
      </c>
      <c r="L8393" s="1" t="s">
        <v>26</v>
      </c>
      <c r="M8393" s="1" t="s">
        <v>47</v>
      </c>
      <c r="N8393" s="1" t="s">
        <v>33</v>
      </c>
      <c r="O8393" s="1" t="s">
        <v>29</v>
      </c>
      <c r="P8393" s="1" t="s">
        <v>30</v>
      </c>
      <c r="Q8393" s="1" t="s">
        <v>24</v>
      </c>
      <c r="R8393" s="2">
        <v>40280</v>
      </c>
    </row>
    <row r="8394" spans="1:18" x14ac:dyDescent="0.25">
      <c r="A8394" s="1">
        <v>27841</v>
      </c>
      <c r="B8394" s="2">
        <v>41168</v>
      </c>
      <c r="C8394" s="2" t="str">
        <f t="shared" si="656"/>
        <v>September</v>
      </c>
      <c r="D8394" s="1" t="s">
        <v>25</v>
      </c>
      <c r="E8394" s="1">
        <v>33</v>
      </c>
      <c r="F8394" s="1">
        <f t="shared" si="655"/>
        <v>2.0560606060606057</v>
      </c>
      <c r="G8394" s="1">
        <v>67.849999999999994</v>
      </c>
      <c r="H8394" s="1">
        <v>0.7</v>
      </c>
      <c r="I8394">
        <f t="shared" si="657"/>
        <v>68.55</v>
      </c>
      <c r="J8394">
        <f t="shared" si="658"/>
        <v>3.5455000000000001</v>
      </c>
      <c r="K8394">
        <f t="shared" si="659"/>
        <v>2.4056217499999999</v>
      </c>
      <c r="L8394" s="1" t="s">
        <v>26</v>
      </c>
      <c r="M8394" s="1" t="s">
        <v>49</v>
      </c>
      <c r="N8394" s="1" t="s">
        <v>33</v>
      </c>
      <c r="O8394" s="1" t="s">
        <v>34</v>
      </c>
      <c r="P8394" s="1" t="s">
        <v>35</v>
      </c>
      <c r="Q8394" s="1" t="s">
        <v>36</v>
      </c>
      <c r="R8394" s="2">
        <v>41170</v>
      </c>
    </row>
    <row r="8395" spans="1:18" x14ac:dyDescent="0.25">
      <c r="A8395" s="1">
        <v>59204</v>
      </c>
      <c r="B8395" s="2">
        <v>40968</v>
      </c>
      <c r="C8395" s="2" t="str">
        <f t="shared" si="656"/>
        <v>February</v>
      </c>
      <c r="D8395" s="1" t="s">
        <v>41</v>
      </c>
      <c r="E8395" s="1">
        <v>25</v>
      </c>
      <c r="F8395" s="1">
        <f t="shared" si="655"/>
        <v>6.07</v>
      </c>
      <c r="G8395" s="1">
        <v>151.75</v>
      </c>
      <c r="H8395" s="1">
        <v>5.59</v>
      </c>
      <c r="I8395">
        <f t="shared" si="657"/>
        <v>157.34</v>
      </c>
      <c r="J8395">
        <f t="shared" si="658"/>
        <v>3.5455000000000001</v>
      </c>
      <c r="K8395">
        <f t="shared" si="659"/>
        <v>5.3802962499999998</v>
      </c>
      <c r="L8395" s="1" t="s">
        <v>26</v>
      </c>
      <c r="M8395" s="1" t="s">
        <v>56</v>
      </c>
      <c r="N8395" s="1" t="s">
        <v>42</v>
      </c>
      <c r="O8395" s="1" t="s">
        <v>34</v>
      </c>
      <c r="P8395" s="1" t="s">
        <v>48</v>
      </c>
      <c r="Q8395" s="1" t="s">
        <v>24</v>
      </c>
      <c r="R8395" s="2">
        <v>40969</v>
      </c>
    </row>
    <row r="8396" spans="1:18" x14ac:dyDescent="0.25">
      <c r="A8396" s="1">
        <v>21573</v>
      </c>
      <c r="B8396" s="2">
        <v>41024</v>
      </c>
      <c r="C8396" s="2" t="str">
        <f t="shared" si="656"/>
        <v>April</v>
      </c>
      <c r="D8396" s="1" t="s">
        <v>37</v>
      </c>
      <c r="E8396" s="1">
        <v>31</v>
      </c>
      <c r="F8396" s="1">
        <f t="shared" si="655"/>
        <v>3.104193548387097</v>
      </c>
      <c r="G8396" s="1">
        <v>96.23</v>
      </c>
      <c r="H8396" s="1">
        <v>0.99</v>
      </c>
      <c r="I8396">
        <f t="shared" si="657"/>
        <v>97.22</v>
      </c>
      <c r="J8396">
        <f t="shared" si="658"/>
        <v>3.5455000000000001</v>
      </c>
      <c r="K8396">
        <f t="shared" si="659"/>
        <v>3.4118346500000003</v>
      </c>
      <c r="L8396" s="1" t="s">
        <v>26</v>
      </c>
      <c r="M8396" s="1" t="s">
        <v>27</v>
      </c>
      <c r="N8396" s="1" t="s">
        <v>33</v>
      </c>
      <c r="O8396" s="1" t="s">
        <v>34</v>
      </c>
      <c r="P8396" s="1" t="s">
        <v>63</v>
      </c>
      <c r="Q8396" s="1" t="s">
        <v>24</v>
      </c>
      <c r="R8396" s="2">
        <v>41026</v>
      </c>
    </row>
    <row r="8397" spans="1:18" x14ac:dyDescent="0.25">
      <c r="A8397" s="1">
        <v>43111</v>
      </c>
      <c r="B8397" s="2">
        <v>40798</v>
      </c>
      <c r="C8397" s="2" t="str">
        <f t="shared" si="656"/>
        <v>September</v>
      </c>
      <c r="D8397" s="1" t="s">
        <v>25</v>
      </c>
      <c r="E8397" s="1">
        <v>27</v>
      </c>
      <c r="F8397" s="1">
        <f t="shared" si="655"/>
        <v>174.91962962962964</v>
      </c>
      <c r="G8397" s="1">
        <v>4722.83</v>
      </c>
      <c r="H8397" s="1">
        <v>19.989999999999998</v>
      </c>
      <c r="I8397">
        <f t="shared" si="657"/>
        <v>4742.82</v>
      </c>
      <c r="J8397">
        <f t="shared" si="658"/>
        <v>3.5455000000000001</v>
      </c>
      <c r="K8397">
        <f t="shared" si="659"/>
        <v>167.44793764999997</v>
      </c>
      <c r="L8397" s="1" t="s">
        <v>26</v>
      </c>
      <c r="M8397" s="1" t="s">
        <v>20</v>
      </c>
      <c r="N8397" s="1" t="s">
        <v>21</v>
      </c>
      <c r="O8397" s="1" t="s">
        <v>34</v>
      </c>
      <c r="P8397" s="1" t="s">
        <v>48</v>
      </c>
      <c r="Q8397" s="1" t="s">
        <v>24</v>
      </c>
      <c r="R8397" s="2">
        <v>40799</v>
      </c>
    </row>
    <row r="8398" spans="1:18" x14ac:dyDescent="0.25">
      <c r="A8398" s="1">
        <v>6850</v>
      </c>
      <c r="B8398" s="2">
        <v>40220</v>
      </c>
      <c r="C8398" s="2" t="str">
        <f t="shared" si="656"/>
        <v>February</v>
      </c>
      <c r="D8398" s="1" t="s">
        <v>25</v>
      </c>
      <c r="E8398" s="1">
        <v>8</v>
      </c>
      <c r="F8398" s="1">
        <f t="shared" si="655"/>
        <v>10.195</v>
      </c>
      <c r="G8398" s="1">
        <v>81.56</v>
      </c>
      <c r="H8398" s="1">
        <v>1.99</v>
      </c>
      <c r="I8398">
        <f t="shared" si="657"/>
        <v>83.55</v>
      </c>
      <c r="J8398">
        <f t="shared" si="658"/>
        <v>5.3265000000000002</v>
      </c>
      <c r="K8398">
        <f t="shared" si="659"/>
        <v>4.3442934000000006</v>
      </c>
      <c r="L8398" s="1" t="s">
        <v>26</v>
      </c>
      <c r="M8398" s="1" t="s">
        <v>51</v>
      </c>
      <c r="N8398" s="1" t="s">
        <v>33</v>
      </c>
      <c r="O8398" s="1" t="s">
        <v>29</v>
      </c>
      <c r="P8398" s="1" t="s">
        <v>43</v>
      </c>
      <c r="Q8398" s="1" t="s">
        <v>46</v>
      </c>
      <c r="R8398" s="2">
        <v>40220</v>
      </c>
    </row>
    <row r="8399" spans="1:18" x14ac:dyDescent="0.25">
      <c r="A8399" s="1">
        <v>57440</v>
      </c>
      <c r="B8399" s="2">
        <v>40382</v>
      </c>
      <c r="C8399" s="2" t="str">
        <f t="shared" si="656"/>
        <v>July</v>
      </c>
      <c r="D8399" s="1" t="s">
        <v>18</v>
      </c>
      <c r="E8399" s="1">
        <v>12</v>
      </c>
      <c r="F8399" s="1">
        <f t="shared" si="655"/>
        <v>97.602666666666664</v>
      </c>
      <c r="G8399" s="1">
        <v>1171.232</v>
      </c>
      <c r="H8399" s="1">
        <v>2.5</v>
      </c>
      <c r="I8399">
        <f t="shared" si="657"/>
        <v>1173.732</v>
      </c>
      <c r="J8399">
        <f t="shared" si="658"/>
        <v>5.3265000000000002</v>
      </c>
      <c r="K8399">
        <f t="shared" si="659"/>
        <v>62.385672480000004</v>
      </c>
      <c r="L8399" s="1" t="s">
        <v>19</v>
      </c>
      <c r="M8399" s="1" t="s">
        <v>47</v>
      </c>
      <c r="N8399" s="1" t="s">
        <v>42</v>
      </c>
      <c r="O8399" s="1" t="s">
        <v>29</v>
      </c>
      <c r="P8399" s="1" t="s">
        <v>30</v>
      </c>
      <c r="Q8399" s="1" t="s">
        <v>24</v>
      </c>
      <c r="R8399" s="2">
        <v>40389</v>
      </c>
    </row>
    <row r="8400" spans="1:18" x14ac:dyDescent="0.25">
      <c r="A8400" s="1">
        <v>2438</v>
      </c>
      <c r="B8400" s="2">
        <v>40373</v>
      </c>
      <c r="C8400" s="2" t="str">
        <f t="shared" si="656"/>
        <v>July</v>
      </c>
      <c r="D8400" s="1" t="s">
        <v>25</v>
      </c>
      <c r="E8400" s="1">
        <v>20</v>
      </c>
      <c r="F8400" s="1">
        <f t="shared" si="655"/>
        <v>13.934000000000001</v>
      </c>
      <c r="G8400" s="1">
        <v>278.68</v>
      </c>
      <c r="H8400" s="1">
        <v>6.46</v>
      </c>
      <c r="I8400">
        <f t="shared" si="657"/>
        <v>285.14</v>
      </c>
      <c r="J8400">
        <f t="shared" si="658"/>
        <v>3.5455000000000001</v>
      </c>
      <c r="K8400">
        <f t="shared" si="659"/>
        <v>9.8805994000000013</v>
      </c>
      <c r="L8400" s="1" t="s">
        <v>26</v>
      </c>
      <c r="M8400" s="1" t="s">
        <v>20</v>
      </c>
      <c r="N8400" s="1" t="s">
        <v>33</v>
      </c>
      <c r="O8400" s="1" t="s">
        <v>34</v>
      </c>
      <c r="P8400" s="1" t="s">
        <v>48</v>
      </c>
      <c r="Q8400" s="1" t="s">
        <v>24</v>
      </c>
      <c r="R8400" s="2">
        <v>40376</v>
      </c>
    </row>
    <row r="8401" spans="1:18" x14ac:dyDescent="0.25">
      <c r="A8401" s="1">
        <v>128</v>
      </c>
      <c r="B8401" s="2">
        <v>40008</v>
      </c>
      <c r="C8401" s="2" t="str">
        <f t="shared" ref="C8401" si="660">TEXT(B8401,"mmmm")</f>
        <v>July</v>
      </c>
      <c r="D8401" s="1" t="s">
        <v>25</v>
      </c>
      <c r="E8401" s="1">
        <v>20</v>
      </c>
      <c r="F8401" s="1">
        <v>17.634</v>
      </c>
      <c r="G8401" s="1">
        <v>352.68</v>
      </c>
      <c r="H8401" s="1">
        <v>7.05</v>
      </c>
      <c r="I8401">
        <f t="shared" si="657"/>
        <v>359.73</v>
      </c>
      <c r="J8401">
        <f t="shared" si="658"/>
        <v>3.5455000000000001</v>
      </c>
      <c r="K8401">
        <f t="shared" si="659"/>
        <v>12.5042694</v>
      </c>
      <c r="L8401" s="1" t="s">
        <v>26</v>
      </c>
      <c r="M8401" s="1" t="s">
        <v>20</v>
      </c>
      <c r="N8401" s="1" t="s">
        <v>33</v>
      </c>
      <c r="O8401" s="1" t="s">
        <v>34</v>
      </c>
      <c r="P8401" s="1" t="s">
        <v>48</v>
      </c>
      <c r="Q8401" s="1" t="s">
        <v>24</v>
      </c>
      <c r="R8401" s="2">
        <v>40011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83BA9-C880-4BA6-A312-C8A73B74B819}">
  <dimension ref="A1:X56"/>
  <sheetViews>
    <sheetView tabSelected="1" workbookViewId="0">
      <selection activeCell="J21" sqref="J21"/>
    </sheetView>
  </sheetViews>
  <sheetFormatPr defaultRowHeight="15" x14ac:dyDescent="0.25"/>
  <cols>
    <col min="1" max="1" width="16.28515625" bestFit="1" customWidth="1"/>
    <col min="2" max="2" width="11.7109375" bestFit="1" customWidth="1"/>
    <col min="3" max="3" width="13.5703125" bestFit="1" customWidth="1"/>
    <col min="5" max="5" width="10.140625" bestFit="1" customWidth="1"/>
    <col min="6" max="6" width="20.42578125" bestFit="1" customWidth="1"/>
    <col min="7" max="7" width="11.7109375" bestFit="1" customWidth="1"/>
    <col min="8" max="8" width="13.5703125" bestFit="1" customWidth="1"/>
    <col min="11" max="11" width="13.5703125" bestFit="1" customWidth="1"/>
    <col min="12" max="12" width="11.7109375" bestFit="1" customWidth="1"/>
    <col min="14" max="14" width="20.42578125" bestFit="1" customWidth="1"/>
    <col min="15" max="15" width="12.42578125" bestFit="1" customWidth="1"/>
    <col min="16" max="16" width="14.5703125" bestFit="1" customWidth="1"/>
    <col min="18" max="18" width="20.42578125" bestFit="1" customWidth="1"/>
    <col min="19" max="19" width="17.28515625" bestFit="1" customWidth="1"/>
    <col min="20" max="20" width="14.5703125" bestFit="1" customWidth="1"/>
    <col min="22" max="22" width="16" bestFit="1" customWidth="1"/>
    <col min="23" max="23" width="26.42578125" bestFit="1" customWidth="1"/>
    <col min="24" max="24" width="45.28515625" bestFit="1" customWidth="1"/>
  </cols>
  <sheetData>
    <row r="1" spans="1:24" x14ac:dyDescent="0.25">
      <c r="A1" s="3" t="s">
        <v>14</v>
      </c>
      <c r="B1" t="s">
        <v>88</v>
      </c>
      <c r="F1" s="3" t="s">
        <v>14</v>
      </c>
      <c r="G1" t="s">
        <v>88</v>
      </c>
      <c r="N1" s="3" t="s">
        <v>15</v>
      </c>
      <c r="O1" t="s">
        <v>67</v>
      </c>
      <c r="R1" s="3" t="s">
        <v>15</v>
      </c>
      <c r="S1" t="s">
        <v>52</v>
      </c>
    </row>
    <row r="3" spans="1:24" x14ac:dyDescent="0.25">
      <c r="A3" s="3" t="s">
        <v>70</v>
      </c>
      <c r="B3" t="s">
        <v>89</v>
      </c>
      <c r="C3" t="s">
        <v>90</v>
      </c>
      <c r="F3" s="3" t="s">
        <v>70</v>
      </c>
      <c r="G3" t="s">
        <v>89</v>
      </c>
      <c r="H3" t="s">
        <v>90</v>
      </c>
      <c r="K3" s="7" t="s">
        <v>89</v>
      </c>
      <c r="L3" s="8">
        <f>GETPIVOTDATA(" Sales",F3:H17)</f>
        <v>14915953.504000004</v>
      </c>
      <c r="N3" s="3" t="s">
        <v>70</v>
      </c>
      <c r="O3" t="s">
        <v>107</v>
      </c>
      <c r="P3" t="s">
        <v>108</v>
      </c>
      <c r="R3" s="3" t="s">
        <v>70</v>
      </c>
      <c r="S3" t="s">
        <v>109</v>
      </c>
      <c r="T3" t="s">
        <v>110</v>
      </c>
      <c r="V3">
        <v>2</v>
      </c>
      <c r="W3" t="str">
        <f>INDEX(K3:K4,V3)</f>
        <v xml:space="preserve"> Gross Income</v>
      </c>
    </row>
    <row r="4" spans="1:24" x14ac:dyDescent="0.25">
      <c r="A4" s="4" t="s">
        <v>72</v>
      </c>
      <c r="B4" s="8">
        <v>4209492.1355000008</v>
      </c>
      <c r="C4" s="8">
        <v>197457.38029488755</v>
      </c>
      <c r="F4" s="4" t="s">
        <v>51</v>
      </c>
      <c r="G4" s="8">
        <v>1704791.4909999992</v>
      </c>
      <c r="H4" s="8">
        <v>82103.560467565025</v>
      </c>
      <c r="K4" s="7" t="s">
        <v>90</v>
      </c>
      <c r="L4" s="8">
        <f>GETPIVOTDATA(" Gross Income",F3:H17)</f>
        <v>698370.35964375001</v>
      </c>
      <c r="N4" s="4" t="s">
        <v>93</v>
      </c>
      <c r="O4" s="6">
        <v>116890.64000000001</v>
      </c>
      <c r="P4" s="6">
        <v>5565.1633704000014</v>
      </c>
      <c r="R4" s="4" t="s">
        <v>93</v>
      </c>
      <c r="S4" s="6">
        <v>106548.59</v>
      </c>
      <c r="T4" s="6">
        <v>5675.3106463500008</v>
      </c>
    </row>
    <row r="5" spans="1:24" x14ac:dyDescent="0.25">
      <c r="A5" s="5" t="s">
        <v>73</v>
      </c>
      <c r="B5" s="8">
        <v>516302.9595</v>
      </c>
      <c r="C5" s="8">
        <v>24342.014381627494</v>
      </c>
      <c r="F5" s="4" t="s">
        <v>20</v>
      </c>
      <c r="G5" s="8">
        <v>1893110.4645</v>
      </c>
      <c r="H5" s="8">
        <v>88695.484302672485</v>
      </c>
      <c r="N5" s="4" t="s">
        <v>98</v>
      </c>
      <c r="O5" s="6">
        <v>49848.869999999995</v>
      </c>
      <c r="P5" s="6">
        <v>2373.3047007</v>
      </c>
      <c r="R5" s="4" t="s">
        <v>98</v>
      </c>
      <c r="S5" s="6">
        <v>83285.05</v>
      </c>
      <c r="T5" s="6">
        <v>4436.1781882499999</v>
      </c>
    </row>
    <row r="6" spans="1:24" x14ac:dyDescent="0.25">
      <c r="A6" s="5" t="s">
        <v>74</v>
      </c>
      <c r="B6" s="8">
        <v>332480.63650000014</v>
      </c>
      <c r="C6" s="8">
        <v>16020.855095762501</v>
      </c>
      <c r="F6" s="4" t="s">
        <v>56</v>
      </c>
      <c r="G6" s="8">
        <v>1372848.7820000008</v>
      </c>
      <c r="H6" s="8">
        <v>64275.619716539994</v>
      </c>
      <c r="N6" s="4" t="s">
        <v>96</v>
      </c>
      <c r="O6" s="6">
        <v>79016.989999999991</v>
      </c>
      <c r="P6" s="6">
        <v>3761.9988939000004</v>
      </c>
      <c r="R6" s="4" t="s">
        <v>96</v>
      </c>
      <c r="S6" s="6">
        <v>107215.6</v>
      </c>
      <c r="T6" s="6">
        <v>5710.8389340000012</v>
      </c>
      <c r="W6" t="s">
        <v>102</v>
      </c>
      <c r="X6" t="s">
        <v>103</v>
      </c>
    </row>
    <row r="7" spans="1:24" x14ac:dyDescent="0.25">
      <c r="A7" s="5" t="s">
        <v>75</v>
      </c>
      <c r="B7" s="8">
        <v>411628.72899999993</v>
      </c>
      <c r="C7" s="8">
        <v>20007.28490899501</v>
      </c>
      <c r="F7" s="4" t="s">
        <v>59</v>
      </c>
      <c r="G7" s="8">
        <v>684211.52349999989</v>
      </c>
      <c r="H7" s="8">
        <v>32436.216264427509</v>
      </c>
      <c r="N7" s="4" t="s">
        <v>100</v>
      </c>
      <c r="O7" s="6">
        <v>75748.48000000001</v>
      </c>
      <c r="P7" s="6">
        <v>3606.3851327999996</v>
      </c>
      <c r="R7" s="4" t="s">
        <v>100</v>
      </c>
      <c r="S7" s="6">
        <v>57463.18</v>
      </c>
      <c r="T7" s="6">
        <v>3060.7762826999997</v>
      </c>
      <c r="V7" t="s">
        <v>104</v>
      </c>
      <c r="W7" t="str">
        <f>W3&amp;" for " &amp;O1</f>
        <v xml:space="preserve"> Gross Income for Bookcases</v>
      </c>
      <c r="X7" t="str">
        <f>W3&amp;" for " &amp;S1</f>
        <v xml:space="preserve"> Gross Income for Copiers and Fax</v>
      </c>
    </row>
    <row r="8" spans="1:24" x14ac:dyDescent="0.25">
      <c r="A8" s="5" t="s">
        <v>76</v>
      </c>
      <c r="B8" s="8">
        <v>393276.48200000013</v>
      </c>
      <c r="C8" s="8">
        <v>18037.484141590008</v>
      </c>
      <c r="F8" s="4" t="s">
        <v>69</v>
      </c>
      <c r="G8" s="8">
        <v>102924.06749999998</v>
      </c>
      <c r="H8" s="8">
        <v>4752.9504115775026</v>
      </c>
      <c r="N8" s="4" t="s">
        <v>77</v>
      </c>
      <c r="O8" s="6">
        <v>48253.29</v>
      </c>
      <c r="P8" s="6">
        <v>2297.3391369000001</v>
      </c>
      <c r="R8" s="4" t="s">
        <v>77</v>
      </c>
      <c r="S8" s="6">
        <v>42746.020000000004</v>
      </c>
      <c r="T8" s="6">
        <v>2276.8667553000005</v>
      </c>
      <c r="V8" t="s">
        <v>105</v>
      </c>
      <c r="W8" t="str">
        <f>$W$3&amp;"1"</f>
        <v xml:space="preserve"> Gross Income1</v>
      </c>
      <c r="X8" t="str">
        <f>$W$3&amp;"2"</f>
        <v xml:space="preserve"> Gross Income2</v>
      </c>
    </row>
    <row r="9" spans="1:24" x14ac:dyDescent="0.25">
      <c r="A9" s="5" t="s">
        <v>77</v>
      </c>
      <c r="B9" s="8">
        <v>230145.53800000009</v>
      </c>
      <c r="C9" s="8">
        <v>10420.406943670003</v>
      </c>
      <c r="F9" s="4" t="s">
        <v>44</v>
      </c>
      <c r="G9" s="8">
        <v>800847.32949999999</v>
      </c>
      <c r="H9" s="8">
        <v>37195.605192777526</v>
      </c>
      <c r="N9" s="4" t="s">
        <v>101</v>
      </c>
      <c r="O9" s="6">
        <v>58657.950000000012</v>
      </c>
      <c r="P9" s="6">
        <v>2792.7049994999998</v>
      </c>
      <c r="R9" s="4" t="s">
        <v>101</v>
      </c>
      <c r="S9" s="6">
        <v>64788.86</v>
      </c>
      <c r="T9" s="6">
        <v>3450.9786279000004</v>
      </c>
      <c r="V9" t="s">
        <v>106</v>
      </c>
      <c r="W9">
        <f>MATCH(W8,$A$3:$T$3,0)</f>
        <v>16</v>
      </c>
      <c r="X9">
        <f>MATCH(X8,$A$3:$T$3,0)</f>
        <v>20</v>
      </c>
    </row>
    <row r="10" spans="1:24" x14ac:dyDescent="0.25">
      <c r="A10" s="5" t="s">
        <v>78</v>
      </c>
      <c r="B10" s="8">
        <v>263456.06800000003</v>
      </c>
      <c r="C10" s="8">
        <v>11620.829387200005</v>
      </c>
      <c r="F10" s="4" t="s">
        <v>58</v>
      </c>
      <c r="G10" s="8">
        <v>817729.36249999993</v>
      </c>
      <c r="H10" s="8">
        <v>38438.35444406249</v>
      </c>
      <c r="N10" s="4" t="s">
        <v>99</v>
      </c>
      <c r="O10" s="6">
        <v>30748.66</v>
      </c>
      <c r="P10" s="6">
        <v>1463.9437026000003</v>
      </c>
      <c r="R10" s="4" t="s">
        <v>99</v>
      </c>
      <c r="S10" s="6">
        <v>107771.67</v>
      </c>
      <c r="T10" s="6">
        <v>5740.4580025500009</v>
      </c>
      <c r="V10" t="s">
        <v>111</v>
      </c>
      <c r="W10">
        <v>4</v>
      </c>
      <c r="X10">
        <v>4</v>
      </c>
    </row>
    <row r="11" spans="1:24" x14ac:dyDescent="0.25">
      <c r="A11" s="5" t="s">
        <v>79</v>
      </c>
      <c r="B11" s="8">
        <v>380856.6500000002</v>
      </c>
      <c r="C11" s="8">
        <v>18039.213781440005</v>
      </c>
      <c r="F11" s="4" t="s">
        <v>65</v>
      </c>
      <c r="G11" s="8">
        <v>116376.48350000002</v>
      </c>
      <c r="H11" s="8">
        <v>5264.8014257575005</v>
      </c>
      <c r="N11" s="4" t="s">
        <v>92</v>
      </c>
      <c r="O11" s="6">
        <v>90896.17</v>
      </c>
      <c r="P11" s="6">
        <v>4327.5666536999997</v>
      </c>
      <c r="R11" s="4" t="s">
        <v>92</v>
      </c>
      <c r="S11" s="6">
        <v>38386.14</v>
      </c>
      <c r="T11" s="6">
        <v>2044.6377471000003</v>
      </c>
      <c r="V11" t="s">
        <v>112</v>
      </c>
      <c r="W11" t="str">
        <f>ADDRESS(W10,W9,4)</f>
        <v>P4</v>
      </c>
      <c r="X11" t="str">
        <f>ADDRESS(X10,X9,4)</f>
        <v>T4</v>
      </c>
    </row>
    <row r="12" spans="1:24" x14ac:dyDescent="0.25">
      <c r="A12" s="5" t="s">
        <v>80</v>
      </c>
      <c r="B12" s="8">
        <v>329754.71499999968</v>
      </c>
      <c r="C12" s="8">
        <v>15773.097096304997</v>
      </c>
      <c r="F12" s="4" t="s">
        <v>27</v>
      </c>
      <c r="G12" s="8">
        <v>3063212.4795000032</v>
      </c>
      <c r="H12" s="8">
        <v>140369.5751955673</v>
      </c>
      <c r="N12" s="4" t="s">
        <v>94</v>
      </c>
      <c r="O12" s="6">
        <v>52472.340000000004</v>
      </c>
      <c r="P12" s="6">
        <v>2498.2081073999998</v>
      </c>
      <c r="R12" s="4" t="s">
        <v>94</v>
      </c>
      <c r="S12" s="6">
        <v>119766.73000000001</v>
      </c>
      <c r="T12" s="6">
        <v>6379.3748734500005</v>
      </c>
      <c r="V12" t="s">
        <v>113</v>
      </c>
      <c r="W12">
        <f>COUNTA(O:O)+1</f>
        <v>15</v>
      </c>
      <c r="X12">
        <f>COUNTA(S:S)+1</f>
        <v>15</v>
      </c>
    </row>
    <row r="13" spans="1:24" x14ac:dyDescent="0.25">
      <c r="A13" s="5" t="s">
        <v>81</v>
      </c>
      <c r="B13" s="8">
        <v>325292.31449999992</v>
      </c>
      <c r="C13" s="8">
        <v>14725.339256672503</v>
      </c>
      <c r="F13" s="4" t="s">
        <v>55</v>
      </c>
      <c r="G13" s="8">
        <v>409383.25000000017</v>
      </c>
      <c r="H13" s="8">
        <v>19132.108166950002</v>
      </c>
      <c r="N13" s="4" t="s">
        <v>91</v>
      </c>
      <c r="O13" s="6">
        <v>70691.949999999968</v>
      </c>
      <c r="P13" s="6">
        <v>3365.6437394999994</v>
      </c>
      <c r="R13" s="4" t="s">
        <v>91</v>
      </c>
      <c r="S13" s="6">
        <v>140830.53999999998</v>
      </c>
      <c r="T13" s="6">
        <v>7501.3387131000018</v>
      </c>
      <c r="V13" t="s">
        <v>114</v>
      </c>
      <c r="W13" t="str">
        <f>ADDRESS(W12,W9,4)</f>
        <v>P15</v>
      </c>
      <c r="X13" t="str">
        <f>ADDRESS(X12,X9,4)</f>
        <v>T15</v>
      </c>
    </row>
    <row r="14" spans="1:24" x14ac:dyDescent="0.25">
      <c r="A14" s="5" t="s">
        <v>82</v>
      </c>
      <c r="B14" s="8">
        <v>361555.26650000014</v>
      </c>
      <c r="C14" s="8">
        <v>16393.226088522493</v>
      </c>
      <c r="F14" s="4" t="s">
        <v>49</v>
      </c>
      <c r="G14" s="8">
        <v>1510195.0799999998</v>
      </c>
      <c r="H14" s="8">
        <v>70748.869671080116</v>
      </c>
      <c r="N14" s="4" t="s">
        <v>95</v>
      </c>
      <c r="O14" s="6">
        <v>75630.95</v>
      </c>
      <c r="P14" s="6">
        <v>3600.7895294999998</v>
      </c>
      <c r="R14" s="4" t="s">
        <v>95</v>
      </c>
      <c r="S14" s="6">
        <v>87326.78</v>
      </c>
      <c r="T14" s="6">
        <v>4651.4609367000003</v>
      </c>
      <c r="V14" t="s">
        <v>115</v>
      </c>
      <c r="W14" t="str">
        <f>"PivotTable!"&amp;W11&amp;":"&amp;W13</f>
        <v>PivotTable!P4:P15</v>
      </c>
      <c r="X14" t="str">
        <f>"PivotTable!"&amp;X11&amp;":"&amp;X13</f>
        <v>PivotTable!T4:T15</v>
      </c>
    </row>
    <row r="15" spans="1:24" x14ac:dyDescent="0.25">
      <c r="A15" s="5" t="s">
        <v>83</v>
      </c>
      <c r="B15" s="8">
        <v>248933.42600000009</v>
      </c>
      <c r="C15" s="8">
        <v>11709.025945400002</v>
      </c>
      <c r="F15" s="4" t="s">
        <v>54</v>
      </c>
      <c r="G15" s="8">
        <v>1464455.8195000004</v>
      </c>
      <c r="H15" s="8">
        <v>68830.573506527551</v>
      </c>
      <c r="N15" s="4" t="s">
        <v>97</v>
      </c>
      <c r="O15" s="6">
        <v>73795.75</v>
      </c>
      <c r="P15" s="6">
        <v>3513.4156575000002</v>
      </c>
      <c r="R15" s="4" t="s">
        <v>97</v>
      </c>
      <c r="S15" s="6">
        <v>174232.13999999998</v>
      </c>
      <c r="T15" s="6">
        <v>9280.4749370999998</v>
      </c>
      <c r="V15" t="s">
        <v>116</v>
      </c>
      <c r="W15" t="str">
        <f>"PivotTable!N4:N"&amp;W12</f>
        <v>PivotTable!N4:N15</v>
      </c>
      <c r="X15" t="str">
        <f>"pivot table!N4:N"&amp;X12</f>
        <v>pivot table!N4:N15</v>
      </c>
    </row>
    <row r="16" spans="1:24" x14ac:dyDescent="0.25">
      <c r="A16" s="5" t="s">
        <v>84</v>
      </c>
      <c r="B16" s="8">
        <v>415809.3505</v>
      </c>
      <c r="C16" s="8">
        <v>20368.603267702503</v>
      </c>
      <c r="F16" s="4" t="s">
        <v>47</v>
      </c>
      <c r="G16" s="8">
        <v>975867.37099999958</v>
      </c>
      <c r="H16" s="8">
        <v>46126.640878244994</v>
      </c>
      <c r="V16" t="s">
        <v>117</v>
      </c>
      <c r="W16" t="str">
        <f>O1 &amp; " VS " &amp;S1</f>
        <v>Bookcases VS Copiers and Fax</v>
      </c>
    </row>
    <row r="17" spans="1:8" x14ac:dyDescent="0.25">
      <c r="A17" s="4" t="s">
        <v>85</v>
      </c>
      <c r="B17" s="8">
        <v>3549680.8044999996</v>
      </c>
      <c r="C17" s="8">
        <v>165963.17877366251</v>
      </c>
      <c r="F17" s="4" t="s">
        <v>71</v>
      </c>
      <c r="G17" s="8">
        <v>14915953.504000004</v>
      </c>
      <c r="H17" s="8">
        <v>698370.35964375001</v>
      </c>
    </row>
    <row r="18" spans="1:8" x14ac:dyDescent="0.25">
      <c r="A18" s="5" t="s">
        <v>73</v>
      </c>
      <c r="B18" s="8">
        <v>336526.6804999999</v>
      </c>
      <c r="C18" s="8">
        <v>15775.682816132503</v>
      </c>
    </row>
    <row r="19" spans="1:8" x14ac:dyDescent="0.25">
      <c r="A19" s="5" t="s">
        <v>74</v>
      </c>
      <c r="B19" s="8">
        <v>271580.50799999986</v>
      </c>
      <c r="C19" s="8">
        <v>12420.975219890002</v>
      </c>
    </row>
    <row r="20" spans="1:8" x14ac:dyDescent="0.25">
      <c r="A20" s="5" t="s">
        <v>75</v>
      </c>
      <c r="B20" s="8">
        <v>217808.00649999996</v>
      </c>
      <c r="C20" s="8">
        <v>10071.632357132496</v>
      </c>
      <c r="E20" s="10"/>
      <c r="G20" s="9"/>
    </row>
    <row r="21" spans="1:8" x14ac:dyDescent="0.25">
      <c r="A21" s="5" t="s">
        <v>76</v>
      </c>
      <c r="B21" s="8">
        <v>266968.58899999998</v>
      </c>
      <c r="C21" s="8">
        <v>12437.894949535006</v>
      </c>
      <c r="E21" s="10"/>
      <c r="G21" s="9"/>
    </row>
    <row r="22" spans="1:8" x14ac:dyDescent="0.25">
      <c r="A22" s="5" t="s">
        <v>77</v>
      </c>
      <c r="B22" s="8">
        <v>283534.28499999997</v>
      </c>
      <c r="C22" s="8">
        <v>13536.424266085003</v>
      </c>
    </row>
    <row r="23" spans="1:8" x14ac:dyDescent="0.25">
      <c r="A23" s="5" t="s">
        <v>78</v>
      </c>
      <c r="B23" s="8">
        <v>293080.66500000004</v>
      </c>
      <c r="C23" s="8">
        <v>13725.926264845</v>
      </c>
    </row>
    <row r="24" spans="1:8" x14ac:dyDescent="0.25">
      <c r="A24" s="5" t="s">
        <v>79</v>
      </c>
      <c r="B24" s="8">
        <v>229885.49849999996</v>
      </c>
      <c r="C24" s="8">
        <v>10646.818710892498</v>
      </c>
    </row>
    <row r="25" spans="1:8" x14ac:dyDescent="0.25">
      <c r="A25" s="5" t="s">
        <v>80</v>
      </c>
      <c r="B25" s="8">
        <v>207937.00899999993</v>
      </c>
      <c r="C25" s="8">
        <v>9450.3688305149972</v>
      </c>
    </row>
    <row r="26" spans="1:8" x14ac:dyDescent="0.25">
      <c r="A26" s="5" t="s">
        <v>81</v>
      </c>
      <c r="B26" s="8">
        <v>418343.27850000001</v>
      </c>
      <c r="C26" s="8">
        <v>20168.339332612511</v>
      </c>
    </row>
    <row r="27" spans="1:8" x14ac:dyDescent="0.25">
      <c r="A27" s="5" t="s">
        <v>82</v>
      </c>
      <c r="B27" s="8">
        <v>365251.98499999987</v>
      </c>
      <c r="C27" s="8">
        <v>17136.950913954999</v>
      </c>
    </row>
    <row r="28" spans="1:8" x14ac:dyDescent="0.25">
      <c r="A28" s="5" t="s">
        <v>83</v>
      </c>
      <c r="B28" s="8">
        <v>290670.34549999982</v>
      </c>
      <c r="C28" s="8">
        <v>13664.674254047502</v>
      </c>
    </row>
    <row r="29" spans="1:8" x14ac:dyDescent="0.25">
      <c r="A29" s="5" t="s">
        <v>84</v>
      </c>
      <c r="B29" s="8">
        <v>368093.95400000014</v>
      </c>
      <c r="C29" s="8">
        <v>16927.490858020003</v>
      </c>
    </row>
    <row r="30" spans="1:8" x14ac:dyDescent="0.25">
      <c r="A30" s="4" t="s">
        <v>86</v>
      </c>
      <c r="B30" s="8">
        <v>3436816.7020000005</v>
      </c>
      <c r="C30" s="8">
        <v>161627.89192116002</v>
      </c>
    </row>
    <row r="31" spans="1:8" x14ac:dyDescent="0.25">
      <c r="A31" s="5" t="s">
        <v>73</v>
      </c>
      <c r="B31" s="8">
        <v>251467.22799999992</v>
      </c>
      <c r="C31" s="8">
        <v>11879.866517059998</v>
      </c>
    </row>
    <row r="32" spans="1:8" x14ac:dyDescent="0.25">
      <c r="A32" s="5" t="s">
        <v>74</v>
      </c>
      <c r="B32" s="8">
        <v>299890.14100000018</v>
      </c>
      <c r="C32" s="8">
        <v>13887.051872025002</v>
      </c>
    </row>
    <row r="33" spans="1:3" x14ac:dyDescent="0.25">
      <c r="A33" s="5" t="s">
        <v>75</v>
      </c>
      <c r="B33" s="8">
        <v>296035.87099999993</v>
      </c>
      <c r="C33" s="8">
        <v>13940.103785365001</v>
      </c>
    </row>
    <row r="34" spans="1:3" x14ac:dyDescent="0.25">
      <c r="A34" s="5" t="s">
        <v>76</v>
      </c>
      <c r="B34" s="8">
        <v>288213.39700000006</v>
      </c>
      <c r="C34" s="8">
        <v>13676.659187025001</v>
      </c>
    </row>
    <row r="35" spans="1:3" x14ac:dyDescent="0.25">
      <c r="A35" s="5" t="s">
        <v>77</v>
      </c>
      <c r="B35" s="8">
        <v>262628.49599999993</v>
      </c>
      <c r="C35" s="8">
        <v>12483.184913030002</v>
      </c>
    </row>
    <row r="36" spans="1:3" x14ac:dyDescent="0.25">
      <c r="A36" s="5" t="s">
        <v>78</v>
      </c>
      <c r="B36" s="8">
        <v>197740.84550000008</v>
      </c>
      <c r="C36" s="8">
        <v>8894.4101760875037</v>
      </c>
    </row>
    <row r="37" spans="1:3" x14ac:dyDescent="0.25">
      <c r="A37" s="5" t="s">
        <v>79</v>
      </c>
      <c r="B37" s="8">
        <v>287905.18649999995</v>
      </c>
      <c r="C37" s="8">
        <v>13972.514924832498</v>
      </c>
    </row>
    <row r="38" spans="1:3" x14ac:dyDescent="0.25">
      <c r="A38" s="5" t="s">
        <v>80</v>
      </c>
      <c r="B38" s="8">
        <v>274578.47950000002</v>
      </c>
      <c r="C38" s="8">
        <v>12629.880512047492</v>
      </c>
    </row>
    <row r="39" spans="1:3" x14ac:dyDescent="0.25">
      <c r="A39" s="5" t="s">
        <v>81</v>
      </c>
      <c r="B39" s="8">
        <v>276049.79600000003</v>
      </c>
      <c r="C39" s="8">
        <v>13008.207003359998</v>
      </c>
    </row>
    <row r="40" spans="1:3" x14ac:dyDescent="0.25">
      <c r="A40" s="5" t="s">
        <v>82</v>
      </c>
      <c r="B40" s="8">
        <v>305660.45099999994</v>
      </c>
      <c r="C40" s="8">
        <v>14342.919177295003</v>
      </c>
    </row>
    <row r="41" spans="1:3" x14ac:dyDescent="0.25">
      <c r="A41" s="5" t="s">
        <v>83</v>
      </c>
      <c r="B41" s="8">
        <v>367769.49600000016</v>
      </c>
      <c r="C41" s="8">
        <v>17533.360684279996</v>
      </c>
    </row>
    <row r="42" spans="1:3" x14ac:dyDescent="0.25">
      <c r="A42" s="5" t="s">
        <v>84</v>
      </c>
      <c r="B42" s="8">
        <v>328877.31450000021</v>
      </c>
      <c r="C42" s="8">
        <v>15379.733168752506</v>
      </c>
    </row>
    <row r="43" spans="1:3" x14ac:dyDescent="0.25">
      <c r="A43" s="4" t="s">
        <v>87</v>
      </c>
      <c r="B43" s="8">
        <v>3719963.8620000002</v>
      </c>
      <c r="C43" s="8">
        <v>173321.90865403996</v>
      </c>
    </row>
    <row r="44" spans="1:3" x14ac:dyDescent="0.25">
      <c r="A44" s="5" t="s">
        <v>73</v>
      </c>
      <c r="B44" s="8">
        <v>340626.50700000022</v>
      </c>
      <c r="C44" s="8">
        <v>15737.296596645003</v>
      </c>
    </row>
    <row r="45" spans="1:3" x14ac:dyDescent="0.25">
      <c r="A45" s="5" t="s">
        <v>74</v>
      </c>
      <c r="B45" s="8">
        <v>276132.49899999984</v>
      </c>
      <c r="C45" s="8">
        <v>13270.646564354991</v>
      </c>
    </row>
    <row r="46" spans="1:3" x14ac:dyDescent="0.25">
      <c r="A46" s="5" t="s">
        <v>75</v>
      </c>
      <c r="B46" s="8">
        <v>348208.32500000013</v>
      </c>
      <c r="C46" s="8">
        <v>16186.399036834993</v>
      </c>
    </row>
    <row r="47" spans="1:3" x14ac:dyDescent="0.25">
      <c r="A47" s="5" t="s">
        <v>76</v>
      </c>
      <c r="B47" s="8">
        <v>268024.97000000003</v>
      </c>
      <c r="C47" s="8">
        <v>12374.449365739991</v>
      </c>
    </row>
    <row r="48" spans="1:3" x14ac:dyDescent="0.25">
      <c r="A48" s="5" t="s">
        <v>77</v>
      </c>
      <c r="B48" s="8">
        <v>384588.06150000001</v>
      </c>
      <c r="C48" s="8">
        <v>18320.02667941749</v>
      </c>
    </row>
    <row r="49" spans="1:3" x14ac:dyDescent="0.25">
      <c r="A49" s="5" t="s">
        <v>78</v>
      </c>
      <c r="B49" s="8">
        <v>276580.93549999996</v>
      </c>
      <c r="C49" s="8">
        <v>12307.630934557497</v>
      </c>
    </row>
    <row r="50" spans="1:3" x14ac:dyDescent="0.25">
      <c r="A50" s="5" t="s">
        <v>79</v>
      </c>
      <c r="B50" s="8">
        <v>242809.69950000002</v>
      </c>
      <c r="C50" s="8">
        <v>11015.2565239375</v>
      </c>
    </row>
    <row r="51" spans="1:3" x14ac:dyDescent="0.25">
      <c r="A51" s="5" t="s">
        <v>80</v>
      </c>
      <c r="B51" s="8">
        <v>302745.12350000005</v>
      </c>
      <c r="C51" s="8">
        <v>14386.109549047502</v>
      </c>
    </row>
    <row r="52" spans="1:3" x14ac:dyDescent="0.25">
      <c r="A52" s="5" t="s">
        <v>81</v>
      </c>
      <c r="B52" s="8">
        <v>318271.56650000002</v>
      </c>
      <c r="C52" s="8">
        <v>15119.217559072507</v>
      </c>
    </row>
    <row r="53" spans="1:3" x14ac:dyDescent="0.25">
      <c r="A53" s="5" t="s">
        <v>82</v>
      </c>
      <c r="B53" s="8">
        <v>351246.73249999987</v>
      </c>
      <c r="C53" s="8">
        <v>16136.55020003249</v>
      </c>
    </row>
    <row r="54" spans="1:3" x14ac:dyDescent="0.25">
      <c r="A54" s="5" t="s">
        <v>83</v>
      </c>
      <c r="B54" s="8">
        <v>256020.10399999999</v>
      </c>
      <c r="C54" s="8">
        <v>11866.570066710001</v>
      </c>
    </row>
    <row r="55" spans="1:3" x14ac:dyDescent="0.25">
      <c r="A55" s="5" t="s">
        <v>84</v>
      </c>
      <c r="B55" s="8">
        <v>354709.33800000011</v>
      </c>
      <c r="C55" s="8">
        <v>16601.755577690004</v>
      </c>
    </row>
    <row r="56" spans="1:3" x14ac:dyDescent="0.25">
      <c r="A56" s="4" t="s">
        <v>71</v>
      </c>
      <c r="B56" s="8">
        <v>14915953.503999997</v>
      </c>
      <c r="C56" s="8">
        <v>698370.35964375001</v>
      </c>
    </row>
  </sheetData>
  <phoneticPr fontId="2" type="noConversion"/>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A73C5-26ED-4D11-9707-F94B850313C4}">
  <dimension ref="A1"/>
  <sheetViews>
    <sheetView showGridLines="0" zoomScaleNormal="100" workbookViewId="0">
      <selection activeCell="P30" sqref="P30"/>
    </sheetView>
  </sheetViews>
  <sheetFormatPr defaultRowHeight="15" x14ac:dyDescent="0.25"/>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3073" r:id="rId4" name="Drop Down 1">
              <controlPr defaultSize="0" autoLine="0" autoPict="0">
                <anchor moveWithCells="1">
                  <from>
                    <xdr:col>17</xdr:col>
                    <xdr:colOff>419100</xdr:colOff>
                    <xdr:row>14</xdr:row>
                    <xdr:rowOff>76200</xdr:rowOff>
                  </from>
                  <to>
                    <xdr:col>20</xdr:col>
                    <xdr:colOff>76200</xdr:colOff>
                    <xdr:row>15</xdr:row>
                    <xdr:rowOff>171450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PivotTable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2021-02-14T11:48:45Z</dcterms:created>
  <dcterms:modified xsi:type="dcterms:W3CDTF">2021-02-20T17:03:15Z</dcterms:modified>
</cp:coreProperties>
</file>